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nila.Rodrigues\Desktop\feichos\fecho 2024\"/>
    </mc:Choice>
  </mc:AlternateContent>
  <bookViews>
    <workbookView xWindow="0" yWindow="0" windowWidth="24000" windowHeight="9300"/>
  </bookViews>
  <sheets>
    <sheet name="receitas" sheetId="1" r:id="rId1"/>
    <sheet name="anexo 2.1" sheetId="2" r:id="rId2"/>
    <sheet name="anexo 2.2" sheetId="3" r:id="rId3"/>
    <sheet name="anexo 2.3" sheetId="4" r:id="rId4"/>
    <sheet name="anexo 2.4" sheetId="5" r:id="rId5"/>
    <sheet name="anexo 2.5" sheetId="6" r:id="rId6"/>
  </sheets>
  <calcPr calcId="162913"/>
  <pivotCaches>
    <pivotCache cacheId="9" r:id="rId7"/>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9" i="1" l="1"/>
  <c r="C21" i="1"/>
  <c r="G21" i="1" s="1"/>
  <c r="M38" i="1"/>
  <c r="M28" i="1" l="1"/>
  <c r="E23" i="1"/>
  <c r="X92" i="1"/>
  <c r="T169" i="1"/>
  <c r="F78" i="1"/>
  <c r="C78" i="1"/>
  <c r="E78" i="1"/>
  <c r="D78" i="1"/>
  <c r="G78" i="1" l="1"/>
  <c r="G84" i="3"/>
  <c r="L30" i="3" l="1"/>
  <c r="H38" i="4"/>
  <c r="H70" i="4"/>
  <c r="H73" i="4"/>
  <c r="H75" i="4"/>
  <c r="H76" i="4"/>
  <c r="H77" i="4"/>
  <c r="H78" i="4"/>
  <c r="H79" i="4"/>
  <c r="H80" i="4"/>
  <c r="H81" i="4"/>
  <c r="G7" i="4"/>
  <c r="G12" i="4"/>
  <c r="G11" i="4"/>
  <c r="G10" i="4"/>
  <c r="G9" i="4"/>
  <c r="G8" i="4"/>
  <c r="F7" i="4"/>
  <c r="G14" i="4"/>
  <c r="B127" i="5" l="1"/>
  <c r="E37" i="2" l="1"/>
  <c r="E38" i="2"/>
  <c r="F10" i="4"/>
  <c r="F8" i="4"/>
  <c r="F12" i="4"/>
  <c r="F11" i="4"/>
  <c r="F9" i="4"/>
  <c r="E86" i="3"/>
  <c r="E9" i="2"/>
  <c r="F14" i="4"/>
  <c r="D35" i="6" l="1"/>
  <c r="E12" i="4" l="1"/>
  <c r="E11" i="4"/>
  <c r="E10" i="4"/>
  <c r="E9" i="4"/>
  <c r="E8" i="4"/>
  <c r="D102" i="4"/>
  <c r="N177" i="3"/>
  <c r="E7" i="4"/>
  <c r="D37" i="2"/>
  <c r="D38" i="2"/>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V178" i="3"/>
  <c r="Q181" i="3"/>
  <c r="Q184" i="3"/>
  <c r="E14" i="4"/>
  <c r="P177" i="3"/>
  <c r="R184" i="3" l="1"/>
  <c r="B94" i="5" l="1"/>
  <c r="C102" i="5"/>
  <c r="D12" i="4"/>
  <c r="H12" i="4" s="1"/>
  <c r="D11" i="4"/>
  <c r="H11" i="4" s="1"/>
  <c r="D10" i="4"/>
  <c r="H10" i="4" s="1"/>
  <c r="D9" i="4"/>
  <c r="H9" i="4" s="1"/>
  <c r="C8" i="4"/>
  <c r="D8" i="4"/>
  <c r="H8" i="4" s="1"/>
  <c r="D7" i="4"/>
  <c r="H7" i="4" s="1"/>
  <c r="C85" i="3"/>
  <c r="C12" i="4" l="1"/>
  <c r="C7" i="4"/>
  <c r="C9" i="4"/>
  <c r="M8" i="4"/>
  <c r="C10" i="4"/>
  <c r="C13" i="4"/>
  <c r="C14" i="4"/>
  <c r="AL147" i="4"/>
  <c r="C11" i="4"/>
  <c r="M6" i="4"/>
  <c r="M10" i="4" s="1"/>
  <c r="D14" i="4"/>
  <c r="H14" i="4" l="1"/>
  <c r="C6" i="4"/>
  <c r="M11" i="4" s="1"/>
  <c r="AI147" i="4" l="1"/>
  <c r="F25" i="4" l="1"/>
  <c r="G42" i="4"/>
  <c r="G50" i="4"/>
  <c r="G58" i="4"/>
  <c r="G66" i="4"/>
  <c r="G64" i="4"/>
  <c r="G43" i="4"/>
  <c r="G51" i="4"/>
  <c r="G59" i="4"/>
  <c r="G90" i="4"/>
  <c r="G52" i="4"/>
  <c r="G57" i="4"/>
  <c r="G44" i="4"/>
  <c r="G60" i="4"/>
  <c r="G41" i="4"/>
  <c r="G91" i="4"/>
  <c r="G45" i="4"/>
  <c r="G53" i="4"/>
  <c r="G61" i="4"/>
  <c r="G87" i="4"/>
  <c r="G85" i="4"/>
  <c r="G46" i="4"/>
  <c r="G54" i="4"/>
  <c r="G62" i="4"/>
  <c r="G56" i="4"/>
  <c r="G65" i="4"/>
  <c r="G86" i="4"/>
  <c r="G47" i="4"/>
  <c r="G55" i="4"/>
  <c r="G63" i="4"/>
  <c r="G48" i="4"/>
  <c r="G49" i="4"/>
  <c r="D27" i="4"/>
  <c r="D28" i="4"/>
  <c r="D21" i="4"/>
  <c r="D29" i="4"/>
  <c r="H29" i="4" s="1"/>
  <c r="D22" i="4"/>
  <c r="D30" i="4"/>
  <c r="H30" i="4" s="1"/>
  <c r="D24" i="4"/>
  <c r="D25" i="4"/>
  <c r="D26" i="4"/>
  <c r="D23" i="4"/>
  <c r="E24" i="2"/>
  <c r="D24" i="2"/>
  <c r="C24" i="2"/>
  <c r="B24" i="2"/>
  <c r="O166" i="1" l="1"/>
  <c r="C37" i="2" l="1"/>
  <c r="B37" i="2"/>
  <c r="C38" i="2" l="1"/>
  <c r="B38" i="2"/>
  <c r="B78" i="1" l="1"/>
  <c r="I22" i="6" l="1"/>
  <c r="I24" i="6"/>
  <c r="I11" i="6"/>
  <c r="H17" i="1"/>
  <c r="F12" i="5"/>
  <c r="F11" i="5" s="1"/>
  <c r="F15" i="5"/>
  <c r="F16" i="5"/>
  <c r="F18" i="5"/>
  <c r="F19" i="5"/>
  <c r="F20" i="5"/>
  <c r="F21" i="5"/>
  <c r="F22" i="5"/>
  <c r="F23" i="5"/>
  <c r="F25" i="5"/>
  <c r="F26" i="5"/>
  <c r="F29" i="5"/>
  <c r="F28" i="5" s="1"/>
  <c r="F31" i="5"/>
  <c r="F32" i="5"/>
  <c r="F33" i="5"/>
  <c r="F34" i="5"/>
  <c r="F35" i="5"/>
  <c r="F36" i="5"/>
  <c r="F38" i="5"/>
  <c r="F39" i="5"/>
  <c r="F40" i="5"/>
  <c r="F41" i="5"/>
  <c r="F43" i="5"/>
  <c r="F44" i="5"/>
  <c r="F45" i="5"/>
  <c r="F47" i="5"/>
  <c r="F48" i="5"/>
  <c r="F49" i="5"/>
  <c r="F52" i="5"/>
  <c r="F51" i="5" s="1"/>
  <c r="F54" i="5"/>
  <c r="F53" i="5" s="1"/>
  <c r="F56" i="5"/>
  <c r="F55" i="5" s="1"/>
  <c r="F58" i="5"/>
  <c r="F59" i="5"/>
  <c r="F60" i="5"/>
  <c r="F61" i="5"/>
  <c r="F63" i="5"/>
  <c r="F64" i="5"/>
  <c r="F65" i="5"/>
  <c r="F67" i="5"/>
  <c r="F68" i="5"/>
  <c r="F70" i="5"/>
  <c r="F71" i="5"/>
  <c r="F73" i="5"/>
  <c r="F74" i="5"/>
  <c r="F75" i="5"/>
  <c r="F76" i="5"/>
  <c r="F78" i="5"/>
  <c r="F79" i="5"/>
  <c r="F80" i="5"/>
  <c r="F81" i="5"/>
  <c r="F82" i="5"/>
  <c r="F83" i="5"/>
  <c r="F84" i="5"/>
  <c r="F85" i="5"/>
  <c r="F86" i="5"/>
  <c r="F87" i="5"/>
  <c r="F88" i="5"/>
  <c r="F89" i="5"/>
  <c r="F90" i="5"/>
  <c r="F91" i="5"/>
  <c r="F92" i="5"/>
  <c r="F93" i="5"/>
  <c r="F94" i="5"/>
  <c r="F95" i="5"/>
  <c r="F97" i="5"/>
  <c r="F98" i="5"/>
  <c r="F99" i="5"/>
  <c r="F100" i="5"/>
  <c r="F101" i="5"/>
  <c r="F102" i="5"/>
  <c r="F105" i="5"/>
  <c r="F106" i="5"/>
  <c r="F108" i="5"/>
  <c r="F107" i="5" s="1"/>
  <c r="F10" i="5"/>
  <c r="F9" i="5" s="1"/>
  <c r="E10" i="5"/>
  <c r="H25" i="6"/>
  <c r="F8" i="3"/>
  <c r="F9" i="3"/>
  <c r="F10" i="3"/>
  <c r="F11" i="3"/>
  <c r="F12" i="3"/>
  <c r="F13" i="3"/>
  <c r="F14" i="3"/>
  <c r="F15" i="3"/>
  <c r="F16" i="3"/>
  <c r="F17" i="3"/>
  <c r="F18" i="3"/>
  <c r="F19" i="3"/>
  <c r="F20" i="3"/>
  <c r="F21" i="3"/>
  <c r="F22" i="3"/>
  <c r="F23" i="3"/>
  <c r="F24" i="3"/>
  <c r="F25" i="3"/>
  <c r="F26" i="3"/>
  <c r="F27" i="3"/>
  <c r="F28" i="3"/>
  <c r="F29" i="3"/>
  <c r="F30" i="3"/>
  <c r="F32" i="3"/>
  <c r="G32" i="3" s="1"/>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 i="3"/>
  <c r="E7" i="3"/>
  <c r="F29" i="2"/>
  <c r="F30" i="2"/>
  <c r="F31" i="2"/>
  <c r="F32" i="2"/>
  <c r="F33" i="2"/>
  <c r="F34" i="2"/>
  <c r="F35" i="2"/>
  <c r="F36" i="2"/>
  <c r="F40" i="2"/>
  <c r="F41" i="2"/>
  <c r="F42" i="2"/>
  <c r="F43" i="2"/>
  <c r="F44" i="2"/>
  <c r="F45" i="2"/>
  <c r="F46" i="2"/>
  <c r="F47" i="2"/>
  <c r="F48" i="2"/>
  <c r="F49" i="2"/>
  <c r="F50" i="2"/>
  <c r="F51" i="2"/>
  <c r="F53" i="2"/>
  <c r="F52" i="2" s="1"/>
  <c r="H23" i="6" s="1"/>
  <c r="F55" i="2"/>
  <c r="F54" i="2" s="1"/>
  <c r="F57" i="2"/>
  <c r="F58" i="2"/>
  <c r="F59" i="2"/>
  <c r="F61" i="2"/>
  <c r="F60" i="2" s="1"/>
  <c r="F63" i="2"/>
  <c r="F62" i="2" s="1"/>
  <c r="F65" i="2"/>
  <c r="F64" i="2" s="1"/>
  <c r="F67" i="2"/>
  <c r="F66" i="2" s="1"/>
  <c r="F69" i="2"/>
  <c r="F68" i="2" s="1"/>
  <c r="F71" i="2"/>
  <c r="F70" i="2" s="1"/>
  <c r="F73" i="2"/>
  <c r="F74" i="2"/>
  <c r="F75" i="2"/>
  <c r="F76" i="2"/>
  <c r="F77" i="2"/>
  <c r="F78" i="2"/>
  <c r="F79" i="2"/>
  <c r="F81" i="2"/>
  <c r="F82" i="2"/>
  <c r="F9" i="2"/>
  <c r="F10" i="2"/>
  <c r="F11" i="2"/>
  <c r="F12" i="2"/>
  <c r="F13" i="2"/>
  <c r="F14" i="2"/>
  <c r="F15" i="2"/>
  <c r="F16" i="2"/>
  <c r="F17" i="2"/>
  <c r="F18" i="2"/>
  <c r="F19" i="2"/>
  <c r="F20" i="2"/>
  <c r="F21" i="2"/>
  <c r="F22" i="2"/>
  <c r="F23" i="2"/>
  <c r="F25" i="2"/>
  <c r="F26" i="2"/>
  <c r="F27" i="2"/>
  <c r="F8" i="2"/>
  <c r="E8" i="2"/>
  <c r="F11" i="1"/>
  <c r="F12" i="1"/>
  <c r="F13" i="1"/>
  <c r="F14" i="1"/>
  <c r="F15" i="1"/>
  <c r="F16" i="1"/>
  <c r="F18" i="1"/>
  <c r="F17" i="1" s="1"/>
  <c r="F19" i="1"/>
  <c r="F20" i="1"/>
  <c r="F22" i="1"/>
  <c r="F23" i="1"/>
  <c r="F24" i="1"/>
  <c r="F25" i="1"/>
  <c r="F27" i="1"/>
  <c r="F28"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4" i="1"/>
  <c r="F65" i="1"/>
  <c r="F66" i="1"/>
  <c r="F67" i="1"/>
  <c r="F69" i="1"/>
  <c r="F68" i="1" s="1"/>
  <c r="F71" i="1"/>
  <c r="F70" i="1" s="1"/>
  <c r="F73" i="1"/>
  <c r="F74" i="1"/>
  <c r="F75" i="1"/>
  <c r="F76" i="1"/>
  <c r="F77" i="1"/>
  <c r="F9" i="1"/>
  <c r="F8" i="1" s="1"/>
  <c r="E9" i="1"/>
  <c r="G13" i="4"/>
  <c r="F72" i="1" l="1"/>
  <c r="H14" i="6" s="1"/>
  <c r="G6" i="4"/>
  <c r="F7" i="2"/>
  <c r="F46" i="5"/>
  <c r="F14" i="5"/>
  <c r="F37" i="5"/>
  <c r="F66" i="5"/>
  <c r="F42" i="5"/>
  <c r="F63" i="1"/>
  <c r="F72" i="2"/>
  <c r="H28" i="6" s="1"/>
  <c r="F39" i="2"/>
  <c r="F28" i="2"/>
  <c r="F96" i="5"/>
  <c r="F72" i="5"/>
  <c r="F30" i="5"/>
  <c r="F17" i="5"/>
  <c r="H20" i="6"/>
  <c r="F31" i="3"/>
  <c r="F77" i="3"/>
  <c r="F8" i="5"/>
  <c r="F24" i="5"/>
  <c r="F69" i="5"/>
  <c r="F80" i="2"/>
  <c r="F56" i="2"/>
  <c r="H26" i="6" s="1"/>
  <c r="F104" i="5"/>
  <c r="F103" i="5" s="1"/>
  <c r="F77" i="5"/>
  <c r="F57" i="5"/>
  <c r="F50" i="5" s="1"/>
  <c r="H27" i="6"/>
  <c r="F26" i="1"/>
  <c r="F21" i="1"/>
  <c r="H12" i="6" s="1"/>
  <c r="F29" i="1"/>
  <c r="F10" i="1"/>
  <c r="H10" i="6" s="1"/>
  <c r="E82" i="2"/>
  <c r="E81" i="2"/>
  <c r="E25" i="5"/>
  <c r="E24" i="5" s="1"/>
  <c r="E15" i="5"/>
  <c r="E14" i="5" s="1"/>
  <c r="E12" i="5"/>
  <c r="E11" i="5" s="1"/>
  <c r="E9" i="5"/>
  <c r="E18" i="5"/>
  <c r="E17" i="5" s="1"/>
  <c r="E22" i="5"/>
  <c r="E108" i="5"/>
  <c r="E107" i="5" s="1"/>
  <c r="E106" i="5"/>
  <c r="E104" i="5" s="1"/>
  <c r="E98" i="5"/>
  <c r="E99" i="5"/>
  <c r="E100" i="5"/>
  <c r="E101" i="5"/>
  <c r="E102" i="5"/>
  <c r="E97" i="5"/>
  <c r="E79" i="5"/>
  <c r="E80" i="5"/>
  <c r="E81" i="5"/>
  <c r="E82" i="5"/>
  <c r="E83" i="5"/>
  <c r="E84" i="5"/>
  <c r="E85" i="5"/>
  <c r="E86" i="5"/>
  <c r="E87" i="5"/>
  <c r="E88" i="5"/>
  <c r="E89" i="5"/>
  <c r="E90" i="5"/>
  <c r="E91" i="5"/>
  <c r="E92" i="5"/>
  <c r="E93" i="5"/>
  <c r="E94" i="5"/>
  <c r="E95" i="5"/>
  <c r="E78" i="5"/>
  <c r="E74" i="5"/>
  <c r="E75" i="5"/>
  <c r="E76" i="5"/>
  <c r="E73" i="5"/>
  <c r="E71" i="5"/>
  <c r="E70" i="5"/>
  <c r="E68" i="5"/>
  <c r="E67" i="5"/>
  <c r="E64" i="5"/>
  <c r="E59" i="5"/>
  <c r="E60" i="5"/>
  <c r="E58" i="5"/>
  <c r="E56" i="5"/>
  <c r="E55" i="5" s="1"/>
  <c r="E54" i="5"/>
  <c r="E53" i="5" s="1"/>
  <c r="E52" i="5"/>
  <c r="E51" i="5" s="1"/>
  <c r="E48" i="5"/>
  <c r="E47" i="5"/>
  <c r="E44" i="5"/>
  <c r="E43" i="5"/>
  <c r="E39" i="5"/>
  <c r="E40" i="5"/>
  <c r="E41" i="5"/>
  <c r="E38" i="5"/>
  <c r="E32" i="5"/>
  <c r="E33" i="5"/>
  <c r="E31" i="5"/>
  <c r="E29" i="5"/>
  <c r="E28" i="5" s="1"/>
  <c r="D29" i="5"/>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33" i="3"/>
  <c r="E8" i="3"/>
  <c r="E9" i="3"/>
  <c r="E10" i="3"/>
  <c r="E11" i="3"/>
  <c r="E12" i="3"/>
  <c r="E13" i="3"/>
  <c r="E14" i="3"/>
  <c r="E15" i="3"/>
  <c r="E16" i="3"/>
  <c r="E17" i="3"/>
  <c r="E18" i="3"/>
  <c r="E19" i="3"/>
  <c r="E20" i="3"/>
  <c r="E21" i="3"/>
  <c r="E22" i="3"/>
  <c r="E23" i="3"/>
  <c r="E24" i="3"/>
  <c r="E25" i="3"/>
  <c r="E26" i="3"/>
  <c r="E27" i="3"/>
  <c r="E28" i="3"/>
  <c r="E29" i="3"/>
  <c r="E30" i="3"/>
  <c r="D7" i="3"/>
  <c r="G25" i="6"/>
  <c r="E74" i="2"/>
  <c r="E75" i="2"/>
  <c r="E76" i="2"/>
  <c r="E77" i="2"/>
  <c r="E78" i="2"/>
  <c r="E79" i="2"/>
  <c r="E73" i="2"/>
  <c r="E71" i="2"/>
  <c r="E70" i="2" s="1"/>
  <c r="E69" i="2"/>
  <c r="E68" i="2" s="1"/>
  <c r="E67" i="2"/>
  <c r="E66" i="2" s="1"/>
  <c r="E65" i="2"/>
  <c r="E64" i="2" s="1"/>
  <c r="E63" i="2"/>
  <c r="E62" i="2" s="1"/>
  <c r="E61" i="2"/>
  <c r="E60" i="2" s="1"/>
  <c r="E58" i="2"/>
  <c r="E59" i="2"/>
  <c r="E57" i="2"/>
  <c r="D55" i="2"/>
  <c r="E55" i="2"/>
  <c r="E54" i="2" s="1"/>
  <c r="E53" i="2"/>
  <c r="E52" i="2" s="1"/>
  <c r="G23" i="6" s="1"/>
  <c r="E41" i="2"/>
  <c r="E42" i="2"/>
  <c r="E43" i="2"/>
  <c r="E44" i="2"/>
  <c r="E45" i="2"/>
  <c r="E46" i="2"/>
  <c r="E47" i="2"/>
  <c r="E48" i="2"/>
  <c r="E49" i="2"/>
  <c r="E50" i="2"/>
  <c r="E51" i="2"/>
  <c r="E40" i="2"/>
  <c r="E30" i="2"/>
  <c r="E31" i="2"/>
  <c r="E32" i="2"/>
  <c r="E33" i="2"/>
  <c r="E34" i="2"/>
  <c r="E35" i="2"/>
  <c r="E36" i="2"/>
  <c r="E29" i="2"/>
  <c r="E10" i="2"/>
  <c r="E11" i="2"/>
  <c r="E12" i="2"/>
  <c r="E13" i="2"/>
  <c r="E14" i="2"/>
  <c r="E15" i="2"/>
  <c r="E16" i="2"/>
  <c r="E17" i="2"/>
  <c r="E18" i="2"/>
  <c r="E19" i="2"/>
  <c r="E20" i="2"/>
  <c r="E21" i="2"/>
  <c r="E22" i="2"/>
  <c r="E23" i="2"/>
  <c r="E25" i="2"/>
  <c r="E26" i="2"/>
  <c r="E27" i="2"/>
  <c r="D8" i="2"/>
  <c r="E11" i="1"/>
  <c r="E12" i="1"/>
  <c r="E13" i="1"/>
  <c r="E14" i="1"/>
  <c r="E15" i="1"/>
  <c r="E16" i="1"/>
  <c r="E18" i="1"/>
  <c r="E17" i="1" s="1"/>
  <c r="E19" i="1"/>
  <c r="E20" i="1"/>
  <c r="E22" i="1"/>
  <c r="E24" i="1"/>
  <c r="E25" i="1"/>
  <c r="E27" i="1"/>
  <c r="E28"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4" i="1"/>
  <c r="E65" i="1"/>
  <c r="E66" i="1"/>
  <c r="E67" i="1"/>
  <c r="E69" i="1"/>
  <c r="E68" i="1" s="1"/>
  <c r="E71" i="1"/>
  <c r="E70" i="1" s="1"/>
  <c r="E73" i="1"/>
  <c r="E74" i="1"/>
  <c r="E75" i="1"/>
  <c r="E76" i="1"/>
  <c r="E77" i="1"/>
  <c r="E8" i="1"/>
  <c r="D9" i="1"/>
  <c r="F13" i="4"/>
  <c r="E72" i="1" l="1"/>
  <c r="G14" i="6" s="1"/>
  <c r="H29" i="6"/>
  <c r="F83" i="2"/>
  <c r="E7" i="2"/>
  <c r="E28" i="2"/>
  <c r="F27" i="5"/>
  <c r="F13" i="5"/>
  <c r="F62" i="5"/>
  <c r="F78" i="3"/>
  <c r="E89" i="3" s="1"/>
  <c r="H21" i="6"/>
  <c r="H13" i="6"/>
  <c r="F79" i="1"/>
  <c r="E56" i="2"/>
  <c r="G26" i="6" s="1"/>
  <c r="E39" i="2"/>
  <c r="E72" i="2"/>
  <c r="G28" i="6" s="1"/>
  <c r="G27" i="6"/>
  <c r="E31" i="3"/>
  <c r="E77" i="3"/>
  <c r="E8" i="5"/>
  <c r="E46" i="5"/>
  <c r="E80" i="2"/>
  <c r="G29" i="6" s="1"/>
  <c r="E13" i="5"/>
  <c r="F6" i="4"/>
  <c r="E30" i="5"/>
  <c r="E37" i="5"/>
  <c r="E103" i="5"/>
  <c r="E26" i="1"/>
  <c r="E69" i="5"/>
  <c r="E72" i="5"/>
  <c r="E63" i="1"/>
  <c r="E29" i="1"/>
  <c r="E10" i="1"/>
  <c r="G10" i="6" s="1"/>
  <c r="E21" i="1"/>
  <c r="G12" i="6" s="1"/>
  <c r="E96" i="5"/>
  <c r="E42" i="5"/>
  <c r="E66" i="5"/>
  <c r="E57" i="5"/>
  <c r="E50" i="5" s="1"/>
  <c r="D71" i="2"/>
  <c r="G20" i="6" l="1"/>
  <c r="J22" i="2"/>
  <c r="F109" i="5"/>
  <c r="E78" i="3"/>
  <c r="E83" i="2"/>
  <c r="G13" i="6"/>
  <c r="G16" i="6" s="1"/>
  <c r="G21" i="6"/>
  <c r="E27" i="5"/>
  <c r="E79" i="1"/>
  <c r="D82" i="2" l="1"/>
  <c r="D81" i="2"/>
  <c r="D74" i="2"/>
  <c r="D75" i="2"/>
  <c r="D76" i="2"/>
  <c r="D77" i="2"/>
  <c r="D78" i="2"/>
  <c r="D79" i="2"/>
  <c r="D73" i="2"/>
  <c r="D69" i="2"/>
  <c r="D67" i="2"/>
  <c r="D65" i="2"/>
  <c r="D63" i="2"/>
  <c r="D61" i="2"/>
  <c r="D58" i="2"/>
  <c r="D57" i="2"/>
  <c r="D53" i="2"/>
  <c r="D52" i="2" s="1"/>
  <c r="F23" i="6" s="1"/>
  <c r="D41" i="2"/>
  <c r="D42" i="2"/>
  <c r="D43" i="2"/>
  <c r="D44" i="2"/>
  <c r="D45" i="2"/>
  <c r="D46" i="2"/>
  <c r="D47" i="2"/>
  <c r="D48" i="2"/>
  <c r="D49" i="2"/>
  <c r="D50" i="2"/>
  <c r="D51" i="2"/>
  <c r="D40" i="2"/>
  <c r="D30" i="2"/>
  <c r="D31" i="2"/>
  <c r="D32" i="2"/>
  <c r="D33" i="2"/>
  <c r="D34" i="2"/>
  <c r="D35" i="2"/>
  <c r="D36" i="2"/>
  <c r="D29" i="2"/>
  <c r="D9" i="2"/>
  <c r="D10" i="2"/>
  <c r="D11" i="2"/>
  <c r="D12" i="2"/>
  <c r="D13" i="2"/>
  <c r="D14" i="2"/>
  <c r="D15" i="2"/>
  <c r="D16" i="2"/>
  <c r="D17" i="2"/>
  <c r="D18" i="2"/>
  <c r="D19" i="2"/>
  <c r="D20" i="2"/>
  <c r="D21" i="2"/>
  <c r="D22" i="2"/>
  <c r="D23" i="2"/>
  <c r="D25" i="2"/>
  <c r="D26" i="2"/>
  <c r="D12" i="5"/>
  <c r="D11" i="5" s="1"/>
  <c r="D15" i="5"/>
  <c r="D16" i="5"/>
  <c r="D18" i="5"/>
  <c r="D19" i="5"/>
  <c r="D20" i="5"/>
  <c r="D21" i="5"/>
  <c r="D23" i="5"/>
  <c r="D22" i="5" s="1"/>
  <c r="D25" i="5"/>
  <c r="D26" i="5"/>
  <c r="D28" i="5"/>
  <c r="D31" i="5"/>
  <c r="D32" i="5"/>
  <c r="D33" i="5"/>
  <c r="D34" i="5"/>
  <c r="D35" i="5"/>
  <c r="D36" i="5"/>
  <c r="D38" i="5"/>
  <c r="D39" i="5"/>
  <c r="D40" i="5"/>
  <c r="D41" i="5"/>
  <c r="D43" i="5"/>
  <c r="D44" i="5"/>
  <c r="D45" i="5"/>
  <c r="D47" i="5"/>
  <c r="D48" i="5"/>
  <c r="D49" i="5"/>
  <c r="D52" i="5"/>
  <c r="D51" i="5" s="1"/>
  <c r="D54" i="5"/>
  <c r="D53" i="5" s="1"/>
  <c r="D56" i="5"/>
  <c r="D55" i="5" s="1"/>
  <c r="D58" i="5"/>
  <c r="D59" i="5"/>
  <c r="D60" i="5"/>
  <c r="D61" i="5"/>
  <c r="D63" i="5"/>
  <c r="D64" i="5"/>
  <c r="D65" i="5"/>
  <c r="D67" i="5"/>
  <c r="D68" i="5"/>
  <c r="D70" i="5"/>
  <c r="D71" i="5"/>
  <c r="D73" i="5"/>
  <c r="D74" i="5"/>
  <c r="D75" i="5"/>
  <c r="D76" i="5"/>
  <c r="D78" i="5"/>
  <c r="D79" i="5"/>
  <c r="D80" i="5"/>
  <c r="D81" i="5"/>
  <c r="D82" i="5"/>
  <c r="D83" i="5"/>
  <c r="D84" i="5"/>
  <c r="D85" i="5"/>
  <c r="D86" i="5"/>
  <c r="D87" i="5"/>
  <c r="D88" i="5"/>
  <c r="D89" i="5"/>
  <c r="D90" i="5"/>
  <c r="D91" i="5"/>
  <c r="D92" i="5"/>
  <c r="D93" i="5"/>
  <c r="D94" i="5"/>
  <c r="D95" i="5"/>
  <c r="D97" i="5"/>
  <c r="D98" i="5"/>
  <c r="D99" i="5"/>
  <c r="D100" i="5"/>
  <c r="D102" i="5"/>
  <c r="D105" i="5"/>
  <c r="D106" i="5"/>
  <c r="D108" i="5"/>
  <c r="D107" i="5" s="1"/>
  <c r="D10" i="5"/>
  <c r="D9" i="5" s="1"/>
  <c r="C10" i="5"/>
  <c r="D72" i="2" l="1"/>
  <c r="F28" i="6" s="1"/>
  <c r="D28" i="2"/>
  <c r="D39" i="2"/>
  <c r="D14" i="5"/>
  <c r="G10" i="5"/>
  <c r="D57" i="5"/>
  <c r="D50" i="5" s="1"/>
  <c r="D30" i="5"/>
  <c r="D77" i="5"/>
  <c r="D37" i="5"/>
  <c r="D66" i="5"/>
  <c r="D42" i="5"/>
  <c r="D69" i="5"/>
  <c r="D96" i="5"/>
  <c r="D46" i="5"/>
  <c r="D17" i="5"/>
  <c r="D24" i="5"/>
  <c r="D72" i="5"/>
  <c r="D104" i="5"/>
  <c r="D103" i="5" s="1"/>
  <c r="D8" i="3"/>
  <c r="D9" i="3"/>
  <c r="D10" i="3"/>
  <c r="D11" i="3"/>
  <c r="D12" i="3"/>
  <c r="D13" i="3"/>
  <c r="D14" i="3"/>
  <c r="D15" i="3"/>
  <c r="D16" i="3"/>
  <c r="D17" i="3"/>
  <c r="D18" i="3"/>
  <c r="D19" i="3"/>
  <c r="D20" i="3"/>
  <c r="D21" i="3"/>
  <c r="D22" i="3"/>
  <c r="D23" i="3"/>
  <c r="D24" i="3"/>
  <c r="D25" i="3"/>
  <c r="D26" i="3"/>
  <c r="D27" i="3"/>
  <c r="D28" i="3"/>
  <c r="D29" i="3"/>
  <c r="D30" i="3"/>
  <c r="F25" i="6"/>
  <c r="D33" i="3"/>
  <c r="D80" i="2"/>
  <c r="F29" i="6" s="1"/>
  <c r="E13" i="4"/>
  <c r="E6" i="4" l="1"/>
  <c r="D31" i="3"/>
  <c r="D13" i="5"/>
  <c r="D27" i="5"/>
  <c r="F21" i="6"/>
  <c r="D77" i="3"/>
  <c r="D62" i="5"/>
  <c r="D70" i="2"/>
  <c r="D68" i="2"/>
  <c r="D66" i="2"/>
  <c r="D64" i="2"/>
  <c r="D62" i="2"/>
  <c r="D60" i="2"/>
  <c r="D59" i="2"/>
  <c r="D56" i="2" s="1"/>
  <c r="D54" i="2"/>
  <c r="D27" i="2"/>
  <c r="D74" i="1"/>
  <c r="D75" i="1"/>
  <c r="D76" i="1"/>
  <c r="D77" i="1"/>
  <c r="D73" i="1"/>
  <c r="D71" i="1"/>
  <c r="D70" i="1" s="1"/>
  <c r="D69" i="1"/>
  <c r="D68" i="1" s="1"/>
  <c r="D65" i="1"/>
  <c r="D66" i="1"/>
  <c r="D67" i="1"/>
  <c r="D64"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31" i="1"/>
  <c r="D30" i="1"/>
  <c r="D28" i="1"/>
  <c r="D27" i="1"/>
  <c r="D25" i="1"/>
  <c r="D24" i="1"/>
  <c r="D23" i="1"/>
  <c r="D22" i="1"/>
  <c r="D18" i="1"/>
  <c r="D17" i="1" s="1"/>
  <c r="D16" i="1"/>
  <c r="D15" i="1"/>
  <c r="D14" i="1"/>
  <c r="D13" i="1"/>
  <c r="D12" i="1"/>
  <c r="C22" i="1"/>
  <c r="C18" i="1"/>
  <c r="D11" i="1"/>
  <c r="C11" i="1"/>
  <c r="B11" i="1"/>
  <c r="D8" i="1"/>
  <c r="C9" i="1"/>
  <c r="G9" i="1" s="1"/>
  <c r="D72" i="1" l="1"/>
  <c r="E83" i="3"/>
  <c r="D7" i="2"/>
  <c r="F20" i="6" s="1"/>
  <c r="G18" i="1"/>
  <c r="G17" i="1" s="1"/>
  <c r="G11" i="1"/>
  <c r="G22" i="1"/>
  <c r="F27" i="6"/>
  <c r="F26" i="6"/>
  <c r="D26" i="1"/>
  <c r="F14" i="6"/>
  <c r="D29" i="1"/>
  <c r="D10" i="1"/>
  <c r="F10" i="6" s="1"/>
  <c r="D63" i="1"/>
  <c r="D21" i="1"/>
  <c r="F12" i="6" s="1"/>
  <c r="D78" i="3"/>
  <c r="D82" i="3" s="1"/>
  <c r="C98" i="5"/>
  <c r="G98" i="5" s="1"/>
  <c r="C99" i="5"/>
  <c r="G99" i="5" s="1"/>
  <c r="C100" i="5"/>
  <c r="G100" i="5" s="1"/>
  <c r="G101" i="5"/>
  <c r="G102" i="5"/>
  <c r="C79" i="5"/>
  <c r="G79" i="5" s="1"/>
  <c r="C80" i="5"/>
  <c r="G80" i="5" s="1"/>
  <c r="C81" i="5"/>
  <c r="G81" i="5" s="1"/>
  <c r="C82" i="5"/>
  <c r="G82" i="5" s="1"/>
  <c r="C83" i="5"/>
  <c r="G83" i="5" s="1"/>
  <c r="C84" i="5"/>
  <c r="G84" i="5" s="1"/>
  <c r="C85" i="5"/>
  <c r="G85" i="5" s="1"/>
  <c r="C86" i="5"/>
  <c r="G86" i="5" s="1"/>
  <c r="C87" i="5"/>
  <c r="G87" i="5" s="1"/>
  <c r="C88" i="5"/>
  <c r="G88" i="5" s="1"/>
  <c r="C89" i="5"/>
  <c r="G89" i="5" s="1"/>
  <c r="C90" i="5"/>
  <c r="G90" i="5" s="1"/>
  <c r="C91" i="5"/>
  <c r="G91" i="5" s="1"/>
  <c r="C92" i="5"/>
  <c r="G92" i="5" s="1"/>
  <c r="C93" i="5"/>
  <c r="G93" i="5" s="1"/>
  <c r="C94" i="5"/>
  <c r="G94" i="5" s="1"/>
  <c r="C95" i="5"/>
  <c r="G95" i="5" s="1"/>
  <c r="C74" i="5"/>
  <c r="G74" i="5" s="1"/>
  <c r="C75" i="5"/>
  <c r="G75" i="5" s="1"/>
  <c r="C76" i="5"/>
  <c r="G76" i="5" s="1"/>
  <c r="C48" i="5"/>
  <c r="G48" i="5" s="1"/>
  <c r="C49" i="5"/>
  <c r="G49" i="5" s="1"/>
  <c r="C44" i="5"/>
  <c r="G44" i="5" s="1"/>
  <c r="C45" i="5"/>
  <c r="G45" i="5" s="1"/>
  <c r="C39" i="5"/>
  <c r="G39" i="5" s="1"/>
  <c r="C40" i="5"/>
  <c r="G40" i="5" s="1"/>
  <c r="C41" i="5"/>
  <c r="G41" i="5" s="1"/>
  <c r="C19" i="5"/>
  <c r="G19" i="5" s="1"/>
  <c r="C20" i="5"/>
  <c r="G20" i="5" s="1"/>
  <c r="C21" i="5"/>
  <c r="G21" i="5" s="1"/>
  <c r="B108" i="5"/>
  <c r="B106" i="5"/>
  <c r="B105" i="5"/>
  <c r="B98" i="5"/>
  <c r="B99" i="5"/>
  <c r="B100" i="5"/>
  <c r="B102" i="5"/>
  <c r="B97" i="5"/>
  <c r="B79" i="5"/>
  <c r="B80" i="5"/>
  <c r="B81" i="5"/>
  <c r="B82" i="5"/>
  <c r="B83" i="5"/>
  <c r="B84" i="5"/>
  <c r="B86" i="5"/>
  <c r="B87" i="5"/>
  <c r="B88" i="5"/>
  <c r="B89" i="5"/>
  <c r="B90" i="5"/>
  <c r="B91" i="5"/>
  <c r="B92" i="5"/>
  <c r="B93" i="5"/>
  <c r="B78" i="5"/>
  <c r="B74" i="5"/>
  <c r="B75" i="5"/>
  <c r="B76" i="5"/>
  <c r="B73" i="5"/>
  <c r="B71" i="5"/>
  <c r="B70" i="5"/>
  <c r="B68" i="5"/>
  <c r="B67" i="5"/>
  <c r="B64" i="5"/>
  <c r="B59" i="5"/>
  <c r="B60" i="5"/>
  <c r="B61" i="5"/>
  <c r="B58" i="5"/>
  <c r="B56" i="5"/>
  <c r="B54" i="5"/>
  <c r="B52" i="5"/>
  <c r="B48" i="5"/>
  <c r="B49" i="5"/>
  <c r="B47" i="5"/>
  <c r="B44" i="5"/>
  <c r="B45" i="5"/>
  <c r="B43" i="5"/>
  <c r="B39" i="5"/>
  <c r="B40" i="5"/>
  <c r="B41" i="5"/>
  <c r="B38" i="5"/>
  <c r="B32" i="5"/>
  <c r="B33" i="5"/>
  <c r="B34" i="5"/>
  <c r="B35" i="5"/>
  <c r="B36" i="5"/>
  <c r="B31" i="5"/>
  <c r="B29" i="5"/>
  <c r="B25" i="5"/>
  <c r="B18" i="5"/>
  <c r="B15" i="5"/>
  <c r="B12" i="5"/>
  <c r="B10" i="5"/>
  <c r="B30" i="5" l="1"/>
  <c r="B96" i="5"/>
  <c r="B77" i="5"/>
  <c r="F13" i="6"/>
  <c r="D79" i="1"/>
  <c r="D83" i="2"/>
  <c r="E77" i="5"/>
  <c r="E62" i="5" s="1"/>
  <c r="E109" i="5" s="1"/>
  <c r="H77" i="5"/>
  <c r="I77" i="5"/>
  <c r="J77" i="5"/>
  <c r="K77" i="5"/>
  <c r="C12" i="5"/>
  <c r="C15" i="5"/>
  <c r="G15" i="5" s="1"/>
  <c r="C18" i="5"/>
  <c r="G18" i="5" s="1"/>
  <c r="C25" i="5"/>
  <c r="G25" i="5" s="1"/>
  <c r="C29" i="5"/>
  <c r="C31" i="5"/>
  <c r="G31" i="5" s="1"/>
  <c r="C32" i="5"/>
  <c r="G32" i="5" s="1"/>
  <c r="C33" i="5"/>
  <c r="G33" i="5" s="1"/>
  <c r="C38" i="5"/>
  <c r="C43" i="5"/>
  <c r="G43" i="5" s="1"/>
  <c r="C47" i="5"/>
  <c r="G47" i="5" s="1"/>
  <c r="C52" i="5"/>
  <c r="C54" i="5"/>
  <c r="C56" i="5"/>
  <c r="C58" i="5"/>
  <c r="G58" i="5" s="1"/>
  <c r="C59" i="5"/>
  <c r="G59" i="5" s="1"/>
  <c r="C60" i="5"/>
  <c r="G60" i="5" s="1"/>
  <c r="C64" i="5"/>
  <c r="G64" i="5" s="1"/>
  <c r="C67" i="5"/>
  <c r="G67" i="5" s="1"/>
  <c r="C68" i="5"/>
  <c r="G68" i="5" s="1"/>
  <c r="C70" i="5"/>
  <c r="G70" i="5" s="1"/>
  <c r="C71" i="5"/>
  <c r="G71" i="5" s="1"/>
  <c r="C73" i="5"/>
  <c r="G73" i="5" s="1"/>
  <c r="C78" i="5"/>
  <c r="G78" i="5" s="1"/>
  <c r="C97" i="5"/>
  <c r="G97" i="5" s="1"/>
  <c r="C106" i="5"/>
  <c r="G106" i="5" s="1"/>
  <c r="C108" i="5"/>
  <c r="C9" i="5"/>
  <c r="G9" i="5" s="1"/>
  <c r="D13" i="4"/>
  <c r="H13" i="4" l="1"/>
  <c r="D6" i="4"/>
  <c r="H6" i="4" s="1"/>
  <c r="M5" i="4"/>
  <c r="C53" i="5"/>
  <c r="G53" i="5" s="1"/>
  <c r="G54" i="5"/>
  <c r="C28" i="5"/>
  <c r="G28" i="5" s="1"/>
  <c r="G29" i="5"/>
  <c r="C55" i="5"/>
  <c r="G55" i="5" s="1"/>
  <c r="G56" i="5"/>
  <c r="C107" i="5"/>
  <c r="G107" i="5" s="1"/>
  <c r="G108" i="5"/>
  <c r="C51" i="5"/>
  <c r="G51" i="5" s="1"/>
  <c r="G52" i="5"/>
  <c r="C37" i="5"/>
  <c r="G37" i="5" s="1"/>
  <c r="G38" i="5"/>
  <c r="C11" i="5"/>
  <c r="G11" i="5" s="1"/>
  <c r="G12" i="5"/>
  <c r="C66" i="5"/>
  <c r="G66" i="5" s="1"/>
  <c r="C72" i="5"/>
  <c r="G72" i="5" s="1"/>
  <c r="C69" i="5"/>
  <c r="G69" i="5" s="1"/>
  <c r="C96" i="5"/>
  <c r="G96" i="5" s="1"/>
  <c r="C53" i="4" l="1"/>
  <c r="C28" i="4"/>
  <c r="G20" i="4"/>
  <c r="G28" i="4"/>
  <c r="G17" i="4"/>
  <c r="G21" i="4"/>
  <c r="G32" i="4"/>
  <c r="G37" i="4"/>
  <c r="G18" i="4"/>
  <c r="G84" i="4"/>
  <c r="G22" i="4"/>
  <c r="G33" i="4"/>
  <c r="G67" i="4"/>
  <c r="G23" i="4"/>
  <c r="G34" i="4"/>
  <c r="G68" i="4"/>
  <c r="G89" i="4"/>
  <c r="G40" i="4"/>
  <c r="G24" i="4"/>
  <c r="G35" i="4"/>
  <c r="G69" i="4"/>
  <c r="G82" i="4"/>
  <c r="G74" i="4" s="1"/>
  <c r="G27" i="4"/>
  <c r="G25" i="4"/>
  <c r="G36" i="4"/>
  <c r="G72" i="4"/>
  <c r="G71" i="4" s="1"/>
  <c r="G26" i="4"/>
  <c r="F17" i="4"/>
  <c r="F82" i="4"/>
  <c r="F74" i="4" s="1"/>
  <c r="F47" i="4"/>
  <c r="F55" i="4"/>
  <c r="F63" i="4"/>
  <c r="F33" i="4"/>
  <c r="F23" i="4"/>
  <c r="E17" i="4"/>
  <c r="F53" i="4"/>
  <c r="F84" i="4"/>
  <c r="F22" i="4"/>
  <c r="F90" i="4"/>
  <c r="F72" i="4"/>
  <c r="F71" i="4" s="1"/>
  <c r="F48" i="4"/>
  <c r="F56" i="4"/>
  <c r="F64" i="4"/>
  <c r="F34" i="4"/>
  <c r="F24" i="4"/>
  <c r="F87" i="4"/>
  <c r="F46" i="4"/>
  <c r="F91" i="4"/>
  <c r="F41" i="4"/>
  <c r="F49" i="4"/>
  <c r="F57" i="4"/>
  <c r="F65" i="4"/>
  <c r="F35" i="4"/>
  <c r="F61" i="4"/>
  <c r="F89" i="4"/>
  <c r="F42" i="4"/>
  <c r="F50" i="4"/>
  <c r="F58" i="4"/>
  <c r="F66" i="4"/>
  <c r="F36" i="4"/>
  <c r="F26" i="4"/>
  <c r="F45" i="4"/>
  <c r="F20" i="4"/>
  <c r="F40" i="4"/>
  <c r="F85" i="4"/>
  <c r="F43" i="4"/>
  <c r="F51" i="4"/>
  <c r="F59" i="4"/>
  <c r="F67" i="4"/>
  <c r="F37" i="4"/>
  <c r="F27" i="4"/>
  <c r="F69" i="4"/>
  <c r="F54" i="4"/>
  <c r="F86" i="4"/>
  <c r="F44" i="4"/>
  <c r="F52" i="4"/>
  <c r="F60" i="4"/>
  <c r="F68" i="4"/>
  <c r="F32" i="4"/>
  <c r="F28" i="4"/>
  <c r="F21" i="4"/>
  <c r="F62" i="4"/>
  <c r="F18" i="4"/>
  <c r="E35" i="4"/>
  <c r="E32" i="4"/>
  <c r="E33" i="4"/>
  <c r="E34" i="4"/>
  <c r="E36" i="4"/>
  <c r="E37" i="4"/>
  <c r="E82" i="4"/>
  <c r="E74" i="4" s="1"/>
  <c r="E47" i="4"/>
  <c r="E55" i="4"/>
  <c r="E63" i="4"/>
  <c r="E21" i="4"/>
  <c r="H21" i="4" s="1"/>
  <c r="E20" i="4"/>
  <c r="E84" i="4"/>
  <c r="E90" i="4"/>
  <c r="E72" i="4"/>
  <c r="E71" i="4" s="1"/>
  <c r="E48" i="4"/>
  <c r="E56" i="4"/>
  <c r="E64" i="4"/>
  <c r="E22" i="4"/>
  <c r="D20" i="4"/>
  <c r="E54" i="4"/>
  <c r="E91" i="4"/>
  <c r="E41" i="4"/>
  <c r="E49" i="4"/>
  <c r="E57" i="4"/>
  <c r="E65" i="4"/>
  <c r="E23" i="4"/>
  <c r="H23" i="4" s="1"/>
  <c r="E18" i="4"/>
  <c r="E28" i="4"/>
  <c r="H28" i="4" s="1"/>
  <c r="E89" i="4"/>
  <c r="E42" i="4"/>
  <c r="E50" i="4"/>
  <c r="E58" i="4"/>
  <c r="E66" i="4"/>
  <c r="E24" i="4"/>
  <c r="D17" i="4"/>
  <c r="H17" i="4" s="1"/>
  <c r="E85" i="4"/>
  <c r="E43" i="4"/>
  <c r="E51" i="4"/>
  <c r="E59" i="4"/>
  <c r="E67" i="4"/>
  <c r="E25" i="4"/>
  <c r="E40" i="4"/>
  <c r="E86" i="4"/>
  <c r="E44" i="4"/>
  <c r="E52" i="4"/>
  <c r="E60" i="4"/>
  <c r="E68" i="4"/>
  <c r="E26" i="4"/>
  <c r="E62" i="4"/>
  <c r="E87" i="4"/>
  <c r="E45" i="4"/>
  <c r="E53" i="4"/>
  <c r="E61" i="4"/>
  <c r="E69" i="4"/>
  <c r="E27" i="4"/>
  <c r="E46" i="4"/>
  <c r="D85" i="4"/>
  <c r="D43" i="4"/>
  <c r="H43" i="4" s="1"/>
  <c r="D51" i="4"/>
  <c r="H51" i="4" s="1"/>
  <c r="D59" i="4"/>
  <c r="H59" i="4" s="1"/>
  <c r="D67" i="4"/>
  <c r="D37" i="4"/>
  <c r="D18" i="4"/>
  <c r="D64" i="4"/>
  <c r="D58" i="4"/>
  <c r="D86" i="4"/>
  <c r="D44" i="4"/>
  <c r="D52" i="4"/>
  <c r="H52" i="4" s="1"/>
  <c r="D60" i="4"/>
  <c r="D68" i="4"/>
  <c r="D32" i="4"/>
  <c r="D56" i="4"/>
  <c r="D42" i="4"/>
  <c r="D87" i="4"/>
  <c r="H87" i="4" s="1"/>
  <c r="D45" i="4"/>
  <c r="D53" i="4"/>
  <c r="H53" i="4" s="1"/>
  <c r="D61" i="4"/>
  <c r="D69" i="4"/>
  <c r="D48" i="4"/>
  <c r="D89" i="4"/>
  <c r="D84" i="4"/>
  <c r="D46" i="4"/>
  <c r="D54" i="4"/>
  <c r="D62" i="4"/>
  <c r="H62" i="4" s="1"/>
  <c r="D40" i="4"/>
  <c r="D90" i="4"/>
  <c r="D36" i="4"/>
  <c r="D82" i="4"/>
  <c r="D47" i="4"/>
  <c r="D55" i="4"/>
  <c r="D63" i="4"/>
  <c r="D33" i="4"/>
  <c r="H33" i="4" s="1"/>
  <c r="D72" i="4"/>
  <c r="D34" i="4"/>
  <c r="D66" i="4"/>
  <c r="D91" i="4"/>
  <c r="D41" i="4"/>
  <c r="H41" i="4" s="1"/>
  <c r="D49" i="4"/>
  <c r="D57" i="4"/>
  <c r="H57" i="4" s="1"/>
  <c r="D65" i="4"/>
  <c r="H65" i="4" s="1"/>
  <c r="D35" i="4"/>
  <c r="D50" i="4"/>
  <c r="B7" i="3"/>
  <c r="B107" i="5"/>
  <c r="B24" i="5"/>
  <c r="B22" i="5"/>
  <c r="B11" i="5"/>
  <c r="D8" i="5" s="1"/>
  <c r="D109" i="5" s="1"/>
  <c r="B9" i="5"/>
  <c r="B14" i="5"/>
  <c r="B17" i="5"/>
  <c r="B28" i="5"/>
  <c r="B42" i="5"/>
  <c r="B46" i="5"/>
  <c r="B51" i="5"/>
  <c r="B53" i="5"/>
  <c r="B55" i="5"/>
  <c r="B63" i="5"/>
  <c r="B104" i="5"/>
  <c r="C34" i="3"/>
  <c r="G34" i="3" s="1"/>
  <c r="C35" i="3"/>
  <c r="G35" i="3" s="1"/>
  <c r="C36" i="3"/>
  <c r="G36" i="3" s="1"/>
  <c r="C37" i="3"/>
  <c r="G37" i="3" s="1"/>
  <c r="C38" i="3"/>
  <c r="G38" i="3" s="1"/>
  <c r="C39" i="3"/>
  <c r="G39" i="3" s="1"/>
  <c r="C40" i="3"/>
  <c r="G40" i="3" s="1"/>
  <c r="C41" i="3"/>
  <c r="G41" i="3" s="1"/>
  <c r="C42" i="3"/>
  <c r="G42" i="3" s="1"/>
  <c r="C43" i="3"/>
  <c r="G43" i="3" s="1"/>
  <c r="C44" i="3"/>
  <c r="G44" i="3" s="1"/>
  <c r="C45" i="3"/>
  <c r="G45" i="3" s="1"/>
  <c r="C46" i="3"/>
  <c r="G46" i="3" s="1"/>
  <c r="C47" i="3"/>
  <c r="G47" i="3" s="1"/>
  <c r="C48" i="3"/>
  <c r="G48" i="3" s="1"/>
  <c r="C49" i="3"/>
  <c r="G49" i="3" s="1"/>
  <c r="C50" i="3"/>
  <c r="G50" i="3" s="1"/>
  <c r="C51" i="3"/>
  <c r="G51" i="3" s="1"/>
  <c r="C52" i="3"/>
  <c r="G52" i="3" s="1"/>
  <c r="C53" i="3"/>
  <c r="G53" i="3" s="1"/>
  <c r="C54" i="3"/>
  <c r="G54" i="3" s="1"/>
  <c r="C55" i="3"/>
  <c r="G55" i="3" s="1"/>
  <c r="C56" i="3"/>
  <c r="G56" i="3" s="1"/>
  <c r="C57" i="3"/>
  <c r="G57" i="3" s="1"/>
  <c r="C58" i="3"/>
  <c r="G58" i="3" s="1"/>
  <c r="C59" i="3"/>
  <c r="G59" i="3" s="1"/>
  <c r="C60" i="3"/>
  <c r="G60" i="3" s="1"/>
  <c r="C61" i="3"/>
  <c r="G61" i="3" s="1"/>
  <c r="C62" i="3"/>
  <c r="G62" i="3" s="1"/>
  <c r="C63" i="3"/>
  <c r="G63" i="3" s="1"/>
  <c r="C64" i="3"/>
  <c r="G64" i="3" s="1"/>
  <c r="C65" i="3"/>
  <c r="G65" i="3" s="1"/>
  <c r="C66" i="3"/>
  <c r="G66" i="3" s="1"/>
  <c r="C67" i="3"/>
  <c r="G67" i="3" s="1"/>
  <c r="C68" i="3"/>
  <c r="G68" i="3" s="1"/>
  <c r="C69" i="3"/>
  <c r="G69" i="3" s="1"/>
  <c r="C70" i="3"/>
  <c r="G70" i="3" s="1"/>
  <c r="C71" i="3"/>
  <c r="G71" i="3" s="1"/>
  <c r="C72" i="3"/>
  <c r="G72" i="3" s="1"/>
  <c r="C73" i="3"/>
  <c r="G73" i="3" s="1"/>
  <c r="C74" i="3"/>
  <c r="G74" i="3" s="1"/>
  <c r="C75" i="3"/>
  <c r="G75" i="3" s="1"/>
  <c r="C76" i="3"/>
  <c r="G76" i="3" s="1"/>
  <c r="C33" i="3"/>
  <c r="G33" i="3" s="1"/>
  <c r="C8" i="3"/>
  <c r="G8" i="3" s="1"/>
  <c r="C9" i="3"/>
  <c r="G9" i="3" s="1"/>
  <c r="C10" i="3"/>
  <c r="G10" i="3" s="1"/>
  <c r="C11" i="3"/>
  <c r="G11" i="3" s="1"/>
  <c r="C12" i="3"/>
  <c r="G12" i="3" s="1"/>
  <c r="C13" i="3"/>
  <c r="G13" i="3" s="1"/>
  <c r="C14" i="3"/>
  <c r="G14" i="3" s="1"/>
  <c r="C15" i="3"/>
  <c r="G15" i="3" s="1"/>
  <c r="C16" i="3"/>
  <c r="G16" i="3" s="1"/>
  <c r="C17" i="3"/>
  <c r="G17" i="3" s="1"/>
  <c r="C18" i="3"/>
  <c r="G18" i="3" s="1"/>
  <c r="C19" i="3"/>
  <c r="G19" i="3" s="1"/>
  <c r="C20" i="3"/>
  <c r="G20" i="3" s="1"/>
  <c r="C21" i="3"/>
  <c r="G21" i="3" s="1"/>
  <c r="C22" i="3"/>
  <c r="G22" i="3" s="1"/>
  <c r="C23" i="3"/>
  <c r="G23" i="3" s="1"/>
  <c r="C24" i="3"/>
  <c r="G24" i="3" s="1"/>
  <c r="C25" i="3"/>
  <c r="G25" i="3" s="1"/>
  <c r="C26" i="3"/>
  <c r="G26" i="3" s="1"/>
  <c r="C27" i="3"/>
  <c r="G27" i="3" s="1"/>
  <c r="C28" i="3"/>
  <c r="G28" i="3" s="1"/>
  <c r="C29" i="3"/>
  <c r="G29" i="3" s="1"/>
  <c r="C30" i="3"/>
  <c r="G30" i="3" s="1"/>
  <c r="C7" i="3"/>
  <c r="G7" i="3" s="1"/>
  <c r="B34" i="3"/>
  <c r="B35" i="3"/>
  <c r="B36" i="3"/>
  <c r="B37" i="3"/>
  <c r="B38" i="3"/>
  <c r="B39" i="3"/>
  <c r="B40" i="3"/>
  <c r="B41" i="3"/>
  <c r="B42" i="3"/>
  <c r="B43" i="3"/>
  <c r="B44" i="3"/>
  <c r="B45" i="3"/>
  <c r="B46" i="3"/>
  <c r="B47" i="3"/>
  <c r="B48" i="3"/>
  <c r="B49" i="3"/>
  <c r="B50" i="3"/>
  <c r="B51" i="3"/>
  <c r="B52" i="3"/>
  <c r="B53" i="3"/>
  <c r="B54" i="3"/>
  <c r="B55" i="3"/>
  <c r="B56" i="3"/>
  <c r="B57" i="3"/>
  <c r="B58" i="3"/>
  <c r="B59" i="3"/>
  <c r="B60" i="3"/>
  <c r="B61" i="3"/>
  <c r="B62" i="3"/>
  <c r="B63" i="3"/>
  <c r="B64" i="3"/>
  <c r="B65" i="3"/>
  <c r="B66" i="3"/>
  <c r="B67" i="3"/>
  <c r="B68" i="3"/>
  <c r="B69" i="3"/>
  <c r="B70" i="3"/>
  <c r="B71" i="3"/>
  <c r="B72" i="3"/>
  <c r="B73" i="3"/>
  <c r="B74" i="3"/>
  <c r="B75" i="3"/>
  <c r="B76" i="3"/>
  <c r="B33" i="3"/>
  <c r="B8" i="3"/>
  <c r="B9" i="3"/>
  <c r="B10" i="3"/>
  <c r="B11" i="3"/>
  <c r="B12" i="3"/>
  <c r="B13" i="3"/>
  <c r="B14" i="3"/>
  <c r="B15" i="3"/>
  <c r="B16" i="3"/>
  <c r="B17" i="3"/>
  <c r="B18" i="3"/>
  <c r="B19" i="3"/>
  <c r="B20" i="3"/>
  <c r="B21" i="3"/>
  <c r="B22" i="3"/>
  <c r="B23" i="3"/>
  <c r="B24" i="3"/>
  <c r="B25" i="3"/>
  <c r="B26" i="3"/>
  <c r="B27" i="3"/>
  <c r="B28" i="3"/>
  <c r="B29" i="3"/>
  <c r="B30" i="3"/>
  <c r="C9" i="2"/>
  <c r="G9" i="2" s="1"/>
  <c r="C10" i="2"/>
  <c r="G10" i="2" s="1"/>
  <c r="C11" i="2"/>
  <c r="G11" i="2" s="1"/>
  <c r="C12" i="2"/>
  <c r="G12" i="2" s="1"/>
  <c r="C13" i="2"/>
  <c r="G13" i="2" s="1"/>
  <c r="C14" i="2"/>
  <c r="G14" i="2" s="1"/>
  <c r="C15" i="2"/>
  <c r="G15" i="2" s="1"/>
  <c r="C16" i="2"/>
  <c r="G16" i="2" s="1"/>
  <c r="C17" i="2"/>
  <c r="G17" i="2" s="1"/>
  <c r="C18" i="2"/>
  <c r="G18" i="2" s="1"/>
  <c r="C19" i="2"/>
  <c r="G19" i="2" s="1"/>
  <c r="C20" i="2"/>
  <c r="G20" i="2" s="1"/>
  <c r="C21" i="2"/>
  <c r="G21" i="2" s="1"/>
  <c r="C22" i="2"/>
  <c r="G22" i="2" s="1"/>
  <c r="C23" i="2"/>
  <c r="G23" i="2" s="1"/>
  <c r="C25" i="2"/>
  <c r="G25" i="2" s="1"/>
  <c r="C26" i="2"/>
  <c r="G26" i="2" s="1"/>
  <c r="C27" i="2"/>
  <c r="G27" i="2" s="1"/>
  <c r="C29" i="2"/>
  <c r="C30" i="2"/>
  <c r="G30" i="2" s="1"/>
  <c r="C31" i="2"/>
  <c r="G31" i="2" s="1"/>
  <c r="C32" i="2"/>
  <c r="G32" i="2" s="1"/>
  <c r="C33" i="2"/>
  <c r="G33" i="2" s="1"/>
  <c r="C34" i="2"/>
  <c r="G34" i="2" s="1"/>
  <c r="C35" i="2"/>
  <c r="G35" i="2" s="1"/>
  <c r="C36" i="2"/>
  <c r="G36" i="2" s="1"/>
  <c r="C40" i="2"/>
  <c r="G40" i="2" s="1"/>
  <c r="C41" i="2"/>
  <c r="G41" i="2" s="1"/>
  <c r="C42" i="2"/>
  <c r="G42" i="2" s="1"/>
  <c r="C43" i="2"/>
  <c r="G43" i="2" s="1"/>
  <c r="C44" i="2"/>
  <c r="G44" i="2" s="1"/>
  <c r="C45" i="2"/>
  <c r="G45" i="2" s="1"/>
  <c r="C46" i="2"/>
  <c r="G46" i="2" s="1"/>
  <c r="C47" i="2"/>
  <c r="G47" i="2" s="1"/>
  <c r="C48" i="2"/>
  <c r="G48" i="2" s="1"/>
  <c r="C49" i="2"/>
  <c r="G49" i="2" s="1"/>
  <c r="C50" i="2"/>
  <c r="G50" i="2" s="1"/>
  <c r="C51" i="2"/>
  <c r="G51" i="2" s="1"/>
  <c r="C53" i="2"/>
  <c r="C55" i="2"/>
  <c r="C57" i="2"/>
  <c r="G57" i="2" s="1"/>
  <c r="C58" i="2"/>
  <c r="G58" i="2" s="1"/>
  <c r="C59" i="2"/>
  <c r="G59" i="2" s="1"/>
  <c r="C61" i="2"/>
  <c r="C63" i="2"/>
  <c r="C65" i="2"/>
  <c r="C67" i="2"/>
  <c r="C69" i="2"/>
  <c r="C71" i="2"/>
  <c r="C73" i="2"/>
  <c r="G73" i="2" s="1"/>
  <c r="C74" i="2"/>
  <c r="G74" i="2" s="1"/>
  <c r="C75" i="2"/>
  <c r="G75" i="2" s="1"/>
  <c r="C76" i="2"/>
  <c r="G76" i="2" s="1"/>
  <c r="C77" i="2"/>
  <c r="G77" i="2" s="1"/>
  <c r="C78" i="2"/>
  <c r="G78" i="2" s="1"/>
  <c r="C79" i="2"/>
  <c r="G79" i="2" s="1"/>
  <c r="C81" i="2"/>
  <c r="G81" i="2" s="1"/>
  <c r="C82" i="2"/>
  <c r="G82" i="2" s="1"/>
  <c r="C8" i="2"/>
  <c r="G8" i="2" s="1"/>
  <c r="B9" i="2"/>
  <c r="B10" i="2"/>
  <c r="B11" i="2"/>
  <c r="B12" i="2"/>
  <c r="B13" i="2"/>
  <c r="B14" i="2"/>
  <c r="B15" i="2"/>
  <c r="B16" i="2"/>
  <c r="B17" i="2"/>
  <c r="B18" i="2"/>
  <c r="B19" i="2"/>
  <c r="B20" i="2"/>
  <c r="B21" i="2"/>
  <c r="B22" i="2"/>
  <c r="B23" i="2"/>
  <c r="B25" i="2"/>
  <c r="B26" i="2"/>
  <c r="B27" i="2"/>
  <c r="B29" i="2"/>
  <c r="B30" i="2"/>
  <c r="B31" i="2"/>
  <c r="B32" i="2"/>
  <c r="B33" i="2"/>
  <c r="B34" i="2"/>
  <c r="B35" i="2"/>
  <c r="B36" i="2"/>
  <c r="B40" i="2"/>
  <c r="B41" i="2"/>
  <c r="B42" i="2"/>
  <c r="B43" i="2"/>
  <c r="B44" i="2"/>
  <c r="B45" i="2"/>
  <c r="B46" i="2"/>
  <c r="B47" i="2"/>
  <c r="B48" i="2"/>
  <c r="B49" i="2"/>
  <c r="B50" i="2"/>
  <c r="B51" i="2"/>
  <c r="B53" i="2"/>
  <c r="B52" i="2" s="1"/>
  <c r="D23" i="6" s="1"/>
  <c r="B55" i="2"/>
  <c r="B54" i="2" s="1"/>
  <c r="D25" i="6" s="1"/>
  <c r="B57" i="2"/>
  <c r="B58" i="2"/>
  <c r="B59" i="2"/>
  <c r="B61" i="2"/>
  <c r="B60" i="2" s="1"/>
  <c r="B63" i="2"/>
  <c r="B62" i="2" s="1"/>
  <c r="B65" i="2"/>
  <c r="B64" i="2" s="1"/>
  <c r="B67" i="2"/>
  <c r="B66" i="2" s="1"/>
  <c r="B69" i="2"/>
  <c r="B68" i="2" s="1"/>
  <c r="B71" i="2"/>
  <c r="B70" i="2" s="1"/>
  <c r="B73" i="2"/>
  <c r="B74" i="2"/>
  <c r="B75" i="2"/>
  <c r="B76" i="2"/>
  <c r="B77" i="2"/>
  <c r="B78" i="2"/>
  <c r="B79" i="2"/>
  <c r="B81" i="2"/>
  <c r="B82" i="2"/>
  <c r="B8" i="2"/>
  <c r="C8" i="1"/>
  <c r="G8" i="1" s="1"/>
  <c r="C12" i="1"/>
  <c r="G12" i="1" s="1"/>
  <c r="C13" i="1"/>
  <c r="G13" i="1" s="1"/>
  <c r="C14" i="1"/>
  <c r="G14" i="1" s="1"/>
  <c r="C15" i="1"/>
  <c r="G15" i="1" s="1"/>
  <c r="C16" i="1"/>
  <c r="G16" i="1" s="1"/>
  <c r="C17" i="1"/>
  <c r="C19" i="1"/>
  <c r="G19" i="1" s="1"/>
  <c r="C20" i="1"/>
  <c r="G20" i="1" s="1"/>
  <c r="C23" i="1"/>
  <c r="G23" i="1" s="1"/>
  <c r="C24" i="1"/>
  <c r="G24" i="1" s="1"/>
  <c r="C25" i="1"/>
  <c r="G25" i="1" s="1"/>
  <c r="C27" i="1"/>
  <c r="G27" i="1" s="1"/>
  <c r="C28" i="1"/>
  <c r="G28" i="1" s="1"/>
  <c r="C30" i="1"/>
  <c r="G30" i="1" s="1"/>
  <c r="C31" i="1"/>
  <c r="G31" i="1" s="1"/>
  <c r="C32" i="1"/>
  <c r="G32" i="1" s="1"/>
  <c r="C33" i="1"/>
  <c r="G33" i="1" s="1"/>
  <c r="C34" i="1"/>
  <c r="G34" i="1" s="1"/>
  <c r="C35" i="1"/>
  <c r="G35" i="1" s="1"/>
  <c r="C36" i="1"/>
  <c r="G36" i="1" s="1"/>
  <c r="C37" i="1"/>
  <c r="G37" i="1" s="1"/>
  <c r="C38" i="1"/>
  <c r="G38" i="1" s="1"/>
  <c r="C39" i="1"/>
  <c r="G39" i="1" s="1"/>
  <c r="C40" i="1"/>
  <c r="G40" i="1" s="1"/>
  <c r="C41" i="1"/>
  <c r="G41" i="1" s="1"/>
  <c r="C42" i="1"/>
  <c r="G42" i="1" s="1"/>
  <c r="C43" i="1"/>
  <c r="G43" i="1" s="1"/>
  <c r="C44" i="1"/>
  <c r="G44" i="1" s="1"/>
  <c r="C45" i="1"/>
  <c r="G45" i="1" s="1"/>
  <c r="C46" i="1"/>
  <c r="G46" i="1" s="1"/>
  <c r="C47" i="1"/>
  <c r="G47" i="1" s="1"/>
  <c r="C48" i="1"/>
  <c r="G48" i="1" s="1"/>
  <c r="C49" i="1"/>
  <c r="G49" i="1" s="1"/>
  <c r="C50" i="1"/>
  <c r="G50" i="1" s="1"/>
  <c r="C51" i="1"/>
  <c r="G51" i="1" s="1"/>
  <c r="C52" i="1"/>
  <c r="G52" i="1" s="1"/>
  <c r="C53" i="1"/>
  <c r="G53" i="1" s="1"/>
  <c r="C54" i="1"/>
  <c r="G54" i="1" s="1"/>
  <c r="C55" i="1"/>
  <c r="G55" i="1" s="1"/>
  <c r="C56" i="1"/>
  <c r="G56" i="1" s="1"/>
  <c r="C57" i="1"/>
  <c r="G57" i="1" s="1"/>
  <c r="C58" i="1"/>
  <c r="G58" i="1" s="1"/>
  <c r="C59" i="1"/>
  <c r="G59" i="1" s="1"/>
  <c r="C60" i="1"/>
  <c r="G60" i="1" s="1"/>
  <c r="C61" i="1"/>
  <c r="G61" i="1" s="1"/>
  <c r="C62" i="1"/>
  <c r="G62" i="1" s="1"/>
  <c r="C64" i="1"/>
  <c r="G64" i="1" s="1"/>
  <c r="C65" i="1"/>
  <c r="G65" i="1" s="1"/>
  <c r="C66" i="1"/>
  <c r="G66" i="1" s="1"/>
  <c r="C67" i="1"/>
  <c r="G67" i="1" s="1"/>
  <c r="C69" i="1"/>
  <c r="C71" i="1"/>
  <c r="C73" i="1"/>
  <c r="C74" i="1"/>
  <c r="G74" i="1" s="1"/>
  <c r="C75" i="1"/>
  <c r="G75" i="1" s="1"/>
  <c r="C76" i="1"/>
  <c r="G76" i="1" s="1"/>
  <c r="C77" i="1"/>
  <c r="G77" i="1" s="1"/>
  <c r="B77" i="1"/>
  <c r="B12" i="1"/>
  <c r="B13" i="1"/>
  <c r="B14" i="1"/>
  <c r="B15" i="1"/>
  <c r="B16" i="1"/>
  <c r="B18" i="1"/>
  <c r="B17" i="1" s="1"/>
  <c r="B20" i="1"/>
  <c r="B19" i="1" s="1"/>
  <c r="B22" i="1"/>
  <c r="B23" i="1"/>
  <c r="B24" i="1"/>
  <c r="B25" i="1"/>
  <c r="B27" i="1"/>
  <c r="B28"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4" i="1"/>
  <c r="B65" i="1"/>
  <c r="B66" i="1"/>
  <c r="B67" i="1"/>
  <c r="B69" i="1"/>
  <c r="B68" i="1" s="1"/>
  <c r="B71" i="1"/>
  <c r="B70" i="1" s="1"/>
  <c r="B73" i="1"/>
  <c r="B74" i="1"/>
  <c r="B75" i="1"/>
  <c r="B76" i="1"/>
  <c r="B9" i="1"/>
  <c r="B8" i="1" s="1"/>
  <c r="O88" i="1"/>
  <c r="H49" i="4" l="1"/>
  <c r="B72" i="1"/>
  <c r="G73" i="1"/>
  <c r="C72" i="1"/>
  <c r="H56" i="4"/>
  <c r="H26" i="4"/>
  <c r="H48" i="4"/>
  <c r="H45" i="4"/>
  <c r="H24" i="4"/>
  <c r="H22" i="4"/>
  <c r="H20" i="4"/>
  <c r="H47" i="4"/>
  <c r="H58" i="4"/>
  <c r="H50" i="4"/>
  <c r="H46" i="4"/>
  <c r="H54" i="4"/>
  <c r="H91" i="4"/>
  <c r="H44" i="4"/>
  <c r="H84" i="4"/>
  <c r="H89" i="4"/>
  <c r="H66" i="4"/>
  <c r="H36" i="4"/>
  <c r="H32" i="4"/>
  <c r="H18" i="4"/>
  <c r="H27" i="4"/>
  <c r="H63" i="4"/>
  <c r="H55" i="4"/>
  <c r="H86" i="4"/>
  <c r="H42" i="4"/>
  <c r="H85" i="4"/>
  <c r="D74" i="4"/>
  <c r="H74" i="4" s="1"/>
  <c r="H82" i="4"/>
  <c r="H64" i="4"/>
  <c r="H34" i="4"/>
  <c r="H90" i="4"/>
  <c r="H69" i="4"/>
  <c r="H68" i="4"/>
  <c r="H37" i="4"/>
  <c r="H25" i="4"/>
  <c r="H35" i="4"/>
  <c r="D71" i="4"/>
  <c r="H71" i="4" s="1"/>
  <c r="H72" i="4"/>
  <c r="H40" i="4"/>
  <c r="H61" i="4"/>
  <c r="H60" i="4"/>
  <c r="H67" i="4"/>
  <c r="E88" i="4"/>
  <c r="F39" i="4"/>
  <c r="G29" i="2"/>
  <c r="C28" i="2"/>
  <c r="D88" i="4"/>
  <c r="D83" i="4"/>
  <c r="D16" i="4"/>
  <c r="D19" i="4"/>
  <c r="D39" i="4"/>
  <c r="D31" i="4"/>
  <c r="C77" i="3"/>
  <c r="G77" i="3" s="1"/>
  <c r="G39" i="4"/>
  <c r="F19" i="4"/>
  <c r="F88" i="4"/>
  <c r="E16" i="4"/>
  <c r="F16" i="4"/>
  <c r="F31" i="4"/>
  <c r="E83" i="4"/>
  <c r="E19" i="4"/>
  <c r="E39" i="4"/>
  <c r="G88" i="4"/>
  <c r="G83" i="4"/>
  <c r="G31" i="4"/>
  <c r="E31" i="4"/>
  <c r="F83" i="4"/>
  <c r="G16" i="4"/>
  <c r="G19" i="4"/>
  <c r="B28" i="2"/>
  <c r="B21" i="1"/>
  <c r="D12" i="6" s="1"/>
  <c r="B63" i="1"/>
  <c r="B29" i="1"/>
  <c r="D14" i="6"/>
  <c r="C60" i="2"/>
  <c r="G60" i="2" s="1"/>
  <c r="G61" i="2"/>
  <c r="C62" i="2"/>
  <c r="G62" i="2" s="1"/>
  <c r="G63" i="2"/>
  <c r="C70" i="2"/>
  <c r="G70" i="2" s="1"/>
  <c r="G71" i="2"/>
  <c r="C68" i="2"/>
  <c r="G68" i="2" s="1"/>
  <c r="G69" i="2"/>
  <c r="C54" i="2"/>
  <c r="G55" i="2"/>
  <c r="C66" i="2"/>
  <c r="G66" i="2" s="1"/>
  <c r="G67" i="2"/>
  <c r="C52" i="2"/>
  <c r="G53" i="2"/>
  <c r="C64" i="2"/>
  <c r="G64" i="2" s="1"/>
  <c r="G65" i="2"/>
  <c r="C70" i="1"/>
  <c r="G70" i="1" s="1"/>
  <c r="G71" i="1"/>
  <c r="C68" i="1"/>
  <c r="G68" i="1" s="1"/>
  <c r="G69" i="1"/>
  <c r="C26" i="1"/>
  <c r="G26" i="1" s="1"/>
  <c r="C10" i="1"/>
  <c r="C29" i="1"/>
  <c r="G29" i="1" s="1"/>
  <c r="C63" i="1"/>
  <c r="C31" i="3"/>
  <c r="G31" i="3" s="1"/>
  <c r="B77" i="3"/>
  <c r="B26" i="1"/>
  <c r="B31" i="3"/>
  <c r="C7" i="2"/>
  <c r="C80" i="2"/>
  <c r="C56" i="2"/>
  <c r="C72" i="2"/>
  <c r="B39" i="2"/>
  <c r="G28" i="2"/>
  <c r="B72" i="2"/>
  <c r="D28" i="6" s="1"/>
  <c r="D27" i="6"/>
  <c r="B7" i="2"/>
  <c r="D20" i="6" s="1"/>
  <c r="C39" i="2"/>
  <c r="G39" i="2" s="1"/>
  <c r="B80" i="2"/>
  <c r="D29" i="6" s="1"/>
  <c r="B56" i="2"/>
  <c r="D26" i="6" s="1"/>
  <c r="B103" i="5"/>
  <c r="B8" i="5"/>
  <c r="B69" i="5"/>
  <c r="B37" i="5"/>
  <c r="B27" i="5" s="1"/>
  <c r="B66" i="5"/>
  <c r="B72" i="5"/>
  <c r="B13" i="5"/>
  <c r="B57" i="5"/>
  <c r="B50" i="5" s="1"/>
  <c r="B10" i="1"/>
  <c r="D10" i="6" s="1"/>
  <c r="H19" i="4" l="1"/>
  <c r="H83" i="4"/>
  <c r="H16" i="4"/>
  <c r="H88" i="4"/>
  <c r="G92" i="4"/>
  <c r="G97" i="4" s="1"/>
  <c r="H31" i="4"/>
  <c r="H39" i="4"/>
  <c r="F101" i="4"/>
  <c r="B62" i="5"/>
  <c r="B109" i="5" s="1"/>
  <c r="B120" i="5" s="1"/>
  <c r="D92" i="4"/>
  <c r="F92" i="4"/>
  <c r="E92" i="4"/>
  <c r="E27" i="6"/>
  <c r="I27" i="6" s="1"/>
  <c r="E23" i="6"/>
  <c r="I23" i="6" s="1"/>
  <c r="G52" i="2"/>
  <c r="E28" i="6"/>
  <c r="I28" i="6" s="1"/>
  <c r="G72" i="2"/>
  <c r="E26" i="6"/>
  <c r="I26" i="6" s="1"/>
  <c r="G56" i="2"/>
  <c r="E29" i="6"/>
  <c r="I29" i="6" s="1"/>
  <c r="G80" i="2"/>
  <c r="E20" i="6"/>
  <c r="I20" i="6" s="1"/>
  <c r="G7" i="2"/>
  <c r="E25" i="6"/>
  <c r="I25" i="6" s="1"/>
  <c r="G54" i="2"/>
  <c r="E10" i="6"/>
  <c r="I10" i="6" s="1"/>
  <c r="G10" i="1"/>
  <c r="E12" i="6"/>
  <c r="I12" i="6" s="1"/>
  <c r="E14" i="6"/>
  <c r="I14" i="6" s="1"/>
  <c r="G72" i="1"/>
  <c r="E13" i="6"/>
  <c r="I13" i="6" s="1"/>
  <c r="G63" i="1"/>
  <c r="C78" i="3"/>
  <c r="G78" i="3" s="1"/>
  <c r="C79" i="1"/>
  <c r="G79" i="1" s="1"/>
  <c r="G86" i="1" s="1"/>
  <c r="B79" i="1"/>
  <c r="B78" i="3"/>
  <c r="D13" i="6"/>
  <c r="C83" i="2"/>
  <c r="G83" i="2" s="1"/>
  <c r="D21" i="6"/>
  <c r="B83" i="2"/>
  <c r="E21" i="6"/>
  <c r="I21" i="6" s="1"/>
  <c r="B89" i="2"/>
  <c r="H92" i="4" l="1"/>
  <c r="H30" i="6"/>
  <c r="G30" i="6"/>
  <c r="F30" i="6"/>
  <c r="E30" i="6"/>
  <c r="H16" i="6"/>
  <c r="F16" i="6"/>
  <c r="E16" i="6"/>
  <c r="F158" i="2"/>
  <c r="I16" i="6" l="1"/>
  <c r="I30" i="6"/>
  <c r="D30" i="6"/>
  <c r="D16" i="6"/>
  <c r="I34" i="6" l="1"/>
  <c r="J35" i="6"/>
  <c r="I32" i="6"/>
  <c r="J16" i="6"/>
  <c r="D34" i="6"/>
  <c r="J30" i="6"/>
  <c r="C35" i="5"/>
  <c r="G35" i="5" s="1"/>
  <c r="C36" i="5"/>
  <c r="G36" i="5" s="1"/>
  <c r="C16" i="5"/>
  <c r="C77" i="5"/>
  <c r="G77" i="5" s="1"/>
  <c r="C17" i="5"/>
  <c r="G17" i="5" s="1"/>
  <c r="C42" i="5"/>
  <c r="G42" i="5" s="1"/>
  <c r="C26" i="5"/>
  <c r="C23" i="5"/>
  <c r="C65" i="5"/>
  <c r="C46" i="5"/>
  <c r="G46" i="5" s="1"/>
  <c r="C8" i="5"/>
  <c r="G8" i="5" s="1"/>
  <c r="C61" i="5"/>
  <c r="C34" i="5"/>
  <c r="G34" i="5" s="1"/>
  <c r="C105" i="5"/>
  <c r="C14" i="5" l="1"/>
  <c r="G14" i="5" s="1"/>
  <c r="G16" i="5"/>
  <c r="C24" i="5"/>
  <c r="G24" i="5" s="1"/>
  <c r="G26" i="5"/>
  <c r="C57" i="5"/>
  <c r="G61" i="5"/>
  <c r="C63" i="5"/>
  <c r="G63" i="5" s="1"/>
  <c r="G65" i="5"/>
  <c r="C104" i="5"/>
  <c r="G105" i="5"/>
  <c r="C22" i="5"/>
  <c r="G22" i="5" s="1"/>
  <c r="G23" i="5"/>
  <c r="C30" i="5"/>
  <c r="C62" i="5" l="1"/>
  <c r="G62" i="5" s="1"/>
  <c r="C13" i="5"/>
  <c r="G13" i="5" s="1"/>
  <c r="C50" i="5"/>
  <c r="G50" i="5" s="1"/>
  <c r="G57" i="5"/>
  <c r="C27" i="5"/>
  <c r="G27" i="5" s="1"/>
  <c r="G30" i="5"/>
  <c r="C103" i="5"/>
  <c r="G103" i="5" s="1"/>
  <c r="G104" i="5"/>
  <c r="C109" i="5" l="1"/>
  <c r="G109" i="5" s="1"/>
  <c r="H109" i="5" s="1"/>
  <c r="C44" i="4"/>
  <c r="C36" i="4"/>
  <c r="C50" i="4"/>
  <c r="C59" i="4"/>
  <c r="C48" i="4"/>
  <c r="C18" i="4"/>
  <c r="C91" i="4"/>
  <c r="C24" i="4"/>
  <c r="C33" i="4"/>
  <c r="C21" i="4"/>
  <c r="C46" i="4"/>
  <c r="C26" i="4"/>
  <c r="C52" i="4"/>
  <c r="C43" i="4"/>
  <c r="C87" i="4"/>
  <c r="C51" i="4"/>
  <c r="C85" i="4"/>
  <c r="C49" i="4"/>
  <c r="C65" i="4"/>
  <c r="C67" i="4"/>
  <c r="C62" i="4"/>
  <c r="C90" i="4"/>
  <c r="C64" i="4"/>
  <c r="C54" i="4"/>
  <c r="C25" i="4"/>
  <c r="C45" i="4"/>
  <c r="C86" i="4"/>
  <c r="C66" i="4"/>
  <c r="C58" i="4"/>
  <c r="C47" i="4"/>
  <c r="C23" i="4"/>
  <c r="C34" i="4"/>
  <c r="C42" i="4"/>
  <c r="C68" i="4"/>
  <c r="C40" i="4"/>
  <c r="C72" i="4"/>
  <c r="C71" i="4" s="1"/>
  <c r="C20" i="4"/>
  <c r="C32" i="4"/>
  <c r="C82" i="4"/>
  <c r="C74" i="4" s="1"/>
  <c r="C89" i="4"/>
  <c r="C84" i="4"/>
  <c r="C17" i="4"/>
  <c r="C19" i="4" l="1"/>
  <c r="C83" i="4"/>
  <c r="C88" i="4"/>
  <c r="C39" i="4"/>
  <c r="C31" i="4"/>
  <c r="C16" i="4"/>
  <c r="C92" i="4" l="1"/>
  <c r="C100" i="4" l="1"/>
  <c r="G95" i="4"/>
</calcChain>
</file>

<file path=xl/connections.xml><?xml version="1.0" encoding="utf-8"?>
<connections xmlns="http://schemas.openxmlformats.org/spreadsheetml/2006/main">
  <connection id="1" odcFile="C:\Users\Anila.Rodrigues\Documents\As minhas origens de dados\(Predefinido) HEL_BALAN_ORC_V1_PP_2023.odc" keepAlive="1" name="(Predefinido) HEL_BALAN_ORC_V1_PP_2023" type="5" refreshedVersion="6">
    <dbPr connection="Provider=OraOLEDB.Oracle.1;Persist Security Info=True;User ID=cmsmdinamica;Data Source=pivot4;Extended Properties=&quot;&quot;" command="&quot;CMSMDINAMICA&quot;.&quot;HEL_BALAN_ORC_V1_PP_2023&quot;" commandType="3"/>
  </connection>
  <connection id="2" odcFile="C:\Users\Anila.Rodrigues\Desktop\(Predefinido) HEL_BALAN_ORC_V1_PP_2024.odc" keepAlive="1" name="(Predefinido) HEL_BALAN_ORC_V1_PP_2024" type="5" refreshedVersion="6">
    <dbPr connection="Provider=OraOLEDB.Oracle.1;Persist Security Info=True;User ID=cmsmdinamica;Data Source=pivot4;Extended Properties=&quot;&quot;" command="&quot;CMSMDINAMICA&quot;.&quot;HEL_BALAN_ORC_V1_PP_2024&quot;" commandType="3"/>
  </connection>
</connections>
</file>

<file path=xl/sharedStrings.xml><?xml version="1.0" encoding="utf-8"?>
<sst xmlns="http://schemas.openxmlformats.org/spreadsheetml/2006/main" count="1252" uniqueCount="412">
  <si>
    <t>Coluna1</t>
  </si>
  <si>
    <t>Económicas/Receitas</t>
  </si>
  <si>
    <t>01.01.03 - Imposto Único sobre o Património</t>
  </si>
  <si>
    <t>01.01.03.01-Imposto Único Sobre O Património</t>
  </si>
  <si>
    <t>01.01.04-Impostos Sobre Bens E Serviços</t>
  </si>
  <si>
    <t>01.01.04.02.01-Imposto Sobre Consumos Especiais</t>
  </si>
  <si>
    <t>01.01.04.03-Impostos Cobrados Por Outras Entidades</t>
  </si>
  <si>
    <t>01.01.04.04.09-Outros Diversos</t>
  </si>
  <si>
    <t>01.01.04.05.01-Imposto De Circulação De Veículos Automóveis</t>
  </si>
  <si>
    <t>01.01.04.06-Outros Impostos Diversos Sobre Bens E Serviços</t>
  </si>
  <si>
    <t>01.01.06-Outros Impostos</t>
  </si>
  <si>
    <t>01.01.06.01.01-Imposto De Selo</t>
  </si>
  <si>
    <t>01.03.02-De Organizações Internacionais</t>
  </si>
  <si>
    <t>01.03.02.02-Capital</t>
  </si>
  <si>
    <t>01.03.03-Das Administrações Públicas</t>
  </si>
  <si>
    <t>01.03.03.01.01-Administração Central</t>
  </si>
  <si>
    <t>01.03.03.01.02-Administração Local</t>
  </si>
  <si>
    <t>01.03.03.02.01-Administração Central</t>
  </si>
  <si>
    <t>01.04.01-Rendimentos De Propriedade</t>
  </si>
  <si>
    <t>01.04.01.05.06-De Edificíos</t>
  </si>
  <si>
    <t>01.04.01.05.07-Outras Rendas</t>
  </si>
  <si>
    <t>01.04.02-Venda De Bens E Serviços</t>
  </si>
  <si>
    <t>01.04.02.01.03-Publicações E Impressos</t>
  </si>
  <si>
    <t>01.04.02.02.01.00.02-Taxa De Serviços Agrícolas E Pecuários</t>
  </si>
  <si>
    <t>01.04.02.02.01.00.07-Taxa De Serviços De Comércio</t>
  </si>
  <si>
    <t>01.04.02.02.01.00.08-Taxa De Exploração De Água</t>
  </si>
  <si>
    <t>01.04.02.02.01.00.09-Taxas De Serviços De Secretaria</t>
  </si>
  <si>
    <t>01.04.02.02.01.01.00-Taxa De Licenças De Loteamento, De Execução De Obras De Particulares, Da Utilização Da Via Pública Por Motivos De Obras E De Utilização De Edifícios</t>
  </si>
  <si>
    <t>01.04.02.02.01.01.01-Taxa De Construção, Manutenção Ou Reforço De Infra-Estruturas Urbanísticas E De Saneamento</t>
  </si>
  <si>
    <t>01.04.02.02.01.01.02-Taxa De Ocupação Do Domínio Público E Aproveitamento Dos Bens De Utilização</t>
  </si>
  <si>
    <t>01.04.02.02.01.01.03-Taxa De Ocupação E Utilização De Locais Reservados Nos Mercados E Feiras</t>
  </si>
  <si>
    <t>01.04.02.02.01.01.04-Taxa De Aferição De Pesos, Medidas E Aparelhos De Medição</t>
  </si>
  <si>
    <t>01.04.02.02.01.01.05-Taxa De Estacionamento De Veículos Em Parques Ou Outros Locais A Esse Fim Destinado</t>
  </si>
  <si>
    <t>01.04.02.02.01.01.07-Taxa De Serviços De Publicidade Com Fins Comerciais</t>
  </si>
  <si>
    <t>01.04.02.02.01.01.08-Taxa De Autorização De Venda Ambulante Nas Vias E Recintos Públicos</t>
  </si>
  <si>
    <t>01.04.02.02.01.01.09-Taxa De Serviço De Enterramento, Concessão De Terrenos E Uso De Jazigos, De Ossários E De Outras Instalações Em Cemitérios Municipais</t>
  </si>
  <si>
    <t>01.04.02.02.01.02.00-Taxa De Registos E Licenças De Cães</t>
  </si>
  <si>
    <t>01.04.02.02.01.02.01-Taxa Pela Utilização De Matadouros E Talhos Municipais</t>
  </si>
  <si>
    <t>01.04.02.02.01.02.02-Taxa Pela Utilização De Quaisquer Instalações Destinadas Ao Conforto, Comodidade Ou Recreio Público</t>
  </si>
  <si>
    <t>01.04.02.02.01.02.03-Taxa De Comparticipação Dos Proprietários De Solos Urbanos Nos Custos Da Urbanização</t>
  </si>
  <si>
    <t>01.04.02.02.01.02.04-Taxa Compartic Propriet Imóveis Áreas Urbanizadas Custos Conservação Espaços Públicos</t>
  </si>
  <si>
    <t>01.04.02.02.01.02.05-Taxa Pela Extracção De Materiais Inertes Em Explorações Particulares A Céu Aberto</t>
  </si>
  <si>
    <t>01.04.02.02.01.02.06-Taxa Pela Concessão De Licenças De Obras No Solo E Subsolo Do Domínio Público Municipal</t>
  </si>
  <si>
    <t>01.04.02.02.01.02.07-Taxa Pela Ocupação Ou Utilização Do Solo, Subsolo E Espaço Aéreo De Domínio Público Municipal</t>
  </si>
  <si>
    <t>01.04.02.02.01.02.08-Taxa Pelo Aproveitamento Dos Bens De Utilidade Pública Situados No Solo, Subsolo E Espaço Aéreo Do Domínio Público Municipal</t>
  </si>
  <si>
    <t>01.04.02.02.01.02.09-Taxa Pela Instalação De Antenas Parabólicas</t>
  </si>
  <si>
    <t>01.04.02.02.01.03.00-Taxa Pela Instalação De Antenas De Operadores De Telecomunicações Móveis</t>
  </si>
  <si>
    <t>01.04.02.02.01.03.01-Taxa Pela Prestação De Serviços Ao Público Por Unidades Orgânicas, Funcionários Ou Agentes Municipais</t>
  </si>
  <si>
    <t>01.04.02.02.01.03.02-Taxa Pela Conservação E Tratamento De Esgotos</t>
  </si>
  <si>
    <t>01.04.02.02.01.03.03-Taxa De Serviço De Licenciamento De Alambiques</t>
  </si>
  <si>
    <t>01.04.02.02.01.03.04-Taxa Pela Emissão De Outras Licenças Não Previstas Nas Rubricas Anteriores</t>
  </si>
  <si>
    <t>01.04.02.02.01.09-Outras Taxas</t>
  </si>
  <si>
    <t>01.04.02.02.02.02-Emolumentos Judiciais</t>
  </si>
  <si>
    <t>01.04.02.03.09-Outros</t>
  </si>
  <si>
    <t>01.04.02.04.09-Serviços Diversos</t>
  </si>
  <si>
    <t>01.04.03-Multas E Outras Penalidades</t>
  </si>
  <si>
    <t>01.04.03.04-Taxa De Relaxe</t>
  </si>
  <si>
    <t>01.04.03.05-Multas Por Infracções Ao Código De Posturas Municipais</t>
  </si>
  <si>
    <t>01.04.03.06-Juros De Mora</t>
  </si>
  <si>
    <t>01.04.03.07-Multas E Outras Penalidades</t>
  </si>
  <si>
    <t>01.04.04-Outras Transferências</t>
  </si>
  <si>
    <t>01.04.04.01-Outras Transferencias Correntes</t>
  </si>
  <si>
    <t>01.04.05-Outras Receitas Diversas E Não Especificadas</t>
  </si>
  <si>
    <t>01.04.05.02-Reposições Não Abatidas Nos Pagamentos</t>
  </si>
  <si>
    <t>ACTIVOS NÃO FINANCEIROS</t>
  </si>
  <si>
    <t>03.01.01.01.01.01.02-Residências Civis - Vendas</t>
  </si>
  <si>
    <t>03.01.01.01.06.02-Outras Construções - Vendas</t>
  </si>
  <si>
    <t>03.01.01.02.04.02-Outra Maquinaria E Equipamento - Vendas</t>
  </si>
  <si>
    <t>03.01.04.01.02.02-Terrenos Do Domínio Privado - Vendas</t>
  </si>
  <si>
    <t>Total Geral</t>
  </si>
  <si>
    <t>Económicas/Despesas</t>
  </si>
  <si>
    <t>02.01 - Despesas com Pessoal</t>
  </si>
  <si>
    <t>02.01.01.01.01-Pessoal Dos Quadros Especiais</t>
  </si>
  <si>
    <t>02.01.01.01.02-Pessoal Do Quadro</t>
  </si>
  <si>
    <t>02.01.01.01.03-Pessoal Contratado</t>
  </si>
  <si>
    <t>02.01.01.02.01-Gratificações Permanentes</t>
  </si>
  <si>
    <t>02.01.01.02.02-Subsídios Permanentes</t>
  </si>
  <si>
    <t>02.01.01.02.03-Despesas De Representação</t>
  </si>
  <si>
    <t>02.01.01.02.04-Gratificações Eventuais</t>
  </si>
  <si>
    <t>02.01.01.02.05-Horas Extraordinárias</t>
  </si>
  <si>
    <t>02.01.01.02.06-Alimentação E Alojamento</t>
  </si>
  <si>
    <t>02.01.01.02.07-Formação</t>
  </si>
  <si>
    <t>02.01.01.02.09-Outros Suplementos E Abonos</t>
  </si>
  <si>
    <t>02.01.01.03.01-Aumentos Salariais</t>
  </si>
  <si>
    <t>02.01.01.03.02-Recrutamentos E Nomeações</t>
  </si>
  <si>
    <t>02.01.01.03.04-Reclassificações</t>
  </si>
  <si>
    <t>02.01.01.03.05-Reingressos</t>
  </si>
  <si>
    <t>02.01.01.03.06-Promoções</t>
  </si>
  <si>
    <t>02.01.02.01.01-Contribuições Para A Segurança Social</t>
  </si>
  <si>
    <t>02.01.02.01.03-Abono De Família</t>
  </si>
  <si>
    <t>02.01.02.01.04-Seguros De Acidentes No Trabalho</t>
  </si>
  <si>
    <t xml:space="preserve">02.02.01 - Aquisição de Bens </t>
  </si>
  <si>
    <t>02.02.01.00.00-Livros E Documentação Técnica</t>
  </si>
  <si>
    <t>02.02.01.00.05-Material De Escritório</t>
  </si>
  <si>
    <t>02.02.01.00.09-Material De Transporte - Peças</t>
  </si>
  <si>
    <t>02.02.01.01.01-Artigos Honoríficos E De Decoração</t>
  </si>
  <si>
    <t>02.02.01.01.02-Combustíveis E Lubrificantes</t>
  </si>
  <si>
    <t>02.02.01.01.03-Material De Limpeza, Higiene E Conforto</t>
  </si>
  <si>
    <t>02.02.01.01.04-Material De Conservação E Reparação</t>
  </si>
  <si>
    <t>02.02.01.09.09-Outros Bens</t>
  </si>
  <si>
    <t>02.02.02-Aquisição De Serviços</t>
  </si>
  <si>
    <t>02.02.02.00.01-Rendas E Alugueres</t>
  </si>
  <si>
    <t>02.02.02.00.02-Conservação E Reparação De Bens</t>
  </si>
  <si>
    <t>02.02.02.00.03-Comunicações</t>
  </si>
  <si>
    <t>02.02.02.00.04-Transportes</t>
  </si>
  <si>
    <t>02.02.02.00.05-Água</t>
  </si>
  <si>
    <t>02.02.02.00.06-Energia Eléctrica</t>
  </si>
  <si>
    <t>02.02.02.00.07-Publicidade E Propaganda</t>
  </si>
  <si>
    <t>02.02.02.00.08-Representação Dos Serviços</t>
  </si>
  <si>
    <t>02.02.02.00.09-Deslocações E Estadas</t>
  </si>
  <si>
    <t>02.02.02.01.01-Limpeza  Higiene E Conforto</t>
  </si>
  <si>
    <t>02.02.02.01.03.01-Assistência Técnica - Residentes</t>
  </si>
  <si>
    <t>02.02.02.09.09-Outros Serviços</t>
  </si>
  <si>
    <t>02.04- Juros e Outros Encargos</t>
  </si>
  <si>
    <t>02.04.02-Juros Da Dívida Interna</t>
  </si>
  <si>
    <t>02.06.03-Administrações Públicas</t>
  </si>
  <si>
    <t>02.06.03.01.09-Outras Transferências Administrações Públicas Corr</t>
  </si>
  <si>
    <t>02.07.01-Benefícios Sociais</t>
  </si>
  <si>
    <t>02.07.01.01.01-Pensões De Aposentação</t>
  </si>
  <si>
    <t>02.07.01.01.02-Pensões De Sobrevivência</t>
  </si>
  <si>
    <t>02.07.01.01.07-Prestações Familiares</t>
  </si>
  <si>
    <t>02.07.02-Benefícios De Assistência Social</t>
  </si>
  <si>
    <t>02.07.02.01-Benefícios Sociais Em Numerário</t>
  </si>
  <si>
    <t>02.08.01-Seguros</t>
  </si>
  <si>
    <t>02.08.02-Outras Despesas</t>
  </si>
  <si>
    <t>02.08.05-Restituições</t>
  </si>
  <si>
    <t>02.08.06-Indemnizações</t>
  </si>
  <si>
    <t>02.08.08-Dotação Provisional</t>
  </si>
  <si>
    <t>03.01 - ACTIVOS NÃO FINANCEIROS</t>
  </si>
  <si>
    <t>03.01.01.01.04.01-Edifícios Para Ensino - Aquisições</t>
  </si>
  <si>
    <t>03.01.01.01.06.01-Outras Construções - Aquisições</t>
  </si>
  <si>
    <t>03.01.01.02.01.01.01-Viaturas Ligeiras De Passageiros - Aquisições</t>
  </si>
  <si>
    <t>03.01.01.02.01.03.01-Viaturas De Carga - Aquisições</t>
  </si>
  <si>
    <t>03.01.01.02.03.01-Equipamento Administrativo - Aquisições</t>
  </si>
  <si>
    <t>03.01.01.02.04.01-Outra Maquinaria E Equipamento - Aquisições</t>
  </si>
  <si>
    <t>03.01.04.04.02.01-Aplicações Informáticas - Aquisições</t>
  </si>
  <si>
    <t>03.03 - PASSIVOS NÃO FINANCEIROS</t>
  </si>
  <si>
    <t>03.03.01.04.02-Emprétimos Obtidos Pmi - Amortizações</t>
  </si>
  <si>
    <t>03.03.01.08.02-Outros Passivos Financeiros Pmi - Alienações</t>
  </si>
  <si>
    <t>Orgânica</t>
  </si>
  <si>
    <t>FUNCIONAMENTO</t>
  </si>
  <si>
    <t>Assembleia Municipal</t>
  </si>
  <si>
    <t xml:space="preserve">Delegações Municipais </t>
  </si>
  <si>
    <t>Dir. da Agricultura, Pecuária e Floresta</t>
  </si>
  <si>
    <t>Dir. do Comércio, Indústria, Transporte Feiras e Pesca</t>
  </si>
  <si>
    <t>Dir. Turismo, Investimento e Emprendedorismo</t>
  </si>
  <si>
    <t xml:space="preserve">Direção Ambiente e Saneamento </t>
  </si>
  <si>
    <t>Direção da Educação, Formação Profissional, Emprego</t>
  </si>
  <si>
    <t>Direcao da Familia, Inclusão, Género e Saúde</t>
  </si>
  <si>
    <t>Direção da Habitação</t>
  </si>
  <si>
    <t>Direção de Inovação e Desporto</t>
  </si>
  <si>
    <t>Direção dos  Recursos Humanos</t>
  </si>
  <si>
    <t>Direção dos Assuntos Jurídicos, Fiscalização e Policia Municipal</t>
  </si>
  <si>
    <t>Direção Financeira</t>
  </si>
  <si>
    <t xml:space="preserve">Direção Juventude e Cultura </t>
  </si>
  <si>
    <t>Direção Proteção Civil</t>
  </si>
  <si>
    <t>Direcção de Obras</t>
  </si>
  <si>
    <t>Direcção de Urbanismo</t>
  </si>
  <si>
    <t>Gabinete da Auditoria Interna</t>
  </si>
  <si>
    <t>Gabinete de Comunicação e Imagem</t>
  </si>
  <si>
    <t>Gabinete de Gestão de Projetos</t>
  </si>
  <si>
    <t>Gabinete de Gestão e Controlo de Qualidade</t>
  </si>
  <si>
    <t>Gabinete de Relações Externas</t>
  </si>
  <si>
    <t>Gabinete do Presidente</t>
  </si>
  <si>
    <t>Unidade Gestão de Aquisições</t>
  </si>
  <si>
    <t>SUB TOTAL FUNCIONAMENTO</t>
  </si>
  <si>
    <t>INVESTIMENTOS</t>
  </si>
  <si>
    <t>Apoio a Consultas de Especialidade e Medicamentos</t>
  </si>
  <si>
    <t xml:space="preserve">Apoio a Crianças Vulneráveis </t>
  </si>
  <si>
    <t>Apoio a formação profissional</t>
  </si>
  <si>
    <t>Apoio ao Ensino Básico e Secundário</t>
  </si>
  <si>
    <t>Apoio pre escolar</t>
  </si>
  <si>
    <t>Atividades culturais e promoção da cultura no Concelho</t>
  </si>
  <si>
    <t>Comparticipação da Câmara com Ensino Superior</t>
  </si>
  <si>
    <t>Construção do Parque Industrial</t>
  </si>
  <si>
    <t>Construção e Reabilitação de Placas Desportivas</t>
  </si>
  <si>
    <t>Criação e Manutenção de Espaços Verdes</t>
  </si>
  <si>
    <t>Elaboração de Planos Detalhados</t>
  </si>
  <si>
    <t>Formação de Bombeiros/Fiscais Municipais</t>
  </si>
  <si>
    <t>Habitações Sociais</t>
  </si>
  <si>
    <t>Infraestruturação da Zona do Bácio</t>
  </si>
  <si>
    <t>Manutenção de cemiterios</t>
  </si>
  <si>
    <t>Manutenção do Estádio Municipal/Campos Futebol 11</t>
  </si>
  <si>
    <t>Manutenção e Reabilitação de Edificios Municipais</t>
  </si>
  <si>
    <t>Plano de emergencia da epoca de chuvas</t>
  </si>
  <si>
    <t>Reabilitação de Jardins Infantis e Escolas do EBI</t>
  </si>
  <si>
    <t>Rede de Esgotos</t>
  </si>
  <si>
    <t>Reforço do saneamento básico</t>
  </si>
  <si>
    <t>Requalificação Urbana de Veneza</t>
  </si>
  <si>
    <t>Revisão do PDM</t>
  </si>
  <si>
    <t>Sinalização de Transito</t>
  </si>
  <si>
    <t>Sinalização Turística do Concelho de São Miguel</t>
  </si>
  <si>
    <t>Toponímia e Enumeração Policial</t>
  </si>
  <si>
    <t>Transferência de Residuos Aterro Santiago</t>
  </si>
  <si>
    <t>Transporte escolar</t>
  </si>
  <si>
    <t>DESPESAS POR FUNÇÕES</t>
  </si>
  <si>
    <t xml:space="preserve">07.00.01 </t>
  </si>
  <si>
    <t>Serviços Publicos Gerais</t>
  </si>
  <si>
    <t xml:space="preserve">07.00.01.03.01 </t>
  </si>
  <si>
    <t>Despesas com Pessoal</t>
  </si>
  <si>
    <t>07.00.01.03.03</t>
  </si>
  <si>
    <t>Aquisição de bens e serviços</t>
  </si>
  <si>
    <t>07.00.01.07.00</t>
  </si>
  <si>
    <t>Juros e outros encargos</t>
  </si>
  <si>
    <t>07.00.01.08.00</t>
  </si>
  <si>
    <t>Transferências</t>
  </si>
  <si>
    <t>07.00.01.06.00</t>
  </si>
  <si>
    <t>Benefícios Sociais</t>
  </si>
  <si>
    <t>07.00.08</t>
  </si>
  <si>
    <t>Outras Despesas</t>
  </si>
  <si>
    <t>Ativos não financeiros</t>
  </si>
  <si>
    <t>Passivos Financeiros (Amortizações)</t>
  </si>
  <si>
    <t>07.00.03</t>
  </si>
  <si>
    <t>Segurança e Ordem Pública</t>
  </si>
  <si>
    <t>07.00.03.06.00</t>
  </si>
  <si>
    <t xml:space="preserve">07.00.04 </t>
  </si>
  <si>
    <t>Assuntos Económicos</t>
  </si>
  <si>
    <t>07.00.04.01.02</t>
  </si>
  <si>
    <t>07.00.04.07.03</t>
  </si>
  <si>
    <t>07.00.04.09.00</t>
  </si>
  <si>
    <t>07.00.04.04.03</t>
  </si>
  <si>
    <t>07.00.04.07.09</t>
  </si>
  <si>
    <t xml:space="preserve">07.00.05 </t>
  </si>
  <si>
    <t>Protecção Ambiental</t>
  </si>
  <si>
    <t>07.00.05.05.00</t>
  </si>
  <si>
    <t>07.00.05.02.00</t>
  </si>
  <si>
    <t>07.00.05.06</t>
  </si>
  <si>
    <t xml:space="preserve">07.00.06 </t>
  </si>
  <si>
    <t>Habitação e Desenvolvimento Urbanístico</t>
  </si>
  <si>
    <t>07.00.06.02.00</t>
  </si>
  <si>
    <t>07.00.06.03</t>
  </si>
  <si>
    <t>07.00.06.04</t>
  </si>
  <si>
    <t>07.00.06.06</t>
  </si>
  <si>
    <t>07.00.07</t>
  </si>
  <si>
    <t>Saúde</t>
  </si>
  <si>
    <t>07.00.07.04</t>
  </si>
  <si>
    <t>Serviços culturais, recreativos e religiosos</t>
  </si>
  <si>
    <t>07.00.08.01.00</t>
  </si>
  <si>
    <t>07.00.08.02.00</t>
  </si>
  <si>
    <t>07.00.09</t>
  </si>
  <si>
    <t>Educação</t>
  </si>
  <si>
    <t>07.00.09.01.01</t>
  </si>
  <si>
    <t>07.00.09.04</t>
  </si>
  <si>
    <t>07.00.09.02</t>
  </si>
  <si>
    <t>07.00.10</t>
  </si>
  <si>
    <t>Proteção Social</t>
  </si>
  <si>
    <t>07.00.10.06.00</t>
  </si>
  <si>
    <t>07.00.10.04.00</t>
  </si>
  <si>
    <t>TOTAL</t>
  </si>
  <si>
    <t>Eixo/Programa/Projetos</t>
  </si>
  <si>
    <t>Eixo I - Transversal</t>
  </si>
  <si>
    <t>Ambiente</t>
  </si>
  <si>
    <t>Género</t>
  </si>
  <si>
    <t>Eixo II - Boa governação</t>
  </si>
  <si>
    <t>Descentralização e Admin. Local</t>
  </si>
  <si>
    <t>Programa mais qualidade mais comunidade</t>
  </si>
  <si>
    <t>Reforma do Estado e da Administração Pública</t>
  </si>
  <si>
    <t>Segurança</t>
  </si>
  <si>
    <t>Eixo III - Capital Humano</t>
  </si>
  <si>
    <t>Cultura</t>
  </si>
  <si>
    <t>Desporto</t>
  </si>
  <si>
    <t>Emprego e Formação profissional</t>
  </si>
  <si>
    <t>Eixo IV - Competitividade</t>
  </si>
  <si>
    <t>Comércio</t>
  </si>
  <si>
    <t>Indústria</t>
  </si>
  <si>
    <t>Pesca</t>
  </si>
  <si>
    <t>Turismo</t>
  </si>
  <si>
    <t>Eixo V - Infra estruturação</t>
  </si>
  <si>
    <t>Energia</t>
  </si>
  <si>
    <t>Gestão de Recursos Hídricos</t>
  </si>
  <si>
    <t>Infra-Estruturas e Transportes</t>
  </si>
  <si>
    <t>Ordenamento território</t>
  </si>
  <si>
    <t>Requalificação Urbana e habitação</t>
  </si>
  <si>
    <t>Saneamento básico</t>
  </si>
  <si>
    <t>Eixo VI - Coesão social</t>
  </si>
  <si>
    <t>Habitação Social</t>
  </si>
  <si>
    <t>Câmara Municipal de São Miguel</t>
  </si>
  <si>
    <t>Anexo II.5 -  Resumo das operações fiscais do Municipio</t>
  </si>
  <si>
    <t>RECEITAS</t>
  </si>
  <si>
    <t>Económica</t>
  </si>
  <si>
    <t>Descrição</t>
  </si>
  <si>
    <t>Orçamento</t>
  </si>
  <si>
    <t>Execução 1º Trim.</t>
  </si>
  <si>
    <t>Execução 2º Trim.</t>
  </si>
  <si>
    <t>Execução 3º Trim.</t>
  </si>
  <si>
    <t>Execução 4º Trim.</t>
  </si>
  <si>
    <t>Execução Acumulada</t>
  </si>
  <si>
    <t>Saldo</t>
  </si>
  <si>
    <t xml:space="preserve">01.01 </t>
  </si>
  <si>
    <t>Impostos</t>
  </si>
  <si>
    <t xml:space="preserve">01.02 </t>
  </si>
  <si>
    <t>Segurança Social</t>
  </si>
  <si>
    <t xml:space="preserve">01.03 </t>
  </si>
  <si>
    <t xml:space="preserve">01.04 </t>
  </si>
  <si>
    <t>Outras receitas</t>
  </si>
  <si>
    <t xml:space="preserve">03.01 </t>
  </si>
  <si>
    <t>Activos não Financeiros</t>
  </si>
  <si>
    <t>03.02</t>
  </si>
  <si>
    <t>Ativo financeiro (saldo gerencia)</t>
  </si>
  <si>
    <t>TOTAL DE RECEITAS</t>
  </si>
  <si>
    <t>DESPESAS</t>
  </si>
  <si>
    <t>Execução</t>
  </si>
  <si>
    <t>Execução 2º Trimestre</t>
  </si>
  <si>
    <t>Execução 3º Trimestre</t>
  </si>
  <si>
    <t>Execução 4º Trimestre</t>
  </si>
  <si>
    <t xml:space="preserve">02.01 </t>
  </si>
  <si>
    <t>Despesas com pessoal</t>
  </si>
  <si>
    <t xml:space="preserve">02.02 </t>
  </si>
  <si>
    <t>02.03</t>
  </si>
  <si>
    <t>Consumo de Capital Fixo</t>
  </si>
  <si>
    <t xml:space="preserve">02.04 </t>
  </si>
  <si>
    <t>02.05</t>
  </si>
  <si>
    <t>Subsídios</t>
  </si>
  <si>
    <t xml:space="preserve">02.06 </t>
  </si>
  <si>
    <t xml:space="preserve">02.07 </t>
  </si>
  <si>
    <t xml:space="preserve">02. 08 </t>
  </si>
  <si>
    <t>Outras despesas</t>
  </si>
  <si>
    <t>03.01</t>
  </si>
  <si>
    <t>Activos não financeiros</t>
  </si>
  <si>
    <t>03.03</t>
  </si>
  <si>
    <t>TOTAL DE DESPESAS</t>
  </si>
  <si>
    <t>Anexo II.2 - Execução de Despesas por Classificação Orgânica</t>
  </si>
  <si>
    <t>Anexo II.3 - execução de despesas por funções</t>
  </si>
  <si>
    <t>Anexo II.4 - Execução de Despesas por Classificação Orgânica</t>
  </si>
  <si>
    <t>ORÇAMENTO</t>
  </si>
  <si>
    <t>SALDO</t>
  </si>
  <si>
    <t>projeto São Miguel On</t>
  </si>
  <si>
    <t>Atividades desportivas e promoção do desporto no Concelho</t>
  </si>
  <si>
    <t>Apoio a Formação Profissional</t>
  </si>
  <si>
    <t>Reabilitação de jardins infantis e escolas do EBI</t>
  </si>
  <si>
    <t>Construção da Estrada de Mato Dentro</t>
  </si>
  <si>
    <t>Total Investimentos</t>
  </si>
  <si>
    <t>Apoio para aquisição de materiais de pescas e botes</t>
  </si>
  <si>
    <t>Sinalização turística do Concelho de São Miguel</t>
  </si>
  <si>
    <t>Rede de esgotos</t>
  </si>
  <si>
    <t>Criação e manutenção de espaços verdes</t>
  </si>
  <si>
    <t>Formação de bombeiros/fiscais municipais</t>
  </si>
  <si>
    <t>ORC_TIPO</t>
  </si>
  <si>
    <t>(Tudo)</t>
  </si>
  <si>
    <t>DT_TRI</t>
  </si>
  <si>
    <t>RO_DET</t>
  </si>
  <si>
    <t>CC_N2</t>
  </si>
  <si>
    <t>Soma de VALOR</t>
  </si>
  <si>
    <t>VAL_TIPO</t>
  </si>
  <si>
    <t>O_NAT</t>
  </si>
  <si>
    <t>CC_NOME</t>
  </si>
  <si>
    <t>BENEFICIARIO</t>
  </si>
  <si>
    <t>NUM_CAB</t>
  </si>
  <si>
    <t>Pago</t>
  </si>
  <si>
    <t>INV</t>
  </si>
  <si>
    <t>INV Total</t>
  </si>
  <si>
    <t>1 - Dotação Anual</t>
  </si>
  <si>
    <t>1º</t>
  </si>
  <si>
    <t>1º Total</t>
  </si>
  <si>
    <t>1 - Dotação Anual Total</t>
  </si>
  <si>
    <t>2º</t>
  </si>
  <si>
    <t>2º Total</t>
  </si>
  <si>
    <t>Actual</t>
  </si>
  <si>
    <t>Inicial</t>
  </si>
  <si>
    <t>Cabimentado</t>
  </si>
  <si>
    <t>Por Pagar</t>
  </si>
  <si>
    <t>01.03.01.02.03-Donativos Directos</t>
  </si>
  <si>
    <t>03.02.01.02.01-Depósitos Certif Depósito Poupan Mi -Constituições</t>
  </si>
  <si>
    <t>REC</t>
  </si>
  <si>
    <t>(Itens múltiplos)</t>
  </si>
  <si>
    <t>DES</t>
  </si>
  <si>
    <t>Apoio para Aquisição de Materiais de Pescas e Botes</t>
  </si>
  <si>
    <t>Criação e Manutenção de Parques Infantis e Espaços Fitness</t>
  </si>
  <si>
    <t>Estágios Profissionais e Promoção de Emprego</t>
  </si>
  <si>
    <t>Projeto São Miguel On</t>
  </si>
  <si>
    <t>Promoção e Inclusão Social</t>
  </si>
  <si>
    <t>FUN</t>
  </si>
  <si>
    <t>FUN Total</t>
  </si>
  <si>
    <t>01.01.04.01-Sobre Bens E Serviços</t>
  </si>
  <si>
    <t>03.03.01.04.01-Empréstimos Obtidos Pmi -  Aquisições</t>
  </si>
  <si>
    <t>02.01.01.03.03-Progressões</t>
  </si>
  <si>
    <t>02.02.01.00.03-Produtos Alimentares</t>
  </si>
  <si>
    <t>02.02.01.00.04-Roupa  Vestuário E Calçado</t>
  </si>
  <si>
    <t>Arrelvamento do campo de Achada Bolanha</t>
  </si>
  <si>
    <t>Construção de rede de adução, reservatórios e implementação de rega gota-a-gota na Rib. Flamengos</t>
  </si>
  <si>
    <t>Construção Estrutura Metálica para cobertura do polidesportivo  de Calheta</t>
  </si>
  <si>
    <t>Feira das artes, delicias do mar, do milho e do agro-negócio</t>
  </si>
  <si>
    <t>Ligações Domiciliarias em Jaquetão e Ribeira de Flamengos</t>
  </si>
  <si>
    <t>Reabilitação e asfaltagem da estrada de Variante Pilão Cão a Ponta Talho</t>
  </si>
  <si>
    <t>Requalificação Urbana de Ponta Verde</t>
  </si>
  <si>
    <t>Requalificação Urbana e Ambiental de Achada Bolanha</t>
  </si>
  <si>
    <t>Requalificação Urbana e Ambiental de Achada Monte III</t>
  </si>
  <si>
    <t>Retenção Sansung</t>
  </si>
  <si>
    <t>Retenções CVMovel</t>
  </si>
  <si>
    <t>Retenções Descontos Judiciais</t>
  </si>
  <si>
    <t>Retenções Iur</t>
  </si>
  <si>
    <t>Retençoes Pensao Alimenticia</t>
  </si>
  <si>
    <t>Retençoes Previdencia Social</t>
  </si>
  <si>
    <t>Retenções Quotas</t>
  </si>
  <si>
    <t>Retenções SIACSA</t>
  </si>
  <si>
    <t>Retenções SISCAP</t>
  </si>
  <si>
    <t>Retençoes STAPS</t>
  </si>
  <si>
    <t>Dados de execução do 1º Trimestre de 2024</t>
  </si>
  <si>
    <t>3º</t>
  </si>
  <si>
    <t>3º Total</t>
  </si>
  <si>
    <t>Dados de execução do 1º  a 4º Trimestre de 2024</t>
  </si>
  <si>
    <t>4º</t>
  </si>
  <si>
    <t>4º Total</t>
  </si>
  <si>
    <t>Retenções Reposição</t>
  </si>
  <si>
    <t>Retençao Comp. Aposentaçao_Estado</t>
  </si>
  <si>
    <t>Retençoes Compe. Aposentaçao</t>
  </si>
  <si>
    <t>Desconto Vencimento</t>
  </si>
  <si>
    <t>Anexo I - Execução das Receitas</t>
  </si>
  <si>
    <t>Anexo II.1 - Execução de Despesas por Classificação Económica</t>
  </si>
  <si>
    <t>Dados de execução do 1º Trimestre a 4º trimestre de 2024</t>
  </si>
  <si>
    <t>Dados de execução do 3º Trimestre de 2024</t>
  </si>
  <si>
    <t>Retençoes Penas Disciplinares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</si>
</sst>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_-* #,##0.00\ _€_-;\-* #,##0.00\ _€_-;_-* &quot;-&quot;??\ _€_-;_-@_-"/>
    <numFmt numFmtId="165" formatCode="_-* #,##0.0\ _€_-;\-* #,##0.0\ _€_-;_-* &quot;-&quot;??\ _€_-;_-@_-"/>
    <numFmt numFmtId="166" formatCode="_-* #,##0\ _€_-;\-* #,##0\ _€_-;_-* &quot;-&quot;\ _€_-;_-@_-"/>
  </numFmts>
  <fonts count="27"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2"/>
      <name val="Calibri"/>
      <family val="2"/>
    </font>
    <font>
      <sz val="12"/>
      <name val="Calibri"/>
      <family val="2"/>
    </font>
    <font>
      <sz val="10"/>
      <name val="Arial"/>
      <family val="2"/>
    </font>
    <font>
      <sz val="12"/>
      <name val="Calibri"/>
      <family val="2"/>
      <scheme val="minor"/>
    </font>
    <font>
      <sz val="12"/>
      <name val="Courier"/>
      <family val="3"/>
    </font>
    <font>
      <sz val="11"/>
      <name val="Calibri"/>
      <family val="2"/>
      <scheme val="minor"/>
    </font>
    <font>
      <b/>
      <sz val="12"/>
      <color theme="1"/>
      <name val="Calibri"/>
      <family val="2"/>
      <scheme val="minor"/>
    </font>
    <font>
      <b/>
      <sz val="9"/>
      <color theme="1"/>
      <name val="Times New Roman"/>
      <family val="1"/>
    </font>
    <font>
      <b/>
      <sz val="9"/>
      <color theme="1"/>
      <name val="Calibri"/>
      <family val="2"/>
      <scheme val="minor"/>
    </font>
    <font>
      <sz val="9"/>
      <color theme="1"/>
      <name val="Times New Roman"/>
      <family val="1"/>
    </font>
    <font>
      <sz val="9"/>
      <color theme="1"/>
      <name val="Calibri"/>
      <family val="2"/>
      <scheme val="minor"/>
    </font>
    <font>
      <sz val="9"/>
      <name val="Arial"/>
      <family val="2"/>
    </font>
    <font>
      <b/>
      <sz val="14"/>
      <name val="Calibri"/>
      <family val="2"/>
    </font>
    <font>
      <b/>
      <sz val="11"/>
      <name val="Calibri"/>
      <family val="2"/>
    </font>
    <font>
      <b/>
      <sz val="11"/>
      <color theme="4" tint="-0.249977111117893"/>
      <name val="Calibri"/>
      <family val="2"/>
      <scheme val="minor"/>
    </font>
    <font>
      <sz val="12"/>
      <name val="Times New Roman"/>
      <family val="1"/>
    </font>
    <font>
      <sz val="11"/>
      <color indexed="8"/>
      <name val="Calibri"/>
      <family val="2"/>
      <scheme val="minor"/>
    </font>
    <font>
      <sz val="10"/>
      <name val="Calibri"/>
      <family val="2"/>
    </font>
    <font>
      <sz val="10"/>
      <color indexed="8"/>
      <name val="Calibri"/>
      <family val="2"/>
    </font>
    <font>
      <sz val="10"/>
      <name val="Times New Roman"/>
      <family val="1"/>
    </font>
    <font>
      <sz val="12"/>
      <color theme="1"/>
      <name val="Times New Roman"/>
      <family val="1"/>
    </font>
    <font>
      <sz val="12"/>
      <color theme="1"/>
      <name val="Calibri"/>
      <family val="2"/>
      <scheme val="minor"/>
    </font>
    <font>
      <sz val="11"/>
      <color rgb="FFFF0000"/>
      <name val="Calibri"/>
      <family val="2"/>
      <scheme val="minor"/>
    </font>
  </fonts>
  <fills count="22">
    <fill>
      <patternFill patternType="none"/>
    </fill>
    <fill>
      <patternFill patternType="gray125"/>
    </fill>
    <fill>
      <patternFill patternType="solid">
        <fgColor theme="4" tint="0.79998168889431442"/>
        <bgColor theme="4" tint="0.79998168889431442"/>
      </patternFill>
    </fill>
    <fill>
      <patternFill patternType="solid">
        <fgColor theme="0" tint="-0.14999847407452621"/>
        <bgColor indexed="64"/>
      </patternFill>
    </fill>
    <fill>
      <patternFill patternType="solid">
        <fgColor theme="2" tint="-9.9978637043366805E-2"/>
        <bgColor indexed="64"/>
      </patternFill>
    </fill>
    <fill>
      <patternFill patternType="solid">
        <fgColor rgb="FF92D050"/>
        <bgColor theme="4" tint="0.79998168889431442"/>
      </patternFill>
    </fill>
    <fill>
      <patternFill patternType="solid">
        <fgColor theme="0" tint="-0.14999847407452621"/>
        <bgColor theme="4" tint="0.79998168889431442"/>
      </patternFill>
    </fill>
    <fill>
      <patternFill patternType="solid">
        <fgColor rgb="FF92D050"/>
        <bgColor indexed="64"/>
      </patternFill>
    </fill>
    <fill>
      <patternFill patternType="solid">
        <fgColor theme="5"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5" tint="0.39997558519241921"/>
        <bgColor theme="4" tint="0.79998168889431442"/>
      </patternFill>
    </fill>
    <fill>
      <patternFill patternType="solid">
        <fgColor theme="4" tint="0.39997558519241921"/>
        <bgColor indexed="64"/>
      </patternFill>
    </fill>
    <fill>
      <patternFill patternType="solid">
        <fgColor rgb="FFFFFF00"/>
        <bgColor indexed="64"/>
      </patternFill>
    </fill>
    <fill>
      <patternFill patternType="solid">
        <fgColor indexed="9"/>
        <bgColor indexed="64"/>
      </patternFill>
    </fill>
    <fill>
      <patternFill patternType="solid">
        <fgColor theme="9"/>
        <bgColor theme="4" tint="0.79998168889431442"/>
      </patternFill>
    </fill>
    <fill>
      <patternFill patternType="solid">
        <fgColor theme="9"/>
        <bgColor indexed="64"/>
      </patternFill>
    </fill>
    <fill>
      <patternFill patternType="solid">
        <fgColor theme="0"/>
        <bgColor theme="4" tint="0.79998168889431442"/>
      </patternFill>
    </fill>
    <fill>
      <patternFill patternType="solid">
        <fgColor rgb="FFFFC000"/>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4" tint="-0.249977111117893"/>
        <bgColor indexed="64"/>
      </patternFill>
    </fill>
  </fills>
  <borders count="7">
    <border>
      <left/>
      <right/>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thin">
        <color auto="1"/>
      </bottom>
      <diagonal/>
    </border>
  </borders>
  <cellStyleXfs count="5">
    <xf numFmtId="0" fontId="0" fillId="0" borderId="0"/>
    <xf numFmtId="43" fontId="1" fillId="0" borderId="0" applyFont="0" applyFill="0" applyBorder="0" applyAlignment="0" applyProtection="0"/>
    <xf numFmtId="0" fontId="6" fillId="0" borderId="0"/>
    <xf numFmtId="0" fontId="8" fillId="0" borderId="0"/>
    <xf numFmtId="0" fontId="20" fillId="0" borderId="0"/>
  </cellStyleXfs>
  <cellXfs count="146">
    <xf numFmtId="0" fontId="0" fillId="0" borderId="0" xfId="0"/>
    <xf numFmtId="0" fontId="3" fillId="2" borderId="1" xfId="0" applyFont="1" applyFill="1" applyBorder="1" applyAlignment="1">
      <alignment horizontal="center"/>
    </xf>
    <xf numFmtId="0" fontId="3" fillId="2" borderId="2" xfId="0" applyFont="1" applyFill="1" applyBorder="1" applyAlignment="1">
      <alignment horizontal="center"/>
    </xf>
    <xf numFmtId="0" fontId="2" fillId="5" borderId="3" xfId="0" applyFont="1" applyFill="1" applyBorder="1" applyAlignment="1">
      <alignment horizontal="center"/>
    </xf>
    <xf numFmtId="0" fontId="2" fillId="3" borderId="3" xfId="0" applyFont="1" applyFill="1" applyBorder="1" applyAlignment="1">
      <alignment horizontal="left" indent="1"/>
    </xf>
    <xf numFmtId="0" fontId="0" fillId="0" borderId="0" xfId="0" applyAlignment="1">
      <alignment horizontal="left"/>
    </xf>
    <xf numFmtId="0" fontId="2" fillId="2" borderId="3" xfId="0" applyFont="1" applyFill="1" applyBorder="1" applyAlignment="1">
      <alignment horizontal="center" vertical="center"/>
    </xf>
    <xf numFmtId="1" fontId="4" fillId="8" borderId="3" xfId="0" applyNumberFormat="1" applyFont="1" applyFill="1" applyBorder="1"/>
    <xf numFmtId="1" fontId="5" fillId="0" borderId="3" xfId="0" applyNumberFormat="1" applyFont="1" applyBorder="1"/>
    <xf numFmtId="3" fontId="5" fillId="0" borderId="3" xfId="0" applyNumberFormat="1" applyFont="1" applyBorder="1" applyAlignment="1">
      <alignment horizontal="left" wrapText="1"/>
    </xf>
    <xf numFmtId="1" fontId="5" fillId="0" borderId="3" xfId="0" applyNumberFormat="1" applyFont="1" applyFill="1" applyBorder="1"/>
    <xf numFmtId="1" fontId="4" fillId="8" borderId="3" xfId="0" applyNumberFormat="1" applyFont="1" applyFill="1" applyBorder="1" applyAlignment="1">
      <alignment vertical="center"/>
    </xf>
    <xf numFmtId="0" fontId="7" fillId="0" borderId="3" xfId="0" applyFont="1" applyBorder="1"/>
    <xf numFmtId="1" fontId="5" fillId="0" borderId="3" xfId="0" applyNumberFormat="1" applyFont="1" applyFill="1" applyBorder="1" applyAlignment="1">
      <alignment vertical="center"/>
    </xf>
    <xf numFmtId="1" fontId="4" fillId="9" borderId="3" xfId="0" applyNumberFormat="1" applyFont="1" applyFill="1" applyBorder="1"/>
    <xf numFmtId="0" fontId="3" fillId="11" borderId="3" xfId="0" applyFont="1" applyFill="1" applyBorder="1" applyAlignment="1">
      <alignment horizontal="center"/>
    </xf>
    <xf numFmtId="0" fontId="2" fillId="4" borderId="3" xfId="0" applyFont="1" applyFill="1" applyBorder="1" applyAlignment="1">
      <alignment horizontal="left" indent="1"/>
    </xf>
    <xf numFmtId="0" fontId="0" fillId="0" borderId="3" xfId="0" applyFont="1" applyFill="1" applyBorder="1" applyAlignment="1">
      <alignment horizontal="left" indent="2"/>
    </xf>
    <xf numFmtId="0" fontId="1" fillId="0" borderId="3" xfId="0" applyFont="1" applyFill="1" applyBorder="1" applyAlignment="1">
      <alignment horizontal="left" indent="2"/>
    </xf>
    <xf numFmtId="0" fontId="1" fillId="0" borderId="3" xfId="0" applyFont="1" applyFill="1" applyBorder="1" applyAlignment="1"/>
    <xf numFmtId="0" fontId="9" fillId="9" borderId="3" xfId="3" applyNumberFormat="1" applyFont="1" applyFill="1" applyBorder="1" applyAlignment="1">
      <alignment horizontal="left"/>
    </xf>
    <xf numFmtId="49" fontId="9" fillId="0" borderId="3" xfId="3" applyNumberFormat="1" applyFont="1" applyFill="1" applyBorder="1" applyAlignment="1">
      <alignment horizontal="left"/>
    </xf>
    <xf numFmtId="0" fontId="9" fillId="0" borderId="3" xfId="0" applyFont="1" applyFill="1" applyBorder="1" applyAlignment="1">
      <alignment vertical="center" wrapText="1"/>
    </xf>
    <xf numFmtId="0" fontId="10" fillId="9" borderId="0" xfId="0" applyFont="1" applyFill="1" applyAlignment="1">
      <alignment horizontal="center" vertical="center"/>
    </xf>
    <xf numFmtId="43" fontId="10" fillId="9" borderId="0" xfId="1" applyFont="1" applyFill="1" applyAlignment="1">
      <alignment horizontal="center" vertical="center"/>
    </xf>
    <xf numFmtId="0" fontId="12" fillId="3" borderId="3" xfId="0" applyFont="1" applyFill="1" applyBorder="1" applyAlignment="1">
      <alignment horizontal="center" vertical="center"/>
    </xf>
    <xf numFmtId="43" fontId="12" fillId="3" borderId="3" xfId="1" applyFont="1" applyFill="1" applyBorder="1" applyAlignment="1">
      <alignment horizontal="center" vertical="center" wrapText="1"/>
    </xf>
    <xf numFmtId="43" fontId="12" fillId="3" borderId="3" xfId="1" applyFont="1" applyFill="1" applyBorder="1" applyAlignment="1">
      <alignment horizontal="center" vertical="center"/>
    </xf>
    <xf numFmtId="0" fontId="13" fillId="0" borderId="3" xfId="0" applyFont="1" applyFill="1" applyBorder="1" applyAlignment="1">
      <alignment horizontal="right" vertical="center"/>
    </xf>
    <xf numFmtId="43" fontId="14" fillId="0" borderId="3" xfId="1" applyFont="1" applyFill="1" applyBorder="1" applyAlignment="1">
      <alignment vertical="center"/>
    </xf>
    <xf numFmtId="43" fontId="14" fillId="0" borderId="2" xfId="1" applyFont="1" applyFill="1" applyBorder="1" applyAlignment="1">
      <alignment vertical="center"/>
    </xf>
    <xf numFmtId="43" fontId="12" fillId="7" borderId="3" xfId="1" applyFont="1" applyFill="1" applyBorder="1" applyAlignment="1">
      <alignment vertical="center"/>
    </xf>
    <xf numFmtId="164" fontId="14" fillId="0" borderId="3" xfId="0" applyNumberFormat="1" applyFont="1" applyFill="1" applyBorder="1" applyAlignment="1">
      <alignment vertical="center"/>
    </xf>
    <xf numFmtId="43" fontId="15" fillId="0" borderId="3" xfId="1" applyFont="1" applyBorder="1" applyAlignment="1"/>
    <xf numFmtId="43" fontId="14" fillId="0" borderId="3" xfId="1" applyFont="1" applyFill="1" applyBorder="1" applyAlignment="1">
      <alignment horizontal="right" vertical="center"/>
    </xf>
    <xf numFmtId="0" fontId="12" fillId="0" borderId="0" xfId="0" applyFont="1" applyFill="1" applyBorder="1" applyAlignment="1">
      <alignment horizontal="center" vertical="center"/>
    </xf>
    <xf numFmtId="43" fontId="12" fillId="0" borderId="0" xfId="1" applyFont="1" applyFill="1" applyBorder="1" applyAlignment="1">
      <alignment vertical="center"/>
    </xf>
    <xf numFmtId="0" fontId="2" fillId="6" borderId="4" xfId="0" applyFont="1" applyFill="1" applyBorder="1" applyAlignment="1"/>
    <xf numFmtId="0" fontId="0" fillId="0" borderId="4" xfId="0" applyBorder="1" applyAlignment="1">
      <alignment horizontal="left" indent="1"/>
    </xf>
    <xf numFmtId="0" fontId="2" fillId="7" borderId="4" xfId="0" applyFont="1" applyFill="1" applyBorder="1" applyAlignment="1">
      <alignment horizontal="center"/>
    </xf>
    <xf numFmtId="0" fontId="0" fillId="0" borderId="3" xfId="0" applyBorder="1"/>
    <xf numFmtId="0" fontId="0" fillId="13" borderId="3" xfId="0" applyFill="1" applyBorder="1"/>
    <xf numFmtId="0" fontId="0" fillId="7" borderId="3" xfId="0" applyFill="1" applyBorder="1"/>
    <xf numFmtId="0" fontId="0" fillId="3" borderId="3" xfId="0" applyFill="1" applyBorder="1"/>
    <xf numFmtId="0" fontId="2" fillId="2" borderId="2" xfId="0" applyFont="1" applyFill="1" applyBorder="1" applyAlignment="1">
      <alignment horizontal="center" vertical="center"/>
    </xf>
    <xf numFmtId="164" fontId="18" fillId="2" borderId="3" xfId="1" applyNumberFormat="1" applyFont="1" applyFill="1" applyBorder="1" applyAlignment="1">
      <alignment horizontal="center"/>
    </xf>
    <xf numFmtId="0" fontId="18" fillId="2" borderId="3" xfId="0" applyFont="1" applyFill="1" applyBorder="1" applyAlignment="1">
      <alignment horizontal="center"/>
    </xf>
    <xf numFmtId="0" fontId="3" fillId="2" borderId="4" xfId="0" applyFont="1" applyFill="1" applyBorder="1" applyAlignment="1">
      <alignment horizontal="center"/>
    </xf>
    <xf numFmtId="0" fontId="2" fillId="3" borderId="4" xfId="0" applyFont="1" applyFill="1" applyBorder="1" applyAlignment="1">
      <alignment horizontal="left"/>
    </xf>
    <xf numFmtId="0" fontId="0" fillId="0" borderId="4" xfId="0" applyFill="1" applyBorder="1" applyAlignment="1">
      <alignment horizontal="left" indent="1"/>
    </xf>
    <xf numFmtId="0" fontId="2" fillId="3" borderId="4" xfId="0" applyFont="1" applyFill="1" applyBorder="1"/>
    <xf numFmtId="0" fontId="0" fillId="0" borderId="4" xfId="0" applyFont="1" applyFill="1" applyBorder="1" applyAlignment="1">
      <alignment horizontal="left" indent="1"/>
    </xf>
    <xf numFmtId="0" fontId="2" fillId="3" borderId="4" xfId="0" applyFont="1" applyFill="1" applyBorder="1" applyAlignment="1">
      <alignment horizontal="left" indent="1"/>
    </xf>
    <xf numFmtId="49" fontId="19" fillId="9" borderId="3" xfId="3" applyNumberFormat="1" applyFont="1" applyFill="1" applyBorder="1" applyAlignment="1">
      <alignment horizontal="left"/>
    </xf>
    <xf numFmtId="0" fontId="19" fillId="9" borderId="3" xfId="4" applyFont="1" applyFill="1" applyBorder="1" applyAlignment="1">
      <alignment vertical="center" wrapText="1"/>
    </xf>
    <xf numFmtId="1" fontId="21" fillId="14" borderId="3" xfId="4" applyNumberFormat="1" applyFont="1" applyFill="1" applyBorder="1" applyAlignment="1"/>
    <xf numFmtId="3" fontId="21" fillId="14" borderId="3" xfId="4" applyNumberFormat="1" applyFont="1" applyFill="1" applyBorder="1" applyAlignment="1">
      <alignment horizontal="left" wrapText="1"/>
    </xf>
    <xf numFmtId="0" fontId="22" fillId="14" borderId="3" xfId="2" applyFont="1" applyFill="1" applyBorder="1" applyAlignment="1"/>
    <xf numFmtId="0" fontId="23" fillId="14" borderId="3" xfId="4" applyFont="1" applyFill="1" applyBorder="1" applyAlignment="1">
      <alignment wrapText="1"/>
    </xf>
    <xf numFmtId="0" fontId="22" fillId="14" borderId="3" xfId="2" applyFont="1" applyFill="1" applyBorder="1" applyAlignment="1">
      <alignment vertical="center" wrapText="1"/>
    </xf>
    <xf numFmtId="0" fontId="22" fillId="14" borderId="3" xfId="2" applyFont="1" applyFill="1" applyBorder="1" applyAlignment="1">
      <alignment vertical="center" wrapText="1" shrinkToFit="1"/>
    </xf>
    <xf numFmtId="0" fontId="22" fillId="14" borderId="3" xfId="2" applyFont="1" applyFill="1" applyBorder="1" applyAlignment="1">
      <alignment vertical="center"/>
    </xf>
    <xf numFmtId="0" fontId="22" fillId="14" borderId="3" xfId="2" applyFont="1" applyFill="1" applyBorder="1" applyAlignment="1">
      <alignment horizontal="left" vertical="center"/>
    </xf>
    <xf numFmtId="0" fontId="2" fillId="15" borderId="4" xfId="0" applyFont="1" applyFill="1" applyBorder="1" applyAlignment="1">
      <alignment horizontal="center"/>
    </xf>
    <xf numFmtId="0" fontId="0" fillId="16" borderId="3" xfId="0" applyFill="1" applyBorder="1"/>
    <xf numFmtId="0" fontId="0" fillId="0" borderId="0" xfId="0" applyNumberFormat="1"/>
    <xf numFmtId="0" fontId="0" fillId="0" borderId="0" xfId="0" pivotButton="1"/>
    <xf numFmtId="0" fontId="0" fillId="7" borderId="0" xfId="0" applyFill="1"/>
    <xf numFmtId="0" fontId="0" fillId="18" borderId="0" xfId="0" applyFill="1"/>
    <xf numFmtId="0" fontId="2" fillId="12" borderId="3" xfId="0" applyFont="1" applyFill="1" applyBorder="1" applyAlignment="1">
      <alignment horizontal="left"/>
    </xf>
    <xf numFmtId="1" fontId="4" fillId="19" borderId="3" xfId="0" applyNumberFormat="1" applyFont="1" applyFill="1" applyBorder="1" applyAlignment="1">
      <alignment wrapText="1"/>
    </xf>
    <xf numFmtId="1" fontId="4" fillId="19" borderId="3" xfId="0" applyNumberFormat="1" applyFont="1" applyFill="1" applyBorder="1" applyAlignment="1">
      <alignment vertical="center" wrapText="1"/>
    </xf>
    <xf numFmtId="1" fontId="4" fillId="19" borderId="3" xfId="0" applyNumberFormat="1" applyFont="1" applyFill="1" applyBorder="1"/>
    <xf numFmtId="43" fontId="2" fillId="20" borderId="3" xfId="1" applyFont="1" applyFill="1" applyBorder="1" applyAlignment="1">
      <alignment horizontal="left"/>
    </xf>
    <xf numFmtId="43" fontId="0" fillId="0" borderId="0" xfId="0" applyNumberFormat="1"/>
    <xf numFmtId="164" fontId="0" fillId="0" borderId="0" xfId="0" applyNumberFormat="1"/>
    <xf numFmtId="49" fontId="24" fillId="9" borderId="3" xfId="3" applyNumberFormat="1" applyFont="1" applyFill="1" applyBorder="1" applyAlignment="1">
      <alignment horizontal="left"/>
    </xf>
    <xf numFmtId="0" fontId="24" fillId="9" borderId="3" xfId="4" applyFont="1" applyFill="1" applyBorder="1" applyAlignment="1">
      <alignment vertical="center" wrapText="1"/>
    </xf>
    <xf numFmtId="0" fontId="1" fillId="0" borderId="0" xfId="0" applyFont="1"/>
    <xf numFmtId="166" fontId="0" fillId="0" borderId="3" xfId="1" applyNumberFormat="1" applyFont="1" applyBorder="1"/>
    <xf numFmtId="166" fontId="0" fillId="20" borderId="3" xfId="1" applyNumberFormat="1" applyFont="1" applyFill="1" applyBorder="1"/>
    <xf numFmtId="166" fontId="0" fillId="3" borderId="3" xfId="1" applyNumberFormat="1" applyFont="1" applyFill="1" applyBorder="1"/>
    <xf numFmtId="166" fontId="0" fillId="12" borderId="3" xfId="1" applyNumberFormat="1" applyFont="1" applyFill="1" applyBorder="1"/>
    <xf numFmtId="166" fontId="0" fillId="7" borderId="3" xfId="1" applyNumberFormat="1" applyFont="1" applyFill="1" applyBorder="1"/>
    <xf numFmtId="166" fontId="0" fillId="16" borderId="3" xfId="1" applyNumberFormat="1" applyFont="1" applyFill="1" applyBorder="1"/>
    <xf numFmtId="166" fontId="0" fillId="0" borderId="3" xfId="0" applyNumberFormat="1" applyBorder="1"/>
    <xf numFmtId="166" fontId="0" fillId="7" borderId="3" xfId="0" applyNumberFormat="1" applyFill="1" applyBorder="1"/>
    <xf numFmtId="166" fontId="0" fillId="3" borderId="3" xfId="0" applyNumberFormat="1" applyFill="1" applyBorder="1"/>
    <xf numFmtId="166" fontId="0" fillId="13" borderId="3" xfId="0" applyNumberFormat="1" applyFill="1" applyBorder="1"/>
    <xf numFmtId="166" fontId="0" fillId="19" borderId="3" xfId="0" applyNumberFormat="1" applyFill="1" applyBorder="1"/>
    <xf numFmtId="166" fontId="0" fillId="19" borderId="3" xfId="1" applyNumberFormat="1" applyFont="1" applyFill="1" applyBorder="1"/>
    <xf numFmtId="166" fontId="0" fillId="10" borderId="3" xfId="0" applyNumberFormat="1" applyFill="1" applyBorder="1"/>
    <xf numFmtId="0" fontId="10" fillId="3" borderId="2" xfId="0" applyFont="1" applyFill="1" applyBorder="1" applyAlignment="1">
      <alignment horizontal="left"/>
    </xf>
    <xf numFmtId="166" fontId="25" fillId="3" borderId="3" xfId="1" applyNumberFormat="1" applyFont="1" applyFill="1" applyBorder="1"/>
    <xf numFmtId="0" fontId="25" fillId="3" borderId="3" xfId="0" applyFont="1" applyFill="1" applyBorder="1"/>
    <xf numFmtId="0" fontId="25" fillId="0" borderId="2" xfId="0" applyFont="1" applyFill="1" applyBorder="1" applyAlignment="1">
      <alignment horizontal="left" indent="1"/>
    </xf>
    <xf numFmtId="166" fontId="25" fillId="0" borderId="3" xfId="1" applyNumberFormat="1" applyFont="1" applyBorder="1"/>
    <xf numFmtId="0" fontId="25" fillId="0" borderId="3" xfId="0" applyFont="1" applyBorder="1"/>
    <xf numFmtId="0" fontId="10" fillId="4" borderId="2" xfId="0" applyFont="1" applyFill="1" applyBorder="1" applyAlignment="1">
      <alignment horizontal="left"/>
    </xf>
    <xf numFmtId="0" fontId="10" fillId="3" borderId="2" xfId="0" applyFont="1" applyFill="1" applyBorder="1" applyAlignment="1">
      <alignment horizontal="left" indent="1"/>
    </xf>
    <xf numFmtId="0" fontId="25" fillId="17" borderId="3" xfId="0" applyFont="1" applyFill="1" applyBorder="1" applyAlignment="1">
      <alignment horizontal="left"/>
    </xf>
    <xf numFmtId="0" fontId="25" fillId="9" borderId="3" xfId="0" applyFont="1" applyFill="1" applyBorder="1"/>
    <xf numFmtId="0" fontId="25" fillId="7" borderId="3" xfId="0" applyFont="1" applyFill="1" applyBorder="1" applyAlignment="1">
      <alignment horizontal="left" indent="1"/>
    </xf>
    <xf numFmtId="166" fontId="25" fillId="7" borderId="3" xfId="1" applyNumberFormat="1" applyFont="1" applyFill="1" applyBorder="1"/>
    <xf numFmtId="0" fontId="25" fillId="7" borderId="3" xfId="0" applyFont="1" applyFill="1" applyBorder="1"/>
    <xf numFmtId="166" fontId="0" fillId="0" borderId="0" xfId="0" applyNumberFormat="1"/>
    <xf numFmtId="166" fontId="0" fillId="10" borderId="3" xfId="1" applyNumberFormat="1" applyFont="1" applyFill="1" applyBorder="1"/>
    <xf numFmtId="166" fontId="25" fillId="3" borderId="3" xfId="0" applyNumberFormat="1" applyFont="1" applyFill="1" applyBorder="1"/>
    <xf numFmtId="166" fontId="25" fillId="7" borderId="3" xfId="0" applyNumberFormat="1" applyFont="1" applyFill="1" applyBorder="1"/>
    <xf numFmtId="166" fontId="0" fillId="16" borderId="3" xfId="0" applyNumberFormat="1" applyFill="1" applyBorder="1"/>
    <xf numFmtId="43" fontId="0" fillId="0" borderId="0" xfId="1" applyFont="1"/>
    <xf numFmtId="0" fontId="2" fillId="0" borderId="3" xfId="0" applyFont="1" applyBorder="1"/>
    <xf numFmtId="0" fontId="0" fillId="9" borderId="4" xfId="0" applyFont="1" applyFill="1" applyBorder="1" applyAlignment="1">
      <alignment horizontal="left" indent="1"/>
    </xf>
    <xf numFmtId="166" fontId="0" fillId="9" borderId="3" xfId="1" applyNumberFormat="1" applyFont="1" applyFill="1" applyBorder="1"/>
    <xf numFmtId="166" fontId="0" fillId="9" borderId="3" xfId="0" applyNumberFormat="1" applyFont="1" applyFill="1" applyBorder="1"/>
    <xf numFmtId="0" fontId="0" fillId="9" borderId="3" xfId="0" applyFont="1" applyFill="1" applyBorder="1"/>
    <xf numFmtId="0" fontId="26" fillId="0" borderId="0" xfId="0" applyFont="1"/>
    <xf numFmtId="0" fontId="9" fillId="0" borderId="0" xfId="0" applyFont="1"/>
    <xf numFmtId="0" fontId="0" fillId="13" borderId="0" xfId="0" applyFill="1"/>
    <xf numFmtId="0" fontId="0" fillId="21" borderId="0" xfId="0" applyFill="1"/>
    <xf numFmtId="166" fontId="0" fillId="4" borderId="3" xfId="0" applyNumberFormat="1" applyFill="1" applyBorder="1"/>
    <xf numFmtId="166" fontId="26" fillId="13" borderId="3" xfId="0" applyNumberFormat="1" applyFont="1" applyFill="1" applyBorder="1"/>
    <xf numFmtId="0" fontId="2" fillId="11" borderId="3" xfId="0" applyFont="1" applyFill="1" applyBorder="1" applyAlignment="1">
      <alignment horizontal="center" vertical="center"/>
    </xf>
    <xf numFmtId="0" fontId="0" fillId="18" borderId="3" xfId="0" applyFill="1" applyBorder="1"/>
    <xf numFmtId="43" fontId="0" fillId="0" borderId="3" xfId="1" applyFont="1" applyBorder="1"/>
    <xf numFmtId="0" fontId="3" fillId="0" borderId="0" xfId="0" applyFont="1" applyAlignment="1">
      <alignment horizontal="center" vertical="center"/>
    </xf>
    <xf numFmtId="0" fontId="2" fillId="0" borderId="0" xfId="0" applyFont="1" applyAlignment="1">
      <alignment horizontal="center" vertical="center"/>
    </xf>
    <xf numFmtId="0" fontId="4" fillId="3" borderId="3" xfId="0" applyFont="1" applyFill="1" applyBorder="1" applyAlignment="1">
      <alignment horizontal="center" vertical="center" wrapText="1"/>
    </xf>
    <xf numFmtId="3" fontId="4" fillId="10" borderId="3" xfId="0" applyNumberFormat="1" applyFont="1" applyFill="1" applyBorder="1" applyAlignment="1">
      <alignment horizontal="center" vertical="center"/>
    </xf>
    <xf numFmtId="0" fontId="16"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17" fillId="0" borderId="6" xfId="0" applyFont="1" applyBorder="1" applyAlignment="1">
      <alignment horizontal="center" vertical="center"/>
    </xf>
    <xf numFmtId="0" fontId="10" fillId="0" borderId="0" xfId="0" applyFont="1" applyAlignment="1">
      <alignment horizontal="center" vertical="center"/>
    </xf>
    <xf numFmtId="165" fontId="11" fillId="12" borderId="4" xfId="1" applyNumberFormat="1" applyFont="1" applyFill="1" applyBorder="1" applyAlignment="1">
      <alignment horizontal="center" vertical="center"/>
    </xf>
    <xf numFmtId="165" fontId="11" fillId="12" borderId="5" xfId="1" applyNumberFormat="1" applyFont="1" applyFill="1" applyBorder="1" applyAlignment="1">
      <alignment horizontal="center" vertical="center"/>
    </xf>
    <xf numFmtId="165" fontId="11" fillId="12" borderId="2" xfId="1" applyNumberFormat="1" applyFont="1" applyFill="1" applyBorder="1" applyAlignment="1">
      <alignment horizontal="center" vertical="center"/>
    </xf>
    <xf numFmtId="0" fontId="12" fillId="7" borderId="4" xfId="0" applyFont="1" applyFill="1" applyBorder="1" applyAlignment="1">
      <alignment horizontal="center" vertical="center"/>
    </xf>
    <xf numFmtId="0" fontId="12" fillId="7" borderId="2" xfId="0" applyFont="1" applyFill="1" applyBorder="1" applyAlignment="1">
      <alignment horizontal="center" vertical="center"/>
    </xf>
    <xf numFmtId="0" fontId="3" fillId="9" borderId="0" xfId="0" applyFont="1" applyFill="1" applyAlignment="1">
      <alignment horizontal="center" vertical="center"/>
    </xf>
    <xf numFmtId="0" fontId="10" fillId="0" borderId="0" xfId="0" applyFont="1" applyBorder="1" applyAlignment="1">
      <alignment horizontal="center" vertical="center"/>
    </xf>
    <xf numFmtId="0" fontId="11" fillId="12" borderId="4" xfId="1" applyNumberFormat="1" applyFont="1" applyFill="1" applyBorder="1" applyAlignment="1">
      <alignment horizontal="center" vertical="center"/>
    </xf>
    <xf numFmtId="0" fontId="11" fillId="12" borderId="5" xfId="1" applyNumberFormat="1" applyFont="1" applyFill="1" applyBorder="1" applyAlignment="1">
      <alignment horizontal="center" vertical="center"/>
    </xf>
    <xf numFmtId="0" fontId="11" fillId="12" borderId="2" xfId="1" applyNumberFormat="1" applyFont="1" applyFill="1" applyBorder="1" applyAlignment="1">
      <alignment horizontal="center" vertical="center"/>
    </xf>
    <xf numFmtId="0" fontId="12" fillId="0" borderId="4" xfId="0" applyFont="1" applyFill="1" applyBorder="1" applyAlignment="1">
      <alignment horizontal="center" vertical="center"/>
    </xf>
    <xf numFmtId="0" fontId="12" fillId="0" borderId="5" xfId="0" applyFont="1" applyFill="1" applyBorder="1" applyAlignment="1">
      <alignment horizontal="center" vertical="center"/>
    </xf>
    <xf numFmtId="0" fontId="12" fillId="0" borderId="2" xfId="0" applyFont="1" applyFill="1" applyBorder="1" applyAlignment="1">
      <alignment horizontal="center" vertical="center"/>
    </xf>
  </cellXfs>
  <cellStyles count="5">
    <cellStyle name="Normal" xfId="0" builtinId="0"/>
    <cellStyle name="Normal 2" xfId="4"/>
    <cellStyle name="Normal 2 2" xfId="2"/>
    <cellStyle name="Normal_MAPA DE EVOLUÇÃO DE RECEITAS" xfId="3"/>
    <cellStyle name="Vírgula" xfId="1" builtinId="3"/>
  </cellStyles>
  <dxfs count="17">
    <dxf>
      <numFmt numFmtId="35" formatCode="_-* #,##0.00_-;\-* #,##0.00_-;_-* &quot;-&quot;??_-;_-@_-"/>
    </dxf>
    <dxf>
      <numFmt numFmtId="35" formatCode="_-* #,##0.00_-;\-* #,##0.00_-;_-* &quot;-&quot;??_-;_-@_-"/>
    </dxf>
    <dxf>
      <fill>
        <patternFill patternType="solid">
          <bgColor rgb="FFFFC000"/>
        </patternFill>
      </fill>
    </dxf>
    <dxf>
      <fill>
        <patternFill>
          <bgColor theme="4" tint="-0.249977111117893"/>
        </patternFill>
      </fill>
    </dxf>
    <dxf>
      <fill>
        <patternFill patternType="solid">
          <bgColor theme="4" tint="-0.249977111117893"/>
        </patternFill>
      </fill>
    </dxf>
    <dxf>
      <fill>
        <patternFill patternType="solid">
          <bgColor rgb="FFFFFF00"/>
        </patternFill>
      </fill>
    </dxf>
    <dxf>
      <fill>
        <patternFill patternType="solid">
          <bgColor rgb="FF92D050"/>
        </patternFill>
      </fill>
    </dxf>
    <dxf>
      <fill>
        <patternFill patternType="solid">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color rgb="FFFF0000"/>
      </font>
    </dxf>
    <dxf>
      <font>
        <color rgb="FFFF0000"/>
      </font>
    </dxf>
    <dxf>
      <font>
        <color rgb="FFFF0000"/>
      </font>
    </dxf>
    <dxf>
      <numFmt numFmtId="166" formatCode="_-* #,##0\ _€_-;\-* #,##0\ _€_-;_-* &quot;-&quot;\ _€_-;_-@_-"/>
    </dxf>
    <dxf>
      <numFmt numFmtId="35" formatCode="_-* #,##0.00_-;\-* #,##0.0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547255</xdr:colOff>
      <xdr:row>1</xdr:row>
      <xdr:rowOff>39571</xdr:rowOff>
    </xdr:from>
    <xdr:to>
      <xdr:col>5</xdr:col>
      <xdr:colOff>280555</xdr:colOff>
      <xdr:row>4</xdr:row>
      <xdr:rowOff>866</xdr:rowOff>
    </xdr:to>
    <xdr:pic>
      <xdr:nvPicPr>
        <xdr:cNvPr id="2" name="Imagem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52580" y="230071"/>
          <a:ext cx="647700" cy="551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CMSM / UGA - Anila Maria Correia Rodrigues" refreshedDate="45694.653129976854" createdVersion="6" refreshedVersion="6" minRefreshableVersion="3" recordCount="11952">
  <cacheSource type="external" connectionId="2"/>
  <cacheFields count="66">
    <cacheField name="CATEGORIA_DOMAIN" numFmtId="0">
      <sharedItems containsString="0" containsBlank="1" containsNumber="1" containsInteger="1" minValue="55" maxValue="56" count="3">
        <n v="55"/>
        <n v="56"/>
        <m/>
      </sharedItems>
    </cacheField>
    <cacheField name="O_ACTUAL" numFmtId="0">
      <sharedItems containsSemiMixedTypes="0" containsString="0" containsNumber="1" containsInteger="1" minValue="0" maxValue="168848874"/>
    </cacheField>
    <cacheField name="O_INICIAL" numFmtId="0">
      <sharedItems containsSemiMixedTypes="0" containsString="0" containsNumber="1" containsInteger="1" minValue="0" maxValue="168848874"/>
    </cacheField>
    <cacheField name="O_CABIMENTADO" numFmtId="0">
      <sharedItems containsSemiMixedTypes="0" containsString="0" containsNumber="1" minValue="0" maxValue="50626371"/>
    </cacheField>
    <cacheField name="O_PAGO" numFmtId="0">
      <sharedItems containsSemiMixedTypes="0" containsString="0" containsNumber="1" minValue="0" maxValue="50626371"/>
    </cacheField>
    <cacheField name="NUM_CAB" numFmtId="0">
      <sharedItems containsString="0" containsBlank="1" containsNumber="1" containsInteger="1" minValue="269283" maxValue="277597" count="6181">
        <n v="269996"/>
        <n v="270987"/>
        <n v="270126"/>
        <n v="270198"/>
        <n v="269684"/>
        <n v="272659"/>
        <n v="272777"/>
        <n v="272953"/>
        <n v="272993"/>
        <n v="274049"/>
        <n v="274467"/>
        <n v="271255"/>
        <n v="271534"/>
        <n v="271573"/>
        <n v="271574"/>
        <n v="274468"/>
        <n v="274469"/>
        <n v="274401"/>
        <n v="274466"/>
        <n v="274470"/>
        <n v="274471"/>
        <n v="274472"/>
        <n v="274473"/>
        <n v="274474"/>
        <n v="274475"/>
        <n v="274476"/>
        <n v="274477"/>
        <n v="274478"/>
        <n v="274513"/>
        <n v="274514"/>
        <n v="274515"/>
        <n v="274516"/>
        <n v="274517"/>
        <n v="274518"/>
        <n v="274519"/>
        <n v="274520"/>
        <n v="274521"/>
        <n v="274522"/>
        <n v="274541"/>
        <n v="274542"/>
        <n v="274543"/>
        <n v="274544"/>
        <n v="274545"/>
        <n v="274546"/>
        <n v="274547"/>
        <n v="274548"/>
        <n v="274549"/>
        <n v="274550"/>
        <n v="274688"/>
        <n v="275131"/>
        <n v="275133"/>
        <n v="275134"/>
        <n v="275135"/>
        <n v="275136"/>
        <n v="275137"/>
        <n v="275138"/>
        <n v="275139"/>
        <n v="275148"/>
        <n v="275164"/>
        <n v="275165"/>
        <n v="275166"/>
        <n v="275167"/>
        <n v="275168"/>
        <n v="275169"/>
        <n v="275170"/>
        <n v="275171"/>
        <n v="275172"/>
        <n v="275173"/>
        <n v="275174"/>
        <n v="275175"/>
        <n v="275176"/>
        <n v="275177"/>
        <n v="275178"/>
        <n v="275179"/>
        <n v="275180"/>
        <n v="275181"/>
        <n v="275182"/>
        <n v="275183"/>
        <n v="275184"/>
        <n v="275185"/>
        <n v="275224"/>
        <n v="275390"/>
        <n v="275454"/>
        <n v="269941"/>
        <n v="270909"/>
        <n v="270910"/>
        <n v="270969"/>
        <n v="270980"/>
        <n v="269865"/>
        <n v="271028"/>
        <n v="272545"/>
        <n v="271480"/>
        <n v="271481"/>
        <n v="271695"/>
        <n v="271975"/>
        <n v="272639"/>
        <n v="272701"/>
        <n v="272783"/>
        <n v="272848"/>
        <n v="273233"/>
        <n v="273399"/>
        <n v="273478"/>
        <n v="274368"/>
        <n v="274706"/>
        <n v="274856"/>
        <n v="274859"/>
        <n v="274865"/>
        <n v="274916"/>
        <n v="274917"/>
        <n v="274924"/>
        <n v="274925"/>
        <n v="275278"/>
        <n v="275286"/>
        <n v="275317"/>
        <n v="275322"/>
        <n v="275359"/>
        <n v="275369"/>
        <n v="275370"/>
        <n v="275386"/>
        <n v="275393"/>
        <n v="275427"/>
        <n v="275526"/>
        <n v="275561"/>
        <n v="275824"/>
        <n v="275837"/>
        <n v="276104"/>
        <n v="276113"/>
        <n v="276117"/>
        <n v="276145"/>
        <n v="276163"/>
        <n v="276211"/>
        <n v="276226"/>
        <n v="276240"/>
        <n v="276244"/>
        <n v="276374"/>
        <n v="276376"/>
        <n v="276389"/>
        <n v="276416"/>
        <n v="276496"/>
        <n v="276533"/>
        <n v="276587"/>
        <n v="276588"/>
        <n v="276589"/>
        <n v="276590"/>
        <n v="276591"/>
        <n v="276592"/>
        <n v="276593"/>
        <n v="276594"/>
        <n v="276595"/>
        <n v="276596"/>
        <n v="276597"/>
        <n v="276598"/>
        <n v="276599"/>
        <n v="276600"/>
        <n v="276601"/>
        <n v="276602"/>
        <n v="276603"/>
        <n v="276604"/>
        <n v="276605"/>
        <n v="276606"/>
        <n v="276607"/>
        <n v="276608"/>
        <n v="276609"/>
        <n v="270259"/>
        <n v="271022"/>
        <n v="271023"/>
        <n v="271233"/>
        <n v="271467"/>
        <n v="271987"/>
        <n v="270093"/>
        <n v="272321"/>
        <n v="272343"/>
        <n v="269843"/>
        <n v="269859"/>
        <n v="269860"/>
        <n v="269932"/>
        <n v="269923"/>
        <n v="272468"/>
        <n v="273026"/>
        <n v="273258"/>
        <n v="273304"/>
        <n v="273349"/>
        <n v="274080"/>
        <n v="274411"/>
        <n v="274623"/>
        <n v="274698"/>
        <n v="274699"/>
        <n v="274703"/>
        <n v="274721"/>
        <n v="274764"/>
        <n v="274765"/>
        <n v="274766"/>
        <n v="273975"/>
        <n v="274768"/>
        <n v="274807"/>
        <n v="274860"/>
        <n v="274862"/>
        <n v="274870"/>
        <n v="274949"/>
        <n v="275000"/>
        <n v="275321"/>
        <n v="275542"/>
        <n v="275544"/>
        <n v="275742"/>
        <n v="275743"/>
        <n v="275744"/>
        <n v="275745"/>
        <n v="275746"/>
        <n v="270185"/>
        <n v="270351"/>
        <n v="270352"/>
        <n v="270353"/>
        <n v="270354"/>
        <n v="270355"/>
        <n v="270376"/>
        <n v="270377"/>
        <n v="270378"/>
        <n v="270379"/>
        <n v="270380"/>
        <n v="270381"/>
        <n v="270382"/>
        <n v="270383"/>
        <n v="270384"/>
        <n v="270385"/>
        <n v="270386"/>
        <n v="270387"/>
        <n v="270388"/>
        <n v="270389"/>
        <n v="270390"/>
        <n v="270391"/>
        <n v="270392"/>
        <n v="270393"/>
        <n v="270394"/>
        <n v="270395"/>
        <n v="270396"/>
        <n v="270397"/>
        <n v="270398"/>
        <n v="270399"/>
        <n v="270400"/>
        <n v="270401"/>
        <n v="270402"/>
        <n v="270403"/>
        <n v="270404"/>
        <n v="270405"/>
        <n v="270406"/>
        <n v="270448"/>
        <n v="270449"/>
        <n v="270450"/>
        <n v="270451"/>
        <n v="270452"/>
        <n v="270453"/>
        <n v="270454"/>
        <n v="270455"/>
        <n v="270456"/>
        <n v="270457"/>
        <n v="270458"/>
        <n v="270459"/>
        <n v="270460"/>
        <n v="270461"/>
        <n v="270462"/>
        <n v="270463"/>
        <n v="270464"/>
        <n v="270465"/>
        <n v="270466"/>
        <n v="270467"/>
        <n v="270468"/>
        <n v="270469"/>
        <n v="270470"/>
        <n v="270471"/>
        <n v="270472"/>
        <n v="270473"/>
        <n v="270474"/>
        <n v="270475"/>
        <n v="270476"/>
        <n v="270477"/>
        <n v="270478"/>
        <n v="270479"/>
        <n v="270480"/>
        <n v="270481"/>
        <n v="270482"/>
        <n v="270483"/>
        <n v="270484"/>
        <n v="270485"/>
        <n v="270486"/>
        <n v="270487"/>
        <n v="270488"/>
        <n v="270489"/>
        <n v="270490"/>
        <n v="270491"/>
        <n v="270492"/>
        <n v="270493"/>
        <n v="270494"/>
        <n v="270495"/>
        <n v="270496"/>
        <n v="270497"/>
        <n v="270498"/>
        <n v="270499"/>
        <n v="270500"/>
        <n v="270501"/>
        <n v="270502"/>
        <n v="270503"/>
        <n v="270504"/>
        <n v="270505"/>
        <n v="270506"/>
        <n v="270507"/>
        <n v="270508"/>
        <n v="270509"/>
        <n v="270510"/>
        <n v="270511"/>
        <n v="270512"/>
        <n v="270553"/>
        <n v="270554"/>
        <n v="270555"/>
        <n v="270556"/>
        <n v="270557"/>
        <n v="270558"/>
        <n v="270559"/>
        <n v="270560"/>
        <n v="270561"/>
        <n v="270562"/>
        <n v="270563"/>
        <n v="270623"/>
        <n v="270636"/>
        <n v="270678"/>
        <n v="270908"/>
        <n v="270914"/>
        <n v="270962"/>
        <n v="271616"/>
        <n v="269879"/>
        <n v="269895"/>
        <n v="272578"/>
        <n v="272800"/>
        <n v="273008"/>
        <n v="273086"/>
        <n v="273401"/>
        <n v="272577"/>
        <n v="274662"/>
        <n v="274982"/>
        <n v="273433"/>
        <n v="270339"/>
        <n v="271617"/>
        <n v="271618"/>
        <n v="271619"/>
        <n v="271620"/>
        <n v="271621"/>
        <n v="271622"/>
        <n v="271623"/>
        <n v="271624"/>
        <n v="271625"/>
        <n v="271626"/>
        <n v="271627"/>
        <n v="273452"/>
        <n v="273481"/>
        <n v="273482"/>
        <n v="273483"/>
        <n v="273484"/>
        <n v="273485"/>
        <n v="273486"/>
        <n v="273487"/>
        <n v="273488"/>
        <n v="273489"/>
        <n v="273498"/>
        <n v="271712"/>
        <n v="273818"/>
        <n v="273994"/>
        <n v="274984"/>
        <n v="274988"/>
        <n v="275217"/>
        <n v="275239"/>
        <n v="275471"/>
        <n v="275504"/>
        <n v="275518"/>
        <n v="275563"/>
        <n v="275573"/>
        <n v="275577"/>
        <n v="275815"/>
        <n v="275838"/>
        <n v="275840"/>
        <n v="275933"/>
        <n v="275968"/>
        <n v="276124"/>
        <n v="276125"/>
        <n v="276127"/>
        <n v="276134"/>
        <n v="276136"/>
        <n v="276138"/>
        <n v="276139"/>
        <n v="269987"/>
        <n v="270125"/>
        <n v="271383"/>
        <n v="270061"/>
        <n v="271340"/>
        <n v="271382"/>
        <n v="271384"/>
        <n v="271385"/>
        <n v="271386"/>
        <n v="271387"/>
        <n v="271388"/>
        <n v="271389"/>
        <n v="271390"/>
        <n v="271391"/>
        <n v="271392"/>
        <n v="271393"/>
        <n v="271394"/>
        <n v="271395"/>
        <n v="271396"/>
        <n v="271397"/>
        <n v="271398"/>
        <n v="271399"/>
        <n v="271400"/>
        <n v="271460"/>
        <n v="271521"/>
        <n v="271522"/>
        <n v="274767"/>
        <n v="272696"/>
        <n v="272702"/>
        <n v="272703"/>
        <n v="272704"/>
        <n v="272705"/>
        <n v="272706"/>
        <n v="272707"/>
        <n v="272708"/>
        <n v="272709"/>
        <n v="272710"/>
        <n v="272711"/>
        <n v="272712"/>
        <n v="272774"/>
        <n v="272855"/>
        <n v="272856"/>
        <n v="273266"/>
        <n v="273267"/>
        <n v="273269"/>
        <n v="273271"/>
        <n v="273430"/>
        <n v="273676"/>
        <n v="273677"/>
        <n v="273678"/>
        <n v="273686"/>
        <n v="273879"/>
        <n v="274770"/>
        <n v="274056"/>
        <n v="274084"/>
        <n v="274267"/>
        <n v="274325"/>
        <n v="274326"/>
        <n v="274327"/>
        <n v="274328"/>
        <n v="274329"/>
        <n v="274330"/>
        <n v="274331"/>
        <n v="274332"/>
        <n v="274333"/>
        <n v="274373"/>
        <n v="274833"/>
        <n v="275186"/>
        <n v="275187"/>
        <n v="275188"/>
        <n v="275189"/>
        <n v="275190"/>
        <n v="275191"/>
        <n v="275192"/>
        <n v="275193"/>
        <n v="275194"/>
        <n v="275204"/>
        <n v="275205"/>
        <n v="275206"/>
        <n v="275207"/>
        <n v="275208"/>
        <n v="275209"/>
        <n v="275210"/>
        <n v="272641"/>
        <n v="272662"/>
        <n v="269588"/>
        <n v="269632"/>
        <n v="270127"/>
        <n v="272667"/>
        <n v="272713"/>
        <n v="271106"/>
        <n v="271107"/>
        <n v="271108"/>
        <n v="271109"/>
        <n v="271110"/>
        <n v="271111"/>
        <n v="271112"/>
        <n v="271113"/>
        <n v="271114"/>
        <n v="271115"/>
        <n v="271116"/>
        <n v="271117"/>
        <n v="271118"/>
        <n v="271119"/>
        <n v="271120"/>
        <n v="271139"/>
        <n v="271140"/>
        <n v="271141"/>
        <n v="271142"/>
        <n v="271143"/>
        <n v="271144"/>
        <n v="271145"/>
        <n v="271146"/>
        <n v="271147"/>
        <n v="271148"/>
        <n v="271149"/>
        <n v="271150"/>
        <n v="271151"/>
        <n v="271152"/>
        <n v="271153"/>
        <n v="271192"/>
        <n v="271193"/>
        <n v="271194"/>
        <n v="271195"/>
        <n v="271196"/>
        <n v="271197"/>
        <n v="271198"/>
        <n v="271199"/>
        <n v="271200"/>
        <n v="271201"/>
        <n v="271202"/>
        <n v="271203"/>
        <n v="271204"/>
        <n v="271205"/>
        <n v="271206"/>
        <n v="271219"/>
        <n v="271220"/>
        <n v="271221"/>
        <n v="271222"/>
        <n v="271223"/>
        <n v="271224"/>
        <n v="271225"/>
        <n v="271226"/>
        <n v="271227"/>
        <n v="271228"/>
        <n v="271310"/>
        <n v="271527"/>
        <n v="271557"/>
        <n v="271581"/>
        <n v="271595"/>
        <n v="271698"/>
        <n v="271709"/>
        <n v="271757"/>
        <n v="271965"/>
        <n v="272454"/>
        <n v="272723"/>
        <n v="272784"/>
        <n v="272810"/>
        <n v="272904"/>
        <n v="273031"/>
        <n v="273052"/>
        <n v="273068"/>
        <n v="273227"/>
        <n v="273257"/>
        <n v="273921"/>
        <n v="273922"/>
        <n v="273923"/>
        <n v="273572"/>
        <n v="273573"/>
        <n v="273574"/>
        <n v="273575"/>
        <n v="273576"/>
        <n v="273577"/>
        <n v="273578"/>
        <n v="273579"/>
        <n v="273580"/>
        <n v="273581"/>
        <n v="273721"/>
        <n v="273722"/>
        <n v="273723"/>
        <n v="273724"/>
        <n v="273725"/>
        <n v="273726"/>
        <n v="273727"/>
        <n v="273728"/>
        <n v="273770"/>
        <n v="273887"/>
        <n v="273774"/>
        <n v="273821"/>
        <n v="273888"/>
        <n v="273914"/>
        <n v="273915"/>
        <n v="273918"/>
        <n v="273926"/>
        <n v="273927"/>
        <n v="270347"/>
        <n v="269302"/>
        <n v="269303"/>
        <n v="269683"/>
        <n v="269897"/>
        <n v="269911"/>
        <n v="269986"/>
        <n v="270070"/>
        <n v="270915"/>
        <n v="271365"/>
        <n v="271366"/>
        <n v="271367"/>
        <n v="271472"/>
        <n v="271967"/>
        <n v="271968"/>
        <n v="272463"/>
        <n v="272464"/>
        <n v="272465"/>
        <n v="272737"/>
        <n v="272808"/>
        <n v="272924"/>
        <n v="273046"/>
        <n v="273655"/>
        <n v="273480"/>
        <n v="273687"/>
        <n v="273839"/>
        <n v="273840"/>
        <n v="273841"/>
        <n v="273842"/>
        <n v="273843"/>
        <n v="273852"/>
        <n v="273853"/>
        <n v="273856"/>
        <n v="273857"/>
        <n v="273858"/>
        <n v="273859"/>
        <n v="273860"/>
        <n v="273861"/>
        <n v="273862"/>
        <n v="273863"/>
        <n v="273864"/>
        <n v="273865"/>
        <n v="273866"/>
        <n v="273867"/>
        <n v="273868"/>
        <n v="273873"/>
        <n v="273874"/>
        <n v="273875"/>
        <n v="273876"/>
        <n v="274403"/>
        <n v="275211"/>
        <n v="273976"/>
        <n v="274556"/>
        <n v="274834"/>
        <n v="275212"/>
        <n v="275213"/>
        <n v="275244"/>
        <n v="275245"/>
        <n v="275295"/>
        <n v="275357"/>
        <n v="275417"/>
        <n v="275485"/>
        <n v="275498"/>
        <n v="275510"/>
        <n v="275523"/>
        <n v="275528"/>
        <n v="276610"/>
        <n v="275530"/>
        <n v="275531"/>
        <n v="275826"/>
        <n v="275827"/>
        <n v="275833"/>
        <n v="275919"/>
        <n v="275930"/>
        <n v="275931"/>
        <n v="275932"/>
        <n v="275974"/>
        <n v="275975"/>
        <n v="275976"/>
        <n v="275977"/>
        <n v="275978"/>
        <n v="275979"/>
        <n v="275980"/>
        <n v="275981"/>
        <n v="275982"/>
        <n v="275983"/>
        <n v="275984"/>
        <n v="275985"/>
        <n v="275986"/>
        <n v="275987"/>
        <n v="275988"/>
        <n v="275989"/>
        <n v="275990"/>
        <n v="275991"/>
        <n v="275992"/>
        <n v="275993"/>
        <n v="275994"/>
        <n v="275995"/>
        <n v="275996"/>
        <n v="275997"/>
        <n v="275998"/>
        <n v="275999"/>
        <n v="276000"/>
        <n v="276001"/>
        <n v="276144"/>
        <n v="276191"/>
        <n v="276195"/>
        <n v="276197"/>
        <n v="276255"/>
        <n v="276383"/>
        <n v="276529"/>
        <n v="271455"/>
        <n v="269892"/>
        <n v="270100"/>
        <n v="270183"/>
        <n v="269817"/>
        <n v="269820"/>
        <n v="270191"/>
        <n v="270634"/>
        <n v="270635"/>
        <n v="270654"/>
        <n v="270912"/>
        <n v="270913"/>
        <n v="271013"/>
        <n v="271085"/>
        <n v="271086"/>
        <n v="271456"/>
        <n v="271457"/>
        <n v="271531"/>
        <n v="271580"/>
        <n v="271602"/>
        <n v="271603"/>
        <n v="271604"/>
        <n v="271605"/>
        <n v="271606"/>
        <n v="271607"/>
        <n v="271608"/>
        <n v="271609"/>
        <n v="271610"/>
        <n v="271611"/>
        <n v="271612"/>
        <n v="271613"/>
        <n v="271614"/>
        <n v="271615"/>
        <n v="271628"/>
        <n v="271629"/>
        <n v="271630"/>
        <n v="271631"/>
        <n v="271632"/>
        <n v="271633"/>
        <n v="271634"/>
        <n v="271635"/>
        <n v="271673"/>
        <n v="271674"/>
        <n v="271675"/>
        <n v="271676"/>
        <n v="271677"/>
        <n v="271678"/>
        <n v="271679"/>
        <n v="271680"/>
        <n v="271681"/>
        <n v="271682"/>
        <n v="271696"/>
        <n v="271760"/>
        <n v="271773"/>
        <n v="271794"/>
        <n v="270034"/>
        <n v="269589"/>
        <n v="270959"/>
        <n v="270988"/>
        <n v="271015"/>
        <n v="271345"/>
        <n v="271466"/>
        <n v="271476"/>
        <n v="271477"/>
        <n v="271478"/>
        <n v="271564"/>
        <n v="271762"/>
        <n v="271774"/>
        <n v="272066"/>
        <n v="272552"/>
        <n v="272553"/>
        <n v="272576"/>
        <n v="272583"/>
        <n v="272717"/>
        <n v="273234"/>
        <n v="273448"/>
        <n v="273823"/>
        <n v="273913"/>
        <n v="273917"/>
        <n v="273959"/>
        <n v="273971"/>
        <n v="273958"/>
        <n v="273977"/>
        <n v="273979"/>
        <n v="273983"/>
        <n v="273986"/>
        <n v="273993"/>
        <n v="274006"/>
        <n v="274033"/>
        <n v="274035"/>
        <n v="274054"/>
        <n v="274058"/>
        <n v="274059"/>
        <n v="274065"/>
        <n v="274067"/>
        <n v="274083"/>
        <n v="274074"/>
        <n v="274093"/>
        <n v="274094"/>
        <n v="274115"/>
        <n v="274116"/>
        <n v="274117"/>
        <n v="274118"/>
        <n v="274119"/>
        <n v="274120"/>
        <n v="274121"/>
        <n v="274122"/>
        <n v="274123"/>
        <n v="274124"/>
        <n v="274158"/>
        <n v="274159"/>
        <n v="274160"/>
        <n v="274161"/>
        <n v="274162"/>
        <n v="274163"/>
        <n v="274164"/>
        <n v="274165"/>
        <n v="274166"/>
        <n v="274167"/>
        <n v="274168"/>
        <n v="274169"/>
        <n v="274170"/>
        <n v="274171"/>
        <n v="274172"/>
        <n v="274173"/>
        <n v="274174"/>
        <n v="274175"/>
        <n v="274176"/>
        <n v="274177"/>
        <n v="274178"/>
        <n v="274229"/>
        <n v="274230"/>
        <n v="274231"/>
        <n v="274232"/>
        <n v="274233"/>
        <n v="270132"/>
        <n v="269930"/>
        <n v="269834"/>
        <n v="270264"/>
        <n v="269626"/>
        <n v="269576"/>
        <n v="269621"/>
        <n v="269872"/>
        <n v="269931"/>
        <n v="269936"/>
        <n v="269938"/>
        <n v="269955"/>
        <n v="270078"/>
        <n v="270081"/>
        <n v="270133"/>
        <n v="270271"/>
        <n v="270272"/>
        <n v="270273"/>
        <n v="270274"/>
        <n v="270275"/>
        <n v="270276"/>
        <n v="270277"/>
        <n v="270278"/>
        <n v="270279"/>
        <n v="270280"/>
        <n v="270281"/>
        <n v="270282"/>
        <n v="272462"/>
        <n v="272584"/>
        <n v="274957"/>
        <n v="273137"/>
        <n v="273138"/>
        <n v="273139"/>
        <n v="273140"/>
        <n v="273455"/>
        <n v="273502"/>
        <n v="273260"/>
        <n v="273336"/>
        <n v="273542"/>
        <n v="273680"/>
        <n v="273711"/>
        <n v="271313"/>
        <n v="271525"/>
        <n v="271533"/>
        <n v="271584"/>
        <n v="271598"/>
        <n v="271601"/>
        <n v="271772"/>
        <n v="271953"/>
        <n v="273838"/>
        <n v="273837"/>
        <n v="273844"/>
        <n v="273845"/>
        <n v="273846"/>
        <n v="273847"/>
        <n v="273848"/>
        <n v="273849"/>
        <n v="273850"/>
        <n v="273851"/>
        <n v="273877"/>
        <n v="273878"/>
        <n v="274280"/>
        <n v="274014"/>
        <n v="274306"/>
        <n v="274552"/>
        <n v="274960"/>
        <n v="274357"/>
        <n v="274963"/>
        <n v="274964"/>
        <n v="274976"/>
        <n v="274991"/>
        <n v="274993"/>
        <n v="275222"/>
        <n v="275340"/>
        <n v="275281"/>
        <n v="275324"/>
        <n v="275343"/>
        <n v="275356"/>
        <n v="275366"/>
        <n v="275475"/>
        <n v="275424"/>
        <n v="275425"/>
        <n v="275564"/>
        <n v="275658"/>
        <n v="275924"/>
        <n v="275944"/>
        <n v="275478"/>
        <n v="275945"/>
        <n v="276128"/>
        <n v="270564"/>
        <n v="270086"/>
        <n v="270152"/>
        <n v="270565"/>
        <n v="270566"/>
        <n v="270567"/>
        <n v="270568"/>
        <n v="270569"/>
        <n v="270570"/>
        <n v="270571"/>
        <n v="270572"/>
        <n v="270573"/>
        <n v="270574"/>
        <n v="270575"/>
        <n v="270576"/>
        <n v="270577"/>
        <n v="270578"/>
        <n v="270579"/>
        <n v="270580"/>
        <n v="270581"/>
        <n v="270582"/>
        <n v="270592"/>
        <n v="270593"/>
        <n v="270594"/>
        <n v="270595"/>
        <n v="270596"/>
        <n v="270597"/>
        <n v="270598"/>
        <n v="270599"/>
        <n v="270600"/>
        <n v="270601"/>
        <n v="270602"/>
        <n v="271311"/>
        <n v="270686"/>
        <n v="271339"/>
        <n v="271359"/>
        <n v="272439"/>
        <n v="271960"/>
        <n v="271576"/>
        <n v="271579"/>
        <n v="271966"/>
        <n v="272893"/>
        <n v="273045"/>
        <n v="273517"/>
        <n v="273534"/>
        <n v="273797"/>
        <n v="274055"/>
        <n v="274086"/>
        <n v="274422"/>
        <n v="274812"/>
        <n v="274399"/>
        <n v="274973"/>
        <n v="275215"/>
        <n v="275288"/>
        <n v="275934"/>
        <n v="276160"/>
        <n v="276611"/>
        <n v="276612"/>
        <n v="276613"/>
        <n v="276614"/>
        <n v="276615"/>
        <n v="276616"/>
        <n v="276617"/>
        <n v="276618"/>
        <n v="274565"/>
        <n v="276619"/>
        <n v="276620"/>
        <n v="276621"/>
        <n v="276622"/>
        <n v="276623"/>
        <n v="276624"/>
        <n v="276625"/>
        <n v="276626"/>
        <n v="276627"/>
        <n v="276628"/>
        <n v="276629"/>
        <n v="276630"/>
        <n v="276631"/>
        <n v="276632"/>
        <n v="276633"/>
        <n v="276634"/>
        <n v="276635"/>
        <n v="276636"/>
        <n v="276637"/>
        <n v="276638"/>
        <n v="276639"/>
        <n v="276640"/>
        <n v="276641"/>
        <n v="276642"/>
        <n v="276643"/>
        <n v="276644"/>
        <n v="276645"/>
        <n v="276646"/>
        <n v="276647"/>
        <n v="276648"/>
        <n v="276649"/>
        <n v="276650"/>
        <n v="276651"/>
        <n v="276652"/>
        <n v="276653"/>
        <n v="276662"/>
        <n v="276663"/>
        <n v="276664"/>
        <n v="276665"/>
        <n v="276674"/>
        <n v="276675"/>
        <n v="276696"/>
        <n v="276697"/>
        <n v="276698"/>
        <n v="276701"/>
        <n v="276702"/>
        <n v="276703"/>
        <n v="276708"/>
        <n v="276709"/>
        <n v="276710"/>
        <n v="276711"/>
        <n v="270058"/>
        <n v="270974"/>
        <n v="271231"/>
        <n v="271470"/>
        <n v="271795"/>
        <n v="271973"/>
        <n v="272094"/>
        <n v="272336"/>
        <n v="272344"/>
        <n v="272587"/>
        <n v="272753"/>
        <n v="272754"/>
        <n v="272455"/>
        <n v="272755"/>
        <n v="272756"/>
        <n v="269969"/>
        <n v="272757"/>
        <n v="272758"/>
        <n v="272759"/>
        <n v="272760"/>
        <n v="272761"/>
        <n v="272762"/>
        <n v="272763"/>
        <n v="272764"/>
        <n v="272765"/>
        <n v="272889"/>
        <n v="272958"/>
        <n v="272991"/>
        <n v="273007"/>
        <n v="273030"/>
        <n v="273049"/>
        <n v="273106"/>
        <n v="273110"/>
        <n v="273215"/>
        <n v="273216"/>
        <n v="273217"/>
        <n v="273218"/>
        <n v="273219"/>
        <n v="273238"/>
        <n v="273398"/>
        <n v="273538"/>
        <n v="273541"/>
        <n v="273545"/>
        <n v="273776"/>
        <n v="273886"/>
        <n v="274052"/>
        <n v="274020"/>
        <n v="274048"/>
        <n v="274089"/>
        <n v="274195"/>
        <n v="274196"/>
        <n v="274197"/>
        <n v="274198"/>
        <n v="274199"/>
        <n v="274200"/>
        <n v="274201"/>
        <n v="274202"/>
        <n v="274203"/>
        <n v="274204"/>
        <n v="274205"/>
        <n v="274206"/>
        <n v="274207"/>
        <n v="274208"/>
        <n v="274209"/>
        <n v="274210"/>
        <n v="274211"/>
        <n v="274212"/>
        <n v="274213"/>
        <n v="274214"/>
        <n v="272345"/>
        <n v="269596"/>
        <n v="269924"/>
        <n v="269999"/>
        <n v="270227"/>
        <n v="270228"/>
        <n v="270229"/>
        <n v="270230"/>
        <n v="270231"/>
        <n v="270232"/>
        <n v="270233"/>
        <n v="270234"/>
        <n v="270235"/>
        <n v="270256"/>
        <n v="271050"/>
        <n v="271051"/>
        <n v="271306"/>
        <n v="271315"/>
        <n v="271583"/>
        <n v="271661"/>
        <n v="271662"/>
        <n v="271663"/>
        <n v="271664"/>
        <n v="271665"/>
        <n v="271666"/>
        <n v="271667"/>
        <n v="271668"/>
        <n v="271669"/>
        <n v="271670"/>
        <n v="271671"/>
        <n v="271672"/>
        <n v="271771"/>
        <n v="272640"/>
        <n v="272643"/>
        <n v="272644"/>
        <n v="272645"/>
        <n v="272646"/>
        <n v="272647"/>
        <n v="272648"/>
        <n v="272649"/>
        <n v="272767"/>
        <n v="273699"/>
        <n v="273225"/>
        <n v="273296"/>
        <n v="274420"/>
        <n v="273703"/>
        <n v="273704"/>
        <n v="273894"/>
        <n v="273895"/>
        <n v="273896"/>
        <n v="273897"/>
        <n v="273925"/>
        <n v="274004"/>
        <n v="274179"/>
        <n v="274180"/>
        <n v="274181"/>
        <n v="274182"/>
        <n v="274183"/>
        <n v="274184"/>
        <n v="274185"/>
        <n v="274186"/>
        <n v="274187"/>
        <n v="274188"/>
        <n v="274189"/>
        <n v="274190"/>
        <n v="274191"/>
        <n v="274192"/>
        <n v="274193"/>
        <n v="274194"/>
        <n v="274222"/>
        <n v="274223"/>
        <n v="274224"/>
        <n v="274225"/>
        <n v="274226"/>
        <n v="274227"/>
        <n v="274228"/>
        <n v="274234"/>
        <n v="274235"/>
        <n v="274236"/>
        <n v="274237"/>
        <n v="274238"/>
        <n v="274239"/>
        <n v="274240"/>
        <n v="274245"/>
        <n v="274281"/>
        <n v="274288"/>
        <n v="274298"/>
        <n v="274300"/>
        <n v="274311"/>
        <n v="274317"/>
        <n v="274320"/>
        <n v="274346"/>
        <n v="274394"/>
        <n v="274395"/>
        <n v="274396"/>
        <n v="274398"/>
        <n v="274406"/>
        <n v="274348"/>
        <n v="274352"/>
        <n v="274355"/>
        <n v="274512"/>
        <n v="274388"/>
        <n v="274416"/>
        <n v="274419"/>
        <n v="274426"/>
        <n v="274523"/>
        <n v="274524"/>
        <n v="274525"/>
        <n v="274526"/>
        <n v="274527"/>
        <n v="274528"/>
        <n v="274529"/>
        <n v="274530"/>
        <n v="274531"/>
        <n v="274532"/>
        <n v="274533"/>
        <n v="274534"/>
        <n v="274535"/>
        <n v="274536"/>
        <n v="274537"/>
        <n v="274538"/>
        <n v="274539"/>
        <n v="274540"/>
        <n v="274553"/>
        <n v="269884"/>
        <n v="269978"/>
        <n v="270983"/>
        <n v="270992"/>
        <n v="271710"/>
        <n v="271759"/>
        <n v="271831"/>
        <n v="269685"/>
        <n v="269300"/>
        <n v="271832"/>
        <n v="271833"/>
        <n v="271834"/>
        <n v="271835"/>
        <n v="271856"/>
        <n v="271857"/>
        <n v="271858"/>
        <n v="271859"/>
        <n v="271860"/>
        <n v="272447"/>
        <n v="272448"/>
        <n v="272449"/>
        <n v="272450"/>
        <n v="272451"/>
        <n v="272452"/>
        <n v="272453"/>
        <n v="272771"/>
        <n v="272898"/>
        <n v="273079"/>
        <n v="273247"/>
        <n v="273715"/>
        <n v="273814"/>
        <n v="273815"/>
        <n v="273816"/>
        <n v="273890"/>
        <n v="273893"/>
        <n v="274379"/>
        <n v="274386"/>
        <n v="274404"/>
        <n v="274405"/>
        <n v="274722"/>
        <n v="274658"/>
        <n v="274795"/>
        <n v="276147"/>
        <n v="274841"/>
        <n v="274972"/>
        <n v="275430"/>
        <n v="276137"/>
        <n v="276146"/>
        <n v="276150"/>
        <n v="276152"/>
        <n v="276153"/>
        <n v="276161"/>
        <n v="276164"/>
        <n v="276165"/>
        <n v="276167"/>
        <n v="276168"/>
        <n v="276169"/>
        <n v="276170"/>
        <n v="276171"/>
        <n v="276172"/>
        <n v="276175"/>
        <n v="276176"/>
        <n v="276177"/>
        <n v="276178"/>
        <n v="276179"/>
        <n v="276180"/>
        <n v="276181"/>
        <n v="276182"/>
        <n v="269722"/>
        <n v="272069"/>
        <n v="272070"/>
        <n v="272278"/>
        <n v="272279"/>
        <n v="272936"/>
        <n v="272937"/>
        <n v="272938"/>
        <n v="272939"/>
        <n v="272940"/>
        <n v="270266"/>
        <n v="269995"/>
        <n v="270306"/>
        <n v="270307"/>
        <n v="270308"/>
        <n v="270309"/>
        <n v="270310"/>
        <n v="270311"/>
        <n v="270312"/>
        <n v="270313"/>
        <n v="270314"/>
        <n v="270315"/>
        <n v="270316"/>
        <n v="270321"/>
        <n v="270322"/>
        <n v="270323"/>
        <n v="270324"/>
        <n v="270325"/>
        <n v="270326"/>
        <n v="270327"/>
        <n v="270328"/>
        <n v="270329"/>
        <n v="270423"/>
        <n v="270421"/>
        <n v="270422"/>
        <n v="270424"/>
        <n v="270425"/>
        <n v="270426"/>
        <n v="270427"/>
        <n v="270428"/>
        <n v="270429"/>
        <n v="270430"/>
        <n v="270431"/>
        <n v="270432"/>
        <n v="270433"/>
        <n v="271237"/>
        <n v="270971"/>
        <n v="271244"/>
        <n v="272068"/>
        <n v="272941"/>
        <n v="272942"/>
        <n v="272943"/>
        <n v="272944"/>
        <n v="272945"/>
        <n v="272946"/>
        <n v="272947"/>
        <n v="272948"/>
        <n v="272949"/>
        <n v="272950"/>
        <n v="272951"/>
        <n v="272952"/>
        <n v="273088"/>
        <n v="273654"/>
        <n v="273779"/>
        <n v="274011"/>
        <n v="274038"/>
        <n v="274354"/>
        <n v="274621"/>
        <n v="274731"/>
        <n v="274732"/>
        <n v="274737"/>
        <n v="274738"/>
        <n v="274847"/>
        <n v="274966"/>
        <n v="274967"/>
        <n v="275394"/>
        <n v="275214"/>
        <n v="275411"/>
        <n v="275521"/>
        <n v="275818"/>
        <n v="275917"/>
        <n v="275973"/>
        <n v="276166"/>
        <n v="276274"/>
        <n v="276379"/>
        <n v="276712"/>
        <n v="276754"/>
        <n v="276755"/>
        <n v="276760"/>
        <n v="276763"/>
        <n v="276764"/>
        <n v="276765"/>
        <n v="276769"/>
        <n v="276772"/>
        <n v="276787"/>
        <n v="276804"/>
        <n v="276805"/>
        <n v="276806"/>
        <n v="276750"/>
        <n v="276808"/>
        <n v="276809"/>
        <n v="276896"/>
        <n v="276915"/>
        <n v="276918"/>
        <n v="276929"/>
        <n v="276933"/>
        <n v="276939"/>
        <n v="276941"/>
        <n v="276943"/>
        <n v="276944"/>
        <n v="276945"/>
        <n v="276979"/>
        <n v="276980"/>
        <n v="276982"/>
        <n v="276991"/>
        <n v="276993"/>
        <n v="269837"/>
        <n v="269947"/>
        <n v="269958"/>
        <n v="271238"/>
        <n v="271080"/>
        <n v="271338"/>
        <n v="271821"/>
        <n v="271829"/>
        <n v="271830"/>
        <n v="273093"/>
        <n v="272456"/>
        <n v="272470"/>
        <n v="273094"/>
        <n v="273095"/>
        <n v="273096"/>
        <n v="273097"/>
        <n v="273098"/>
        <n v="273099"/>
        <n v="273100"/>
        <n v="273101"/>
        <n v="273539"/>
        <n v="273543"/>
        <n v="273239"/>
        <n v="273544"/>
        <n v="273768"/>
        <n v="273911"/>
        <n v="273950"/>
        <n v="274215"/>
        <n v="274216"/>
        <n v="274217"/>
        <n v="274218"/>
        <n v="274219"/>
        <n v="274220"/>
        <n v="274221"/>
        <n v="274377"/>
        <n v="274618"/>
        <n v="274382"/>
        <n v="274626"/>
        <n v="274631"/>
        <n v="274713"/>
        <n v="274714"/>
        <n v="274716"/>
        <n v="274717"/>
        <n v="274727"/>
        <n v="274728"/>
        <n v="274729"/>
        <n v="274730"/>
        <n v="274733"/>
        <n v="274734"/>
        <n v="274739"/>
        <n v="274748"/>
        <n v="274749"/>
        <n v="274750"/>
        <n v="274751"/>
        <n v="274752"/>
        <n v="274757"/>
        <n v="274758"/>
        <n v="274804"/>
        <n v="274820"/>
        <n v="274836"/>
        <n v="274934"/>
        <n v="274952"/>
        <n v="274983"/>
        <n v="274987"/>
        <n v="274992"/>
        <n v="275001"/>
        <n v="275017"/>
        <n v="275195"/>
        <n v="275196"/>
        <n v="275197"/>
        <n v="275198"/>
        <n v="275199"/>
        <n v="275200"/>
        <n v="275201"/>
        <n v="275202"/>
        <n v="275203"/>
        <n v="275327"/>
        <n v="275426"/>
        <n v="270135"/>
        <n v="269863"/>
        <n v="269283"/>
        <n v="269597"/>
        <n v="270192"/>
        <n v="270193"/>
        <n v="270225"/>
        <n v="271014"/>
        <n v="270683"/>
        <n v="272095"/>
        <n v="272322"/>
        <n v="272323"/>
        <n v="272324"/>
        <n v="272325"/>
        <n v="272326"/>
        <n v="272327"/>
        <n v="272328"/>
        <n v="272329"/>
        <n v="271353"/>
        <n v="271473"/>
        <n v="271516"/>
        <n v="271683"/>
        <n v="271684"/>
        <n v="271685"/>
        <n v="271686"/>
        <n v="271687"/>
        <n v="271688"/>
        <n v="271689"/>
        <n v="271690"/>
        <n v="271691"/>
        <n v="271692"/>
        <n v="271700"/>
        <n v="271705"/>
        <n v="271984"/>
        <n v="272330"/>
        <n v="272331"/>
        <n v="272332"/>
        <n v="272333"/>
        <n v="272459"/>
        <n v="272775"/>
        <n v="272804"/>
        <n v="273701"/>
        <n v="273937"/>
        <n v="273978"/>
        <n v="274071"/>
        <n v="274262"/>
        <n v="274378"/>
        <n v="274567"/>
        <n v="274397"/>
        <n v="274559"/>
        <n v="274578"/>
        <n v="274605"/>
        <n v="274606"/>
        <n v="274607"/>
        <n v="274608"/>
        <n v="274609"/>
        <n v="274610"/>
        <n v="274611"/>
        <n v="274612"/>
        <n v="274613"/>
        <n v="274614"/>
        <n v="274627"/>
        <n v="274643"/>
        <n v="274661"/>
        <n v="274656"/>
        <n v="274664"/>
        <n v="274665"/>
        <n v="274668"/>
        <n v="274669"/>
        <n v="274670"/>
        <n v="274671"/>
        <n v="274672"/>
        <n v="274673"/>
        <n v="274674"/>
        <n v="274675"/>
        <n v="274676"/>
        <n v="274677"/>
        <n v="274678"/>
        <n v="274679"/>
        <n v="274680"/>
        <n v="274681"/>
        <n v="274682"/>
        <n v="274683"/>
        <n v="274686"/>
        <n v="274691"/>
        <n v="274695"/>
        <n v="274715"/>
        <n v="274773"/>
        <n v="274777"/>
        <n v="274780"/>
        <n v="274783"/>
        <n v="274791"/>
        <n v="274798"/>
        <n v="269853"/>
        <n v="269306"/>
        <n v="269307"/>
        <n v="269308"/>
        <n v="269309"/>
        <n v="269310"/>
        <n v="269311"/>
        <n v="269312"/>
        <n v="269313"/>
        <n v="269316"/>
        <n v="269317"/>
        <n v="269318"/>
        <n v="269975"/>
        <n v="270267"/>
        <n v="270653"/>
        <n v="270687"/>
        <n v="270688"/>
        <n v="270689"/>
        <n v="270690"/>
        <n v="270692"/>
        <n v="270693"/>
        <n v="270694"/>
        <n v="270695"/>
        <n v="270696"/>
        <n v="270697"/>
        <n v="270698"/>
        <n v="270699"/>
        <n v="270700"/>
        <n v="270701"/>
        <n v="270702"/>
        <n v="270703"/>
        <n v="270704"/>
        <n v="270705"/>
        <n v="270706"/>
        <n v="270707"/>
        <n v="270708"/>
        <n v="270709"/>
        <n v="270710"/>
        <n v="270711"/>
        <n v="270712"/>
        <n v="270713"/>
        <n v="270714"/>
        <n v="270715"/>
        <n v="270799"/>
        <n v="270800"/>
        <n v="270801"/>
        <n v="270802"/>
        <n v="270803"/>
        <n v="270804"/>
        <n v="270805"/>
        <n v="270806"/>
        <n v="270807"/>
        <n v="270808"/>
        <n v="270809"/>
        <n v="270810"/>
        <n v="270811"/>
        <n v="270812"/>
        <n v="270844"/>
        <n v="270845"/>
        <n v="270846"/>
        <n v="270847"/>
        <n v="270848"/>
        <n v="270849"/>
        <n v="270850"/>
        <n v="270851"/>
        <n v="270852"/>
        <n v="270853"/>
        <n v="270854"/>
        <n v="270855"/>
        <n v="270856"/>
        <n v="270857"/>
        <n v="270858"/>
        <n v="270859"/>
        <n v="270860"/>
        <n v="270861"/>
        <n v="270862"/>
        <n v="270863"/>
        <n v="270864"/>
        <n v="270865"/>
        <n v="270876"/>
        <n v="270877"/>
        <n v="270878"/>
        <n v="270879"/>
        <n v="270880"/>
        <n v="270881"/>
        <n v="270882"/>
        <n v="270883"/>
        <n v="270884"/>
        <n v="270885"/>
        <n v="270886"/>
        <n v="270887"/>
        <n v="270888"/>
        <n v="270889"/>
        <n v="270890"/>
        <n v="270891"/>
        <n v="270892"/>
        <n v="270893"/>
        <n v="270894"/>
        <n v="270895"/>
        <n v="269305"/>
        <n v="269841"/>
        <n v="269959"/>
        <n v="270965"/>
        <n v="270976"/>
        <n v="272467"/>
        <n v="272654"/>
        <n v="272811"/>
        <n v="272812"/>
        <n v="272813"/>
        <n v="272814"/>
        <n v="272815"/>
        <n v="272836"/>
        <n v="272837"/>
        <n v="271360"/>
        <n v="271465"/>
        <n v="271532"/>
        <n v="272838"/>
        <n v="272839"/>
        <n v="272840"/>
        <n v="272841"/>
        <n v="272928"/>
        <n v="272929"/>
        <n v="272930"/>
        <n v="272931"/>
        <n v="272932"/>
        <n v="272933"/>
        <n v="272934"/>
        <n v="272935"/>
        <n v="274616"/>
        <n v="274646"/>
        <n v="274647"/>
        <n v="274648"/>
        <n v="274649"/>
        <n v="274650"/>
        <n v="274651"/>
        <n v="273210"/>
        <n v="273211"/>
        <n v="273212"/>
        <n v="273213"/>
        <n v="273236"/>
        <n v="273243"/>
        <n v="273303"/>
        <n v="273919"/>
        <n v="273946"/>
        <n v="273999"/>
        <n v="274015"/>
        <n v="274414"/>
        <n v="274417"/>
        <n v="274652"/>
        <n v="274653"/>
        <n v="274654"/>
        <n v="274657"/>
        <n v="274815"/>
        <n v="274863"/>
        <n v="274948"/>
        <n v="275232"/>
        <n v="275323"/>
        <n v="275438"/>
        <n v="275439"/>
        <n v="275440"/>
        <n v="275441"/>
        <n v="275556"/>
        <n v="275584"/>
        <n v="275585"/>
        <n v="275443"/>
        <n v="275444"/>
        <n v="275586"/>
        <n v="275587"/>
        <n v="275588"/>
        <n v="275589"/>
        <n v="275590"/>
        <n v="275591"/>
        <n v="275525"/>
        <n v="275845"/>
        <n v="275846"/>
        <n v="275881"/>
        <n v="275882"/>
        <n v="275883"/>
        <n v="275884"/>
        <n v="275885"/>
        <n v="275886"/>
        <n v="275887"/>
        <n v="275888"/>
        <n v="275889"/>
        <n v="275890"/>
        <n v="275891"/>
        <n v="275892"/>
        <n v="275893"/>
        <n v="275894"/>
        <n v="275895"/>
        <n v="275916"/>
        <n v="275936"/>
        <n v="275947"/>
        <n v="276372"/>
        <n v="276657"/>
        <n v="276713"/>
        <n v="276720"/>
        <n v="276726"/>
        <n v="276738"/>
        <n v="276743"/>
        <n v="276747"/>
        <n v="276756"/>
        <n v="276766"/>
        <n v="269993"/>
        <n v="270345"/>
        <n v="271590"/>
        <n v="271756"/>
        <n v="272381"/>
        <n v="269687"/>
        <n v="269994"/>
        <n v="270076"/>
        <n v="272460"/>
        <n v="272859"/>
        <n v="272962"/>
        <n v="274562"/>
        <n v="274593"/>
        <n v="274594"/>
        <n v="274595"/>
        <n v="274596"/>
        <n v="274597"/>
        <n v="274598"/>
        <n v="274599"/>
        <n v="273090"/>
        <n v="273246"/>
        <n v="273402"/>
        <n v="273457"/>
        <n v="273533"/>
        <n v="273555"/>
        <n v="273556"/>
        <n v="273606"/>
        <n v="273607"/>
        <n v="273608"/>
        <n v="273609"/>
        <n v="273610"/>
        <n v="273611"/>
        <n v="273612"/>
        <n v="273613"/>
        <n v="273614"/>
        <n v="273615"/>
        <n v="273616"/>
        <n v="273617"/>
        <n v="273618"/>
        <n v="273619"/>
        <n v="273786"/>
        <n v="274295"/>
        <n v="274310"/>
        <n v="274269"/>
        <n v="274366"/>
        <n v="274600"/>
        <n v="274601"/>
        <n v="274602"/>
        <n v="274603"/>
        <n v="274604"/>
        <n v="274778"/>
        <n v="274986"/>
        <n v="275025"/>
        <n v="275026"/>
        <n v="275027"/>
        <n v="275028"/>
        <n v="275029"/>
        <n v="275030"/>
        <n v="275031"/>
        <n v="275032"/>
        <n v="275033"/>
        <n v="275034"/>
        <n v="275035"/>
        <n v="275036"/>
        <n v="275037"/>
        <n v="275047"/>
        <n v="275048"/>
        <n v="275049"/>
        <n v="275050"/>
        <n v="275051"/>
        <n v="275052"/>
        <n v="275053"/>
        <n v="275054"/>
        <n v="275055"/>
        <n v="275056"/>
        <n v="275057"/>
        <n v="275058"/>
        <n v="275069"/>
        <n v="275070"/>
        <n v="275071"/>
        <n v="275072"/>
        <n v="275073"/>
        <n v="275074"/>
        <n v="275075"/>
        <n v="275076"/>
        <n v="275077"/>
        <n v="275078"/>
        <n v="275079"/>
        <n v="275080"/>
        <n v="275105"/>
        <n v="275106"/>
        <n v="275107"/>
        <n v="275108"/>
        <n v="275109"/>
        <n v="275110"/>
        <n v="275111"/>
        <n v="275112"/>
        <n v="275113"/>
        <n v="275114"/>
        <n v="275115"/>
        <n v="275116"/>
        <n v="275117"/>
        <n v="275118"/>
        <n v="275119"/>
        <n v="269525"/>
        <n v="270057"/>
        <n v="270059"/>
        <n v="270142"/>
        <n v="270148"/>
        <n v="270262"/>
        <n v="271474"/>
        <n v="270911"/>
        <n v="270972"/>
        <n v="271594"/>
        <n v="271776"/>
        <n v="271951"/>
        <n v="271952"/>
        <n v="272780"/>
        <n v="272899"/>
        <n v="272901"/>
        <n v="273024"/>
        <n v="273437"/>
        <n v="273479"/>
        <n v="273536"/>
        <n v="273912"/>
        <n v="273940"/>
        <n v="274005"/>
        <n v="274019"/>
        <n v="274031"/>
        <n v="274268"/>
        <n v="274335"/>
        <n v="274336"/>
        <n v="274337"/>
        <n v="274338"/>
        <n v="274339"/>
        <n v="274340"/>
        <n v="274341"/>
        <n v="274342"/>
        <n v="274423"/>
        <n v="274564"/>
        <n v="274704"/>
        <n v="274705"/>
        <n v="274719"/>
        <n v="274720"/>
        <n v="274784"/>
        <n v="274790"/>
        <n v="274801"/>
        <n v="274802"/>
        <n v="274806"/>
        <n v="274808"/>
        <n v="274816"/>
        <n v="274837"/>
        <n v="274839"/>
        <n v="274846"/>
        <n v="274852"/>
        <n v="274869"/>
        <n v="274872"/>
        <n v="274873"/>
        <n v="274874"/>
        <n v="274875"/>
        <n v="274876"/>
        <n v="274877"/>
        <n v="274878"/>
        <n v="274879"/>
        <n v="274880"/>
        <n v="274881"/>
        <n v="274882"/>
        <n v="274883"/>
        <n v="274884"/>
        <n v="274885"/>
        <n v="274886"/>
        <n v="269869"/>
        <n v="270268"/>
        <n v="269416"/>
        <n v="269630"/>
        <n v="269730"/>
        <n v="270021"/>
        <n v="270677"/>
        <n v="270896"/>
        <n v="270897"/>
        <n v="270898"/>
        <n v="270899"/>
        <n v="270900"/>
        <n v="270901"/>
        <n v="271012"/>
        <n v="271081"/>
        <n v="272093"/>
        <n v="272724"/>
        <n v="271767"/>
        <n v="271763"/>
        <n v="271766"/>
        <n v="271775"/>
        <n v="271954"/>
        <n v="272726"/>
        <n v="272727"/>
        <n v="272730"/>
        <n v="272731"/>
        <n v="272732"/>
        <n v="272733"/>
        <n v="272734"/>
        <n v="272735"/>
        <n v="272736"/>
        <n v="272846"/>
        <n v="273077"/>
        <n v="273085"/>
        <n v="273114"/>
        <n v="273141"/>
        <n v="273142"/>
        <n v="273143"/>
        <n v="273144"/>
        <n v="273146"/>
        <n v="273148"/>
        <n v="273150"/>
        <n v="273152"/>
        <n v="273154"/>
        <n v="273156"/>
        <n v="273158"/>
        <n v="273184"/>
        <n v="273185"/>
        <n v="273201"/>
        <n v="273202"/>
        <n v="273226"/>
        <n v="273300"/>
        <n v="273306"/>
        <n v="273438"/>
        <n v="273439"/>
        <n v="273440"/>
        <n v="273441"/>
        <n v="273442"/>
        <n v="273443"/>
        <n v="273444"/>
        <n v="273445"/>
        <n v="273446"/>
        <n v="273447"/>
        <n v="273499"/>
        <n v="273527"/>
        <n v="273679"/>
        <n v="273712"/>
        <n v="273791"/>
        <n v="273794"/>
        <n v="273836"/>
        <n v="274817"/>
        <n v="274402"/>
        <n v="274427"/>
        <n v="274577"/>
        <n v="274800"/>
        <n v="274842"/>
        <n v="274851"/>
        <n v="274855"/>
        <n v="274864"/>
        <n v="274866"/>
        <n v="274867"/>
        <n v="275225"/>
        <n v="275226"/>
        <n v="275501"/>
        <n v="275507"/>
        <n v="276151"/>
        <n v="276183"/>
        <n v="276185"/>
        <n v="276186"/>
        <n v="270682"/>
        <n v="269839"/>
        <n v="270977"/>
        <n v="269939"/>
        <n v="272346"/>
        <n v="272347"/>
        <n v="271000"/>
        <n v="271368"/>
        <n v="271369"/>
        <n v="271370"/>
        <n v="271371"/>
        <n v="271372"/>
        <n v="271373"/>
        <n v="271374"/>
        <n v="271375"/>
        <n v="271376"/>
        <n v="271377"/>
        <n v="271378"/>
        <n v="271379"/>
        <n v="271380"/>
        <n v="271381"/>
        <n v="271401"/>
        <n v="271402"/>
        <n v="271403"/>
        <n v="271404"/>
        <n v="271405"/>
        <n v="271406"/>
        <n v="271407"/>
        <n v="271408"/>
        <n v="271409"/>
        <n v="271410"/>
        <n v="271484"/>
        <n v="271577"/>
        <n v="271714"/>
        <n v="271782"/>
        <n v="272348"/>
        <n v="272349"/>
        <n v="271816"/>
        <n v="272350"/>
        <n v="272351"/>
        <n v="272352"/>
        <n v="272353"/>
        <n v="272354"/>
        <n v="272355"/>
        <n v="272376"/>
        <n v="272377"/>
        <n v="272378"/>
        <n v="272379"/>
        <n v="272380"/>
        <n v="272579"/>
        <n v="273092"/>
        <n v="273302"/>
        <n v="273477"/>
        <n v="273633"/>
        <n v="273634"/>
        <n v="273717"/>
        <n v="273789"/>
        <n v="273854"/>
        <n v="273855"/>
        <n v="273869"/>
        <n v="273870"/>
        <n v="273871"/>
        <n v="273872"/>
        <n v="274408"/>
        <n v="274066"/>
        <n v="274289"/>
        <n v="274410"/>
        <n v="274622"/>
        <n v="274868"/>
        <n v="274636"/>
        <n v="274914"/>
        <n v="274915"/>
        <n v="275231"/>
        <n v="275339"/>
        <n v="275638"/>
        <n v="275639"/>
        <n v="275640"/>
        <n v="275641"/>
        <n v="275642"/>
        <n v="275643"/>
        <n v="275644"/>
        <n v="275645"/>
        <n v="276268"/>
        <n v="276290"/>
        <n v="276292"/>
        <n v="276293"/>
        <n v="276296"/>
        <n v="276297"/>
        <n v="276298"/>
        <n v="275637"/>
        <n v="276071"/>
        <n v="276299"/>
        <n v="276319"/>
        <n v="276320"/>
        <n v="276321"/>
        <n v="276322"/>
        <n v="276327"/>
        <n v="276328"/>
        <n v="276329"/>
        <n v="276330"/>
        <n v="276338"/>
        <n v="276339"/>
        <n v="276666"/>
        <n v="276667"/>
        <n v="276668"/>
        <n v="276669"/>
        <n v="276670"/>
        <n v="276671"/>
        <n v="276672"/>
        <n v="276739"/>
        <n v="276748"/>
        <n v="276767"/>
        <n v="276774"/>
        <n v="276775"/>
        <n v="276792"/>
        <n v="276802"/>
        <n v="276803"/>
        <n v="276820"/>
        <n v="276821"/>
        <n v="276822"/>
        <n v="276823"/>
        <n v="276824"/>
        <n v="270026"/>
        <n v="272440"/>
        <n v="270226"/>
        <n v="270346"/>
        <n v="270632"/>
        <n v="269635"/>
        <n v="270763"/>
        <n v="270764"/>
        <n v="270765"/>
        <n v="270766"/>
        <n v="270767"/>
        <n v="270768"/>
        <n v="270769"/>
        <n v="270770"/>
        <n v="270771"/>
        <n v="270772"/>
        <n v="270773"/>
        <n v="270774"/>
        <n v="270775"/>
        <n v="270776"/>
        <n v="270787"/>
        <n v="270788"/>
        <n v="270789"/>
        <n v="270790"/>
        <n v="270791"/>
        <n v="270792"/>
        <n v="270793"/>
        <n v="270794"/>
        <n v="270795"/>
        <n v="270796"/>
        <n v="270797"/>
        <n v="270798"/>
        <n v="270821"/>
        <n v="270822"/>
        <n v="270823"/>
        <n v="270824"/>
        <n v="270825"/>
        <n v="270826"/>
        <n v="270827"/>
        <n v="270828"/>
        <n v="270829"/>
        <n v="270830"/>
        <n v="270831"/>
        <n v="270832"/>
        <n v="270833"/>
        <n v="270834"/>
        <n v="270835"/>
        <n v="270836"/>
        <n v="270837"/>
        <n v="270838"/>
        <n v="270839"/>
        <n v="270840"/>
        <n v="270841"/>
        <n v="270842"/>
        <n v="270843"/>
        <n v="270866"/>
        <n v="270867"/>
        <n v="270868"/>
        <n v="270869"/>
        <n v="270870"/>
        <n v="270871"/>
        <n v="270872"/>
        <n v="270873"/>
        <n v="270874"/>
        <n v="270875"/>
        <n v="270986"/>
        <n v="271566"/>
        <n v="272862"/>
        <n v="272863"/>
        <n v="272864"/>
        <n v="272865"/>
        <n v="270143"/>
        <n v="269634"/>
        <n v="269637"/>
        <n v="270317"/>
        <n v="270318"/>
        <n v="270342"/>
        <n v="271242"/>
        <n v="271707"/>
        <n v="271758"/>
        <n v="274628"/>
        <n v="274724"/>
        <n v="274887"/>
        <n v="274888"/>
        <n v="274889"/>
        <n v="274936"/>
        <n v="274939"/>
        <n v="271861"/>
        <n v="271862"/>
        <n v="271863"/>
        <n v="271864"/>
        <n v="271865"/>
        <n v="271866"/>
        <n v="271867"/>
        <n v="271868"/>
        <n v="271869"/>
        <n v="271870"/>
        <n v="271871"/>
        <n v="271937"/>
        <n v="272473"/>
        <n v="272782"/>
        <n v="272920"/>
        <n v="272955"/>
        <n v="272956"/>
        <n v="272992"/>
        <n v="273112"/>
        <n v="273255"/>
        <n v="273301"/>
        <n v="273454"/>
        <n v="273627"/>
        <n v="273628"/>
        <n v="273738"/>
        <n v="273739"/>
        <n v="273740"/>
        <n v="273741"/>
        <n v="273742"/>
        <n v="273743"/>
        <n v="273744"/>
        <n v="273745"/>
        <n v="273746"/>
        <n v="273747"/>
        <n v="273748"/>
        <n v="273749"/>
        <n v="273750"/>
        <n v="273995"/>
        <n v="274007"/>
        <n v="274008"/>
        <n v="274017"/>
        <n v="274380"/>
        <n v="274073"/>
        <n v="274941"/>
        <n v="274944"/>
        <n v="274947"/>
        <n v="274954"/>
        <n v="274955"/>
        <n v="274958"/>
        <n v="274959"/>
        <n v="274961"/>
        <n v="274962"/>
        <n v="274968"/>
        <n v="274969"/>
        <n v="274977"/>
        <n v="274979"/>
        <n v="274980"/>
        <n v="274981"/>
        <n v="274985"/>
        <n v="274994"/>
        <n v="274995"/>
        <n v="275006"/>
        <n v="275013"/>
        <n v="275016"/>
        <n v="275019"/>
        <n v="275142"/>
        <n v="275143"/>
        <n v="275144"/>
        <n v="275145"/>
        <n v="275146"/>
        <n v="275147"/>
        <n v="275149"/>
        <n v="275150"/>
        <n v="275151"/>
        <n v="275152"/>
        <n v="275153"/>
        <n v="275154"/>
        <n v="275155"/>
        <n v="275156"/>
        <n v="275157"/>
        <n v="275158"/>
        <n v="275159"/>
        <n v="275160"/>
        <n v="275161"/>
        <n v="275162"/>
        <n v="275163"/>
        <n v="275216"/>
        <n v="275218"/>
        <n v="275219"/>
        <n v="275221"/>
        <n v="275223"/>
        <n v="275233"/>
        <n v="275235"/>
        <n v="275236"/>
        <n v="269862"/>
        <n v="269587"/>
        <n v="269835"/>
        <n v="269842"/>
        <n v="270137"/>
        <n v="272916"/>
        <n v="272919"/>
        <n v="272925"/>
        <n v="273529"/>
        <n v="273530"/>
        <n v="270645"/>
        <n v="271236"/>
        <n v="271563"/>
        <n v="273531"/>
        <n v="273638"/>
        <n v="273822"/>
        <n v="274350"/>
        <n v="274351"/>
        <n v="274782"/>
        <n v="275282"/>
        <n v="275358"/>
        <n v="275373"/>
        <n v="275476"/>
        <n v="275654"/>
        <n v="275929"/>
        <n v="276023"/>
        <n v="276024"/>
        <n v="276025"/>
        <n v="276026"/>
        <n v="276027"/>
        <n v="276028"/>
        <n v="276029"/>
        <n v="276030"/>
        <n v="276031"/>
        <n v="276032"/>
        <n v="276033"/>
        <n v="276034"/>
        <n v="276035"/>
        <n v="276036"/>
        <n v="276037"/>
        <n v="276192"/>
        <n v="276193"/>
        <n v="276196"/>
        <n v="276198"/>
        <n v="276200"/>
        <n v="276206"/>
        <n v="276207"/>
        <n v="276208"/>
        <n v="276209"/>
        <n v="276210"/>
        <n v="276212"/>
        <n v="276214"/>
        <n v="276215"/>
        <n v="276216"/>
        <n v="276217"/>
        <n v="276219"/>
        <n v="276220"/>
        <n v="276222"/>
        <n v="276224"/>
        <n v="276225"/>
        <n v="276227"/>
        <n v="276228"/>
        <n v="276229"/>
        <n v="276232"/>
        <n v="276243"/>
        <n v="276245"/>
        <n v="276246"/>
        <n v="276248"/>
        <n v="276250"/>
        <n v="276251"/>
        <n v="276254"/>
        <n v="276261"/>
        <n v="276264"/>
        <n v="276265"/>
        <n v="276266"/>
        <n v="276267"/>
        <n v="276270"/>
        <n v="276271"/>
        <n v="276272"/>
        <n v="276275"/>
        <n v="276276"/>
        <n v="276277"/>
        <n v="276278"/>
        <n v="276279"/>
        <n v="276280"/>
        <n v="276285"/>
        <n v="276286"/>
        <n v="276287"/>
        <n v="276288"/>
        <n v="276289"/>
        <n v="276294"/>
        <n v="276295"/>
        <n v="276300"/>
        <n v="276301"/>
        <n v="276302"/>
        <n v="276303"/>
        <n v="276304"/>
        <n v="276305"/>
        <n v="276306"/>
        <n v="276307"/>
        <n v="276308"/>
        <n v="276309"/>
        <n v="276310"/>
        <n v="276311"/>
        <n v="276312"/>
        <n v="276313"/>
        <n v="276314"/>
        <n v="276315"/>
        <n v="276316"/>
        <n v="276323"/>
        <n v="276324"/>
        <n v="276325"/>
        <n v="276326"/>
        <n v="276331"/>
        <n v="276332"/>
        <n v="276333"/>
        <n v="270141"/>
        <n v="271091"/>
        <n v="271706"/>
        <n v="272116"/>
        <n v="270218"/>
        <n v="269695"/>
        <n v="270219"/>
        <n v="272117"/>
        <n v="272118"/>
        <n v="272119"/>
        <n v="270083"/>
        <n v="272120"/>
        <n v="272121"/>
        <n v="272122"/>
        <n v="272123"/>
        <n v="272124"/>
        <n v="272125"/>
        <n v="272126"/>
        <n v="272127"/>
        <n v="272341"/>
        <n v="272342"/>
        <n v="272471"/>
        <n v="272653"/>
        <n v="272721"/>
        <n v="272773"/>
        <n v="272891"/>
        <n v="272960"/>
        <n v="273205"/>
        <n v="273206"/>
        <n v="273207"/>
        <n v="273208"/>
        <n v="273209"/>
        <n v="273537"/>
        <n v="273540"/>
        <n v="273632"/>
        <n v="273681"/>
        <n v="274062"/>
        <n v="274383"/>
        <n v="274413"/>
        <n v="274645"/>
        <n v="274700"/>
        <n v="275524"/>
        <n v="275565"/>
        <n v="275829"/>
        <n v="275830"/>
        <n v="275831"/>
        <n v="275832"/>
        <n v="275835"/>
        <n v="275836"/>
        <n v="276143"/>
        <n v="276257"/>
        <n v="276258"/>
        <n v="276488"/>
        <n v="276540"/>
        <n v="276654"/>
        <n v="276723"/>
        <n v="276751"/>
        <n v="276779"/>
        <n v="276788"/>
        <n v="276850"/>
        <n v="276851"/>
        <n v="276852"/>
        <n v="276853"/>
        <n v="276858"/>
        <n v="276859"/>
        <n v="276874"/>
        <n v="276877"/>
        <n v="276878"/>
        <n v="276888"/>
        <n v="276905"/>
        <n v="276934"/>
        <n v="276949"/>
        <n v="276951"/>
        <n v="276978"/>
        <n v="276983"/>
        <n v="277053"/>
        <n v="277054"/>
        <n v="277055"/>
        <n v="277056"/>
        <n v="277057"/>
        <n v="277058"/>
        <n v="277059"/>
        <n v="277060"/>
        <n v="277061"/>
        <n v="277062"/>
        <n v="277063"/>
        <n v="277064"/>
        <n v="277065"/>
        <n v="277066"/>
        <n v="277067"/>
        <n v="277068"/>
        <n v="277069"/>
        <n v="277070"/>
        <n v="277071"/>
        <n v="277072"/>
        <n v="277073"/>
        <n v="277074"/>
        <n v="277075"/>
        <n v="277096"/>
        <n v="277097"/>
        <n v="277098"/>
        <n v="277099"/>
        <n v="277100"/>
        <n v="277101"/>
        <n v="277102"/>
        <n v="277103"/>
        <n v="277116"/>
        <n v="277117"/>
        <n v="277118"/>
        <n v="277119"/>
        <n v="270684"/>
        <n v="270903"/>
        <n v="271305"/>
        <n v="271567"/>
        <n v="271647"/>
        <n v="271648"/>
        <n v="271649"/>
        <n v="271650"/>
        <n v="271651"/>
        <n v="271652"/>
        <n v="271654"/>
        <n v="271655"/>
        <n v="271656"/>
        <n v="271657"/>
        <n v="271658"/>
        <n v="271659"/>
        <n v="271660"/>
        <n v="272472"/>
        <n v="272769"/>
        <n v="272858"/>
        <n v="272866"/>
        <n v="272867"/>
        <n v="272868"/>
        <n v="272869"/>
        <n v="272870"/>
        <n v="272871"/>
        <n v="272872"/>
        <n v="272873"/>
        <n v="269527"/>
        <n v="272874"/>
        <n v="272961"/>
        <n v="272994"/>
        <n v="272995"/>
        <n v="272996"/>
        <n v="272997"/>
        <n v="272998"/>
        <n v="272999"/>
        <n v="273000"/>
        <n v="273001"/>
        <n v="273002"/>
        <n v="273003"/>
        <n v="273087"/>
        <n v="273126"/>
        <n v="273127"/>
        <n v="273027"/>
        <n v="273051"/>
        <n v="273128"/>
        <n v="273129"/>
        <n v="273130"/>
        <n v="273131"/>
        <n v="273132"/>
        <n v="273133"/>
        <n v="273134"/>
        <n v="273135"/>
        <n v="273136"/>
        <n v="273548"/>
        <n v="273549"/>
        <n v="273764"/>
        <n v="273780"/>
        <n v="273806"/>
        <n v="273807"/>
        <n v="273908"/>
        <n v="273938"/>
        <n v="273964"/>
        <n v="273965"/>
        <n v="273968"/>
        <n v="273987"/>
        <n v="274313"/>
        <n v="274046"/>
        <n v="274085"/>
        <n v="274591"/>
        <n v="274838"/>
        <n v="274840"/>
        <n v="274950"/>
        <n v="275120"/>
        <n v="275121"/>
        <n v="275122"/>
        <n v="275123"/>
        <n v="275124"/>
        <n v="275125"/>
        <n v="275126"/>
        <n v="275127"/>
        <n v="275128"/>
        <n v="275140"/>
        <n v="275141"/>
        <n v="269951"/>
        <n v="270129"/>
        <n v="270146"/>
        <n v="270335"/>
        <n v="269686"/>
        <n v="269952"/>
        <n v="270627"/>
        <n v="270631"/>
        <n v="270685"/>
        <n v="270979"/>
        <n v="270981"/>
        <n v="271593"/>
        <n v="272672"/>
        <n v="272294"/>
        <n v="272854"/>
        <n v="273019"/>
        <n v="273490"/>
        <n v="273503"/>
        <n v="273790"/>
        <n v="273898"/>
        <n v="273899"/>
        <n v="274068"/>
        <n v="274659"/>
        <n v="274555"/>
        <n v="274558"/>
        <n v="274687"/>
        <n v="274689"/>
        <n v="274781"/>
        <n v="274809"/>
        <n v="274818"/>
        <n v="274843"/>
        <n v="274844"/>
        <n v="275237"/>
        <n v="275240"/>
        <n v="275241"/>
        <n v="275247"/>
        <n v="275250"/>
        <n v="275261"/>
        <n v="275266"/>
        <n v="275292"/>
        <n v="275271"/>
        <n v="275283"/>
        <n v="275287"/>
        <n v="275316"/>
        <n v="275318"/>
        <n v="275329"/>
        <n v="275347"/>
        <n v="275342"/>
        <n v="275344"/>
        <n v="275348"/>
        <n v="275350"/>
        <n v="275351"/>
        <n v="275352"/>
        <n v="275353"/>
        <n v="275355"/>
        <n v="275360"/>
        <n v="275363"/>
        <n v="275364"/>
        <n v="275365"/>
        <n v="275367"/>
        <n v="275368"/>
        <n v="275372"/>
        <n v="275385"/>
        <n v="275387"/>
        <n v="275388"/>
        <n v="275395"/>
        <n v="275403"/>
        <n v="275404"/>
        <n v="275406"/>
        <n v="275407"/>
        <n v="275418"/>
        <n v="275431"/>
        <n v="275433"/>
        <n v="275434"/>
        <n v="275435"/>
        <n v="275436"/>
        <n v="269904"/>
        <n v="272318"/>
        <n v="269898"/>
        <n v="271002"/>
        <n v="272422"/>
        <n v="272423"/>
        <n v="272424"/>
        <n v="272425"/>
        <n v="272426"/>
        <n v="272427"/>
        <n v="272428"/>
        <n v="272429"/>
        <n v="272430"/>
        <n v="272431"/>
        <n v="270139"/>
        <n v="272432"/>
        <n v="272433"/>
        <n v="272434"/>
        <n v="272435"/>
        <n v="272436"/>
        <n v="272586"/>
        <n v="272656"/>
        <n v="272886"/>
        <n v="272894"/>
        <n v="272896"/>
        <n v="273242"/>
        <n v="273113"/>
        <n v="273245"/>
        <n v="273263"/>
        <n v="273264"/>
        <n v="273265"/>
        <n v="273268"/>
        <n v="273270"/>
        <n v="273424"/>
        <n v="273425"/>
        <n v="273432"/>
        <n v="273817"/>
        <n v="274041"/>
        <n v="274042"/>
        <n v="274081"/>
        <n v="274297"/>
        <n v="274299"/>
        <n v="274324"/>
        <n v="274566"/>
        <n v="274617"/>
        <n v="274630"/>
        <n v="274774"/>
        <n v="274794"/>
        <n v="274845"/>
        <n v="274956"/>
        <n v="274999"/>
        <n v="275012"/>
        <n v="275022"/>
        <n v="275023"/>
        <n v="276142"/>
        <n v="276154"/>
        <n v="276155"/>
        <n v="276156"/>
        <n v="276291"/>
        <n v="276515"/>
        <n v="276518"/>
        <n v="276724"/>
        <n v="276725"/>
        <n v="276759"/>
        <n v="276768"/>
        <n v="276771"/>
        <n v="276776"/>
        <n v="276778"/>
        <n v="276782"/>
        <n v="276785"/>
        <n v="276786"/>
        <n v="276795"/>
        <n v="276798"/>
        <n v="276799"/>
        <n v="276812"/>
        <n v="276813"/>
        <n v="276814"/>
        <n v="276815"/>
        <n v="276816"/>
        <n v="276817"/>
        <n v="276818"/>
        <n v="276819"/>
        <n v="276840"/>
        <n v="276841"/>
        <n v="276842"/>
        <n v="276843"/>
        <n v="276844"/>
        <n v="276845"/>
        <n v="276846"/>
        <n v="276847"/>
        <n v="276848"/>
        <n v="276849"/>
        <n v="276854"/>
        <n v="276855"/>
        <n v="276856"/>
        <n v="276857"/>
        <n v="276860"/>
        <n v="276861"/>
        <n v="276864"/>
        <n v="276869"/>
        <n v="276870"/>
        <n v="276871"/>
        <n v="276879"/>
        <n v="276880"/>
        <n v="276882"/>
        <n v="276883"/>
        <n v="270258"/>
        <n v="269526"/>
        <n v="269729"/>
        <n v="269868"/>
        <n v="269885"/>
        <n v="269964"/>
        <n v="270337"/>
        <n v="270529"/>
        <n v="270530"/>
        <n v="270531"/>
        <n v="270532"/>
        <n v="270533"/>
        <n v="270534"/>
        <n v="270535"/>
        <n v="270536"/>
        <n v="270537"/>
        <n v="270538"/>
        <n v="270539"/>
        <n v="270540"/>
        <n v="270541"/>
        <n v="270956"/>
        <n v="270963"/>
        <n v="270967"/>
        <n v="271011"/>
        <n v="271031"/>
        <n v="271591"/>
        <n v="271701"/>
        <n v="272588"/>
        <n v="272665"/>
        <n v="273050"/>
        <n v="273115"/>
        <n v="273116"/>
        <n v="273117"/>
        <n v="273118"/>
        <n v="273119"/>
        <n v="273120"/>
        <n v="273121"/>
        <n v="273122"/>
        <n v="273123"/>
        <n v="273124"/>
        <n v="273125"/>
        <n v="273426"/>
        <n v="273620"/>
        <n v="273621"/>
        <n v="273622"/>
        <n v="273623"/>
        <n v="273624"/>
        <n v="273625"/>
        <n v="273626"/>
        <n v="273690"/>
        <n v="273691"/>
        <n v="273716"/>
        <n v="273988"/>
        <n v="274078"/>
        <n v="274296"/>
        <n v="270138"/>
        <n v="271079"/>
        <n v="269856"/>
        <n v="269990"/>
        <n v="270077"/>
        <n v="271082"/>
        <n v="271314"/>
        <n v="271983"/>
        <n v="271991"/>
        <n v="271992"/>
        <n v="271993"/>
        <n v="271994"/>
        <n v="271995"/>
        <n v="271996"/>
        <n v="271997"/>
        <n v="271998"/>
        <n v="271999"/>
        <n v="272000"/>
        <n v="272001"/>
        <n v="272002"/>
        <n v="272003"/>
        <n v="272004"/>
        <n v="272005"/>
        <n v="272006"/>
        <n v="272007"/>
        <n v="272008"/>
        <n v="272009"/>
        <n v="272010"/>
        <n v="272011"/>
        <n v="272012"/>
        <n v="272013"/>
        <n v="272014"/>
        <n v="272015"/>
        <n v="272016"/>
        <n v="272700"/>
        <n v="272844"/>
        <n v="273491"/>
        <n v="273682"/>
        <n v="273882"/>
        <n v="274696"/>
        <n v="274287"/>
        <n v="275002"/>
        <n v="275354"/>
        <n v="275448"/>
        <n v="275449"/>
        <n v="275450"/>
        <n v="275461"/>
        <n v="275462"/>
        <n v="275465"/>
        <n v="275466"/>
        <n v="275468"/>
        <n v="275470"/>
        <n v="275472"/>
        <n v="275481"/>
        <n v="275482"/>
        <n v="275500"/>
        <n v="275495"/>
        <n v="275499"/>
        <n v="275502"/>
        <n v="275503"/>
        <n v="275505"/>
        <n v="275506"/>
        <n v="275513"/>
        <n v="275514"/>
        <n v="275520"/>
        <n v="275541"/>
        <n v="275543"/>
        <n v="270131"/>
        <n v="270203"/>
        <n v="270028"/>
        <n v="269672"/>
        <n v="269673"/>
        <n v="269674"/>
        <n v="269675"/>
        <n v="269676"/>
        <n v="269677"/>
        <n v="269678"/>
        <n v="269679"/>
        <n v="269682"/>
        <n v="269689"/>
        <n v="269953"/>
        <n v="270022"/>
        <n v="270029"/>
        <n v="270350"/>
        <n v="270542"/>
        <n v="270543"/>
        <n v="270544"/>
        <n v="270545"/>
        <n v="270546"/>
        <n v="270547"/>
        <n v="270548"/>
        <n v="270549"/>
        <n v="270550"/>
        <n v="270551"/>
        <n v="270552"/>
        <n v="270905"/>
        <n v="270968"/>
        <n v="270994"/>
        <n v="270984"/>
        <n v="270989"/>
        <n v="270999"/>
        <n v="271003"/>
        <n v="271093"/>
        <n v="271307"/>
        <n v="271528"/>
        <n v="271572"/>
        <n v="271587"/>
        <n v="271589"/>
        <n v="271977"/>
        <n v="271981"/>
        <n v="271990"/>
        <n v="272580"/>
        <n v="272669"/>
        <n v="272722"/>
        <n v="272957"/>
        <n v="273685"/>
        <n v="273767"/>
        <n v="273053"/>
        <n v="273054"/>
        <n v="273055"/>
        <n v="273056"/>
        <n v="273057"/>
        <n v="273058"/>
        <n v="273059"/>
        <n v="273060"/>
        <n v="273061"/>
        <n v="273062"/>
        <n v="273063"/>
        <n v="273064"/>
        <n v="273065"/>
        <n v="273224"/>
        <n v="273229"/>
        <n v="273259"/>
        <n v="273261"/>
        <n v="273811"/>
        <n v="273884"/>
        <n v="273907"/>
        <n v="273989"/>
        <n v="273960"/>
        <n v="274010"/>
        <n v="274092"/>
        <n v="274095"/>
        <n v="274291"/>
        <n v="272809"/>
        <n v="272926"/>
        <n v="270150"/>
        <n v="270153"/>
        <n v="270649"/>
        <n v="269583"/>
        <n v="270958"/>
        <n v="271348"/>
        <n v="273006"/>
        <n v="274892"/>
        <n v="273214"/>
        <n v="273220"/>
        <n v="273221"/>
        <n v="273222"/>
        <n v="273223"/>
        <n v="273497"/>
        <n v="273546"/>
        <n v="273436"/>
        <n v="271349"/>
        <n v="271351"/>
        <n v="271361"/>
        <n v="271565"/>
        <n v="271785"/>
        <n v="273781"/>
        <n v="273795"/>
        <n v="273941"/>
        <n v="274321"/>
        <n v="274893"/>
        <n v="274615"/>
        <n v="274894"/>
        <n v="274895"/>
        <n v="274896"/>
        <n v="274897"/>
        <n v="274898"/>
        <n v="274899"/>
        <n v="274900"/>
        <n v="274903"/>
        <n v="274904"/>
        <n v="274905"/>
        <n v="274906"/>
        <n v="274907"/>
        <n v="274935"/>
        <n v="274970"/>
        <n v="274998"/>
        <n v="275248"/>
        <n v="275382"/>
        <n v="275522"/>
        <n v="275609"/>
        <n v="275610"/>
        <n v="275611"/>
        <n v="275612"/>
        <n v="275613"/>
        <n v="275614"/>
        <n v="275615"/>
        <n v="275616"/>
        <n v="275949"/>
        <n v="276133"/>
        <n v="276135"/>
        <n v="276235"/>
        <n v="276247"/>
        <n v="276249"/>
        <n v="276370"/>
        <n v="276411"/>
        <n v="276746"/>
        <n v="276749"/>
        <n v="276737"/>
        <n v="276742"/>
        <n v="276762"/>
        <n v="276783"/>
        <n v="276791"/>
        <n v="276825"/>
        <n v="276826"/>
        <n v="276827"/>
        <n v="276828"/>
        <n v="276829"/>
        <n v="276830"/>
        <n v="276831"/>
        <n v="276832"/>
        <n v="276833"/>
        <n v="276834"/>
        <n v="276835"/>
        <n v="276836"/>
        <n v="276837"/>
        <n v="276838"/>
        <n v="276839"/>
        <n v="276865"/>
        <n v="276868"/>
        <n v="276875"/>
        <n v="276876"/>
        <n v="276881"/>
        <n v="276884"/>
        <n v="276885"/>
        <n v="276886"/>
        <n v="276887"/>
        <n v="276889"/>
        <n v="276890"/>
        <n v="276903"/>
        <n v="276899"/>
        <n v="276902"/>
        <n v="276904"/>
        <n v="276909"/>
        <n v="276907"/>
        <n v="276908"/>
        <n v="276912"/>
        <n v="276913"/>
        <n v="276914"/>
        <n v="276917"/>
        <n v="276919"/>
        <n v="276924"/>
        <n v="276925"/>
        <n v="276928"/>
        <n v="276932"/>
        <n v="276938"/>
        <n v="276940"/>
        <n v="276946"/>
        <n v="276947"/>
        <n v="276948"/>
        <n v="276950"/>
        <n v="276952"/>
        <n v="276953"/>
        <n v="276954"/>
        <n v="276955"/>
        <n v="276976"/>
        <n v="276977"/>
        <n v="276992"/>
        <n v="276986"/>
        <n v="276989"/>
        <n v="276990"/>
        <n v="276994"/>
        <n v="276995"/>
        <n v="276996"/>
        <n v="276997"/>
        <n v="276998"/>
        <n v="276999"/>
        <n v="269724"/>
        <n v="269871"/>
        <n v="269876"/>
        <n v="269883"/>
        <n v="269988"/>
        <n v="269989"/>
        <n v="270023"/>
        <n v="271302"/>
        <n v="271337"/>
        <n v="271938"/>
        <n v="271939"/>
        <n v="271940"/>
        <n v="269867"/>
        <n v="271941"/>
        <n v="270090"/>
        <n v="270092"/>
        <n v="271942"/>
        <n v="271943"/>
        <n v="271944"/>
        <n v="271945"/>
        <n v="271946"/>
        <n v="271947"/>
        <n v="271948"/>
        <n v="271949"/>
        <n v="271950"/>
        <n v="271970"/>
        <n v="272642"/>
        <n v="272725"/>
        <n v="272849"/>
        <n v="272903"/>
        <n v="272922"/>
        <n v="272923"/>
        <n v="273047"/>
        <n v="273048"/>
        <n v="273067"/>
        <n v="273504"/>
        <n v="273505"/>
        <n v="273506"/>
        <n v="273507"/>
        <n v="273508"/>
        <n v="273509"/>
        <n v="273510"/>
        <n v="273511"/>
        <n v="273512"/>
        <n v="273513"/>
        <n v="273514"/>
        <n v="273515"/>
        <n v="273516"/>
        <n v="273963"/>
        <n v="274409"/>
        <n v="274579"/>
        <n v="274641"/>
        <n v="274701"/>
        <n v="274825"/>
        <n v="275486"/>
        <n v="275547"/>
        <n v="275548"/>
        <n v="275549"/>
        <n v="275550"/>
        <n v="275551"/>
        <n v="275552"/>
        <n v="275558"/>
        <n v="275562"/>
        <n v="275568"/>
        <n v="275569"/>
        <n v="275574"/>
        <n v="275576"/>
        <n v="275578"/>
        <n v="275579"/>
        <n v="275580"/>
        <n v="275581"/>
        <n v="275582"/>
        <n v="275583"/>
        <n v="275592"/>
        <n v="275593"/>
        <n v="275594"/>
        <n v="275595"/>
        <n v="275596"/>
        <n v="275597"/>
        <n v="275598"/>
        <n v="275599"/>
        <n v="275600"/>
        <n v="275601"/>
        <n v="275602"/>
        <n v="275603"/>
        <n v="275604"/>
        <n v="275605"/>
        <n v="275606"/>
        <n v="275607"/>
        <n v="275608"/>
        <n v="275646"/>
        <n v="275647"/>
        <n v="275648"/>
        <n v="275649"/>
        <n v="275650"/>
        <n v="275651"/>
        <n v="275652"/>
        <n v="275653"/>
        <n v="275655"/>
        <n v="275657"/>
        <n v="275659"/>
        <n v="275660"/>
        <n v="275661"/>
        <n v="275666"/>
        <n v="275667"/>
        <n v="275747"/>
        <n v="275748"/>
        <n v="275749"/>
        <n v="275750"/>
        <n v="275751"/>
        <n v="275752"/>
        <n v="275753"/>
        <n v="275754"/>
        <n v="275755"/>
        <n v="275756"/>
        <n v="275757"/>
        <n v="275758"/>
        <n v="275759"/>
        <n v="275760"/>
        <n v="275761"/>
        <n v="275762"/>
        <n v="275763"/>
        <n v="275764"/>
        <n v="275765"/>
        <n v="275766"/>
        <n v="275767"/>
        <n v="275768"/>
        <n v="275769"/>
        <n v="275770"/>
        <n v="275771"/>
        <n v="275772"/>
        <n v="275773"/>
        <n v="275774"/>
        <n v="275775"/>
        <n v="275796"/>
        <n v="275797"/>
        <n v="270269"/>
        <n v="270985"/>
        <n v="269638"/>
        <n v="269822"/>
        <n v="269866"/>
        <n v="269877"/>
        <n v="269896"/>
        <n v="269997"/>
        <n v="270035"/>
        <n v="271312"/>
        <n v="271561"/>
        <n v="271699"/>
        <n v="271818"/>
        <n v="274711"/>
        <n v="271956"/>
        <n v="272281"/>
        <n v="272461"/>
        <n v="272585"/>
        <n v="272699"/>
        <n v="272895"/>
        <n v="272954"/>
        <n v="273020"/>
        <n v="273163"/>
        <n v="273164"/>
        <n v="273165"/>
        <n v="273166"/>
        <n v="273167"/>
        <n v="273168"/>
        <n v="273169"/>
        <n v="273170"/>
        <n v="273476"/>
        <n v="273492"/>
        <n v="273493"/>
        <n v="273689"/>
        <n v="273702"/>
        <n v="273707"/>
        <n v="273824"/>
        <n v="273936"/>
        <n v="274769"/>
        <n v="274292"/>
        <n v="274303"/>
        <n v="274322"/>
        <n v="274353"/>
        <n v="274554"/>
        <n v="274660"/>
        <n v="274805"/>
        <n v="274940"/>
        <n v="274997"/>
        <n v="275005"/>
        <n v="275014"/>
        <n v="275257"/>
        <n v="275276"/>
        <n v="275277"/>
        <n v="275289"/>
        <n v="275345"/>
        <n v="275398"/>
        <n v="275429"/>
        <n v="275473"/>
        <n v="275617"/>
        <n v="275618"/>
        <n v="275619"/>
        <n v="275620"/>
        <n v="275621"/>
        <n v="275622"/>
        <n v="275623"/>
        <n v="275624"/>
        <n v="275625"/>
        <n v="276109"/>
        <n v="276110"/>
        <n v="276118"/>
        <n v="276141"/>
        <n v="276199"/>
        <n v="276205"/>
        <n v="276213"/>
        <n v="276221"/>
        <n v="276317"/>
        <n v="276318"/>
        <n v="276334"/>
        <n v="276335"/>
        <n v="276336"/>
        <n v="276337"/>
        <n v="276340"/>
        <n v="276341"/>
        <n v="276344"/>
        <n v="276345"/>
        <n v="276346"/>
        <n v="276347"/>
        <n v="276348"/>
        <n v="276349"/>
        <n v="276350"/>
        <n v="276351"/>
        <n v="276354"/>
        <n v="276355"/>
        <n v="276356"/>
        <n v="276357"/>
        <n v="276358"/>
        <n v="276359"/>
        <n v="276361"/>
        <n v="276362"/>
        <n v="276363"/>
        <n v="276366"/>
        <n v="276367"/>
        <n v="276369"/>
        <n v="276371"/>
        <n v="276373"/>
        <n v="276375"/>
        <n v="276378"/>
        <n v="276381"/>
        <n v="276384"/>
        <n v="276385"/>
        <n v="276386"/>
        <n v="276387"/>
        <n v="276388"/>
        <n v="276390"/>
        <n v="276392"/>
        <n v="276393"/>
        <n v="276394"/>
        <n v="276395"/>
        <n v="276396"/>
        <n v="276397"/>
        <n v="276398"/>
        <n v="276399"/>
        <n v="276406"/>
        <n v="269528"/>
        <n v="270906"/>
        <n v="270641"/>
        <n v="270676"/>
        <n v="270960"/>
        <n v="270966"/>
        <n v="270970"/>
        <n v="271243"/>
        <n v="271761"/>
        <n v="271344"/>
        <n v="271439"/>
        <n v="271440"/>
        <n v="271441"/>
        <n v="271442"/>
        <n v="271443"/>
        <n v="271444"/>
        <n v="271445"/>
        <n v="271446"/>
        <n v="271462"/>
        <n v="271463"/>
        <n v="271464"/>
        <n v="271822"/>
        <n v="271962"/>
        <n v="271963"/>
        <n v="271988"/>
        <n v="272129"/>
        <n v="270261"/>
        <n v="271781"/>
        <n v="269942"/>
        <n v="271248"/>
        <n v="271296"/>
        <n v="271872"/>
        <n v="271873"/>
        <n v="271874"/>
        <n v="271875"/>
        <n v="271896"/>
        <n v="271897"/>
        <n v="271898"/>
        <n v="271899"/>
        <n v="271900"/>
        <n v="271901"/>
        <n v="271902"/>
        <n v="271903"/>
        <n v="271904"/>
        <n v="271905"/>
        <n v="271927"/>
        <n v="271928"/>
        <n v="271929"/>
        <n v="271930"/>
        <n v="271931"/>
        <n v="271932"/>
        <n v="271933"/>
        <n v="271934"/>
        <n v="271935"/>
        <n v="271936"/>
        <n v="272337"/>
        <n v="272536"/>
        <n v="272663"/>
        <n v="273501"/>
        <n v="272888"/>
        <n v="272890"/>
        <n v="273450"/>
        <n v="273551"/>
        <n v="273778"/>
        <n v="274314"/>
        <n v="274971"/>
        <n v="275262"/>
        <n v="275275"/>
        <n v="275371"/>
        <n v="275374"/>
        <n v="275798"/>
        <n v="275799"/>
        <n v="275800"/>
        <n v="275801"/>
        <n v="275802"/>
        <n v="275803"/>
        <n v="275804"/>
        <n v="275805"/>
        <n v="275806"/>
        <n v="275807"/>
        <n v="275808"/>
        <n v="275809"/>
        <n v="275810"/>
        <n v="275814"/>
        <n v="275819"/>
        <n v="275820"/>
        <n v="275821"/>
        <n v="275825"/>
        <n v="275828"/>
        <n v="275834"/>
        <n v="275839"/>
        <n v="275841"/>
        <n v="275842"/>
        <n v="275843"/>
        <n v="275844"/>
        <n v="275847"/>
        <n v="275848"/>
        <n v="275849"/>
        <n v="275850"/>
        <n v="275851"/>
        <n v="275852"/>
        <n v="275853"/>
        <n v="275854"/>
        <n v="275855"/>
        <n v="275876"/>
        <n v="275877"/>
        <n v="275878"/>
        <n v="275879"/>
        <n v="275880"/>
        <n v="275921"/>
        <n v="275922"/>
        <n v="275925"/>
        <n v="275926"/>
        <n v="275927"/>
        <n v="275928"/>
        <n v="275935"/>
        <n v="275939"/>
        <n v="275940"/>
        <n v="275941"/>
        <n v="275942"/>
        <n v="275943"/>
        <n v="275946"/>
        <n v="275948"/>
        <n v="275950"/>
        <n v="275956"/>
        <n v="275969"/>
        <n v="275970"/>
        <n v="276002"/>
        <n v="276003"/>
        <n v="276004"/>
        <n v="276005"/>
        <n v="276006"/>
        <n v="276007"/>
        <n v="276008"/>
        <n v="276009"/>
        <n v="276010"/>
        <n v="276011"/>
        <n v="276012"/>
        <n v="276013"/>
        <n v="276014"/>
        <n v="276015"/>
        <n v="276016"/>
        <n v="276017"/>
        <n v="276018"/>
        <n v="276019"/>
        <n v="276020"/>
        <n v="276021"/>
        <n v="276022"/>
        <n v="276038"/>
        <n v="276039"/>
        <n v="276040"/>
        <n v="276041"/>
        <n v="276042"/>
        <n v="276043"/>
        <n v="276044"/>
        <n v="276045"/>
        <n v="276046"/>
        <n v="276047"/>
        <n v="276048"/>
        <n v="276049"/>
        <n v="276050"/>
        <n v="276051"/>
        <n v="276052"/>
        <n v="276053"/>
        <n v="276054"/>
        <n v="276055"/>
        <n v="276060"/>
        <n v="276063"/>
        <n v="276066"/>
        <n v="276069"/>
        <n v="269943"/>
        <n v="269719"/>
        <n v="269857"/>
        <n v="269961"/>
        <n v="270027"/>
        <n v="271076"/>
        <n v="272276"/>
        <n v="272714"/>
        <n v="273084"/>
        <n v="273427"/>
        <n v="273451"/>
        <n v="273528"/>
        <n v="273777"/>
        <n v="273956"/>
        <n v="273969"/>
        <n v="274002"/>
        <n v="274040"/>
        <n v="274284"/>
        <n v="274302"/>
        <n v="274323"/>
        <n v="274624"/>
        <n v="274712"/>
        <n v="274735"/>
        <n v="274736"/>
        <n v="274740"/>
        <n v="274741"/>
        <n v="274788"/>
        <n v="274810"/>
        <n v="274922"/>
        <n v="274923"/>
        <n v="274926"/>
        <n v="274927"/>
        <n v="274928"/>
        <n v="275918"/>
        <n v="275955"/>
        <n v="276126"/>
        <n v="276269"/>
        <n v="276352"/>
        <n v="276353"/>
        <n v="276368"/>
        <n v="276407"/>
        <n v="276408"/>
        <n v="276412"/>
        <n v="276414"/>
        <n v="276415"/>
        <n v="276417"/>
        <n v="276418"/>
        <n v="276436"/>
        <n v="276437"/>
        <n v="276438"/>
        <n v="276439"/>
        <n v="276440"/>
        <n v="276447"/>
        <n v="276448"/>
        <n v="276449"/>
        <n v="276450"/>
        <n v="276451"/>
        <n v="276474"/>
        <n v="276475"/>
        <n v="276476"/>
        <n v="276481"/>
        <n v="276484"/>
        <n v="276485"/>
        <n v="276486"/>
        <n v="276487"/>
        <n v="276489"/>
        <n v="276494"/>
        <n v="276495"/>
        <n v="276503"/>
        <n v="276504"/>
        <n v="276505"/>
        <n v="276506"/>
        <n v="276510"/>
        <n v="276511"/>
        <n v="276516"/>
        <n v="276519"/>
        <n v="276520"/>
        <n v="276524"/>
        <n v="269299"/>
        <n v="269301"/>
        <n v="269720"/>
        <n v="269855"/>
        <n v="269968"/>
        <n v="269977"/>
        <n v="269979"/>
        <n v="270087"/>
        <n v="270630"/>
        <n v="270648"/>
        <n v="270716"/>
        <n v="270717"/>
        <n v="270718"/>
        <n v="270719"/>
        <n v="270336"/>
        <n v="270720"/>
        <n v="270721"/>
        <n v="270722"/>
        <n v="270723"/>
        <n v="270724"/>
        <n v="270725"/>
        <n v="270726"/>
        <n v="270727"/>
        <n v="270728"/>
        <n v="270729"/>
        <n v="270730"/>
        <n v="270731"/>
        <n v="270732"/>
        <n v="270733"/>
        <n v="270734"/>
        <n v="270735"/>
        <n v="270736"/>
        <n v="270737"/>
        <n v="270738"/>
        <n v="270739"/>
        <n v="270740"/>
        <n v="270741"/>
        <n v="270742"/>
        <n v="270743"/>
        <n v="270744"/>
        <n v="270745"/>
        <n v="270746"/>
        <n v="270747"/>
        <n v="270748"/>
        <n v="270749"/>
        <n v="270750"/>
        <n v="270751"/>
        <n v="270752"/>
        <n v="270753"/>
        <n v="270754"/>
        <n v="270755"/>
        <n v="270756"/>
        <n v="270757"/>
        <n v="270758"/>
        <n v="270759"/>
        <n v="270760"/>
        <n v="270761"/>
        <n v="270762"/>
        <n v="270777"/>
        <n v="270778"/>
        <n v="270779"/>
        <n v="270780"/>
        <n v="270781"/>
        <n v="270782"/>
        <n v="270783"/>
        <n v="270784"/>
        <n v="270785"/>
        <n v="270786"/>
        <n v="270813"/>
        <n v="270814"/>
        <n v="270815"/>
        <n v="270816"/>
        <n v="270817"/>
        <n v="270818"/>
        <n v="270819"/>
        <n v="270820"/>
        <n v="271229"/>
        <n v="271780"/>
        <n v="271249"/>
        <n v="271979"/>
        <n v="272067"/>
        <n v="272442"/>
        <n v="271454"/>
        <n v="271702"/>
        <n v="271791"/>
        <n v="271976"/>
        <n v="272443"/>
        <n v="270679"/>
        <n v="270996"/>
        <n v="271006"/>
        <n v="271007"/>
        <n v="271131"/>
        <n v="271132"/>
        <n v="269937"/>
        <n v="269579"/>
        <n v="269651"/>
        <n v="269652"/>
        <n v="269653"/>
        <n v="269654"/>
        <n v="269655"/>
        <n v="269656"/>
        <n v="269659"/>
        <n v="269660"/>
        <n v="269661"/>
        <n v="269662"/>
        <n v="269663"/>
        <n v="269664"/>
        <n v="269665"/>
        <n v="269666"/>
        <n v="269667"/>
        <n v="269668"/>
        <n v="269669"/>
        <n v="270128"/>
        <n v="271133"/>
        <n v="271134"/>
        <n v="271135"/>
        <n v="271136"/>
        <n v="271137"/>
        <n v="271138"/>
        <n v="271165"/>
        <n v="271166"/>
        <n v="271167"/>
        <n v="271168"/>
        <n v="271169"/>
        <n v="271170"/>
        <n v="271171"/>
        <n v="271172"/>
        <n v="271173"/>
        <n v="271174"/>
        <n v="271175"/>
        <n v="271176"/>
        <n v="271177"/>
        <n v="271178"/>
        <n v="271179"/>
        <n v="271298"/>
        <n v="271526"/>
        <n v="271980"/>
        <n v="271982"/>
        <n v="272338"/>
        <n v="272446"/>
        <n v="273083"/>
        <n v="273693"/>
        <n v="273494"/>
        <n v="273905"/>
        <n v="273957"/>
        <n v="274251"/>
        <n v="274087"/>
        <n v="274252"/>
        <n v="274421"/>
        <n v="274663"/>
        <n v="274666"/>
        <n v="274667"/>
        <n v="274684"/>
        <n v="274685"/>
        <n v="275230"/>
        <n v="275228"/>
        <n v="275238"/>
        <n v="275325"/>
        <n v="275389"/>
        <n v="275414"/>
        <n v="275467"/>
        <n v="271560"/>
        <n v="271592"/>
        <n v="271599"/>
        <n v="269619"/>
        <n v="271972"/>
        <n v="272340"/>
        <n v="272666"/>
        <n v="273283"/>
        <n v="273284"/>
        <n v="273285"/>
        <n v="273286"/>
        <n v="273287"/>
        <n v="273288"/>
        <n v="273289"/>
        <n v="273290"/>
        <n v="273291"/>
        <n v="273292"/>
        <n v="273293"/>
        <n v="273294"/>
        <n v="273295"/>
        <n v="273350"/>
        <n v="273351"/>
        <n v="273352"/>
        <n v="273353"/>
        <n v="273354"/>
        <n v="273355"/>
        <n v="273356"/>
        <n v="273357"/>
        <n v="273358"/>
        <n v="273359"/>
        <n v="273360"/>
        <n v="273361"/>
        <n v="273362"/>
        <n v="273363"/>
        <n v="273364"/>
        <n v="273365"/>
        <n v="273366"/>
        <n v="273367"/>
        <n v="273368"/>
        <n v="273369"/>
        <n v="273370"/>
        <n v="273371"/>
        <n v="273629"/>
        <n v="274308"/>
        <n v="274742"/>
        <n v="274743"/>
        <n v="274744"/>
        <n v="274745"/>
        <n v="274753"/>
        <n v="274754"/>
        <n v="274755"/>
        <n v="274756"/>
        <n v="274759"/>
        <n v="274760"/>
        <n v="274761"/>
        <n v="274762"/>
        <n v="274763"/>
        <n v="274830"/>
        <n v="274933"/>
        <n v="274937"/>
        <n v="274951"/>
        <n v="275415"/>
        <n v="275557"/>
        <n v="276223"/>
        <n v="276380"/>
        <n v="276526"/>
        <n v="276527"/>
        <n v="276528"/>
        <n v="276530"/>
        <n v="276531"/>
        <n v="276532"/>
        <n v="276534"/>
        <n v="276535"/>
        <n v="276536"/>
        <n v="276537"/>
        <n v="276538"/>
        <n v="276539"/>
        <n v="276541"/>
        <n v="276542"/>
        <n v="276543"/>
        <n v="276544"/>
        <n v="276545"/>
        <n v="276546"/>
        <n v="276547"/>
        <n v="276548"/>
        <n v="276549"/>
        <n v="276550"/>
        <n v="276551"/>
        <n v="276552"/>
        <n v="276553"/>
        <n v="276554"/>
        <n v="276555"/>
        <n v="276556"/>
        <n v="276557"/>
        <n v="276558"/>
        <n v="276559"/>
        <n v="276560"/>
        <n v="276561"/>
        <n v="276562"/>
        <n v="276563"/>
        <n v="276564"/>
        <n v="276565"/>
        <n v="276566"/>
        <n v="276567"/>
        <n v="276568"/>
        <n v="276569"/>
        <n v="276570"/>
        <n v="276571"/>
        <n v="276572"/>
        <n v="276573"/>
        <n v="276574"/>
        <n v="276575"/>
        <n v="276576"/>
        <n v="276577"/>
        <n v="276578"/>
        <n v="276579"/>
        <n v="276580"/>
        <n v="276581"/>
        <n v="276582"/>
        <n v="276583"/>
        <n v="276584"/>
        <n v="276585"/>
        <n v="276586"/>
        <n v="269795"/>
        <n v="270646"/>
        <n v="270650"/>
        <n v="269891"/>
        <n v="269957"/>
        <n v="270001"/>
        <n v="270002"/>
        <n v="270003"/>
        <n v="270004"/>
        <n v="270005"/>
        <n v="270006"/>
        <n v="270007"/>
        <n v="270008"/>
        <n v="270009"/>
        <n v="270010"/>
        <n v="270011"/>
        <n v="270012"/>
        <n v="270013"/>
        <n v="270014"/>
        <n v="270015"/>
        <n v="270016"/>
        <n v="270017"/>
        <n v="270018"/>
        <n v="270019"/>
        <n v="270020"/>
        <n v="270957"/>
        <n v="270995"/>
        <n v="271001"/>
        <n v="271535"/>
        <n v="272282"/>
        <n v="272469"/>
        <n v="272675"/>
        <n v="272803"/>
        <n v="272897"/>
        <n v="273029"/>
        <n v="273074"/>
        <n v="273173"/>
        <n v="273174"/>
        <n v="273175"/>
        <n v="273176"/>
        <n v="273177"/>
        <n v="273178"/>
        <n v="273179"/>
        <n v="273180"/>
        <n v="273181"/>
        <n v="273188"/>
        <n v="273189"/>
        <n v="270024"/>
        <n v="270144"/>
        <n v="269304"/>
        <n v="269636"/>
        <n v="269944"/>
        <n v="270149"/>
        <n v="270644"/>
        <n v="270647"/>
        <n v="270655"/>
        <n v="270680"/>
        <n v="270978"/>
        <n v="270998"/>
        <n v="271004"/>
        <n v="271005"/>
        <n v="271021"/>
        <n v="271055"/>
        <n v="271356"/>
        <n v="271254"/>
        <n v="271357"/>
        <n v="271530"/>
        <n v="271570"/>
        <n v="271694"/>
        <n v="271713"/>
        <n v="271959"/>
        <n v="271971"/>
        <n v="272017"/>
        <n v="272018"/>
        <n v="272019"/>
        <n v="272020"/>
        <n v="272021"/>
        <n v="272022"/>
        <n v="272023"/>
        <n v="272024"/>
        <n v="272025"/>
        <n v="272026"/>
        <n v="272027"/>
        <n v="272028"/>
        <n v="272029"/>
        <n v="272030"/>
        <n v="272031"/>
        <n v="272032"/>
        <n v="272033"/>
        <n v="272034"/>
        <n v="272035"/>
        <n v="272056"/>
        <n v="272057"/>
        <n v="272058"/>
        <n v="272059"/>
        <n v="272060"/>
        <n v="272061"/>
        <n v="272062"/>
        <n v="272334"/>
        <n v="272335"/>
        <n v="272441"/>
        <n v="272466"/>
        <n v="272670"/>
        <n v="272766"/>
        <n v="272770"/>
        <n v="272772"/>
        <n v="272778"/>
        <n v="272779"/>
        <n v="272847"/>
        <n v="272918"/>
        <n v="272959"/>
        <n v="272963"/>
        <n v="272964"/>
        <n v="272965"/>
        <n v="272966"/>
        <n v="272967"/>
        <n v="272968"/>
        <n v="272969"/>
        <n v="270079"/>
        <n v="270334"/>
        <n v="269580"/>
        <n v="269582"/>
        <n v="269873"/>
        <n v="270136"/>
        <n v="270681"/>
        <n v="271092"/>
        <n v="271784"/>
        <n v="271985"/>
        <n v="272277"/>
        <n v="272638"/>
        <n v="272671"/>
        <n v="272785"/>
        <n v="272786"/>
        <n v="272787"/>
        <n v="272788"/>
        <n v="272789"/>
        <n v="272790"/>
        <n v="272791"/>
        <n v="272792"/>
        <n v="272793"/>
        <n v="272794"/>
        <n v="272795"/>
        <n v="272796"/>
        <n v="272797"/>
        <n v="272798"/>
        <n v="272799"/>
        <n v="272853"/>
        <n v="273557"/>
        <n v="273559"/>
        <n v="273560"/>
        <n v="273561"/>
        <n v="273562"/>
        <n v="273563"/>
        <n v="273564"/>
        <n v="273565"/>
        <n v="273566"/>
        <n v="273567"/>
        <n v="273903"/>
        <n v="273904"/>
        <n v="274047"/>
        <n v="274290"/>
        <n v="274293"/>
        <n v="274301"/>
        <n v="274356"/>
        <n v="274360"/>
        <n v="274568"/>
        <n v="274569"/>
        <n v="274570"/>
        <n v="274571"/>
        <n v="274572"/>
        <n v="274573"/>
        <n v="274574"/>
        <n v="274575"/>
        <n v="274576"/>
        <n v="274785"/>
        <n v="275009"/>
        <n v="275326"/>
        <n v="275464"/>
        <n v="275483"/>
        <n v="275484"/>
        <n v="275553"/>
        <n v="275554"/>
        <n v="275566"/>
        <n v="275570"/>
        <n v="275571"/>
        <n v="275626"/>
        <n v="275627"/>
        <n v="275628"/>
        <n v="275629"/>
        <n v="275630"/>
        <n v="275631"/>
        <n v="275632"/>
        <n v="275633"/>
        <n v="275634"/>
        <n v="275635"/>
        <n v="275636"/>
        <n v="275665"/>
        <n v="275920"/>
        <n v="275923"/>
        <n v="276072"/>
        <n v="276074"/>
        <n v="276097"/>
        <n v="276098"/>
        <n v="276100"/>
        <n v="276101"/>
        <n v="276105"/>
        <n v="276123"/>
        <n v="276111"/>
        <n v="276112"/>
        <n v="276114"/>
        <n v="276116"/>
        <n v="276119"/>
        <n v="276120"/>
        <n v="276122"/>
        <n v="270124"/>
        <n v="270513"/>
        <n v="270514"/>
        <n v="270515"/>
        <n v="270516"/>
        <n v="269609"/>
        <n v="271524"/>
        <n v="270517"/>
        <n v="270518"/>
        <n v="270519"/>
        <n v="270520"/>
        <n v="270521"/>
        <n v="270522"/>
        <n v="270523"/>
        <n v="270524"/>
        <n v="270525"/>
        <n v="270526"/>
        <n v="270527"/>
        <n v="270528"/>
        <n v="272591"/>
        <n v="272592"/>
        <n v="272593"/>
        <n v="271010"/>
        <n v="271230"/>
        <n v="271569"/>
        <n v="271693"/>
        <n v="271908"/>
        <n v="271906"/>
        <n v="271907"/>
        <n v="271909"/>
        <n v="271910"/>
        <n v="271911"/>
        <n v="271912"/>
        <n v="271913"/>
        <n v="271914"/>
        <n v="271915"/>
        <n v="271916"/>
        <n v="271917"/>
        <n v="271918"/>
        <n v="271919"/>
        <n v="271920"/>
        <n v="271921"/>
        <n v="271922"/>
        <n v="271923"/>
        <n v="271924"/>
        <n v="271925"/>
        <n v="271926"/>
        <n v="272589"/>
        <n v="272590"/>
        <n v="272594"/>
        <n v="272595"/>
        <n v="272636"/>
        <n v="272637"/>
        <n v="272673"/>
        <n v="272697"/>
        <n v="272768"/>
        <n v="273228"/>
        <n v="273254"/>
        <n v="273412"/>
        <n v="273413"/>
        <n v="273414"/>
        <n v="273415"/>
        <n v="273416"/>
        <n v="273417"/>
        <n v="273418"/>
        <n v="273419"/>
        <n v="273420"/>
        <n v="273421"/>
        <n v="273422"/>
        <n v="273423"/>
        <n v="273435"/>
        <n v="273456"/>
        <n v="273550"/>
        <n v="273552"/>
        <n v="273558"/>
        <n v="273630"/>
        <n v="273751"/>
        <n v="273706"/>
        <n v="273752"/>
        <n v="273753"/>
        <n v="273754"/>
        <n v="273755"/>
        <n v="273756"/>
        <n v="273757"/>
        <n v="273758"/>
        <n v="273759"/>
        <n v="273760"/>
        <n v="273761"/>
        <n v="273762"/>
        <n v="274070"/>
        <n v="273808"/>
        <n v="273900"/>
        <n v="273961"/>
        <n v="274036"/>
        <n v="274294"/>
        <n v="274063"/>
        <n v="274315"/>
        <n v="274318"/>
        <n v="274375"/>
        <n v="274385"/>
        <n v="274428"/>
        <n v="274429"/>
        <n v="274430"/>
        <n v="274431"/>
        <n v="274432"/>
        <n v="274433"/>
        <n v="274434"/>
        <n v="274435"/>
        <n v="274436"/>
        <n v="274437"/>
        <n v="274438"/>
        <n v="274439"/>
        <n v="274440"/>
        <n v="274489"/>
        <n v="274490"/>
        <n v="274491"/>
        <n v="274492"/>
        <n v="274493"/>
        <n v="274494"/>
        <n v="274495"/>
        <n v="274496"/>
        <n v="274497"/>
        <n v="274498"/>
        <n v="274499"/>
        <n v="274500"/>
        <n v="274501"/>
        <n v="274502"/>
        <n v="274503"/>
        <n v="274504"/>
        <n v="274505"/>
        <n v="274506"/>
        <n v="274507"/>
        <n v="274508"/>
        <n v="274509"/>
        <n v="274510"/>
        <n v="274511"/>
        <n v="274592"/>
        <n v="274632"/>
        <n v="274642"/>
        <n v="274655"/>
        <n v="274707"/>
        <n v="274789"/>
        <n v="269980"/>
        <n v="270060"/>
        <n v="270123"/>
        <n v="270285"/>
        <n v="270286"/>
        <n v="270289"/>
        <n v="270290"/>
        <n v="270291"/>
        <n v="270292"/>
        <n v="270293"/>
        <n v="270294"/>
        <n v="270295"/>
        <n v="270296"/>
        <n v="270297"/>
        <n v="270300"/>
        <n v="270301"/>
        <n v="270302"/>
        <n v="270303"/>
        <n v="270340"/>
        <n v="271054"/>
        <n v="271083"/>
        <n v="271352"/>
        <n v="271578"/>
        <n v="271786"/>
        <n v="271817"/>
        <n v="271823"/>
        <n v="272280"/>
        <n v="272283"/>
        <n v="272284"/>
        <n v="272285"/>
        <n v="272286"/>
        <n v="272287"/>
        <n v="272288"/>
        <n v="272289"/>
        <n v="272290"/>
        <n v="272291"/>
        <n v="272292"/>
        <n v="272650"/>
        <n v="272651"/>
        <n v="272652"/>
        <n v="272715"/>
        <n v="272718"/>
        <n v="272875"/>
        <n v="272877"/>
        <n v="272878"/>
        <n v="272879"/>
        <n v="272880"/>
        <n v="272881"/>
        <n v="272882"/>
        <n v="272883"/>
        <n v="272884"/>
        <n v="272902"/>
        <n v="272970"/>
        <n v="272971"/>
        <n v="272972"/>
        <n v="272973"/>
        <n v="272974"/>
        <n v="274376"/>
        <n v="274407"/>
        <n v="274400"/>
        <n v="274415"/>
        <n v="273021"/>
        <n v="273105"/>
        <n v="273107"/>
        <n v="273186"/>
        <n v="273187"/>
        <n v="273190"/>
        <n v="273191"/>
        <n v="273192"/>
        <n v="273193"/>
        <n v="273194"/>
        <n v="273195"/>
        <n v="273272"/>
        <n v="273273"/>
        <n v="273274"/>
        <n v="273275"/>
        <n v="273276"/>
        <n v="273277"/>
        <n v="273278"/>
        <n v="273279"/>
        <n v="273280"/>
        <n v="273281"/>
        <n v="273282"/>
        <n v="273297"/>
        <n v="273298"/>
        <n v="273299"/>
        <n v="273372"/>
        <n v="273373"/>
        <n v="270407"/>
        <n v="270408"/>
        <n v="270409"/>
        <n v="270410"/>
        <n v="269984"/>
        <n v="270411"/>
        <n v="270412"/>
        <n v="270413"/>
        <n v="270414"/>
        <n v="270415"/>
        <n v="270416"/>
        <n v="270417"/>
        <n v="270418"/>
        <n v="270419"/>
        <n v="270420"/>
        <n v="270434"/>
        <n v="270435"/>
        <n v="270436"/>
        <n v="270437"/>
        <n v="270438"/>
        <n v="270439"/>
        <n v="270440"/>
        <n v="270441"/>
        <n v="270442"/>
        <n v="270443"/>
        <n v="270444"/>
        <n v="270445"/>
        <n v="270446"/>
        <n v="270447"/>
        <n v="271094"/>
        <n v="271095"/>
        <n v="271523"/>
        <n v="271978"/>
        <n v="273032"/>
        <n v="273033"/>
        <n v="273034"/>
        <n v="273035"/>
        <n v="273036"/>
        <n v="273037"/>
        <n v="273038"/>
        <n v="273039"/>
        <n v="273040"/>
        <n v="273041"/>
        <n v="273042"/>
        <n v="273043"/>
        <n v="273637"/>
        <n v="273829"/>
        <n v="273830"/>
        <n v="273831"/>
        <n v="273832"/>
        <n v="273833"/>
        <n v="273883"/>
        <n v="274075"/>
        <n v="273952"/>
        <n v="273953"/>
        <n v="274096"/>
        <n v="274097"/>
        <n v="274098"/>
        <n v="274099"/>
        <n v="274100"/>
        <n v="274101"/>
        <n v="274102"/>
        <n v="274103"/>
        <n v="274104"/>
        <n v="274105"/>
        <n v="274106"/>
        <n v="274107"/>
        <n v="274108"/>
        <n v="274109"/>
        <n v="274110"/>
        <n v="274111"/>
        <n v="274112"/>
        <n v="274113"/>
        <n v="274114"/>
        <n v="274125"/>
        <n v="274126"/>
        <n v="274127"/>
        <n v="274128"/>
        <n v="274129"/>
        <n v="274130"/>
        <n v="274131"/>
        <n v="274132"/>
        <n v="274133"/>
        <n v="274134"/>
        <n v="274135"/>
        <n v="274136"/>
        <n v="274137"/>
        <n v="274138"/>
        <n v="274139"/>
        <n v="274140"/>
        <n v="274141"/>
        <n v="274142"/>
        <n v="274143"/>
        <n v="274144"/>
        <n v="269721"/>
        <n v="270640"/>
        <n v="269624"/>
        <n v="269639"/>
        <n v="269852"/>
        <n v="269861"/>
        <n v="269956"/>
        <n v="269976"/>
        <n v="270030"/>
        <n v="270085"/>
        <n v="270257"/>
        <n v="270902"/>
        <n v="270904"/>
        <n v="271020"/>
        <n v="271090"/>
        <n v="271096"/>
        <n v="271308"/>
        <n v="271350"/>
        <n v="271420"/>
        <n v="271421"/>
        <n v="271422"/>
        <n v="271423"/>
        <n v="271424"/>
        <n v="271425"/>
        <n v="271426"/>
        <n v="271427"/>
        <n v="271428"/>
        <n v="271429"/>
        <n v="271430"/>
        <n v="271431"/>
        <n v="271432"/>
        <n v="271433"/>
        <n v="271434"/>
        <n v="271435"/>
        <n v="271436"/>
        <n v="271437"/>
        <n v="271438"/>
        <n v="271447"/>
        <n v="271448"/>
        <n v="271449"/>
        <n v="271450"/>
        <n v="271451"/>
        <n v="271452"/>
        <n v="271453"/>
        <n v="271468"/>
        <n v="271469"/>
        <n v="271556"/>
        <n v="271559"/>
        <n v="271568"/>
        <n v="271600"/>
        <n v="272668"/>
        <n v="272698"/>
        <n v="272738"/>
        <n v="272739"/>
        <n v="272740"/>
        <n v="272741"/>
        <n v="272742"/>
        <n v="272743"/>
        <n v="272384"/>
        <n v="272744"/>
        <n v="272745"/>
        <n v="272746"/>
        <n v="272747"/>
        <n v="272748"/>
        <n v="272749"/>
        <n v="272750"/>
        <n v="272751"/>
        <n v="272752"/>
        <n v="272386"/>
        <n v="272387"/>
        <n v="272388"/>
        <n v="272892"/>
        <n v="273044"/>
        <n v="273066"/>
        <n v="273196"/>
        <n v="273197"/>
        <n v="273198"/>
        <n v="272390"/>
        <n v="272391"/>
        <n v="272392"/>
        <n v="272393"/>
        <n v="272394"/>
        <n v="272395"/>
        <n v="273199"/>
        <n v="273200"/>
        <n v="273235"/>
        <n v="273250"/>
        <n v="273383"/>
        <n v="273384"/>
        <n v="273385"/>
        <n v="273386"/>
        <n v="273387"/>
        <n v="273388"/>
        <n v="273389"/>
        <n v="273390"/>
        <n v="273391"/>
        <n v="273392"/>
        <n v="273393"/>
        <n v="273394"/>
        <n v="273582"/>
        <n v="273583"/>
        <n v="270344"/>
        <n v="270583"/>
        <n v="269725"/>
        <n v="269870"/>
        <n v="269985"/>
        <n v="270584"/>
        <n v="270585"/>
        <n v="270586"/>
        <n v="270587"/>
        <n v="270588"/>
        <n v="270589"/>
        <n v="270590"/>
        <n v="270591"/>
        <n v="270603"/>
        <n v="270604"/>
        <n v="270605"/>
        <n v="270606"/>
        <n v="270607"/>
        <n v="270608"/>
        <n v="270609"/>
        <n v="270610"/>
        <n v="270611"/>
        <n v="270612"/>
        <n v="270613"/>
        <n v="270614"/>
        <n v="270615"/>
        <n v="270616"/>
        <n v="270617"/>
        <n v="270618"/>
        <n v="270619"/>
        <n v="270620"/>
        <n v="270621"/>
        <n v="270622"/>
        <n v="270964"/>
        <n v="270973"/>
        <n v="271411"/>
        <n v="271412"/>
        <n v="271413"/>
        <n v="271414"/>
        <n v="271415"/>
        <n v="271416"/>
        <n v="271417"/>
        <n v="271418"/>
        <n v="271419"/>
        <n v="271461"/>
        <n v="274871"/>
        <n v="271768"/>
        <n v="271777"/>
        <n v="271989"/>
        <n v="272128"/>
        <n v="273337"/>
        <n v="273338"/>
        <n v="273339"/>
        <n v="273340"/>
        <n v="273341"/>
        <n v="273342"/>
        <n v="273343"/>
        <n v="273344"/>
        <n v="273345"/>
        <n v="273346"/>
        <n v="273347"/>
        <n v="273348"/>
        <n v="273400"/>
        <n v="273695"/>
        <n v="273763"/>
        <n v="273955"/>
        <n v="274069"/>
        <n v="274908"/>
        <n v="274412"/>
        <n v="274702"/>
        <n v="274909"/>
        <n v="274910"/>
        <n v="274911"/>
        <n v="274912"/>
        <n v="274913"/>
        <n v="274918"/>
        <n v="274919"/>
        <n v="274920"/>
        <n v="274921"/>
        <n v="274929"/>
        <n v="274930"/>
        <n v="275263"/>
        <n v="274953"/>
        <n v="274978"/>
        <n v="275003"/>
        <n v="275008"/>
        <n v="275010"/>
        <n v="275015"/>
        <n v="275024"/>
        <n v="275220"/>
        <n v="275268"/>
        <n v="275274"/>
        <n v="275319"/>
        <n v="275338"/>
        <n v="275361"/>
        <n v="275362"/>
        <n v="275405"/>
        <n v="275409"/>
        <n v="275410"/>
        <n v="275428"/>
        <n v="275459"/>
        <n v="275477"/>
        <n v="275494"/>
        <n v="275515"/>
        <n v="275539"/>
        <n v="275540"/>
        <n v="275656"/>
        <n v="275663"/>
        <n v="275674"/>
        <n v="275675"/>
        <n v="275696"/>
        <n v="275697"/>
        <n v="275698"/>
        <n v="275699"/>
        <n v="275700"/>
        <n v="275701"/>
        <n v="275702"/>
        <n v="275703"/>
        <n v="275704"/>
        <n v="275705"/>
        <n v="275706"/>
        <n v="275707"/>
        <n v="275708"/>
        <n v="275709"/>
        <n v="275710"/>
        <n v="275711"/>
        <n v="275712"/>
        <n v="275713"/>
        <n v="275714"/>
        <n v="275715"/>
        <n v="275736"/>
        <n v="275737"/>
        <n v="275738"/>
        <n v="275739"/>
        <n v="275740"/>
        <n v="275741"/>
        <n v="269321"/>
        <n v="269395"/>
        <n v="269535"/>
        <n v="269581"/>
        <n v="269633"/>
        <n v="269858"/>
        <n v="269874"/>
        <n v="272063"/>
        <n v="272861"/>
        <n v="272807"/>
        <n v="271964"/>
        <n v="273248"/>
        <n v="273374"/>
        <n v="273375"/>
        <n v="273376"/>
        <n v="273377"/>
        <n v="273378"/>
        <n v="273379"/>
        <n v="273380"/>
        <n v="273381"/>
        <n v="273382"/>
        <n v="273395"/>
        <n v="273403"/>
        <n v="273404"/>
        <n v="273405"/>
        <n v="273406"/>
        <n v="273407"/>
        <n v="273408"/>
        <n v="273409"/>
        <n v="273410"/>
        <n v="273411"/>
        <n v="273429"/>
        <n v="273453"/>
        <n v="273500"/>
        <n v="273547"/>
        <n v="273631"/>
        <n v="273640"/>
        <n v="273641"/>
        <n v="273642"/>
        <n v="273643"/>
        <n v="273644"/>
        <n v="273645"/>
        <n v="273646"/>
        <n v="273647"/>
        <n v="273648"/>
        <n v="273649"/>
        <n v="273650"/>
        <n v="273651"/>
        <n v="273652"/>
        <n v="273653"/>
        <n v="273683"/>
        <n v="273684"/>
        <n v="273692"/>
        <n v="273718"/>
        <n v="273719"/>
        <n v="273720"/>
        <n v="270080"/>
        <n v="270151"/>
        <n v="270184"/>
        <n v="269838"/>
        <n v="271986"/>
        <n v="270260"/>
        <n v="270270"/>
        <n v="270338"/>
        <n v="271084"/>
        <n v="271245"/>
        <n v="269577"/>
        <n v="269640"/>
        <n v="269641"/>
        <n v="269642"/>
        <n v="269643"/>
        <n v="269644"/>
        <n v="269645"/>
        <n v="269646"/>
        <n v="269647"/>
        <n v="269648"/>
        <n v="269844"/>
        <n v="269847"/>
        <n v="269848"/>
        <n v="269849"/>
        <n v="269875"/>
        <n v="270025"/>
        <n v="271246"/>
        <n v="272339"/>
        <n v="271790"/>
        <n v="272416"/>
        <n v="272417"/>
        <n v="272655"/>
        <n v="272776"/>
        <n v="274365"/>
        <n v="274372"/>
        <n v="274390"/>
        <n v="274479"/>
        <n v="274480"/>
        <n v="274481"/>
        <n v="274482"/>
        <n v="274483"/>
        <n v="273069"/>
        <n v="273070"/>
        <n v="273071"/>
        <n v="273072"/>
        <n v="273073"/>
        <n v="273256"/>
        <n v="274000"/>
        <n v="274050"/>
        <n v="274145"/>
        <n v="274146"/>
        <n v="274147"/>
        <n v="274148"/>
        <n v="274149"/>
        <n v="274150"/>
        <n v="274151"/>
        <n v="274152"/>
        <n v="274153"/>
        <n v="274154"/>
        <n v="274155"/>
        <n v="274156"/>
        <n v="274157"/>
        <n v="274316"/>
        <n v="274484"/>
        <n v="274485"/>
        <n v="274486"/>
        <n v="274487"/>
        <n v="274488"/>
        <n v="274690"/>
        <n v="274692"/>
        <n v="274693"/>
        <n v="274694"/>
        <n v="274848"/>
        <n v="274850"/>
        <n v="275018"/>
        <n v="275020"/>
        <n v="275021"/>
        <n v="275038"/>
        <n v="275039"/>
        <n v="275040"/>
        <n v="275041"/>
        <n v="275042"/>
        <n v="275043"/>
        <n v="275044"/>
        <n v="275045"/>
        <n v="275046"/>
        <n v="275059"/>
        <n v="275060"/>
        <n v="275061"/>
        <n v="275062"/>
        <n v="275063"/>
        <n v="275064"/>
        <n v="275065"/>
        <n v="275066"/>
        <n v="275067"/>
        <n v="275068"/>
        <n v="275081"/>
        <n v="275082"/>
        <n v="275083"/>
        <n v="275084"/>
        <n v="275085"/>
        <n v="275086"/>
        <n v="275087"/>
        <n v="275088"/>
        <n v="275089"/>
        <n v="275090"/>
        <n v="275091"/>
        <n v="275092"/>
        <n v="275093"/>
        <n v="275094"/>
        <n v="275095"/>
        <n v="275096"/>
        <n v="275097"/>
        <n v="275098"/>
        <n v="275099"/>
        <n v="275100"/>
        <n v="275101"/>
        <n v="275102"/>
        <n v="275103"/>
        <n v="275104"/>
        <n v="275129"/>
        <n v="275130"/>
        <n v="269726"/>
        <n v="270961"/>
        <n v="270997"/>
        <n v="272581"/>
        <n v="271336"/>
        <n v="271363"/>
        <n v="270109"/>
        <n v="270122"/>
        <n v="270263"/>
        <n v="270907"/>
        <n v="271471"/>
        <n v="271475"/>
        <n v="271479"/>
        <n v="271487"/>
        <n v="271697"/>
        <n v="272781"/>
        <n v="272887"/>
        <n v="272900"/>
        <n v="273028"/>
        <n v="273253"/>
        <n v="273532"/>
        <n v="273584"/>
        <n v="273585"/>
        <n v="273586"/>
        <n v="272978"/>
        <n v="272979"/>
        <n v="272980"/>
        <n v="272981"/>
        <n v="273587"/>
        <n v="273588"/>
        <n v="273589"/>
        <n v="273590"/>
        <n v="273591"/>
        <n v="273592"/>
        <n v="273593"/>
        <n v="273594"/>
        <n v="273595"/>
        <n v="272983"/>
        <n v="272984"/>
        <n v="273596"/>
        <n v="273597"/>
        <n v="273598"/>
        <n v="273599"/>
        <n v="273600"/>
        <n v="273601"/>
        <n v="273602"/>
        <n v="273603"/>
        <n v="273604"/>
        <n v="273605"/>
        <n v="273688"/>
        <n v="273696"/>
        <n v="273697"/>
        <n v="273705"/>
        <n v="273765"/>
        <n v="273916"/>
        <n v="273992"/>
        <n v="274003"/>
        <n v="274013"/>
        <n v="274032"/>
        <n v="274246"/>
        <n v="274247"/>
        <n v="274263"/>
        <n v="274307"/>
        <n v="274309"/>
        <n v="274582"/>
        <n v="274580"/>
        <n v="274581"/>
        <n v="274583"/>
        <n v="274584"/>
        <n v="274585"/>
        <n v="274586"/>
        <n v="274587"/>
        <n v="274588"/>
        <n v="274640"/>
        <n v="274718"/>
        <n v="274803"/>
        <n v="274819"/>
        <n v="274821"/>
        <n v="274822"/>
        <n v="274931"/>
        <n v="274932"/>
        <n v="274942"/>
        <n v="275227"/>
        <n v="269723"/>
        <n v="270145"/>
        <n v="270147"/>
        <n v="269586"/>
        <n v="269727"/>
        <n v="269833"/>
        <n v="270140"/>
        <n v="270224"/>
        <n v="270341"/>
        <n v="271016"/>
        <n v="271017"/>
        <n v="271097"/>
        <n v="271098"/>
        <n v="271099"/>
        <n v="271100"/>
        <n v="271101"/>
        <n v="271102"/>
        <n v="271103"/>
        <n v="271104"/>
        <n v="271105"/>
        <n v="271121"/>
        <n v="271122"/>
        <n v="271123"/>
        <n v="271124"/>
        <n v="271125"/>
        <n v="271126"/>
        <n v="271127"/>
        <n v="271128"/>
        <n v="271129"/>
        <n v="271130"/>
        <n v="271154"/>
        <n v="271155"/>
        <n v="271156"/>
        <n v="271157"/>
        <n v="271158"/>
        <n v="271159"/>
        <n v="271160"/>
        <n v="271161"/>
        <n v="271162"/>
        <n v="271163"/>
        <n v="271164"/>
        <n v="271180"/>
        <n v="271181"/>
        <n v="271182"/>
        <n v="271183"/>
        <n v="271184"/>
        <n v="271185"/>
        <n v="271186"/>
        <n v="271187"/>
        <n v="271188"/>
        <n v="271189"/>
        <n v="271190"/>
        <n v="271191"/>
        <n v="271207"/>
        <n v="271208"/>
        <n v="271209"/>
        <n v="271210"/>
        <n v="271211"/>
        <n v="271212"/>
        <n v="271213"/>
        <n v="271214"/>
        <n v="271215"/>
        <n v="271216"/>
        <n v="271217"/>
        <n v="271218"/>
        <n v="271240"/>
        <n v="271529"/>
        <n v="271558"/>
        <n v="271961"/>
        <n v="271969"/>
        <n v="272319"/>
        <n v="273091"/>
        <n v="273145"/>
        <n v="273147"/>
        <n v="273149"/>
        <n v="273151"/>
        <n v="273153"/>
        <n v="273155"/>
        <n v="273157"/>
        <n v="273159"/>
        <n v="273160"/>
        <n v="273161"/>
        <n v="273162"/>
        <n v="273636"/>
        <n v="273943"/>
        <n v="274043"/>
        <n v="274051"/>
        <n v="274053"/>
        <n v="270360"/>
        <n v="270369"/>
        <n v="271321"/>
        <n v="272310"/>
        <n v="272516"/>
        <n v="273316"/>
        <n v="276690"/>
        <n v="276691"/>
        <n v="277221"/>
        <n v="277222"/>
        <n v="277223"/>
        <n v="277224"/>
        <n v="277225"/>
        <n v="277226"/>
        <n v="269565"/>
        <n v="269813"/>
        <n v="270042"/>
        <n v="270924"/>
        <n v="272099"/>
        <n v="272100"/>
        <n v="272630"/>
        <n v="272631"/>
        <n v="275307"/>
        <n v="276078"/>
        <n v="269700"/>
        <n v="271073"/>
        <n v="272049"/>
        <n v="276092"/>
        <n v="277120"/>
        <n v="277121"/>
        <n v="277122"/>
        <n v="277123"/>
        <n v="277124"/>
        <n v="277125"/>
        <n v="277126"/>
        <n v="277127"/>
        <n v="277128"/>
        <n v="277129"/>
        <n v="277130"/>
        <n v="277131"/>
        <n v="277132"/>
        <n v="277133"/>
        <n v="277134"/>
        <n v="277135"/>
        <n v="277136"/>
        <n v="277147"/>
        <n v="277148"/>
        <n v="277149"/>
        <n v="277150"/>
        <n v="277151"/>
        <n v="277152"/>
        <n v="277153"/>
        <n v="277154"/>
        <n v="277155"/>
        <n v="277158"/>
        <n v="277159"/>
        <n v="277160"/>
        <n v="277161"/>
        <n v="277162"/>
        <n v="277163"/>
        <n v="277164"/>
        <n v="277165"/>
        <n v="277166"/>
        <n v="277167"/>
        <n v="277168"/>
        <n v="277169"/>
        <n v="277170"/>
        <n v="277171"/>
        <n v="277172"/>
        <n v="277173"/>
        <n v="277174"/>
        <n v="277175"/>
        <n v="277216"/>
        <n v="277217"/>
        <n v="277218"/>
        <n v="277219"/>
        <n v="277220"/>
        <n v="269572"/>
        <n v="270935"/>
        <n v="270936"/>
        <n v="271066"/>
        <n v="271796"/>
        <n v="272048"/>
        <n v="272157"/>
        <n v="272211"/>
        <n v="272274"/>
        <n v="272275"/>
        <n v="272296"/>
        <n v="272297"/>
        <n v="272298"/>
        <n v="272299"/>
        <n v="272300"/>
        <n v="272301"/>
        <n v="272302"/>
        <n v="272303"/>
        <n v="272304"/>
        <n v="273661"/>
        <n v="273671"/>
        <n v="275299"/>
        <n v="276685"/>
        <n v="277551"/>
        <n v="269698"/>
        <n v="269702"/>
        <n v="272522"/>
        <n v="273318"/>
        <n v="270161"/>
        <n v="270934"/>
        <n v="272208"/>
        <n v="272312"/>
        <n v="272313"/>
        <n v="272314"/>
        <n v="272315"/>
        <n v="272356"/>
        <n v="272357"/>
        <n v="272358"/>
        <n v="272359"/>
        <n v="272360"/>
        <n v="272361"/>
        <n v="272362"/>
        <n v="272628"/>
        <n v="273667"/>
        <n v="275309"/>
        <n v="275310"/>
        <n v="275311"/>
        <n v="275312"/>
        <n v="275313"/>
        <n v="275314"/>
        <n v="275315"/>
        <n v="275676"/>
        <n v="275677"/>
        <n v="275678"/>
        <n v="275679"/>
        <n v="275680"/>
        <n v="275690"/>
        <n v="275691"/>
        <n v="275692"/>
        <n v="275693"/>
        <n v="275694"/>
        <n v="275695"/>
        <n v="275716"/>
        <n v="275717"/>
        <n v="275718"/>
        <n v="275719"/>
        <n v="275720"/>
        <n v="276686"/>
        <n v="269564"/>
        <n v="269710"/>
        <n v="270928"/>
        <n v="270929"/>
        <n v="270933"/>
        <n v="272677"/>
        <n v="272682"/>
        <n v="275903"/>
        <n v="275904"/>
        <n v="276085"/>
        <n v="276684"/>
        <n v="271324"/>
        <n v="271502"/>
        <n v="271503"/>
        <n v="271754"/>
        <n v="271801"/>
        <n v="272158"/>
        <n v="272159"/>
        <n v="272160"/>
        <n v="272161"/>
        <n v="272162"/>
        <n v="272163"/>
        <n v="272164"/>
        <n v="272165"/>
        <n v="272166"/>
        <n v="272167"/>
        <n v="272168"/>
        <n v="272235"/>
        <n v="272627"/>
        <n v="270918"/>
        <n v="269809"/>
        <n v="270947"/>
        <n v="271879"/>
        <n v="272364"/>
        <n v="273674"/>
        <n v="277265"/>
        <n v="270055"/>
        <n v="270946"/>
        <n v="271070"/>
        <n v="271291"/>
        <n v="272689"/>
        <n v="271541"/>
        <n v="271743"/>
        <n v="271752"/>
        <n v="272690"/>
        <n v="272691"/>
        <n v="272692"/>
        <n v="272693"/>
        <n v="272694"/>
        <n v="272695"/>
        <n v="272816"/>
        <n v="272817"/>
        <n v="272818"/>
        <n v="272819"/>
        <n v="272820"/>
        <n v="272821"/>
        <n v="272822"/>
        <n v="276093"/>
        <n v="277570"/>
        <n v="271316"/>
        <n v="272156"/>
        <n v="272200"/>
        <n v="272403"/>
        <n v="272521"/>
        <n v="272523"/>
        <n v="272524"/>
        <n v="272525"/>
        <n v="272526"/>
        <n v="272527"/>
        <n v="272528"/>
        <n v="272529"/>
        <n v="272530"/>
        <n v="272531"/>
        <n v="272532"/>
        <n v="272626"/>
        <n v="276079"/>
        <n v="277586"/>
        <n v="271738"/>
        <n v="271884"/>
        <n v="272178"/>
        <n v="277357"/>
        <n v="270255"/>
        <n v="270917"/>
        <n v="271288"/>
        <n v="273662"/>
        <n v="275911"/>
        <n v="276082"/>
        <n v="276958"/>
        <n v="277087"/>
        <n v="277088"/>
        <n v="277089"/>
        <n v="277090"/>
        <n v="277091"/>
        <n v="277092"/>
        <n v="277093"/>
        <n v="277094"/>
        <n v="277095"/>
        <n v="277560"/>
        <n v="277561"/>
        <n v="277562"/>
        <n v="270675"/>
        <n v="270916"/>
        <n v="271749"/>
        <n v="271885"/>
        <n v="272372"/>
        <n v="272373"/>
        <n v="272374"/>
        <n v="272606"/>
        <n v="275303"/>
        <n v="275681"/>
        <n v="275682"/>
        <n v="275683"/>
        <n v="275684"/>
        <n v="275685"/>
        <n v="275686"/>
        <n v="275687"/>
        <n v="275688"/>
        <n v="275689"/>
        <n v="275721"/>
        <n v="275722"/>
        <n v="275723"/>
        <n v="275724"/>
        <n v="275725"/>
        <n v="275726"/>
        <n v="275727"/>
        <n v="275728"/>
        <n v="275729"/>
        <n v="275730"/>
        <n v="275731"/>
        <n v="275732"/>
        <n v="275733"/>
        <n v="275734"/>
        <n v="275735"/>
        <n v="275776"/>
        <n v="275777"/>
        <n v="275778"/>
        <n v="275779"/>
        <n v="275780"/>
        <n v="275781"/>
        <n v="275782"/>
        <n v="275783"/>
        <n v="275784"/>
        <n v="275785"/>
        <n v="275786"/>
        <n v="275787"/>
        <n v="275788"/>
        <n v="275789"/>
        <n v="275790"/>
        <n v="275791"/>
        <n v="275792"/>
        <n v="276956"/>
        <n v="276957"/>
        <n v="271329"/>
        <n v="271330"/>
        <n v="271331"/>
        <n v="275300"/>
        <n v="276084"/>
        <n v="269396"/>
        <n v="271269"/>
        <n v="271268"/>
        <n v="271286"/>
        <n v="271290"/>
        <n v="271332"/>
        <n v="271546"/>
        <n v="271799"/>
        <n v="275905"/>
        <n v="276693"/>
        <n v="276965"/>
        <n v="276967"/>
        <n v="276968"/>
        <n v="270047"/>
        <n v="272367"/>
        <n v="272368"/>
        <n v="269573"/>
        <n v="270162"/>
        <n v="270165"/>
        <n v="270251"/>
        <n v="271548"/>
        <n v="271751"/>
        <n v="272115"/>
        <n v="272252"/>
        <n v="272254"/>
        <n v="272604"/>
        <n v="272605"/>
        <n v="272833"/>
        <n v="270674"/>
        <n v="270920"/>
        <n v="271062"/>
        <n v="271328"/>
        <n v="271803"/>
        <n v="276689"/>
        <n v="276095"/>
        <n v="269699"/>
        <n v="271498"/>
        <n v="271499"/>
        <n v="271506"/>
        <n v="272047"/>
        <n v="270922"/>
        <n v="270362"/>
        <n v="270923"/>
        <n v="270941"/>
        <n v="271739"/>
        <n v="272202"/>
        <n v="272305"/>
        <n v="275793"/>
        <n v="275794"/>
        <n v="275795"/>
        <n v="275856"/>
        <n v="275857"/>
        <n v="275858"/>
        <n v="275859"/>
        <n v="275860"/>
        <n v="275861"/>
        <n v="269574"/>
        <n v="270054"/>
        <n v="270927"/>
        <n v="270931"/>
        <n v="271554"/>
        <n v="269711"/>
        <n v="270925"/>
        <n v="271060"/>
        <n v="277585"/>
        <n v="271805"/>
        <n v="271806"/>
        <n v="271807"/>
        <n v="271808"/>
        <n v="271809"/>
        <n v="271810"/>
        <n v="271811"/>
        <n v="271812"/>
        <n v="271813"/>
        <n v="271836"/>
        <n v="271837"/>
        <n v="271838"/>
        <n v="271839"/>
        <n v="271840"/>
        <n v="271841"/>
        <n v="271842"/>
        <n v="271843"/>
        <n v="271844"/>
        <n v="273660"/>
        <n v="273672"/>
        <n v="276091"/>
        <n v="277137"/>
        <n v="277138"/>
        <n v="277139"/>
        <n v="277140"/>
        <n v="277141"/>
        <n v="277142"/>
        <n v="277143"/>
        <n v="277144"/>
        <n v="277145"/>
        <n v="277146"/>
        <n v="269703"/>
        <n v="270363"/>
        <n v="271547"/>
        <n v="272110"/>
        <n v="272114"/>
        <n v="272259"/>
        <n v="271320"/>
        <n v="272375"/>
        <n v="272396"/>
        <n v="272397"/>
        <n v="272683"/>
        <n v="272835"/>
        <n v="275298"/>
        <n v="271072"/>
        <n v="272311"/>
        <n v="277587"/>
        <n v="271325"/>
        <n v="271295"/>
        <n v="271549"/>
        <n v="272519"/>
        <n v="272535"/>
        <n v="272556"/>
        <n v="272608"/>
        <n v="272609"/>
        <n v="272610"/>
        <n v="272611"/>
        <n v="272612"/>
        <n v="272613"/>
        <n v="272614"/>
        <n v="272615"/>
        <n v="272616"/>
        <n v="272617"/>
        <n v="272687"/>
        <n v="277263"/>
        <n v="277597"/>
        <n v="270370"/>
        <n v="270371"/>
        <n v="270372"/>
        <n v="270373"/>
        <n v="270374"/>
        <n v="270375"/>
        <n v="270656"/>
        <n v="270657"/>
        <n v="270658"/>
        <n v="270659"/>
        <n v="270660"/>
        <n v="270661"/>
        <n v="270662"/>
        <n v="270663"/>
        <n v="271059"/>
        <n v="272147"/>
        <n v="272192"/>
        <n v="272518"/>
        <n v="272684"/>
        <n v="275301"/>
        <n v="277499"/>
        <n v="269806"/>
        <n v="270048"/>
        <n v="270919"/>
        <n v="272171"/>
        <n v="272172"/>
        <n v="272363"/>
        <n v="272490"/>
        <n v="272491"/>
        <n v="272492"/>
        <n v="272493"/>
        <n v="272494"/>
        <n v="272495"/>
        <n v="272496"/>
        <n v="272497"/>
        <n v="272498"/>
        <n v="272499"/>
        <n v="272500"/>
        <n v="272501"/>
        <n v="272502"/>
        <n v="272503"/>
        <n v="272504"/>
        <n v="272505"/>
        <n v="272506"/>
        <n v="272507"/>
        <n v="272508"/>
        <n v="272509"/>
        <n v="272510"/>
        <n v="272511"/>
        <n v="269556"/>
        <n v="270358"/>
        <n v="270938"/>
        <n v="270939"/>
        <n v="272251"/>
        <n v="271322"/>
        <n v="272260"/>
        <n v="275906"/>
        <n v="275907"/>
        <n v="277284"/>
        <n v="270160"/>
        <n v="271802"/>
        <n v="272112"/>
        <n v="272136"/>
        <n v="272137"/>
        <n v="272138"/>
        <n v="272139"/>
        <n v="272140"/>
        <n v="272141"/>
        <n v="272142"/>
        <n v="272143"/>
        <n v="272144"/>
        <n v="272145"/>
        <n v="272146"/>
        <n v="272148"/>
        <n v="272205"/>
        <n v="272206"/>
        <n v="272250"/>
        <n v="272263"/>
        <n v="272264"/>
        <n v="272265"/>
        <n v="272266"/>
        <n v="272267"/>
        <n v="272268"/>
        <n v="272269"/>
        <n v="272270"/>
        <n v="272271"/>
        <n v="272272"/>
        <n v="272273"/>
        <n v="275908"/>
        <n v="275912"/>
        <n v="276678"/>
        <n v="277267"/>
        <n v="271284"/>
        <n v="271293"/>
        <n v="271333"/>
        <n v="271334"/>
        <n v="271750"/>
        <n v="272180"/>
        <n v="272181"/>
        <n v="272182"/>
        <n v="272183"/>
        <n v="272184"/>
        <n v="272185"/>
        <n v="272186"/>
        <n v="272187"/>
        <n v="272188"/>
        <n v="272189"/>
        <n v="272190"/>
        <n v="276076"/>
        <n v="276081"/>
        <n v="277031"/>
        <n v="277032"/>
        <n v="277033"/>
        <n v="277034"/>
        <n v="277035"/>
        <n v="277076"/>
        <n v="277077"/>
        <n v="277078"/>
        <n v="277079"/>
        <n v="277080"/>
        <n v="277081"/>
        <n v="277082"/>
        <n v="277083"/>
        <n v="277084"/>
        <n v="277085"/>
        <n v="277086"/>
        <n v="272103"/>
        <n v="272255"/>
        <n v="272306"/>
        <n v="272371"/>
        <n v="272405"/>
        <n v="272571"/>
        <n v="272572"/>
        <n v="272573"/>
        <n v="272574"/>
        <n v="271540"/>
        <n v="272575"/>
        <n v="272596"/>
        <n v="272597"/>
        <n v="272598"/>
        <n v="272599"/>
        <n v="272600"/>
        <n v="272601"/>
        <n v="271074"/>
        <n v="270248"/>
        <n v="271075"/>
        <n v="271256"/>
        <n v="271257"/>
        <n v="271258"/>
        <n v="271259"/>
        <n v="271260"/>
        <n v="271261"/>
        <n v="277266"/>
        <n v="272401"/>
        <n v="271263"/>
        <n v="271264"/>
        <n v="271266"/>
        <n v="271267"/>
        <n v="271271"/>
        <n v="271272"/>
        <n v="271274"/>
        <n v="271275"/>
        <n v="272177"/>
        <n v="272204"/>
        <n v="272241"/>
        <n v="272242"/>
        <n v="272243"/>
        <n v="272244"/>
        <n v="272245"/>
        <n v="272246"/>
        <n v="272247"/>
        <n v="272248"/>
        <n v="272249"/>
        <n v="272402"/>
        <n v="273666"/>
        <n v="271061"/>
        <n v="269738"/>
        <n v="271741"/>
        <n v="272175"/>
        <n v="272191"/>
        <n v="272193"/>
        <n v="276077"/>
        <n v="270242"/>
        <n v="270243"/>
        <n v="270244"/>
        <n v="270245"/>
        <n v="270943"/>
        <n v="271326"/>
        <n v="271327"/>
        <n v="271716"/>
        <n v="271717"/>
        <n v="271892"/>
        <n v="271719"/>
        <n v="271894"/>
        <n v="271895"/>
        <n v="272036"/>
        <n v="272037"/>
        <n v="272038"/>
        <n v="272039"/>
        <n v="272040"/>
        <n v="272041"/>
        <n v="272042"/>
        <n v="272400"/>
        <n v="272622"/>
        <n v="272603"/>
        <n v="269575"/>
        <n v="272155"/>
        <n v="272685"/>
        <n v="272308"/>
        <n v="273317"/>
        <n v="273665"/>
        <n v="272256"/>
        <n v="271278"/>
        <n v="271883"/>
        <n v="271744"/>
        <n v="272618"/>
        <n v="272195"/>
        <n v="272199"/>
        <n v="275864"/>
        <n v="275865"/>
        <n v="275866"/>
        <n v="275867"/>
        <n v="275868"/>
        <n v="275869"/>
        <n v="275870"/>
        <n v="275871"/>
        <n v="275872"/>
        <n v="275873"/>
        <n v="275874"/>
        <n v="275875"/>
        <n v="275896"/>
        <n v="275897"/>
        <n v="275898"/>
        <n v="275899"/>
        <n v="275900"/>
        <n v="275901"/>
        <n v="275902"/>
        <n v="269701"/>
        <n v="270252"/>
        <n v="272619"/>
        <n v="269810"/>
        <n v="269799"/>
        <n v="270942"/>
        <n v="271068"/>
        <n v="271747"/>
        <n v="272607"/>
        <n v="273673"/>
        <n v="277524"/>
        <n v="276680"/>
        <n v="276681"/>
        <n v="270046"/>
        <n v="269697"/>
        <n v="270356"/>
        <n v="271287"/>
        <n v="271553"/>
        <n v="269815"/>
        <n v="270053"/>
        <n v="270364"/>
        <n v="271335"/>
        <n v="272201"/>
        <n v="272366"/>
        <n v="272828"/>
        <n v="276089"/>
        <n v="271069"/>
        <n v="271889"/>
        <n v="272209"/>
        <n v="272212"/>
        <n v="275297"/>
        <n v="270359"/>
        <n v="270250"/>
        <n v="272176"/>
        <n v="272207"/>
        <n v="272829"/>
        <n v="273319"/>
        <n v="273320"/>
        <n v="273321"/>
        <n v="273322"/>
        <n v="273323"/>
        <n v="273324"/>
        <n v="273325"/>
        <n v="273326"/>
        <n v="273327"/>
        <n v="273328"/>
        <n v="273329"/>
        <n v="273330"/>
        <n v="273331"/>
        <n v="273332"/>
        <n v="273333"/>
        <n v="273334"/>
        <n v="273335"/>
        <n v="273656"/>
        <n v="273657"/>
        <n v="273658"/>
        <n v="273659"/>
        <n v="276961"/>
        <n v="276963"/>
        <n v="277264"/>
        <n v="277588"/>
        <n v="270940"/>
        <n v="271736"/>
        <n v="271737"/>
        <n v="271740"/>
        <n v="272045"/>
        <n v="272262"/>
        <n v="272681"/>
        <n v="270253"/>
        <n v="269696"/>
        <n v="271323"/>
        <n v="271065"/>
        <n v="277362"/>
        <n v="270664"/>
        <n v="270665"/>
        <n v="269805"/>
        <n v="270156"/>
        <n v="270666"/>
        <n v="270667"/>
        <n v="270668"/>
        <n v="270669"/>
        <n v="270670"/>
        <n v="270671"/>
        <n v="270672"/>
        <n v="270673"/>
        <n v="271063"/>
        <n v="272197"/>
        <n v="276959"/>
        <n v="277277"/>
        <n v="277280"/>
        <n v="270049"/>
        <n v="270050"/>
        <n v="270930"/>
        <n v="271545"/>
        <n v="271849"/>
        <n v="271850"/>
        <n v="271851"/>
        <n v="271852"/>
        <n v="271853"/>
        <n v="271854"/>
        <n v="271855"/>
        <n v="271876"/>
        <n v="271877"/>
        <n v="271878"/>
        <n v="271887"/>
        <n v="275913"/>
        <n v="277360"/>
        <n v="270036"/>
        <n v="270037"/>
        <n v="272398"/>
        <n v="272831"/>
        <n v="275914"/>
        <n v="277269"/>
        <n v="271064"/>
        <n v="271550"/>
        <n v="271748"/>
        <n v="272517"/>
        <n v="277467"/>
        <n v="277470"/>
        <n v="272170"/>
        <n v="272194"/>
        <n v="275915"/>
        <n v="277356"/>
        <n v="269557"/>
        <n v="271800"/>
        <n v="271888"/>
        <n v="272149"/>
        <n v="272169"/>
        <n v="272179"/>
        <n v="272623"/>
        <n v="272834"/>
        <n v="276692"/>
        <n v="271058"/>
        <n v="272113"/>
        <n v="272520"/>
        <n v="275302"/>
        <n v="276962"/>
        <n v="277365"/>
        <n v="277584"/>
        <n v="270365"/>
        <n v="270937"/>
        <n v="271755"/>
        <n v="272050"/>
        <n v="272051"/>
        <n v="272052"/>
        <n v="272054"/>
        <n v="272253"/>
        <n v="272404"/>
        <n v="272688"/>
        <n v="275304"/>
        <n v="275909"/>
        <n v="275910"/>
        <n v="276086"/>
        <n v="276964"/>
        <n v="277270"/>
        <n v="270921"/>
        <n v="271071"/>
        <n v="276960"/>
        <n v="277373"/>
        <n v="271797"/>
        <n v="270043"/>
        <n v="272111"/>
        <n v="272214"/>
        <n v="272215"/>
        <n v="272216"/>
        <n v="272217"/>
        <n v="272218"/>
        <n v="272219"/>
        <n v="272220"/>
        <n v="272221"/>
        <n v="272222"/>
        <n v="272223"/>
        <n v="272224"/>
        <n v="272225"/>
        <n v="272226"/>
        <n v="272227"/>
        <n v="272228"/>
        <n v="272229"/>
        <n v="272230"/>
        <n v="272231"/>
        <n v="272232"/>
        <n v="272233"/>
        <n v="272234"/>
        <n v="272307"/>
        <n v="272369"/>
        <n v="272633"/>
        <n v="270044"/>
        <n v="270045"/>
        <n v="270158"/>
        <n v="270239"/>
        <n v="272258"/>
        <n v="272512"/>
        <n v="269807"/>
        <n v="270357"/>
        <n v="271277"/>
        <n v="271804"/>
        <n v="271893"/>
        <n v="272203"/>
        <n v="272213"/>
        <n v="272365"/>
        <n v="272632"/>
        <n v="270926"/>
        <n v="270932"/>
        <n v="271555"/>
        <n v="276094"/>
        <n v="277411"/>
        <n v="272624"/>
        <n v="271880"/>
        <n v="271881"/>
        <n v="271882"/>
        <n v="271891"/>
        <n v="270368"/>
        <n v="272239"/>
        <n v="270157"/>
        <n v="270361"/>
        <n v="271544"/>
        <n v="271551"/>
        <n v="272046"/>
        <n v="271283"/>
        <n v="272196"/>
        <n v="272240"/>
        <n v="272261"/>
        <n v="275305"/>
        <n v="275306"/>
        <n v="277589"/>
        <n v="277189"/>
        <n v="277190"/>
        <n v="277191"/>
        <n v="277192"/>
        <n v="277193"/>
        <n v="277194"/>
        <n v="277195"/>
        <n v="277196"/>
        <n v="277197"/>
        <n v="277198"/>
        <n v="277199"/>
        <n v="277200"/>
        <n v="277201"/>
        <n v="277202"/>
        <n v="277203"/>
        <n v="277204"/>
        <n v="277205"/>
        <n v="277206"/>
        <n v="277238"/>
        <n v="277176"/>
        <n v="277177"/>
        <n v="277178"/>
        <n v="277179"/>
        <n v="277180"/>
        <n v="277181"/>
        <n v="277182"/>
        <n v="277183"/>
        <n v="277184"/>
        <n v="277185"/>
        <n v="277186"/>
        <n v="277187"/>
        <n v="277188"/>
        <n v="277207"/>
        <n v="277208"/>
        <n v="277209"/>
        <n v="277210"/>
        <n v="277211"/>
        <n v="277212"/>
        <n v="277213"/>
        <n v="277214"/>
        <n v="277215"/>
        <n v="277236"/>
        <n v="277237"/>
        <m/>
        <n v="276761"/>
        <n v="272238" u="1"/>
        <n v="274996" u="1"/>
        <n v="269617" u="1"/>
        <n v="269618" u="1"/>
        <n v="269625" u="1"/>
        <n v="272399" u="1"/>
        <n v="272406" u="1"/>
        <n v="269691" u="1"/>
        <n v="269692" u="1"/>
        <n v="275259" u="1"/>
        <n v="269836" u="1"/>
        <n v="272602" u="1"/>
        <n v="272625" u="1"/>
        <n v="269899" u="1"/>
        <n v="269901" u="1"/>
        <n v="269903" u="1"/>
        <n v="269905" u="1"/>
        <n v="269906" u="1"/>
        <n v="275408" u="1"/>
        <n v="269907" u="1"/>
        <n v="269908" u="1"/>
        <n v="269909" u="1"/>
        <n v="269910" u="1"/>
        <n v="269912" u="1"/>
        <n v="269913" u="1"/>
        <n v="269914" u="1"/>
        <n v="269915" u="1"/>
        <n v="269916" u="1"/>
        <n v="269917" u="1"/>
        <n v="269918" u="1"/>
        <n v="269919" u="1"/>
        <n v="269920" u="1"/>
        <n v="269921" u="1"/>
        <n v="269922" u="1"/>
        <n v="269925" u="1"/>
        <n v="272686" u="1"/>
        <n v="275452" u="1"/>
        <n v="275460" u="1"/>
        <n v="275474" u="1"/>
        <n v="269998" u="1"/>
        <n v="270000" u="1"/>
        <n v="275527" u="1"/>
        <n v="275555" u="1"/>
        <n v="275567" u="1"/>
        <n v="272830" u="1"/>
        <n v="270082" u="1"/>
        <n v="270084" u="1"/>
        <n v="272860" u="1"/>
        <n v="272885" u="1"/>
        <n v="270159" u="1"/>
        <n v="272917" u="1"/>
        <n v="275670" u="1"/>
        <n v="272975" u="1"/>
        <n v="273009" u="1"/>
        <n v="273014" u="1"/>
        <n v="273015" u="1"/>
        <n v="273017" u="1"/>
        <n v="273022" u="1"/>
        <n v="275813" u="1"/>
        <n v="270366" u="1"/>
        <n v="276099" u="1"/>
        <n v="276115" u="1"/>
        <n v="276121" u="1"/>
        <n v="270628" u="1"/>
        <n v="270633" u="1"/>
        <n v="270637" u="1"/>
        <n v="270638" u="1"/>
        <n v="276140" u="1"/>
        <n v="270639" u="1"/>
        <n v="270652" u="1"/>
        <n v="276157" u="1"/>
        <n v="273431" u="1"/>
        <n v="273434" u="1"/>
        <n v="276194" u="1"/>
        <n v="273449" u="1"/>
        <n v="276256" u="1"/>
        <n v="276259" u="1"/>
        <n v="276377" u="1"/>
        <n v="276382" u="1"/>
        <n v="276401" u="1"/>
        <n v="276409" u="1"/>
        <n v="276413" u="1"/>
        <n v="273698" u="1"/>
        <n v="273700" u="1"/>
        <n v="270982" u="1"/>
        <n v="276493" u="1"/>
        <n v="270993" u="1"/>
        <n v="276509" u="1"/>
        <n v="271009" u="1"/>
        <n v="276514" u="1"/>
        <n v="276525" u="1"/>
        <n v="273939" u="1"/>
        <n v="273966" u="1"/>
        <n v="273984" u="1"/>
        <n v="271241" u="1"/>
        <n v="271250" u="1"/>
        <n v="271252" u="1"/>
        <n v="271253" u="1"/>
        <n v="274012" u="1"/>
        <n v="274016" u="1"/>
        <n v="276770" u="1"/>
        <n v="274022" u="1"/>
        <n v="276773" u="1"/>
        <n v="274023" u="1"/>
        <n v="274024" u="1"/>
        <n v="274025" u="1"/>
        <n v="274026" u="1"/>
        <n v="276777" u="1"/>
        <n v="274027" u="1"/>
        <n v="274028" u="1"/>
        <n v="274029" u="1"/>
        <n v="274030" u="1"/>
        <n v="271281" u="1"/>
        <n v="271300" u="1"/>
        <n v="274064" u="1"/>
        <n v="271319" u="1"/>
        <n v="274079" u="1"/>
        <n v="271342" u="1"/>
        <n v="271346" u="1"/>
        <n v="271347" u="1"/>
        <n v="276937" u="1"/>
        <n v="274241" u="1"/>
        <n v="274244" u="1"/>
        <n v="271562" u="1"/>
        <n v="271571" u="1"/>
        <n v="271588" u="1"/>
        <n v="274347" u="1"/>
        <n v="274369" u="1"/>
        <n v="271636" u="1"/>
        <n v="271637" u="1"/>
        <n v="271638" u="1"/>
        <n v="271639" u="1"/>
        <n v="271640" u="1"/>
        <n v="271641" u="1"/>
        <n v="271642" u="1"/>
        <n v="271643" u="1"/>
        <n v="271644" u="1"/>
        <n v="271645" u="1"/>
        <n v="271646" u="1"/>
        <n v="271703" u="1"/>
        <n v="277273" u="1"/>
        <n v="277274" u="1"/>
        <n v="277275" u="1"/>
        <n v="274563" u="1"/>
        <n v="271827" u="1"/>
        <n v="274629" u="1"/>
        <n v="274639" u="1"/>
        <n v="277414" u="1"/>
        <n v="274697" u="1"/>
        <n v="271955" u="1"/>
        <n v="277473" u="1"/>
        <n v="277504" u="1"/>
        <n v="274779" u="1"/>
        <n v="274799" u="1"/>
      </sharedItems>
    </cacheField>
    <cacheField name="AMB_APL_ID_ECONOMICAS" numFmtId="0">
      <sharedItems containsSemiMixedTypes="0" containsString="0" containsNumber="1" containsInteger="1" minValue="306" maxValue="306" count="1">
        <n v="306"/>
      </sharedItems>
    </cacheField>
    <cacheField name="ORC_TIPO" numFmtId="0">
      <sharedItems count="2">
        <s v="DES"/>
        <s v="REC"/>
      </sharedItems>
    </cacheField>
    <cacheField name="O_ANO" numFmtId="0">
      <sharedItems containsSemiMixedTypes="0" containsString="0" containsNumber="1" containsInteger="1" minValue="2024" maxValue="2024" count="1">
        <n v="2024"/>
      </sharedItems>
    </cacheField>
    <cacheField name="CC_COD" numFmtId="0">
      <sharedItems/>
    </cacheField>
    <cacheField name="CC_NOME" numFmtId="0">
      <sharedItems count="81">
        <s v="Direção Financeira"/>
        <s v="Requalificação Urbana de Veneza"/>
        <s v="Retenções Iur"/>
        <s v="Gabinete do Presidente"/>
        <s v="Plano de emergencia da epoca de chuvas"/>
        <s v="Construção da Estrada de Mato Dentro"/>
        <s v="Estágios Profissionais e Promoção de Emprego"/>
        <s v="Atividades culturais e promoção da cultura no Concelho"/>
        <s v="Receitas Da Câmara"/>
        <s v="Apoio a Crianças Vulneráveis "/>
        <s v="Promoção e Inclusão Social"/>
        <s v="Requalificação Urbana e Ambiental de Achada Monte III"/>
        <s v="Atividades desportivas e promoção do desporto no Concelho"/>
        <s v="Retenção Sansung"/>
        <s v="Direção da Educação, Formação Profissional, Emprego"/>
        <s v="Habitações Sociais"/>
        <s v="Retençoes Previdencia Social"/>
        <s v="Apoio ao Ensino Básico e Secundário"/>
        <s v="Reforço do saneamento básico"/>
        <s v="Reabilitação de Jardins Infantis e Escolas do EBI"/>
        <s v="Retenções CVMovel"/>
        <s v="Direção de Inovação e Desporto"/>
        <s v="Manutenção do Estádio Municipal/Campos Futebol 11"/>
        <s v="Direção dos  Recursos Humanos"/>
        <s v="Direção Ambiente e Saneamento "/>
        <s v="Transferência de Residuos Aterro Santiago"/>
        <s v="Apoio a Consultas de Especialidade e Medicamentos"/>
        <s v="Direcção de Obras"/>
        <s v="Requalificação Urbana e Ambiental de Achada Bolanha"/>
        <s v="Gabinete de Comunicação e Imagem"/>
        <s v="Construção e Reabilitação de Placas Desportivas"/>
        <s v="Direcao da Familia, Inclusão, Género e Saúde"/>
        <s v="Manutenção e Reabilitação de Edificios Municipais"/>
        <s v="Transporte escolar"/>
        <s v="Requalificação Urbana de Ponta Verde"/>
        <s v="Feira das artes, delicias do mar, do milho e do agro-negócio"/>
        <s v="Gabinete da Auditoria Interna"/>
        <s v="Gabinete de Relações Externas"/>
        <s v="Assembleia Municipal"/>
        <s v="Delegações Municipais "/>
        <s v="Direcção de Urbanismo"/>
        <s v="Unidade Gestão de Aquisições"/>
        <s v="Retençoes STAPS"/>
        <s v="Retençoes Pensao Alimenticia"/>
        <s v="Formação de Bombeiros/Fiscais Municipais"/>
        <s v="Arrelvamento do campo de Achada Bolanha"/>
        <s v="Retenções SISCAP"/>
        <s v="Retenções SIACSA"/>
        <s v="Criação e Manutenção de Espaços Verdes"/>
        <s v="Infraestruturação da Zona do Bácio"/>
        <s v="Apoio a formação profissional"/>
        <s v="Direção Proteção Civil"/>
        <s v="Retenções Descontos Judiciais"/>
        <s v="Ligações Domiciliarias em Jaquetão e Ribeira de Flamengos"/>
        <s v="Comparticipação da Câmara com Ensino Superior"/>
        <s v="Dir. do Comércio, Indústria, Transporte Feiras e Pesca"/>
        <s v="Dir. Turismo, Investimento e Emprendedorismo"/>
        <s v="Toponímia e Enumeração Policial"/>
        <s v="Direção da Habitação"/>
        <s v="Direção dos Assuntos Jurídicos, Fiscalização e Policia Municipal"/>
        <s v="Desconto Vencimento"/>
        <s v="Apoio para Aquisição de Materiais de Pescas e Botes"/>
        <s v="Apoio pre escolar"/>
        <s v="Construção de rede de adução, reservatórios e implementação de rega gota-a-gota na Rib. Flamengos"/>
        <s v="Sinalização de Transito"/>
        <s v="Retenções Reposição"/>
        <s v="Retençao Comp. Aposentaçao_Estado"/>
        <s v="Retençoes Compe. Aposentaçao"/>
        <s v="Retençoes Penas Disciplinares"/>
        <s v="Rede de Esgotos"/>
        <s v="Projeto São Miguel On"/>
        <s v="Retenções Quotas"/>
        <s v="Gabinete de Gestão e Controlo de Qualidade"/>
        <s v="Criação e Manutenção de Parques Infantis e Espaços Fitness"/>
        <s v="Sinalização Turística do Concelho de São Miguel"/>
        <s v="Construção do Parque Industrial"/>
        <s v="Revisão do PDM"/>
        <s v="Manutenção de cemiterios"/>
        <s v="Elaboração de Planos Detalhados"/>
        <s v="Construção Estrutura Metálica para cobertura do polidesportivo  de Calheta"/>
        <s v="Reabilitação e asfaltagem da estrada de Variante Pilão Cão a Ponta Talho"/>
      </sharedItems>
    </cacheField>
    <cacheField name="CC_N2" numFmtId="0">
      <sharedItems count="8">
        <s v="Câmara Municipal Calheta São Miguel"/>
        <s v="Infra estruturação"/>
        <s v="Retenções"/>
        <s v="Capital Humano"/>
        <s v="Coesão social"/>
        <s v="Competitividade"/>
        <s v="Boa governação"/>
        <s v="Transversal"/>
      </sharedItems>
    </cacheField>
    <cacheField name="CC_N2_COD" numFmtId="0">
      <sharedItems count="9">
        <s v="03.16"/>
        <s v="01.27"/>
        <s v="80.02"/>
        <s v="01.25"/>
        <s v="03.03"/>
        <s v="01.28"/>
        <s v="01.26"/>
        <s v="01.24"/>
        <s v="01.23"/>
      </sharedItems>
    </cacheField>
    <cacheField name="CC_N3" numFmtId="0">
      <sharedItems/>
    </cacheField>
    <cacheField name="CC_N3_COD" numFmtId="0">
      <sharedItems/>
    </cacheField>
    <cacheField name="CC_N4" numFmtId="0">
      <sharedItems/>
    </cacheField>
    <cacheField name="CC_N4_COD" numFmtId="0">
      <sharedItems/>
    </cacheField>
    <cacheField name="RO_DET" numFmtId="0">
      <sharedItems count="132">
        <s v="02.02.01.00.09-Material De Transporte - Peças"/>
        <s v="03.01.01.01.06.01-Outras Construções - Aquisições"/>
        <s v="09.01.01.01-Retencoes Iur"/>
        <s v="02.02.02.00.09-Deslocações E Estadas"/>
        <s v="02.08.02-Outras Despesas"/>
        <s v="02.02.02.01.03.01-Assistência Técnica - Residentes"/>
        <s v="01.04.02.03.09-Outros"/>
        <s v="02.07.02.01-Benefícios Sociais Em Numerário"/>
        <s v="01.04.02.01.03-Publicações E Impressos"/>
        <s v="01.04.02.02.01.01.01-Taxa De Construção, Manutenção Ou Reforço De Infra-Estruturas Urbanísticas E De Saneamento"/>
        <s v="01.04.02.02.01.00.09-Taxas De Serviços De Secretaria"/>
        <s v="01.01.04.05.01-Imposto De Circulação De Veículos Automóveis"/>
        <s v="01.04.02.02.01.02.06-Taxa Pela Concessão De Licenças De Obras No Solo E Subsolo Do Domínio Público Municipal"/>
        <s v="01.04.02.02.01.09-Outras Taxas"/>
        <s v="01.04.02.02.01.01.07-Taxa De Serviços De Publicidade Com Fins Comerciais"/>
        <s v="03.01.04.01.02.02-Terrenos Do Domínio Privado - Vendas"/>
        <s v="01.01.04.04.09-Outros Diversos"/>
        <s v="01.04.02.02.01.03.04-Taxa Pela Emissão De Outras Licenças Não Previstas Nas Rubricas Anteriores"/>
        <s v="01.01.03.01-Imposto Único Sobre O Património"/>
        <s v="01.04.01.05.06-De Edificíos"/>
        <s v="01.04.02.02.01.00.07-Taxa De Serviços De Comércio"/>
        <s v="01.04.02.02.01.01.09-Taxa De Serviço De Enterramento, Concessão De Terrenos E Uso De Jazigos, De Ossários E De Outras Instalações Em Cemitérios Municipais"/>
        <s v="01.04.03.06-Juros De Mora"/>
        <s v="01.04.03.04-Taxa De Relaxe"/>
        <s v="01.04.01.05.07-Outras Rendas"/>
        <s v="01.04.02.02.01.01.03-Taxa De Ocupação E Utilização De Locais Reservados Nos Mercados E Feiras"/>
        <s v="01.04.02.02.01.02.01-Taxa Pela Utilização De Matadouros E Talhos Municipais"/>
        <s v="09.02.90-Regularizacao De Outras Receitas"/>
        <s v="02.01.01.02.02-Subsídios Permanentes"/>
        <s v="02.01.02.01.03-Abono De Família"/>
        <s v="02.01.01.01.03-Pessoal Contratado"/>
        <s v="02.02.02.00.03-Comunicações"/>
        <s v="03.03.01.04.02-Emprétimos Obtidos Pmi - Amortizações"/>
        <s v="02.02.01.00.05-Material De Escritório"/>
        <s v="09.01.90-Outras Receitas"/>
        <s v="02.02.02.00.05-Água"/>
        <s v="02.02.01.01.02-Combustíveis E Lubrificantes"/>
        <s v="09.01.09.01-Retencao Previdencia Social"/>
        <s v="02.01.01.02.06-Alimentação E Alojamento"/>
        <s v="02.02.02.00.06-Energia Eléctrica"/>
        <s v="03.01.01.01.04.01-Edifícios Para Ensino - Aquisições"/>
        <s v="02.02.02.00.02-Conservação E Reparação De Bens"/>
        <s v="01.04.02.04.09-Serviços Diversos"/>
        <s v="02.02.02.09.09-Outros Serviços"/>
        <s v="02.01.01.03.01-Aumentos Salariais"/>
        <s v="01.03.03.01.01-Administração Central"/>
        <s v="03.01.01.02.04.01-Outra Maquinaria E Equipamento - Aquisições"/>
        <s v="03.03.01.04.01-Empréstimos Obtidos Pmi -  Aquisições"/>
        <s v="02.01.01.01.02-Pessoal Do Quadro"/>
        <s v="02.01.01.01.01-Pessoal Dos Quadros Especiais"/>
        <s v="02.08.01-Seguros"/>
        <s v="01.04.02.02.01.01.00-Taxa De Licenças De Loteamento, De Execução De Obras De Particulares, Da Utilização Da Via Pública Por Motivos De Obras E De Utilização De Edifícios"/>
        <s v="02.02.01.00.00-Livros E Documentação Técnica"/>
        <s v="02.02.01.09.09-Outros Bens"/>
        <s v="02.04.02-Juros Da Dívida Interna"/>
        <s v="03.03.01.08.02-Outros Passivos Financeiros Pmi - Alienações"/>
        <s v="01.03.03.02.01-Administração Central"/>
        <s v="01.04.05.02-Reposições Não Abatidas Nos Pagamentos"/>
        <s v="02.02.02.00.07-Publicidade E Propaganda"/>
        <s v="02.01.01.02.03-Despesas De Representação"/>
        <s v="02.01.01.02.05-Horas Extraordinárias"/>
        <s v="02.01.02.01.01-Contribuições Para A Segurança Social"/>
        <s v="09.02.09.03-Regularizacao Retencoes Quotas Sindicais"/>
        <s v="09.02.09.04-Regularicao Retencoes De Pensao Alimenticia"/>
        <s v="02.01.01.02.04-Gratificações Eventuais"/>
        <s v="02.01.01.02.07-Formação"/>
        <s v="09.02.09.01-Regularizacao De Retencao De Previdencia Social"/>
        <s v="09.01.09.03-Retencoes De Quotas Sindicais"/>
        <s v="09.01.09.04-Retencoes Para Pensao Alimenticia"/>
        <s v="02.01.01.02.01-Gratificações Permanentes"/>
        <s v="02.02.01.01.03-Material De Limpeza, Higiene E Conforto"/>
        <s v="09.01.09.06-Retencoes De Depositos Judiciais"/>
        <s v="01.03.01.02.03-Donativos Directos"/>
        <s v="09.02.01.01-Regularizacao Retencoes Iur"/>
        <s v="02.02.01.01.04-Material De Conservação E Reparação"/>
        <s v="02.08.05-Restituições"/>
        <s v="01.04.03.07-Multas E Outras Penalidades"/>
        <s v="02.02.01.00.04-Roupa  Vestuário E Calçado"/>
        <s v="02.07.01.01.02-Pensões De Sobrevivência"/>
        <s v="02.07.01.01.01-Pensões De Aposentação"/>
        <s v="09.02.09.05-Regularizacao Retencoes De Descontos Judiciais"/>
        <s v="01.04.02.02.01.02.07-Taxa Pela Ocupação Ou Utilização Do Solo, Subsolo E Espaço Aéreo De Domínio Público Municipal"/>
        <s v="02.02.01.01.01-Artigos Honoríficos E De Decoração"/>
        <s v="02.08.06-Indemnizações"/>
        <s v="02.06.03.01.09-Outras Transferências Administrações Públicas Corr"/>
        <s v="01.01.04.06-Outros Impostos Diversos Sobre Bens E Serviços"/>
        <s v="01.01.04.03-Impostos Cobrados Por Outras Entidades"/>
        <s v="01.01.04.02.01-Imposto Sobre Consumos Especiais"/>
        <s v="01.01.04.01-Sobre Bens E Serviços"/>
        <s v="03.01.01.01.01.01.02-Residências Civis - Vendas"/>
        <s v="01.04.04.01-Outras Transferencias Correntes"/>
        <s v="01.04.03.05-Multas Por Infracções Ao Código De Posturas Municipais"/>
        <s v="01.04.02.02.01.00.08-Taxa De Exploração De Água"/>
        <s v="01.04.02.02.02.02-Emolumentos Judiciais"/>
        <s v="01.04.02.02.01.03.03-Taxa De Serviço De Licenciamento De Alambiques"/>
        <s v="01.04.02.02.01.03.02-Taxa Pela Conservação E Tratamento De Esgotos"/>
        <s v="01.04.02.02.01.03.01-Taxa Pela Prestação De Serviços Ao Público Por Unidades Orgânicas, Funcionários Ou Agentes Municipais"/>
        <s v="01.04.02.02.01.03.00-Taxa Pela Instalação De Antenas De Operadores De Telecomunicações Móveis"/>
        <s v="01.04.02.02.01.02.09-Taxa Pela Instalação De Antenas Parabólicas"/>
        <s v="01.04.02.02.01.02.08-Taxa Pelo Aproveitamento Dos Bens De Utilidade Pública Situados No Solo, Subsolo E Espaço Aéreo Do Domínio Público Municipal"/>
        <s v="01.04.02.02.01.02.05-Taxa Pela Extracção De Materiais Inertes Em Explorações Particulares A Céu Aberto"/>
        <s v="01.04.02.02.01.02.04-Taxa Compartic Propriet Imóveis Áreas Urbanizadas Custos Conservação Espaços Públicos"/>
        <s v="01.04.02.02.01.02.03-Taxa De Comparticipação Dos Proprietários De Solos Urbanos Nos Custos Da Urbanização"/>
        <s v="01.04.02.02.01.02.02-Taxa Pela Utilização De Quaisquer Instalações Destinadas Ao Conforto, Comodidade Ou Recreio Público"/>
        <s v="01.04.02.02.01.02.00-Taxa De Registos E Licenças De Cães"/>
        <s v="01.04.02.02.01.01.08-Taxa De Autorização De Venda Ambulante Nas Vias E Recintos Públicos"/>
        <s v="01.04.02.02.01.01.05-Taxa De Estacionamento De Veículos Em Parques Ou Outros Locais A Esse Fim Destinado"/>
        <s v="01.04.02.02.01.01.04-Taxa De Aferição De Pesos, Medidas E Aparelhos De Medição"/>
        <s v="01.03.03.01.02-Administração Local"/>
        <s v="01.01.06.01.01-Imposto De Selo"/>
        <s v="03.01.01.01.06.02-Outras Construções - Vendas"/>
        <s v="01.04.02.02.01.01.02-Taxa De Ocupação Do Domínio Público E Aproveitamento Dos Bens De Utilização"/>
        <s v="01.04.02.02.01.00.02-Taxa De Serviços Agrícolas E Pecuários"/>
        <s v="03.02.01.02.01-Depósitos Certif Depósito Poupan Mi -Constituições"/>
        <s v="03.01.01.02.04.02-Outra Maquinaria E Equipamento - Vendas"/>
        <s v="09.01.16-Retenções Compensação Aposentação"/>
        <s v="02.02.02.00.08-Representação Dos Serviços"/>
        <s v="02.01.01.02.09-Outros Suplementos E Abonos"/>
        <s v="02.02.02.00.04-Transportes"/>
        <s v="03.01.04.04.02.01-Aplicações Informáticas - Aquisições"/>
        <s v="02.08.08-Dotação Provisional"/>
        <s v="02.02.02.01.01-Limpeza  Higiene E Conforto"/>
        <s v="02.02.02.00.01-Rendas E Alugueres"/>
        <s v="02.02.01.00.03-Produtos Alimentares"/>
        <s v="02.01.01.03.06-Promoções"/>
        <s v="02.01.01.03.05-Reingressos"/>
        <s v="02.01.01.03.04-Reclassificações"/>
        <s v="02.01.01.03.03-Progressões"/>
        <s v="02.01.01.03.02-Recrutamentos E Nomeações"/>
        <s v="02.02.02.01.03.02-Assistência Técnica - Não Residentes" u="1"/>
        <s v="09.02.09.02-Regularicao Retencoes Previdencia Social" u="1"/>
        <s v="09.01.09.02-Retencoes De Previdencia Social" u="1"/>
      </sharedItems>
    </cacheField>
    <cacheField name="RO_N1" numFmtId="0">
      <sharedItems containsString="0" containsBlank="1" count="1">
        <m/>
      </sharedItems>
    </cacheField>
    <cacheField name="RO_N2" numFmtId="0">
      <sharedItems containsBlank="1" count="8">
        <m/>
        <s v="09.01-Operacoes De Tesouraria Entradas"/>
        <s v="02.08-Outras Despesas"/>
        <s v="01.04-Outras Receitas"/>
        <s v="02.07-Benefícios Sociais"/>
        <s v="09.02-Operacoes De Tesouraria Saidas"/>
        <s v="01.03-Transferências"/>
        <s v="02.06-Transferências"/>
      </sharedItems>
    </cacheField>
    <cacheField name="RO_N3" numFmtId="0">
      <sharedItems containsBlank="1" count="24">
        <m/>
        <s v="02.02.02-Aquisição De Serviços"/>
        <s v="02.08.02-Outras Despesas"/>
        <s v="01.04.02-Venda De Bens E Serviços"/>
        <s v="02.07.02-Benefícios De Assistência Social"/>
        <s v="01.01.04-Impostos Sobre Bens E Serviços"/>
        <s v="01.04.01-Rendimentos De Propriedade"/>
        <s v="01.04.03-Multas E Outras Penalidades"/>
        <s v="09.02.90-Regularizacao De Outras Receitas"/>
        <s v="09.01.90-Outras Receitas"/>
        <s v="01.03.03-Das Administrações Públicas"/>
        <s v="02.08.01-Seguros"/>
        <s v="01.04.05-Outras Receitas Diversas E Não Especificadas"/>
        <s v="09.02.09-Regularizacao Retencoes De Receitas De Terceiros"/>
        <s v="01.03.01-De Governos Estrangeiros"/>
        <s v="09.02.01-Regularizacao  De Retencoes Receitas De Estado"/>
        <s v="02.08.05-Restituições"/>
        <s v="02.07.01-Benefícios Sociais"/>
        <s v="02.08.06-Indemnizações"/>
        <s v="02.06.03-Administrações Públicas"/>
        <s v="01.04.04-Outras Transferências"/>
        <s v="01.01.06-Outros Impostos"/>
        <s v="09.01.16-Retenções Compensação Aposentação"/>
        <s v="02.08.08-Dotação Provisional"/>
      </sharedItems>
    </cacheField>
    <cacheField name="O_PROPRIA" numFmtId="0">
      <sharedItems containsBlank="1" count="2">
        <m/>
        <s v="SIM"/>
      </sharedItems>
    </cacheField>
    <cacheField name="O_NAT" numFmtId="0">
      <sharedItems count="3">
        <s v="FUN"/>
        <s v="INV"/>
        <s v="OUT"/>
      </sharedItems>
    </cacheField>
    <cacheField name="RORC_TIPO" numFmtId="0">
      <sharedItems count="3">
        <s v="OUT"/>
        <s v="DES"/>
        <s v="REC"/>
      </sharedItems>
    </cacheField>
    <cacheField name="DT_ANO" numFmtId="0">
      <sharedItems count="2">
        <s v="2024"/>
        <s v="2025"/>
      </sharedItems>
    </cacheField>
    <cacheField name="DT_MES" numFmtId="0">
      <sharedItems count="14">
        <s v="2024-01"/>
        <s v="2024-03"/>
        <s v="2024-02"/>
        <s v="2024-05"/>
        <s v="2024-06"/>
        <s v="2024-08"/>
        <s v="2024-04"/>
        <s v="2024-09"/>
        <s v="2024-10"/>
        <s v="2024-07"/>
        <s v="2024-11"/>
        <s v="2024-12"/>
        <s v="2025-01"/>
        <s v="1 - Dotação Anual"/>
      </sharedItems>
    </cacheField>
    <cacheField name="DT_DIA" numFmtId="0">
      <sharedItems/>
    </cacheField>
    <cacheField name="DT_TRI" numFmtId="0">
      <sharedItems count="5">
        <s v="1º"/>
        <s v="2º"/>
        <s v="3º"/>
        <s v="4º"/>
        <s v="1 - Dotação Anual"/>
      </sharedItems>
    </cacheField>
    <cacheField name="VALOR" numFmtId="0">
      <sharedItems containsSemiMixedTypes="0" containsString="0" containsNumber="1" minValue="0" maxValue="168848874"/>
    </cacheField>
    <cacheField name="VAL_TIPO" numFmtId="0">
      <sharedItems count="5">
        <s v="Pago"/>
        <s v="Inicial"/>
        <s v="Actual"/>
        <s v="Cabimentado"/>
        <s v="Por Pagar"/>
      </sharedItems>
    </cacheField>
    <cacheField name="O_REFORCADO" numFmtId="0">
      <sharedItems containsString="0" containsBlank="1" containsNumber="1" containsInteger="1" minValue="0" maxValue="30200000"/>
    </cacheField>
    <cacheField name="O_ANULADO" numFmtId="0">
      <sharedItems containsString="0" containsBlank="1" containsNumber="1" containsInteger="1" minValue="0" maxValue="0" count="2">
        <m/>
        <n v="0"/>
      </sharedItems>
    </cacheField>
    <cacheField name="O_TRANSFERIDO" numFmtId="0">
      <sharedItems containsString="0" containsBlank="1" containsNumber="1" containsInteger="1" minValue="0" maxValue="34959913"/>
    </cacheField>
    <cacheField name="BENEFICIARIO" numFmtId="0">
      <sharedItems containsBlank="1" count="697">
        <s v="Ldinámico"/>
        <s v="Felisberto Carvalho Auto"/>
        <s v="Retenções Iur"/>
        <s v="Moises Rosario Leal Gomes Landim"/>
        <s v="Nelson Monteiro Semedo"/>
        <s v="Danilson De Jesus Mendes Cardoso"/>
        <s v="Tesoureiro Municipal"/>
        <s v="Maria Segunda Soares Semedo"/>
        <s v="Marius Produções Culturais E Animação Turistica,Lda"/>
        <s v="Tesoureiro Do Municipio"/>
        <s v="Maria Luisa Lopes Pereira"/>
        <s v="João Luz Martins Landim"/>
        <s v="Tecnovia Cabo Verde"/>
        <s v="R&amp;C Distribuicao, Sociedade Unipessoal Lda"/>
        <s v="M&amp;J Tech - Techology And Inovation, Lda"/>
        <s v="Retenção Sansung"/>
        <s v="Retençoes Sindicatos"/>
        <s v="Desconto Vencimento"/>
        <s v="Retenções Siacsa"/>
        <s v="Retençoes Previdencia Social"/>
        <s v="José Carlos Gomes Duarte"/>
        <s v="Cabo Verde Telecom, Sarl"/>
        <s v="Translux Comercio E Servicos Sociedade Unipesoal Lda"/>
        <s v="Diocesana Center"/>
        <s v="José Carlos Semedo Tavares"/>
        <s v="Tecnicil Indústria"/>
        <s v="Joaquim Lino Mendes Tavares Nunes"/>
        <s v="Preco Piquinoti Comercio Pecas Auto Sociedade Unipesoal Lda"/>
        <s v="Mini Mercado Ribeiro"/>
        <s v="Claudino Santos Tavares"/>
        <s v="Maria Do Socorro Dos Reis De Carvalho"/>
        <s v="Odair Furtado Lopes"/>
        <s v="Ângelo Miguel Mendes Pereira"/>
        <s v="Total Servicos Reparacao E Manutencao Sociedade Unipesoalda"/>
        <s v="Pensão Gonçalves Sociedade Unipessoal, Lda"/>
        <s v="Lenise Mendes Fernandes"/>
        <s v="Aldina Borges Furtado"/>
        <s v="Nilton Humberto Barbosa Silva Goncalves"/>
        <s v="Helton Jose Silva Ferreira"/>
        <s v="Laudina Morreira Tavares"/>
        <s v="Claine Alaide Mendes Dos Santos"/>
        <s v="Ivanildo Rene Dos Santos Vaz"/>
        <s v="Adilson Do Rosario Fernandes Silva"/>
        <s v="Districom - Comércio E Representações"/>
        <s v="Escola Condução São Miguel"/>
        <s v="Herculano Pereira Fernandes"/>
        <s v="Construcoes Furtado Fernandes Sociedade Unipesoal Lda"/>
        <s v="Empresa De Distribuição De Eletricidade De Cabo Verde S.A"/>
        <s v="Marisada Conceição Pereira Gonçalves"/>
        <s v="Elvis Jose Tavares Furtado"/>
        <s v="Antonio Ramos Sociedade Unipessoal"/>
        <s v="Cândido Vieira Tavares"/>
        <s v="Cesario Mendes Furtado Brito"/>
        <s v="Zita Lopes Tavares"/>
        <s v="Retenções Cvmovel"/>
        <s v="Comercio Transporte Construcao Sociedade Unipesoal Lda"/>
        <s v="Albertino Júlio Aurora Lopes Fernandes Pina"/>
        <s v="Anila Maria Correia Rodrigues"/>
        <s v="Fw Pneus , Lda"/>
        <s v="Eletrotecnica"/>
        <s v="Joäo Lopes Da Costa                                                   "/>
        <s v="Álvaro Dos Santos Rodrigues"/>
        <s v="Maria Graciete Sanches Correia"/>
        <s v="Francisca Lopes Cruz"/>
        <s v="Elisio Cristino Correia Vaz"/>
        <s v="Maria De Jesus Dos Reis De Carvalho Correia"/>
        <s v="Farmacia Calheta São Miguel Sociedade Unipessoal, Lda"/>
        <s v="Retençoes Pensao Alimenticia"/>
        <s v="Edmilson Sanches Correia"/>
        <s v="Adnildo Dos Santos Vaz"/>
        <s v="Elisangela Maria Nunes Fernandes Furtado"/>
        <s v="Maria Isabel Horta Mendes"/>
        <s v="Casa Guga - Comercio E Representações, Sociedade Unipessoal, Lda"/>
        <s v="Andre Lopes Pereira"/>
        <s v="Felismino Vaz Sanches                                                 "/>
        <s v="Vasco Emanuel Tavares Freire"/>
        <s v="Garantia - Companhia De Seguros De Cabo Verde, Sarl"/>
        <s v="Oficina Mecânica Andre"/>
        <s v="Austelino Cardoso Martins"/>
        <s v="Elísio Alcides Pires Barreto"/>
        <s v="José Constantino Da Silva Leal"/>
        <s v="José Jorge Fernandes Tavares"/>
        <s v="Anildo Lopes Rodrigues"/>
        <s v="Eliziny Nunes Fernandes Furtado"/>
        <s v="Moisés Mendes Pereira"/>
        <s v="Steel, Sarl"/>
        <s v="Amg, Serviços &amp; Construções, Sociedade Unipessoal Lda"/>
        <s v="Yacine Denise Gomes Da Rosa"/>
        <s v="Rui Luís Ramos Teixeira"/>
        <s v="Imprensa Nacional De Cabo Verde, Sa"/>
        <s v="Multidata, Lda - Serviços E Tecnologias De Informação"/>
        <s v="Massabeton"/>
        <s v="Silvia Antunes, Sociedade Unipessoal, Lda"/>
        <s v="Indústria Carvalho, Lda"/>
        <s v="Isabel Gomes Veiga Tavares"/>
        <s v="Amaro António Andrade Tavares"/>
        <s v="José Gomes Cardoso"/>
        <s v="Newash Automovel, Sociedade Unipessoal Lda"/>
        <s v="Julieta Fernandes Mendes"/>
        <s v="Electra Sul, S.A"/>
        <s v="Restaurante Li Ponta"/>
        <s v="Agencia Funeraria Go To Heaven Sociedade Unipessoal Lda"/>
        <s v="Drogaria - Tchukbest Holdings, Sociedade Unipessoal,Lda"/>
        <s v="Renato Moreira -Construção Civil "/>
        <s v="Evanilson Da Luz Borges Mendes"/>
        <s v="Ermelindo Mendes De Pina"/>
        <s v="Jose Maria Sanches Fernandes"/>
        <s v="Elisio Gomes Lopes"/>
        <s v="Gabriel Moreira Landim"/>
        <s v="Gomes Tavares, Transporte, Comercio E Servicos, Sociedade Unipessoal, Lda"/>
        <s v="Instituto Nacional De Previdencia Social"/>
        <s v="Moreno E Mendes, Lda"/>
        <s v="Orca"/>
        <s v="Rolando Rocha Da Luz Tavares"/>
        <s v="Staps-Sindicato Dos Trabalhadores Da Administração Publica De Santiago"/>
        <s v="Paristore Comercio Geral Sociedade Unipessoal Lda"/>
        <s v="Ana Mafalda Vieira Martins"/>
        <s v="Adilson Daniel Gomes Correia"/>
        <s v="Herménio Celso Silva Gomes Fernandes"/>
        <s v="Senna Sport Cabo Verde, Lda"/>
        <s v="Belmira Tavares Furtado"/>
        <s v="Mf Group - Construcoes E Servicos, Lda"/>
        <s v="José Cabral Construções E Serviço Geral Soc. Unip.Lda"/>
        <s v="Manuel Robalo Cardoso"/>
        <s v="Daniel Oliveira Correia"/>
        <s v="Instituto Nacional De Previdencia Social                              "/>
        <s v="Aldina Gomes De Barros Soares"/>
        <s v="Vital Gomes Gonçalves"/>
        <s v="Domingos Varela Oliveira"/>
        <s v="Mariana Mendes Gomes"/>
        <s v="Aristides Levy Da Silva Borges"/>
        <s v="Conta Cantina Da Policia Nacional"/>
        <s v="Oficina Auto Nautica Zecal E Nutcha, Lda"/>
        <s v="Janilson Mendes Cardoso"/>
        <s v="Gerson Arnaldo Semedo Lopes"/>
        <s v="Transporte Comércio E Serviços J. Gonçalves, Su.Lda"/>
        <s v="Retenções Siscap"/>
        <s v="Aluguer De Equipamentos Afonso Barros Sociedade Unipessoal Lda"/>
        <s v="Caetano Auto Cv,Sa"/>
        <s v="Orisa Nunes Pereira"/>
        <s v="Domingas Monteiro Varela"/>
        <s v="José Anildo Nunes Fernandes Furtado"/>
        <s v="Julia Gomes Monteiro"/>
        <s v="Maria Eunice Martins Rosa"/>
        <s v="Carine Patricia Lopes Cabral"/>
        <s v="Paula Tavares Miranda"/>
        <s v="Nerida Rosária Gomes Sanches Mascarenhas"/>
        <s v="Francisco Cardoso                                                     "/>
        <s v="Gama Engenharia &amp; Construcao Sociedade Unipessoal,Lda"/>
        <s v="Farmacia Central, Lda"/>
        <s v="Helton Conceição Silva Delgado De Pina"/>
        <s v="Angelo De Nascimento Furtado Gomes Lopes"/>
        <s v="Genoveva Gomes Tavares"/>
        <s v="Avelino Correia Da Veiga"/>
        <s v="Emobel - Comercio, Servicos E Representacoes, Sociedade Unipessoal, Lda"/>
        <s v="Maria Olimpia Gomes Correia"/>
        <s v="Calheta São Miguel Tours, Lda"/>
        <s v="Eco Produçoes Lda"/>
        <s v="Brilho + Comércio &amp; Serviço"/>
        <s v="Antonito Lopes Ramos Delgado"/>
        <s v="Retenções Descontos Judiciais"/>
        <s v="Tripouli,  Lda"/>
        <s v="Damasio Vaz Semedo"/>
        <s v="Leocádia Baptista Gomes Furtado"/>
        <s v="José Joaquim Amarante Miranda"/>
        <s v="Magda Alice Brito Afonso"/>
        <s v="Ildo Nascimento Costa Oliveira"/>
        <s v="Iderlindo Natalicio Sanches Cabral Furtado"/>
        <s v="Jose Almeida Carpintaria Comercio Marcenaria Sociedade Unipesoal Lda"/>
        <s v="Al Construcoes Comercio E Transporte Sociedade Unipesoal Lda"/>
        <s v="João Cerilo Perreira Monteiro"/>
        <s v="Joaquim Lopes Moreira Brito"/>
        <s v="Gilberto Cardoso Freire"/>
        <s v="Neuritix Semedo Gonçalves Ramos"/>
        <s v="Edmilson Adriano Leal Tavares"/>
        <s v="João Carlos Tavares Semedo"/>
        <s v="Arnaldo Cabral Lopes"/>
        <s v="Adelson José  Tavares Centeio"/>
        <s v="Jose Alberto Furtado"/>
        <s v="Natalicio Jesus Silva Miranda"/>
        <s v="Edna De Jesus Lopes Semedo"/>
        <s v="Domingos Gomes De Barros"/>
        <s v="Evaldino Tavares Furtado"/>
        <s v="António Monteiro Tavares"/>
        <s v="Ronisse Carla Varela"/>
        <s v="Violante Tavares"/>
        <s v="Angela De Jesus Gomes Silva Miranda"/>
        <s v="Natalina Martins Landim"/>
        <s v="Repartição De Finanças Do Tarrafal"/>
        <s v="Edmilsom Mendes Martins"/>
        <s v="Nadilene Patricia Gomes"/>
        <s v="Cesaltina Pereira Gomes"/>
        <s v="Hidraulica Sove Transformacao E Comercio Lda"/>
        <s v="Adelson António Silva Dos Reis"/>
        <s v="Juvina Ramos Cabral"/>
        <s v="Boniface Ononuju Anaehobi Pecas E Acesorios Salao Sociedade Unipesoal Lda"/>
        <s v="Asr- Transporte Sociedade Unipessoal"/>
        <s v="Maria Virginia Silva Lopes Tavares"/>
        <s v="Ana Cristina Da Veiga Lopes"/>
        <s v="Fortunato Furtado Mendonça"/>
        <s v="Sun,Lda"/>
        <s v="Mário Jorge Borges Vaz"/>
        <s v="Pinto &amp; Cruz - Cabo Verde"/>
        <s v="Rafael Mendes Tavares"/>
        <s v="Ivaldina Mendes Vaz"/>
        <s v="Felisberto Furtado Mendonca"/>
        <s v="Maria Filomena Moreno"/>
        <s v="Elizabeth Dias De Pina"/>
        <s v="Elisa Viviane Gomes Fernandes"/>
        <s v="Mconstroi Sociedade Unipessoal Lda"/>
        <s v="Repartição De Finanças Da Praia"/>
        <s v="Empresa Intermunicipal-Aguas De Santiago, S.A"/>
        <s v="Albertina Correia Dos Santos"/>
        <s v="Celistino Tavares Soares"/>
        <s v="Ricardina Dos Santos Rodrigues"/>
        <s v="M Optica Sociedade Unipesoal Lda"/>
        <s v="Alda Gomes Lopes                                                      "/>
        <s v="Jose Miguel Santos Cruz"/>
        <s v="Jose Maria Fernandes                                                  "/>
        <s v="Nucleo Operacional Sociedade Informacao Entidades Empresarial Nosi Epe"/>
        <s v="Elson Tobias Monteiro Pina"/>
        <s v="Victor Manuel Nunes Lopes"/>
        <s v="Loja Nunu Comercio Geral"/>
        <s v="Natalia Lopes Martins"/>
        <s v="Aldino Correia Tavares,"/>
        <s v="Asso Sport Comercio Sociedade Unipesoal Lda"/>
        <s v="Maria Paula Pereira Tavares"/>
        <s v="Mamadou Diallo"/>
        <s v="Maxima Idelmira Garcia Neves Moreno"/>
        <s v="Gilson Dos Santos Barbosa"/>
        <s v="Domingos Lopes Correia"/>
        <s v=" Boa Vida Comércio Geral Lda"/>
        <s v="Márcia Sofia Amador Pires"/>
        <s v="Construcao Hugnes, Lda"/>
        <s v="Cesaltino Lopes Furtado"/>
        <s v="Sara Cristina Furtado Pina"/>
        <s v="Benicia Sanches Pereira"/>
        <s v="Justiniano Gomes Lopes Correia"/>
        <s v="Jbc - Joao Benoliel De Carvalho, Lda"/>
        <s v="Tribunal Judicial Da Comarca Do Tarrafal                              "/>
        <s v="Carlos Armando Rocha Fernandes"/>
        <s v="Emilio Pina Pereira"/>
        <s v="Universidade Cabo Verde"/>
        <s v="Wilson Semedo Gomes"/>
        <s v="Jose Domingos Fernandes Landim                                        "/>
        <s v="Admilson Da Veiga Vaz"/>
        <s v="Vital Gomes Goncalves"/>
        <s v="Caetano One Cv Lda"/>
        <s v="Comercio E Transporte Beta Gomes, Sociedade Unipessoal,Lda"/>
        <s v="Ana Pereira Martins"/>
        <s v="Carlos Antonio Tavares Varela"/>
        <s v="Albertino Tavares Gomes"/>
        <s v="Mcv -Marpe Cabo Verde Construçoes ,Sa"/>
        <s v="Adolfo Pereira Landim"/>
        <s v="Fernando Jorge Tavares Furtado"/>
        <s v="Ermelinda Lopes Correia"/>
        <s v="Ana Maria Mendes Cardoso"/>
        <s v="Hilário Ramos Fernandes"/>
        <s v="Orlando De Jesus Borges Pereira"/>
        <s v="Paulo Clemente Gonçalves Semedo"/>
        <s v="Media Comunicaçoes, Sa"/>
        <s v="José Mário Monteiro Fernandes"/>
        <s v="Charles Company"/>
        <s v="Domingos Pereira Vaz"/>
        <s v="Blueline Produções,Lda"/>
        <s v="Residencial São Miguel,Lda"/>
        <s v="Artur Jorge Varela Da Rosa"/>
        <s v="Adilson César Dos Reis Borges Monteiro"/>
        <s v="Alianca Infinito Transporte E Serviços"/>
        <s v="António Felix Lopes"/>
        <s v="Henrique Gomes Lopes"/>
        <s v="Maria Inilda De Jesus Mendes De Carvalho"/>
        <s v="Maria Julia Lopes Furtado"/>
        <s v="Patricia Idalina Jesus Gomes Silva Pina"/>
        <s v="Nelson Gomes Cardoso"/>
        <s v="Lifetech, Seguranca E Tecnologia, Sociedade Unipessoal, Lda"/>
        <s v="José Soares De Melo"/>
        <s v="Fortunato Mendes Veiga"/>
        <s v="Meliciano Lopes Miranda"/>
        <s v="Andradina Vaz Furtado"/>
        <s v="Arcangela Mendes Furtado"/>
        <s v="Eulécia De Brito Lopes Da Silva"/>
        <s v="Anilton Jesus Tavares Furtado"/>
        <s v="Carlos Edmilson Tavares Gomes Lopes"/>
        <s v="Ar Auto Rocha Sociedade Unipessoal Lda"/>
        <s v="Complexo Turístico Vulcão, Lda"/>
        <s v="João Batista Gomes"/>
        <s v="Wilson Emanuel Furtado Cabral"/>
        <s v="Emps Empresa Moreira Prestacao Servico Sociedade Unipesoal Lda"/>
        <s v="Construçao Geral E Robusto Sociedade Unipessoal, Lda"/>
        <s v="João Gabriel Correia Dos Santos"/>
        <s v="Zf Transporte Comercio Construcao Sociedade Unipesoal Lda"/>
        <s v="Francisco Lopes Cardoso"/>
        <s v="Maria Do Rosário Horta Semedo"/>
        <s v="Júlio Cesar Correia Pereira"/>
        <s v="Samuel Fernandes Leal"/>
        <s v="Isandro Adriano Rocha Ribeiro"/>
        <s v="Vitalvino Lopes Correia"/>
        <s v="Edgar Gomes Duarte"/>
        <s v="Luís António Gomes Alves"/>
        <s v="Cleise Marise Lopes Soares"/>
        <s v="Ana Teresa Mendes"/>
        <s v="Quintino Bipasa"/>
        <s v="Claudino Mendes De Pina"/>
        <s v="Claudina Da Veiga Borges"/>
        <s v="Francisco Gomes Cardoso"/>
        <s v="Euclides Tvares De Andrade Furtado"/>
        <s v="Jeordanio Celestiano Goncalves Garcia"/>
        <s v="Conducao Segura, Sociedade Unipessoal, Lda"/>
        <s v="Isaias Martins Tavares"/>
        <s v="Da Veiga Construção, Lda"/>
        <s v="Máxima Furtado Cardoso"/>
        <s v="Silvia Cristina Correia Gonçalves Fernandes"/>
        <s v="Andjona - Estudos, Projectos E Consultorias, Sociedade Unipessoal, Lda"/>
        <s v="André Filipe Martins Andrade"/>
        <s v="Ernestina Lopes  Costa"/>
        <s v="Oficina Seralharia, Aluminio- Vai De Tute, Soc. Unip. Lda"/>
        <s v="Gerson Maria João De Pina Dos Santos"/>
        <s v="Indústria Comércio Gabriel Sociedade Unipessoal, Lda"/>
        <s v="Automendes, Sociedade Unipesoal, Lda"/>
        <s v="Sindicato Industria Geral Alimentacao Construcao Civil Agricultura E Floresta Siacsa F"/>
        <s v="Elisabete Da Graca Rocha"/>
        <s v="Denilson Garcia"/>
        <s v="Leonildo Lopes Pereira"/>
        <s v="Jessica Patricia Horta Silva"/>
        <s v="Maria Da Luz Furtado Sanches"/>
        <s v="Multiviagens Tours ( Viagens E Turismo)"/>
        <s v="Andir Dos Santos Lopes"/>
        <s v="Lito Admar Barbosa Semedo"/>
        <s v="Escola Condução São Pedro"/>
        <s v="Escola Condução Assomada"/>
        <s v="Jacinto De Oliveira Silva"/>
        <s v="Recoshop, Lda"/>
        <s v="São Pedro Construções Lda"/>
        <s v="Nilton Jesus Gomes Tavares"/>
        <s v="Aguidalena Francisca Vaz Dos Santos"/>
        <s v="Maria Socorro Veiga Freire Pina"/>
        <s v="Amelia Semedo Veiga"/>
        <s v="Alex António Sanches Da Costa"/>
        <s v="Direção De Serviço Nacional De Viação"/>
        <s v="Juvenal Dos Santos Cardoso"/>
        <s v="Maria Da Luz Silva Monteiro Miranda"/>
        <s v="Art &amp; Letras Vanuska,Lda"/>
        <s v="Angela Borges Soares"/>
        <s v="Francisco Lopes Cabral"/>
        <s v="Comercio, Serviços  E Construção, Sociedade Unipessoal ,Lda"/>
        <s v="Jorge Sanches Moreno"/>
        <s v="Felisberto Mendes Rodrigues"/>
        <s v="Mario Jorge Pereira Ribeiro"/>
        <s v="Gilson Tavares Santos"/>
        <s v="Cardoso Multiservice, Lda"/>
        <s v="Esquadra Policial De São Miguel"/>
        <s v="Jailson Lopes Miranda"/>
        <s v="Hekbal Abdul Mendes Andrade"/>
        <s v="Nilton Cesar Andrade Cabral "/>
        <s v="Ivaltinho Lopes Miranda"/>
        <s v="Lazaro Mendes Dos Reis"/>
        <s v="José Rui Alves De Pina"/>
        <s v="Mário Jorge De Pina Silva"/>
        <s v="Edneia Augusta Tavares Miranda"/>
        <s v="Clautilde Garcia Rodrigues"/>
        <s v="Dariana Gonçalves Tavares"/>
        <s v="Sabor, Lda"/>
        <s v="Frente E Versos Arquitectura Design E Urbanismo,Unipessoal,Lda"/>
        <s v="Electra, Sa"/>
        <s v="Sita - Sociedade Industrial De Tintas, Sarl"/>
        <s v="Maria Elizabeth Lopes Da Costa"/>
        <s v="Rodney Felisberto Fernandes"/>
        <s v="Manuel Cabral Mendes"/>
        <s v="Casimiro Socoro Gomes Vaz"/>
        <s v="Vitorina Gonçalves Garcia"/>
        <s v="Comércio Geral Da Rosa, Sociedade Unipessoal Lda"/>
        <s v="Matilde Cardoso"/>
        <s v="Matercent Comércio, Sociedade Unipessoal Lda "/>
        <s v="Antonio Ribeiro Almeida"/>
        <s v="Topodrones Sociedades Unipesoal Por Quotas"/>
        <s v="Margarida Lopes Furtado"/>
        <s v="Édson Neide Borges Semedo"/>
        <s v="Bernardo Tomé Gomes De Barros"/>
        <s v="Empresa Cardoso &amp; Lopes Lda"/>
        <s v="Redilson António Cabral Furtado"/>
        <s v="Edna Suzete Almeida De Andrade Lopes"/>
        <s v="Anildo Monteiro Miranda"/>
        <s v="Milene Faria Burgo"/>
        <s v="Construção Tavares Almeida"/>
        <s v="Etelvinolopes Borges Veiga"/>
        <s v="Filomena De Pina"/>
        <s v="Luis Manuel Lopes Leal"/>
        <s v="Jussara Helena Furtado De Pina"/>
        <s v=" Construções Cristino Vaz Sociedade Unipessoal, Lda."/>
        <s v="Papelaria Academica - De Aquilino Camacho, Lda"/>
        <s v="Alessandro Rocha Brito Zêgo"/>
        <s v="Ritmo Som Eventos Lda- Augusto Veiga"/>
        <s v="Ivone Baptista Barreto De Carvalho Fernandes"/>
        <s v="Restaurante Fátima Varela"/>
        <s v="Maria Gorete Semedo Mendes"/>
        <s v="Silvana  Pereira Tavares"/>
        <s v="Lúcia Varela Duarte"/>
        <s v="Emanuel Jesus Gomes Silva"/>
        <s v="Adriano De Melo Semedo"/>
        <s v="Mercearia Ines Nunes, Sociedade Unipessoal Lda"/>
        <s v="Vaneze De Jesus Lopes Tavares"/>
        <s v="Victorino Tavares Landim"/>
        <s v="Radio Televisão Cabo-Verdiana, Sa"/>
        <s v="Aguida Benedita Da Veiga Vaz"/>
        <s v="Valdemira Pereira Costa Monteiro"/>
        <s v="Amália Landim Fernandes                                               "/>
        <s v="Neida Rosangela Rodrigues Correia Miranda"/>
        <s v="Cad Pereira Comercio Industria E Serviços"/>
        <s v="Ermelindo Tavares De Sousa"/>
        <s v="Danilson Correia De Oliveira"/>
        <s v="José Luiz Mendes Tavares"/>
        <s v="Atanásio Gonçalves"/>
        <s v="Adérito Correia Lopes"/>
        <s v="Maria Teresa Mendes Fernandes"/>
        <s v="Ana Suzete Mendes Gomes Landim"/>
        <s v="Maria Da Conceição Soares Lopes Tavares"/>
        <s v="Maria Conceição Silva De Carvalho"/>
        <s v="Andradina Sanches Cabral"/>
        <s v="Denilson Carvalho Robalo"/>
        <s v="Jailson Correia Miranda"/>
        <s v="Maria Monteiro Semedo Pereira"/>
        <s v="Gilson Pascoal Almeida Fernandes"/>
        <s v="Gelison Jorge De Brito"/>
        <s v="Quinzinho Correia Ferreira"/>
        <s v="Ineida Conceicao Gomes Moreno"/>
        <s v="Oficina Batexapa - Pintura, Mário G:F Da Veiga"/>
        <s v="Margarida Izalda Duarte Cabral"/>
        <s v="Jose Filipe Gomes Sanches"/>
        <s v="Odimisa Jesus Ramos Santos"/>
        <s v="Rui Sanches De Oliveira"/>
        <s v="Filomeno Jacinto Cardoso Correia"/>
        <s v="Antonio Veiga Fernandes"/>
        <s v="Ostelino Silveira Correia E Silva"/>
        <s v="Braz Andrade,Sociedade Unipessoal,Ldª"/>
        <s v="Dalia Delfina Furtado Gomes Miranda"/>
        <s v="Pedro Arcanjo Correia "/>
        <s v="João Lopes"/>
        <s v="Conceição Landim Nunes"/>
        <s v="Maria Rosa Martins Tavares Pina"/>
        <s v="Adilson Da Silva Semedo"/>
        <s v="Mónica Sofia Neves Moreno"/>
        <s v="Alenxandrino Gomes Correia"/>
        <s v="Amrodrigues Serviços E Comercio-Sociedade Unipessoal Lda"/>
        <s v="Oficina Eletro Auto Comercio Alassane Sociedade Unipesoal Lda"/>
        <s v="Elton Tavares Monteiro"/>
        <s v="Suzana Dos Reis Santos Lopes"/>
        <s v="Madesilar Comercio E Industria Lda"/>
        <s v="Solange Freire Mendonça"/>
        <s v="Santiago Limpo &amp; Seguro , Sociedade Unipessoal , Lda"/>
        <s v="Gilson Lopes Da Costa"/>
        <s v="Eloisa Jesus Goncalves Almeida"/>
        <s v="Maxima Furtado Cardoso"/>
        <s v="Domingas Lopes Varela"/>
        <s v="Hinorberto Soares Mascarenhas"/>
        <s v="All Trans Transitários"/>
        <s v="Natalino Correia Da Costa"/>
        <s v="Felisberto Lopes Tavares                                              "/>
        <s v="Hmc - Investimentos Lda"/>
        <s v="Maria Iveth Delgado Freire"/>
        <s v="Zegos Art &amp; Confeccoes, Sociedade Unipessoal, Lda"/>
        <s v="Cesaltina Filomena Silva Ribeiro"/>
        <s v="Opticália- Assomada"/>
        <s v="Domilia Sanches Cardoso"/>
        <s v="Lui &amp; Luia Aluminio, Comercio Geral, Lda"/>
        <s v="Domingos Gomes Moreira"/>
        <s v="T.Com, Tecnologias E Conhecimento"/>
        <s v="Ana Maria Mendes Lopes"/>
        <s v="Maria De Fatima Lopes Tavares"/>
        <s v="Reinaldo Lopes Tavares"/>
        <s v="Isabel Ramos Semed Brito"/>
        <s v="Carlos Alcindo Tavares Da Costa"/>
        <s v="Edmilson Furtado Martins"/>
        <s v="Construções Felisberto Ferreira, Sociedade Unipessoal, Lda"/>
        <s v="Isabel Antonieta Rangel Cabral"/>
        <s v="Micael Edgar Tavares Ribeiro"/>
        <s v="Elvis Querido Vaz Monteiro"/>
        <s v="Evanildo Robalo Mendes"/>
        <s v="Avelina Correia Gonçalves Fernandes"/>
        <s v="Daniel Gomes Miranda"/>
        <s v="Gilberto Furtado Landim"/>
        <s v="Elton Saliny Gomes Pina"/>
        <s v="Ema Da Graça Moreira"/>
        <s v="Jonatthon Sebastiao Oliveira Gomes"/>
        <s v="Neny Cars Sociedade Unipessoal, Lda"/>
        <s v="Celestino Mendes Barbosa"/>
        <s v="Jailson Jesus Tavares Oliveira"/>
        <s v="Maria Madalena Veiga Cruz"/>
        <s v="Jose Moises Lopes Fernandes"/>
        <s v="Lena Maria Pires Correia Lopes Marçal"/>
        <s v="Felisberto Gomes Pereira"/>
        <s v="Boaventura Sanches Cardoso"/>
        <s v="Melody Soares Semedo"/>
        <s v="Maria Da Luz Borges"/>
        <s v="Design Kriola  Lda"/>
        <s v="David Inácio Gomes Landim"/>
        <s v="Empresa Fundações E Comercio Geral, Lda"/>
        <s v="Mario Jorge Borges Vaz"/>
        <s v="Tacv Cabo Verde Airlines"/>
        <s v="Cacilda Silva Furtado "/>
        <s v="Nivaldo Joao Tavares Andrade"/>
        <s v="Jocelina Furtado Rodrigues Carvalho"/>
        <s v="Cezino Martins Pereira"/>
        <s v="Ana Furtado De Oliveira Vieira Da Silva"/>
        <s v="Bernarda Pereira"/>
        <s v="Maria Fatima Soares                                                   "/>
        <s v="Comércio Sanches Sociedade Unipessoal Lda."/>
        <s v="Domingas Lopes"/>
        <s v="Ana Cristina Soares Monteiro"/>
        <s v="Euclides Tavares De Andrade Furtado"/>
        <s v="José Armindo Correia Furtado"/>
        <s v="Aristides Furtado Miranda"/>
        <s v="Herculano Pereira Fernandes                                           "/>
        <s v="Associaçao Regional De Basquetebol De Santiago Norte                  "/>
        <s v="Francisca Lopes Da Cruz"/>
        <s v="Natalina Tavares Semedo"/>
        <s v="Nerida Do Rosario Gomes Sanches"/>
        <s v="Lucia Varela Duarte"/>
        <s v="Luiz Nascimento Furtado"/>
        <s v="Cristina Mendes Lopes"/>
        <s v="Felisberto Mendes Tavares"/>
        <s v="Janice De Jesus Martins Moreno"/>
        <s v="Fermiliana Rocha Pina"/>
        <s v="Khym Negoce, Lda"/>
        <s v="Deize Maria Moreira Da Silva"/>
        <s v="Mai-Comercio Geral"/>
        <s v="Aderito Tavares Almeida"/>
        <s v="Auxilia Maria Da Veiga Gomes"/>
        <s v="Adilson Junior Lopes Cabral"/>
        <s v="Moisés Alves Moreira"/>
        <s v="Adelina Mendes Correia"/>
        <s v="Jaf Assistencia Tecnica Auto Sociedade Unipessoal, Lda"/>
        <s v="Farmacia Calheta Sao Miguel,Lda                                       "/>
        <s v="Maria Natercia Furtado Mendonca"/>
        <s v="Elisandro Correia Fernandes"/>
        <s v="Florinda Lopes Semedo"/>
        <s v="Sociedade Lisboa Hidroulic"/>
        <s v="Manuel Gomes Dos Anjos E Filhos, Sarl"/>
        <s v="Associação Regional De Futebol Do Interior De Santiago Norte"/>
        <s v="Maria Ilídia Lopes Furtado"/>
        <s v="José Carlos Rodrigues Furtado"/>
        <s v="Cleusa Ema Tavares Almeida"/>
        <s v="Quintino Martins Borges Pinto"/>
        <s v="Carlos Alberto Mendes Sanches"/>
        <s v="Emanuel Augustos Dos Santos Furtado"/>
        <s v="Candido Vieira Tavares                                                "/>
        <s v="Domingos Barros 1                                                     "/>
        <s v="Itac Inspecçoes Tecnicas  Automoveis Cabo Verde, Sociedade Unipessoal Anonima"/>
        <s v="Mauricio Antonio Oliveira"/>
        <s v="Teresa Lucia Mendes Cardoso"/>
        <s v="Ramiro Tavares Almeida"/>
        <s v="Aquilino Juvêncio Furtado Vaz"/>
        <s v="Amelia Maria Semedo Monteiro"/>
        <s v="Universidade Santiago                                                                      "/>
        <s v="Tribunal Fiscal E Aduaneiro Sotavento"/>
        <s v="Pedra De Ouro Extração &amp; Comercio Lda"/>
        <s v="Adilson Varela Oliveira"/>
        <s v="Nl Kadosh-Som"/>
        <s v="Placa Construcoes, Sociedade Unipessoal,Lda"/>
        <s v="Carlos Veiga,  Lda"/>
        <s v="Igor Lizito De Pina Fernandes"/>
        <s v="Julia Mendes Sanches Tavares"/>
        <s v="Cezaltina Antonio Rodrigues"/>
        <s v="Jose Luis Pereira Costa"/>
        <s v="Anilton De Jesus Afonso Monteiro"/>
        <s v="Domingos Gonçalves Correia"/>
        <s v="Àguida Isabel Martins De Pina"/>
        <s v="Sao Miguel Aluminio Lda"/>
        <s v="Inês Cavalaino Das Neves Ganga"/>
        <s v="Emanuel Correia Semedo"/>
        <s v="Armanda  Landim De Barros"/>
        <s v="Nedil Antonio Fernandes Vaz"/>
        <s v="Comercio Bar Janice Varela"/>
        <s v="Energica Sociedade Unipesoal Lda"/>
        <s v="Hirondina Monteiro Fernandes"/>
        <s v="Maria Segunda Tavares Correia Monteiro"/>
        <s v="Angela Maria Gomes Coelho Pina Miranda"/>
        <s v="Cecilia Gomes Soares Ribeiro"/>
        <s v="Josefa Correia Mendes"/>
        <s v="Just.Obras- Engenharia 6 Construção, Lda"/>
        <s v="Semedo Semedo Construções E Feiras"/>
        <s v="Maria Da Conceição Cardoso Vaz"/>
        <s v="Suzana Do Rosário Lopes Tavares"/>
        <s v="Augusto Lopes Mendes Monteiro"/>
        <s v="Paulo Lopes Oliveira                                                  "/>
        <s v="Victorina Sanches Gomes"/>
        <s v="Ivandra Gorrete Tavares De Pina"/>
        <s v="Andreia Larice Freire Semedo"/>
        <s v="Quim Service, Sociedade Unipessola, Lda"/>
        <s v="Nelcy Sanches Baptista Dos  Santos"/>
        <s v="Austelino Afonso Duarte"/>
        <s v="Ivone Lourdes Pereira Martins"/>
        <s v="Manuela Pereira De Carvalho"/>
        <s v="Varela Auto Parts, Sociedade Unipessoal Lda"/>
        <s v="Marcelo Tavares Gomes Borges"/>
        <s v="Antónia Mendes Gonçalves"/>
        <s v="Maria Rosa Landim De Barros"/>
        <s v="Carolino Horta Monteiro"/>
        <s v="Francisco Lopes Da Silva"/>
        <s v="Edmila Dos Santos Fernandes"/>
        <s v="Associação Regional De Ciclismo De Santiago Sul"/>
        <s v="Vitalina Gomes V. Furtado"/>
        <s v="Miguel De Pina"/>
        <s v="Jose Rui Soares Correia"/>
        <s v="Sgl Transporte Comercio Pinturas Sociedade Unipesoal Lda"/>
        <s v="Holanda Mobiliares Comércio Geral E Serviços Lda"/>
        <s v="Zhou Enguang"/>
        <s v="Danilson Pereira Tavares"/>
        <s v="Zilena Gomes Pereira"/>
        <s v="Adelciides Gonçalves Vieira"/>
        <s v="Ana Josefa Gomes Cardoso"/>
        <s v="Ismael Avelino Tavares Semedo"/>
        <s v="Domingas Lopes Tavares"/>
        <s v="Eunice De Jesus Gomes Silva"/>
        <s v="Lucinda Mendes Lopes"/>
        <s v="Aleida Sanches Miranda"/>
        <s v="Samir António  Rocha Da Luz Furtado"/>
        <s v="Electra, Sarl                                                         "/>
        <s v="Antonina Costa Lopes"/>
        <s v="Juliana Mendes Furtado"/>
        <s v="Saturnino Freire Afonso"/>
        <s v="Carlos Alberto Sanches Semedo"/>
        <s v="Helton Joao Correia Lopes"/>
        <s v="Xclumbumba Eventis"/>
        <s v="Lucia Maria Lopes Landim"/>
        <s v="Eletrotel"/>
        <s v="Antonina Lopes Pereira Oliveira"/>
        <s v="Daniel Moreno Borges"/>
        <s v="Urba Verde Bela Vista Bu Lar, Lda"/>
        <s v="Amilton De Jesus Gomes Batalha"/>
        <s v="Angelina Duarte"/>
        <s v="Ângelo De Nascimento Furtado Gomes Lopes"/>
        <s v="Arlindo Mendes Semedo"/>
        <s v="Elsa Almeida Da Silva"/>
        <s v="Domingas Tavares Correia"/>
        <s v="Decio De Jesus Furtado Rebelo"/>
        <s v="Josefa Correia Tavares"/>
        <s v="Celina Correia Rodrigues"/>
        <s v="Dany Midia - Producoes Audiovisuais, Sociedade Unipessoal,Lda."/>
        <s v="Sociedade Confeccoes Alves Monteiro, Lda"/>
        <s v="Maria Tereza Gomes Vaz"/>
        <s v="Ana Sofia Pereira Tavares"/>
        <s v="Oficina Mdm Neny"/>
        <s v="Sulada, Lda"/>
        <s v="Manuel Mendes Cabral"/>
        <s v="Transmoura Comércio E Serviços Lda"/>
        <s v="Delegacia De Saude De São Miguel"/>
        <s v="Paulo Miguel Furtado Correia"/>
        <s v="Drogaria Blacky Johnson"/>
        <s v="Elísio Gomes Lopes"/>
        <s v="Enrique Aguirre Alhinho"/>
        <s v="Maria Luisa Semedo Coreia"/>
        <s v="Antonina Gomes Furtado"/>
        <s v="Andyra Lima"/>
        <s v="Carla Sofia Lopes Tavares"/>
        <s v="Eduarda Mendes Gomes"/>
        <s v="Ivanildo  Lázaro Furtado Dos Reis"/>
        <s v="Cabotel - Hotelaria E Turismo, Lda"/>
        <s v="Carolino Gomes Miranda"/>
        <s v="Madalena Moreno Pereira"/>
        <s v="Silvina Mendes Moreno Oliveira"/>
        <s v="Márcia Lopes Teixeira"/>
        <s v="Rosineia Pereira De Carvalho"/>
        <s v="Olimpio Mendes Lopes Dias"/>
        <s v="Helio De Jesus Pina Sanches"/>
        <s v="Ermelinda Emilio Mendes Lopes"/>
        <s v="Edelmira Da Conceição Cabral Da Rosa"/>
        <m/>
        <s v="Retençao Comp. Aposentaçao_Estado"/>
        <s v="Retençoes Compe. Aposentaçao"/>
        <s v="Leiny De Jesus Tavares Fernandes"/>
        <s v="Pedras De Portugal, Sociedade Unipessoal, Lda" u="1"/>
        <s v="Celino Monteiro Moreira" u="1"/>
        <s v="Ermelindo Mnedes De Pina" u="1"/>
        <s v="Adelcia Maria Horta Mendes" u="1"/>
        <s v="Laudina Morreira Tvares" u="1"/>
        <s v="Madesilar Madeira E Derivadoslda" u="1"/>
        <s v="Farmacia De São Miguel" u="1"/>
        <s v="Tribunal Judicial Da Comarca Da Praia - 1º Juizo Civil" u="1"/>
        <s v="Upranimal- Raçoes De Cabo Verde, Lda" u="1"/>
        <s v="Leinise Mendes Fernandes" u="1"/>
        <s v="Maria Rosa Varela De Oliveira" u="1"/>
        <s v="Indústria Carvalho, Sa" u="1"/>
        <s v="Soprohotel, S.A" u="1"/>
        <s v="Emps Empresa Moreira Prestacao Servicosociedade Unipesoalda" u="1"/>
        <s v="Confeccoes Alcides Varela, Sociedade Unipessaol Lda" u="1"/>
        <s v="Associaçao Dos Amigos De Figueira Muita" u="1"/>
        <s v="Retençao Imposto Selo" u="1"/>
        <s v="Maria Luz Silva Monteiro" u="1"/>
        <s v="Tiba Cabo Verde" u="1"/>
        <s v="Pensão Restaurante Seafood-Sociedade Unipessoal, Lda" u="1"/>
        <s v="Asosportcomercio Sociedade Unipesoal Lda" u="1"/>
        <s v="Tesoureira Municipal" u="1"/>
        <s v="Oficina Eletro Auto Comercio Alasane Sociedade Unipesoal Lda" u="1"/>
        <s v="Optica Medica" u="1"/>
        <s v="Tripouli Viagens" u="1"/>
        <s v="Desiign Kreola Publicidade E Marketing Lda" u="1"/>
      </sharedItems>
    </cacheField>
    <cacheField name="ID_FORNECEDOR" numFmtId="0">
      <sharedItems containsString="0" containsBlank="1" containsNumber="1" containsInteger="1" minValue="100023049" maxValue="100479802"/>
    </cacheField>
    <cacheField name="CONTRIB" numFmtId="0">
      <sharedItems containsString="0" containsBlank="1" count="1">
        <m/>
      </sharedItems>
    </cacheField>
    <cacheField name="DESCONTOS" numFmtId="0">
      <sharedItems containsBlank="1" count="14">
        <s v="Valor Liquido"/>
        <s v="IUR"/>
        <s v="Retenções Samsung"/>
        <s v="Retenções STAPS"/>
        <s v="Reposições"/>
        <s v="Retenções Siacsa"/>
        <s v="Previdencia Social"/>
        <s v="Pensão Alimenticia"/>
        <s v="Retenções CVMovel"/>
        <s v="Desconto Judicial"/>
        <s v="Retenções Siscap"/>
        <m/>
        <s v="Compensação de Aposentaçao_Estado"/>
        <s v="Compensação de Aposentação"/>
      </sharedItems>
    </cacheField>
    <cacheField name="CC_REL" numFmtId="0">
      <sharedItems containsBlank="1"/>
    </cacheField>
    <cacheField name="CC_TREL" numFmtId="0">
      <sharedItems/>
    </cacheField>
    <cacheField name="EST_EXE" numFmtId="0">
      <sharedItems containsBlank="1" count="3">
        <s v="P"/>
        <m/>
        <s v="PP"/>
      </sharedItems>
    </cacheField>
    <cacheField name="SIGLA" numFmtId="0">
      <sharedItems containsBlank="1"/>
    </cacheField>
    <cacheField name="FSA" numFmtId="0">
      <sharedItems count="1">
        <s v="NAO"/>
      </sharedItems>
    </cacheField>
    <cacheField name="MEIO_PAG" numFmtId="0">
      <sharedItems containsBlank="1" count="4">
        <m/>
        <s v="N/A"/>
        <s v="RETEN"/>
        <s v="CHEQUE"/>
      </sharedItems>
    </cacheField>
    <cacheField name="FINANCEIRO" numFmtId="0">
      <sharedItems containsBlank="1" count="4">
        <m/>
        <s v="N/A"/>
        <s v="NAO"/>
        <s v="SIM"/>
      </sharedItems>
    </cacheField>
    <cacheField name="CIRCULACAO" numFmtId="0">
      <sharedItems containsBlank="1" count="2">
        <m/>
        <s v="N/A"/>
      </sharedItems>
    </cacheField>
    <cacheField name="T_FINANCIAMENTO" numFmtId="0">
      <sharedItems count="1">
        <s v="TES"/>
      </sharedItems>
    </cacheField>
    <cacheField name="FIN_S" numFmtId="0">
      <sharedItems count="1">
        <s v="CM"/>
      </sharedItems>
    </cacheField>
    <cacheField name="FIN_D" numFmtId="0">
      <sharedItems count="1">
        <s v="Câmara Municipal"/>
      </sharedItems>
    </cacheField>
    <cacheField name="FUNC3" numFmtId="0">
      <sharedItems containsString="0" containsBlank="1" count="1">
        <m/>
      </sharedItems>
    </cacheField>
    <cacheField name="FUNC2" numFmtId="0">
      <sharedItems containsString="0" containsBlank="1" count="1">
        <m/>
      </sharedItems>
    </cacheField>
    <cacheField name="FUNC1" numFmtId="0">
      <sharedItems containsString="0" containsBlank="1" count="1">
        <m/>
      </sharedItems>
    </cacheField>
    <cacheField name="FUNDO" numFmtId="0">
      <sharedItems count="1">
        <s v="NAO"/>
      </sharedItems>
    </cacheField>
    <cacheField name="CC_EXE" numFmtId="0">
      <sharedItems/>
    </cacheField>
    <cacheField name="CAP" numFmtId="0">
      <sharedItems containsString="0" containsBlank="1" count="1">
        <m/>
      </sharedItems>
    </cacheField>
    <cacheField name="GRU" numFmtId="0">
      <sharedItems containsString="0" containsBlank="1" count="1">
        <m/>
      </sharedItems>
    </cacheField>
    <cacheField name="ART" numFmtId="0">
      <sharedItems containsString="0" containsBlank="1" count="1">
        <m/>
      </sharedItems>
    </cacheField>
    <cacheField name="ALI" numFmtId="0">
      <sharedItems containsString="0" containsBlank="1" count="1">
        <m/>
      </sharedItems>
    </cacheField>
    <cacheField name="REG_TIPO" numFmtId="0">
      <sharedItems containsBlank="1" count="4">
        <s v="FUN"/>
        <s v="INV"/>
        <s v="OUT"/>
        <m/>
      </sharedItems>
    </cacheField>
    <cacheField name="REG_ANO" numFmtId="0">
      <sharedItems containsString="0" containsBlank="1" count="1">
        <m/>
      </sharedItems>
    </cacheField>
    <cacheField name="PERIODO" numFmtId="0">
      <sharedItems count="2">
        <s v="Mensal"/>
        <s v="Anual"/>
      </sharedItems>
    </cacheField>
    <cacheField name="ORDEM_PAGAMENTO" numFmtId="0">
      <sharedItems containsBlank="1" count="3">
        <s v="000000"/>
        <s v="099999"/>
        <m/>
      </sharedItems>
    </cacheField>
    <cacheField name="OP_DEFINITIVO" numFmtId="0">
      <sharedItems containsBlank="1" count="2">
        <s v="000000"/>
        <m/>
      </sharedItems>
    </cacheField>
    <cacheField name="TIPO_ORDEM" numFmtId="0">
      <sharedItems containsBlank="1" count="3">
        <s v="ORC"/>
        <s v="INT"/>
        <m/>
      </sharedItems>
    </cacheField>
    <cacheField name="TIPO_MOVIMENTO_ID" numFmtId="0">
      <sharedItems containsString="0" containsBlank="1" containsNumber="1" containsInteger="1" minValue="10680" maxValue="11100" count="14">
        <n v="10680"/>
        <n v="10719"/>
        <n v="11100"/>
        <n v="10800"/>
        <n v="10723"/>
        <n v="11061"/>
        <n v="10741"/>
        <n v="10727"/>
        <n v="10840"/>
        <n v="10725"/>
        <n v="11060"/>
        <m/>
        <n v="10730"/>
        <n v="10729"/>
      </sharedItems>
    </cacheField>
    <cacheField name="RECEITA_DO_ESTADO" numFmtId="0">
      <sharedItems containsString="0" containsBlank="1" count="1">
        <m/>
      </sharedItems>
    </cacheField>
    <cacheField name="DESC_CAB"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1952">
  <r>
    <x v="0"/>
    <n v="0"/>
    <n v="0"/>
    <n v="0"/>
    <n v="600"/>
    <x v="0"/>
    <x v="0"/>
    <x v="0"/>
    <x v="0"/>
    <s v="03.16.15"/>
    <x v="0"/>
    <x v="0"/>
    <x v="0"/>
    <s v="Direção Financeira"/>
    <s v="03.16.15"/>
    <s v="Direção Financeira"/>
    <s v="03.16.15"/>
    <x v="0"/>
    <x v="0"/>
    <x v="0"/>
    <x v="0"/>
    <x v="0"/>
    <x v="0"/>
    <x v="0"/>
    <x v="0"/>
    <x v="0"/>
    <s v="2024-01-26"/>
    <x v="0"/>
    <n v="600"/>
    <x v="0"/>
    <m/>
    <x v="0"/>
    <m/>
    <x v="0"/>
    <n v="100475629"/>
    <x v="0"/>
    <x v="0"/>
    <s v="Direção Financeira"/>
    <s v="ORI"/>
    <x v="0"/>
    <m/>
    <x v="0"/>
    <x v="0"/>
    <x v="0"/>
    <x v="0"/>
    <x v="0"/>
    <x v="0"/>
    <x v="0"/>
    <x v="0"/>
    <x v="0"/>
    <x v="0"/>
    <x v="0"/>
    <s v="Direção Financeira"/>
    <x v="0"/>
    <x v="0"/>
    <x v="0"/>
    <x v="0"/>
    <x v="0"/>
    <x v="0"/>
    <x v="0"/>
    <x v="0"/>
    <x v="0"/>
    <x v="0"/>
    <x v="0"/>
    <x v="0"/>
    <s v="Pagamento referente a aquisição de serviço de montagem de pneu da viatura ST-94-OL, afetos aos serviços da CMSM, conforme anexo."/>
  </r>
  <r>
    <x v="1"/>
    <n v="0"/>
    <n v="0"/>
    <n v="0"/>
    <n v="151803"/>
    <x v="1"/>
    <x v="0"/>
    <x v="0"/>
    <x v="0"/>
    <s v="01.27.06.80"/>
    <x v="1"/>
    <x v="1"/>
    <x v="1"/>
    <s v="Requalificação Urbana e habitação"/>
    <s v="01.27.06"/>
    <s v="Requalificação Urbana e habitação"/>
    <s v="01.27.06"/>
    <x v="1"/>
    <x v="0"/>
    <x v="0"/>
    <x v="0"/>
    <x v="0"/>
    <x v="1"/>
    <x v="1"/>
    <x v="0"/>
    <x v="1"/>
    <s v="2024-03-08"/>
    <x v="0"/>
    <n v="151803"/>
    <x v="0"/>
    <m/>
    <x v="0"/>
    <m/>
    <x v="1"/>
    <n v="100476920"/>
    <x v="0"/>
    <x v="0"/>
    <s v="Requalificação Urbana de Veneza"/>
    <s v="ORI"/>
    <x v="0"/>
    <m/>
    <x v="0"/>
    <x v="0"/>
    <x v="0"/>
    <x v="0"/>
    <x v="0"/>
    <x v="0"/>
    <x v="0"/>
    <x v="0"/>
    <x v="0"/>
    <x v="0"/>
    <x v="0"/>
    <s v="Requalificação Urbana de Veneza"/>
    <x v="0"/>
    <x v="0"/>
    <x v="0"/>
    <x v="0"/>
    <x v="1"/>
    <x v="0"/>
    <x v="0"/>
    <x v="0"/>
    <x v="0"/>
    <x v="0"/>
    <x v="0"/>
    <x v="0"/>
    <s v="Pagamento referente a aquisição de combustíveis para a viatura destinados as obras de requalificação urbana e ambiental de praia de Veneza, conforme anexo."/>
  </r>
  <r>
    <x v="0"/>
    <n v="0"/>
    <n v="0"/>
    <n v="0"/>
    <n v="400"/>
    <x v="2"/>
    <x v="0"/>
    <x v="0"/>
    <x v="0"/>
    <s v="03.16.15"/>
    <x v="0"/>
    <x v="0"/>
    <x v="0"/>
    <s v="Direção Financeira"/>
    <s v="03.16.15"/>
    <s v="Direção Financeira"/>
    <s v="03.16.15"/>
    <x v="0"/>
    <x v="0"/>
    <x v="0"/>
    <x v="0"/>
    <x v="0"/>
    <x v="0"/>
    <x v="0"/>
    <x v="0"/>
    <x v="2"/>
    <s v="2024-02-07"/>
    <x v="0"/>
    <n v="400"/>
    <x v="0"/>
    <m/>
    <x v="0"/>
    <m/>
    <x v="0"/>
    <n v="100475629"/>
    <x v="0"/>
    <x v="0"/>
    <s v="Direção Financeira"/>
    <s v="ORI"/>
    <x v="0"/>
    <m/>
    <x v="0"/>
    <x v="0"/>
    <x v="0"/>
    <x v="0"/>
    <x v="0"/>
    <x v="0"/>
    <x v="0"/>
    <x v="0"/>
    <x v="0"/>
    <x v="0"/>
    <x v="0"/>
    <s v="Direção Financeira"/>
    <x v="0"/>
    <x v="0"/>
    <x v="0"/>
    <x v="0"/>
    <x v="0"/>
    <x v="0"/>
    <x v="0"/>
    <x v="0"/>
    <x v="0"/>
    <x v="0"/>
    <x v="0"/>
    <x v="0"/>
    <s v="Pagamento referente a aquisição de 1 pipo para viatura ST-03-QJ, afetos ao serviços CMSM, conforme anexo."/>
  </r>
  <r>
    <x v="0"/>
    <n v="0"/>
    <n v="0"/>
    <n v="0"/>
    <n v="6411"/>
    <x v="3"/>
    <x v="0"/>
    <x v="1"/>
    <x v="0"/>
    <s v="80.02.01"/>
    <x v="2"/>
    <x v="2"/>
    <x v="2"/>
    <s v="Retenções Iur"/>
    <s v="80.02.01"/>
    <s v="Retenções Iur"/>
    <s v="80.02.01"/>
    <x v="2"/>
    <x v="0"/>
    <x v="1"/>
    <x v="0"/>
    <x v="1"/>
    <x v="2"/>
    <x v="2"/>
    <x v="0"/>
    <x v="0"/>
    <s v="2024-01-30"/>
    <x v="0"/>
    <n v="6411"/>
    <x v="0"/>
    <m/>
    <x v="0"/>
    <m/>
    <x v="2"/>
    <n v="100474696"/>
    <x v="0"/>
    <x v="0"/>
    <s v="Retenções Iur"/>
    <s v="ORI"/>
    <x v="0"/>
    <s v="RIUR"/>
    <x v="0"/>
    <x v="0"/>
    <x v="0"/>
    <x v="0"/>
    <x v="0"/>
    <x v="0"/>
    <x v="0"/>
    <x v="0"/>
    <x v="0"/>
    <x v="0"/>
    <x v="0"/>
    <s v="Retenções Iur"/>
    <x v="0"/>
    <x v="0"/>
    <x v="0"/>
    <x v="0"/>
    <x v="2"/>
    <x v="0"/>
    <x v="0"/>
    <x v="0"/>
    <x v="0"/>
    <x v="1"/>
    <x v="0"/>
    <x v="0"/>
    <s v="RETENCAO OT"/>
  </r>
  <r>
    <x v="0"/>
    <n v="0"/>
    <n v="0"/>
    <n v="0"/>
    <n v="1800"/>
    <x v="4"/>
    <x v="0"/>
    <x v="0"/>
    <x v="0"/>
    <s v="03.16.02"/>
    <x v="3"/>
    <x v="0"/>
    <x v="0"/>
    <s v="Gabinete do Presidente"/>
    <s v="03.16.02"/>
    <s v="Gabinete do Presidente"/>
    <s v="03.16.02"/>
    <x v="3"/>
    <x v="0"/>
    <x v="0"/>
    <x v="1"/>
    <x v="0"/>
    <x v="0"/>
    <x v="0"/>
    <x v="0"/>
    <x v="0"/>
    <s v="2024-01-10"/>
    <x v="0"/>
    <n v="1800"/>
    <x v="0"/>
    <m/>
    <x v="0"/>
    <m/>
    <x v="3"/>
    <n v="100478720"/>
    <x v="0"/>
    <x v="0"/>
    <s v="Gabinete do Presidente"/>
    <s v="ORI"/>
    <x v="0"/>
    <m/>
    <x v="0"/>
    <x v="0"/>
    <x v="0"/>
    <x v="0"/>
    <x v="0"/>
    <x v="0"/>
    <x v="0"/>
    <x v="0"/>
    <x v="0"/>
    <x v="0"/>
    <x v="0"/>
    <s v="Gabinete do Presidente"/>
    <x v="0"/>
    <x v="0"/>
    <x v="0"/>
    <x v="0"/>
    <x v="0"/>
    <x v="0"/>
    <x v="0"/>
    <x v="0"/>
    <x v="0"/>
    <x v="0"/>
    <x v="0"/>
    <x v="0"/>
    <s v="Ajuda de custo a favor do senhor Moises Landim, pela sua deslocação a Praia em missão oficial de serviço, conforme anexo"/>
  </r>
  <r>
    <x v="0"/>
    <n v="0"/>
    <n v="0"/>
    <n v="0"/>
    <n v="7500"/>
    <x v="5"/>
    <x v="0"/>
    <x v="0"/>
    <x v="0"/>
    <s v="01.27.04.03"/>
    <x v="4"/>
    <x v="1"/>
    <x v="1"/>
    <s v="Infra-Estruturas e Transportes"/>
    <s v="01.27.04"/>
    <s v="Infra-Estruturas e Transportes"/>
    <s v="01.27.04"/>
    <x v="4"/>
    <x v="0"/>
    <x v="2"/>
    <x v="2"/>
    <x v="0"/>
    <x v="1"/>
    <x v="0"/>
    <x v="0"/>
    <x v="3"/>
    <s v="2024-05-31"/>
    <x v="1"/>
    <n v="7500"/>
    <x v="0"/>
    <m/>
    <x v="0"/>
    <m/>
    <x v="2"/>
    <n v="100474696"/>
    <x v="0"/>
    <x v="1"/>
    <s v="Plano de emergencia da epoca de chuvas"/>
    <s v="ORI"/>
    <x v="0"/>
    <m/>
    <x v="0"/>
    <x v="0"/>
    <x v="0"/>
    <x v="0"/>
    <x v="0"/>
    <x v="0"/>
    <x v="0"/>
    <x v="0"/>
    <x v="0"/>
    <x v="0"/>
    <x v="0"/>
    <s v="Plano de emergencia da epoca de chuvas"/>
    <x v="0"/>
    <x v="0"/>
    <x v="0"/>
    <x v="0"/>
    <x v="1"/>
    <x v="0"/>
    <x v="0"/>
    <x v="0"/>
    <x v="0"/>
    <x v="0"/>
    <x v="1"/>
    <x v="0"/>
    <s v="Pagamento a favor do Sr. Nelson Monteiro Semedo, pela a aquisição de serviços de limpeza de caminhos vicinais de Chacha a Hortelã, conforme anexo."/>
  </r>
  <r>
    <x v="0"/>
    <n v="0"/>
    <n v="0"/>
    <n v="0"/>
    <n v="42500"/>
    <x v="5"/>
    <x v="0"/>
    <x v="0"/>
    <x v="0"/>
    <s v="01.27.04.03"/>
    <x v="4"/>
    <x v="1"/>
    <x v="1"/>
    <s v="Infra-Estruturas e Transportes"/>
    <s v="01.27.04"/>
    <s v="Infra-Estruturas e Transportes"/>
    <s v="01.27.04"/>
    <x v="4"/>
    <x v="0"/>
    <x v="2"/>
    <x v="2"/>
    <x v="0"/>
    <x v="1"/>
    <x v="0"/>
    <x v="0"/>
    <x v="3"/>
    <s v="2024-05-31"/>
    <x v="1"/>
    <n v="42500"/>
    <x v="0"/>
    <m/>
    <x v="0"/>
    <m/>
    <x v="4"/>
    <n v="100479010"/>
    <x v="0"/>
    <x v="0"/>
    <s v="Plano de emergencia da epoca de chuvas"/>
    <s v="ORI"/>
    <x v="0"/>
    <m/>
    <x v="0"/>
    <x v="0"/>
    <x v="0"/>
    <x v="0"/>
    <x v="0"/>
    <x v="0"/>
    <x v="0"/>
    <x v="0"/>
    <x v="0"/>
    <x v="0"/>
    <x v="0"/>
    <s v="Plano de emergencia da epoca de chuvas"/>
    <x v="0"/>
    <x v="0"/>
    <x v="0"/>
    <x v="0"/>
    <x v="1"/>
    <x v="0"/>
    <x v="0"/>
    <x v="0"/>
    <x v="0"/>
    <x v="0"/>
    <x v="0"/>
    <x v="0"/>
    <s v="Pagamento a favor do Sr. Nelson Monteiro Semedo, pela a aquisição de serviços de limpeza de caminhos vicinais de Chacha a Hortelã, conforme anexo."/>
  </r>
  <r>
    <x v="0"/>
    <n v="0"/>
    <n v="0"/>
    <n v="0"/>
    <n v="1359"/>
    <x v="6"/>
    <x v="0"/>
    <x v="0"/>
    <x v="0"/>
    <s v="03.16.15"/>
    <x v="0"/>
    <x v="0"/>
    <x v="0"/>
    <s v="Direção Financeira"/>
    <s v="03.16.15"/>
    <s v="Direção Financeira"/>
    <s v="03.16.15"/>
    <x v="5"/>
    <x v="0"/>
    <x v="0"/>
    <x v="1"/>
    <x v="0"/>
    <x v="0"/>
    <x v="0"/>
    <x v="0"/>
    <x v="4"/>
    <s v="2024-06-05"/>
    <x v="1"/>
    <n v="1359"/>
    <x v="0"/>
    <m/>
    <x v="0"/>
    <m/>
    <x v="2"/>
    <n v="100474696"/>
    <x v="0"/>
    <x v="1"/>
    <s v="Direção Financeira"/>
    <s v="ORI"/>
    <x v="0"/>
    <m/>
    <x v="0"/>
    <x v="0"/>
    <x v="0"/>
    <x v="0"/>
    <x v="0"/>
    <x v="0"/>
    <x v="0"/>
    <x v="0"/>
    <x v="0"/>
    <x v="0"/>
    <x v="0"/>
    <s v="Direção Financeira"/>
    <x v="0"/>
    <x v="0"/>
    <x v="0"/>
    <x v="0"/>
    <x v="0"/>
    <x v="0"/>
    <x v="0"/>
    <x v="0"/>
    <x v="0"/>
    <x v="0"/>
    <x v="1"/>
    <x v="0"/>
    <s v="Pagamento referente ao prestação de serviço como fiscal durante o período de 13 de maio a 30 de maio de 2024, conforme anexo"/>
  </r>
  <r>
    <x v="0"/>
    <n v="0"/>
    <n v="0"/>
    <n v="0"/>
    <n v="7702"/>
    <x v="6"/>
    <x v="0"/>
    <x v="0"/>
    <x v="0"/>
    <s v="03.16.15"/>
    <x v="0"/>
    <x v="0"/>
    <x v="0"/>
    <s v="Direção Financeira"/>
    <s v="03.16.15"/>
    <s v="Direção Financeira"/>
    <s v="03.16.15"/>
    <x v="5"/>
    <x v="0"/>
    <x v="0"/>
    <x v="1"/>
    <x v="0"/>
    <x v="0"/>
    <x v="0"/>
    <x v="0"/>
    <x v="4"/>
    <s v="2024-06-05"/>
    <x v="1"/>
    <n v="7702"/>
    <x v="0"/>
    <m/>
    <x v="0"/>
    <m/>
    <x v="5"/>
    <n v="100479662"/>
    <x v="0"/>
    <x v="0"/>
    <s v="Direção Financeira"/>
    <s v="ORI"/>
    <x v="0"/>
    <m/>
    <x v="0"/>
    <x v="0"/>
    <x v="0"/>
    <x v="0"/>
    <x v="0"/>
    <x v="0"/>
    <x v="0"/>
    <x v="0"/>
    <x v="0"/>
    <x v="0"/>
    <x v="0"/>
    <s v="Direção Financeira"/>
    <x v="0"/>
    <x v="0"/>
    <x v="0"/>
    <x v="0"/>
    <x v="0"/>
    <x v="0"/>
    <x v="0"/>
    <x v="0"/>
    <x v="0"/>
    <x v="0"/>
    <x v="0"/>
    <x v="0"/>
    <s v="Pagamento referente ao prestação de serviço como fiscal durante o período de 13 de maio a 30 de maio de 2024, conforme anexo"/>
  </r>
  <r>
    <x v="1"/>
    <n v="0"/>
    <n v="0"/>
    <n v="0"/>
    <n v="98000"/>
    <x v="7"/>
    <x v="0"/>
    <x v="0"/>
    <x v="0"/>
    <s v="01.27.07.01"/>
    <x v="5"/>
    <x v="1"/>
    <x v="1"/>
    <s v="Requalificação Urbana e Habitação 2"/>
    <s v="01.27.07"/>
    <s v="Requalificação Urbana e Habitação 2"/>
    <s v="01.27.07"/>
    <x v="1"/>
    <x v="0"/>
    <x v="0"/>
    <x v="0"/>
    <x v="0"/>
    <x v="1"/>
    <x v="1"/>
    <x v="0"/>
    <x v="4"/>
    <s v="2024-06-18"/>
    <x v="1"/>
    <n v="98000"/>
    <x v="0"/>
    <m/>
    <x v="0"/>
    <m/>
    <x v="6"/>
    <n v="100474914"/>
    <x v="0"/>
    <x v="0"/>
    <s v="Construção da Estrada de Mato Dentro"/>
    <s v="ORI"/>
    <x v="0"/>
    <m/>
    <x v="0"/>
    <x v="0"/>
    <x v="0"/>
    <x v="0"/>
    <x v="0"/>
    <x v="0"/>
    <x v="0"/>
    <x v="0"/>
    <x v="0"/>
    <x v="0"/>
    <x v="0"/>
    <s v="Construção da Estrada de Mato Dentro"/>
    <x v="0"/>
    <x v="0"/>
    <x v="0"/>
    <x v="0"/>
    <x v="1"/>
    <x v="0"/>
    <x v="0"/>
    <x v="0"/>
    <x v="0"/>
    <x v="0"/>
    <x v="0"/>
    <x v="0"/>
    <s v=" Pagamento a favor da Mitigação do Impacto Ambiental, referente a taxas devidas no âmbito dos procedimentos de Avaliação de Impacto Ambiental da Estrada Hortelã - Mato Dento, conforme a anexo.  "/>
  </r>
  <r>
    <x v="0"/>
    <n v="0"/>
    <n v="0"/>
    <n v="0"/>
    <n v="15000"/>
    <x v="8"/>
    <x v="0"/>
    <x v="0"/>
    <x v="0"/>
    <s v="01.25.03.12"/>
    <x v="6"/>
    <x v="3"/>
    <x v="3"/>
    <s v="Emprego e Formação profissional"/>
    <s v="01.25.03"/>
    <s v="Emprego e Formação profissional"/>
    <s v="01.25.03"/>
    <x v="4"/>
    <x v="0"/>
    <x v="2"/>
    <x v="2"/>
    <x v="0"/>
    <x v="1"/>
    <x v="0"/>
    <x v="0"/>
    <x v="4"/>
    <s v="2024-06-19"/>
    <x v="1"/>
    <n v="15000"/>
    <x v="0"/>
    <m/>
    <x v="0"/>
    <m/>
    <x v="7"/>
    <n v="100475791"/>
    <x v="0"/>
    <x v="0"/>
    <s v="Estágios Profissionais e Promoção de Emprego"/>
    <s v="ORI"/>
    <x v="0"/>
    <m/>
    <x v="0"/>
    <x v="0"/>
    <x v="0"/>
    <x v="0"/>
    <x v="0"/>
    <x v="0"/>
    <x v="0"/>
    <x v="0"/>
    <x v="0"/>
    <x v="0"/>
    <x v="0"/>
    <s v="Estágios Profissionais e Promoção de Emprego"/>
    <x v="0"/>
    <x v="0"/>
    <x v="0"/>
    <x v="0"/>
    <x v="1"/>
    <x v="0"/>
    <x v="0"/>
    <x v="0"/>
    <x v="0"/>
    <x v="0"/>
    <x v="0"/>
    <x v="0"/>
    <s v="Apoio para criação de autoemprego e reforço do negocio, conforme proposta em anexo."/>
  </r>
  <r>
    <x v="0"/>
    <n v="0"/>
    <n v="0"/>
    <n v="0"/>
    <n v="1092500"/>
    <x v="9"/>
    <x v="0"/>
    <x v="0"/>
    <x v="0"/>
    <s v="01.25.04.22"/>
    <x v="7"/>
    <x v="3"/>
    <x v="3"/>
    <s v="Cultura"/>
    <s v="01.25.04"/>
    <s v="Cultura"/>
    <s v="01.25.04"/>
    <x v="4"/>
    <x v="0"/>
    <x v="2"/>
    <x v="2"/>
    <x v="0"/>
    <x v="1"/>
    <x v="0"/>
    <x v="0"/>
    <x v="5"/>
    <s v="2024-08-09"/>
    <x v="2"/>
    <n v="1092500"/>
    <x v="0"/>
    <m/>
    <x v="0"/>
    <m/>
    <x v="8"/>
    <n v="10039568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Empresa MARIUS PRODUÇÕES CULTURAIS E ANIMAÇÃO TURISTICA, referente a aquisição de serviços de aluguer de som para festival de 15 Agosto 2024, confrome anexo.  "/>
  </r>
  <r>
    <x v="0"/>
    <n v="0"/>
    <n v="0"/>
    <n v="0"/>
    <n v="600"/>
    <x v="10"/>
    <x v="0"/>
    <x v="1"/>
    <x v="0"/>
    <s v="03.03.10"/>
    <x v="8"/>
    <x v="0"/>
    <x v="4"/>
    <s v="Receitas Da Câmara"/>
    <s v="03.03.10"/>
    <s v="Receitas Da Câmara"/>
    <s v="03.03.10"/>
    <x v="6"/>
    <x v="0"/>
    <x v="3"/>
    <x v="3"/>
    <x v="0"/>
    <x v="0"/>
    <x v="2"/>
    <x v="0"/>
    <x v="5"/>
    <s v="2024-08-26"/>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000"/>
    <x v="11"/>
    <x v="0"/>
    <x v="0"/>
    <x v="0"/>
    <s v="01.28.03.06"/>
    <x v="9"/>
    <x v="4"/>
    <x v="5"/>
    <s v="Proteção Social"/>
    <s v="01.28.03"/>
    <s v="Proteção Social"/>
    <s v="01.28.03"/>
    <x v="4"/>
    <x v="0"/>
    <x v="2"/>
    <x v="2"/>
    <x v="0"/>
    <x v="1"/>
    <x v="0"/>
    <x v="0"/>
    <x v="1"/>
    <s v="2024-03-21"/>
    <x v="0"/>
    <n v="67000"/>
    <x v="0"/>
    <m/>
    <x v="0"/>
    <m/>
    <x v="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no mês de março 2024, conforme anexo."/>
  </r>
  <r>
    <x v="0"/>
    <n v="0"/>
    <n v="0"/>
    <n v="0"/>
    <n v="1000"/>
    <x v="12"/>
    <x v="0"/>
    <x v="0"/>
    <x v="0"/>
    <s v="01.25.05.12"/>
    <x v="10"/>
    <x v="3"/>
    <x v="3"/>
    <s v="Saúde"/>
    <s v="01.25.05"/>
    <s v="Saúde"/>
    <s v="01.25.05"/>
    <x v="7"/>
    <x v="0"/>
    <x v="4"/>
    <x v="4"/>
    <x v="0"/>
    <x v="1"/>
    <x v="0"/>
    <x v="0"/>
    <x v="6"/>
    <s v="2024-04-04"/>
    <x v="1"/>
    <n v="1000"/>
    <x v="0"/>
    <m/>
    <x v="0"/>
    <m/>
    <x v="10"/>
    <n v="100475944"/>
    <x v="0"/>
    <x v="0"/>
    <s v="Promoção e Inclusão Social"/>
    <s v="ORI"/>
    <x v="0"/>
    <m/>
    <x v="0"/>
    <x v="0"/>
    <x v="0"/>
    <x v="0"/>
    <x v="0"/>
    <x v="0"/>
    <x v="0"/>
    <x v="0"/>
    <x v="0"/>
    <x v="0"/>
    <x v="0"/>
    <s v="Promoção e Inclusão Social"/>
    <x v="0"/>
    <x v="0"/>
    <x v="0"/>
    <x v="0"/>
    <x v="1"/>
    <x v="0"/>
    <x v="0"/>
    <x v="0"/>
    <x v="0"/>
    <x v="0"/>
    <x v="0"/>
    <x v="0"/>
    <s v="Apoio a favor da senhora Maria Luisa Pereira, referente a uma assistência social, conforme anexo."/>
  </r>
  <r>
    <x v="0"/>
    <n v="0"/>
    <n v="0"/>
    <n v="0"/>
    <n v="4000"/>
    <x v="13"/>
    <x v="0"/>
    <x v="0"/>
    <x v="0"/>
    <s v="03.16.15"/>
    <x v="0"/>
    <x v="0"/>
    <x v="0"/>
    <s v="Direção Financeira"/>
    <s v="03.16.15"/>
    <s v="Direção Financeira"/>
    <s v="03.16.15"/>
    <x v="3"/>
    <x v="0"/>
    <x v="0"/>
    <x v="1"/>
    <x v="0"/>
    <x v="0"/>
    <x v="0"/>
    <x v="0"/>
    <x v="6"/>
    <s v="2024-04-09"/>
    <x v="1"/>
    <n v="4000"/>
    <x v="0"/>
    <m/>
    <x v="0"/>
    <m/>
    <x v="11"/>
    <n v="100384352"/>
    <x v="0"/>
    <x v="0"/>
    <s v="Direção Financeira"/>
    <s v="ORI"/>
    <x v="0"/>
    <m/>
    <x v="0"/>
    <x v="0"/>
    <x v="0"/>
    <x v="0"/>
    <x v="0"/>
    <x v="0"/>
    <x v="0"/>
    <x v="0"/>
    <x v="0"/>
    <x v="0"/>
    <x v="0"/>
    <s v="Direção Financeira"/>
    <x v="0"/>
    <x v="0"/>
    <x v="0"/>
    <x v="0"/>
    <x v="0"/>
    <x v="0"/>
    <x v="0"/>
    <x v="0"/>
    <x v="0"/>
    <x v="0"/>
    <x v="0"/>
    <x v="0"/>
    <s v="Ajuda de custo a favor do senhor João da Luz Martins, pela sua deslocação a Tarrafal e Assomada em missão de serviço nos dias 27 e 30 de março, e nos dias 5 e 6 de abril de 2024, conforme anexo."/>
  </r>
  <r>
    <x v="1"/>
    <n v="0"/>
    <n v="0"/>
    <n v="0"/>
    <n v="596160"/>
    <x v="14"/>
    <x v="0"/>
    <x v="0"/>
    <x v="0"/>
    <s v="01.27.06.76"/>
    <x v="11"/>
    <x v="1"/>
    <x v="1"/>
    <s v="Requalificação Urbana e habitação"/>
    <s v="01.27.06"/>
    <s v="Requalificação Urbana e habitação"/>
    <s v="01.27.06"/>
    <x v="1"/>
    <x v="0"/>
    <x v="0"/>
    <x v="0"/>
    <x v="0"/>
    <x v="1"/>
    <x v="1"/>
    <x v="0"/>
    <x v="6"/>
    <s v="2024-04-09"/>
    <x v="1"/>
    <n v="596160"/>
    <x v="0"/>
    <m/>
    <x v="0"/>
    <m/>
    <x v="12"/>
    <n v="100478565"/>
    <x v="0"/>
    <x v="0"/>
    <s v="Requalificação Urbana e Ambiental de Achada Monte III"/>
    <s v="ORI"/>
    <x v="0"/>
    <m/>
    <x v="0"/>
    <x v="0"/>
    <x v="0"/>
    <x v="0"/>
    <x v="0"/>
    <x v="0"/>
    <x v="0"/>
    <x v="0"/>
    <x v="0"/>
    <x v="0"/>
    <x v="0"/>
    <s v="Requalificação Urbana e Ambiental de Achada Monte III"/>
    <x v="0"/>
    <x v="0"/>
    <x v="0"/>
    <x v="0"/>
    <x v="1"/>
    <x v="0"/>
    <x v="0"/>
    <x v="0"/>
    <x v="0"/>
    <x v="0"/>
    <x v="0"/>
    <x v="0"/>
    <s v="Aquisição de pré-fabricados para requalificação de Dacalinha em Achada do Monte, conforme proposta em anexo."/>
  </r>
  <r>
    <x v="0"/>
    <n v="0"/>
    <n v="0"/>
    <n v="0"/>
    <n v="200"/>
    <x v="15"/>
    <x v="0"/>
    <x v="1"/>
    <x v="0"/>
    <s v="03.03.10"/>
    <x v="8"/>
    <x v="0"/>
    <x v="4"/>
    <s v="Receitas Da Câmara"/>
    <s v="03.03.10"/>
    <s v="Receitas Da Câmara"/>
    <s v="03.03.10"/>
    <x v="8"/>
    <x v="0"/>
    <x v="3"/>
    <x v="3"/>
    <x v="0"/>
    <x v="0"/>
    <x v="2"/>
    <x v="0"/>
    <x v="5"/>
    <s v="2024-08-26"/>
    <x v="2"/>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23"/>
    <x v="16"/>
    <x v="0"/>
    <x v="1"/>
    <x v="0"/>
    <s v="03.03.10"/>
    <x v="8"/>
    <x v="0"/>
    <x v="4"/>
    <s v="Receitas Da Câmara"/>
    <s v="03.03.10"/>
    <s v="Receitas Da Câmara"/>
    <s v="03.03.10"/>
    <x v="9"/>
    <x v="0"/>
    <x v="3"/>
    <x v="3"/>
    <x v="0"/>
    <x v="0"/>
    <x v="2"/>
    <x v="0"/>
    <x v="5"/>
    <s v="2024-08-26"/>
    <x v="2"/>
    <n v="26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25"/>
    <x v="17"/>
    <x v="0"/>
    <x v="1"/>
    <x v="0"/>
    <s v="80.02.01"/>
    <x v="2"/>
    <x v="2"/>
    <x v="2"/>
    <s v="Retenções Iur"/>
    <s v="80.02.01"/>
    <s v="Retenções Iur"/>
    <s v="80.02.01"/>
    <x v="2"/>
    <x v="0"/>
    <x v="1"/>
    <x v="0"/>
    <x v="1"/>
    <x v="2"/>
    <x v="2"/>
    <x v="0"/>
    <x v="5"/>
    <s v="2024-08-27"/>
    <x v="2"/>
    <n v="4625"/>
    <x v="0"/>
    <m/>
    <x v="0"/>
    <m/>
    <x v="2"/>
    <n v="100474696"/>
    <x v="0"/>
    <x v="0"/>
    <s v="Retenções Iur"/>
    <s v="ORI"/>
    <x v="0"/>
    <s v="RIUR"/>
    <x v="0"/>
    <x v="0"/>
    <x v="0"/>
    <x v="0"/>
    <x v="0"/>
    <x v="0"/>
    <x v="0"/>
    <x v="0"/>
    <x v="0"/>
    <x v="0"/>
    <x v="0"/>
    <s v="Retenções Iur"/>
    <x v="0"/>
    <x v="0"/>
    <x v="0"/>
    <x v="0"/>
    <x v="2"/>
    <x v="0"/>
    <x v="0"/>
    <x v="0"/>
    <x v="0"/>
    <x v="1"/>
    <x v="0"/>
    <x v="0"/>
    <s v="RETENCAO OT"/>
  </r>
  <r>
    <x v="0"/>
    <n v="0"/>
    <n v="0"/>
    <n v="0"/>
    <n v="2450"/>
    <x v="18"/>
    <x v="0"/>
    <x v="1"/>
    <x v="0"/>
    <s v="03.03.10"/>
    <x v="8"/>
    <x v="0"/>
    <x v="4"/>
    <s v="Receitas Da Câmara"/>
    <s v="03.03.10"/>
    <s v="Receitas Da Câmara"/>
    <s v="03.03.10"/>
    <x v="10"/>
    <x v="0"/>
    <x v="3"/>
    <x v="3"/>
    <x v="0"/>
    <x v="0"/>
    <x v="2"/>
    <x v="0"/>
    <x v="5"/>
    <s v="2024-08-26"/>
    <x v="2"/>
    <n v="2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00"/>
    <x v="19"/>
    <x v="0"/>
    <x v="1"/>
    <x v="0"/>
    <s v="03.03.10"/>
    <x v="8"/>
    <x v="0"/>
    <x v="4"/>
    <s v="Receitas Da Câmara"/>
    <s v="03.03.10"/>
    <s v="Receitas Da Câmara"/>
    <s v="03.03.10"/>
    <x v="11"/>
    <x v="0"/>
    <x v="0"/>
    <x v="5"/>
    <x v="0"/>
    <x v="0"/>
    <x v="2"/>
    <x v="0"/>
    <x v="5"/>
    <s v="2024-08-26"/>
    <x v="2"/>
    <n v="7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550"/>
    <x v="20"/>
    <x v="0"/>
    <x v="1"/>
    <x v="0"/>
    <s v="03.03.10"/>
    <x v="8"/>
    <x v="0"/>
    <x v="4"/>
    <s v="Receitas Da Câmara"/>
    <s v="03.03.10"/>
    <s v="Receitas Da Câmara"/>
    <s v="03.03.10"/>
    <x v="12"/>
    <x v="0"/>
    <x v="3"/>
    <x v="3"/>
    <x v="0"/>
    <x v="0"/>
    <x v="2"/>
    <x v="0"/>
    <x v="5"/>
    <s v="2024-08-26"/>
    <x v="2"/>
    <n v="28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80"/>
    <x v="21"/>
    <x v="0"/>
    <x v="1"/>
    <x v="0"/>
    <s v="03.03.10"/>
    <x v="8"/>
    <x v="0"/>
    <x v="4"/>
    <s v="Receitas Da Câmara"/>
    <s v="03.03.10"/>
    <s v="Receitas Da Câmara"/>
    <s v="03.03.10"/>
    <x v="13"/>
    <x v="0"/>
    <x v="3"/>
    <x v="3"/>
    <x v="0"/>
    <x v="0"/>
    <x v="2"/>
    <x v="0"/>
    <x v="5"/>
    <s v="2024-08-26"/>
    <x v="2"/>
    <n v="57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22"/>
    <x v="0"/>
    <x v="1"/>
    <x v="0"/>
    <s v="03.03.10"/>
    <x v="8"/>
    <x v="0"/>
    <x v="4"/>
    <s v="Receitas Da Câmara"/>
    <s v="03.03.10"/>
    <s v="Receitas Da Câmara"/>
    <s v="03.03.10"/>
    <x v="14"/>
    <x v="0"/>
    <x v="3"/>
    <x v="3"/>
    <x v="0"/>
    <x v="0"/>
    <x v="2"/>
    <x v="0"/>
    <x v="5"/>
    <s v="2024-08-26"/>
    <x v="2"/>
    <n v="15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95000"/>
    <x v="23"/>
    <x v="0"/>
    <x v="1"/>
    <x v="0"/>
    <s v="03.03.10"/>
    <x v="8"/>
    <x v="0"/>
    <x v="4"/>
    <s v="Receitas Da Câmara"/>
    <s v="03.03.10"/>
    <s v="Receitas Da Câmara"/>
    <s v="03.03.10"/>
    <x v="15"/>
    <x v="0"/>
    <x v="0"/>
    <x v="0"/>
    <x v="0"/>
    <x v="0"/>
    <x v="2"/>
    <x v="0"/>
    <x v="5"/>
    <s v="2024-08-26"/>
    <x v="2"/>
    <n v="9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24"/>
    <x v="0"/>
    <x v="1"/>
    <x v="0"/>
    <s v="03.03.10"/>
    <x v="8"/>
    <x v="0"/>
    <x v="4"/>
    <s v="Receitas Da Câmara"/>
    <s v="03.03.10"/>
    <s v="Receitas Da Câmara"/>
    <s v="03.03.10"/>
    <x v="16"/>
    <x v="0"/>
    <x v="0"/>
    <x v="5"/>
    <x v="0"/>
    <x v="0"/>
    <x v="2"/>
    <x v="0"/>
    <x v="5"/>
    <s v="2024-08-26"/>
    <x v="2"/>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50"/>
    <x v="25"/>
    <x v="0"/>
    <x v="1"/>
    <x v="0"/>
    <s v="03.03.10"/>
    <x v="8"/>
    <x v="0"/>
    <x v="4"/>
    <s v="Receitas Da Câmara"/>
    <s v="03.03.10"/>
    <s v="Receitas Da Câmara"/>
    <s v="03.03.10"/>
    <x v="17"/>
    <x v="0"/>
    <x v="3"/>
    <x v="3"/>
    <x v="0"/>
    <x v="0"/>
    <x v="2"/>
    <x v="0"/>
    <x v="5"/>
    <s v="2024-08-26"/>
    <x v="2"/>
    <n v="3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361"/>
    <x v="26"/>
    <x v="0"/>
    <x v="1"/>
    <x v="0"/>
    <s v="03.03.10"/>
    <x v="8"/>
    <x v="0"/>
    <x v="4"/>
    <s v="Receitas Da Câmara"/>
    <s v="03.03.10"/>
    <s v="Receitas Da Câmara"/>
    <s v="03.03.10"/>
    <x v="18"/>
    <x v="0"/>
    <x v="0"/>
    <x v="0"/>
    <x v="0"/>
    <x v="0"/>
    <x v="2"/>
    <x v="0"/>
    <x v="5"/>
    <s v="2024-08-26"/>
    <x v="2"/>
    <n v="7336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0"/>
    <x v="27"/>
    <x v="0"/>
    <x v="1"/>
    <x v="0"/>
    <s v="03.03.10"/>
    <x v="8"/>
    <x v="0"/>
    <x v="4"/>
    <s v="Receitas Da Câmara"/>
    <s v="03.03.10"/>
    <s v="Receitas Da Câmara"/>
    <s v="03.03.10"/>
    <x v="19"/>
    <x v="0"/>
    <x v="3"/>
    <x v="6"/>
    <x v="0"/>
    <x v="0"/>
    <x v="2"/>
    <x v="0"/>
    <x v="5"/>
    <s v="2024-08-26"/>
    <x v="2"/>
    <n v="1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35"/>
    <x v="28"/>
    <x v="0"/>
    <x v="1"/>
    <x v="0"/>
    <s v="03.03.10"/>
    <x v="8"/>
    <x v="0"/>
    <x v="4"/>
    <s v="Receitas Da Câmara"/>
    <s v="03.03.10"/>
    <s v="Receitas Da Câmara"/>
    <s v="03.03.10"/>
    <x v="10"/>
    <x v="0"/>
    <x v="3"/>
    <x v="3"/>
    <x v="0"/>
    <x v="0"/>
    <x v="2"/>
    <x v="0"/>
    <x v="5"/>
    <s v="2024-08-29"/>
    <x v="2"/>
    <n v="64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9660"/>
    <x v="29"/>
    <x v="0"/>
    <x v="1"/>
    <x v="0"/>
    <s v="03.03.10"/>
    <x v="8"/>
    <x v="0"/>
    <x v="4"/>
    <s v="Receitas Da Câmara"/>
    <s v="03.03.10"/>
    <s v="Receitas Da Câmara"/>
    <s v="03.03.10"/>
    <x v="18"/>
    <x v="0"/>
    <x v="0"/>
    <x v="0"/>
    <x v="0"/>
    <x v="0"/>
    <x v="2"/>
    <x v="0"/>
    <x v="5"/>
    <s v="2024-08-29"/>
    <x v="2"/>
    <n v="2096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30"/>
    <x v="0"/>
    <x v="1"/>
    <x v="0"/>
    <s v="03.03.10"/>
    <x v="8"/>
    <x v="0"/>
    <x v="4"/>
    <s v="Receitas Da Câmara"/>
    <s v="03.03.10"/>
    <s v="Receitas Da Câmara"/>
    <s v="03.03.10"/>
    <x v="20"/>
    <x v="0"/>
    <x v="3"/>
    <x v="3"/>
    <x v="0"/>
    <x v="0"/>
    <x v="2"/>
    <x v="0"/>
    <x v="5"/>
    <s v="2024-08-29"/>
    <x v="2"/>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60"/>
    <x v="31"/>
    <x v="0"/>
    <x v="1"/>
    <x v="0"/>
    <s v="03.03.10"/>
    <x v="8"/>
    <x v="0"/>
    <x v="4"/>
    <s v="Receitas Da Câmara"/>
    <s v="03.03.10"/>
    <s v="Receitas Da Câmara"/>
    <s v="03.03.10"/>
    <x v="17"/>
    <x v="0"/>
    <x v="3"/>
    <x v="3"/>
    <x v="0"/>
    <x v="0"/>
    <x v="2"/>
    <x v="0"/>
    <x v="5"/>
    <s v="2024-08-29"/>
    <x v="2"/>
    <n v="2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60"/>
    <x v="32"/>
    <x v="0"/>
    <x v="1"/>
    <x v="0"/>
    <s v="03.03.10"/>
    <x v="8"/>
    <x v="0"/>
    <x v="4"/>
    <s v="Receitas Da Câmara"/>
    <s v="03.03.10"/>
    <s v="Receitas Da Câmara"/>
    <s v="03.03.10"/>
    <x v="13"/>
    <x v="0"/>
    <x v="3"/>
    <x v="3"/>
    <x v="0"/>
    <x v="0"/>
    <x v="2"/>
    <x v="0"/>
    <x v="5"/>
    <s v="2024-08-29"/>
    <x v="2"/>
    <n v="67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
    <x v="33"/>
    <x v="0"/>
    <x v="1"/>
    <x v="0"/>
    <s v="03.03.10"/>
    <x v="8"/>
    <x v="0"/>
    <x v="4"/>
    <s v="Receitas Da Câmara"/>
    <s v="03.03.10"/>
    <s v="Receitas Da Câmara"/>
    <s v="03.03.10"/>
    <x v="8"/>
    <x v="0"/>
    <x v="3"/>
    <x v="3"/>
    <x v="0"/>
    <x v="0"/>
    <x v="2"/>
    <x v="0"/>
    <x v="5"/>
    <s v="2024-08-29"/>
    <x v="2"/>
    <n v="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34"/>
    <x v="0"/>
    <x v="1"/>
    <x v="0"/>
    <s v="03.03.10"/>
    <x v="8"/>
    <x v="0"/>
    <x v="4"/>
    <s v="Receitas Da Câmara"/>
    <s v="03.03.10"/>
    <s v="Receitas Da Câmara"/>
    <s v="03.03.10"/>
    <x v="6"/>
    <x v="0"/>
    <x v="3"/>
    <x v="3"/>
    <x v="0"/>
    <x v="0"/>
    <x v="2"/>
    <x v="0"/>
    <x v="5"/>
    <s v="2024-08-29"/>
    <x v="2"/>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913"/>
    <x v="35"/>
    <x v="0"/>
    <x v="1"/>
    <x v="0"/>
    <s v="03.03.10"/>
    <x v="8"/>
    <x v="0"/>
    <x v="4"/>
    <s v="Receitas Da Câmara"/>
    <s v="03.03.10"/>
    <s v="Receitas Da Câmara"/>
    <s v="03.03.10"/>
    <x v="9"/>
    <x v="0"/>
    <x v="3"/>
    <x v="3"/>
    <x v="0"/>
    <x v="0"/>
    <x v="2"/>
    <x v="0"/>
    <x v="5"/>
    <s v="2024-08-29"/>
    <x v="2"/>
    <n v="991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36"/>
    <x v="0"/>
    <x v="1"/>
    <x v="0"/>
    <s v="03.03.10"/>
    <x v="8"/>
    <x v="0"/>
    <x v="4"/>
    <s v="Receitas Da Câmara"/>
    <s v="03.03.10"/>
    <s v="Receitas Da Câmara"/>
    <s v="03.03.10"/>
    <x v="11"/>
    <x v="0"/>
    <x v="0"/>
    <x v="5"/>
    <x v="0"/>
    <x v="0"/>
    <x v="2"/>
    <x v="0"/>
    <x v="5"/>
    <s v="2024-08-29"/>
    <x v="2"/>
    <n v="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37"/>
    <x v="0"/>
    <x v="1"/>
    <x v="0"/>
    <s v="03.03.10"/>
    <x v="8"/>
    <x v="0"/>
    <x v="4"/>
    <s v="Receitas Da Câmara"/>
    <s v="03.03.10"/>
    <s v="Receitas Da Câmara"/>
    <s v="03.03.10"/>
    <x v="21"/>
    <x v="0"/>
    <x v="3"/>
    <x v="3"/>
    <x v="0"/>
    <x v="0"/>
    <x v="2"/>
    <x v="0"/>
    <x v="5"/>
    <s v="2024-08-29"/>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600"/>
    <x v="38"/>
    <x v="0"/>
    <x v="1"/>
    <x v="0"/>
    <s v="03.03.10"/>
    <x v="8"/>
    <x v="0"/>
    <x v="4"/>
    <s v="Receitas Da Câmara"/>
    <s v="03.03.10"/>
    <s v="Receitas Da Câmara"/>
    <s v="03.03.10"/>
    <x v="20"/>
    <x v="0"/>
    <x v="3"/>
    <x v="3"/>
    <x v="0"/>
    <x v="0"/>
    <x v="2"/>
    <x v="0"/>
    <x v="7"/>
    <s v="2024-09-04"/>
    <x v="2"/>
    <n v="15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39"/>
    <x v="0"/>
    <x v="1"/>
    <x v="0"/>
    <s v="03.03.10"/>
    <x v="8"/>
    <x v="0"/>
    <x v="4"/>
    <s v="Receitas Da Câmara"/>
    <s v="03.03.10"/>
    <s v="Receitas Da Câmara"/>
    <s v="03.03.10"/>
    <x v="17"/>
    <x v="0"/>
    <x v="3"/>
    <x v="3"/>
    <x v="0"/>
    <x v="0"/>
    <x v="2"/>
    <x v="0"/>
    <x v="7"/>
    <s v="2024-09-04"/>
    <x v="2"/>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
    <x v="40"/>
    <x v="0"/>
    <x v="1"/>
    <x v="0"/>
    <s v="03.03.10"/>
    <x v="8"/>
    <x v="0"/>
    <x v="4"/>
    <s v="Receitas Da Câmara"/>
    <s v="03.03.10"/>
    <s v="Receitas Da Câmara"/>
    <s v="03.03.10"/>
    <x v="22"/>
    <x v="0"/>
    <x v="3"/>
    <x v="7"/>
    <x v="0"/>
    <x v="0"/>
    <x v="2"/>
    <x v="0"/>
    <x v="7"/>
    <s v="2024-09-04"/>
    <x v="2"/>
    <n v="1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
    <x v="41"/>
    <x v="0"/>
    <x v="1"/>
    <x v="0"/>
    <s v="03.03.10"/>
    <x v="8"/>
    <x v="0"/>
    <x v="4"/>
    <s v="Receitas Da Câmara"/>
    <s v="03.03.10"/>
    <s v="Receitas Da Câmara"/>
    <s v="03.03.10"/>
    <x v="23"/>
    <x v="0"/>
    <x v="3"/>
    <x v="7"/>
    <x v="0"/>
    <x v="0"/>
    <x v="2"/>
    <x v="0"/>
    <x v="7"/>
    <s v="2024-09-04"/>
    <x v="2"/>
    <n v="1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120"/>
    <x v="42"/>
    <x v="0"/>
    <x v="1"/>
    <x v="0"/>
    <s v="03.03.10"/>
    <x v="8"/>
    <x v="0"/>
    <x v="4"/>
    <s v="Receitas Da Câmara"/>
    <s v="03.03.10"/>
    <s v="Receitas Da Câmara"/>
    <s v="03.03.10"/>
    <x v="12"/>
    <x v="0"/>
    <x v="3"/>
    <x v="3"/>
    <x v="0"/>
    <x v="0"/>
    <x v="2"/>
    <x v="0"/>
    <x v="7"/>
    <s v="2024-09-04"/>
    <x v="2"/>
    <n v="40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3488"/>
    <x v="43"/>
    <x v="0"/>
    <x v="1"/>
    <x v="0"/>
    <s v="03.03.10"/>
    <x v="8"/>
    <x v="0"/>
    <x v="4"/>
    <s v="Receitas Da Câmara"/>
    <s v="03.03.10"/>
    <s v="Receitas Da Câmara"/>
    <s v="03.03.10"/>
    <x v="18"/>
    <x v="0"/>
    <x v="0"/>
    <x v="0"/>
    <x v="0"/>
    <x v="0"/>
    <x v="2"/>
    <x v="0"/>
    <x v="7"/>
    <s v="2024-09-04"/>
    <x v="2"/>
    <n v="14348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44"/>
    <x v="0"/>
    <x v="1"/>
    <x v="0"/>
    <s v="03.03.10"/>
    <x v="8"/>
    <x v="0"/>
    <x v="4"/>
    <s v="Receitas Da Câmara"/>
    <s v="03.03.10"/>
    <s v="Receitas Da Câmara"/>
    <s v="03.03.10"/>
    <x v="8"/>
    <x v="0"/>
    <x v="3"/>
    <x v="3"/>
    <x v="0"/>
    <x v="0"/>
    <x v="2"/>
    <x v="0"/>
    <x v="7"/>
    <s v="2024-09-04"/>
    <x v="2"/>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170"/>
    <x v="45"/>
    <x v="0"/>
    <x v="1"/>
    <x v="0"/>
    <s v="03.03.10"/>
    <x v="8"/>
    <x v="0"/>
    <x v="4"/>
    <s v="Receitas Da Câmara"/>
    <s v="03.03.10"/>
    <s v="Receitas Da Câmara"/>
    <s v="03.03.10"/>
    <x v="10"/>
    <x v="0"/>
    <x v="3"/>
    <x v="3"/>
    <x v="0"/>
    <x v="0"/>
    <x v="2"/>
    <x v="0"/>
    <x v="7"/>
    <s v="2024-09-04"/>
    <x v="2"/>
    <n v="91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30"/>
    <x v="46"/>
    <x v="0"/>
    <x v="1"/>
    <x v="0"/>
    <s v="03.03.10"/>
    <x v="8"/>
    <x v="0"/>
    <x v="4"/>
    <s v="Receitas Da Câmara"/>
    <s v="03.03.10"/>
    <s v="Receitas Da Câmara"/>
    <s v="03.03.10"/>
    <x v="9"/>
    <x v="0"/>
    <x v="3"/>
    <x v="3"/>
    <x v="0"/>
    <x v="0"/>
    <x v="2"/>
    <x v="0"/>
    <x v="7"/>
    <s v="2024-09-04"/>
    <x v="2"/>
    <n v="36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60"/>
    <x v="47"/>
    <x v="0"/>
    <x v="1"/>
    <x v="0"/>
    <s v="03.03.10"/>
    <x v="8"/>
    <x v="0"/>
    <x v="4"/>
    <s v="Receitas Da Câmara"/>
    <s v="03.03.10"/>
    <s v="Receitas Da Câmara"/>
    <s v="03.03.10"/>
    <x v="6"/>
    <x v="0"/>
    <x v="3"/>
    <x v="3"/>
    <x v="0"/>
    <x v="0"/>
    <x v="2"/>
    <x v="0"/>
    <x v="7"/>
    <s v="2024-09-04"/>
    <x v="2"/>
    <n v="456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6300"/>
    <x v="48"/>
    <x v="0"/>
    <x v="0"/>
    <x v="0"/>
    <s v="01.25.02.23"/>
    <x v="12"/>
    <x v="3"/>
    <x v="3"/>
    <s v="desporto"/>
    <s v="01.25.02"/>
    <s v="desporto"/>
    <s v="01.25.02"/>
    <x v="1"/>
    <x v="0"/>
    <x v="0"/>
    <x v="0"/>
    <x v="0"/>
    <x v="1"/>
    <x v="1"/>
    <x v="0"/>
    <x v="7"/>
    <s v="2024-09-13"/>
    <x v="2"/>
    <n v="26300"/>
    <x v="0"/>
    <m/>
    <x v="0"/>
    <m/>
    <x v="13"/>
    <n v="100476730"/>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aquisição de medalhas e prémios individuais a ser entregue aos finalistas do torneio futsal masculino na categoria Sénior e Sub-16 realizado Ponta Verde Comemorado a festa romaria local São João, conforme anexo."/>
  </r>
  <r>
    <x v="0"/>
    <n v="0"/>
    <n v="0"/>
    <n v="0"/>
    <n v="2970"/>
    <x v="49"/>
    <x v="0"/>
    <x v="1"/>
    <x v="0"/>
    <s v="03.03.10"/>
    <x v="8"/>
    <x v="0"/>
    <x v="4"/>
    <s v="Receitas Da Câmara"/>
    <s v="03.03.10"/>
    <s v="Receitas Da Câmara"/>
    <s v="03.03.10"/>
    <x v="9"/>
    <x v="0"/>
    <x v="3"/>
    <x v="3"/>
    <x v="0"/>
    <x v="0"/>
    <x v="2"/>
    <x v="0"/>
    <x v="7"/>
    <s v="2024-09-25"/>
    <x v="2"/>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50"/>
    <x v="0"/>
    <x v="1"/>
    <x v="0"/>
    <s v="03.03.10"/>
    <x v="8"/>
    <x v="0"/>
    <x v="4"/>
    <s v="Receitas Da Câmara"/>
    <s v="03.03.10"/>
    <s v="Receitas Da Câmara"/>
    <s v="03.03.10"/>
    <x v="21"/>
    <x v="0"/>
    <x v="3"/>
    <x v="3"/>
    <x v="0"/>
    <x v="0"/>
    <x v="2"/>
    <x v="0"/>
    <x v="7"/>
    <s v="2024-09-25"/>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51"/>
    <x v="0"/>
    <x v="1"/>
    <x v="0"/>
    <s v="03.03.10"/>
    <x v="8"/>
    <x v="0"/>
    <x v="4"/>
    <s v="Receitas Da Câmara"/>
    <s v="03.03.10"/>
    <s v="Receitas Da Câmara"/>
    <s v="03.03.10"/>
    <x v="17"/>
    <x v="0"/>
    <x v="3"/>
    <x v="3"/>
    <x v="0"/>
    <x v="0"/>
    <x v="2"/>
    <x v="0"/>
    <x v="7"/>
    <s v="2024-09-25"/>
    <x v="2"/>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00"/>
    <x v="52"/>
    <x v="0"/>
    <x v="1"/>
    <x v="0"/>
    <s v="03.03.10"/>
    <x v="8"/>
    <x v="0"/>
    <x v="4"/>
    <s v="Receitas Da Câmara"/>
    <s v="03.03.10"/>
    <s v="Receitas Da Câmara"/>
    <s v="03.03.10"/>
    <x v="24"/>
    <x v="0"/>
    <x v="3"/>
    <x v="6"/>
    <x v="0"/>
    <x v="0"/>
    <x v="2"/>
    <x v="0"/>
    <x v="7"/>
    <s v="2024-09-25"/>
    <x v="2"/>
    <n v="1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2"/>
    <x v="53"/>
    <x v="0"/>
    <x v="1"/>
    <x v="0"/>
    <s v="03.03.10"/>
    <x v="8"/>
    <x v="0"/>
    <x v="4"/>
    <s v="Receitas Da Câmara"/>
    <s v="03.03.10"/>
    <s v="Receitas Da Câmara"/>
    <s v="03.03.10"/>
    <x v="25"/>
    <x v="0"/>
    <x v="3"/>
    <x v="3"/>
    <x v="0"/>
    <x v="0"/>
    <x v="2"/>
    <x v="0"/>
    <x v="7"/>
    <s v="2024-09-25"/>
    <x v="2"/>
    <n v="51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40"/>
    <x v="54"/>
    <x v="0"/>
    <x v="1"/>
    <x v="0"/>
    <s v="03.03.10"/>
    <x v="8"/>
    <x v="0"/>
    <x v="4"/>
    <s v="Receitas Da Câmara"/>
    <s v="03.03.10"/>
    <s v="Receitas Da Câmara"/>
    <s v="03.03.10"/>
    <x v="13"/>
    <x v="0"/>
    <x v="3"/>
    <x v="3"/>
    <x v="0"/>
    <x v="0"/>
    <x v="2"/>
    <x v="0"/>
    <x v="7"/>
    <s v="2024-09-25"/>
    <x v="2"/>
    <n v="2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55"/>
    <x v="0"/>
    <x v="1"/>
    <x v="0"/>
    <s v="03.03.10"/>
    <x v="8"/>
    <x v="0"/>
    <x v="4"/>
    <s v="Receitas Da Câmara"/>
    <s v="03.03.10"/>
    <s v="Receitas Da Câmara"/>
    <s v="03.03.10"/>
    <x v="11"/>
    <x v="0"/>
    <x v="0"/>
    <x v="5"/>
    <x v="0"/>
    <x v="0"/>
    <x v="2"/>
    <x v="0"/>
    <x v="7"/>
    <s v="2024-09-25"/>
    <x v="2"/>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56"/>
    <x v="0"/>
    <x v="1"/>
    <x v="0"/>
    <s v="03.03.10"/>
    <x v="8"/>
    <x v="0"/>
    <x v="4"/>
    <s v="Receitas Da Câmara"/>
    <s v="03.03.10"/>
    <s v="Receitas Da Câmara"/>
    <s v="03.03.10"/>
    <x v="8"/>
    <x v="0"/>
    <x v="3"/>
    <x v="3"/>
    <x v="0"/>
    <x v="0"/>
    <x v="2"/>
    <x v="0"/>
    <x v="7"/>
    <s v="2024-09-25"/>
    <x v="2"/>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589"/>
    <x v="57"/>
    <x v="0"/>
    <x v="0"/>
    <x v="0"/>
    <s v="03.16.15"/>
    <x v="0"/>
    <x v="0"/>
    <x v="0"/>
    <s v="Direção Financeira"/>
    <s v="03.16.15"/>
    <s v="Direção Financeira"/>
    <s v="03.16.15"/>
    <x v="0"/>
    <x v="0"/>
    <x v="0"/>
    <x v="0"/>
    <x v="0"/>
    <x v="0"/>
    <x v="0"/>
    <x v="0"/>
    <x v="8"/>
    <s v="2024-10-02"/>
    <x v="3"/>
    <n v="9589"/>
    <x v="0"/>
    <m/>
    <x v="0"/>
    <m/>
    <x v="6"/>
    <n v="100474914"/>
    <x v="0"/>
    <x v="0"/>
    <s v="Direção Financeira"/>
    <s v="ORI"/>
    <x v="0"/>
    <m/>
    <x v="0"/>
    <x v="0"/>
    <x v="0"/>
    <x v="0"/>
    <x v="0"/>
    <x v="0"/>
    <x v="0"/>
    <x v="0"/>
    <x v="0"/>
    <x v="0"/>
    <x v="0"/>
    <s v="Direção Financeira"/>
    <x v="0"/>
    <x v="0"/>
    <x v="0"/>
    <x v="0"/>
    <x v="0"/>
    <x v="0"/>
    <x v="0"/>
    <x v="0"/>
    <x v="0"/>
    <x v="0"/>
    <x v="0"/>
    <x v="0"/>
    <s v="Pagamento referente a aquisição de jogos pastilhas travão frente destinados as viaturas afeto ao serviços da CMSM, conforme anexo."/>
  </r>
  <r>
    <x v="0"/>
    <n v="0"/>
    <n v="0"/>
    <n v="0"/>
    <n v="1206"/>
    <x v="58"/>
    <x v="0"/>
    <x v="1"/>
    <x v="0"/>
    <s v="03.03.10"/>
    <x v="8"/>
    <x v="0"/>
    <x v="4"/>
    <s v="Receitas Da Câmara"/>
    <s v="03.03.10"/>
    <s v="Receitas Da Câmara"/>
    <s v="03.03.10"/>
    <x v="25"/>
    <x v="0"/>
    <x v="3"/>
    <x v="3"/>
    <x v="0"/>
    <x v="0"/>
    <x v="2"/>
    <x v="0"/>
    <x v="7"/>
    <s v="2024-09-23"/>
    <x v="2"/>
    <n v="120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625"/>
    <x v="59"/>
    <x v="0"/>
    <x v="1"/>
    <x v="0"/>
    <s v="03.03.10"/>
    <x v="8"/>
    <x v="0"/>
    <x v="4"/>
    <s v="Receitas Da Câmara"/>
    <s v="03.03.10"/>
    <s v="Receitas Da Câmara"/>
    <s v="03.03.10"/>
    <x v="12"/>
    <x v="0"/>
    <x v="3"/>
    <x v="3"/>
    <x v="0"/>
    <x v="0"/>
    <x v="2"/>
    <x v="0"/>
    <x v="7"/>
    <s v="2024-09-23"/>
    <x v="2"/>
    <n v="206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3400"/>
    <x v="60"/>
    <x v="0"/>
    <x v="1"/>
    <x v="0"/>
    <s v="03.03.10"/>
    <x v="8"/>
    <x v="0"/>
    <x v="4"/>
    <s v="Receitas Da Câmara"/>
    <s v="03.03.10"/>
    <s v="Receitas Da Câmara"/>
    <s v="03.03.10"/>
    <x v="18"/>
    <x v="0"/>
    <x v="0"/>
    <x v="0"/>
    <x v="0"/>
    <x v="0"/>
    <x v="2"/>
    <x v="0"/>
    <x v="7"/>
    <s v="2024-09-23"/>
    <x v="2"/>
    <n v="1334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5000"/>
    <x v="61"/>
    <x v="0"/>
    <x v="1"/>
    <x v="0"/>
    <s v="03.03.10"/>
    <x v="8"/>
    <x v="0"/>
    <x v="4"/>
    <s v="Receitas Da Câmara"/>
    <s v="03.03.10"/>
    <s v="Receitas Da Câmara"/>
    <s v="03.03.10"/>
    <x v="15"/>
    <x v="0"/>
    <x v="0"/>
    <x v="0"/>
    <x v="0"/>
    <x v="0"/>
    <x v="2"/>
    <x v="0"/>
    <x v="7"/>
    <s v="2024-09-23"/>
    <x v="2"/>
    <n v="2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60"/>
    <x v="62"/>
    <x v="0"/>
    <x v="1"/>
    <x v="0"/>
    <s v="03.03.10"/>
    <x v="8"/>
    <x v="0"/>
    <x v="4"/>
    <s v="Receitas Da Câmara"/>
    <s v="03.03.10"/>
    <s v="Receitas Da Câmara"/>
    <s v="03.03.10"/>
    <x v="26"/>
    <x v="0"/>
    <x v="3"/>
    <x v="3"/>
    <x v="0"/>
    <x v="0"/>
    <x v="2"/>
    <x v="0"/>
    <x v="7"/>
    <s v="2024-09-23"/>
    <x v="2"/>
    <n v="17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802"/>
    <x v="63"/>
    <x v="0"/>
    <x v="1"/>
    <x v="0"/>
    <s v="03.03.10"/>
    <x v="8"/>
    <x v="0"/>
    <x v="4"/>
    <s v="Receitas Da Câmara"/>
    <s v="03.03.10"/>
    <s v="Receitas Da Câmara"/>
    <s v="03.03.10"/>
    <x v="13"/>
    <x v="0"/>
    <x v="3"/>
    <x v="3"/>
    <x v="0"/>
    <x v="0"/>
    <x v="2"/>
    <x v="0"/>
    <x v="7"/>
    <s v="2024-09-23"/>
    <x v="2"/>
    <n v="1180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
    <x v="64"/>
    <x v="0"/>
    <x v="1"/>
    <x v="0"/>
    <s v="03.03.10"/>
    <x v="8"/>
    <x v="0"/>
    <x v="4"/>
    <s v="Receitas Da Câmara"/>
    <s v="03.03.10"/>
    <s v="Receitas Da Câmara"/>
    <s v="03.03.10"/>
    <x v="23"/>
    <x v="0"/>
    <x v="3"/>
    <x v="7"/>
    <x v="0"/>
    <x v="0"/>
    <x v="2"/>
    <x v="0"/>
    <x v="7"/>
    <s v="2024-09-23"/>
    <x v="2"/>
    <n v="2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4"/>
    <x v="65"/>
    <x v="0"/>
    <x v="1"/>
    <x v="0"/>
    <s v="03.03.10"/>
    <x v="8"/>
    <x v="0"/>
    <x v="4"/>
    <s v="Receitas Da Câmara"/>
    <s v="03.03.10"/>
    <s v="Receitas Da Câmara"/>
    <s v="03.03.10"/>
    <x v="22"/>
    <x v="0"/>
    <x v="3"/>
    <x v="7"/>
    <x v="0"/>
    <x v="0"/>
    <x v="2"/>
    <x v="0"/>
    <x v="7"/>
    <s v="2024-09-23"/>
    <x v="2"/>
    <n v="42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66"/>
    <x v="0"/>
    <x v="1"/>
    <x v="0"/>
    <s v="03.03.10"/>
    <x v="8"/>
    <x v="0"/>
    <x v="4"/>
    <s v="Receitas Da Câmara"/>
    <s v="03.03.10"/>
    <s v="Receitas Da Câmara"/>
    <s v="03.03.10"/>
    <x v="8"/>
    <x v="0"/>
    <x v="3"/>
    <x v="3"/>
    <x v="0"/>
    <x v="0"/>
    <x v="2"/>
    <x v="0"/>
    <x v="7"/>
    <s v="2024-09-23"/>
    <x v="2"/>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67"/>
    <x v="0"/>
    <x v="1"/>
    <x v="0"/>
    <s v="03.03.10"/>
    <x v="8"/>
    <x v="0"/>
    <x v="4"/>
    <s v="Receitas Da Câmara"/>
    <s v="03.03.10"/>
    <s v="Receitas Da Câmara"/>
    <s v="03.03.10"/>
    <x v="11"/>
    <x v="0"/>
    <x v="0"/>
    <x v="5"/>
    <x v="0"/>
    <x v="0"/>
    <x v="2"/>
    <x v="0"/>
    <x v="7"/>
    <s v="2024-09-23"/>
    <x v="2"/>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25"/>
    <x v="68"/>
    <x v="0"/>
    <x v="1"/>
    <x v="0"/>
    <s v="03.03.10"/>
    <x v="8"/>
    <x v="0"/>
    <x v="4"/>
    <s v="Receitas Da Câmara"/>
    <s v="03.03.10"/>
    <s v="Receitas Da Câmara"/>
    <s v="03.03.10"/>
    <x v="10"/>
    <x v="0"/>
    <x v="3"/>
    <x v="3"/>
    <x v="0"/>
    <x v="0"/>
    <x v="2"/>
    <x v="0"/>
    <x v="7"/>
    <s v="2024-09-23"/>
    <x v="2"/>
    <n v="36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00"/>
    <x v="69"/>
    <x v="0"/>
    <x v="1"/>
    <x v="0"/>
    <s v="03.03.10"/>
    <x v="8"/>
    <x v="0"/>
    <x v="4"/>
    <s v="Receitas Da Câmara"/>
    <s v="03.03.10"/>
    <s v="Receitas Da Câmara"/>
    <s v="03.03.10"/>
    <x v="6"/>
    <x v="0"/>
    <x v="3"/>
    <x v="3"/>
    <x v="0"/>
    <x v="0"/>
    <x v="2"/>
    <x v="0"/>
    <x v="7"/>
    <s v="2024-09-23"/>
    <x v="2"/>
    <n v="2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70"/>
    <x v="0"/>
    <x v="1"/>
    <x v="0"/>
    <s v="03.03.10"/>
    <x v="8"/>
    <x v="0"/>
    <x v="4"/>
    <s v="Receitas Da Câmara"/>
    <s v="03.03.10"/>
    <s v="Receitas Da Câmara"/>
    <s v="03.03.10"/>
    <x v="6"/>
    <x v="0"/>
    <x v="3"/>
    <x v="3"/>
    <x v="0"/>
    <x v="0"/>
    <x v="2"/>
    <x v="0"/>
    <x v="7"/>
    <s v="2024-09-24"/>
    <x v="2"/>
    <n v="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71"/>
    <x v="0"/>
    <x v="1"/>
    <x v="0"/>
    <s v="03.03.10"/>
    <x v="8"/>
    <x v="0"/>
    <x v="4"/>
    <s v="Receitas Da Câmara"/>
    <s v="03.03.10"/>
    <s v="Receitas Da Câmara"/>
    <s v="03.03.10"/>
    <x v="8"/>
    <x v="0"/>
    <x v="3"/>
    <x v="3"/>
    <x v="0"/>
    <x v="0"/>
    <x v="2"/>
    <x v="0"/>
    <x v="7"/>
    <s v="2024-09-24"/>
    <x v="2"/>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0"/>
    <x v="72"/>
    <x v="0"/>
    <x v="1"/>
    <x v="0"/>
    <s v="03.03.10"/>
    <x v="8"/>
    <x v="0"/>
    <x v="4"/>
    <s v="Receitas Da Câmara"/>
    <s v="03.03.10"/>
    <s v="Receitas Da Câmara"/>
    <s v="03.03.10"/>
    <x v="12"/>
    <x v="0"/>
    <x v="3"/>
    <x v="3"/>
    <x v="0"/>
    <x v="0"/>
    <x v="2"/>
    <x v="0"/>
    <x v="7"/>
    <s v="2024-09-24"/>
    <x v="2"/>
    <n v="8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73"/>
    <x v="0"/>
    <x v="1"/>
    <x v="0"/>
    <s v="03.03.10"/>
    <x v="8"/>
    <x v="0"/>
    <x v="4"/>
    <s v="Receitas Da Câmara"/>
    <s v="03.03.10"/>
    <s v="Receitas Da Câmara"/>
    <s v="03.03.10"/>
    <x v="11"/>
    <x v="0"/>
    <x v="0"/>
    <x v="5"/>
    <x v="0"/>
    <x v="0"/>
    <x v="2"/>
    <x v="0"/>
    <x v="7"/>
    <s v="2024-09-24"/>
    <x v="2"/>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74"/>
    <x v="0"/>
    <x v="1"/>
    <x v="0"/>
    <s v="03.03.10"/>
    <x v="8"/>
    <x v="0"/>
    <x v="4"/>
    <s v="Receitas Da Câmara"/>
    <s v="03.03.10"/>
    <s v="Receitas Da Câmara"/>
    <s v="03.03.10"/>
    <x v="20"/>
    <x v="0"/>
    <x v="3"/>
    <x v="3"/>
    <x v="0"/>
    <x v="0"/>
    <x v="2"/>
    <x v="0"/>
    <x v="7"/>
    <s v="2024-09-24"/>
    <x v="2"/>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90"/>
    <x v="75"/>
    <x v="0"/>
    <x v="1"/>
    <x v="0"/>
    <s v="03.03.10"/>
    <x v="8"/>
    <x v="0"/>
    <x v="4"/>
    <s v="Receitas Da Câmara"/>
    <s v="03.03.10"/>
    <s v="Receitas Da Câmara"/>
    <s v="03.03.10"/>
    <x v="17"/>
    <x v="0"/>
    <x v="3"/>
    <x v="3"/>
    <x v="0"/>
    <x v="0"/>
    <x v="2"/>
    <x v="0"/>
    <x v="7"/>
    <s v="2024-09-24"/>
    <x v="2"/>
    <n v="21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60"/>
    <x v="76"/>
    <x v="0"/>
    <x v="1"/>
    <x v="0"/>
    <s v="03.03.10"/>
    <x v="8"/>
    <x v="0"/>
    <x v="4"/>
    <s v="Receitas Da Câmara"/>
    <s v="03.03.10"/>
    <s v="Receitas Da Câmara"/>
    <s v="03.03.10"/>
    <x v="10"/>
    <x v="0"/>
    <x v="3"/>
    <x v="3"/>
    <x v="0"/>
    <x v="0"/>
    <x v="2"/>
    <x v="0"/>
    <x v="7"/>
    <s v="2024-09-24"/>
    <x v="2"/>
    <n v="4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30"/>
    <x v="77"/>
    <x v="0"/>
    <x v="1"/>
    <x v="0"/>
    <s v="03.03.10"/>
    <x v="8"/>
    <x v="0"/>
    <x v="4"/>
    <s v="Receitas Da Câmara"/>
    <s v="03.03.10"/>
    <s v="Receitas Da Câmara"/>
    <s v="03.03.10"/>
    <x v="13"/>
    <x v="0"/>
    <x v="3"/>
    <x v="3"/>
    <x v="0"/>
    <x v="0"/>
    <x v="2"/>
    <x v="0"/>
    <x v="7"/>
    <s v="2024-09-24"/>
    <x v="2"/>
    <n v="32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631"/>
    <x v="78"/>
    <x v="0"/>
    <x v="1"/>
    <x v="0"/>
    <s v="03.03.10"/>
    <x v="8"/>
    <x v="0"/>
    <x v="4"/>
    <s v="Receitas Da Câmara"/>
    <s v="03.03.10"/>
    <s v="Receitas Da Câmara"/>
    <s v="03.03.10"/>
    <x v="18"/>
    <x v="0"/>
    <x v="0"/>
    <x v="0"/>
    <x v="0"/>
    <x v="0"/>
    <x v="2"/>
    <x v="0"/>
    <x v="7"/>
    <s v="2024-09-24"/>
    <x v="2"/>
    <n v="22631"/>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38650"/>
    <x v="79"/>
    <x v="0"/>
    <x v="1"/>
    <x v="0"/>
    <s v="03.03.10"/>
    <x v="8"/>
    <x v="0"/>
    <x v="4"/>
    <s v="Receitas Da Câmara"/>
    <s v="03.03.10"/>
    <s v="Receitas Da Câmara"/>
    <s v="03.03.10"/>
    <x v="15"/>
    <x v="0"/>
    <x v="0"/>
    <x v="0"/>
    <x v="0"/>
    <x v="0"/>
    <x v="2"/>
    <x v="0"/>
    <x v="7"/>
    <s v="2024-09-24"/>
    <x v="2"/>
    <n v="138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00"/>
    <x v="80"/>
    <x v="0"/>
    <x v="0"/>
    <x v="0"/>
    <s v="03.16.15"/>
    <x v="0"/>
    <x v="0"/>
    <x v="0"/>
    <s v="Direção Financeira"/>
    <s v="03.16.15"/>
    <s v="Direção Financeira"/>
    <s v="03.16.15"/>
    <x v="0"/>
    <x v="0"/>
    <x v="0"/>
    <x v="0"/>
    <x v="0"/>
    <x v="0"/>
    <x v="0"/>
    <x v="0"/>
    <x v="8"/>
    <s v="2024-10-07"/>
    <x v="3"/>
    <n v="5500"/>
    <x v="0"/>
    <m/>
    <x v="0"/>
    <m/>
    <x v="6"/>
    <n v="100474914"/>
    <x v="0"/>
    <x v="0"/>
    <s v="Direção Financeira"/>
    <s v="ORI"/>
    <x v="0"/>
    <m/>
    <x v="0"/>
    <x v="0"/>
    <x v="0"/>
    <x v="0"/>
    <x v="0"/>
    <x v="0"/>
    <x v="0"/>
    <x v="0"/>
    <x v="0"/>
    <x v="0"/>
    <x v="0"/>
    <s v="Direção Financeira"/>
    <x v="0"/>
    <x v="0"/>
    <x v="0"/>
    <x v="0"/>
    <x v="0"/>
    <x v="0"/>
    <x v="0"/>
    <x v="0"/>
    <x v="0"/>
    <x v="0"/>
    <x v="0"/>
    <x v="0"/>
    <s v="Pagamento a favor da Tesouraria Municipal, pela a aquisição de jogo de pastilha para viatura ST-93-UQ afeto aos serviços da CMSM, conforme anexo."/>
  </r>
  <r>
    <x v="2"/>
    <n v="0"/>
    <n v="0"/>
    <n v="0"/>
    <n v="52135"/>
    <x v="81"/>
    <x v="0"/>
    <x v="0"/>
    <x v="0"/>
    <s v="80.02.10.26"/>
    <x v="13"/>
    <x v="2"/>
    <x v="2"/>
    <s v="Outros"/>
    <s v="80.02.10"/>
    <s v="Outros"/>
    <s v="80.02.10"/>
    <x v="27"/>
    <x v="0"/>
    <x v="5"/>
    <x v="8"/>
    <x v="1"/>
    <x v="2"/>
    <x v="0"/>
    <x v="0"/>
    <x v="8"/>
    <s v="2024-10-21"/>
    <x v="3"/>
    <n v="52135"/>
    <x v="0"/>
    <m/>
    <x v="0"/>
    <m/>
    <x v="14"/>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 de Setembro de 2024, conforme justificativo em anexo.  "/>
  </r>
  <r>
    <x v="0"/>
    <n v="0"/>
    <n v="0"/>
    <n v="0"/>
    <n v="68"/>
    <x v="82"/>
    <x v="0"/>
    <x v="0"/>
    <x v="0"/>
    <s v="03.16.23"/>
    <x v="14"/>
    <x v="0"/>
    <x v="0"/>
    <s v="Direção da Educação, Formação Profissional, Emprego"/>
    <s v="03.16.23"/>
    <s v="Direção da Educação, Formação Profissional, Emprego"/>
    <s v="03.16.23"/>
    <x v="28"/>
    <x v="0"/>
    <x v="0"/>
    <x v="0"/>
    <x v="0"/>
    <x v="0"/>
    <x v="0"/>
    <x v="0"/>
    <x v="8"/>
    <s v="2024-10-23"/>
    <x v="3"/>
    <n v="68"/>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10-2024"/>
  </r>
  <r>
    <x v="0"/>
    <n v="0"/>
    <n v="0"/>
    <n v="0"/>
    <n v="11"/>
    <x v="82"/>
    <x v="0"/>
    <x v="0"/>
    <x v="0"/>
    <s v="03.16.23"/>
    <x v="14"/>
    <x v="0"/>
    <x v="0"/>
    <s v="Direção da Educação, Formação Profissional, Emprego"/>
    <s v="03.16.23"/>
    <s v="Direção da Educação, Formação Profissional, Emprego"/>
    <s v="03.16.23"/>
    <x v="29"/>
    <x v="0"/>
    <x v="0"/>
    <x v="0"/>
    <x v="0"/>
    <x v="0"/>
    <x v="0"/>
    <x v="0"/>
    <x v="8"/>
    <s v="2024-10-23"/>
    <x v="3"/>
    <n v="11"/>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10-2024"/>
  </r>
  <r>
    <x v="0"/>
    <n v="0"/>
    <n v="0"/>
    <n v="0"/>
    <n v="6884"/>
    <x v="82"/>
    <x v="0"/>
    <x v="0"/>
    <x v="0"/>
    <s v="03.16.23"/>
    <x v="14"/>
    <x v="0"/>
    <x v="0"/>
    <s v="Direção da Educação, Formação Profissional, Emprego"/>
    <s v="03.16.23"/>
    <s v="Direção da Educação, Formação Profissional, Emprego"/>
    <s v="03.16.23"/>
    <x v="30"/>
    <x v="0"/>
    <x v="0"/>
    <x v="0"/>
    <x v="1"/>
    <x v="0"/>
    <x v="0"/>
    <x v="0"/>
    <x v="8"/>
    <s v="2024-10-23"/>
    <x v="3"/>
    <n v="6884"/>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10-2024"/>
  </r>
  <r>
    <x v="0"/>
    <n v="0"/>
    <n v="0"/>
    <n v="0"/>
    <n v="6"/>
    <x v="82"/>
    <x v="0"/>
    <x v="0"/>
    <x v="0"/>
    <s v="03.16.23"/>
    <x v="14"/>
    <x v="0"/>
    <x v="0"/>
    <s v="Direção da Educação, Formação Profissional, Emprego"/>
    <s v="03.16.23"/>
    <s v="Direção da Educação, Formação Profissional, Emprego"/>
    <s v="03.16.23"/>
    <x v="28"/>
    <x v="0"/>
    <x v="0"/>
    <x v="0"/>
    <x v="0"/>
    <x v="0"/>
    <x v="0"/>
    <x v="0"/>
    <x v="8"/>
    <s v="2024-10-23"/>
    <x v="3"/>
    <n v="6"/>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10-2024"/>
  </r>
  <r>
    <x v="0"/>
    <n v="0"/>
    <n v="0"/>
    <n v="0"/>
    <n v="1"/>
    <x v="82"/>
    <x v="0"/>
    <x v="0"/>
    <x v="0"/>
    <s v="03.16.23"/>
    <x v="14"/>
    <x v="0"/>
    <x v="0"/>
    <s v="Direção da Educação, Formação Profissional, Emprego"/>
    <s v="03.16.23"/>
    <s v="Direção da Educação, Formação Profissional, Emprego"/>
    <s v="03.16.23"/>
    <x v="29"/>
    <x v="0"/>
    <x v="0"/>
    <x v="0"/>
    <x v="0"/>
    <x v="0"/>
    <x v="0"/>
    <x v="0"/>
    <x v="8"/>
    <s v="2024-10-23"/>
    <x v="3"/>
    <n v="1"/>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10-2024"/>
  </r>
  <r>
    <x v="0"/>
    <n v="0"/>
    <n v="0"/>
    <n v="0"/>
    <n v="655"/>
    <x v="82"/>
    <x v="0"/>
    <x v="0"/>
    <x v="0"/>
    <s v="03.16.23"/>
    <x v="14"/>
    <x v="0"/>
    <x v="0"/>
    <s v="Direção da Educação, Formação Profissional, Emprego"/>
    <s v="03.16.23"/>
    <s v="Direção da Educação, Formação Profissional, Emprego"/>
    <s v="03.16.23"/>
    <x v="30"/>
    <x v="0"/>
    <x v="0"/>
    <x v="0"/>
    <x v="1"/>
    <x v="0"/>
    <x v="0"/>
    <x v="0"/>
    <x v="8"/>
    <s v="2024-10-23"/>
    <x v="3"/>
    <n v="655"/>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10-2024"/>
  </r>
  <r>
    <x v="0"/>
    <n v="0"/>
    <n v="0"/>
    <n v="0"/>
    <n v="34"/>
    <x v="82"/>
    <x v="0"/>
    <x v="0"/>
    <x v="0"/>
    <s v="03.16.23"/>
    <x v="14"/>
    <x v="0"/>
    <x v="0"/>
    <s v="Direção da Educação, Formação Profissional, Emprego"/>
    <s v="03.16.23"/>
    <s v="Direção da Educação, Formação Profissional, Emprego"/>
    <s v="03.16.23"/>
    <x v="28"/>
    <x v="0"/>
    <x v="0"/>
    <x v="0"/>
    <x v="0"/>
    <x v="0"/>
    <x v="0"/>
    <x v="0"/>
    <x v="8"/>
    <s v="2024-10-23"/>
    <x v="3"/>
    <n v="34"/>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10-2024"/>
  </r>
  <r>
    <x v="0"/>
    <n v="0"/>
    <n v="0"/>
    <n v="0"/>
    <n v="6"/>
    <x v="82"/>
    <x v="0"/>
    <x v="0"/>
    <x v="0"/>
    <s v="03.16.23"/>
    <x v="14"/>
    <x v="0"/>
    <x v="0"/>
    <s v="Direção da Educação, Formação Profissional, Emprego"/>
    <s v="03.16.23"/>
    <s v="Direção da Educação, Formação Profissional, Emprego"/>
    <s v="03.16.23"/>
    <x v="29"/>
    <x v="0"/>
    <x v="0"/>
    <x v="0"/>
    <x v="0"/>
    <x v="0"/>
    <x v="0"/>
    <x v="0"/>
    <x v="8"/>
    <s v="2024-10-23"/>
    <x v="3"/>
    <n v="6"/>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10-2024"/>
  </r>
  <r>
    <x v="0"/>
    <n v="0"/>
    <n v="0"/>
    <n v="0"/>
    <n v="3490"/>
    <x v="82"/>
    <x v="0"/>
    <x v="0"/>
    <x v="0"/>
    <s v="03.16.23"/>
    <x v="14"/>
    <x v="0"/>
    <x v="0"/>
    <s v="Direção da Educação, Formação Profissional, Emprego"/>
    <s v="03.16.23"/>
    <s v="Direção da Educação, Formação Profissional, Emprego"/>
    <s v="03.16.23"/>
    <x v="30"/>
    <x v="0"/>
    <x v="0"/>
    <x v="0"/>
    <x v="1"/>
    <x v="0"/>
    <x v="0"/>
    <x v="0"/>
    <x v="8"/>
    <s v="2024-10-23"/>
    <x v="3"/>
    <n v="3490"/>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10-2024"/>
  </r>
  <r>
    <x v="0"/>
    <n v="0"/>
    <n v="0"/>
    <n v="0"/>
    <n v="49"/>
    <x v="82"/>
    <x v="0"/>
    <x v="0"/>
    <x v="0"/>
    <s v="03.16.23"/>
    <x v="14"/>
    <x v="0"/>
    <x v="0"/>
    <s v="Direção da Educação, Formação Profissional, Emprego"/>
    <s v="03.16.23"/>
    <s v="Direção da Educação, Formação Profissional, Emprego"/>
    <s v="03.16.23"/>
    <x v="28"/>
    <x v="0"/>
    <x v="0"/>
    <x v="0"/>
    <x v="0"/>
    <x v="0"/>
    <x v="0"/>
    <x v="0"/>
    <x v="8"/>
    <s v="2024-10-23"/>
    <x v="3"/>
    <n v="49"/>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10-2024"/>
  </r>
  <r>
    <x v="0"/>
    <n v="0"/>
    <n v="0"/>
    <n v="0"/>
    <n v="8"/>
    <x v="82"/>
    <x v="0"/>
    <x v="0"/>
    <x v="0"/>
    <s v="03.16.23"/>
    <x v="14"/>
    <x v="0"/>
    <x v="0"/>
    <s v="Direção da Educação, Formação Profissional, Emprego"/>
    <s v="03.16.23"/>
    <s v="Direção da Educação, Formação Profissional, Emprego"/>
    <s v="03.16.23"/>
    <x v="29"/>
    <x v="0"/>
    <x v="0"/>
    <x v="0"/>
    <x v="0"/>
    <x v="0"/>
    <x v="0"/>
    <x v="0"/>
    <x v="8"/>
    <s v="2024-10-23"/>
    <x v="3"/>
    <n v="8"/>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10-2024"/>
  </r>
  <r>
    <x v="0"/>
    <n v="0"/>
    <n v="0"/>
    <n v="0"/>
    <n v="4943"/>
    <x v="82"/>
    <x v="0"/>
    <x v="0"/>
    <x v="0"/>
    <s v="03.16.23"/>
    <x v="14"/>
    <x v="0"/>
    <x v="0"/>
    <s v="Direção da Educação, Formação Profissional, Emprego"/>
    <s v="03.16.23"/>
    <s v="Direção da Educação, Formação Profissional, Emprego"/>
    <s v="03.16.23"/>
    <x v="30"/>
    <x v="0"/>
    <x v="0"/>
    <x v="0"/>
    <x v="1"/>
    <x v="0"/>
    <x v="0"/>
    <x v="0"/>
    <x v="8"/>
    <s v="2024-10-23"/>
    <x v="3"/>
    <n v="4943"/>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10-2024"/>
  </r>
  <r>
    <x v="0"/>
    <n v="0"/>
    <n v="0"/>
    <n v="0"/>
    <n v="3"/>
    <x v="82"/>
    <x v="0"/>
    <x v="0"/>
    <x v="0"/>
    <s v="03.16.23"/>
    <x v="14"/>
    <x v="0"/>
    <x v="0"/>
    <s v="Direção da Educação, Formação Profissional, Emprego"/>
    <s v="03.16.23"/>
    <s v="Direção da Educação, Formação Profissional, Emprego"/>
    <s v="03.16.23"/>
    <x v="28"/>
    <x v="0"/>
    <x v="0"/>
    <x v="0"/>
    <x v="0"/>
    <x v="0"/>
    <x v="0"/>
    <x v="0"/>
    <x v="8"/>
    <s v="2024-10-23"/>
    <x v="3"/>
    <n v="3"/>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10-2024"/>
  </r>
  <r>
    <x v="0"/>
    <n v="0"/>
    <n v="0"/>
    <n v="0"/>
    <n v="0"/>
    <x v="82"/>
    <x v="0"/>
    <x v="0"/>
    <x v="0"/>
    <s v="03.16.23"/>
    <x v="14"/>
    <x v="0"/>
    <x v="0"/>
    <s v="Direção da Educação, Formação Profissional, Emprego"/>
    <s v="03.16.23"/>
    <s v="Direção da Educação, Formação Profissional, Emprego"/>
    <s v="03.16.23"/>
    <x v="29"/>
    <x v="0"/>
    <x v="0"/>
    <x v="0"/>
    <x v="0"/>
    <x v="0"/>
    <x v="0"/>
    <x v="0"/>
    <x v="8"/>
    <s v="2024-10-23"/>
    <x v="3"/>
    <n v="0"/>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10-2024"/>
  </r>
  <r>
    <x v="0"/>
    <n v="0"/>
    <n v="0"/>
    <n v="0"/>
    <n v="307"/>
    <x v="82"/>
    <x v="0"/>
    <x v="0"/>
    <x v="0"/>
    <s v="03.16.23"/>
    <x v="14"/>
    <x v="0"/>
    <x v="0"/>
    <s v="Direção da Educação, Formação Profissional, Emprego"/>
    <s v="03.16.23"/>
    <s v="Direção da Educação, Formação Profissional, Emprego"/>
    <s v="03.16.23"/>
    <x v="30"/>
    <x v="0"/>
    <x v="0"/>
    <x v="0"/>
    <x v="1"/>
    <x v="0"/>
    <x v="0"/>
    <x v="0"/>
    <x v="8"/>
    <s v="2024-10-23"/>
    <x v="3"/>
    <n v="307"/>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10-2024"/>
  </r>
  <r>
    <x v="0"/>
    <n v="0"/>
    <n v="0"/>
    <n v="0"/>
    <n v="817"/>
    <x v="82"/>
    <x v="0"/>
    <x v="0"/>
    <x v="0"/>
    <s v="03.16.23"/>
    <x v="14"/>
    <x v="0"/>
    <x v="0"/>
    <s v="Direção da Educação, Formação Profissional, Emprego"/>
    <s v="03.16.23"/>
    <s v="Direção da Educação, Formação Profissional, Emprego"/>
    <s v="03.16.23"/>
    <x v="28"/>
    <x v="0"/>
    <x v="0"/>
    <x v="0"/>
    <x v="0"/>
    <x v="0"/>
    <x v="0"/>
    <x v="0"/>
    <x v="8"/>
    <s v="2024-10-23"/>
    <x v="3"/>
    <n v="817"/>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10-2024"/>
  </r>
  <r>
    <x v="0"/>
    <n v="0"/>
    <n v="0"/>
    <n v="0"/>
    <n v="142"/>
    <x v="82"/>
    <x v="0"/>
    <x v="0"/>
    <x v="0"/>
    <s v="03.16.23"/>
    <x v="14"/>
    <x v="0"/>
    <x v="0"/>
    <s v="Direção da Educação, Formação Profissional, Emprego"/>
    <s v="03.16.23"/>
    <s v="Direção da Educação, Formação Profissional, Emprego"/>
    <s v="03.16.23"/>
    <x v="29"/>
    <x v="0"/>
    <x v="0"/>
    <x v="0"/>
    <x v="0"/>
    <x v="0"/>
    <x v="0"/>
    <x v="0"/>
    <x v="8"/>
    <s v="2024-10-23"/>
    <x v="3"/>
    <n v="142"/>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10-2024"/>
  </r>
  <r>
    <x v="0"/>
    <n v="0"/>
    <n v="0"/>
    <n v="0"/>
    <n v="81761"/>
    <x v="82"/>
    <x v="0"/>
    <x v="0"/>
    <x v="0"/>
    <s v="03.16.23"/>
    <x v="14"/>
    <x v="0"/>
    <x v="0"/>
    <s v="Direção da Educação, Formação Profissional, Emprego"/>
    <s v="03.16.23"/>
    <s v="Direção da Educação, Formação Profissional, Emprego"/>
    <s v="03.16.23"/>
    <x v="30"/>
    <x v="0"/>
    <x v="0"/>
    <x v="0"/>
    <x v="1"/>
    <x v="0"/>
    <x v="0"/>
    <x v="0"/>
    <x v="8"/>
    <s v="2024-10-23"/>
    <x v="3"/>
    <n v="81761"/>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10-2024"/>
  </r>
  <r>
    <x v="0"/>
    <n v="0"/>
    <n v="0"/>
    <n v="0"/>
    <n v="9356"/>
    <x v="82"/>
    <x v="0"/>
    <x v="0"/>
    <x v="0"/>
    <s v="03.16.23"/>
    <x v="14"/>
    <x v="0"/>
    <x v="0"/>
    <s v="Direção da Educação, Formação Profissional, Emprego"/>
    <s v="03.16.23"/>
    <s v="Direção da Educação, Formação Profissional, Emprego"/>
    <s v="03.16.23"/>
    <x v="28"/>
    <x v="0"/>
    <x v="0"/>
    <x v="0"/>
    <x v="0"/>
    <x v="0"/>
    <x v="0"/>
    <x v="0"/>
    <x v="8"/>
    <s v="2024-10-23"/>
    <x v="3"/>
    <n v="9356"/>
    <x v="0"/>
    <m/>
    <x v="0"/>
    <m/>
    <x v="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10-2024"/>
  </r>
  <r>
    <x v="0"/>
    <n v="0"/>
    <n v="0"/>
    <n v="0"/>
    <n v="1632"/>
    <x v="82"/>
    <x v="0"/>
    <x v="0"/>
    <x v="0"/>
    <s v="03.16.23"/>
    <x v="14"/>
    <x v="0"/>
    <x v="0"/>
    <s v="Direção da Educação, Formação Profissional, Emprego"/>
    <s v="03.16.23"/>
    <s v="Direção da Educação, Formação Profissional, Emprego"/>
    <s v="03.16.23"/>
    <x v="29"/>
    <x v="0"/>
    <x v="0"/>
    <x v="0"/>
    <x v="0"/>
    <x v="0"/>
    <x v="0"/>
    <x v="0"/>
    <x v="8"/>
    <s v="2024-10-23"/>
    <x v="3"/>
    <n v="1632"/>
    <x v="0"/>
    <m/>
    <x v="0"/>
    <m/>
    <x v="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10-2024"/>
  </r>
  <r>
    <x v="0"/>
    <n v="0"/>
    <n v="0"/>
    <n v="0"/>
    <n v="935960"/>
    <x v="82"/>
    <x v="0"/>
    <x v="0"/>
    <x v="0"/>
    <s v="03.16.23"/>
    <x v="14"/>
    <x v="0"/>
    <x v="0"/>
    <s v="Direção da Educação, Formação Profissional, Emprego"/>
    <s v="03.16.23"/>
    <s v="Direção da Educação, Formação Profissional, Emprego"/>
    <s v="03.16.23"/>
    <x v="30"/>
    <x v="0"/>
    <x v="0"/>
    <x v="0"/>
    <x v="1"/>
    <x v="0"/>
    <x v="0"/>
    <x v="0"/>
    <x v="8"/>
    <s v="2024-10-23"/>
    <x v="3"/>
    <n v="935960"/>
    <x v="0"/>
    <m/>
    <x v="0"/>
    <m/>
    <x v="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10-2024"/>
  </r>
  <r>
    <x v="0"/>
    <n v="0"/>
    <n v="0"/>
    <n v="0"/>
    <n v="10000"/>
    <x v="83"/>
    <x v="0"/>
    <x v="0"/>
    <x v="0"/>
    <s v="01.25.03.12"/>
    <x v="6"/>
    <x v="3"/>
    <x v="3"/>
    <s v="Emprego e Formação profissional"/>
    <s v="01.25.03"/>
    <s v="Emprego e Formação profissional"/>
    <s v="01.25.03"/>
    <x v="4"/>
    <x v="0"/>
    <x v="2"/>
    <x v="2"/>
    <x v="0"/>
    <x v="1"/>
    <x v="0"/>
    <x v="0"/>
    <x v="0"/>
    <s v="2024-01-24"/>
    <x v="0"/>
    <n v="10000"/>
    <x v="0"/>
    <m/>
    <x v="0"/>
    <m/>
    <x v="20"/>
    <n v="100475754"/>
    <x v="0"/>
    <x v="0"/>
    <s v="Estágios Profissionais e Promoção de Emprego"/>
    <s v="ORI"/>
    <x v="0"/>
    <m/>
    <x v="0"/>
    <x v="0"/>
    <x v="0"/>
    <x v="0"/>
    <x v="0"/>
    <x v="0"/>
    <x v="0"/>
    <x v="0"/>
    <x v="0"/>
    <x v="0"/>
    <x v="0"/>
    <s v="Estágios Profissionais e Promoção de Emprego"/>
    <x v="0"/>
    <x v="0"/>
    <x v="0"/>
    <x v="0"/>
    <x v="1"/>
    <x v="0"/>
    <x v="0"/>
    <x v="0"/>
    <x v="0"/>
    <x v="0"/>
    <x v="0"/>
    <x v="0"/>
    <s v="Apoio a favor do senhor José Carlos Gomes Duarte, para criação de animais, conforme anexo."/>
  </r>
  <r>
    <x v="0"/>
    <n v="0"/>
    <n v="0"/>
    <n v="0"/>
    <n v="100296"/>
    <x v="84"/>
    <x v="0"/>
    <x v="0"/>
    <x v="0"/>
    <s v="03.16.15"/>
    <x v="0"/>
    <x v="0"/>
    <x v="0"/>
    <s v="Direção Financeira"/>
    <s v="03.16.15"/>
    <s v="Direção Financeira"/>
    <s v="03.16.15"/>
    <x v="31"/>
    <x v="0"/>
    <x v="0"/>
    <x v="1"/>
    <x v="0"/>
    <x v="0"/>
    <x v="0"/>
    <x v="0"/>
    <x v="0"/>
    <s v="2024-01-30"/>
    <x v="0"/>
    <n v="100296"/>
    <x v="0"/>
    <m/>
    <x v="0"/>
    <m/>
    <x v="21"/>
    <n v="100391960"/>
    <x v="0"/>
    <x v="0"/>
    <s v="Direção Financeira"/>
    <s v="ORI"/>
    <x v="0"/>
    <m/>
    <x v="0"/>
    <x v="0"/>
    <x v="0"/>
    <x v="0"/>
    <x v="0"/>
    <x v="0"/>
    <x v="0"/>
    <x v="0"/>
    <x v="0"/>
    <x v="0"/>
    <x v="0"/>
    <s v="Direção Financeira"/>
    <x v="0"/>
    <x v="0"/>
    <x v="0"/>
    <x v="0"/>
    <x v="0"/>
    <x v="0"/>
    <x v="0"/>
    <x v="1"/>
    <x v="0"/>
    <x v="0"/>
    <x v="0"/>
    <x v="0"/>
    <s v="Pagamento da divida a favor de CV Telecom, conforme anexo."/>
  </r>
  <r>
    <x v="1"/>
    <n v="0"/>
    <n v="0"/>
    <n v="0"/>
    <n v="22303739"/>
    <x v="85"/>
    <x v="0"/>
    <x v="0"/>
    <x v="0"/>
    <s v="03.16.15"/>
    <x v="0"/>
    <x v="0"/>
    <x v="0"/>
    <s v="Direção Financeira"/>
    <s v="03.16.15"/>
    <s v="Direção Financeira"/>
    <s v="03.16.15"/>
    <x v="32"/>
    <x v="0"/>
    <x v="0"/>
    <x v="0"/>
    <x v="0"/>
    <x v="0"/>
    <x v="1"/>
    <x v="0"/>
    <x v="0"/>
    <s v="2024-01-31"/>
    <x v="0"/>
    <n v="22303739"/>
    <x v="0"/>
    <m/>
    <x v="0"/>
    <m/>
    <x v="6"/>
    <n v="100474914"/>
    <x v="0"/>
    <x v="0"/>
    <s v="Direção Financeira"/>
    <s v="ORI"/>
    <x v="0"/>
    <m/>
    <x v="0"/>
    <x v="0"/>
    <x v="0"/>
    <x v="0"/>
    <x v="0"/>
    <x v="0"/>
    <x v="0"/>
    <x v="0"/>
    <x v="0"/>
    <x v="0"/>
    <x v="0"/>
    <s v="Direção Financeira"/>
    <x v="0"/>
    <x v="0"/>
    <x v="0"/>
    <x v="0"/>
    <x v="0"/>
    <x v="0"/>
    <x v="0"/>
    <x v="1"/>
    <x v="0"/>
    <x v="0"/>
    <x v="0"/>
    <x v="0"/>
    <s v="Despesas com amortização de empréstimo referente ao mês de Janeiro 2024, conforme anexo. "/>
  </r>
  <r>
    <x v="1"/>
    <n v="0"/>
    <n v="0"/>
    <n v="0"/>
    <n v="34270"/>
    <x v="86"/>
    <x v="0"/>
    <x v="0"/>
    <x v="0"/>
    <s v="01.27.06.80"/>
    <x v="1"/>
    <x v="1"/>
    <x v="1"/>
    <s v="Requalificação Urbana e habitação"/>
    <s v="01.27.06"/>
    <s v="Requalificação Urbana e habitação"/>
    <s v="01.27.06"/>
    <x v="1"/>
    <x v="0"/>
    <x v="0"/>
    <x v="0"/>
    <x v="0"/>
    <x v="1"/>
    <x v="1"/>
    <x v="0"/>
    <x v="1"/>
    <s v="2024-03-07"/>
    <x v="0"/>
    <n v="34270"/>
    <x v="0"/>
    <m/>
    <x v="0"/>
    <m/>
    <x v="22"/>
    <n v="100478657"/>
    <x v="0"/>
    <x v="0"/>
    <s v="Requalificação Urbana de Veneza"/>
    <s v="ORI"/>
    <x v="0"/>
    <m/>
    <x v="0"/>
    <x v="0"/>
    <x v="0"/>
    <x v="0"/>
    <x v="0"/>
    <x v="0"/>
    <x v="0"/>
    <x v="0"/>
    <x v="0"/>
    <x v="0"/>
    <x v="0"/>
    <s v="Requalificação Urbana de Veneza"/>
    <x v="0"/>
    <x v="0"/>
    <x v="0"/>
    <x v="0"/>
    <x v="1"/>
    <x v="0"/>
    <x v="0"/>
    <x v="0"/>
    <x v="0"/>
    <x v="0"/>
    <x v="0"/>
    <x v="0"/>
    <s v="Pagamento referente a serviço de manutenção da viatura ST-87-ZB afeta as obras da CMSM, conforme anexo."/>
  </r>
  <r>
    <x v="1"/>
    <n v="0"/>
    <n v="0"/>
    <n v="0"/>
    <n v="1200"/>
    <x v="87"/>
    <x v="0"/>
    <x v="0"/>
    <x v="0"/>
    <s v="01.28.01.08"/>
    <x v="15"/>
    <x v="4"/>
    <x v="5"/>
    <s v="Habitação Social"/>
    <s v="01.28.01"/>
    <s v="Habitação Social"/>
    <s v="01.28.01"/>
    <x v="1"/>
    <x v="0"/>
    <x v="0"/>
    <x v="0"/>
    <x v="0"/>
    <x v="1"/>
    <x v="1"/>
    <x v="0"/>
    <x v="1"/>
    <s v="2024-03-08"/>
    <x v="0"/>
    <n v="1200"/>
    <x v="0"/>
    <m/>
    <x v="0"/>
    <m/>
    <x v="2"/>
    <n v="100474696"/>
    <x v="0"/>
    <x v="1"/>
    <s v="Habitações Sociais"/>
    <s v="ORI"/>
    <x v="0"/>
    <s v="HS"/>
    <x v="0"/>
    <x v="0"/>
    <x v="0"/>
    <x v="0"/>
    <x v="0"/>
    <x v="0"/>
    <x v="0"/>
    <x v="0"/>
    <x v="0"/>
    <x v="0"/>
    <x v="0"/>
    <s v="Habitações Sociais"/>
    <x v="0"/>
    <x v="0"/>
    <x v="0"/>
    <x v="0"/>
    <x v="1"/>
    <x v="0"/>
    <x v="0"/>
    <x v="0"/>
    <x v="0"/>
    <x v="0"/>
    <x v="1"/>
    <x v="0"/>
    <s v="Pagamento a favor do Sr. José Carlos Tavares Semedo, referente a confecionamento de 6 tanque de água 1 tampa de cisterna, para a habitação de Porfica Mendes da Veiga, conforme anexo."/>
  </r>
  <r>
    <x v="0"/>
    <n v="0"/>
    <n v="0"/>
    <n v="0"/>
    <n v="60390"/>
    <x v="88"/>
    <x v="0"/>
    <x v="0"/>
    <x v="0"/>
    <s v="03.16.15"/>
    <x v="0"/>
    <x v="0"/>
    <x v="0"/>
    <s v="Direção Financeira"/>
    <s v="03.16.15"/>
    <s v="Direção Financeira"/>
    <s v="03.16.15"/>
    <x v="33"/>
    <x v="0"/>
    <x v="0"/>
    <x v="0"/>
    <x v="0"/>
    <x v="0"/>
    <x v="0"/>
    <x v="0"/>
    <x v="0"/>
    <s v="2024-01-18"/>
    <x v="0"/>
    <n v="60390"/>
    <x v="0"/>
    <m/>
    <x v="0"/>
    <m/>
    <x v="23"/>
    <n v="100388090"/>
    <x v="0"/>
    <x v="0"/>
    <s v="Direção Financeira"/>
    <s v="ORI"/>
    <x v="0"/>
    <m/>
    <x v="0"/>
    <x v="0"/>
    <x v="0"/>
    <x v="0"/>
    <x v="0"/>
    <x v="0"/>
    <x v="0"/>
    <x v="0"/>
    <x v="0"/>
    <x v="0"/>
    <x v="0"/>
    <s v="Direção Financeira"/>
    <x v="0"/>
    <x v="0"/>
    <x v="0"/>
    <x v="0"/>
    <x v="0"/>
    <x v="0"/>
    <x v="0"/>
    <x v="0"/>
    <x v="0"/>
    <x v="0"/>
    <x v="0"/>
    <x v="0"/>
    <s v="Pagamento a favor da Diocesana Center, para a aquisição de matérias de escritório para os serviços da CMSM, conforme anexo.  "/>
  </r>
  <r>
    <x v="1"/>
    <n v="0"/>
    <n v="0"/>
    <n v="0"/>
    <n v="6800"/>
    <x v="87"/>
    <x v="0"/>
    <x v="0"/>
    <x v="0"/>
    <s v="01.28.01.08"/>
    <x v="15"/>
    <x v="4"/>
    <x v="5"/>
    <s v="Habitação Social"/>
    <s v="01.28.01"/>
    <s v="Habitação Social"/>
    <s v="01.28.01"/>
    <x v="1"/>
    <x v="0"/>
    <x v="0"/>
    <x v="0"/>
    <x v="0"/>
    <x v="1"/>
    <x v="1"/>
    <x v="0"/>
    <x v="1"/>
    <s v="2024-03-08"/>
    <x v="0"/>
    <n v="6800"/>
    <x v="0"/>
    <m/>
    <x v="0"/>
    <m/>
    <x v="24"/>
    <n v="100438636"/>
    <x v="0"/>
    <x v="0"/>
    <s v="Habitações Sociais"/>
    <s v="ORI"/>
    <x v="0"/>
    <s v="HS"/>
    <x v="0"/>
    <x v="0"/>
    <x v="0"/>
    <x v="0"/>
    <x v="0"/>
    <x v="0"/>
    <x v="0"/>
    <x v="0"/>
    <x v="0"/>
    <x v="0"/>
    <x v="0"/>
    <s v="Habitações Sociais"/>
    <x v="0"/>
    <x v="0"/>
    <x v="0"/>
    <x v="0"/>
    <x v="1"/>
    <x v="0"/>
    <x v="0"/>
    <x v="0"/>
    <x v="0"/>
    <x v="0"/>
    <x v="0"/>
    <x v="0"/>
    <s v="Pagamento a favor do Sr. José Carlos Tavares Semedo, referente a confecionamento de 6 tanque de água 1 tampa de cisterna, para a habitação de Porfica Mendes da Veiga, conforme anexo."/>
  </r>
  <r>
    <x v="0"/>
    <n v="0"/>
    <n v="0"/>
    <n v="0"/>
    <n v="6411"/>
    <x v="89"/>
    <x v="0"/>
    <x v="1"/>
    <x v="0"/>
    <s v="80.02.01"/>
    <x v="2"/>
    <x v="2"/>
    <x v="2"/>
    <s v="Retenções Iur"/>
    <s v="80.02.01"/>
    <s v="Retenções Iur"/>
    <s v="80.02.01"/>
    <x v="2"/>
    <x v="0"/>
    <x v="1"/>
    <x v="0"/>
    <x v="1"/>
    <x v="2"/>
    <x v="2"/>
    <x v="0"/>
    <x v="2"/>
    <s v="2024-02-23"/>
    <x v="0"/>
    <n v="6411"/>
    <x v="0"/>
    <m/>
    <x v="0"/>
    <m/>
    <x v="2"/>
    <n v="100474696"/>
    <x v="0"/>
    <x v="0"/>
    <s v="Retenções Iur"/>
    <s v="ORI"/>
    <x v="0"/>
    <s v="RIUR"/>
    <x v="0"/>
    <x v="0"/>
    <x v="0"/>
    <x v="0"/>
    <x v="0"/>
    <x v="0"/>
    <x v="0"/>
    <x v="0"/>
    <x v="0"/>
    <x v="0"/>
    <x v="0"/>
    <s v="Retenções Iur"/>
    <x v="0"/>
    <x v="0"/>
    <x v="0"/>
    <x v="0"/>
    <x v="2"/>
    <x v="0"/>
    <x v="0"/>
    <x v="0"/>
    <x v="0"/>
    <x v="1"/>
    <x v="0"/>
    <x v="0"/>
    <s v="RETENCAO OT"/>
  </r>
  <r>
    <x v="0"/>
    <n v="0"/>
    <n v="0"/>
    <n v="0"/>
    <n v="6411"/>
    <x v="90"/>
    <x v="0"/>
    <x v="1"/>
    <x v="0"/>
    <s v="80.02.01"/>
    <x v="2"/>
    <x v="2"/>
    <x v="2"/>
    <s v="Retenções Iur"/>
    <s v="80.02.01"/>
    <s v="Retenções Iur"/>
    <s v="80.02.01"/>
    <x v="2"/>
    <x v="0"/>
    <x v="1"/>
    <x v="0"/>
    <x v="1"/>
    <x v="2"/>
    <x v="2"/>
    <x v="0"/>
    <x v="3"/>
    <s v="2024-05-21"/>
    <x v="1"/>
    <n v="6411"/>
    <x v="0"/>
    <m/>
    <x v="0"/>
    <m/>
    <x v="2"/>
    <n v="100474696"/>
    <x v="0"/>
    <x v="0"/>
    <s v="Retenções Iur"/>
    <s v="ORI"/>
    <x v="0"/>
    <s v="RIUR"/>
    <x v="0"/>
    <x v="0"/>
    <x v="0"/>
    <x v="0"/>
    <x v="0"/>
    <x v="0"/>
    <x v="0"/>
    <x v="0"/>
    <x v="0"/>
    <x v="0"/>
    <x v="0"/>
    <s v="Retenções Iur"/>
    <x v="0"/>
    <x v="0"/>
    <x v="0"/>
    <x v="0"/>
    <x v="2"/>
    <x v="0"/>
    <x v="0"/>
    <x v="0"/>
    <x v="0"/>
    <x v="1"/>
    <x v="0"/>
    <x v="0"/>
    <s v="RETENCAO OT"/>
  </r>
  <r>
    <x v="0"/>
    <n v="0"/>
    <n v="0"/>
    <n v="0"/>
    <n v="166736"/>
    <x v="91"/>
    <x v="0"/>
    <x v="1"/>
    <x v="0"/>
    <s v="80.02.01"/>
    <x v="2"/>
    <x v="2"/>
    <x v="2"/>
    <s v="Retenções Iur"/>
    <s v="80.02.01"/>
    <s v="Retenções Iur"/>
    <s v="80.02.01"/>
    <x v="2"/>
    <x v="0"/>
    <x v="1"/>
    <x v="0"/>
    <x v="1"/>
    <x v="2"/>
    <x v="2"/>
    <x v="0"/>
    <x v="1"/>
    <s v="2024-03-21"/>
    <x v="0"/>
    <n v="166736"/>
    <x v="0"/>
    <m/>
    <x v="0"/>
    <m/>
    <x v="2"/>
    <n v="100474696"/>
    <x v="0"/>
    <x v="0"/>
    <s v="Retenções Iur"/>
    <s v="ORI"/>
    <x v="0"/>
    <s v="RIUR"/>
    <x v="0"/>
    <x v="0"/>
    <x v="0"/>
    <x v="0"/>
    <x v="0"/>
    <x v="0"/>
    <x v="0"/>
    <x v="0"/>
    <x v="0"/>
    <x v="0"/>
    <x v="0"/>
    <s v="Retenções Iur"/>
    <x v="0"/>
    <x v="0"/>
    <x v="0"/>
    <x v="0"/>
    <x v="2"/>
    <x v="0"/>
    <x v="0"/>
    <x v="0"/>
    <x v="0"/>
    <x v="1"/>
    <x v="0"/>
    <x v="0"/>
    <s v="RETENCAO OT"/>
  </r>
  <r>
    <x v="0"/>
    <n v="0"/>
    <n v="0"/>
    <n v="0"/>
    <n v="6528"/>
    <x v="92"/>
    <x v="0"/>
    <x v="1"/>
    <x v="0"/>
    <s v="80.02.10.26"/>
    <x v="13"/>
    <x v="2"/>
    <x v="2"/>
    <s v="Outros"/>
    <s v="80.02.10"/>
    <s v="Outros"/>
    <s v="80.02.10"/>
    <x v="34"/>
    <x v="0"/>
    <x v="1"/>
    <x v="9"/>
    <x v="1"/>
    <x v="2"/>
    <x v="2"/>
    <x v="0"/>
    <x v="1"/>
    <s v="2024-03-21"/>
    <x v="0"/>
    <n v="6528"/>
    <x v="0"/>
    <m/>
    <x v="0"/>
    <m/>
    <x v="15"/>
    <n v="100479277"/>
    <x v="0"/>
    <x v="0"/>
    <s v="Retenção Sansung"/>
    <s v="ORI"/>
    <x v="0"/>
    <s v="RS"/>
    <x v="0"/>
    <x v="0"/>
    <x v="0"/>
    <x v="0"/>
    <x v="0"/>
    <x v="0"/>
    <x v="0"/>
    <x v="0"/>
    <x v="0"/>
    <x v="0"/>
    <x v="0"/>
    <s v="Retenção Sansung"/>
    <x v="0"/>
    <x v="0"/>
    <x v="0"/>
    <x v="0"/>
    <x v="2"/>
    <x v="0"/>
    <x v="0"/>
    <x v="0"/>
    <x v="0"/>
    <x v="1"/>
    <x v="0"/>
    <x v="0"/>
    <s v="RETENCAO OT"/>
  </r>
  <r>
    <x v="0"/>
    <n v="0"/>
    <n v="0"/>
    <n v="0"/>
    <n v="38360"/>
    <x v="93"/>
    <x v="0"/>
    <x v="0"/>
    <x v="0"/>
    <s v="03.16.15"/>
    <x v="0"/>
    <x v="0"/>
    <x v="0"/>
    <s v="Direção Financeira"/>
    <s v="03.16.15"/>
    <s v="Direção Financeira"/>
    <s v="03.16.15"/>
    <x v="35"/>
    <x v="0"/>
    <x v="0"/>
    <x v="1"/>
    <x v="1"/>
    <x v="0"/>
    <x v="0"/>
    <x v="0"/>
    <x v="6"/>
    <s v="2024-04-12"/>
    <x v="1"/>
    <n v="38360"/>
    <x v="0"/>
    <m/>
    <x v="0"/>
    <m/>
    <x v="25"/>
    <n v="100393075"/>
    <x v="0"/>
    <x v="0"/>
    <s v="Direção Financeira"/>
    <s v="ORI"/>
    <x v="0"/>
    <m/>
    <x v="0"/>
    <x v="0"/>
    <x v="0"/>
    <x v="0"/>
    <x v="0"/>
    <x v="0"/>
    <x v="0"/>
    <x v="0"/>
    <x v="0"/>
    <x v="0"/>
    <x v="0"/>
    <s v="Direção Financeira"/>
    <x v="0"/>
    <x v="0"/>
    <x v="0"/>
    <x v="0"/>
    <x v="0"/>
    <x v="0"/>
    <x v="0"/>
    <x v="0"/>
    <x v="0"/>
    <x v="0"/>
    <x v="0"/>
    <x v="0"/>
    <s v="Pagamento referente a aquisição de 35 (trinta e cinco) caixa de água de 0.33L e 20 (vinte) caixa de água BIB 10L para serviços da CMSM, conforme anexo."/>
  </r>
  <r>
    <x v="0"/>
    <n v="0"/>
    <n v="0"/>
    <n v="0"/>
    <n v="2800"/>
    <x v="94"/>
    <x v="0"/>
    <x v="0"/>
    <x v="0"/>
    <s v="03.16.15"/>
    <x v="0"/>
    <x v="0"/>
    <x v="0"/>
    <s v="Direção Financeira"/>
    <s v="03.16.15"/>
    <s v="Direção Financeira"/>
    <s v="03.16.15"/>
    <x v="3"/>
    <x v="0"/>
    <x v="0"/>
    <x v="1"/>
    <x v="0"/>
    <x v="0"/>
    <x v="0"/>
    <x v="0"/>
    <x v="6"/>
    <s v="2024-04-29"/>
    <x v="1"/>
    <n v="2800"/>
    <x v="0"/>
    <m/>
    <x v="0"/>
    <m/>
    <x v="26"/>
    <n v="100458633"/>
    <x v="0"/>
    <x v="0"/>
    <s v="Direção Financeira"/>
    <s v="ORI"/>
    <x v="0"/>
    <m/>
    <x v="0"/>
    <x v="0"/>
    <x v="0"/>
    <x v="0"/>
    <x v="0"/>
    <x v="0"/>
    <x v="0"/>
    <x v="0"/>
    <x v="0"/>
    <x v="0"/>
    <x v="0"/>
    <s v="Direção Financeira"/>
    <x v="0"/>
    <x v="0"/>
    <x v="0"/>
    <x v="0"/>
    <x v="0"/>
    <x v="0"/>
    <x v="0"/>
    <x v="0"/>
    <x v="0"/>
    <x v="0"/>
    <x v="0"/>
    <x v="0"/>
    <s v="Ajuda de custo a favor do senhor Joaquim Lino Tavares, pela sua deslocação a Praia nos dias 27 e 28 de abril de 2024, em missão oficial de serviço, conforme anexo."/>
  </r>
  <r>
    <x v="0"/>
    <n v="0"/>
    <n v="0"/>
    <n v="0"/>
    <n v="183892"/>
    <x v="95"/>
    <x v="0"/>
    <x v="0"/>
    <x v="0"/>
    <s v="03.16.15"/>
    <x v="0"/>
    <x v="0"/>
    <x v="0"/>
    <s v="Direção Financeira"/>
    <s v="03.16.15"/>
    <s v="Direção Financeira"/>
    <s v="03.16.15"/>
    <x v="0"/>
    <x v="0"/>
    <x v="0"/>
    <x v="0"/>
    <x v="0"/>
    <x v="0"/>
    <x v="0"/>
    <x v="0"/>
    <x v="3"/>
    <s v="2024-05-29"/>
    <x v="1"/>
    <n v="183892"/>
    <x v="0"/>
    <m/>
    <x v="0"/>
    <m/>
    <x v="27"/>
    <n v="100479096"/>
    <x v="0"/>
    <x v="0"/>
    <s v="Direção Financeira"/>
    <s v="ORI"/>
    <x v="0"/>
    <m/>
    <x v="0"/>
    <x v="0"/>
    <x v="0"/>
    <x v="0"/>
    <x v="0"/>
    <x v="0"/>
    <x v="0"/>
    <x v="0"/>
    <x v="0"/>
    <x v="0"/>
    <x v="0"/>
    <s v="Direção Financeira"/>
    <x v="0"/>
    <x v="0"/>
    <x v="0"/>
    <x v="0"/>
    <x v="0"/>
    <x v="0"/>
    <x v="0"/>
    <x v="0"/>
    <x v="0"/>
    <x v="0"/>
    <x v="0"/>
    <x v="0"/>
    <s v="Pagamento referente a aquisição de amortecedor frente e trás de um sincronizador de caixa velocidade e rolamento de bomba de embraiagem da viatura ST-70-UQ, afeto ao serviço da CMSM, conforme anexo."/>
  </r>
  <r>
    <x v="0"/>
    <n v="0"/>
    <n v="0"/>
    <n v="0"/>
    <n v="1400"/>
    <x v="96"/>
    <x v="0"/>
    <x v="0"/>
    <x v="0"/>
    <s v="03.16.15"/>
    <x v="0"/>
    <x v="0"/>
    <x v="0"/>
    <s v="Direção Financeira"/>
    <s v="03.16.15"/>
    <s v="Direção Financeira"/>
    <s v="03.16.15"/>
    <x v="3"/>
    <x v="0"/>
    <x v="0"/>
    <x v="1"/>
    <x v="0"/>
    <x v="0"/>
    <x v="0"/>
    <x v="0"/>
    <x v="4"/>
    <s v="2024-06-03"/>
    <x v="1"/>
    <n v="1400"/>
    <x v="0"/>
    <m/>
    <x v="0"/>
    <m/>
    <x v="26"/>
    <n v="100458633"/>
    <x v="0"/>
    <x v="0"/>
    <s v="Direção Financeira"/>
    <s v="ORI"/>
    <x v="0"/>
    <m/>
    <x v="0"/>
    <x v="0"/>
    <x v="0"/>
    <x v="0"/>
    <x v="0"/>
    <x v="0"/>
    <x v="0"/>
    <x v="0"/>
    <x v="0"/>
    <x v="0"/>
    <x v="0"/>
    <s v="Direção Financeira"/>
    <x v="0"/>
    <x v="0"/>
    <x v="0"/>
    <x v="0"/>
    <x v="0"/>
    <x v="0"/>
    <x v="0"/>
    <x v="0"/>
    <x v="0"/>
    <x v="0"/>
    <x v="0"/>
    <x v="0"/>
    <s v="Ajuda de custo a favor do senhor Joaquim Lino Tavares, Pela sua deslocação a Praia no dia 14 de maio de 2024 em missão oficial de serviço, conforme anexo."/>
  </r>
  <r>
    <x v="0"/>
    <n v="0"/>
    <n v="0"/>
    <n v="0"/>
    <n v="54100"/>
    <x v="97"/>
    <x v="0"/>
    <x v="1"/>
    <x v="0"/>
    <s v="03.03.10"/>
    <x v="8"/>
    <x v="0"/>
    <x v="4"/>
    <s v="Receitas Da Câmara"/>
    <s v="03.03.10"/>
    <s v="Receitas Da Câmara"/>
    <s v="03.03.10"/>
    <x v="6"/>
    <x v="0"/>
    <x v="3"/>
    <x v="3"/>
    <x v="0"/>
    <x v="0"/>
    <x v="2"/>
    <x v="0"/>
    <x v="3"/>
    <s v="2024-05-13"/>
    <x v="1"/>
    <n v="54100"/>
    <x v="0"/>
    <m/>
    <x v="0"/>
    <m/>
    <x v="6"/>
    <n v="100474914"/>
    <x v="0"/>
    <x v="0"/>
    <s v="Receitas Da Câmara"/>
    <s v="EXT"/>
    <x v="0"/>
    <s v="RDC"/>
    <x v="0"/>
    <x v="0"/>
    <x v="0"/>
    <x v="0"/>
    <x v="0"/>
    <x v="0"/>
    <x v="0"/>
    <x v="0"/>
    <x v="0"/>
    <x v="0"/>
    <x v="0"/>
    <s v="Receitas Da Câmara"/>
    <x v="0"/>
    <x v="0"/>
    <x v="0"/>
    <x v="0"/>
    <x v="0"/>
    <x v="0"/>
    <x v="0"/>
    <x v="0"/>
    <x v="0"/>
    <x v="0"/>
    <x v="0"/>
    <x v="0"/>
    <s v="Transferência Câmara Municipal de São Miguel, conforme anexo."/>
  </r>
  <r>
    <x v="0"/>
    <n v="0"/>
    <n v="0"/>
    <n v="0"/>
    <n v="12320"/>
    <x v="98"/>
    <x v="0"/>
    <x v="0"/>
    <x v="0"/>
    <s v="01.28.03.06"/>
    <x v="9"/>
    <x v="4"/>
    <x v="5"/>
    <s v="Proteção Social"/>
    <s v="01.28.03"/>
    <s v="Proteção Social"/>
    <s v="01.28.03"/>
    <x v="4"/>
    <x v="0"/>
    <x v="2"/>
    <x v="2"/>
    <x v="0"/>
    <x v="1"/>
    <x v="0"/>
    <x v="0"/>
    <x v="4"/>
    <s v="2024-06-10"/>
    <x v="1"/>
    <n v="12320"/>
    <x v="0"/>
    <m/>
    <x v="0"/>
    <m/>
    <x v="28"/>
    <n v="100479335"/>
    <x v="0"/>
    <x v="0"/>
    <s v="Apoio a Crianças Vulneráveis "/>
    <s v="ORI"/>
    <x v="0"/>
    <s v="ACV"/>
    <x v="0"/>
    <x v="0"/>
    <x v="0"/>
    <x v="0"/>
    <x v="0"/>
    <x v="0"/>
    <x v="0"/>
    <x v="0"/>
    <x v="0"/>
    <x v="0"/>
    <x v="0"/>
    <s v="Apoio a Crianças Vulneráveis "/>
    <x v="0"/>
    <x v="0"/>
    <x v="0"/>
    <x v="0"/>
    <x v="1"/>
    <x v="0"/>
    <x v="0"/>
    <x v="0"/>
    <x v="0"/>
    <x v="0"/>
    <x v="0"/>
    <x v="0"/>
    <s v="Pagamento referente a aquisição de géneros alimentícios para composição de cestas básicas para as famílias vulneráveis, conforme anexo."/>
  </r>
  <r>
    <x v="1"/>
    <n v="0"/>
    <n v="0"/>
    <n v="0"/>
    <n v="1095"/>
    <x v="99"/>
    <x v="0"/>
    <x v="0"/>
    <x v="0"/>
    <s v="01.27.06.76"/>
    <x v="11"/>
    <x v="1"/>
    <x v="1"/>
    <s v="Requalificação Urbana e habitação"/>
    <s v="01.27.06"/>
    <s v="Requalificação Urbana e habitação"/>
    <s v="01.27.06"/>
    <x v="1"/>
    <x v="0"/>
    <x v="0"/>
    <x v="0"/>
    <x v="0"/>
    <x v="1"/>
    <x v="1"/>
    <x v="0"/>
    <x v="4"/>
    <s v="2024-06-28"/>
    <x v="1"/>
    <n v="1095"/>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a favor do Sr. Claudino Santos tavares, referente a prestação de serviços de calcetamento na localidade de Achada Monte, no âmbito dos trabalhos da requalificação de Dacalinho-Achada Monte, conforme anexo."/>
  </r>
  <r>
    <x v="1"/>
    <n v="0"/>
    <n v="0"/>
    <n v="0"/>
    <n v="6205"/>
    <x v="99"/>
    <x v="0"/>
    <x v="0"/>
    <x v="0"/>
    <s v="01.27.06.76"/>
    <x v="11"/>
    <x v="1"/>
    <x v="1"/>
    <s v="Requalificação Urbana e habitação"/>
    <s v="01.27.06"/>
    <s v="Requalificação Urbana e habitação"/>
    <s v="01.27.06"/>
    <x v="1"/>
    <x v="0"/>
    <x v="0"/>
    <x v="0"/>
    <x v="0"/>
    <x v="1"/>
    <x v="1"/>
    <x v="0"/>
    <x v="4"/>
    <s v="2024-06-28"/>
    <x v="1"/>
    <n v="6205"/>
    <x v="0"/>
    <m/>
    <x v="0"/>
    <m/>
    <x v="29"/>
    <n v="100478592"/>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Claudino Santos tavares, referente a prestação de serviços de calcetamento na localidade de Achada Monte, no âmbito dos trabalhos da requalificação de Dacalinho-Achada Monte, conforme anexo."/>
  </r>
  <r>
    <x v="1"/>
    <n v="0"/>
    <n v="0"/>
    <n v="0"/>
    <n v="215335"/>
    <x v="100"/>
    <x v="0"/>
    <x v="1"/>
    <x v="0"/>
    <s v="03.03.10"/>
    <x v="8"/>
    <x v="0"/>
    <x v="4"/>
    <s v="Receitas Da Câmara"/>
    <s v="03.03.10"/>
    <s v="Receitas Da Câmara"/>
    <s v="03.03.10"/>
    <x v="15"/>
    <x v="0"/>
    <x v="0"/>
    <x v="0"/>
    <x v="0"/>
    <x v="0"/>
    <x v="2"/>
    <x v="0"/>
    <x v="4"/>
    <s v="2024-06-03"/>
    <x v="1"/>
    <n v="215335"/>
    <x v="0"/>
    <m/>
    <x v="0"/>
    <m/>
    <x v="6"/>
    <n v="100474914"/>
    <x v="0"/>
    <x v="0"/>
    <s v="Receitas Da Câmara"/>
    <s v="EXT"/>
    <x v="0"/>
    <s v="RDC"/>
    <x v="0"/>
    <x v="0"/>
    <x v="0"/>
    <x v="0"/>
    <x v="0"/>
    <x v="0"/>
    <x v="0"/>
    <x v="0"/>
    <x v="0"/>
    <x v="0"/>
    <x v="0"/>
    <s v="Receitas Da Câmara"/>
    <x v="0"/>
    <x v="0"/>
    <x v="0"/>
    <x v="0"/>
    <x v="0"/>
    <x v="0"/>
    <x v="0"/>
    <x v="0"/>
    <x v="0"/>
    <x v="0"/>
    <x v="0"/>
    <x v="0"/>
    <s v="Transferência referente a venda de terreno, conforme anexo.  "/>
  </r>
  <r>
    <x v="0"/>
    <n v="0"/>
    <n v="0"/>
    <n v="0"/>
    <n v="57089"/>
    <x v="101"/>
    <x v="0"/>
    <x v="0"/>
    <x v="0"/>
    <s v="03.16.15"/>
    <x v="0"/>
    <x v="0"/>
    <x v="0"/>
    <s v="Direção Financeira"/>
    <s v="03.16.15"/>
    <s v="Direção Financeira"/>
    <s v="03.16.15"/>
    <x v="36"/>
    <x v="0"/>
    <x v="0"/>
    <x v="0"/>
    <x v="0"/>
    <x v="0"/>
    <x v="0"/>
    <x v="0"/>
    <x v="9"/>
    <s v="2024-07-12"/>
    <x v="2"/>
    <n v="57089"/>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 afeto aos serviços da CMSM, conforme anexo."/>
  </r>
  <r>
    <x v="0"/>
    <n v="0"/>
    <n v="0"/>
    <n v="0"/>
    <n v="35000"/>
    <x v="102"/>
    <x v="0"/>
    <x v="0"/>
    <x v="0"/>
    <s v="01.25.05.12"/>
    <x v="10"/>
    <x v="3"/>
    <x v="3"/>
    <s v="Saúde"/>
    <s v="01.25.05"/>
    <s v="Saúde"/>
    <s v="01.25.05"/>
    <x v="7"/>
    <x v="0"/>
    <x v="4"/>
    <x v="4"/>
    <x v="0"/>
    <x v="1"/>
    <x v="0"/>
    <x v="0"/>
    <x v="5"/>
    <s v="2024-08-29"/>
    <x v="2"/>
    <n v="35000"/>
    <x v="0"/>
    <m/>
    <x v="0"/>
    <m/>
    <x v="30"/>
    <n v="100479714"/>
    <x v="0"/>
    <x v="0"/>
    <s v="Promoção e Inclusão Social"/>
    <s v="ORI"/>
    <x v="0"/>
    <m/>
    <x v="0"/>
    <x v="0"/>
    <x v="0"/>
    <x v="0"/>
    <x v="0"/>
    <x v="0"/>
    <x v="0"/>
    <x v="0"/>
    <x v="0"/>
    <x v="0"/>
    <x v="0"/>
    <s v="Promoção e Inclusão Social"/>
    <x v="0"/>
    <x v="0"/>
    <x v="0"/>
    <x v="0"/>
    <x v="1"/>
    <x v="0"/>
    <x v="0"/>
    <x v="0"/>
    <x v="0"/>
    <x v="0"/>
    <x v="0"/>
    <x v="0"/>
    <s v="Apoio a favor da senhora Maria do Socorro Carvalho, para reforço de negócios, conforme anexo."/>
  </r>
  <r>
    <x v="1"/>
    <n v="0"/>
    <n v="0"/>
    <n v="0"/>
    <n v="1326571"/>
    <x v="103"/>
    <x v="0"/>
    <x v="0"/>
    <x v="0"/>
    <s v="03.16.15"/>
    <x v="0"/>
    <x v="0"/>
    <x v="0"/>
    <s v="Direção Financeira"/>
    <s v="03.16.15"/>
    <s v="Direção Financeira"/>
    <s v="03.16.15"/>
    <x v="32"/>
    <x v="0"/>
    <x v="0"/>
    <x v="0"/>
    <x v="0"/>
    <x v="0"/>
    <x v="1"/>
    <x v="0"/>
    <x v="5"/>
    <s v="2024-08-31"/>
    <x v="2"/>
    <n v="1326571"/>
    <x v="0"/>
    <m/>
    <x v="0"/>
    <m/>
    <x v="6"/>
    <n v="100474914"/>
    <x v="0"/>
    <x v="0"/>
    <s v="Direção Financeira"/>
    <s v="ORI"/>
    <x v="0"/>
    <m/>
    <x v="0"/>
    <x v="0"/>
    <x v="0"/>
    <x v="0"/>
    <x v="0"/>
    <x v="0"/>
    <x v="0"/>
    <x v="0"/>
    <x v="0"/>
    <x v="0"/>
    <x v="0"/>
    <s v="Direção Financeira"/>
    <x v="0"/>
    <x v="0"/>
    <x v="0"/>
    <x v="0"/>
    <x v="0"/>
    <x v="0"/>
    <x v="0"/>
    <x v="0"/>
    <x v="0"/>
    <x v="0"/>
    <x v="0"/>
    <x v="0"/>
    <s v="Despesas com amortização referente ao mês de agosto 2024, conforme anexo."/>
  </r>
  <r>
    <x v="0"/>
    <n v="0"/>
    <n v="0"/>
    <n v="0"/>
    <n v="3750"/>
    <x v="104"/>
    <x v="0"/>
    <x v="0"/>
    <x v="0"/>
    <s v="03.16.15"/>
    <x v="0"/>
    <x v="0"/>
    <x v="0"/>
    <s v="Direção Financeira"/>
    <s v="03.16.15"/>
    <s v="Direção Financeira"/>
    <s v="03.16.15"/>
    <x v="5"/>
    <x v="0"/>
    <x v="0"/>
    <x v="1"/>
    <x v="0"/>
    <x v="0"/>
    <x v="0"/>
    <x v="0"/>
    <x v="7"/>
    <s v="2024-09-20"/>
    <x v="2"/>
    <n v="3750"/>
    <x v="0"/>
    <m/>
    <x v="0"/>
    <m/>
    <x v="2"/>
    <n v="100474696"/>
    <x v="0"/>
    <x v="1"/>
    <s v="Direção Financeira"/>
    <s v="ORI"/>
    <x v="0"/>
    <m/>
    <x v="0"/>
    <x v="0"/>
    <x v="0"/>
    <x v="0"/>
    <x v="0"/>
    <x v="0"/>
    <x v="0"/>
    <x v="0"/>
    <x v="0"/>
    <x v="0"/>
    <x v="0"/>
    <s v="Direção Financeira"/>
    <x v="0"/>
    <x v="0"/>
    <x v="0"/>
    <x v="0"/>
    <x v="0"/>
    <x v="0"/>
    <x v="0"/>
    <x v="0"/>
    <x v="0"/>
    <x v="0"/>
    <x v="1"/>
    <x v="0"/>
    <s v="Pagamento a favor do Sr. Odair Furtado Lopes, correspondentes aos serviços prestados como policias municipais no âmbito da fiscalização referente a setembro de 2024, conforme anexo."/>
  </r>
  <r>
    <x v="0"/>
    <n v="0"/>
    <n v="0"/>
    <n v="0"/>
    <n v="21250"/>
    <x v="104"/>
    <x v="0"/>
    <x v="0"/>
    <x v="0"/>
    <s v="03.16.15"/>
    <x v="0"/>
    <x v="0"/>
    <x v="0"/>
    <s v="Direção Financeira"/>
    <s v="03.16.15"/>
    <s v="Direção Financeira"/>
    <s v="03.16.15"/>
    <x v="5"/>
    <x v="0"/>
    <x v="0"/>
    <x v="1"/>
    <x v="0"/>
    <x v="0"/>
    <x v="0"/>
    <x v="0"/>
    <x v="7"/>
    <s v="2024-09-20"/>
    <x v="2"/>
    <n v="21250"/>
    <x v="0"/>
    <m/>
    <x v="0"/>
    <m/>
    <x v="31"/>
    <n v="100479712"/>
    <x v="0"/>
    <x v="0"/>
    <s v="Direção Financeira"/>
    <s v="ORI"/>
    <x v="0"/>
    <m/>
    <x v="0"/>
    <x v="0"/>
    <x v="0"/>
    <x v="0"/>
    <x v="0"/>
    <x v="0"/>
    <x v="0"/>
    <x v="0"/>
    <x v="0"/>
    <x v="0"/>
    <x v="0"/>
    <s v="Direção Financeira"/>
    <x v="0"/>
    <x v="0"/>
    <x v="0"/>
    <x v="0"/>
    <x v="0"/>
    <x v="0"/>
    <x v="0"/>
    <x v="0"/>
    <x v="0"/>
    <x v="0"/>
    <x v="0"/>
    <x v="0"/>
    <s v="Pagamento a favor do Sr. Odair Furtado Lopes, correspondentes aos serviços prestados como policias municipais no âmbito da fiscalização referente a setembro de 2024, conforme anexo."/>
  </r>
  <r>
    <x v="0"/>
    <n v="0"/>
    <n v="0"/>
    <n v="0"/>
    <n v="3750"/>
    <x v="105"/>
    <x v="0"/>
    <x v="0"/>
    <x v="0"/>
    <s v="03.16.15"/>
    <x v="0"/>
    <x v="0"/>
    <x v="0"/>
    <s v="Direção Financeira"/>
    <s v="03.16.15"/>
    <s v="Direção Financeira"/>
    <s v="03.16.15"/>
    <x v="5"/>
    <x v="0"/>
    <x v="0"/>
    <x v="1"/>
    <x v="0"/>
    <x v="0"/>
    <x v="0"/>
    <x v="0"/>
    <x v="7"/>
    <s v="2024-09-20"/>
    <x v="2"/>
    <n v="3750"/>
    <x v="0"/>
    <m/>
    <x v="0"/>
    <m/>
    <x v="2"/>
    <n v="100474696"/>
    <x v="0"/>
    <x v="1"/>
    <s v="Direção Financeira"/>
    <s v="ORI"/>
    <x v="0"/>
    <m/>
    <x v="0"/>
    <x v="0"/>
    <x v="0"/>
    <x v="0"/>
    <x v="0"/>
    <x v="0"/>
    <x v="0"/>
    <x v="0"/>
    <x v="0"/>
    <x v="0"/>
    <x v="0"/>
    <s v="Direção Financeira"/>
    <x v="0"/>
    <x v="0"/>
    <x v="0"/>
    <x v="0"/>
    <x v="0"/>
    <x v="0"/>
    <x v="0"/>
    <x v="0"/>
    <x v="0"/>
    <x v="0"/>
    <x v="1"/>
    <x v="0"/>
    <s v="Pagamento a favor do Sr. Ângelo Miguel Mendes Pereira, correspondentes aos serviços prestados como policias municipais no âmbito da fiscalização referente a setembro de 2024, conforme anexo.  "/>
  </r>
  <r>
    <x v="0"/>
    <n v="0"/>
    <n v="0"/>
    <n v="0"/>
    <n v="21250"/>
    <x v="105"/>
    <x v="0"/>
    <x v="0"/>
    <x v="0"/>
    <s v="03.16.15"/>
    <x v="0"/>
    <x v="0"/>
    <x v="0"/>
    <s v="Direção Financeira"/>
    <s v="03.16.15"/>
    <s v="Direção Financeira"/>
    <s v="03.16.15"/>
    <x v="5"/>
    <x v="0"/>
    <x v="0"/>
    <x v="1"/>
    <x v="0"/>
    <x v="0"/>
    <x v="0"/>
    <x v="0"/>
    <x v="7"/>
    <s v="2024-09-20"/>
    <x v="2"/>
    <n v="21250"/>
    <x v="0"/>
    <m/>
    <x v="0"/>
    <m/>
    <x v="32"/>
    <n v="100479490"/>
    <x v="0"/>
    <x v="0"/>
    <s v="Direção Financeira"/>
    <s v="ORI"/>
    <x v="0"/>
    <m/>
    <x v="0"/>
    <x v="0"/>
    <x v="0"/>
    <x v="0"/>
    <x v="0"/>
    <x v="0"/>
    <x v="0"/>
    <x v="0"/>
    <x v="0"/>
    <x v="0"/>
    <x v="0"/>
    <s v="Direção Financeira"/>
    <x v="0"/>
    <x v="0"/>
    <x v="0"/>
    <x v="0"/>
    <x v="0"/>
    <x v="0"/>
    <x v="0"/>
    <x v="0"/>
    <x v="0"/>
    <x v="0"/>
    <x v="0"/>
    <x v="0"/>
    <s v="Pagamento a favor do Sr. Ângelo Miguel Mendes Pereira, correspondentes aos serviços prestados como policias municipais no âmbito da fiscalização referente a setembro de 2024, conforme anexo.  "/>
  </r>
  <r>
    <x v="0"/>
    <n v="0"/>
    <n v="0"/>
    <n v="0"/>
    <n v="345000"/>
    <x v="106"/>
    <x v="0"/>
    <x v="0"/>
    <x v="0"/>
    <s v="01.25.04.22"/>
    <x v="7"/>
    <x v="3"/>
    <x v="3"/>
    <s v="Cultura"/>
    <s v="01.25.04"/>
    <s v="Cultura"/>
    <s v="01.25.04"/>
    <x v="4"/>
    <x v="0"/>
    <x v="2"/>
    <x v="2"/>
    <x v="0"/>
    <x v="1"/>
    <x v="0"/>
    <x v="0"/>
    <x v="7"/>
    <s v="2024-09-20"/>
    <x v="2"/>
    <n v="345000"/>
    <x v="0"/>
    <m/>
    <x v="0"/>
    <m/>
    <x v="33"/>
    <n v="10047862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de 50% do valor da fatura, referente a serviço de  aluguer de som, palco, iluminação, camarim, na noite de Morna, Batuco, Funaná 21, 27, 28 de setembro, conforme anexo."/>
  </r>
  <r>
    <x v="0"/>
    <n v="0"/>
    <n v="0"/>
    <n v="0"/>
    <n v="8593"/>
    <x v="107"/>
    <x v="0"/>
    <x v="1"/>
    <x v="0"/>
    <s v="80.02.01"/>
    <x v="2"/>
    <x v="2"/>
    <x v="2"/>
    <s v="Retenções Iur"/>
    <s v="80.02.01"/>
    <s v="Retenções Iur"/>
    <s v="80.02.01"/>
    <x v="2"/>
    <x v="0"/>
    <x v="1"/>
    <x v="0"/>
    <x v="1"/>
    <x v="2"/>
    <x v="2"/>
    <x v="0"/>
    <x v="7"/>
    <s v="2024-09-19"/>
    <x v="2"/>
    <n v="8593"/>
    <x v="0"/>
    <m/>
    <x v="0"/>
    <m/>
    <x v="2"/>
    <n v="100474696"/>
    <x v="0"/>
    <x v="0"/>
    <s v="Retenções Iur"/>
    <s v="ORI"/>
    <x v="0"/>
    <s v="RIUR"/>
    <x v="0"/>
    <x v="0"/>
    <x v="0"/>
    <x v="0"/>
    <x v="0"/>
    <x v="0"/>
    <x v="0"/>
    <x v="0"/>
    <x v="0"/>
    <x v="0"/>
    <x v="0"/>
    <s v="Retenções Iur"/>
    <x v="0"/>
    <x v="0"/>
    <x v="0"/>
    <x v="0"/>
    <x v="2"/>
    <x v="0"/>
    <x v="0"/>
    <x v="0"/>
    <x v="0"/>
    <x v="1"/>
    <x v="0"/>
    <x v="0"/>
    <s v="RETENCAO OT"/>
  </r>
  <r>
    <x v="0"/>
    <n v="0"/>
    <n v="0"/>
    <n v="0"/>
    <n v="10767"/>
    <x v="108"/>
    <x v="0"/>
    <x v="1"/>
    <x v="0"/>
    <s v="80.02.10.01"/>
    <x v="16"/>
    <x v="2"/>
    <x v="2"/>
    <s v="Outros"/>
    <s v="80.02.10"/>
    <s v="Outros"/>
    <s v="80.02.10"/>
    <x v="37"/>
    <x v="0"/>
    <x v="1"/>
    <x v="0"/>
    <x v="1"/>
    <x v="2"/>
    <x v="2"/>
    <x v="0"/>
    <x v="7"/>
    <s v="2024-09-19"/>
    <x v="2"/>
    <n v="10767"/>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834"/>
    <x v="109"/>
    <x v="0"/>
    <x v="1"/>
    <x v="0"/>
    <s v="80.02.01"/>
    <x v="2"/>
    <x v="2"/>
    <x v="2"/>
    <s v="Retenções Iur"/>
    <s v="80.02.01"/>
    <s v="Retenções Iur"/>
    <s v="80.02.01"/>
    <x v="2"/>
    <x v="0"/>
    <x v="1"/>
    <x v="0"/>
    <x v="1"/>
    <x v="2"/>
    <x v="2"/>
    <x v="0"/>
    <x v="7"/>
    <s v="2024-09-19"/>
    <x v="2"/>
    <n v="10834"/>
    <x v="0"/>
    <m/>
    <x v="0"/>
    <m/>
    <x v="2"/>
    <n v="100474696"/>
    <x v="0"/>
    <x v="0"/>
    <s v="Retenções Iur"/>
    <s v="ORI"/>
    <x v="0"/>
    <s v="RIUR"/>
    <x v="0"/>
    <x v="0"/>
    <x v="0"/>
    <x v="0"/>
    <x v="0"/>
    <x v="0"/>
    <x v="0"/>
    <x v="0"/>
    <x v="0"/>
    <x v="0"/>
    <x v="0"/>
    <s v="Retenções Iur"/>
    <x v="0"/>
    <x v="0"/>
    <x v="0"/>
    <x v="0"/>
    <x v="2"/>
    <x v="0"/>
    <x v="0"/>
    <x v="0"/>
    <x v="0"/>
    <x v="1"/>
    <x v="0"/>
    <x v="0"/>
    <s v="RETENCAO OT"/>
  </r>
  <r>
    <x v="0"/>
    <n v="0"/>
    <n v="0"/>
    <n v="0"/>
    <n v="8213"/>
    <x v="110"/>
    <x v="0"/>
    <x v="1"/>
    <x v="0"/>
    <s v="80.02.10.01"/>
    <x v="16"/>
    <x v="2"/>
    <x v="2"/>
    <s v="Outros"/>
    <s v="80.02.10"/>
    <s v="Outros"/>
    <s v="80.02.10"/>
    <x v="37"/>
    <x v="0"/>
    <x v="1"/>
    <x v="0"/>
    <x v="1"/>
    <x v="2"/>
    <x v="2"/>
    <x v="0"/>
    <x v="7"/>
    <s v="2024-09-19"/>
    <x v="2"/>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3358"/>
    <x v="111"/>
    <x v="0"/>
    <x v="1"/>
    <x v="0"/>
    <s v="80.02.01"/>
    <x v="2"/>
    <x v="2"/>
    <x v="2"/>
    <s v="Retenções Iur"/>
    <s v="80.02.01"/>
    <s v="Retenções Iur"/>
    <s v="80.02.01"/>
    <x v="2"/>
    <x v="0"/>
    <x v="1"/>
    <x v="0"/>
    <x v="1"/>
    <x v="2"/>
    <x v="2"/>
    <x v="0"/>
    <x v="5"/>
    <s v="2024-08-29"/>
    <x v="2"/>
    <n v="3358"/>
    <x v="0"/>
    <m/>
    <x v="0"/>
    <m/>
    <x v="2"/>
    <n v="100474696"/>
    <x v="0"/>
    <x v="0"/>
    <s v="Retenções Iur"/>
    <s v="ORI"/>
    <x v="0"/>
    <s v="RIUR"/>
    <x v="0"/>
    <x v="0"/>
    <x v="0"/>
    <x v="0"/>
    <x v="0"/>
    <x v="0"/>
    <x v="0"/>
    <x v="0"/>
    <x v="0"/>
    <x v="0"/>
    <x v="0"/>
    <s v="Retenções Iur"/>
    <x v="0"/>
    <x v="0"/>
    <x v="0"/>
    <x v="0"/>
    <x v="2"/>
    <x v="0"/>
    <x v="0"/>
    <x v="0"/>
    <x v="0"/>
    <x v="1"/>
    <x v="0"/>
    <x v="0"/>
    <s v="RETENCAO OT"/>
  </r>
  <r>
    <x v="1"/>
    <n v="0"/>
    <n v="0"/>
    <n v="0"/>
    <n v="208262"/>
    <x v="112"/>
    <x v="0"/>
    <x v="0"/>
    <x v="0"/>
    <s v="01.25.02.23"/>
    <x v="12"/>
    <x v="3"/>
    <x v="3"/>
    <s v="desporto"/>
    <s v="01.25.02"/>
    <s v="desporto"/>
    <s v="01.25.02"/>
    <x v="1"/>
    <x v="0"/>
    <x v="0"/>
    <x v="0"/>
    <x v="0"/>
    <x v="1"/>
    <x v="1"/>
    <x v="0"/>
    <x v="8"/>
    <s v="2024-10-15"/>
    <x v="3"/>
    <n v="208262"/>
    <x v="0"/>
    <m/>
    <x v="0"/>
    <m/>
    <x v="34"/>
    <n v="100477243"/>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a Pensão Gonçalves Sociedade Unipessoal, pela a aquisição de almoço e serviços de aluguer de alojamento, conforme anexo."/>
  </r>
  <r>
    <x v="0"/>
    <n v="0"/>
    <n v="0"/>
    <n v="0"/>
    <n v="3000"/>
    <x v="113"/>
    <x v="0"/>
    <x v="0"/>
    <x v="0"/>
    <s v="01.25.01.11"/>
    <x v="17"/>
    <x v="3"/>
    <x v="3"/>
    <s v="Educação"/>
    <s v="01.25.01"/>
    <s v="Educação"/>
    <s v="01.25.01"/>
    <x v="4"/>
    <x v="0"/>
    <x v="2"/>
    <x v="2"/>
    <x v="0"/>
    <x v="1"/>
    <x v="0"/>
    <x v="0"/>
    <x v="8"/>
    <s v="2024-10-16"/>
    <x v="3"/>
    <n v="3000"/>
    <x v="0"/>
    <m/>
    <x v="0"/>
    <m/>
    <x v="35"/>
    <n v="100479738"/>
    <x v="0"/>
    <x v="0"/>
    <s v="Apoio ao Ensino Básico e Secundário"/>
    <s v="ORI"/>
    <x v="0"/>
    <s v="AEBS"/>
    <x v="0"/>
    <x v="0"/>
    <x v="0"/>
    <x v="0"/>
    <x v="0"/>
    <x v="0"/>
    <x v="0"/>
    <x v="0"/>
    <x v="0"/>
    <x v="0"/>
    <x v="0"/>
    <s v="Apoio ao Ensino Básico e Secundário"/>
    <x v="0"/>
    <x v="0"/>
    <x v="0"/>
    <x v="0"/>
    <x v="1"/>
    <x v="0"/>
    <x v="0"/>
    <x v="0"/>
    <x v="0"/>
    <x v="0"/>
    <x v="0"/>
    <x v="0"/>
    <s v="Apoio social a favor da Sra. Leinise Mendes Fernandes, para pagamento de transporte escolar, conforme anexo."/>
  </r>
  <r>
    <x v="0"/>
    <n v="0"/>
    <n v="0"/>
    <n v="0"/>
    <n v="980"/>
    <x v="114"/>
    <x v="0"/>
    <x v="0"/>
    <x v="0"/>
    <s v="03.16.15"/>
    <x v="0"/>
    <x v="0"/>
    <x v="0"/>
    <s v="Direção Financeira"/>
    <s v="03.16.15"/>
    <s v="Direção Financeira"/>
    <s v="03.16.15"/>
    <x v="31"/>
    <x v="0"/>
    <x v="0"/>
    <x v="1"/>
    <x v="0"/>
    <x v="0"/>
    <x v="0"/>
    <x v="0"/>
    <x v="8"/>
    <s v="2024-10-17"/>
    <x v="3"/>
    <n v="980"/>
    <x v="0"/>
    <m/>
    <x v="0"/>
    <m/>
    <x v="21"/>
    <n v="100391960"/>
    <x v="0"/>
    <x v="0"/>
    <s v="Direção Financeira"/>
    <s v="ORI"/>
    <x v="0"/>
    <m/>
    <x v="0"/>
    <x v="0"/>
    <x v="0"/>
    <x v="0"/>
    <x v="0"/>
    <x v="0"/>
    <x v="0"/>
    <x v="0"/>
    <x v="0"/>
    <x v="0"/>
    <x v="0"/>
    <s v="Direção Financeira"/>
    <x v="0"/>
    <x v="0"/>
    <x v="0"/>
    <x v="0"/>
    <x v="0"/>
    <x v="0"/>
    <x v="0"/>
    <x v="0"/>
    <x v="0"/>
    <x v="0"/>
    <x v="0"/>
    <x v="0"/>
    <s v="Pagamento a favor CV Telecom, para o pagamento de carregamento de saldo para o aparelho de levantamento topográfico do Gabinete técnico da CMSM, conforme anexo."/>
  </r>
  <r>
    <x v="0"/>
    <n v="0"/>
    <n v="0"/>
    <n v="0"/>
    <n v="20000"/>
    <x v="115"/>
    <x v="0"/>
    <x v="0"/>
    <x v="0"/>
    <s v="01.25.04.22"/>
    <x v="7"/>
    <x v="3"/>
    <x v="3"/>
    <s v="Cultura"/>
    <s v="01.25.04"/>
    <s v="Cultura"/>
    <s v="01.25.04"/>
    <x v="4"/>
    <x v="0"/>
    <x v="2"/>
    <x v="2"/>
    <x v="0"/>
    <x v="1"/>
    <x v="0"/>
    <x v="0"/>
    <x v="8"/>
    <s v="2024-10-18"/>
    <x v="3"/>
    <n v="20000"/>
    <x v="0"/>
    <m/>
    <x v="0"/>
    <m/>
    <x v="36"/>
    <n v="10047974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Aldina Borges Furtado, referente a gratificação atuação no festival de batuque e funaná, conforme anexo.  "/>
  </r>
  <r>
    <x v="0"/>
    <n v="0"/>
    <n v="0"/>
    <n v="0"/>
    <n v="3000"/>
    <x v="116"/>
    <x v="0"/>
    <x v="0"/>
    <x v="0"/>
    <s v="01.25.04.22"/>
    <x v="7"/>
    <x v="3"/>
    <x v="3"/>
    <s v="Cultura"/>
    <s v="01.25.04"/>
    <s v="Cultura"/>
    <s v="01.25.04"/>
    <x v="4"/>
    <x v="0"/>
    <x v="2"/>
    <x v="2"/>
    <x v="0"/>
    <x v="1"/>
    <x v="0"/>
    <x v="0"/>
    <x v="8"/>
    <s v="2024-10-18"/>
    <x v="3"/>
    <n v="3000"/>
    <x v="0"/>
    <m/>
    <x v="0"/>
    <m/>
    <x v="37"/>
    <n v="100476501"/>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Nilton Humberto Barbosa Silva Goncalves, referente a gratificação atuação no festival de batuque e funaná, conforme anexo. "/>
  </r>
  <r>
    <x v="0"/>
    <n v="0"/>
    <n v="0"/>
    <n v="0"/>
    <n v="5000"/>
    <x v="117"/>
    <x v="0"/>
    <x v="0"/>
    <x v="0"/>
    <s v="01.25.04.22"/>
    <x v="7"/>
    <x v="3"/>
    <x v="3"/>
    <s v="Cultura"/>
    <s v="01.25.04"/>
    <s v="Cultura"/>
    <s v="01.25.04"/>
    <x v="4"/>
    <x v="0"/>
    <x v="2"/>
    <x v="2"/>
    <x v="0"/>
    <x v="1"/>
    <x v="0"/>
    <x v="0"/>
    <x v="8"/>
    <s v="2024-10-18"/>
    <x v="3"/>
    <n v="5000"/>
    <x v="0"/>
    <m/>
    <x v="0"/>
    <m/>
    <x v="38"/>
    <n v="100478580"/>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Nilton Humberto Barbosa Silva Goncalves, referente a gratificação atuação no festival de batuque e funaná, conforme anexo.  "/>
  </r>
  <r>
    <x v="0"/>
    <n v="0"/>
    <n v="0"/>
    <n v="0"/>
    <n v="20000"/>
    <x v="118"/>
    <x v="0"/>
    <x v="0"/>
    <x v="0"/>
    <s v="01.25.04.22"/>
    <x v="7"/>
    <x v="3"/>
    <x v="3"/>
    <s v="Cultura"/>
    <s v="01.25.04"/>
    <s v="Cultura"/>
    <s v="01.25.04"/>
    <x v="4"/>
    <x v="0"/>
    <x v="2"/>
    <x v="2"/>
    <x v="0"/>
    <x v="1"/>
    <x v="0"/>
    <x v="0"/>
    <x v="8"/>
    <s v="2024-10-18"/>
    <x v="3"/>
    <n v="20000"/>
    <x v="0"/>
    <m/>
    <x v="0"/>
    <m/>
    <x v="39"/>
    <n v="100479652"/>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Laudina Morreira Tvares, referente a gratificação atuação no festival de batuque e funaná, conforme anexo."/>
  </r>
  <r>
    <x v="0"/>
    <n v="0"/>
    <n v="0"/>
    <n v="0"/>
    <n v="10000"/>
    <x v="119"/>
    <x v="0"/>
    <x v="0"/>
    <x v="0"/>
    <s v="01.27.02.11"/>
    <x v="18"/>
    <x v="1"/>
    <x v="1"/>
    <s v="Saneamento básico"/>
    <s v="01.27.02"/>
    <s v="Saneamento básico"/>
    <s v="01.27.02"/>
    <x v="4"/>
    <x v="0"/>
    <x v="2"/>
    <x v="2"/>
    <x v="0"/>
    <x v="1"/>
    <x v="0"/>
    <x v="0"/>
    <x v="8"/>
    <s v="2024-10-21"/>
    <x v="3"/>
    <n v="10000"/>
    <x v="0"/>
    <m/>
    <x v="0"/>
    <m/>
    <x v="40"/>
    <n v="100479372"/>
    <x v="0"/>
    <x v="0"/>
    <s v="Reforço do saneamento básico"/>
    <s v="ORI"/>
    <x v="0"/>
    <m/>
    <x v="0"/>
    <x v="0"/>
    <x v="0"/>
    <x v="0"/>
    <x v="0"/>
    <x v="0"/>
    <x v="0"/>
    <x v="0"/>
    <x v="0"/>
    <x v="0"/>
    <x v="0"/>
    <s v="Reforço do saneamento básico"/>
    <x v="0"/>
    <x v="0"/>
    <x v="0"/>
    <x v="0"/>
    <x v="1"/>
    <x v="0"/>
    <x v="0"/>
    <x v="0"/>
    <x v="0"/>
    <x v="0"/>
    <x v="0"/>
    <x v="0"/>
    <s v="Pagamento a favor de Claine Alaide Mendes Dos Santos, referente a Desolação de órgãos para Calheta e Inspeções Sanitária durante o mês de maio, conforme anexo."/>
  </r>
  <r>
    <x v="0"/>
    <n v="0"/>
    <n v="0"/>
    <n v="0"/>
    <n v="3000"/>
    <x v="120"/>
    <x v="0"/>
    <x v="0"/>
    <x v="0"/>
    <s v="01.27.04.03"/>
    <x v="4"/>
    <x v="1"/>
    <x v="1"/>
    <s v="Infra-Estruturas e Transportes"/>
    <s v="01.27.04"/>
    <s v="Infra-Estruturas e Transportes"/>
    <s v="01.27.04"/>
    <x v="4"/>
    <x v="0"/>
    <x v="2"/>
    <x v="2"/>
    <x v="0"/>
    <x v="1"/>
    <x v="0"/>
    <x v="0"/>
    <x v="8"/>
    <s v="2024-10-23"/>
    <x v="3"/>
    <n v="3000"/>
    <x v="0"/>
    <m/>
    <x v="0"/>
    <m/>
    <x v="2"/>
    <n v="100474696"/>
    <x v="0"/>
    <x v="1"/>
    <s v="Plano de emergencia da epoca de chuvas"/>
    <s v="ORI"/>
    <x v="0"/>
    <m/>
    <x v="0"/>
    <x v="0"/>
    <x v="0"/>
    <x v="0"/>
    <x v="0"/>
    <x v="0"/>
    <x v="0"/>
    <x v="0"/>
    <x v="0"/>
    <x v="0"/>
    <x v="0"/>
    <s v="Plano de emergencia da epoca de chuvas"/>
    <x v="0"/>
    <x v="0"/>
    <x v="0"/>
    <x v="0"/>
    <x v="1"/>
    <x v="0"/>
    <x v="0"/>
    <x v="0"/>
    <x v="0"/>
    <x v="0"/>
    <x v="1"/>
    <x v="0"/>
    <s v="Pagamento a favor do Sr. Ivanildo Rene Dos Santos Vaz pela a aquisição de serviços de reparação da máquina retroescavadora afeto as obras da CMSM, conforme anexo."/>
  </r>
  <r>
    <x v="0"/>
    <n v="0"/>
    <n v="0"/>
    <n v="0"/>
    <n v="17000"/>
    <x v="120"/>
    <x v="0"/>
    <x v="0"/>
    <x v="0"/>
    <s v="01.27.04.03"/>
    <x v="4"/>
    <x v="1"/>
    <x v="1"/>
    <s v="Infra-Estruturas e Transportes"/>
    <s v="01.27.04"/>
    <s v="Infra-Estruturas e Transportes"/>
    <s v="01.27.04"/>
    <x v="4"/>
    <x v="0"/>
    <x v="2"/>
    <x v="2"/>
    <x v="0"/>
    <x v="1"/>
    <x v="0"/>
    <x v="0"/>
    <x v="8"/>
    <s v="2024-10-23"/>
    <x v="3"/>
    <n v="17000"/>
    <x v="0"/>
    <m/>
    <x v="0"/>
    <m/>
    <x v="41"/>
    <n v="100479753"/>
    <x v="0"/>
    <x v="0"/>
    <s v="Plano de emergencia da epoca de chuvas"/>
    <s v="ORI"/>
    <x v="0"/>
    <m/>
    <x v="0"/>
    <x v="0"/>
    <x v="0"/>
    <x v="0"/>
    <x v="0"/>
    <x v="0"/>
    <x v="0"/>
    <x v="0"/>
    <x v="0"/>
    <x v="0"/>
    <x v="0"/>
    <s v="Plano de emergencia da epoca de chuvas"/>
    <x v="0"/>
    <x v="0"/>
    <x v="0"/>
    <x v="0"/>
    <x v="1"/>
    <x v="0"/>
    <x v="0"/>
    <x v="0"/>
    <x v="0"/>
    <x v="0"/>
    <x v="0"/>
    <x v="0"/>
    <s v="Pagamento a favor do Sr. Ivanildo Rene Dos Santos Vaz pela a aquisição de serviços de reparação da máquina retroescavadora afeto as obras da CMSM, conforme anexo."/>
  </r>
  <r>
    <x v="0"/>
    <n v="0"/>
    <n v="0"/>
    <n v="0"/>
    <n v="8000"/>
    <x v="121"/>
    <x v="0"/>
    <x v="0"/>
    <x v="0"/>
    <s v="03.16.15"/>
    <x v="0"/>
    <x v="0"/>
    <x v="0"/>
    <s v="Direção Financeira"/>
    <s v="03.16.15"/>
    <s v="Direção Financeira"/>
    <s v="03.16.15"/>
    <x v="3"/>
    <x v="0"/>
    <x v="0"/>
    <x v="1"/>
    <x v="0"/>
    <x v="0"/>
    <x v="0"/>
    <x v="0"/>
    <x v="8"/>
    <s v="2024-10-30"/>
    <x v="3"/>
    <n v="8000"/>
    <x v="0"/>
    <m/>
    <x v="0"/>
    <m/>
    <x v="42"/>
    <n v="100476245"/>
    <x v="0"/>
    <x v="0"/>
    <s v="Direção Financeira"/>
    <s v="ORI"/>
    <x v="0"/>
    <m/>
    <x v="0"/>
    <x v="0"/>
    <x v="0"/>
    <x v="0"/>
    <x v="0"/>
    <x v="0"/>
    <x v="0"/>
    <x v="0"/>
    <x v="0"/>
    <x v="0"/>
    <x v="0"/>
    <s v="Direção Financeira"/>
    <x v="0"/>
    <x v="0"/>
    <x v="0"/>
    <x v="0"/>
    <x v="0"/>
    <x v="0"/>
    <x v="0"/>
    <x v="0"/>
    <x v="0"/>
    <x v="0"/>
    <x v="0"/>
    <x v="0"/>
    <s v="Ajuda de custo a favor do senhor Adilson Do Rosário Fernandes Silva, pela sua deslocação em missão de serviço a cidade da Praia, conforme justificativo em anexo. "/>
  </r>
  <r>
    <x v="0"/>
    <n v="0"/>
    <n v="0"/>
    <n v="0"/>
    <n v="73864"/>
    <x v="122"/>
    <x v="0"/>
    <x v="0"/>
    <x v="0"/>
    <s v="03.16.15"/>
    <x v="0"/>
    <x v="0"/>
    <x v="0"/>
    <s v="Direção Financeira"/>
    <s v="03.16.15"/>
    <s v="Direção Financeira"/>
    <s v="03.16.15"/>
    <x v="38"/>
    <x v="0"/>
    <x v="0"/>
    <x v="0"/>
    <x v="0"/>
    <x v="0"/>
    <x v="0"/>
    <x v="0"/>
    <x v="10"/>
    <s v="2024-11-04"/>
    <x v="3"/>
    <n v="73864"/>
    <x v="0"/>
    <m/>
    <x v="0"/>
    <m/>
    <x v="34"/>
    <n v="100477243"/>
    <x v="0"/>
    <x v="0"/>
    <s v="Direção Financeira"/>
    <s v="ORI"/>
    <x v="0"/>
    <m/>
    <x v="0"/>
    <x v="0"/>
    <x v="0"/>
    <x v="0"/>
    <x v="0"/>
    <x v="0"/>
    <x v="0"/>
    <x v="0"/>
    <x v="0"/>
    <x v="0"/>
    <x v="0"/>
    <s v="Direção Financeira"/>
    <x v="0"/>
    <x v="0"/>
    <x v="0"/>
    <x v="0"/>
    <x v="0"/>
    <x v="0"/>
    <x v="0"/>
    <x v="0"/>
    <x v="0"/>
    <x v="0"/>
    <x v="0"/>
    <x v="0"/>
    <s v="Pagamento a favor da Pensão Gonçalves, pelo a aquisição de serviços de alojamento e alimentação, conforme anexo."/>
  </r>
  <r>
    <x v="0"/>
    <n v="0"/>
    <n v="0"/>
    <n v="0"/>
    <n v="217632"/>
    <x v="123"/>
    <x v="0"/>
    <x v="0"/>
    <x v="0"/>
    <s v="01.25.04.22"/>
    <x v="7"/>
    <x v="3"/>
    <x v="3"/>
    <s v="Cultura"/>
    <s v="01.25.04"/>
    <s v="Cultura"/>
    <s v="01.25.04"/>
    <x v="4"/>
    <x v="0"/>
    <x v="2"/>
    <x v="2"/>
    <x v="0"/>
    <x v="1"/>
    <x v="0"/>
    <x v="0"/>
    <x v="10"/>
    <s v="2024-11-08"/>
    <x v="3"/>
    <n v="217632"/>
    <x v="0"/>
    <m/>
    <x v="0"/>
    <m/>
    <x v="43"/>
    <n v="10047975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serviço  do evento de noite de morna, conforme proposta em anexo."/>
  </r>
  <r>
    <x v="0"/>
    <n v="0"/>
    <n v="0"/>
    <n v="0"/>
    <n v="1350"/>
    <x v="124"/>
    <x v="0"/>
    <x v="1"/>
    <x v="0"/>
    <s v="80.02.01"/>
    <x v="2"/>
    <x v="2"/>
    <x v="2"/>
    <s v="Retenções Iur"/>
    <s v="80.02.01"/>
    <s v="Retenções Iur"/>
    <s v="80.02.01"/>
    <x v="2"/>
    <x v="0"/>
    <x v="1"/>
    <x v="0"/>
    <x v="1"/>
    <x v="2"/>
    <x v="2"/>
    <x v="0"/>
    <x v="8"/>
    <s v="2024-10-17"/>
    <x v="3"/>
    <n v="1350"/>
    <x v="0"/>
    <m/>
    <x v="0"/>
    <m/>
    <x v="2"/>
    <n v="100474696"/>
    <x v="0"/>
    <x v="0"/>
    <s v="Retenções Iur"/>
    <s v="ORI"/>
    <x v="0"/>
    <s v="RIUR"/>
    <x v="0"/>
    <x v="0"/>
    <x v="0"/>
    <x v="0"/>
    <x v="0"/>
    <x v="0"/>
    <x v="0"/>
    <x v="0"/>
    <x v="0"/>
    <x v="0"/>
    <x v="0"/>
    <s v="Retenções Iur"/>
    <x v="0"/>
    <x v="0"/>
    <x v="0"/>
    <x v="0"/>
    <x v="2"/>
    <x v="0"/>
    <x v="0"/>
    <x v="0"/>
    <x v="0"/>
    <x v="1"/>
    <x v="0"/>
    <x v="0"/>
    <s v="RETENCAO OT"/>
  </r>
  <r>
    <x v="0"/>
    <n v="0"/>
    <n v="0"/>
    <n v="0"/>
    <n v="97000"/>
    <x v="125"/>
    <x v="0"/>
    <x v="0"/>
    <x v="0"/>
    <s v="01.25.03.12"/>
    <x v="6"/>
    <x v="3"/>
    <x v="3"/>
    <s v="Emprego e Formação profissional"/>
    <s v="01.25.03"/>
    <s v="Emprego e Formação profissional"/>
    <s v="01.25.03"/>
    <x v="4"/>
    <x v="0"/>
    <x v="2"/>
    <x v="2"/>
    <x v="0"/>
    <x v="1"/>
    <x v="0"/>
    <x v="0"/>
    <x v="10"/>
    <s v="2024-11-15"/>
    <x v="3"/>
    <n v="97000"/>
    <x v="0"/>
    <m/>
    <x v="0"/>
    <m/>
    <x v="44"/>
    <n v="100479230"/>
    <x v="0"/>
    <x v="0"/>
    <s v="Estágios Profissionais e Promoção de Emprego"/>
    <s v="ORI"/>
    <x v="0"/>
    <m/>
    <x v="0"/>
    <x v="0"/>
    <x v="0"/>
    <x v="0"/>
    <x v="0"/>
    <x v="0"/>
    <x v="0"/>
    <x v="0"/>
    <x v="0"/>
    <x v="0"/>
    <x v="0"/>
    <s v="Estágios Profissionais e Promoção de Emprego"/>
    <x v="0"/>
    <x v="0"/>
    <x v="0"/>
    <x v="0"/>
    <x v="1"/>
    <x v="0"/>
    <x v="0"/>
    <x v="0"/>
    <x v="0"/>
    <x v="0"/>
    <x v="0"/>
    <x v="0"/>
    <s v="Pagamento a favor da Escola Condução São Miguel referente ao pagamento da carta de condução dos Jovem micaelenses, Alexandro Mendes, Jailson de Jesus Pereira Borges, Elvis Furtado Lopes e Cesaltino Tavares Moreno, conforme anexo.   "/>
  </r>
  <r>
    <x v="0"/>
    <n v="0"/>
    <n v="0"/>
    <n v="0"/>
    <n v="2800"/>
    <x v="126"/>
    <x v="0"/>
    <x v="0"/>
    <x v="0"/>
    <s v="03.16.15"/>
    <x v="0"/>
    <x v="0"/>
    <x v="0"/>
    <s v="Direção Financeira"/>
    <s v="03.16.15"/>
    <s v="Direção Financeira"/>
    <s v="03.16.15"/>
    <x v="3"/>
    <x v="0"/>
    <x v="0"/>
    <x v="1"/>
    <x v="0"/>
    <x v="0"/>
    <x v="0"/>
    <x v="0"/>
    <x v="10"/>
    <s v="2024-11-15"/>
    <x v="3"/>
    <n v="2800"/>
    <x v="0"/>
    <m/>
    <x v="0"/>
    <m/>
    <x v="45"/>
    <n v="100432269"/>
    <x v="0"/>
    <x v="0"/>
    <s v="Direção Financeira"/>
    <s v="ORI"/>
    <x v="0"/>
    <m/>
    <x v="0"/>
    <x v="0"/>
    <x v="0"/>
    <x v="0"/>
    <x v="0"/>
    <x v="0"/>
    <x v="0"/>
    <x v="0"/>
    <x v="0"/>
    <x v="0"/>
    <x v="0"/>
    <s v="Direção Financeira"/>
    <x v="0"/>
    <x v="0"/>
    <x v="0"/>
    <x v="0"/>
    <x v="0"/>
    <x v="0"/>
    <x v="0"/>
    <x v="0"/>
    <x v="0"/>
    <x v="0"/>
    <x v="0"/>
    <x v="0"/>
    <s v="Ajuda de custo a favor do Sr. HERCULANO PEREIRA FERNANDES, pela sua deslocação em missão de serviço a cidade da Praia nos dia 03 e 24 de Agosto de 2024, conforme justificativo em anexo.  "/>
  </r>
  <r>
    <x v="0"/>
    <n v="0"/>
    <n v="0"/>
    <n v="0"/>
    <n v="10000"/>
    <x v="127"/>
    <x v="0"/>
    <x v="0"/>
    <x v="0"/>
    <s v="03.16.15"/>
    <x v="0"/>
    <x v="0"/>
    <x v="0"/>
    <s v="Direção Financeira"/>
    <s v="03.16.15"/>
    <s v="Direção Financeira"/>
    <s v="03.16.15"/>
    <x v="39"/>
    <x v="0"/>
    <x v="0"/>
    <x v="1"/>
    <x v="1"/>
    <x v="0"/>
    <x v="0"/>
    <x v="0"/>
    <x v="10"/>
    <s v="2024-11-15"/>
    <x v="3"/>
    <n v="10000"/>
    <x v="0"/>
    <m/>
    <x v="0"/>
    <m/>
    <x v="6"/>
    <n v="100474914"/>
    <x v="0"/>
    <x v="0"/>
    <s v="Direção Financeira"/>
    <s v="ORI"/>
    <x v="0"/>
    <m/>
    <x v="0"/>
    <x v="0"/>
    <x v="0"/>
    <x v="0"/>
    <x v="0"/>
    <x v="0"/>
    <x v="0"/>
    <x v="0"/>
    <x v="0"/>
    <x v="0"/>
    <x v="0"/>
    <s v="Direção Financeira"/>
    <x v="0"/>
    <x v="0"/>
    <x v="0"/>
    <x v="0"/>
    <x v="0"/>
    <x v="0"/>
    <x v="0"/>
    <x v="0"/>
    <x v="0"/>
    <x v="0"/>
    <x v="0"/>
    <x v="0"/>
    <s v="Devolução a favor da Tesoureiro Municipal, referente pagamento energia elétrica, conforme anexo."/>
  </r>
  <r>
    <x v="0"/>
    <n v="0"/>
    <n v="0"/>
    <n v="0"/>
    <n v="79120"/>
    <x v="128"/>
    <x v="0"/>
    <x v="0"/>
    <x v="0"/>
    <s v="01.27.04.03"/>
    <x v="4"/>
    <x v="1"/>
    <x v="1"/>
    <s v="Infra-Estruturas e Transportes"/>
    <s v="01.27.04"/>
    <s v="Infra-Estruturas e Transportes"/>
    <s v="01.27.04"/>
    <x v="4"/>
    <x v="0"/>
    <x v="2"/>
    <x v="2"/>
    <x v="0"/>
    <x v="1"/>
    <x v="0"/>
    <x v="0"/>
    <x v="10"/>
    <s v="2024-11-19"/>
    <x v="3"/>
    <n v="79120"/>
    <x v="0"/>
    <m/>
    <x v="0"/>
    <m/>
    <x v="46"/>
    <n v="100478706"/>
    <x v="0"/>
    <x v="0"/>
    <s v="Plano de emergencia da epoca de chuvas"/>
    <s v="ORI"/>
    <x v="0"/>
    <m/>
    <x v="0"/>
    <x v="0"/>
    <x v="0"/>
    <x v="0"/>
    <x v="0"/>
    <x v="0"/>
    <x v="0"/>
    <x v="0"/>
    <x v="0"/>
    <x v="0"/>
    <x v="0"/>
    <s v="Plano de emergencia da epoca de chuvas"/>
    <x v="0"/>
    <x v="0"/>
    <x v="0"/>
    <x v="0"/>
    <x v="1"/>
    <x v="0"/>
    <x v="0"/>
    <x v="0"/>
    <x v="0"/>
    <x v="0"/>
    <x v="0"/>
    <x v="0"/>
    <s v="Pagamento dos restantes 50% a favor da Empresa Construções Furtado Fernandes, referente a prestação de serviços da requalificação urbana e ambiental em Achada Batalha, conforme anexo. "/>
  </r>
  <r>
    <x v="0"/>
    <n v="0"/>
    <n v="0"/>
    <n v="0"/>
    <n v="6000"/>
    <x v="129"/>
    <x v="0"/>
    <x v="0"/>
    <x v="0"/>
    <s v="03.16.15"/>
    <x v="0"/>
    <x v="0"/>
    <x v="0"/>
    <s v="Direção Financeira"/>
    <s v="03.16.15"/>
    <s v="Direção Financeira"/>
    <s v="03.16.15"/>
    <x v="39"/>
    <x v="0"/>
    <x v="0"/>
    <x v="1"/>
    <x v="1"/>
    <x v="0"/>
    <x v="0"/>
    <x v="0"/>
    <x v="10"/>
    <s v="2024-11-21"/>
    <x v="3"/>
    <n v="6000"/>
    <x v="0"/>
    <m/>
    <x v="0"/>
    <m/>
    <x v="47"/>
    <n v="100479698"/>
    <x v="0"/>
    <x v="0"/>
    <s v="Direção Financeira"/>
    <s v="ORI"/>
    <x v="0"/>
    <m/>
    <x v="0"/>
    <x v="0"/>
    <x v="0"/>
    <x v="0"/>
    <x v="0"/>
    <x v="0"/>
    <x v="0"/>
    <x v="0"/>
    <x v="0"/>
    <x v="0"/>
    <x v="0"/>
    <s v="Direção Financeira"/>
    <x v="0"/>
    <x v="0"/>
    <x v="0"/>
    <x v="0"/>
    <x v="0"/>
    <x v="0"/>
    <x v="0"/>
    <x v="0"/>
    <x v="0"/>
    <x v="0"/>
    <x v="0"/>
    <x v="0"/>
    <s v="Pagamento referente a recarga de energia, conforme proposta em anexo."/>
  </r>
  <r>
    <x v="0"/>
    <n v="0"/>
    <n v="0"/>
    <n v="0"/>
    <n v="40000"/>
    <x v="130"/>
    <x v="0"/>
    <x v="0"/>
    <x v="0"/>
    <s v="01.25.03.12"/>
    <x v="6"/>
    <x v="3"/>
    <x v="3"/>
    <s v="Emprego e Formação profissional"/>
    <s v="01.25.03"/>
    <s v="Emprego e Formação profissional"/>
    <s v="01.25.03"/>
    <x v="4"/>
    <x v="0"/>
    <x v="2"/>
    <x v="2"/>
    <x v="0"/>
    <x v="1"/>
    <x v="0"/>
    <x v="0"/>
    <x v="10"/>
    <s v="2024-11-25"/>
    <x v="3"/>
    <n v="40000"/>
    <x v="0"/>
    <m/>
    <x v="0"/>
    <m/>
    <x v="48"/>
    <n v="100479774"/>
    <x v="0"/>
    <x v="0"/>
    <s v="Estágios Profissionais e Promoção de Emprego"/>
    <s v="ORI"/>
    <x v="0"/>
    <m/>
    <x v="0"/>
    <x v="0"/>
    <x v="0"/>
    <x v="0"/>
    <x v="0"/>
    <x v="0"/>
    <x v="0"/>
    <x v="0"/>
    <x v="0"/>
    <x v="0"/>
    <x v="0"/>
    <s v="Estágios Profissionais e Promoção de Emprego"/>
    <x v="0"/>
    <x v="0"/>
    <x v="0"/>
    <x v="0"/>
    <x v="1"/>
    <x v="0"/>
    <x v="0"/>
    <x v="0"/>
    <x v="0"/>
    <x v="0"/>
    <x v="0"/>
    <x v="0"/>
    <s v="Apoio social, a favor de Sra. Marisada Conceição Pereira Gonçalves, referente apoio ao autoemprego, conforme anexo. "/>
  </r>
  <r>
    <x v="0"/>
    <n v="0"/>
    <n v="0"/>
    <n v="0"/>
    <n v="3750"/>
    <x v="131"/>
    <x v="0"/>
    <x v="0"/>
    <x v="0"/>
    <s v="03.16.15"/>
    <x v="0"/>
    <x v="0"/>
    <x v="0"/>
    <s v="Direção Financeira"/>
    <s v="03.16.15"/>
    <s v="Direção Financeira"/>
    <s v="03.16.15"/>
    <x v="5"/>
    <x v="0"/>
    <x v="0"/>
    <x v="1"/>
    <x v="0"/>
    <x v="0"/>
    <x v="0"/>
    <x v="0"/>
    <x v="10"/>
    <s v="2024-11-26"/>
    <x v="3"/>
    <n v="3750"/>
    <x v="0"/>
    <m/>
    <x v="0"/>
    <m/>
    <x v="2"/>
    <n v="100474696"/>
    <x v="0"/>
    <x v="1"/>
    <s v="Direção Financeira"/>
    <s v="ORI"/>
    <x v="0"/>
    <m/>
    <x v="0"/>
    <x v="0"/>
    <x v="0"/>
    <x v="0"/>
    <x v="0"/>
    <x v="0"/>
    <x v="0"/>
    <x v="0"/>
    <x v="0"/>
    <x v="0"/>
    <x v="0"/>
    <s v="Direção Financeira"/>
    <x v="0"/>
    <x v="0"/>
    <x v="0"/>
    <x v="0"/>
    <x v="0"/>
    <x v="0"/>
    <x v="0"/>
    <x v="0"/>
    <x v="0"/>
    <x v="0"/>
    <x v="1"/>
    <x v="0"/>
    <s v="Pagamento a favor do Sr. Ângelo Miguel Mendes Pereira, correspondentes aos serviços prestados como policias municipais no âmbito da fiscalização referente a Novembro de 2024, conforme anexo. "/>
  </r>
  <r>
    <x v="0"/>
    <n v="0"/>
    <n v="0"/>
    <n v="0"/>
    <n v="21250"/>
    <x v="131"/>
    <x v="0"/>
    <x v="0"/>
    <x v="0"/>
    <s v="03.16.15"/>
    <x v="0"/>
    <x v="0"/>
    <x v="0"/>
    <s v="Direção Financeira"/>
    <s v="03.16.15"/>
    <s v="Direção Financeira"/>
    <s v="03.16.15"/>
    <x v="5"/>
    <x v="0"/>
    <x v="0"/>
    <x v="1"/>
    <x v="0"/>
    <x v="0"/>
    <x v="0"/>
    <x v="0"/>
    <x v="10"/>
    <s v="2024-11-26"/>
    <x v="3"/>
    <n v="21250"/>
    <x v="0"/>
    <m/>
    <x v="0"/>
    <m/>
    <x v="32"/>
    <n v="100479490"/>
    <x v="0"/>
    <x v="0"/>
    <s v="Direção Financeira"/>
    <s v="ORI"/>
    <x v="0"/>
    <m/>
    <x v="0"/>
    <x v="0"/>
    <x v="0"/>
    <x v="0"/>
    <x v="0"/>
    <x v="0"/>
    <x v="0"/>
    <x v="0"/>
    <x v="0"/>
    <x v="0"/>
    <x v="0"/>
    <s v="Direção Financeira"/>
    <x v="0"/>
    <x v="0"/>
    <x v="0"/>
    <x v="0"/>
    <x v="0"/>
    <x v="0"/>
    <x v="0"/>
    <x v="0"/>
    <x v="0"/>
    <x v="0"/>
    <x v="0"/>
    <x v="0"/>
    <s v="Pagamento a favor do Sr. Ângelo Miguel Mendes Pereira, correspondentes aos serviços prestados como policias municipais no âmbito da fiscalização referente a Novembro de 2024, conforme anexo. "/>
  </r>
  <r>
    <x v="0"/>
    <n v="0"/>
    <n v="0"/>
    <n v="0"/>
    <n v="1650"/>
    <x v="132"/>
    <x v="0"/>
    <x v="0"/>
    <x v="0"/>
    <s v="01.27.04.03"/>
    <x v="4"/>
    <x v="1"/>
    <x v="1"/>
    <s v="Infra-Estruturas e Transportes"/>
    <s v="01.27.04"/>
    <s v="Infra-Estruturas e Transportes"/>
    <s v="01.27.04"/>
    <x v="4"/>
    <x v="0"/>
    <x v="2"/>
    <x v="2"/>
    <x v="0"/>
    <x v="1"/>
    <x v="0"/>
    <x v="0"/>
    <x v="10"/>
    <s v="2024-11-26"/>
    <x v="3"/>
    <n v="1650"/>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limpeza de caminhos, conforme proposta em anexo."/>
  </r>
  <r>
    <x v="0"/>
    <n v="0"/>
    <n v="0"/>
    <n v="0"/>
    <n v="9350"/>
    <x v="132"/>
    <x v="0"/>
    <x v="0"/>
    <x v="0"/>
    <s v="01.27.04.03"/>
    <x v="4"/>
    <x v="1"/>
    <x v="1"/>
    <s v="Infra-Estruturas e Transportes"/>
    <s v="01.27.04"/>
    <s v="Infra-Estruturas e Transportes"/>
    <s v="01.27.04"/>
    <x v="4"/>
    <x v="0"/>
    <x v="2"/>
    <x v="2"/>
    <x v="0"/>
    <x v="1"/>
    <x v="0"/>
    <x v="0"/>
    <x v="10"/>
    <s v="2024-11-26"/>
    <x v="3"/>
    <n v="9350"/>
    <x v="0"/>
    <m/>
    <x v="0"/>
    <m/>
    <x v="49"/>
    <n v="100478060"/>
    <x v="0"/>
    <x v="0"/>
    <s v="Plano de emergencia da epoca de chuvas"/>
    <s v="ORI"/>
    <x v="0"/>
    <m/>
    <x v="0"/>
    <x v="0"/>
    <x v="0"/>
    <x v="0"/>
    <x v="0"/>
    <x v="0"/>
    <x v="0"/>
    <x v="0"/>
    <x v="0"/>
    <x v="0"/>
    <x v="0"/>
    <s v="Plano de emergencia da epoca de chuvas"/>
    <x v="0"/>
    <x v="0"/>
    <x v="0"/>
    <x v="0"/>
    <x v="1"/>
    <x v="0"/>
    <x v="0"/>
    <x v="0"/>
    <x v="0"/>
    <x v="0"/>
    <x v="0"/>
    <x v="0"/>
    <s v="Pagamento referente a limpeza de caminhos, conforme proposta em anexo."/>
  </r>
  <r>
    <x v="1"/>
    <n v="0"/>
    <n v="0"/>
    <n v="0"/>
    <n v="66500"/>
    <x v="133"/>
    <x v="0"/>
    <x v="0"/>
    <x v="0"/>
    <s v="01.27.06.41"/>
    <x v="19"/>
    <x v="1"/>
    <x v="1"/>
    <s v="Requalificação Urbana e habitação"/>
    <s v="01.27.06"/>
    <s v="Requalificação Urbana e habitação"/>
    <s v="01.27.06"/>
    <x v="40"/>
    <x v="0"/>
    <x v="0"/>
    <x v="0"/>
    <x v="0"/>
    <x v="1"/>
    <x v="1"/>
    <x v="0"/>
    <x v="10"/>
    <s v="2024-11-26"/>
    <x v="3"/>
    <n v="66500"/>
    <x v="0"/>
    <m/>
    <x v="0"/>
    <m/>
    <x v="50"/>
    <n v="100478852"/>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reabilitação do murro do jardim  infantil de Aguadinha, conforme proposta em anexo."/>
  </r>
  <r>
    <x v="0"/>
    <n v="0"/>
    <n v="0"/>
    <n v="0"/>
    <n v="2000"/>
    <x v="134"/>
    <x v="0"/>
    <x v="0"/>
    <x v="0"/>
    <s v="03.16.15"/>
    <x v="0"/>
    <x v="0"/>
    <x v="0"/>
    <s v="Direção Financeira"/>
    <s v="03.16.15"/>
    <s v="Direção Financeira"/>
    <s v="03.16.15"/>
    <x v="3"/>
    <x v="0"/>
    <x v="0"/>
    <x v="1"/>
    <x v="0"/>
    <x v="0"/>
    <x v="0"/>
    <x v="0"/>
    <x v="10"/>
    <s v="2024-11-28"/>
    <x v="3"/>
    <n v="2000"/>
    <x v="0"/>
    <m/>
    <x v="0"/>
    <m/>
    <x v="51"/>
    <n v="100429709"/>
    <x v="0"/>
    <x v="0"/>
    <s v="Direção Financeira"/>
    <s v="ORI"/>
    <x v="0"/>
    <m/>
    <x v="0"/>
    <x v="0"/>
    <x v="0"/>
    <x v="0"/>
    <x v="0"/>
    <x v="0"/>
    <x v="0"/>
    <x v="0"/>
    <x v="0"/>
    <x v="0"/>
    <x v="0"/>
    <s v="Direção Financeira"/>
    <x v="0"/>
    <x v="0"/>
    <x v="0"/>
    <x v="0"/>
    <x v="0"/>
    <x v="0"/>
    <x v="0"/>
    <x v="0"/>
    <x v="0"/>
    <x v="0"/>
    <x v="0"/>
    <x v="0"/>
    <s v="Subsidio de Transporte a favor do Sr. CÂNDIDO VIEIRA TAVARES, pela sua deslocação em missão de serviço a cidade da Praia nos 26 e 27/11 de 2024, conforme justificativo em anexo."/>
  </r>
  <r>
    <x v="0"/>
    <n v="0"/>
    <n v="0"/>
    <n v="0"/>
    <n v="3000"/>
    <x v="135"/>
    <x v="0"/>
    <x v="0"/>
    <x v="0"/>
    <s v="01.25.04.22"/>
    <x v="7"/>
    <x v="3"/>
    <x v="3"/>
    <s v="Cultura"/>
    <s v="01.25.04"/>
    <s v="Cultura"/>
    <s v="01.25.04"/>
    <x v="4"/>
    <x v="0"/>
    <x v="2"/>
    <x v="2"/>
    <x v="0"/>
    <x v="1"/>
    <x v="0"/>
    <x v="0"/>
    <x v="10"/>
    <s v="2024-11-28"/>
    <x v="3"/>
    <n v="3000"/>
    <x v="0"/>
    <m/>
    <x v="0"/>
    <m/>
    <x v="52"/>
    <n v="100181175"/>
    <x v="0"/>
    <x v="0"/>
    <s v="Atividades culturais e promoção da cultura no Concelho"/>
    <s v="ORI"/>
    <x v="0"/>
    <s v="ACPCC"/>
    <x v="0"/>
    <x v="0"/>
    <x v="0"/>
    <x v="0"/>
    <x v="0"/>
    <x v="0"/>
    <x v="0"/>
    <x v="0"/>
    <x v="0"/>
    <x v="0"/>
    <x v="0"/>
    <s v="Atividades culturais e promoção da cultura no Concelho"/>
    <x v="0"/>
    <x v="0"/>
    <x v="0"/>
    <x v="0"/>
    <x v="1"/>
    <x v="0"/>
    <x v="0"/>
    <x v="0"/>
    <x v="0"/>
    <x v="0"/>
    <x v="0"/>
    <x v="0"/>
    <s v="Apoio para assistência social, conforme proposta em anexo."/>
  </r>
  <r>
    <x v="0"/>
    <n v="0"/>
    <n v="0"/>
    <n v="0"/>
    <n v="3000"/>
    <x v="136"/>
    <x v="0"/>
    <x v="0"/>
    <x v="0"/>
    <s v="01.25.05.12"/>
    <x v="10"/>
    <x v="3"/>
    <x v="3"/>
    <s v="Saúde"/>
    <s v="01.25.05"/>
    <s v="Saúde"/>
    <s v="01.25.05"/>
    <x v="7"/>
    <x v="0"/>
    <x v="4"/>
    <x v="4"/>
    <x v="0"/>
    <x v="1"/>
    <x v="0"/>
    <x v="0"/>
    <x v="10"/>
    <s v="2024-11-29"/>
    <x v="3"/>
    <n v="3000"/>
    <x v="0"/>
    <m/>
    <x v="0"/>
    <m/>
    <x v="53"/>
    <n v="100477015"/>
    <x v="0"/>
    <x v="0"/>
    <s v="Promoção e Inclusão Social"/>
    <s v="ORI"/>
    <x v="0"/>
    <m/>
    <x v="0"/>
    <x v="0"/>
    <x v="0"/>
    <x v="0"/>
    <x v="0"/>
    <x v="0"/>
    <x v="0"/>
    <x v="0"/>
    <x v="0"/>
    <x v="0"/>
    <x v="0"/>
    <s v="Promoção e Inclusão Social"/>
    <x v="0"/>
    <x v="0"/>
    <x v="0"/>
    <x v="0"/>
    <x v="1"/>
    <x v="0"/>
    <x v="0"/>
    <x v="0"/>
    <x v="0"/>
    <x v="0"/>
    <x v="0"/>
    <x v="0"/>
    <s v="Apoio referente a assistência social, conforme proposta em anexo."/>
  </r>
  <r>
    <x v="0"/>
    <n v="0"/>
    <n v="0"/>
    <n v="0"/>
    <n v="12372"/>
    <x v="137"/>
    <x v="0"/>
    <x v="0"/>
    <x v="0"/>
    <s v="01.25.05.12"/>
    <x v="10"/>
    <x v="3"/>
    <x v="3"/>
    <s v="Saúde"/>
    <s v="01.25.05"/>
    <s v="Saúde"/>
    <s v="01.25.05"/>
    <x v="7"/>
    <x v="0"/>
    <x v="4"/>
    <x v="4"/>
    <x v="0"/>
    <x v="1"/>
    <x v="0"/>
    <x v="0"/>
    <x v="8"/>
    <s v="2024-10-30"/>
    <x v="3"/>
    <n v="12372"/>
    <x v="0"/>
    <m/>
    <x v="0"/>
    <m/>
    <x v="47"/>
    <n v="100479698"/>
    <x v="0"/>
    <x v="0"/>
    <s v="Promoção e Inclusão Social"/>
    <s v="ORI"/>
    <x v="0"/>
    <m/>
    <x v="0"/>
    <x v="0"/>
    <x v="0"/>
    <x v="0"/>
    <x v="0"/>
    <x v="0"/>
    <x v="0"/>
    <x v="0"/>
    <x v="0"/>
    <x v="0"/>
    <x v="0"/>
    <s v="Promoção e Inclusão Social"/>
    <x v="0"/>
    <x v="0"/>
    <x v="0"/>
    <x v="0"/>
    <x v="1"/>
    <x v="0"/>
    <x v="0"/>
    <x v="1"/>
    <x v="0"/>
    <x v="0"/>
    <x v="0"/>
    <x v="0"/>
    <s v="Pagamento eletricidade, conforme proposta em anexo."/>
  </r>
  <r>
    <x v="0"/>
    <n v="0"/>
    <n v="0"/>
    <n v="0"/>
    <n v="3722"/>
    <x v="138"/>
    <x v="0"/>
    <x v="0"/>
    <x v="0"/>
    <s v="03.16.15"/>
    <x v="0"/>
    <x v="0"/>
    <x v="0"/>
    <s v="Direção Financeira"/>
    <s v="03.16.15"/>
    <s v="Direção Financeira"/>
    <s v="03.16.15"/>
    <x v="41"/>
    <x v="0"/>
    <x v="0"/>
    <x v="1"/>
    <x v="0"/>
    <x v="0"/>
    <x v="0"/>
    <x v="0"/>
    <x v="11"/>
    <s v="2024-12-10"/>
    <x v="3"/>
    <n v="3722"/>
    <x v="0"/>
    <m/>
    <x v="0"/>
    <m/>
    <x v="6"/>
    <n v="100474914"/>
    <x v="0"/>
    <x v="0"/>
    <s v="Direção Financeira"/>
    <s v="ORI"/>
    <x v="0"/>
    <m/>
    <x v="0"/>
    <x v="0"/>
    <x v="0"/>
    <x v="0"/>
    <x v="0"/>
    <x v="0"/>
    <x v="0"/>
    <x v="0"/>
    <x v="0"/>
    <x v="0"/>
    <x v="0"/>
    <s v="Direção Financeira"/>
    <x v="0"/>
    <x v="0"/>
    <x v="0"/>
    <x v="0"/>
    <x v="0"/>
    <x v="0"/>
    <x v="0"/>
    <x v="0"/>
    <x v="0"/>
    <x v="0"/>
    <x v="0"/>
    <x v="0"/>
    <s v="Pagamento a favor de Tesoureiro Municipal, para a aquisição de serviços de confeção de tubo hidráulico para a máquina Retroescavadora afeto as obras CMSM, conforme anexo."/>
  </r>
  <r>
    <x v="0"/>
    <n v="0"/>
    <n v="0"/>
    <n v="0"/>
    <n v="2250"/>
    <x v="139"/>
    <x v="0"/>
    <x v="1"/>
    <x v="0"/>
    <s v="80.02.01"/>
    <x v="2"/>
    <x v="2"/>
    <x v="2"/>
    <s v="Retenções Iur"/>
    <s v="80.02.01"/>
    <s v="Retenções Iur"/>
    <s v="80.02.01"/>
    <x v="2"/>
    <x v="0"/>
    <x v="1"/>
    <x v="0"/>
    <x v="1"/>
    <x v="2"/>
    <x v="2"/>
    <x v="0"/>
    <x v="10"/>
    <s v="2024-11-26"/>
    <x v="3"/>
    <n v="2250"/>
    <x v="0"/>
    <m/>
    <x v="0"/>
    <m/>
    <x v="2"/>
    <n v="100474696"/>
    <x v="0"/>
    <x v="0"/>
    <s v="Retenções Iur"/>
    <s v="ORI"/>
    <x v="0"/>
    <s v="RIUR"/>
    <x v="0"/>
    <x v="0"/>
    <x v="0"/>
    <x v="0"/>
    <x v="0"/>
    <x v="0"/>
    <x v="0"/>
    <x v="0"/>
    <x v="0"/>
    <x v="0"/>
    <x v="0"/>
    <s v="Retenções Iur"/>
    <x v="0"/>
    <x v="0"/>
    <x v="0"/>
    <x v="0"/>
    <x v="2"/>
    <x v="0"/>
    <x v="0"/>
    <x v="0"/>
    <x v="0"/>
    <x v="1"/>
    <x v="0"/>
    <x v="0"/>
    <s v="RETENCAO OT"/>
  </r>
  <r>
    <x v="0"/>
    <n v="0"/>
    <n v="0"/>
    <n v="0"/>
    <n v="5485"/>
    <x v="140"/>
    <x v="0"/>
    <x v="1"/>
    <x v="0"/>
    <s v="03.03.10"/>
    <x v="8"/>
    <x v="0"/>
    <x v="4"/>
    <s v="Receitas Da Câmara"/>
    <s v="03.03.10"/>
    <s v="Receitas Da Câmara"/>
    <s v="03.03.10"/>
    <x v="10"/>
    <x v="0"/>
    <x v="3"/>
    <x v="3"/>
    <x v="0"/>
    <x v="0"/>
    <x v="2"/>
    <x v="0"/>
    <x v="10"/>
    <s v="2024-11-20"/>
    <x v="3"/>
    <n v="54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141"/>
    <x v="0"/>
    <x v="1"/>
    <x v="0"/>
    <s v="03.03.10"/>
    <x v="8"/>
    <x v="0"/>
    <x v="4"/>
    <s v="Receitas Da Câmara"/>
    <s v="03.03.10"/>
    <s v="Receitas Da Câmara"/>
    <s v="03.03.10"/>
    <x v="20"/>
    <x v="0"/>
    <x v="3"/>
    <x v="3"/>
    <x v="0"/>
    <x v="0"/>
    <x v="2"/>
    <x v="0"/>
    <x v="10"/>
    <s v="2024-11-20"/>
    <x v="3"/>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142"/>
    <x v="0"/>
    <x v="1"/>
    <x v="0"/>
    <s v="03.03.10"/>
    <x v="8"/>
    <x v="0"/>
    <x v="4"/>
    <s v="Receitas Da Câmara"/>
    <s v="03.03.10"/>
    <s v="Receitas Da Câmara"/>
    <s v="03.03.10"/>
    <x v="42"/>
    <x v="0"/>
    <x v="3"/>
    <x v="3"/>
    <x v="0"/>
    <x v="0"/>
    <x v="2"/>
    <x v="0"/>
    <x v="10"/>
    <s v="2024-11-20"/>
    <x v="3"/>
    <n v="18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80000"/>
    <x v="143"/>
    <x v="0"/>
    <x v="1"/>
    <x v="0"/>
    <s v="03.03.10"/>
    <x v="8"/>
    <x v="0"/>
    <x v="4"/>
    <s v="Receitas Da Câmara"/>
    <s v="03.03.10"/>
    <s v="Receitas Da Câmara"/>
    <s v="03.03.10"/>
    <x v="15"/>
    <x v="0"/>
    <x v="0"/>
    <x v="0"/>
    <x v="0"/>
    <x v="0"/>
    <x v="2"/>
    <x v="0"/>
    <x v="10"/>
    <s v="2024-11-20"/>
    <x v="3"/>
    <n v="18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50"/>
    <x v="144"/>
    <x v="0"/>
    <x v="1"/>
    <x v="0"/>
    <s v="03.03.10"/>
    <x v="8"/>
    <x v="0"/>
    <x v="4"/>
    <s v="Receitas Da Câmara"/>
    <s v="03.03.10"/>
    <s v="Receitas Da Câmara"/>
    <s v="03.03.10"/>
    <x v="13"/>
    <x v="0"/>
    <x v="3"/>
    <x v="3"/>
    <x v="0"/>
    <x v="0"/>
    <x v="2"/>
    <x v="0"/>
    <x v="10"/>
    <s v="2024-11-21"/>
    <x v="3"/>
    <n v="29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145"/>
    <x v="0"/>
    <x v="1"/>
    <x v="0"/>
    <s v="03.03.10"/>
    <x v="8"/>
    <x v="0"/>
    <x v="4"/>
    <s v="Receitas Da Câmara"/>
    <s v="03.03.10"/>
    <s v="Receitas Da Câmara"/>
    <s v="03.03.10"/>
    <x v="11"/>
    <x v="0"/>
    <x v="0"/>
    <x v="5"/>
    <x v="0"/>
    <x v="0"/>
    <x v="2"/>
    <x v="0"/>
    <x v="10"/>
    <s v="2024-11-21"/>
    <x v="3"/>
    <n v="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50"/>
    <x v="146"/>
    <x v="0"/>
    <x v="1"/>
    <x v="0"/>
    <s v="03.03.10"/>
    <x v="8"/>
    <x v="0"/>
    <x v="4"/>
    <s v="Receitas Da Câmara"/>
    <s v="03.03.10"/>
    <s v="Receitas Da Câmara"/>
    <s v="03.03.10"/>
    <x v="12"/>
    <x v="0"/>
    <x v="3"/>
    <x v="3"/>
    <x v="0"/>
    <x v="0"/>
    <x v="2"/>
    <x v="0"/>
    <x v="10"/>
    <s v="2024-11-21"/>
    <x v="3"/>
    <n v="10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600"/>
    <x v="147"/>
    <x v="0"/>
    <x v="1"/>
    <x v="0"/>
    <s v="03.03.10"/>
    <x v="8"/>
    <x v="0"/>
    <x v="4"/>
    <s v="Receitas Da Câmara"/>
    <s v="03.03.10"/>
    <s v="Receitas Da Câmara"/>
    <s v="03.03.10"/>
    <x v="17"/>
    <x v="0"/>
    <x v="3"/>
    <x v="3"/>
    <x v="0"/>
    <x v="0"/>
    <x v="2"/>
    <x v="0"/>
    <x v="10"/>
    <s v="2024-11-21"/>
    <x v="3"/>
    <n v="7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148"/>
    <x v="0"/>
    <x v="1"/>
    <x v="0"/>
    <s v="03.03.10"/>
    <x v="8"/>
    <x v="0"/>
    <x v="4"/>
    <s v="Receitas Da Câmara"/>
    <s v="03.03.10"/>
    <s v="Receitas Da Câmara"/>
    <s v="03.03.10"/>
    <x v="42"/>
    <x v="0"/>
    <x v="3"/>
    <x v="3"/>
    <x v="0"/>
    <x v="0"/>
    <x v="2"/>
    <x v="0"/>
    <x v="10"/>
    <s v="2024-11-21"/>
    <x v="3"/>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8"/>
    <x v="149"/>
    <x v="0"/>
    <x v="1"/>
    <x v="0"/>
    <s v="03.03.10"/>
    <x v="8"/>
    <x v="0"/>
    <x v="4"/>
    <s v="Receitas Da Câmara"/>
    <s v="03.03.10"/>
    <s v="Receitas Da Câmara"/>
    <s v="03.03.10"/>
    <x v="25"/>
    <x v="0"/>
    <x v="3"/>
    <x v="3"/>
    <x v="0"/>
    <x v="0"/>
    <x v="2"/>
    <x v="0"/>
    <x v="10"/>
    <s v="2024-11-21"/>
    <x v="3"/>
    <n v="24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28"/>
    <x v="150"/>
    <x v="0"/>
    <x v="1"/>
    <x v="0"/>
    <s v="03.03.10"/>
    <x v="8"/>
    <x v="0"/>
    <x v="4"/>
    <s v="Receitas Da Câmara"/>
    <s v="03.03.10"/>
    <s v="Receitas Da Câmara"/>
    <s v="03.03.10"/>
    <x v="18"/>
    <x v="0"/>
    <x v="0"/>
    <x v="0"/>
    <x v="0"/>
    <x v="0"/>
    <x v="2"/>
    <x v="0"/>
    <x v="10"/>
    <s v="2024-11-21"/>
    <x v="3"/>
    <n v="592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151"/>
    <x v="0"/>
    <x v="1"/>
    <x v="0"/>
    <s v="03.03.10"/>
    <x v="8"/>
    <x v="0"/>
    <x v="4"/>
    <s v="Receitas Da Câmara"/>
    <s v="03.03.10"/>
    <s v="Receitas Da Câmara"/>
    <s v="03.03.10"/>
    <x v="8"/>
    <x v="0"/>
    <x v="3"/>
    <x v="3"/>
    <x v="0"/>
    <x v="0"/>
    <x v="2"/>
    <x v="0"/>
    <x v="10"/>
    <s v="2024-11-21"/>
    <x v="3"/>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20"/>
    <x v="152"/>
    <x v="0"/>
    <x v="1"/>
    <x v="0"/>
    <s v="03.03.10"/>
    <x v="8"/>
    <x v="0"/>
    <x v="4"/>
    <s v="Receitas Da Câmara"/>
    <s v="03.03.10"/>
    <s v="Receitas Da Câmara"/>
    <s v="03.03.10"/>
    <x v="6"/>
    <x v="0"/>
    <x v="3"/>
    <x v="3"/>
    <x v="0"/>
    <x v="0"/>
    <x v="2"/>
    <x v="0"/>
    <x v="10"/>
    <s v="2024-11-21"/>
    <x v="3"/>
    <n v="4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5"/>
    <x v="153"/>
    <x v="0"/>
    <x v="1"/>
    <x v="0"/>
    <s v="03.03.10"/>
    <x v="8"/>
    <x v="0"/>
    <x v="4"/>
    <s v="Receitas Da Câmara"/>
    <s v="03.03.10"/>
    <s v="Receitas Da Câmara"/>
    <s v="03.03.10"/>
    <x v="10"/>
    <x v="0"/>
    <x v="3"/>
    <x v="3"/>
    <x v="0"/>
    <x v="0"/>
    <x v="2"/>
    <x v="0"/>
    <x v="10"/>
    <s v="2024-11-21"/>
    <x v="3"/>
    <n v="9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154"/>
    <x v="0"/>
    <x v="1"/>
    <x v="0"/>
    <s v="03.03.10"/>
    <x v="8"/>
    <x v="0"/>
    <x v="4"/>
    <s v="Receitas Da Câmara"/>
    <s v="03.03.10"/>
    <s v="Receitas Da Câmara"/>
    <s v="03.03.10"/>
    <x v="26"/>
    <x v="0"/>
    <x v="3"/>
    <x v="3"/>
    <x v="0"/>
    <x v="0"/>
    <x v="2"/>
    <x v="0"/>
    <x v="10"/>
    <s v="2024-11-21"/>
    <x v="3"/>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75"/>
    <x v="155"/>
    <x v="0"/>
    <x v="1"/>
    <x v="0"/>
    <s v="03.03.10"/>
    <x v="8"/>
    <x v="0"/>
    <x v="4"/>
    <s v="Receitas Da Câmara"/>
    <s v="03.03.10"/>
    <s v="Receitas Da Câmara"/>
    <s v="03.03.10"/>
    <x v="12"/>
    <x v="0"/>
    <x v="3"/>
    <x v="3"/>
    <x v="0"/>
    <x v="0"/>
    <x v="2"/>
    <x v="0"/>
    <x v="10"/>
    <s v="2024-11-22"/>
    <x v="3"/>
    <n v="577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000"/>
    <x v="156"/>
    <x v="0"/>
    <x v="1"/>
    <x v="0"/>
    <s v="03.03.10"/>
    <x v="8"/>
    <x v="0"/>
    <x v="4"/>
    <s v="Receitas Da Câmara"/>
    <s v="03.03.10"/>
    <s v="Receitas Da Câmara"/>
    <s v="03.03.10"/>
    <x v="15"/>
    <x v="0"/>
    <x v="0"/>
    <x v="0"/>
    <x v="0"/>
    <x v="0"/>
    <x v="2"/>
    <x v="0"/>
    <x v="10"/>
    <s v="2024-11-22"/>
    <x v="3"/>
    <n v="3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740"/>
    <x v="157"/>
    <x v="0"/>
    <x v="1"/>
    <x v="0"/>
    <s v="03.03.10"/>
    <x v="8"/>
    <x v="0"/>
    <x v="4"/>
    <s v="Receitas Da Câmara"/>
    <s v="03.03.10"/>
    <s v="Receitas Da Câmara"/>
    <s v="03.03.10"/>
    <x v="18"/>
    <x v="0"/>
    <x v="0"/>
    <x v="0"/>
    <x v="0"/>
    <x v="0"/>
    <x v="2"/>
    <x v="0"/>
    <x v="10"/>
    <s v="2024-11-22"/>
    <x v="3"/>
    <n v="237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
    <x v="158"/>
    <x v="0"/>
    <x v="1"/>
    <x v="0"/>
    <s v="03.03.10"/>
    <x v="8"/>
    <x v="0"/>
    <x v="4"/>
    <s v="Receitas Da Câmara"/>
    <s v="03.03.10"/>
    <s v="Receitas Da Câmara"/>
    <s v="03.03.10"/>
    <x v="8"/>
    <x v="0"/>
    <x v="3"/>
    <x v="3"/>
    <x v="0"/>
    <x v="0"/>
    <x v="2"/>
    <x v="0"/>
    <x v="10"/>
    <s v="2024-11-22"/>
    <x v="3"/>
    <n v="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25"/>
    <x v="159"/>
    <x v="0"/>
    <x v="1"/>
    <x v="0"/>
    <s v="03.03.10"/>
    <x v="8"/>
    <x v="0"/>
    <x v="4"/>
    <s v="Receitas Da Câmara"/>
    <s v="03.03.10"/>
    <s v="Receitas Da Câmara"/>
    <s v="03.03.10"/>
    <x v="10"/>
    <x v="0"/>
    <x v="3"/>
    <x v="3"/>
    <x v="0"/>
    <x v="0"/>
    <x v="2"/>
    <x v="0"/>
    <x v="10"/>
    <s v="2024-11-22"/>
    <x v="3"/>
    <n v="2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160"/>
    <x v="0"/>
    <x v="1"/>
    <x v="0"/>
    <s v="03.03.10"/>
    <x v="8"/>
    <x v="0"/>
    <x v="4"/>
    <s v="Receitas Da Câmara"/>
    <s v="03.03.10"/>
    <s v="Receitas Da Câmara"/>
    <s v="03.03.10"/>
    <x v="6"/>
    <x v="0"/>
    <x v="3"/>
    <x v="3"/>
    <x v="0"/>
    <x v="0"/>
    <x v="2"/>
    <x v="0"/>
    <x v="10"/>
    <s v="2024-11-22"/>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70"/>
    <x v="161"/>
    <x v="0"/>
    <x v="1"/>
    <x v="0"/>
    <s v="03.03.10"/>
    <x v="8"/>
    <x v="0"/>
    <x v="4"/>
    <s v="Receitas Da Câmara"/>
    <s v="03.03.10"/>
    <s v="Receitas Da Câmara"/>
    <s v="03.03.10"/>
    <x v="13"/>
    <x v="0"/>
    <x v="3"/>
    <x v="3"/>
    <x v="0"/>
    <x v="0"/>
    <x v="2"/>
    <x v="0"/>
    <x v="10"/>
    <s v="2024-11-22"/>
    <x v="3"/>
    <n v="24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404"/>
    <x v="162"/>
    <x v="0"/>
    <x v="1"/>
    <x v="0"/>
    <s v="03.03.10"/>
    <x v="8"/>
    <x v="0"/>
    <x v="4"/>
    <s v="Receitas Da Câmara"/>
    <s v="03.03.10"/>
    <s v="Receitas Da Câmara"/>
    <s v="03.03.10"/>
    <x v="18"/>
    <x v="0"/>
    <x v="0"/>
    <x v="0"/>
    <x v="0"/>
    <x v="0"/>
    <x v="2"/>
    <x v="0"/>
    <x v="10"/>
    <s v="2024-11-25"/>
    <x v="3"/>
    <n v="3740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2650"/>
    <x v="163"/>
    <x v="0"/>
    <x v="0"/>
    <x v="0"/>
    <s v="03.16.15"/>
    <x v="0"/>
    <x v="0"/>
    <x v="0"/>
    <s v="Direção Financeira"/>
    <s v="03.16.15"/>
    <s v="Direção Financeira"/>
    <s v="03.16.15"/>
    <x v="0"/>
    <x v="0"/>
    <x v="0"/>
    <x v="0"/>
    <x v="0"/>
    <x v="0"/>
    <x v="0"/>
    <x v="0"/>
    <x v="2"/>
    <s v="2024-02-16"/>
    <x v="0"/>
    <n v="1202650"/>
    <x v="0"/>
    <m/>
    <x v="0"/>
    <m/>
    <x v="27"/>
    <n v="100479096"/>
    <x v="0"/>
    <x v="0"/>
    <s v="Direção Financeira"/>
    <s v="ORI"/>
    <x v="0"/>
    <m/>
    <x v="0"/>
    <x v="0"/>
    <x v="0"/>
    <x v="0"/>
    <x v="0"/>
    <x v="0"/>
    <x v="0"/>
    <x v="0"/>
    <x v="0"/>
    <x v="0"/>
    <x v="0"/>
    <s v="Direção Financeira"/>
    <x v="0"/>
    <x v="0"/>
    <x v="0"/>
    <x v="0"/>
    <x v="0"/>
    <x v="0"/>
    <x v="0"/>
    <x v="0"/>
    <x v="0"/>
    <x v="0"/>
    <x v="0"/>
    <x v="0"/>
    <s v="Pagamento referente a aquisição de um motor para a viatura 35-RP, conforme proposta em anexo."/>
  </r>
  <r>
    <x v="0"/>
    <n v="0"/>
    <n v="0"/>
    <n v="0"/>
    <n v="5157"/>
    <x v="164"/>
    <x v="0"/>
    <x v="1"/>
    <x v="0"/>
    <s v="80.02.01"/>
    <x v="2"/>
    <x v="2"/>
    <x v="2"/>
    <s v="Retenções Iur"/>
    <s v="80.02.01"/>
    <s v="Retenções Iur"/>
    <s v="80.02.01"/>
    <x v="2"/>
    <x v="0"/>
    <x v="1"/>
    <x v="0"/>
    <x v="1"/>
    <x v="2"/>
    <x v="2"/>
    <x v="0"/>
    <x v="2"/>
    <s v="2024-02-26"/>
    <x v="0"/>
    <n v="5157"/>
    <x v="0"/>
    <m/>
    <x v="0"/>
    <m/>
    <x v="2"/>
    <n v="100474696"/>
    <x v="0"/>
    <x v="0"/>
    <s v="Retenções Iur"/>
    <s v="ORI"/>
    <x v="0"/>
    <s v="RIUR"/>
    <x v="0"/>
    <x v="0"/>
    <x v="0"/>
    <x v="0"/>
    <x v="0"/>
    <x v="0"/>
    <x v="0"/>
    <x v="0"/>
    <x v="0"/>
    <x v="0"/>
    <x v="0"/>
    <s v="Retenções Iur"/>
    <x v="0"/>
    <x v="0"/>
    <x v="0"/>
    <x v="0"/>
    <x v="2"/>
    <x v="0"/>
    <x v="0"/>
    <x v="0"/>
    <x v="0"/>
    <x v="1"/>
    <x v="0"/>
    <x v="0"/>
    <s v="RETENCAO OT"/>
  </r>
  <r>
    <x v="0"/>
    <n v="0"/>
    <n v="0"/>
    <n v="0"/>
    <n v="800"/>
    <x v="165"/>
    <x v="0"/>
    <x v="1"/>
    <x v="0"/>
    <s v="80.02.10.20"/>
    <x v="20"/>
    <x v="2"/>
    <x v="2"/>
    <s v="Outros"/>
    <s v="80.02.10"/>
    <s v="Outros"/>
    <s v="80.02.10"/>
    <x v="34"/>
    <x v="0"/>
    <x v="1"/>
    <x v="9"/>
    <x v="1"/>
    <x v="2"/>
    <x v="2"/>
    <x v="0"/>
    <x v="2"/>
    <s v="2024-02-26"/>
    <x v="0"/>
    <n v="800"/>
    <x v="0"/>
    <m/>
    <x v="0"/>
    <m/>
    <x v="54"/>
    <n v="100477977"/>
    <x v="0"/>
    <x v="0"/>
    <s v="Retenções CVMovel"/>
    <s v="ORI"/>
    <x v="0"/>
    <s v="RT"/>
    <x v="0"/>
    <x v="0"/>
    <x v="0"/>
    <x v="0"/>
    <x v="0"/>
    <x v="0"/>
    <x v="0"/>
    <x v="0"/>
    <x v="0"/>
    <x v="0"/>
    <x v="0"/>
    <s v="Retenções CVMovel"/>
    <x v="0"/>
    <x v="0"/>
    <x v="0"/>
    <x v="0"/>
    <x v="2"/>
    <x v="0"/>
    <x v="0"/>
    <x v="0"/>
    <x v="0"/>
    <x v="1"/>
    <x v="0"/>
    <x v="0"/>
    <s v="RETENCAO OT"/>
  </r>
  <r>
    <x v="1"/>
    <n v="0"/>
    <n v="0"/>
    <n v="0"/>
    <n v="85500"/>
    <x v="166"/>
    <x v="0"/>
    <x v="0"/>
    <x v="0"/>
    <s v="01.28.01.08"/>
    <x v="15"/>
    <x v="4"/>
    <x v="5"/>
    <s v="Habitação Social"/>
    <s v="01.28.01"/>
    <s v="Habitação Social"/>
    <s v="01.28.01"/>
    <x v="1"/>
    <x v="0"/>
    <x v="0"/>
    <x v="0"/>
    <x v="0"/>
    <x v="1"/>
    <x v="1"/>
    <x v="0"/>
    <x v="1"/>
    <s v="2024-03-19"/>
    <x v="0"/>
    <n v="85500"/>
    <x v="0"/>
    <m/>
    <x v="0"/>
    <m/>
    <x v="55"/>
    <n v="100478943"/>
    <x v="0"/>
    <x v="0"/>
    <s v="Habitações Sociais"/>
    <s v="ORI"/>
    <x v="0"/>
    <s v="HS"/>
    <x v="0"/>
    <x v="0"/>
    <x v="0"/>
    <x v="0"/>
    <x v="0"/>
    <x v="0"/>
    <x v="0"/>
    <x v="0"/>
    <x v="0"/>
    <x v="0"/>
    <x v="0"/>
    <s v="Habitações Sociais"/>
    <x v="0"/>
    <x v="0"/>
    <x v="0"/>
    <x v="0"/>
    <x v="1"/>
    <x v="0"/>
    <x v="0"/>
    <x v="0"/>
    <x v="0"/>
    <x v="0"/>
    <x v="0"/>
    <x v="0"/>
    <s v="Pagamento referente a aquisição de 35 ferros de 10mm, 14 ferros de 12 mm, 10Kg de arrame, 25 ferro de 8 mm e 20 ferro de 6 mm, para reabilitação de habitação da Sra. Maria Carvalho, conforme anexo."/>
  </r>
  <r>
    <x v="0"/>
    <n v="0"/>
    <n v="0"/>
    <n v="0"/>
    <n v="15000"/>
    <x v="167"/>
    <x v="0"/>
    <x v="0"/>
    <x v="0"/>
    <s v="03.16.19"/>
    <x v="21"/>
    <x v="0"/>
    <x v="0"/>
    <s v="Direção de Inovação e Desporto"/>
    <s v="03.16.19"/>
    <s v="Direção de Inovação e Desporto"/>
    <s v="03.16.19"/>
    <x v="3"/>
    <x v="0"/>
    <x v="0"/>
    <x v="1"/>
    <x v="0"/>
    <x v="0"/>
    <x v="0"/>
    <x v="0"/>
    <x v="6"/>
    <s v="2024-04-02"/>
    <x v="1"/>
    <n v="15000"/>
    <x v="0"/>
    <m/>
    <x v="0"/>
    <m/>
    <x v="56"/>
    <n v="100433332"/>
    <x v="0"/>
    <x v="0"/>
    <s v="Direção de Inovação e Desporto"/>
    <s v="ORI"/>
    <x v="0"/>
    <m/>
    <x v="0"/>
    <x v="0"/>
    <x v="0"/>
    <x v="0"/>
    <x v="0"/>
    <x v="0"/>
    <x v="0"/>
    <x v="0"/>
    <x v="0"/>
    <x v="0"/>
    <x v="0"/>
    <s v="Direção de Inovação e Desporto"/>
    <x v="0"/>
    <x v="0"/>
    <x v="0"/>
    <x v="0"/>
    <x v="0"/>
    <x v="0"/>
    <x v="0"/>
    <x v="0"/>
    <x v="0"/>
    <x v="0"/>
    <x v="0"/>
    <x v="0"/>
    <s v=" Ajuda de custo a favor do Sr. Vereador Albertino de Pina pela sua deslocação em missão de serviço a ilha do São Filipe, conforme justificativo em anexo.  "/>
  </r>
  <r>
    <x v="0"/>
    <n v="0"/>
    <n v="0"/>
    <n v="0"/>
    <n v="2588"/>
    <x v="168"/>
    <x v="0"/>
    <x v="1"/>
    <x v="0"/>
    <s v="80.02.01"/>
    <x v="2"/>
    <x v="2"/>
    <x v="2"/>
    <s v="Retenções Iur"/>
    <s v="80.02.01"/>
    <s v="Retenções Iur"/>
    <s v="80.02.01"/>
    <x v="2"/>
    <x v="0"/>
    <x v="1"/>
    <x v="0"/>
    <x v="1"/>
    <x v="2"/>
    <x v="2"/>
    <x v="0"/>
    <x v="6"/>
    <s v="2024-04-29"/>
    <x v="1"/>
    <n v="2588"/>
    <x v="0"/>
    <m/>
    <x v="0"/>
    <m/>
    <x v="2"/>
    <n v="100474696"/>
    <x v="0"/>
    <x v="0"/>
    <s v="Retenções Iur"/>
    <s v="ORI"/>
    <x v="0"/>
    <s v="RIUR"/>
    <x v="0"/>
    <x v="0"/>
    <x v="0"/>
    <x v="0"/>
    <x v="0"/>
    <x v="0"/>
    <x v="0"/>
    <x v="0"/>
    <x v="0"/>
    <x v="0"/>
    <x v="0"/>
    <s v="Retenções Iur"/>
    <x v="0"/>
    <x v="0"/>
    <x v="0"/>
    <x v="0"/>
    <x v="2"/>
    <x v="0"/>
    <x v="0"/>
    <x v="0"/>
    <x v="0"/>
    <x v="1"/>
    <x v="0"/>
    <x v="0"/>
    <s v="RETENCAO OT"/>
  </r>
  <r>
    <x v="0"/>
    <n v="0"/>
    <n v="0"/>
    <n v="0"/>
    <n v="15000"/>
    <x v="169"/>
    <x v="0"/>
    <x v="0"/>
    <x v="0"/>
    <s v="03.16.15"/>
    <x v="0"/>
    <x v="0"/>
    <x v="0"/>
    <s v="Direção Financeira"/>
    <s v="03.16.15"/>
    <s v="Direção Financeira"/>
    <s v="03.16.15"/>
    <x v="3"/>
    <x v="0"/>
    <x v="0"/>
    <x v="1"/>
    <x v="0"/>
    <x v="0"/>
    <x v="0"/>
    <x v="0"/>
    <x v="2"/>
    <s v="2024-02-05"/>
    <x v="0"/>
    <n v="15000"/>
    <x v="0"/>
    <m/>
    <x v="0"/>
    <m/>
    <x v="57"/>
    <n v="100475419"/>
    <x v="0"/>
    <x v="0"/>
    <s v="Direção Financeira"/>
    <s v="ORI"/>
    <x v="0"/>
    <m/>
    <x v="0"/>
    <x v="0"/>
    <x v="0"/>
    <x v="0"/>
    <x v="0"/>
    <x v="0"/>
    <x v="0"/>
    <x v="0"/>
    <x v="0"/>
    <x v="0"/>
    <x v="0"/>
    <s v="Direção Financeira"/>
    <x v="0"/>
    <x v="0"/>
    <x v="0"/>
    <x v="0"/>
    <x v="0"/>
    <x v="0"/>
    <x v="0"/>
    <x v="0"/>
    <x v="0"/>
    <x v="0"/>
    <x v="0"/>
    <x v="0"/>
    <s v="Pagamento ajuda de custo mais subsidio transporte, pela deslocação á Cidade da Praia, nos dias 5,6,7,8 e 9 do corrente mês."/>
  </r>
  <r>
    <x v="1"/>
    <n v="0"/>
    <n v="0"/>
    <n v="0"/>
    <n v="1100000"/>
    <x v="170"/>
    <x v="0"/>
    <x v="0"/>
    <x v="0"/>
    <s v="01.27.07.01"/>
    <x v="5"/>
    <x v="1"/>
    <x v="1"/>
    <s v="Requalificação Urbana e Habitação 2"/>
    <s v="01.27.07"/>
    <s v="Requalificação Urbana e Habitação 2"/>
    <s v="01.27.07"/>
    <x v="1"/>
    <x v="0"/>
    <x v="0"/>
    <x v="0"/>
    <x v="0"/>
    <x v="1"/>
    <x v="1"/>
    <x v="0"/>
    <x v="3"/>
    <s v="2024-05-15"/>
    <x v="1"/>
    <n v="1100000"/>
    <x v="0"/>
    <m/>
    <x v="0"/>
    <m/>
    <x v="12"/>
    <n v="100478565"/>
    <x v="0"/>
    <x v="0"/>
    <s v="Construção da Estrada de Mato Dentro"/>
    <s v="ORI"/>
    <x v="0"/>
    <m/>
    <x v="0"/>
    <x v="0"/>
    <x v="0"/>
    <x v="0"/>
    <x v="0"/>
    <x v="0"/>
    <x v="0"/>
    <x v="0"/>
    <x v="0"/>
    <x v="0"/>
    <x v="0"/>
    <s v="Construção da Estrada de Mato Dentro"/>
    <x v="0"/>
    <x v="0"/>
    <x v="0"/>
    <x v="0"/>
    <x v="1"/>
    <x v="0"/>
    <x v="0"/>
    <x v="0"/>
    <x v="0"/>
    <x v="0"/>
    <x v="0"/>
    <x v="0"/>
    <s v="Pagamento referente a aquisição de pré-fabricado para construção de estrada Mato Dento, conforme anexo"/>
  </r>
  <r>
    <x v="0"/>
    <n v="0"/>
    <n v="0"/>
    <n v="0"/>
    <n v="28000"/>
    <x v="171"/>
    <x v="0"/>
    <x v="0"/>
    <x v="0"/>
    <s v="03.16.15"/>
    <x v="0"/>
    <x v="0"/>
    <x v="0"/>
    <s v="Direção Financeira"/>
    <s v="03.16.15"/>
    <s v="Direção Financeira"/>
    <s v="03.16.15"/>
    <x v="0"/>
    <x v="0"/>
    <x v="0"/>
    <x v="0"/>
    <x v="0"/>
    <x v="0"/>
    <x v="0"/>
    <x v="0"/>
    <x v="3"/>
    <s v="2024-05-20"/>
    <x v="1"/>
    <n v="28000"/>
    <x v="0"/>
    <m/>
    <x v="0"/>
    <m/>
    <x v="58"/>
    <n v="100479528"/>
    <x v="0"/>
    <x v="0"/>
    <s v="Direção Financeira"/>
    <s v="ORI"/>
    <x v="0"/>
    <m/>
    <x v="0"/>
    <x v="0"/>
    <x v="0"/>
    <x v="0"/>
    <x v="0"/>
    <x v="0"/>
    <x v="0"/>
    <x v="0"/>
    <x v="0"/>
    <x v="0"/>
    <x v="0"/>
    <s v="Direção Financeira"/>
    <x v="0"/>
    <x v="0"/>
    <x v="0"/>
    <x v="0"/>
    <x v="0"/>
    <x v="0"/>
    <x v="0"/>
    <x v="0"/>
    <x v="0"/>
    <x v="0"/>
    <x v="0"/>
    <x v="0"/>
    <s v="Pagamento a favor da FW Peneus, LDA, para a aquisição de 1 radiador de dina 280 para a viatura ST-27-RU afeto as obras da CMSM, conforme anexo."/>
  </r>
  <r>
    <x v="0"/>
    <n v="0"/>
    <n v="0"/>
    <n v="0"/>
    <n v="180000"/>
    <x v="172"/>
    <x v="0"/>
    <x v="0"/>
    <x v="0"/>
    <s v="01.25.04.22"/>
    <x v="7"/>
    <x v="3"/>
    <x v="3"/>
    <s v="Cultura"/>
    <s v="01.25.04"/>
    <s v="Cultura"/>
    <s v="01.25.04"/>
    <x v="4"/>
    <x v="0"/>
    <x v="2"/>
    <x v="2"/>
    <x v="0"/>
    <x v="1"/>
    <x v="0"/>
    <x v="0"/>
    <x v="0"/>
    <s v="2024-01-17"/>
    <x v="0"/>
    <n v="180000"/>
    <x v="0"/>
    <m/>
    <x v="0"/>
    <m/>
    <x v="59"/>
    <n v="10047757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Eletrotecnia- Instalações Elétricas Manutenção Industrial E Engenharia, Lda. referente a fornecimento de equipamento de fogo-de-artificio, no quadro das atividades de passagem do ano, conforme anexo."/>
  </r>
  <r>
    <x v="0"/>
    <n v="0"/>
    <n v="0"/>
    <n v="0"/>
    <n v="25528"/>
    <x v="173"/>
    <x v="0"/>
    <x v="0"/>
    <x v="0"/>
    <s v="03.16.15"/>
    <x v="0"/>
    <x v="0"/>
    <x v="0"/>
    <s v="Direção Financeira"/>
    <s v="03.16.15"/>
    <s v="Direção Financeira"/>
    <s v="03.16.15"/>
    <x v="43"/>
    <x v="0"/>
    <x v="0"/>
    <x v="1"/>
    <x v="0"/>
    <x v="0"/>
    <x v="0"/>
    <x v="0"/>
    <x v="0"/>
    <s v="2024-01-17"/>
    <x v="0"/>
    <n v="25528"/>
    <x v="0"/>
    <m/>
    <x v="0"/>
    <m/>
    <x v="6"/>
    <n v="100474914"/>
    <x v="0"/>
    <x v="0"/>
    <s v="Direção Financeira"/>
    <s v="ORI"/>
    <x v="0"/>
    <m/>
    <x v="0"/>
    <x v="0"/>
    <x v="0"/>
    <x v="0"/>
    <x v="0"/>
    <x v="0"/>
    <x v="0"/>
    <x v="0"/>
    <x v="0"/>
    <x v="0"/>
    <x v="0"/>
    <s v="Direção Financeira"/>
    <x v="0"/>
    <x v="0"/>
    <x v="0"/>
    <x v="0"/>
    <x v="0"/>
    <x v="0"/>
    <x v="0"/>
    <x v="0"/>
    <x v="0"/>
    <x v="0"/>
    <x v="0"/>
    <x v="0"/>
    <s v="Pagamento a favor da tesouraria Municipal, proveniente de despesas efetuadas com serviços de lavagem e manutenção das viaturas da CMSM, conforme anexo."/>
  </r>
  <r>
    <x v="1"/>
    <n v="0"/>
    <n v="0"/>
    <n v="0"/>
    <n v="1050"/>
    <x v="174"/>
    <x v="0"/>
    <x v="0"/>
    <x v="0"/>
    <s v="01.28.01.08"/>
    <x v="15"/>
    <x v="4"/>
    <x v="5"/>
    <s v="Habitação Social"/>
    <s v="01.28.01"/>
    <s v="Habitação Social"/>
    <s v="01.28.01"/>
    <x v="1"/>
    <x v="0"/>
    <x v="0"/>
    <x v="0"/>
    <x v="0"/>
    <x v="1"/>
    <x v="1"/>
    <x v="0"/>
    <x v="0"/>
    <s v="2024-01-17"/>
    <x v="0"/>
    <n v="1050"/>
    <x v="0"/>
    <m/>
    <x v="0"/>
    <m/>
    <x v="2"/>
    <n v="100474696"/>
    <x v="0"/>
    <x v="1"/>
    <s v="Habitações Sociais"/>
    <s v="ORI"/>
    <x v="0"/>
    <s v="HS"/>
    <x v="0"/>
    <x v="0"/>
    <x v="0"/>
    <x v="0"/>
    <x v="0"/>
    <x v="0"/>
    <x v="0"/>
    <x v="0"/>
    <x v="0"/>
    <x v="0"/>
    <x v="0"/>
    <s v="Habitações Sociais"/>
    <x v="0"/>
    <x v="0"/>
    <x v="0"/>
    <x v="0"/>
    <x v="1"/>
    <x v="0"/>
    <x v="0"/>
    <x v="0"/>
    <x v="0"/>
    <x v="0"/>
    <x v="1"/>
    <x v="0"/>
    <s v="Pagamento a favor de João Lopes da Costa, referente a aquisição de serviço de corte de madeira para trabalhos de reabilitação de habitação da senhora Benvinda Vaz, conforme anexo."/>
  </r>
  <r>
    <x v="1"/>
    <n v="0"/>
    <n v="0"/>
    <n v="0"/>
    <n v="5950"/>
    <x v="174"/>
    <x v="0"/>
    <x v="0"/>
    <x v="0"/>
    <s v="01.28.01.08"/>
    <x v="15"/>
    <x v="4"/>
    <x v="5"/>
    <s v="Habitação Social"/>
    <s v="01.28.01"/>
    <s v="Habitação Social"/>
    <s v="01.28.01"/>
    <x v="1"/>
    <x v="0"/>
    <x v="0"/>
    <x v="0"/>
    <x v="0"/>
    <x v="1"/>
    <x v="1"/>
    <x v="0"/>
    <x v="0"/>
    <s v="2024-01-17"/>
    <x v="0"/>
    <n v="5950"/>
    <x v="0"/>
    <m/>
    <x v="0"/>
    <m/>
    <x v="60"/>
    <n v="100096596"/>
    <x v="0"/>
    <x v="0"/>
    <s v="Habitações Sociais"/>
    <s v="ORI"/>
    <x v="0"/>
    <s v="HS"/>
    <x v="0"/>
    <x v="0"/>
    <x v="0"/>
    <x v="0"/>
    <x v="0"/>
    <x v="0"/>
    <x v="0"/>
    <x v="0"/>
    <x v="0"/>
    <x v="0"/>
    <x v="0"/>
    <s v="Habitações Sociais"/>
    <x v="0"/>
    <x v="0"/>
    <x v="0"/>
    <x v="0"/>
    <x v="1"/>
    <x v="0"/>
    <x v="0"/>
    <x v="0"/>
    <x v="0"/>
    <x v="0"/>
    <x v="0"/>
    <x v="0"/>
    <s v="Pagamento a favor de João Lopes da Costa, referente a aquisição de serviço de corte de madeira para trabalhos de reabilitação de habitação da senhora Benvinda Vaz, conforme anexo."/>
  </r>
  <r>
    <x v="1"/>
    <n v="0"/>
    <n v="0"/>
    <n v="0"/>
    <n v="100000"/>
    <x v="175"/>
    <x v="0"/>
    <x v="0"/>
    <x v="0"/>
    <s v="01.27.06.42"/>
    <x v="22"/>
    <x v="1"/>
    <x v="1"/>
    <s v="Requalificação Urbana e habitação"/>
    <s v="01.27.06"/>
    <s v="Requalificação Urbana e habitação"/>
    <s v="01.27.06"/>
    <x v="1"/>
    <x v="0"/>
    <x v="0"/>
    <x v="0"/>
    <x v="0"/>
    <x v="1"/>
    <x v="1"/>
    <x v="0"/>
    <x v="0"/>
    <s v="2024-01-23"/>
    <x v="0"/>
    <n v="100000"/>
    <x v="0"/>
    <m/>
    <x v="0"/>
    <m/>
    <x v="61"/>
    <n v="10039763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serviços de transporte de terras no âmbito da construção do campo de futebol 11 de Manguinho de SM, conforme fatura em anexo."/>
  </r>
  <r>
    <x v="1"/>
    <n v="0"/>
    <n v="0"/>
    <n v="0"/>
    <n v="90823"/>
    <x v="176"/>
    <x v="0"/>
    <x v="0"/>
    <x v="0"/>
    <s v="01.27.06.42"/>
    <x v="22"/>
    <x v="1"/>
    <x v="1"/>
    <s v="Requalificação Urbana e habitação"/>
    <s v="01.27.06"/>
    <s v="Requalificação Urbana e habitação"/>
    <s v="01.27.06"/>
    <x v="1"/>
    <x v="0"/>
    <x v="0"/>
    <x v="0"/>
    <x v="0"/>
    <x v="1"/>
    <x v="1"/>
    <x v="0"/>
    <x v="0"/>
    <s v="2024-01-23"/>
    <x v="0"/>
    <n v="90823"/>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de relvado de Manguinho, conforme anexo."/>
  </r>
  <r>
    <x v="1"/>
    <n v="0"/>
    <n v="0"/>
    <n v="0"/>
    <n v="5100"/>
    <x v="177"/>
    <x v="0"/>
    <x v="0"/>
    <x v="0"/>
    <s v="01.27.06.42"/>
    <x v="22"/>
    <x v="1"/>
    <x v="1"/>
    <s v="Requalificação Urbana e habitação"/>
    <s v="01.27.06"/>
    <s v="Requalificação Urbana e habitação"/>
    <s v="01.27.06"/>
    <x v="1"/>
    <x v="0"/>
    <x v="0"/>
    <x v="0"/>
    <x v="0"/>
    <x v="1"/>
    <x v="1"/>
    <x v="0"/>
    <x v="3"/>
    <s v="2024-05-27"/>
    <x v="1"/>
    <n v="5100"/>
    <x v="0"/>
    <m/>
    <x v="0"/>
    <m/>
    <x v="2"/>
    <n v="100474696"/>
    <x v="0"/>
    <x v="1"/>
    <s v="Manutenção do Estádio Municipal/Campos Futebol 11"/>
    <s v="ORI"/>
    <x v="0"/>
    <s v="MCF"/>
    <x v="0"/>
    <x v="0"/>
    <x v="0"/>
    <x v="0"/>
    <x v="0"/>
    <x v="0"/>
    <x v="0"/>
    <x v="0"/>
    <x v="0"/>
    <x v="0"/>
    <x v="0"/>
    <s v="Manutenção do Estádio Municipal/Campos Futebol 11"/>
    <x v="0"/>
    <x v="0"/>
    <x v="0"/>
    <x v="0"/>
    <x v="1"/>
    <x v="0"/>
    <x v="0"/>
    <x v="0"/>
    <x v="0"/>
    <x v="0"/>
    <x v="1"/>
    <x v="0"/>
    <s v="Pagamento a favor da Sra. Maria Graciete Sanches Correia, referente a prestação de serviço de pedreiro Sr. Adelino Lopes Furtado no âmbito dos trabalhos da reabilitação do Estádio Municipal veneza, conforme anexo."/>
  </r>
  <r>
    <x v="1"/>
    <n v="0"/>
    <n v="0"/>
    <n v="0"/>
    <n v="28900"/>
    <x v="177"/>
    <x v="0"/>
    <x v="0"/>
    <x v="0"/>
    <s v="01.27.06.42"/>
    <x v="22"/>
    <x v="1"/>
    <x v="1"/>
    <s v="Requalificação Urbana e habitação"/>
    <s v="01.27.06"/>
    <s v="Requalificação Urbana e habitação"/>
    <s v="01.27.06"/>
    <x v="1"/>
    <x v="0"/>
    <x v="0"/>
    <x v="0"/>
    <x v="0"/>
    <x v="1"/>
    <x v="1"/>
    <x v="0"/>
    <x v="3"/>
    <s v="2024-05-27"/>
    <x v="1"/>
    <n v="28900"/>
    <x v="0"/>
    <m/>
    <x v="0"/>
    <m/>
    <x v="62"/>
    <n v="100476479"/>
    <x v="0"/>
    <x v="0"/>
    <s v="Manutenção do Estádio Municipal/Campos Futebol 11"/>
    <s v="ORI"/>
    <x v="0"/>
    <s v="MCF"/>
    <x v="0"/>
    <x v="0"/>
    <x v="0"/>
    <x v="0"/>
    <x v="0"/>
    <x v="0"/>
    <x v="0"/>
    <x v="0"/>
    <x v="0"/>
    <x v="0"/>
    <x v="0"/>
    <s v="Manutenção do Estádio Municipal/Campos Futebol 11"/>
    <x v="0"/>
    <x v="0"/>
    <x v="0"/>
    <x v="0"/>
    <x v="1"/>
    <x v="0"/>
    <x v="0"/>
    <x v="0"/>
    <x v="0"/>
    <x v="0"/>
    <x v="0"/>
    <x v="0"/>
    <s v="Pagamento a favor da Sra. Maria Graciete Sanches Correia, referente a prestação de serviço de pedreiro Sr. Adelino Lopes Furtado no âmbito dos trabalhos da reabilitação do Estádio Municipal veneza, conforme anexo."/>
  </r>
  <r>
    <x v="0"/>
    <n v="0"/>
    <n v="0"/>
    <n v="0"/>
    <n v="14912"/>
    <x v="178"/>
    <x v="0"/>
    <x v="0"/>
    <x v="0"/>
    <s v="03.16.25"/>
    <x v="23"/>
    <x v="0"/>
    <x v="0"/>
    <s v="Direção dos  Recursos Humanos"/>
    <s v="03.16.25"/>
    <s v="Direção dos  Recursos Humanos"/>
    <s v="03.16.25"/>
    <x v="44"/>
    <x v="0"/>
    <x v="0"/>
    <x v="0"/>
    <x v="0"/>
    <x v="0"/>
    <x v="0"/>
    <x v="0"/>
    <x v="4"/>
    <s v="2024-06-20"/>
    <x v="1"/>
    <n v="14912"/>
    <x v="0"/>
    <m/>
    <x v="0"/>
    <m/>
    <x v="63"/>
    <n v="100361260"/>
    <x v="0"/>
    <x v="0"/>
    <s v="Direção dos  Recursos Humanos"/>
    <s v="ORI"/>
    <x v="0"/>
    <m/>
    <x v="0"/>
    <x v="0"/>
    <x v="0"/>
    <x v="0"/>
    <x v="0"/>
    <x v="0"/>
    <x v="0"/>
    <x v="0"/>
    <x v="0"/>
    <x v="0"/>
    <x v="0"/>
    <s v="Direção dos  Recursos Humanos"/>
    <x v="0"/>
    <x v="0"/>
    <x v="0"/>
    <x v="0"/>
    <x v="0"/>
    <x v="0"/>
    <x v="0"/>
    <x v="0"/>
    <x v="0"/>
    <x v="0"/>
    <x v="0"/>
    <x v="0"/>
    <s v="Pagamento de retroativo  a favor da Sra. Francisca Lopes da Cruz, proveniente de pagamento de mais uma parte de retroativa, implementação do PCCS janeiro 2013 a outubro de 2024, confrome anexo."/>
  </r>
  <r>
    <x v="1"/>
    <n v="0"/>
    <n v="0"/>
    <n v="0"/>
    <n v="6750"/>
    <x v="179"/>
    <x v="0"/>
    <x v="0"/>
    <x v="0"/>
    <s v="01.27.06.76"/>
    <x v="11"/>
    <x v="1"/>
    <x v="1"/>
    <s v="Requalificação Urbana e habitação"/>
    <s v="01.27.06"/>
    <s v="Requalificação Urbana e habitação"/>
    <s v="01.27.06"/>
    <x v="1"/>
    <x v="0"/>
    <x v="0"/>
    <x v="0"/>
    <x v="0"/>
    <x v="1"/>
    <x v="1"/>
    <x v="0"/>
    <x v="4"/>
    <s v="2024-06-28"/>
    <x v="1"/>
    <n v="675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a favor do Sr. Elísio Cristino Correia Vaz, referente a prestação de serviço de controle das atividades das obras da requalificação Urbana e ambiental de Dacalinha Achada Monte, conforme anexo."/>
  </r>
  <r>
    <x v="1"/>
    <n v="0"/>
    <n v="0"/>
    <n v="0"/>
    <n v="38250"/>
    <x v="179"/>
    <x v="0"/>
    <x v="0"/>
    <x v="0"/>
    <s v="01.27.06.76"/>
    <x v="11"/>
    <x v="1"/>
    <x v="1"/>
    <s v="Requalificação Urbana e habitação"/>
    <s v="01.27.06"/>
    <s v="Requalificação Urbana e habitação"/>
    <s v="01.27.06"/>
    <x v="1"/>
    <x v="0"/>
    <x v="0"/>
    <x v="0"/>
    <x v="0"/>
    <x v="1"/>
    <x v="1"/>
    <x v="0"/>
    <x v="4"/>
    <s v="2024-06-28"/>
    <x v="1"/>
    <n v="38250"/>
    <x v="0"/>
    <m/>
    <x v="0"/>
    <m/>
    <x v="64"/>
    <n v="100479575"/>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Elísio Cristino Correia Vaz, referente a prestação de serviço de controle das atividades das obras da requalificação Urbana e ambiental de Dacalinha Achada Monte, conforme anexo."/>
  </r>
  <r>
    <x v="0"/>
    <n v="0"/>
    <n v="0"/>
    <n v="0"/>
    <n v="10925090"/>
    <x v="180"/>
    <x v="0"/>
    <x v="1"/>
    <x v="0"/>
    <s v="03.03.10"/>
    <x v="8"/>
    <x v="0"/>
    <x v="4"/>
    <s v="Receitas Da Câmara"/>
    <s v="03.03.10"/>
    <s v="Receitas Da Câmara"/>
    <s v="03.03.10"/>
    <x v="45"/>
    <x v="0"/>
    <x v="6"/>
    <x v="10"/>
    <x v="0"/>
    <x v="0"/>
    <x v="2"/>
    <x v="0"/>
    <x v="4"/>
    <s v="2024-06-21"/>
    <x v="1"/>
    <n v="10925090"/>
    <x v="0"/>
    <m/>
    <x v="0"/>
    <m/>
    <x v="6"/>
    <n v="100474914"/>
    <x v="0"/>
    <x v="0"/>
    <s v="Receitas Da Câmara"/>
    <s v="EXT"/>
    <x v="0"/>
    <s v="RDC"/>
    <x v="0"/>
    <x v="0"/>
    <x v="0"/>
    <x v="0"/>
    <x v="0"/>
    <x v="0"/>
    <x v="0"/>
    <x v="0"/>
    <x v="0"/>
    <x v="0"/>
    <x v="0"/>
    <s v="Receitas Da Câmara"/>
    <x v="0"/>
    <x v="0"/>
    <x v="0"/>
    <x v="0"/>
    <x v="0"/>
    <x v="0"/>
    <x v="0"/>
    <x v="0"/>
    <x v="0"/>
    <x v="0"/>
    <x v="0"/>
    <x v="0"/>
    <s v="Transferência de FFM, referente a junho 2024, conforme anexo."/>
  </r>
  <r>
    <x v="2"/>
    <n v="0"/>
    <n v="0"/>
    <n v="0"/>
    <n v="58983"/>
    <x v="181"/>
    <x v="0"/>
    <x v="0"/>
    <x v="0"/>
    <s v="80.02.10.26"/>
    <x v="13"/>
    <x v="2"/>
    <x v="2"/>
    <s v="Outros"/>
    <s v="80.02.10"/>
    <s v="Outros"/>
    <s v="80.02.10"/>
    <x v="27"/>
    <x v="0"/>
    <x v="5"/>
    <x v="8"/>
    <x v="1"/>
    <x v="2"/>
    <x v="0"/>
    <x v="0"/>
    <x v="9"/>
    <s v="2024-07-08"/>
    <x v="2"/>
    <n v="58983"/>
    <x v="0"/>
    <m/>
    <x v="0"/>
    <m/>
    <x v="14"/>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 de Junho de 2024, conforme justificativo em anexo.  "/>
  </r>
  <r>
    <x v="0"/>
    <n v="0"/>
    <n v="0"/>
    <n v="0"/>
    <n v="12000"/>
    <x v="182"/>
    <x v="0"/>
    <x v="0"/>
    <x v="0"/>
    <s v="03.16.15"/>
    <x v="0"/>
    <x v="0"/>
    <x v="0"/>
    <s v="Direção Financeira"/>
    <s v="03.16.15"/>
    <s v="Direção Financeira"/>
    <s v="03.16.15"/>
    <x v="39"/>
    <x v="0"/>
    <x v="0"/>
    <x v="1"/>
    <x v="1"/>
    <x v="0"/>
    <x v="0"/>
    <x v="0"/>
    <x v="5"/>
    <s v="2024-08-19"/>
    <x v="2"/>
    <n v="12000"/>
    <x v="0"/>
    <m/>
    <x v="0"/>
    <m/>
    <x v="47"/>
    <n v="100479698"/>
    <x v="0"/>
    <x v="0"/>
    <s v="Direção Financeira"/>
    <s v="ORI"/>
    <x v="0"/>
    <m/>
    <x v="0"/>
    <x v="0"/>
    <x v="0"/>
    <x v="0"/>
    <x v="0"/>
    <x v="0"/>
    <x v="0"/>
    <x v="0"/>
    <x v="0"/>
    <x v="0"/>
    <x v="0"/>
    <s v="Direção Financeira"/>
    <x v="0"/>
    <x v="0"/>
    <x v="0"/>
    <x v="0"/>
    <x v="0"/>
    <x v="0"/>
    <x v="0"/>
    <x v="0"/>
    <x v="0"/>
    <x v="0"/>
    <x v="0"/>
    <x v="0"/>
    <s v="Pagamento referente a aquisição de energia  nos contadores pré-pago do Mercado Municipal, nas áreas de (peixaria, talho Quiosque e iluminação da mesma) referente ao período de 19 de agosto a 19 de setembro 2024, conforme anexo. "/>
  </r>
  <r>
    <x v="0"/>
    <n v="0"/>
    <n v="0"/>
    <n v="0"/>
    <n v="11457"/>
    <x v="183"/>
    <x v="0"/>
    <x v="0"/>
    <x v="0"/>
    <s v="03.16.16"/>
    <x v="24"/>
    <x v="0"/>
    <x v="0"/>
    <s v="Direção Ambiente e Saneamento "/>
    <s v="03.16.16"/>
    <s v="Direção Ambiente e Saneamento "/>
    <s v="03.16.16"/>
    <x v="30"/>
    <x v="0"/>
    <x v="0"/>
    <x v="0"/>
    <x v="1"/>
    <x v="0"/>
    <x v="0"/>
    <x v="0"/>
    <x v="7"/>
    <s v="2024-09-03"/>
    <x v="2"/>
    <n v="11457"/>
    <x v="0"/>
    <m/>
    <x v="0"/>
    <m/>
    <x v="65"/>
    <n v="100476471"/>
    <x v="0"/>
    <x v="0"/>
    <s v="Direção Ambiente e Saneamento "/>
    <s v="ORI"/>
    <x v="0"/>
    <m/>
    <x v="0"/>
    <x v="0"/>
    <x v="0"/>
    <x v="0"/>
    <x v="0"/>
    <x v="0"/>
    <x v="0"/>
    <x v="0"/>
    <x v="0"/>
    <x v="0"/>
    <x v="0"/>
    <s v="Direção Ambiente e Saneamento "/>
    <x v="0"/>
    <x v="0"/>
    <x v="0"/>
    <x v="0"/>
    <x v="0"/>
    <x v="0"/>
    <x v="0"/>
    <x v="0"/>
    <x v="0"/>
    <x v="0"/>
    <x v="0"/>
    <x v="0"/>
    <s v="Pagamento referente ao salário do mês de agosto de 2024, conforme anexo. "/>
  </r>
  <r>
    <x v="0"/>
    <n v="0"/>
    <n v="0"/>
    <n v="0"/>
    <n v="11665"/>
    <x v="184"/>
    <x v="0"/>
    <x v="0"/>
    <x v="0"/>
    <s v="01.28.03.06"/>
    <x v="9"/>
    <x v="4"/>
    <x v="5"/>
    <s v="Proteção Social"/>
    <s v="01.28.03"/>
    <s v="Proteção Social"/>
    <s v="01.28.03"/>
    <x v="4"/>
    <x v="0"/>
    <x v="2"/>
    <x v="2"/>
    <x v="0"/>
    <x v="1"/>
    <x v="0"/>
    <x v="0"/>
    <x v="7"/>
    <s v="2024-09-10"/>
    <x v="2"/>
    <n v="11665"/>
    <x v="0"/>
    <m/>
    <x v="0"/>
    <m/>
    <x v="28"/>
    <n v="100479335"/>
    <x v="0"/>
    <x v="0"/>
    <s v="Apoio a Crianças Vulneráveis "/>
    <s v="ORI"/>
    <x v="0"/>
    <s v="ACV"/>
    <x v="0"/>
    <x v="0"/>
    <x v="0"/>
    <x v="0"/>
    <x v="0"/>
    <x v="0"/>
    <x v="0"/>
    <x v="0"/>
    <x v="0"/>
    <x v="0"/>
    <x v="0"/>
    <s v="Apoio a Crianças Vulneráveis "/>
    <x v="0"/>
    <x v="0"/>
    <x v="0"/>
    <x v="0"/>
    <x v="1"/>
    <x v="0"/>
    <x v="0"/>
    <x v="0"/>
    <x v="0"/>
    <x v="0"/>
    <x v="0"/>
    <x v="0"/>
    <s v="Pagamento referente a aquisição de géneros alimentícios para composição de cestas básicas para a as famílias vulneráveis e enlutadas do município, conforme anexo."/>
  </r>
  <r>
    <x v="1"/>
    <n v="0"/>
    <n v="0"/>
    <n v="0"/>
    <n v="38566"/>
    <x v="185"/>
    <x v="0"/>
    <x v="0"/>
    <x v="0"/>
    <s v="01.27.02.15"/>
    <x v="25"/>
    <x v="1"/>
    <x v="1"/>
    <s v="Saneamento básico"/>
    <s v="01.27.02"/>
    <s v="Saneamento básico"/>
    <s v="01.27.02"/>
    <x v="46"/>
    <x v="0"/>
    <x v="0"/>
    <x v="0"/>
    <x v="0"/>
    <x v="1"/>
    <x v="1"/>
    <x v="0"/>
    <x v="7"/>
    <s v="2024-09-13"/>
    <x v="2"/>
    <n v="38566"/>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 viatura afeto a transferência de resíduos sólidos e urbanos da CMSM, conforme anexo."/>
  </r>
  <r>
    <x v="0"/>
    <n v="0"/>
    <n v="0"/>
    <n v="0"/>
    <n v="49121"/>
    <x v="186"/>
    <x v="0"/>
    <x v="0"/>
    <x v="0"/>
    <s v="03.16.15"/>
    <x v="0"/>
    <x v="0"/>
    <x v="0"/>
    <s v="Direção Financeira"/>
    <s v="03.16.15"/>
    <s v="Direção Financeira"/>
    <s v="03.16.15"/>
    <x v="36"/>
    <x v="0"/>
    <x v="0"/>
    <x v="0"/>
    <x v="0"/>
    <x v="0"/>
    <x v="0"/>
    <x v="0"/>
    <x v="7"/>
    <s v="2024-09-13"/>
    <x v="2"/>
    <n v="49121"/>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 afeto aos serviços da CMSM, conforme anexo."/>
  </r>
  <r>
    <x v="0"/>
    <n v="0"/>
    <n v="0"/>
    <n v="0"/>
    <n v="225"/>
    <x v="187"/>
    <x v="0"/>
    <x v="1"/>
    <x v="0"/>
    <s v="80.02.01"/>
    <x v="2"/>
    <x v="2"/>
    <x v="2"/>
    <s v="Retenções Iur"/>
    <s v="80.02.01"/>
    <s v="Retenções Iur"/>
    <s v="80.02.01"/>
    <x v="2"/>
    <x v="0"/>
    <x v="1"/>
    <x v="0"/>
    <x v="1"/>
    <x v="2"/>
    <x v="2"/>
    <x v="0"/>
    <x v="5"/>
    <s v="2024-08-30"/>
    <x v="2"/>
    <n v="225"/>
    <x v="0"/>
    <m/>
    <x v="0"/>
    <m/>
    <x v="2"/>
    <n v="100474696"/>
    <x v="0"/>
    <x v="0"/>
    <s v="Retenções Iur"/>
    <s v="ORI"/>
    <x v="0"/>
    <s v="RIUR"/>
    <x v="0"/>
    <x v="0"/>
    <x v="0"/>
    <x v="0"/>
    <x v="0"/>
    <x v="0"/>
    <x v="0"/>
    <x v="0"/>
    <x v="0"/>
    <x v="0"/>
    <x v="0"/>
    <s v="Retenções Iur"/>
    <x v="0"/>
    <x v="0"/>
    <x v="0"/>
    <x v="0"/>
    <x v="2"/>
    <x v="0"/>
    <x v="0"/>
    <x v="0"/>
    <x v="0"/>
    <x v="1"/>
    <x v="0"/>
    <x v="0"/>
    <s v="RETENCAO OT"/>
  </r>
  <r>
    <x v="0"/>
    <n v="0"/>
    <n v="0"/>
    <n v="0"/>
    <n v="3000"/>
    <x v="188"/>
    <x v="0"/>
    <x v="0"/>
    <x v="0"/>
    <s v="03.16.15"/>
    <x v="0"/>
    <x v="0"/>
    <x v="0"/>
    <s v="Direção Financeira"/>
    <s v="03.16.15"/>
    <s v="Direção Financeira"/>
    <s v="03.16.15"/>
    <x v="3"/>
    <x v="0"/>
    <x v="0"/>
    <x v="1"/>
    <x v="0"/>
    <x v="0"/>
    <x v="0"/>
    <x v="0"/>
    <x v="7"/>
    <s v="2024-09-17"/>
    <x v="2"/>
    <n v="3000"/>
    <x v="0"/>
    <m/>
    <x v="0"/>
    <m/>
    <x v="57"/>
    <n v="100475419"/>
    <x v="0"/>
    <x v="0"/>
    <s v="Direção Financeira"/>
    <s v="ORI"/>
    <x v="0"/>
    <m/>
    <x v="0"/>
    <x v="0"/>
    <x v="0"/>
    <x v="0"/>
    <x v="0"/>
    <x v="0"/>
    <x v="0"/>
    <x v="0"/>
    <x v="0"/>
    <x v="0"/>
    <x v="0"/>
    <s v="Direção Financeira"/>
    <x v="0"/>
    <x v="0"/>
    <x v="0"/>
    <x v="0"/>
    <x v="0"/>
    <x v="0"/>
    <x v="0"/>
    <x v="0"/>
    <x v="0"/>
    <x v="0"/>
    <x v="0"/>
    <x v="0"/>
    <s v="Ajuda de custo e subsidio transporte a favor da Senhora Anila Maria Correia Rodrigues, pela sua deslocação à Praia no dia 17 de setembro de 2024, em missão oficial de serviço, conforme anexo."/>
  </r>
  <r>
    <x v="0"/>
    <n v="0"/>
    <n v="0"/>
    <n v="0"/>
    <n v="1668"/>
    <x v="189"/>
    <x v="0"/>
    <x v="0"/>
    <x v="0"/>
    <s v="01.25.05.09"/>
    <x v="26"/>
    <x v="3"/>
    <x v="3"/>
    <s v="Saúde"/>
    <s v="01.25.05"/>
    <s v="Saúde"/>
    <s v="01.25.05"/>
    <x v="7"/>
    <x v="0"/>
    <x v="4"/>
    <x v="4"/>
    <x v="0"/>
    <x v="1"/>
    <x v="0"/>
    <x v="0"/>
    <x v="7"/>
    <s v="2024-09-18"/>
    <x v="2"/>
    <n v="1668"/>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Apoio para aquisição de medicamento do senhor Isandro Adriano Ribeiro, conforme anexo."/>
  </r>
  <r>
    <x v="0"/>
    <n v="0"/>
    <n v="0"/>
    <n v="0"/>
    <n v="601"/>
    <x v="190"/>
    <x v="0"/>
    <x v="0"/>
    <x v="0"/>
    <s v="01.25.05.09"/>
    <x v="26"/>
    <x v="3"/>
    <x v="3"/>
    <s v="Saúde"/>
    <s v="01.25.05"/>
    <s v="Saúde"/>
    <s v="01.25.05"/>
    <x v="7"/>
    <x v="0"/>
    <x v="4"/>
    <x v="4"/>
    <x v="0"/>
    <x v="1"/>
    <x v="0"/>
    <x v="0"/>
    <x v="7"/>
    <s v="2024-09-18"/>
    <x v="2"/>
    <n v="601"/>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Pagamento referente a aquisição de medicamento do senhor Ostelino Silveira  Silva, conforme anexo."/>
  </r>
  <r>
    <x v="1"/>
    <n v="0"/>
    <n v="0"/>
    <n v="0"/>
    <n v="4373629"/>
    <x v="191"/>
    <x v="0"/>
    <x v="1"/>
    <x v="0"/>
    <s v="03.03.10"/>
    <x v="8"/>
    <x v="0"/>
    <x v="4"/>
    <s v="Receitas Da Câmara"/>
    <s v="03.03.10"/>
    <s v="Receitas Da Câmara"/>
    <s v="03.03.10"/>
    <x v="47"/>
    <x v="0"/>
    <x v="0"/>
    <x v="0"/>
    <x v="0"/>
    <x v="0"/>
    <x v="2"/>
    <x v="0"/>
    <x v="5"/>
    <s v="2024-08-29"/>
    <x v="2"/>
    <n v="4373629"/>
    <x v="0"/>
    <m/>
    <x v="0"/>
    <m/>
    <x v="6"/>
    <n v="100474914"/>
    <x v="0"/>
    <x v="0"/>
    <s v="Receitas Da Câmara"/>
    <s v="EXT"/>
    <x v="0"/>
    <s v="RDC"/>
    <x v="0"/>
    <x v="0"/>
    <x v="0"/>
    <x v="0"/>
    <x v="0"/>
    <x v="0"/>
    <x v="0"/>
    <x v="0"/>
    <x v="0"/>
    <x v="0"/>
    <x v="0"/>
    <s v="Receitas Da Câmara"/>
    <x v="0"/>
    <x v="0"/>
    <x v="0"/>
    <x v="0"/>
    <x v="0"/>
    <x v="0"/>
    <x v="0"/>
    <x v="0"/>
    <x v="0"/>
    <x v="0"/>
    <x v="0"/>
    <x v="0"/>
    <s v="Transferência de utilização, conforme anexo. "/>
  </r>
  <r>
    <x v="0"/>
    <n v="0"/>
    <n v="0"/>
    <n v="0"/>
    <n v="33000"/>
    <x v="192"/>
    <x v="0"/>
    <x v="0"/>
    <x v="0"/>
    <s v="03.16.15"/>
    <x v="0"/>
    <x v="0"/>
    <x v="0"/>
    <s v="Direção Financeira"/>
    <s v="03.16.15"/>
    <s v="Direção Financeira"/>
    <s v="03.16.15"/>
    <x v="33"/>
    <x v="0"/>
    <x v="0"/>
    <x v="0"/>
    <x v="0"/>
    <x v="0"/>
    <x v="0"/>
    <x v="0"/>
    <x v="5"/>
    <s v="2024-08-07"/>
    <x v="2"/>
    <n v="33000"/>
    <x v="0"/>
    <m/>
    <x v="0"/>
    <m/>
    <x v="23"/>
    <n v="100388090"/>
    <x v="0"/>
    <x v="0"/>
    <s v="Direção Financeira"/>
    <s v="ORI"/>
    <x v="0"/>
    <m/>
    <x v="0"/>
    <x v="0"/>
    <x v="0"/>
    <x v="0"/>
    <x v="0"/>
    <x v="0"/>
    <x v="0"/>
    <x v="0"/>
    <x v="0"/>
    <x v="0"/>
    <x v="0"/>
    <s v="Direção Financeira"/>
    <x v="0"/>
    <x v="0"/>
    <x v="0"/>
    <x v="0"/>
    <x v="0"/>
    <x v="0"/>
    <x v="0"/>
    <x v="0"/>
    <x v="0"/>
    <x v="0"/>
    <x v="0"/>
    <x v="0"/>
    <s v="Pagamento a favor da Diocessana Center, para a aquisição de papel A4 para os serviços da CMSM, confrome anexo."/>
  </r>
  <r>
    <x v="0"/>
    <n v="0"/>
    <n v="0"/>
    <n v="0"/>
    <n v="500"/>
    <x v="193"/>
    <x v="0"/>
    <x v="0"/>
    <x v="0"/>
    <s v="03.16.15"/>
    <x v="0"/>
    <x v="0"/>
    <x v="0"/>
    <s v="Direção Financeira"/>
    <s v="03.16.15"/>
    <s v="Direção Financeira"/>
    <s v="03.16.15"/>
    <x v="43"/>
    <x v="0"/>
    <x v="0"/>
    <x v="1"/>
    <x v="0"/>
    <x v="0"/>
    <x v="0"/>
    <x v="0"/>
    <x v="7"/>
    <s v="2024-09-18"/>
    <x v="2"/>
    <n v="500"/>
    <x v="0"/>
    <m/>
    <x v="0"/>
    <m/>
    <x v="6"/>
    <n v="100474914"/>
    <x v="0"/>
    <x v="0"/>
    <s v="Direção Financeira"/>
    <s v="ORI"/>
    <x v="0"/>
    <m/>
    <x v="0"/>
    <x v="0"/>
    <x v="0"/>
    <x v="0"/>
    <x v="0"/>
    <x v="0"/>
    <x v="0"/>
    <x v="0"/>
    <x v="0"/>
    <x v="0"/>
    <x v="0"/>
    <s v="Direção Financeira"/>
    <x v="0"/>
    <x v="0"/>
    <x v="0"/>
    <x v="0"/>
    <x v="0"/>
    <x v="0"/>
    <x v="0"/>
    <x v="0"/>
    <x v="0"/>
    <x v="0"/>
    <x v="0"/>
    <x v="0"/>
    <s v="Pagamento a favor da Tesouraria Municipal, pela a aquisição de serviços de colagem de pneu da viatura ST-89-ZB, afeto as obras da CMSM, conforme anexo."/>
  </r>
  <r>
    <x v="0"/>
    <n v="0"/>
    <n v="0"/>
    <n v="0"/>
    <n v="83"/>
    <x v="194"/>
    <x v="0"/>
    <x v="0"/>
    <x v="0"/>
    <s v="03.16.11"/>
    <x v="27"/>
    <x v="0"/>
    <x v="0"/>
    <s v="Direcção de Obras"/>
    <s v="03.16.11"/>
    <s v="Direcção de Obras"/>
    <s v="03.16.11"/>
    <x v="31"/>
    <x v="0"/>
    <x v="0"/>
    <x v="1"/>
    <x v="0"/>
    <x v="0"/>
    <x v="0"/>
    <x v="0"/>
    <x v="7"/>
    <s v="2024-09-19"/>
    <x v="2"/>
    <n v="83"/>
    <x v="0"/>
    <m/>
    <x v="0"/>
    <m/>
    <x v="15"/>
    <n v="100479277"/>
    <x v="0"/>
    <x v="2"/>
    <s v="Direcção de Obras"/>
    <s v="ORI"/>
    <x v="0"/>
    <m/>
    <x v="0"/>
    <x v="0"/>
    <x v="0"/>
    <x v="0"/>
    <x v="0"/>
    <x v="0"/>
    <x v="0"/>
    <x v="0"/>
    <x v="0"/>
    <x v="0"/>
    <x v="0"/>
    <s v="Direcção de Obras"/>
    <x v="0"/>
    <x v="0"/>
    <x v="0"/>
    <x v="0"/>
    <x v="0"/>
    <x v="0"/>
    <x v="0"/>
    <x v="0"/>
    <x v="0"/>
    <x v="0"/>
    <x v="2"/>
    <x v="0"/>
    <s v="Pagamento de salário referente a 09-2024"/>
  </r>
  <r>
    <x v="0"/>
    <n v="0"/>
    <n v="0"/>
    <n v="0"/>
    <n v="2"/>
    <x v="194"/>
    <x v="0"/>
    <x v="0"/>
    <x v="0"/>
    <s v="03.16.11"/>
    <x v="27"/>
    <x v="0"/>
    <x v="0"/>
    <s v="Direcção de Obras"/>
    <s v="03.16.11"/>
    <s v="Direcção de Obras"/>
    <s v="03.16.11"/>
    <x v="29"/>
    <x v="0"/>
    <x v="0"/>
    <x v="0"/>
    <x v="0"/>
    <x v="0"/>
    <x v="0"/>
    <x v="0"/>
    <x v="7"/>
    <s v="2024-09-19"/>
    <x v="2"/>
    <n v="2"/>
    <x v="0"/>
    <m/>
    <x v="0"/>
    <m/>
    <x v="15"/>
    <n v="100479277"/>
    <x v="0"/>
    <x v="2"/>
    <s v="Direcção de Obras"/>
    <s v="ORI"/>
    <x v="0"/>
    <m/>
    <x v="0"/>
    <x v="0"/>
    <x v="0"/>
    <x v="0"/>
    <x v="0"/>
    <x v="0"/>
    <x v="0"/>
    <x v="0"/>
    <x v="0"/>
    <x v="0"/>
    <x v="0"/>
    <s v="Direcção de Obras"/>
    <x v="0"/>
    <x v="0"/>
    <x v="0"/>
    <x v="0"/>
    <x v="0"/>
    <x v="0"/>
    <x v="0"/>
    <x v="0"/>
    <x v="0"/>
    <x v="0"/>
    <x v="2"/>
    <x v="0"/>
    <s v="Pagamento de salário referente a 09-2024"/>
  </r>
  <r>
    <x v="0"/>
    <n v="0"/>
    <n v="0"/>
    <n v="0"/>
    <n v="322"/>
    <x v="194"/>
    <x v="0"/>
    <x v="0"/>
    <x v="0"/>
    <s v="03.16.11"/>
    <x v="27"/>
    <x v="0"/>
    <x v="0"/>
    <s v="Direcção de Obras"/>
    <s v="03.16.11"/>
    <s v="Direcção de Obras"/>
    <s v="03.16.11"/>
    <x v="28"/>
    <x v="0"/>
    <x v="0"/>
    <x v="0"/>
    <x v="0"/>
    <x v="0"/>
    <x v="0"/>
    <x v="0"/>
    <x v="7"/>
    <s v="2024-09-19"/>
    <x v="2"/>
    <n v="322"/>
    <x v="0"/>
    <m/>
    <x v="0"/>
    <m/>
    <x v="15"/>
    <n v="100479277"/>
    <x v="0"/>
    <x v="2"/>
    <s v="Direcção de Obras"/>
    <s v="ORI"/>
    <x v="0"/>
    <m/>
    <x v="0"/>
    <x v="0"/>
    <x v="0"/>
    <x v="0"/>
    <x v="0"/>
    <x v="0"/>
    <x v="0"/>
    <x v="0"/>
    <x v="0"/>
    <x v="0"/>
    <x v="0"/>
    <s v="Direcção de Obras"/>
    <x v="0"/>
    <x v="0"/>
    <x v="0"/>
    <x v="0"/>
    <x v="0"/>
    <x v="0"/>
    <x v="0"/>
    <x v="0"/>
    <x v="0"/>
    <x v="0"/>
    <x v="2"/>
    <x v="0"/>
    <s v="Pagamento de salário referente a 09-2024"/>
  </r>
  <r>
    <x v="0"/>
    <n v="0"/>
    <n v="0"/>
    <n v="0"/>
    <n v="1917"/>
    <x v="194"/>
    <x v="0"/>
    <x v="0"/>
    <x v="0"/>
    <s v="03.16.11"/>
    <x v="27"/>
    <x v="0"/>
    <x v="0"/>
    <s v="Direcção de Obras"/>
    <s v="03.16.11"/>
    <s v="Direcção de Obras"/>
    <s v="03.16.11"/>
    <x v="30"/>
    <x v="0"/>
    <x v="0"/>
    <x v="0"/>
    <x v="1"/>
    <x v="0"/>
    <x v="0"/>
    <x v="0"/>
    <x v="7"/>
    <s v="2024-09-19"/>
    <x v="2"/>
    <n v="1917"/>
    <x v="0"/>
    <m/>
    <x v="0"/>
    <m/>
    <x v="15"/>
    <n v="100479277"/>
    <x v="0"/>
    <x v="2"/>
    <s v="Direcção de Obras"/>
    <s v="ORI"/>
    <x v="0"/>
    <m/>
    <x v="0"/>
    <x v="0"/>
    <x v="0"/>
    <x v="0"/>
    <x v="0"/>
    <x v="0"/>
    <x v="0"/>
    <x v="0"/>
    <x v="0"/>
    <x v="0"/>
    <x v="0"/>
    <s v="Direcção de Obras"/>
    <x v="0"/>
    <x v="0"/>
    <x v="0"/>
    <x v="0"/>
    <x v="0"/>
    <x v="0"/>
    <x v="0"/>
    <x v="0"/>
    <x v="0"/>
    <x v="0"/>
    <x v="2"/>
    <x v="0"/>
    <s v="Pagamento de salário referente a 09-2024"/>
  </r>
  <r>
    <x v="0"/>
    <n v="0"/>
    <n v="0"/>
    <n v="0"/>
    <n v="2286"/>
    <x v="194"/>
    <x v="0"/>
    <x v="0"/>
    <x v="0"/>
    <s v="03.16.11"/>
    <x v="27"/>
    <x v="0"/>
    <x v="0"/>
    <s v="Direcção de Obras"/>
    <s v="03.16.11"/>
    <s v="Direcção de Obras"/>
    <s v="03.16.11"/>
    <x v="48"/>
    <x v="0"/>
    <x v="0"/>
    <x v="0"/>
    <x v="1"/>
    <x v="0"/>
    <x v="0"/>
    <x v="0"/>
    <x v="7"/>
    <s v="2024-09-19"/>
    <x v="2"/>
    <n v="2286"/>
    <x v="0"/>
    <m/>
    <x v="0"/>
    <m/>
    <x v="15"/>
    <n v="100479277"/>
    <x v="0"/>
    <x v="2"/>
    <s v="Direcção de Obras"/>
    <s v="ORI"/>
    <x v="0"/>
    <m/>
    <x v="0"/>
    <x v="0"/>
    <x v="0"/>
    <x v="0"/>
    <x v="0"/>
    <x v="0"/>
    <x v="0"/>
    <x v="0"/>
    <x v="0"/>
    <x v="0"/>
    <x v="0"/>
    <s v="Direcção de Obras"/>
    <x v="0"/>
    <x v="0"/>
    <x v="0"/>
    <x v="0"/>
    <x v="0"/>
    <x v="0"/>
    <x v="0"/>
    <x v="0"/>
    <x v="0"/>
    <x v="0"/>
    <x v="2"/>
    <x v="0"/>
    <s v="Pagamento de salário referente a 09-2024"/>
  </r>
  <r>
    <x v="0"/>
    <n v="0"/>
    <n v="0"/>
    <n v="0"/>
    <n v="838"/>
    <x v="194"/>
    <x v="0"/>
    <x v="0"/>
    <x v="0"/>
    <s v="03.16.11"/>
    <x v="27"/>
    <x v="0"/>
    <x v="0"/>
    <s v="Direcção de Obras"/>
    <s v="03.16.11"/>
    <s v="Direcção de Obras"/>
    <s v="03.16.11"/>
    <x v="49"/>
    <x v="0"/>
    <x v="0"/>
    <x v="0"/>
    <x v="1"/>
    <x v="0"/>
    <x v="0"/>
    <x v="0"/>
    <x v="7"/>
    <s v="2024-09-19"/>
    <x v="2"/>
    <n v="838"/>
    <x v="0"/>
    <m/>
    <x v="0"/>
    <m/>
    <x v="15"/>
    <n v="100479277"/>
    <x v="0"/>
    <x v="2"/>
    <s v="Direcção de Obras"/>
    <s v="ORI"/>
    <x v="0"/>
    <m/>
    <x v="0"/>
    <x v="0"/>
    <x v="0"/>
    <x v="0"/>
    <x v="0"/>
    <x v="0"/>
    <x v="0"/>
    <x v="0"/>
    <x v="0"/>
    <x v="0"/>
    <x v="0"/>
    <s v="Direcção de Obras"/>
    <x v="0"/>
    <x v="0"/>
    <x v="0"/>
    <x v="0"/>
    <x v="0"/>
    <x v="0"/>
    <x v="0"/>
    <x v="0"/>
    <x v="0"/>
    <x v="0"/>
    <x v="2"/>
    <x v="0"/>
    <s v="Pagamento de salário referente a 09-2024"/>
  </r>
  <r>
    <x v="0"/>
    <n v="0"/>
    <n v="0"/>
    <n v="0"/>
    <n v="732"/>
    <x v="194"/>
    <x v="0"/>
    <x v="0"/>
    <x v="0"/>
    <s v="03.16.11"/>
    <x v="27"/>
    <x v="0"/>
    <x v="0"/>
    <s v="Direcção de Obras"/>
    <s v="03.16.11"/>
    <s v="Direcção de Obras"/>
    <s v="03.16.11"/>
    <x v="31"/>
    <x v="0"/>
    <x v="0"/>
    <x v="1"/>
    <x v="0"/>
    <x v="0"/>
    <x v="0"/>
    <x v="0"/>
    <x v="7"/>
    <s v="2024-09-19"/>
    <x v="2"/>
    <n v="732"/>
    <x v="0"/>
    <m/>
    <x v="0"/>
    <m/>
    <x v="2"/>
    <n v="100474696"/>
    <x v="0"/>
    <x v="1"/>
    <s v="Direcção de Obras"/>
    <s v="ORI"/>
    <x v="0"/>
    <m/>
    <x v="0"/>
    <x v="0"/>
    <x v="0"/>
    <x v="0"/>
    <x v="0"/>
    <x v="0"/>
    <x v="0"/>
    <x v="0"/>
    <x v="0"/>
    <x v="0"/>
    <x v="0"/>
    <s v="Direcção de Obras"/>
    <x v="0"/>
    <x v="0"/>
    <x v="0"/>
    <x v="0"/>
    <x v="0"/>
    <x v="0"/>
    <x v="0"/>
    <x v="0"/>
    <x v="0"/>
    <x v="0"/>
    <x v="1"/>
    <x v="0"/>
    <s v="Pagamento de salário referente a 09-2024"/>
  </r>
  <r>
    <x v="0"/>
    <n v="0"/>
    <n v="0"/>
    <n v="0"/>
    <n v="23"/>
    <x v="194"/>
    <x v="0"/>
    <x v="0"/>
    <x v="0"/>
    <s v="03.16.11"/>
    <x v="27"/>
    <x v="0"/>
    <x v="0"/>
    <s v="Direcção de Obras"/>
    <s v="03.16.11"/>
    <s v="Direcção de Obras"/>
    <s v="03.16.11"/>
    <x v="29"/>
    <x v="0"/>
    <x v="0"/>
    <x v="0"/>
    <x v="0"/>
    <x v="0"/>
    <x v="0"/>
    <x v="0"/>
    <x v="7"/>
    <s v="2024-09-19"/>
    <x v="2"/>
    <n v="23"/>
    <x v="0"/>
    <m/>
    <x v="0"/>
    <m/>
    <x v="2"/>
    <n v="100474696"/>
    <x v="0"/>
    <x v="1"/>
    <s v="Direcção de Obras"/>
    <s v="ORI"/>
    <x v="0"/>
    <m/>
    <x v="0"/>
    <x v="0"/>
    <x v="0"/>
    <x v="0"/>
    <x v="0"/>
    <x v="0"/>
    <x v="0"/>
    <x v="0"/>
    <x v="0"/>
    <x v="0"/>
    <x v="0"/>
    <s v="Direcção de Obras"/>
    <x v="0"/>
    <x v="0"/>
    <x v="0"/>
    <x v="0"/>
    <x v="0"/>
    <x v="0"/>
    <x v="0"/>
    <x v="0"/>
    <x v="0"/>
    <x v="0"/>
    <x v="1"/>
    <x v="0"/>
    <s v="Pagamento de salário referente a 09-2024"/>
  </r>
  <r>
    <x v="0"/>
    <n v="0"/>
    <n v="0"/>
    <n v="0"/>
    <n v="2825"/>
    <x v="194"/>
    <x v="0"/>
    <x v="0"/>
    <x v="0"/>
    <s v="03.16.11"/>
    <x v="27"/>
    <x v="0"/>
    <x v="0"/>
    <s v="Direcção de Obras"/>
    <s v="03.16.11"/>
    <s v="Direcção de Obras"/>
    <s v="03.16.11"/>
    <x v="28"/>
    <x v="0"/>
    <x v="0"/>
    <x v="0"/>
    <x v="0"/>
    <x v="0"/>
    <x v="0"/>
    <x v="0"/>
    <x v="7"/>
    <s v="2024-09-19"/>
    <x v="2"/>
    <n v="2825"/>
    <x v="0"/>
    <m/>
    <x v="0"/>
    <m/>
    <x v="2"/>
    <n v="100474696"/>
    <x v="0"/>
    <x v="1"/>
    <s v="Direcção de Obras"/>
    <s v="ORI"/>
    <x v="0"/>
    <m/>
    <x v="0"/>
    <x v="0"/>
    <x v="0"/>
    <x v="0"/>
    <x v="0"/>
    <x v="0"/>
    <x v="0"/>
    <x v="0"/>
    <x v="0"/>
    <x v="0"/>
    <x v="0"/>
    <s v="Direcção de Obras"/>
    <x v="0"/>
    <x v="0"/>
    <x v="0"/>
    <x v="0"/>
    <x v="0"/>
    <x v="0"/>
    <x v="0"/>
    <x v="0"/>
    <x v="0"/>
    <x v="0"/>
    <x v="1"/>
    <x v="0"/>
    <s v="Pagamento de salário referente a 09-2024"/>
  </r>
  <r>
    <x v="0"/>
    <n v="0"/>
    <n v="0"/>
    <n v="0"/>
    <n v="16799"/>
    <x v="194"/>
    <x v="0"/>
    <x v="0"/>
    <x v="0"/>
    <s v="03.16.11"/>
    <x v="27"/>
    <x v="0"/>
    <x v="0"/>
    <s v="Direcção de Obras"/>
    <s v="03.16.11"/>
    <s v="Direcção de Obras"/>
    <s v="03.16.11"/>
    <x v="30"/>
    <x v="0"/>
    <x v="0"/>
    <x v="0"/>
    <x v="1"/>
    <x v="0"/>
    <x v="0"/>
    <x v="0"/>
    <x v="7"/>
    <s v="2024-09-19"/>
    <x v="2"/>
    <n v="16799"/>
    <x v="0"/>
    <m/>
    <x v="0"/>
    <m/>
    <x v="2"/>
    <n v="100474696"/>
    <x v="0"/>
    <x v="1"/>
    <s v="Direcção de Obras"/>
    <s v="ORI"/>
    <x v="0"/>
    <m/>
    <x v="0"/>
    <x v="0"/>
    <x v="0"/>
    <x v="0"/>
    <x v="0"/>
    <x v="0"/>
    <x v="0"/>
    <x v="0"/>
    <x v="0"/>
    <x v="0"/>
    <x v="0"/>
    <s v="Direcção de Obras"/>
    <x v="0"/>
    <x v="0"/>
    <x v="0"/>
    <x v="0"/>
    <x v="0"/>
    <x v="0"/>
    <x v="0"/>
    <x v="0"/>
    <x v="0"/>
    <x v="0"/>
    <x v="1"/>
    <x v="0"/>
    <s v="Pagamento de salário referente a 09-2024"/>
  </r>
  <r>
    <x v="0"/>
    <n v="0"/>
    <n v="0"/>
    <n v="0"/>
    <n v="20031"/>
    <x v="194"/>
    <x v="0"/>
    <x v="0"/>
    <x v="0"/>
    <s v="03.16.11"/>
    <x v="27"/>
    <x v="0"/>
    <x v="0"/>
    <s v="Direcção de Obras"/>
    <s v="03.16.11"/>
    <s v="Direcção de Obras"/>
    <s v="03.16.11"/>
    <x v="48"/>
    <x v="0"/>
    <x v="0"/>
    <x v="0"/>
    <x v="1"/>
    <x v="0"/>
    <x v="0"/>
    <x v="0"/>
    <x v="7"/>
    <s v="2024-09-19"/>
    <x v="2"/>
    <n v="20031"/>
    <x v="0"/>
    <m/>
    <x v="0"/>
    <m/>
    <x v="2"/>
    <n v="100474696"/>
    <x v="0"/>
    <x v="1"/>
    <s v="Direcção de Obras"/>
    <s v="ORI"/>
    <x v="0"/>
    <m/>
    <x v="0"/>
    <x v="0"/>
    <x v="0"/>
    <x v="0"/>
    <x v="0"/>
    <x v="0"/>
    <x v="0"/>
    <x v="0"/>
    <x v="0"/>
    <x v="0"/>
    <x v="0"/>
    <s v="Direcção de Obras"/>
    <x v="0"/>
    <x v="0"/>
    <x v="0"/>
    <x v="0"/>
    <x v="0"/>
    <x v="0"/>
    <x v="0"/>
    <x v="0"/>
    <x v="0"/>
    <x v="0"/>
    <x v="1"/>
    <x v="0"/>
    <s v="Pagamento de salário referente a 09-2024"/>
  </r>
  <r>
    <x v="0"/>
    <n v="0"/>
    <n v="0"/>
    <n v="0"/>
    <n v="7329"/>
    <x v="194"/>
    <x v="0"/>
    <x v="0"/>
    <x v="0"/>
    <s v="03.16.11"/>
    <x v="27"/>
    <x v="0"/>
    <x v="0"/>
    <s v="Direcção de Obras"/>
    <s v="03.16.11"/>
    <s v="Direcção de Obras"/>
    <s v="03.16.11"/>
    <x v="49"/>
    <x v="0"/>
    <x v="0"/>
    <x v="0"/>
    <x v="1"/>
    <x v="0"/>
    <x v="0"/>
    <x v="0"/>
    <x v="7"/>
    <s v="2024-09-19"/>
    <x v="2"/>
    <n v="7329"/>
    <x v="0"/>
    <m/>
    <x v="0"/>
    <m/>
    <x v="2"/>
    <n v="100474696"/>
    <x v="0"/>
    <x v="1"/>
    <s v="Direcção de Obras"/>
    <s v="ORI"/>
    <x v="0"/>
    <m/>
    <x v="0"/>
    <x v="0"/>
    <x v="0"/>
    <x v="0"/>
    <x v="0"/>
    <x v="0"/>
    <x v="0"/>
    <x v="0"/>
    <x v="0"/>
    <x v="0"/>
    <x v="0"/>
    <s v="Direcção de Obras"/>
    <x v="0"/>
    <x v="0"/>
    <x v="0"/>
    <x v="0"/>
    <x v="0"/>
    <x v="0"/>
    <x v="0"/>
    <x v="0"/>
    <x v="0"/>
    <x v="0"/>
    <x v="1"/>
    <x v="0"/>
    <s v="Pagamento de salário referente a 09-2024"/>
  </r>
  <r>
    <x v="0"/>
    <n v="0"/>
    <n v="0"/>
    <n v="0"/>
    <n v="138"/>
    <x v="194"/>
    <x v="0"/>
    <x v="0"/>
    <x v="0"/>
    <s v="03.16.11"/>
    <x v="27"/>
    <x v="0"/>
    <x v="0"/>
    <s v="Direcção de Obras"/>
    <s v="03.16.11"/>
    <s v="Direcção de Obras"/>
    <s v="03.16.11"/>
    <x v="31"/>
    <x v="0"/>
    <x v="0"/>
    <x v="1"/>
    <x v="0"/>
    <x v="0"/>
    <x v="0"/>
    <x v="0"/>
    <x v="7"/>
    <s v="2024-09-19"/>
    <x v="2"/>
    <n v="138"/>
    <x v="0"/>
    <m/>
    <x v="0"/>
    <m/>
    <x v="67"/>
    <n v="100474708"/>
    <x v="0"/>
    <x v="7"/>
    <s v="Direcção de Obras"/>
    <s v="ORI"/>
    <x v="0"/>
    <m/>
    <x v="0"/>
    <x v="0"/>
    <x v="0"/>
    <x v="0"/>
    <x v="0"/>
    <x v="0"/>
    <x v="0"/>
    <x v="0"/>
    <x v="0"/>
    <x v="0"/>
    <x v="0"/>
    <s v="Direcção de Obras"/>
    <x v="0"/>
    <x v="0"/>
    <x v="0"/>
    <x v="0"/>
    <x v="0"/>
    <x v="0"/>
    <x v="0"/>
    <x v="0"/>
    <x v="0"/>
    <x v="0"/>
    <x v="7"/>
    <x v="0"/>
    <s v="Pagamento de salário referente a 09-2024"/>
  </r>
  <r>
    <x v="0"/>
    <n v="0"/>
    <n v="0"/>
    <n v="0"/>
    <n v="4"/>
    <x v="194"/>
    <x v="0"/>
    <x v="0"/>
    <x v="0"/>
    <s v="03.16.11"/>
    <x v="27"/>
    <x v="0"/>
    <x v="0"/>
    <s v="Direcção de Obras"/>
    <s v="03.16.11"/>
    <s v="Direcção de Obras"/>
    <s v="03.16.11"/>
    <x v="29"/>
    <x v="0"/>
    <x v="0"/>
    <x v="0"/>
    <x v="0"/>
    <x v="0"/>
    <x v="0"/>
    <x v="0"/>
    <x v="7"/>
    <s v="2024-09-19"/>
    <x v="2"/>
    <n v="4"/>
    <x v="0"/>
    <m/>
    <x v="0"/>
    <m/>
    <x v="67"/>
    <n v="100474708"/>
    <x v="0"/>
    <x v="7"/>
    <s v="Direcção de Obras"/>
    <s v="ORI"/>
    <x v="0"/>
    <m/>
    <x v="0"/>
    <x v="0"/>
    <x v="0"/>
    <x v="0"/>
    <x v="0"/>
    <x v="0"/>
    <x v="0"/>
    <x v="0"/>
    <x v="0"/>
    <x v="0"/>
    <x v="0"/>
    <s v="Direcção de Obras"/>
    <x v="0"/>
    <x v="0"/>
    <x v="0"/>
    <x v="0"/>
    <x v="0"/>
    <x v="0"/>
    <x v="0"/>
    <x v="0"/>
    <x v="0"/>
    <x v="0"/>
    <x v="7"/>
    <x v="0"/>
    <s v="Pagamento de salário referente a 09-2024"/>
  </r>
  <r>
    <x v="0"/>
    <n v="0"/>
    <n v="0"/>
    <n v="0"/>
    <n v="532"/>
    <x v="194"/>
    <x v="0"/>
    <x v="0"/>
    <x v="0"/>
    <s v="03.16.11"/>
    <x v="27"/>
    <x v="0"/>
    <x v="0"/>
    <s v="Direcção de Obras"/>
    <s v="03.16.11"/>
    <s v="Direcção de Obras"/>
    <s v="03.16.11"/>
    <x v="28"/>
    <x v="0"/>
    <x v="0"/>
    <x v="0"/>
    <x v="0"/>
    <x v="0"/>
    <x v="0"/>
    <x v="0"/>
    <x v="7"/>
    <s v="2024-09-19"/>
    <x v="2"/>
    <n v="532"/>
    <x v="0"/>
    <m/>
    <x v="0"/>
    <m/>
    <x v="67"/>
    <n v="100474708"/>
    <x v="0"/>
    <x v="7"/>
    <s v="Direcção de Obras"/>
    <s v="ORI"/>
    <x v="0"/>
    <m/>
    <x v="0"/>
    <x v="0"/>
    <x v="0"/>
    <x v="0"/>
    <x v="0"/>
    <x v="0"/>
    <x v="0"/>
    <x v="0"/>
    <x v="0"/>
    <x v="0"/>
    <x v="0"/>
    <s v="Direcção de Obras"/>
    <x v="0"/>
    <x v="0"/>
    <x v="0"/>
    <x v="0"/>
    <x v="0"/>
    <x v="0"/>
    <x v="0"/>
    <x v="0"/>
    <x v="0"/>
    <x v="0"/>
    <x v="7"/>
    <x v="0"/>
    <s v="Pagamento de salário referente a 09-2024"/>
  </r>
  <r>
    <x v="0"/>
    <n v="0"/>
    <n v="0"/>
    <n v="0"/>
    <n v="3167"/>
    <x v="194"/>
    <x v="0"/>
    <x v="0"/>
    <x v="0"/>
    <s v="03.16.11"/>
    <x v="27"/>
    <x v="0"/>
    <x v="0"/>
    <s v="Direcção de Obras"/>
    <s v="03.16.11"/>
    <s v="Direcção de Obras"/>
    <s v="03.16.11"/>
    <x v="30"/>
    <x v="0"/>
    <x v="0"/>
    <x v="0"/>
    <x v="1"/>
    <x v="0"/>
    <x v="0"/>
    <x v="0"/>
    <x v="7"/>
    <s v="2024-09-19"/>
    <x v="2"/>
    <n v="3167"/>
    <x v="0"/>
    <m/>
    <x v="0"/>
    <m/>
    <x v="67"/>
    <n v="100474708"/>
    <x v="0"/>
    <x v="7"/>
    <s v="Direcção de Obras"/>
    <s v="ORI"/>
    <x v="0"/>
    <m/>
    <x v="0"/>
    <x v="0"/>
    <x v="0"/>
    <x v="0"/>
    <x v="0"/>
    <x v="0"/>
    <x v="0"/>
    <x v="0"/>
    <x v="0"/>
    <x v="0"/>
    <x v="0"/>
    <s v="Direcção de Obras"/>
    <x v="0"/>
    <x v="0"/>
    <x v="0"/>
    <x v="0"/>
    <x v="0"/>
    <x v="0"/>
    <x v="0"/>
    <x v="0"/>
    <x v="0"/>
    <x v="0"/>
    <x v="7"/>
    <x v="0"/>
    <s v="Pagamento de salário referente a 09-2024"/>
  </r>
  <r>
    <x v="0"/>
    <n v="0"/>
    <n v="0"/>
    <n v="0"/>
    <n v="3776"/>
    <x v="194"/>
    <x v="0"/>
    <x v="0"/>
    <x v="0"/>
    <s v="03.16.11"/>
    <x v="27"/>
    <x v="0"/>
    <x v="0"/>
    <s v="Direcção de Obras"/>
    <s v="03.16.11"/>
    <s v="Direcção de Obras"/>
    <s v="03.16.11"/>
    <x v="48"/>
    <x v="0"/>
    <x v="0"/>
    <x v="0"/>
    <x v="1"/>
    <x v="0"/>
    <x v="0"/>
    <x v="0"/>
    <x v="7"/>
    <s v="2024-09-19"/>
    <x v="2"/>
    <n v="3776"/>
    <x v="0"/>
    <m/>
    <x v="0"/>
    <m/>
    <x v="67"/>
    <n v="100474708"/>
    <x v="0"/>
    <x v="7"/>
    <s v="Direcção de Obras"/>
    <s v="ORI"/>
    <x v="0"/>
    <m/>
    <x v="0"/>
    <x v="0"/>
    <x v="0"/>
    <x v="0"/>
    <x v="0"/>
    <x v="0"/>
    <x v="0"/>
    <x v="0"/>
    <x v="0"/>
    <x v="0"/>
    <x v="0"/>
    <s v="Direcção de Obras"/>
    <x v="0"/>
    <x v="0"/>
    <x v="0"/>
    <x v="0"/>
    <x v="0"/>
    <x v="0"/>
    <x v="0"/>
    <x v="0"/>
    <x v="0"/>
    <x v="0"/>
    <x v="7"/>
    <x v="0"/>
    <s v="Pagamento de salário referente a 09-2024"/>
  </r>
  <r>
    <x v="0"/>
    <n v="0"/>
    <n v="0"/>
    <n v="0"/>
    <n v="1383"/>
    <x v="194"/>
    <x v="0"/>
    <x v="0"/>
    <x v="0"/>
    <s v="03.16.11"/>
    <x v="27"/>
    <x v="0"/>
    <x v="0"/>
    <s v="Direcção de Obras"/>
    <s v="03.16.11"/>
    <s v="Direcção de Obras"/>
    <s v="03.16.11"/>
    <x v="49"/>
    <x v="0"/>
    <x v="0"/>
    <x v="0"/>
    <x v="1"/>
    <x v="0"/>
    <x v="0"/>
    <x v="0"/>
    <x v="7"/>
    <s v="2024-09-19"/>
    <x v="2"/>
    <n v="1383"/>
    <x v="0"/>
    <m/>
    <x v="0"/>
    <m/>
    <x v="67"/>
    <n v="100474708"/>
    <x v="0"/>
    <x v="7"/>
    <s v="Direcção de Obras"/>
    <s v="ORI"/>
    <x v="0"/>
    <m/>
    <x v="0"/>
    <x v="0"/>
    <x v="0"/>
    <x v="0"/>
    <x v="0"/>
    <x v="0"/>
    <x v="0"/>
    <x v="0"/>
    <x v="0"/>
    <x v="0"/>
    <x v="0"/>
    <s v="Direcção de Obras"/>
    <x v="0"/>
    <x v="0"/>
    <x v="0"/>
    <x v="0"/>
    <x v="0"/>
    <x v="0"/>
    <x v="0"/>
    <x v="0"/>
    <x v="0"/>
    <x v="0"/>
    <x v="7"/>
    <x v="0"/>
    <s v="Pagamento de salário referente a 09-2024"/>
  </r>
  <r>
    <x v="0"/>
    <n v="0"/>
    <n v="0"/>
    <n v="0"/>
    <n v="15"/>
    <x v="194"/>
    <x v="0"/>
    <x v="0"/>
    <x v="0"/>
    <s v="03.16.11"/>
    <x v="27"/>
    <x v="0"/>
    <x v="0"/>
    <s v="Direcção de Obras"/>
    <s v="03.16.11"/>
    <s v="Direcção de Obras"/>
    <s v="03.16.11"/>
    <x v="31"/>
    <x v="0"/>
    <x v="0"/>
    <x v="1"/>
    <x v="0"/>
    <x v="0"/>
    <x v="0"/>
    <x v="0"/>
    <x v="7"/>
    <s v="2024-09-19"/>
    <x v="2"/>
    <n v="15"/>
    <x v="0"/>
    <m/>
    <x v="0"/>
    <m/>
    <x v="18"/>
    <n v="100478987"/>
    <x v="0"/>
    <x v="5"/>
    <s v="Direcção de Obras"/>
    <s v="ORI"/>
    <x v="0"/>
    <m/>
    <x v="0"/>
    <x v="0"/>
    <x v="0"/>
    <x v="0"/>
    <x v="0"/>
    <x v="0"/>
    <x v="0"/>
    <x v="0"/>
    <x v="0"/>
    <x v="0"/>
    <x v="0"/>
    <s v="Direcção de Obras"/>
    <x v="0"/>
    <x v="0"/>
    <x v="0"/>
    <x v="0"/>
    <x v="0"/>
    <x v="0"/>
    <x v="0"/>
    <x v="0"/>
    <x v="0"/>
    <x v="0"/>
    <x v="5"/>
    <x v="0"/>
    <s v="Pagamento de salário referente a 09-2024"/>
  </r>
  <r>
    <x v="0"/>
    <n v="0"/>
    <n v="0"/>
    <n v="0"/>
    <n v="0"/>
    <x v="194"/>
    <x v="0"/>
    <x v="0"/>
    <x v="0"/>
    <s v="03.16.11"/>
    <x v="27"/>
    <x v="0"/>
    <x v="0"/>
    <s v="Direcção de Obras"/>
    <s v="03.16.11"/>
    <s v="Direcção de Obras"/>
    <s v="03.16.11"/>
    <x v="29"/>
    <x v="0"/>
    <x v="0"/>
    <x v="0"/>
    <x v="0"/>
    <x v="0"/>
    <x v="0"/>
    <x v="0"/>
    <x v="7"/>
    <s v="2024-09-19"/>
    <x v="2"/>
    <n v="0"/>
    <x v="0"/>
    <m/>
    <x v="0"/>
    <m/>
    <x v="18"/>
    <n v="100478987"/>
    <x v="0"/>
    <x v="5"/>
    <s v="Direcção de Obras"/>
    <s v="ORI"/>
    <x v="0"/>
    <m/>
    <x v="0"/>
    <x v="0"/>
    <x v="0"/>
    <x v="0"/>
    <x v="0"/>
    <x v="0"/>
    <x v="0"/>
    <x v="0"/>
    <x v="0"/>
    <x v="0"/>
    <x v="0"/>
    <s v="Direcção de Obras"/>
    <x v="0"/>
    <x v="0"/>
    <x v="0"/>
    <x v="0"/>
    <x v="0"/>
    <x v="0"/>
    <x v="0"/>
    <x v="0"/>
    <x v="0"/>
    <x v="0"/>
    <x v="5"/>
    <x v="0"/>
    <s v="Pagamento de salário referente a 09-2024"/>
  </r>
  <r>
    <x v="0"/>
    <n v="0"/>
    <n v="0"/>
    <n v="0"/>
    <n v="61"/>
    <x v="194"/>
    <x v="0"/>
    <x v="0"/>
    <x v="0"/>
    <s v="03.16.11"/>
    <x v="27"/>
    <x v="0"/>
    <x v="0"/>
    <s v="Direcção de Obras"/>
    <s v="03.16.11"/>
    <s v="Direcção de Obras"/>
    <s v="03.16.11"/>
    <x v="28"/>
    <x v="0"/>
    <x v="0"/>
    <x v="0"/>
    <x v="0"/>
    <x v="0"/>
    <x v="0"/>
    <x v="0"/>
    <x v="7"/>
    <s v="2024-09-19"/>
    <x v="2"/>
    <n v="61"/>
    <x v="0"/>
    <m/>
    <x v="0"/>
    <m/>
    <x v="18"/>
    <n v="100478987"/>
    <x v="0"/>
    <x v="5"/>
    <s v="Direcção de Obras"/>
    <s v="ORI"/>
    <x v="0"/>
    <m/>
    <x v="0"/>
    <x v="0"/>
    <x v="0"/>
    <x v="0"/>
    <x v="0"/>
    <x v="0"/>
    <x v="0"/>
    <x v="0"/>
    <x v="0"/>
    <x v="0"/>
    <x v="0"/>
    <s v="Direcção de Obras"/>
    <x v="0"/>
    <x v="0"/>
    <x v="0"/>
    <x v="0"/>
    <x v="0"/>
    <x v="0"/>
    <x v="0"/>
    <x v="0"/>
    <x v="0"/>
    <x v="0"/>
    <x v="5"/>
    <x v="0"/>
    <s v="Pagamento de salário referente a 09-2024"/>
  </r>
  <r>
    <x v="0"/>
    <n v="0"/>
    <n v="0"/>
    <n v="0"/>
    <n v="365"/>
    <x v="194"/>
    <x v="0"/>
    <x v="0"/>
    <x v="0"/>
    <s v="03.16.11"/>
    <x v="27"/>
    <x v="0"/>
    <x v="0"/>
    <s v="Direcção de Obras"/>
    <s v="03.16.11"/>
    <s v="Direcção de Obras"/>
    <s v="03.16.11"/>
    <x v="30"/>
    <x v="0"/>
    <x v="0"/>
    <x v="0"/>
    <x v="1"/>
    <x v="0"/>
    <x v="0"/>
    <x v="0"/>
    <x v="7"/>
    <s v="2024-09-19"/>
    <x v="2"/>
    <n v="365"/>
    <x v="0"/>
    <m/>
    <x v="0"/>
    <m/>
    <x v="18"/>
    <n v="100478987"/>
    <x v="0"/>
    <x v="5"/>
    <s v="Direcção de Obras"/>
    <s v="ORI"/>
    <x v="0"/>
    <m/>
    <x v="0"/>
    <x v="0"/>
    <x v="0"/>
    <x v="0"/>
    <x v="0"/>
    <x v="0"/>
    <x v="0"/>
    <x v="0"/>
    <x v="0"/>
    <x v="0"/>
    <x v="0"/>
    <s v="Direcção de Obras"/>
    <x v="0"/>
    <x v="0"/>
    <x v="0"/>
    <x v="0"/>
    <x v="0"/>
    <x v="0"/>
    <x v="0"/>
    <x v="0"/>
    <x v="0"/>
    <x v="0"/>
    <x v="5"/>
    <x v="0"/>
    <s v="Pagamento de salário referente a 09-2024"/>
  </r>
  <r>
    <x v="0"/>
    <n v="0"/>
    <n v="0"/>
    <n v="0"/>
    <n v="436"/>
    <x v="194"/>
    <x v="0"/>
    <x v="0"/>
    <x v="0"/>
    <s v="03.16.11"/>
    <x v="27"/>
    <x v="0"/>
    <x v="0"/>
    <s v="Direcção de Obras"/>
    <s v="03.16.11"/>
    <s v="Direcção de Obras"/>
    <s v="03.16.11"/>
    <x v="48"/>
    <x v="0"/>
    <x v="0"/>
    <x v="0"/>
    <x v="1"/>
    <x v="0"/>
    <x v="0"/>
    <x v="0"/>
    <x v="7"/>
    <s v="2024-09-19"/>
    <x v="2"/>
    <n v="436"/>
    <x v="0"/>
    <m/>
    <x v="0"/>
    <m/>
    <x v="18"/>
    <n v="100478987"/>
    <x v="0"/>
    <x v="5"/>
    <s v="Direcção de Obras"/>
    <s v="ORI"/>
    <x v="0"/>
    <m/>
    <x v="0"/>
    <x v="0"/>
    <x v="0"/>
    <x v="0"/>
    <x v="0"/>
    <x v="0"/>
    <x v="0"/>
    <x v="0"/>
    <x v="0"/>
    <x v="0"/>
    <x v="0"/>
    <s v="Direcção de Obras"/>
    <x v="0"/>
    <x v="0"/>
    <x v="0"/>
    <x v="0"/>
    <x v="0"/>
    <x v="0"/>
    <x v="0"/>
    <x v="0"/>
    <x v="0"/>
    <x v="0"/>
    <x v="5"/>
    <x v="0"/>
    <s v="Pagamento de salário referente a 09-2024"/>
  </r>
  <r>
    <x v="0"/>
    <n v="0"/>
    <n v="0"/>
    <n v="0"/>
    <n v="163"/>
    <x v="194"/>
    <x v="0"/>
    <x v="0"/>
    <x v="0"/>
    <s v="03.16.11"/>
    <x v="27"/>
    <x v="0"/>
    <x v="0"/>
    <s v="Direcção de Obras"/>
    <s v="03.16.11"/>
    <s v="Direcção de Obras"/>
    <s v="03.16.11"/>
    <x v="49"/>
    <x v="0"/>
    <x v="0"/>
    <x v="0"/>
    <x v="1"/>
    <x v="0"/>
    <x v="0"/>
    <x v="0"/>
    <x v="7"/>
    <s v="2024-09-19"/>
    <x v="2"/>
    <n v="163"/>
    <x v="0"/>
    <m/>
    <x v="0"/>
    <m/>
    <x v="18"/>
    <n v="100478987"/>
    <x v="0"/>
    <x v="5"/>
    <s v="Direcção de Obras"/>
    <s v="ORI"/>
    <x v="0"/>
    <m/>
    <x v="0"/>
    <x v="0"/>
    <x v="0"/>
    <x v="0"/>
    <x v="0"/>
    <x v="0"/>
    <x v="0"/>
    <x v="0"/>
    <x v="0"/>
    <x v="0"/>
    <x v="0"/>
    <s v="Direcção de Obras"/>
    <x v="0"/>
    <x v="0"/>
    <x v="0"/>
    <x v="0"/>
    <x v="0"/>
    <x v="0"/>
    <x v="0"/>
    <x v="0"/>
    <x v="0"/>
    <x v="0"/>
    <x v="5"/>
    <x v="0"/>
    <s v="Pagamento de salário referente a 09-2024"/>
  </r>
  <r>
    <x v="0"/>
    <n v="0"/>
    <n v="0"/>
    <n v="0"/>
    <n v="905"/>
    <x v="194"/>
    <x v="0"/>
    <x v="0"/>
    <x v="0"/>
    <s v="03.16.11"/>
    <x v="27"/>
    <x v="0"/>
    <x v="0"/>
    <s v="Direcção de Obras"/>
    <s v="03.16.11"/>
    <s v="Direcção de Obras"/>
    <s v="03.16.11"/>
    <x v="31"/>
    <x v="0"/>
    <x v="0"/>
    <x v="1"/>
    <x v="0"/>
    <x v="0"/>
    <x v="0"/>
    <x v="0"/>
    <x v="7"/>
    <s v="2024-09-19"/>
    <x v="2"/>
    <n v="905"/>
    <x v="0"/>
    <m/>
    <x v="0"/>
    <m/>
    <x v="19"/>
    <n v="100474706"/>
    <x v="0"/>
    <x v="6"/>
    <s v="Direcção de Obras"/>
    <s v="ORI"/>
    <x v="0"/>
    <m/>
    <x v="0"/>
    <x v="0"/>
    <x v="0"/>
    <x v="0"/>
    <x v="0"/>
    <x v="0"/>
    <x v="0"/>
    <x v="0"/>
    <x v="0"/>
    <x v="0"/>
    <x v="0"/>
    <s v="Direcção de Obras"/>
    <x v="0"/>
    <x v="0"/>
    <x v="0"/>
    <x v="0"/>
    <x v="0"/>
    <x v="0"/>
    <x v="0"/>
    <x v="0"/>
    <x v="0"/>
    <x v="0"/>
    <x v="6"/>
    <x v="0"/>
    <s v="Pagamento de salário referente a 09-2024"/>
  </r>
  <r>
    <x v="0"/>
    <n v="0"/>
    <n v="0"/>
    <n v="0"/>
    <n v="29"/>
    <x v="194"/>
    <x v="0"/>
    <x v="0"/>
    <x v="0"/>
    <s v="03.16.11"/>
    <x v="27"/>
    <x v="0"/>
    <x v="0"/>
    <s v="Direcção de Obras"/>
    <s v="03.16.11"/>
    <s v="Direcção de Obras"/>
    <s v="03.16.11"/>
    <x v="29"/>
    <x v="0"/>
    <x v="0"/>
    <x v="0"/>
    <x v="0"/>
    <x v="0"/>
    <x v="0"/>
    <x v="0"/>
    <x v="7"/>
    <s v="2024-09-19"/>
    <x v="2"/>
    <n v="29"/>
    <x v="0"/>
    <m/>
    <x v="0"/>
    <m/>
    <x v="19"/>
    <n v="100474706"/>
    <x v="0"/>
    <x v="6"/>
    <s v="Direcção de Obras"/>
    <s v="ORI"/>
    <x v="0"/>
    <m/>
    <x v="0"/>
    <x v="0"/>
    <x v="0"/>
    <x v="0"/>
    <x v="0"/>
    <x v="0"/>
    <x v="0"/>
    <x v="0"/>
    <x v="0"/>
    <x v="0"/>
    <x v="0"/>
    <s v="Direcção de Obras"/>
    <x v="0"/>
    <x v="0"/>
    <x v="0"/>
    <x v="0"/>
    <x v="0"/>
    <x v="0"/>
    <x v="0"/>
    <x v="0"/>
    <x v="0"/>
    <x v="0"/>
    <x v="6"/>
    <x v="0"/>
    <s v="Pagamento de salário referente a 09-2024"/>
  </r>
  <r>
    <x v="0"/>
    <n v="0"/>
    <n v="0"/>
    <n v="0"/>
    <n v="3492"/>
    <x v="194"/>
    <x v="0"/>
    <x v="0"/>
    <x v="0"/>
    <s v="03.16.11"/>
    <x v="27"/>
    <x v="0"/>
    <x v="0"/>
    <s v="Direcção de Obras"/>
    <s v="03.16.11"/>
    <s v="Direcção de Obras"/>
    <s v="03.16.11"/>
    <x v="28"/>
    <x v="0"/>
    <x v="0"/>
    <x v="0"/>
    <x v="0"/>
    <x v="0"/>
    <x v="0"/>
    <x v="0"/>
    <x v="7"/>
    <s v="2024-09-19"/>
    <x v="2"/>
    <n v="3492"/>
    <x v="0"/>
    <m/>
    <x v="0"/>
    <m/>
    <x v="19"/>
    <n v="100474706"/>
    <x v="0"/>
    <x v="6"/>
    <s v="Direcção de Obras"/>
    <s v="ORI"/>
    <x v="0"/>
    <m/>
    <x v="0"/>
    <x v="0"/>
    <x v="0"/>
    <x v="0"/>
    <x v="0"/>
    <x v="0"/>
    <x v="0"/>
    <x v="0"/>
    <x v="0"/>
    <x v="0"/>
    <x v="0"/>
    <s v="Direcção de Obras"/>
    <x v="0"/>
    <x v="0"/>
    <x v="0"/>
    <x v="0"/>
    <x v="0"/>
    <x v="0"/>
    <x v="0"/>
    <x v="0"/>
    <x v="0"/>
    <x v="0"/>
    <x v="6"/>
    <x v="0"/>
    <s v="Pagamento de salário referente a 09-2024"/>
  </r>
  <r>
    <x v="0"/>
    <n v="0"/>
    <n v="0"/>
    <n v="0"/>
    <n v="20768"/>
    <x v="194"/>
    <x v="0"/>
    <x v="0"/>
    <x v="0"/>
    <s v="03.16.11"/>
    <x v="27"/>
    <x v="0"/>
    <x v="0"/>
    <s v="Direcção de Obras"/>
    <s v="03.16.11"/>
    <s v="Direcção de Obras"/>
    <s v="03.16.11"/>
    <x v="30"/>
    <x v="0"/>
    <x v="0"/>
    <x v="0"/>
    <x v="1"/>
    <x v="0"/>
    <x v="0"/>
    <x v="0"/>
    <x v="7"/>
    <s v="2024-09-19"/>
    <x v="2"/>
    <n v="20768"/>
    <x v="0"/>
    <m/>
    <x v="0"/>
    <m/>
    <x v="19"/>
    <n v="100474706"/>
    <x v="0"/>
    <x v="6"/>
    <s v="Direcção de Obras"/>
    <s v="ORI"/>
    <x v="0"/>
    <m/>
    <x v="0"/>
    <x v="0"/>
    <x v="0"/>
    <x v="0"/>
    <x v="0"/>
    <x v="0"/>
    <x v="0"/>
    <x v="0"/>
    <x v="0"/>
    <x v="0"/>
    <x v="0"/>
    <s v="Direcção de Obras"/>
    <x v="0"/>
    <x v="0"/>
    <x v="0"/>
    <x v="0"/>
    <x v="0"/>
    <x v="0"/>
    <x v="0"/>
    <x v="0"/>
    <x v="0"/>
    <x v="0"/>
    <x v="6"/>
    <x v="0"/>
    <s v="Pagamento de salário referente a 09-2024"/>
  </r>
  <r>
    <x v="0"/>
    <n v="0"/>
    <n v="0"/>
    <n v="0"/>
    <n v="24764"/>
    <x v="194"/>
    <x v="0"/>
    <x v="0"/>
    <x v="0"/>
    <s v="03.16.11"/>
    <x v="27"/>
    <x v="0"/>
    <x v="0"/>
    <s v="Direcção de Obras"/>
    <s v="03.16.11"/>
    <s v="Direcção de Obras"/>
    <s v="03.16.11"/>
    <x v="48"/>
    <x v="0"/>
    <x v="0"/>
    <x v="0"/>
    <x v="1"/>
    <x v="0"/>
    <x v="0"/>
    <x v="0"/>
    <x v="7"/>
    <s v="2024-09-19"/>
    <x v="2"/>
    <n v="24764"/>
    <x v="0"/>
    <m/>
    <x v="0"/>
    <m/>
    <x v="19"/>
    <n v="100474706"/>
    <x v="0"/>
    <x v="6"/>
    <s v="Direcção de Obras"/>
    <s v="ORI"/>
    <x v="0"/>
    <m/>
    <x v="0"/>
    <x v="0"/>
    <x v="0"/>
    <x v="0"/>
    <x v="0"/>
    <x v="0"/>
    <x v="0"/>
    <x v="0"/>
    <x v="0"/>
    <x v="0"/>
    <x v="0"/>
    <s v="Direcção de Obras"/>
    <x v="0"/>
    <x v="0"/>
    <x v="0"/>
    <x v="0"/>
    <x v="0"/>
    <x v="0"/>
    <x v="0"/>
    <x v="0"/>
    <x v="0"/>
    <x v="0"/>
    <x v="6"/>
    <x v="0"/>
    <s v="Pagamento de salário referente a 09-2024"/>
  </r>
  <r>
    <x v="0"/>
    <n v="0"/>
    <n v="0"/>
    <n v="0"/>
    <n v="9060"/>
    <x v="194"/>
    <x v="0"/>
    <x v="0"/>
    <x v="0"/>
    <s v="03.16.11"/>
    <x v="27"/>
    <x v="0"/>
    <x v="0"/>
    <s v="Direcção de Obras"/>
    <s v="03.16.11"/>
    <s v="Direcção de Obras"/>
    <s v="03.16.11"/>
    <x v="49"/>
    <x v="0"/>
    <x v="0"/>
    <x v="0"/>
    <x v="1"/>
    <x v="0"/>
    <x v="0"/>
    <x v="0"/>
    <x v="7"/>
    <s v="2024-09-19"/>
    <x v="2"/>
    <n v="9060"/>
    <x v="0"/>
    <m/>
    <x v="0"/>
    <m/>
    <x v="19"/>
    <n v="100474706"/>
    <x v="0"/>
    <x v="6"/>
    <s v="Direcção de Obras"/>
    <s v="ORI"/>
    <x v="0"/>
    <m/>
    <x v="0"/>
    <x v="0"/>
    <x v="0"/>
    <x v="0"/>
    <x v="0"/>
    <x v="0"/>
    <x v="0"/>
    <x v="0"/>
    <x v="0"/>
    <x v="0"/>
    <x v="0"/>
    <s v="Direcção de Obras"/>
    <x v="0"/>
    <x v="0"/>
    <x v="0"/>
    <x v="0"/>
    <x v="0"/>
    <x v="0"/>
    <x v="0"/>
    <x v="0"/>
    <x v="0"/>
    <x v="0"/>
    <x v="6"/>
    <x v="0"/>
    <s v="Pagamento de salário referente a 09-2024"/>
  </r>
  <r>
    <x v="0"/>
    <n v="0"/>
    <n v="0"/>
    <n v="0"/>
    <n v="10367"/>
    <x v="194"/>
    <x v="0"/>
    <x v="0"/>
    <x v="0"/>
    <s v="03.16.11"/>
    <x v="27"/>
    <x v="0"/>
    <x v="0"/>
    <s v="Direcção de Obras"/>
    <s v="03.16.11"/>
    <s v="Direcção de Obras"/>
    <s v="03.16.11"/>
    <x v="31"/>
    <x v="0"/>
    <x v="0"/>
    <x v="1"/>
    <x v="0"/>
    <x v="0"/>
    <x v="0"/>
    <x v="0"/>
    <x v="7"/>
    <s v="2024-09-19"/>
    <x v="2"/>
    <n v="10367"/>
    <x v="0"/>
    <m/>
    <x v="0"/>
    <m/>
    <x v="9"/>
    <n v="100474693"/>
    <x v="0"/>
    <x v="0"/>
    <s v="Direcção de Obras"/>
    <s v="ORI"/>
    <x v="0"/>
    <m/>
    <x v="0"/>
    <x v="0"/>
    <x v="0"/>
    <x v="0"/>
    <x v="0"/>
    <x v="0"/>
    <x v="0"/>
    <x v="0"/>
    <x v="0"/>
    <x v="0"/>
    <x v="0"/>
    <s v="Direcção de Obras"/>
    <x v="0"/>
    <x v="0"/>
    <x v="0"/>
    <x v="0"/>
    <x v="0"/>
    <x v="0"/>
    <x v="0"/>
    <x v="0"/>
    <x v="0"/>
    <x v="0"/>
    <x v="0"/>
    <x v="0"/>
    <s v="Pagamento de salário referente a 09-2024"/>
  </r>
  <r>
    <x v="0"/>
    <n v="0"/>
    <n v="0"/>
    <n v="0"/>
    <n v="342"/>
    <x v="194"/>
    <x v="0"/>
    <x v="0"/>
    <x v="0"/>
    <s v="03.16.11"/>
    <x v="27"/>
    <x v="0"/>
    <x v="0"/>
    <s v="Direcção de Obras"/>
    <s v="03.16.11"/>
    <s v="Direcção de Obras"/>
    <s v="03.16.11"/>
    <x v="29"/>
    <x v="0"/>
    <x v="0"/>
    <x v="0"/>
    <x v="0"/>
    <x v="0"/>
    <x v="0"/>
    <x v="0"/>
    <x v="7"/>
    <s v="2024-09-19"/>
    <x v="2"/>
    <n v="342"/>
    <x v="0"/>
    <m/>
    <x v="0"/>
    <m/>
    <x v="9"/>
    <n v="100474693"/>
    <x v="0"/>
    <x v="0"/>
    <s v="Direcção de Obras"/>
    <s v="ORI"/>
    <x v="0"/>
    <m/>
    <x v="0"/>
    <x v="0"/>
    <x v="0"/>
    <x v="0"/>
    <x v="0"/>
    <x v="0"/>
    <x v="0"/>
    <x v="0"/>
    <x v="0"/>
    <x v="0"/>
    <x v="0"/>
    <s v="Direcção de Obras"/>
    <x v="0"/>
    <x v="0"/>
    <x v="0"/>
    <x v="0"/>
    <x v="0"/>
    <x v="0"/>
    <x v="0"/>
    <x v="0"/>
    <x v="0"/>
    <x v="0"/>
    <x v="0"/>
    <x v="0"/>
    <s v="Pagamento de salário referente a 09-2024"/>
  </r>
  <r>
    <x v="0"/>
    <n v="0"/>
    <n v="0"/>
    <n v="0"/>
    <n v="39967"/>
    <x v="194"/>
    <x v="0"/>
    <x v="0"/>
    <x v="0"/>
    <s v="03.16.11"/>
    <x v="27"/>
    <x v="0"/>
    <x v="0"/>
    <s v="Direcção de Obras"/>
    <s v="03.16.11"/>
    <s v="Direcção de Obras"/>
    <s v="03.16.11"/>
    <x v="28"/>
    <x v="0"/>
    <x v="0"/>
    <x v="0"/>
    <x v="0"/>
    <x v="0"/>
    <x v="0"/>
    <x v="0"/>
    <x v="7"/>
    <s v="2024-09-19"/>
    <x v="2"/>
    <n v="39967"/>
    <x v="0"/>
    <m/>
    <x v="0"/>
    <m/>
    <x v="9"/>
    <n v="100474693"/>
    <x v="0"/>
    <x v="0"/>
    <s v="Direcção de Obras"/>
    <s v="ORI"/>
    <x v="0"/>
    <m/>
    <x v="0"/>
    <x v="0"/>
    <x v="0"/>
    <x v="0"/>
    <x v="0"/>
    <x v="0"/>
    <x v="0"/>
    <x v="0"/>
    <x v="0"/>
    <x v="0"/>
    <x v="0"/>
    <s v="Direcção de Obras"/>
    <x v="0"/>
    <x v="0"/>
    <x v="0"/>
    <x v="0"/>
    <x v="0"/>
    <x v="0"/>
    <x v="0"/>
    <x v="0"/>
    <x v="0"/>
    <x v="0"/>
    <x v="0"/>
    <x v="0"/>
    <s v="Pagamento de salário referente a 09-2024"/>
  </r>
  <r>
    <x v="0"/>
    <n v="0"/>
    <n v="0"/>
    <n v="0"/>
    <n v="237644"/>
    <x v="194"/>
    <x v="0"/>
    <x v="0"/>
    <x v="0"/>
    <s v="03.16.11"/>
    <x v="27"/>
    <x v="0"/>
    <x v="0"/>
    <s v="Direcção de Obras"/>
    <s v="03.16.11"/>
    <s v="Direcção de Obras"/>
    <s v="03.16.11"/>
    <x v="30"/>
    <x v="0"/>
    <x v="0"/>
    <x v="0"/>
    <x v="1"/>
    <x v="0"/>
    <x v="0"/>
    <x v="0"/>
    <x v="7"/>
    <s v="2024-09-19"/>
    <x v="2"/>
    <n v="237644"/>
    <x v="0"/>
    <m/>
    <x v="0"/>
    <m/>
    <x v="9"/>
    <n v="100474693"/>
    <x v="0"/>
    <x v="0"/>
    <s v="Direcção de Obras"/>
    <s v="ORI"/>
    <x v="0"/>
    <m/>
    <x v="0"/>
    <x v="0"/>
    <x v="0"/>
    <x v="0"/>
    <x v="0"/>
    <x v="0"/>
    <x v="0"/>
    <x v="0"/>
    <x v="0"/>
    <x v="0"/>
    <x v="0"/>
    <s v="Direcção de Obras"/>
    <x v="0"/>
    <x v="0"/>
    <x v="0"/>
    <x v="0"/>
    <x v="0"/>
    <x v="0"/>
    <x v="0"/>
    <x v="0"/>
    <x v="0"/>
    <x v="0"/>
    <x v="0"/>
    <x v="0"/>
    <s v="Pagamento de salário referente a 09-2024"/>
  </r>
  <r>
    <x v="0"/>
    <n v="0"/>
    <n v="0"/>
    <n v="0"/>
    <n v="283369"/>
    <x v="194"/>
    <x v="0"/>
    <x v="0"/>
    <x v="0"/>
    <s v="03.16.11"/>
    <x v="27"/>
    <x v="0"/>
    <x v="0"/>
    <s v="Direcção de Obras"/>
    <s v="03.16.11"/>
    <s v="Direcção de Obras"/>
    <s v="03.16.11"/>
    <x v="48"/>
    <x v="0"/>
    <x v="0"/>
    <x v="0"/>
    <x v="1"/>
    <x v="0"/>
    <x v="0"/>
    <x v="0"/>
    <x v="7"/>
    <s v="2024-09-19"/>
    <x v="2"/>
    <n v="283369"/>
    <x v="0"/>
    <m/>
    <x v="0"/>
    <m/>
    <x v="9"/>
    <n v="100474693"/>
    <x v="0"/>
    <x v="0"/>
    <s v="Direcção de Obras"/>
    <s v="ORI"/>
    <x v="0"/>
    <m/>
    <x v="0"/>
    <x v="0"/>
    <x v="0"/>
    <x v="0"/>
    <x v="0"/>
    <x v="0"/>
    <x v="0"/>
    <x v="0"/>
    <x v="0"/>
    <x v="0"/>
    <x v="0"/>
    <s v="Direcção de Obras"/>
    <x v="0"/>
    <x v="0"/>
    <x v="0"/>
    <x v="0"/>
    <x v="0"/>
    <x v="0"/>
    <x v="0"/>
    <x v="0"/>
    <x v="0"/>
    <x v="0"/>
    <x v="0"/>
    <x v="0"/>
    <s v="Pagamento de salário referente a 09-2024"/>
  </r>
  <r>
    <x v="0"/>
    <n v="0"/>
    <n v="0"/>
    <n v="0"/>
    <n v="103627"/>
    <x v="194"/>
    <x v="0"/>
    <x v="0"/>
    <x v="0"/>
    <s v="03.16.11"/>
    <x v="27"/>
    <x v="0"/>
    <x v="0"/>
    <s v="Direcção de Obras"/>
    <s v="03.16.11"/>
    <s v="Direcção de Obras"/>
    <s v="03.16.11"/>
    <x v="49"/>
    <x v="0"/>
    <x v="0"/>
    <x v="0"/>
    <x v="1"/>
    <x v="0"/>
    <x v="0"/>
    <x v="0"/>
    <x v="7"/>
    <s v="2024-09-19"/>
    <x v="2"/>
    <n v="103627"/>
    <x v="0"/>
    <m/>
    <x v="0"/>
    <m/>
    <x v="9"/>
    <n v="100474693"/>
    <x v="0"/>
    <x v="0"/>
    <s v="Direcção de Obras"/>
    <s v="ORI"/>
    <x v="0"/>
    <m/>
    <x v="0"/>
    <x v="0"/>
    <x v="0"/>
    <x v="0"/>
    <x v="0"/>
    <x v="0"/>
    <x v="0"/>
    <x v="0"/>
    <x v="0"/>
    <x v="0"/>
    <x v="0"/>
    <s v="Direcção de Obras"/>
    <x v="0"/>
    <x v="0"/>
    <x v="0"/>
    <x v="0"/>
    <x v="0"/>
    <x v="0"/>
    <x v="0"/>
    <x v="0"/>
    <x v="0"/>
    <x v="0"/>
    <x v="0"/>
    <x v="0"/>
    <s v="Pagamento de salário referente a 09-2024"/>
  </r>
  <r>
    <x v="0"/>
    <n v="0"/>
    <n v="0"/>
    <n v="0"/>
    <n v="375466"/>
    <x v="195"/>
    <x v="0"/>
    <x v="0"/>
    <x v="0"/>
    <s v="01.27.02.11"/>
    <x v="18"/>
    <x v="1"/>
    <x v="1"/>
    <s v="Saneamento básico"/>
    <s v="01.27.02"/>
    <s v="Saneamento básico"/>
    <s v="01.27.02"/>
    <x v="4"/>
    <x v="0"/>
    <x v="2"/>
    <x v="2"/>
    <x v="0"/>
    <x v="1"/>
    <x v="0"/>
    <x v="0"/>
    <x v="7"/>
    <s v="2024-09-20"/>
    <x v="2"/>
    <n v="375466"/>
    <x v="0"/>
    <m/>
    <x v="0"/>
    <m/>
    <x v="6"/>
    <n v="100474914"/>
    <x v="0"/>
    <x v="0"/>
    <s v="Reforço do saneamento básico"/>
    <s v="ORI"/>
    <x v="0"/>
    <m/>
    <x v="0"/>
    <x v="0"/>
    <x v="0"/>
    <x v="0"/>
    <x v="0"/>
    <x v="0"/>
    <x v="0"/>
    <x v="0"/>
    <x v="0"/>
    <x v="0"/>
    <x v="0"/>
    <s v="Reforço do saneamento básico"/>
    <x v="0"/>
    <x v="0"/>
    <x v="0"/>
    <x v="0"/>
    <x v="1"/>
    <x v="0"/>
    <x v="0"/>
    <x v="0"/>
    <x v="0"/>
    <x v="0"/>
    <x v="0"/>
    <x v="0"/>
    <s v="Pagamento referente ao trabalho de limpeza urbana no âmbito do Projeto Município Saudável, durante o mês de setembro de 2024, conforme anexo."/>
  </r>
  <r>
    <x v="0"/>
    <n v="0"/>
    <n v="0"/>
    <n v="0"/>
    <n v="3750"/>
    <x v="196"/>
    <x v="0"/>
    <x v="0"/>
    <x v="0"/>
    <s v="03.16.15"/>
    <x v="0"/>
    <x v="0"/>
    <x v="0"/>
    <s v="Direção Financeira"/>
    <s v="03.16.15"/>
    <s v="Direção Financeira"/>
    <s v="03.16.15"/>
    <x v="5"/>
    <x v="0"/>
    <x v="0"/>
    <x v="1"/>
    <x v="0"/>
    <x v="0"/>
    <x v="0"/>
    <x v="0"/>
    <x v="7"/>
    <s v="2024-09-20"/>
    <x v="2"/>
    <n v="3750"/>
    <x v="0"/>
    <m/>
    <x v="0"/>
    <m/>
    <x v="2"/>
    <n v="100474696"/>
    <x v="0"/>
    <x v="1"/>
    <s v="Direção Financeira"/>
    <s v="ORI"/>
    <x v="0"/>
    <m/>
    <x v="0"/>
    <x v="0"/>
    <x v="0"/>
    <x v="0"/>
    <x v="0"/>
    <x v="0"/>
    <x v="0"/>
    <x v="0"/>
    <x v="0"/>
    <x v="0"/>
    <x v="0"/>
    <s v="Direção Financeira"/>
    <x v="0"/>
    <x v="0"/>
    <x v="0"/>
    <x v="0"/>
    <x v="0"/>
    <x v="0"/>
    <x v="0"/>
    <x v="0"/>
    <x v="0"/>
    <x v="0"/>
    <x v="1"/>
    <x v="0"/>
    <s v="Pagamento a favor do Sr. Edmilson Sanches Correia, correspondentes aos serviços prestados como policias municipais no âmbito da fiscalização referente a setembro de 2024, conforme anexo. "/>
  </r>
  <r>
    <x v="0"/>
    <n v="0"/>
    <n v="0"/>
    <n v="0"/>
    <n v="21250"/>
    <x v="196"/>
    <x v="0"/>
    <x v="0"/>
    <x v="0"/>
    <s v="03.16.15"/>
    <x v="0"/>
    <x v="0"/>
    <x v="0"/>
    <s v="Direção Financeira"/>
    <s v="03.16.15"/>
    <s v="Direção Financeira"/>
    <s v="03.16.15"/>
    <x v="5"/>
    <x v="0"/>
    <x v="0"/>
    <x v="1"/>
    <x v="0"/>
    <x v="0"/>
    <x v="0"/>
    <x v="0"/>
    <x v="7"/>
    <s v="2024-09-20"/>
    <x v="2"/>
    <n v="21250"/>
    <x v="0"/>
    <m/>
    <x v="0"/>
    <m/>
    <x v="68"/>
    <n v="100476436"/>
    <x v="0"/>
    <x v="0"/>
    <s v="Direção Financeira"/>
    <s v="ORI"/>
    <x v="0"/>
    <m/>
    <x v="0"/>
    <x v="0"/>
    <x v="0"/>
    <x v="0"/>
    <x v="0"/>
    <x v="0"/>
    <x v="0"/>
    <x v="0"/>
    <x v="0"/>
    <x v="0"/>
    <x v="0"/>
    <s v="Direção Financeira"/>
    <x v="0"/>
    <x v="0"/>
    <x v="0"/>
    <x v="0"/>
    <x v="0"/>
    <x v="0"/>
    <x v="0"/>
    <x v="0"/>
    <x v="0"/>
    <x v="0"/>
    <x v="0"/>
    <x v="0"/>
    <s v="Pagamento a favor do Sr. Edmilson Sanches Correia, correspondentes aos serviços prestados como policias municipais no âmbito da fiscalização referente a setembro de 2024, conforme anexo. "/>
  </r>
  <r>
    <x v="0"/>
    <n v="0"/>
    <n v="0"/>
    <n v="0"/>
    <n v="1200"/>
    <x v="197"/>
    <x v="0"/>
    <x v="0"/>
    <x v="0"/>
    <s v="01.25.05.09"/>
    <x v="26"/>
    <x v="3"/>
    <x v="3"/>
    <s v="Saúde"/>
    <s v="01.25.05"/>
    <s v="Saúde"/>
    <s v="01.25.05"/>
    <x v="7"/>
    <x v="0"/>
    <x v="4"/>
    <x v="4"/>
    <x v="0"/>
    <x v="1"/>
    <x v="0"/>
    <x v="0"/>
    <x v="7"/>
    <s v="2024-09-23"/>
    <x v="2"/>
    <n v="1200"/>
    <x v="0"/>
    <m/>
    <x v="0"/>
    <m/>
    <x v="69"/>
    <n v="100479724"/>
    <x v="0"/>
    <x v="0"/>
    <s v="Apoio a Consultas de Especialidade e Medicamentos"/>
    <s v="ORI"/>
    <x v="0"/>
    <s v="ACE"/>
    <x v="0"/>
    <x v="0"/>
    <x v="0"/>
    <x v="0"/>
    <x v="0"/>
    <x v="0"/>
    <x v="0"/>
    <x v="0"/>
    <x v="0"/>
    <x v="0"/>
    <x v="0"/>
    <s v="Apoio a Consultas de Especialidade e Medicamentos"/>
    <x v="0"/>
    <x v="0"/>
    <x v="0"/>
    <x v="0"/>
    <x v="1"/>
    <x v="0"/>
    <x v="0"/>
    <x v="0"/>
    <x v="0"/>
    <x v="0"/>
    <x v="0"/>
    <x v="0"/>
    <s v="Apoio a favor do senhor Adnildo Vaz para aquisição de medicamento, conforme anexo. "/>
  </r>
  <r>
    <x v="0"/>
    <n v="0"/>
    <n v="0"/>
    <n v="0"/>
    <n v="10000"/>
    <x v="198"/>
    <x v="0"/>
    <x v="0"/>
    <x v="0"/>
    <s v="01.25.04.22"/>
    <x v="7"/>
    <x v="3"/>
    <x v="3"/>
    <s v="Cultura"/>
    <s v="01.25.04"/>
    <s v="Cultura"/>
    <s v="01.25.04"/>
    <x v="4"/>
    <x v="0"/>
    <x v="2"/>
    <x v="2"/>
    <x v="0"/>
    <x v="1"/>
    <x v="0"/>
    <x v="0"/>
    <x v="7"/>
    <s v="2024-09-25"/>
    <x v="2"/>
    <n v="10000"/>
    <x v="0"/>
    <m/>
    <x v="0"/>
    <m/>
    <x v="70"/>
    <n v="10047795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Elizangela Fernandes, referente a serviços prestado à noite nas vendas de free pass durante dias 09 e 10 de agosto de 2024- festival Calheta 2024, conforme anexo. "/>
  </r>
  <r>
    <x v="0"/>
    <n v="0"/>
    <n v="0"/>
    <n v="0"/>
    <n v="2400"/>
    <x v="199"/>
    <x v="0"/>
    <x v="0"/>
    <x v="0"/>
    <s v="01.27.02.11"/>
    <x v="18"/>
    <x v="1"/>
    <x v="1"/>
    <s v="Saneamento básico"/>
    <s v="01.27.02"/>
    <s v="Saneamento básico"/>
    <s v="01.27.02"/>
    <x v="4"/>
    <x v="0"/>
    <x v="2"/>
    <x v="2"/>
    <x v="0"/>
    <x v="1"/>
    <x v="0"/>
    <x v="0"/>
    <x v="7"/>
    <s v="2024-09-27"/>
    <x v="2"/>
    <n v="2400"/>
    <x v="0"/>
    <m/>
    <x v="0"/>
    <m/>
    <x v="2"/>
    <n v="100474696"/>
    <x v="0"/>
    <x v="1"/>
    <s v="Reforço do saneamento básico"/>
    <s v="ORI"/>
    <x v="0"/>
    <m/>
    <x v="0"/>
    <x v="0"/>
    <x v="0"/>
    <x v="0"/>
    <x v="0"/>
    <x v="0"/>
    <x v="0"/>
    <x v="0"/>
    <x v="0"/>
    <x v="0"/>
    <x v="0"/>
    <s v="Reforço do saneamento básico"/>
    <x v="0"/>
    <x v="0"/>
    <x v="0"/>
    <x v="0"/>
    <x v="1"/>
    <x v="0"/>
    <x v="0"/>
    <x v="0"/>
    <x v="0"/>
    <x v="0"/>
    <x v="1"/>
    <x v="0"/>
    <s v="Pagamento prestação de serviços da colaboradora Maria Isabel Horta Mendes, referente a setembro de 2024, conforme anexo."/>
  </r>
  <r>
    <x v="0"/>
    <n v="0"/>
    <n v="0"/>
    <n v="0"/>
    <n v="13600"/>
    <x v="199"/>
    <x v="0"/>
    <x v="0"/>
    <x v="0"/>
    <s v="01.27.02.11"/>
    <x v="18"/>
    <x v="1"/>
    <x v="1"/>
    <s v="Saneamento básico"/>
    <s v="01.27.02"/>
    <s v="Saneamento básico"/>
    <s v="01.27.02"/>
    <x v="4"/>
    <x v="0"/>
    <x v="2"/>
    <x v="2"/>
    <x v="0"/>
    <x v="1"/>
    <x v="0"/>
    <x v="0"/>
    <x v="7"/>
    <s v="2024-09-27"/>
    <x v="2"/>
    <n v="13600"/>
    <x v="0"/>
    <m/>
    <x v="0"/>
    <m/>
    <x v="71"/>
    <n v="100477021"/>
    <x v="0"/>
    <x v="0"/>
    <s v="Reforço do saneamento básico"/>
    <s v="ORI"/>
    <x v="0"/>
    <m/>
    <x v="0"/>
    <x v="0"/>
    <x v="0"/>
    <x v="0"/>
    <x v="0"/>
    <x v="0"/>
    <x v="0"/>
    <x v="0"/>
    <x v="0"/>
    <x v="0"/>
    <x v="0"/>
    <s v="Reforço do saneamento básico"/>
    <x v="0"/>
    <x v="0"/>
    <x v="0"/>
    <x v="0"/>
    <x v="1"/>
    <x v="0"/>
    <x v="0"/>
    <x v="0"/>
    <x v="0"/>
    <x v="0"/>
    <x v="0"/>
    <x v="0"/>
    <s v="Pagamento prestação de serviços da colaboradora Maria Isabel Horta Mendes, referente a setembro de 2024, conforme anexo."/>
  </r>
  <r>
    <x v="0"/>
    <n v="0"/>
    <n v="0"/>
    <n v="0"/>
    <n v="8050"/>
    <x v="200"/>
    <x v="0"/>
    <x v="0"/>
    <x v="0"/>
    <s v="03.16.15"/>
    <x v="0"/>
    <x v="0"/>
    <x v="0"/>
    <s v="Direção Financeira"/>
    <s v="03.16.15"/>
    <s v="Direção Financeira"/>
    <s v="03.16.15"/>
    <x v="0"/>
    <x v="0"/>
    <x v="0"/>
    <x v="0"/>
    <x v="0"/>
    <x v="0"/>
    <x v="0"/>
    <x v="0"/>
    <x v="8"/>
    <s v="2024-10-17"/>
    <x v="3"/>
    <n v="8050"/>
    <x v="0"/>
    <m/>
    <x v="0"/>
    <m/>
    <x v="72"/>
    <n v="100393611"/>
    <x v="0"/>
    <x v="0"/>
    <s v="Direção Financeira"/>
    <s v="ORI"/>
    <x v="0"/>
    <m/>
    <x v="0"/>
    <x v="0"/>
    <x v="0"/>
    <x v="0"/>
    <x v="0"/>
    <x v="0"/>
    <x v="0"/>
    <x v="0"/>
    <x v="0"/>
    <x v="0"/>
    <x v="0"/>
    <s v="Direção Financeira"/>
    <x v="0"/>
    <x v="0"/>
    <x v="0"/>
    <x v="0"/>
    <x v="0"/>
    <x v="0"/>
    <x v="0"/>
    <x v="0"/>
    <x v="0"/>
    <x v="0"/>
    <x v="0"/>
    <x v="0"/>
    <s v="Pagamento a favor da Casa Guga Comercio &amp; Rep.LDA, para a aquisição de 1 bomba embrearem e um jogo de pastilha travão para a viatura DYNA 280 ST-27-RU afeto as obras da CMSM, conforme anexo."/>
  </r>
  <r>
    <x v="1"/>
    <n v="0"/>
    <n v="0"/>
    <n v="0"/>
    <n v="1515"/>
    <x v="201"/>
    <x v="0"/>
    <x v="0"/>
    <x v="0"/>
    <s v="01.27.06.79"/>
    <x v="28"/>
    <x v="1"/>
    <x v="1"/>
    <s v="Requalificação Urbana e habitação"/>
    <s v="01.27.06"/>
    <s v="Requalificação Urbana e habitação"/>
    <s v="01.27.06"/>
    <x v="1"/>
    <x v="0"/>
    <x v="0"/>
    <x v="0"/>
    <x v="0"/>
    <x v="1"/>
    <x v="1"/>
    <x v="0"/>
    <x v="8"/>
    <s v="2024-10-30"/>
    <x v="3"/>
    <n v="1515"/>
    <x v="0"/>
    <m/>
    <x v="0"/>
    <m/>
    <x v="2"/>
    <n v="100474696"/>
    <x v="0"/>
    <x v="1"/>
    <s v="Requalificação Urbana e Ambiental de Achada Bolanha"/>
    <s v="ORI"/>
    <x v="0"/>
    <m/>
    <x v="0"/>
    <x v="0"/>
    <x v="0"/>
    <x v="0"/>
    <x v="0"/>
    <x v="0"/>
    <x v="0"/>
    <x v="0"/>
    <x v="0"/>
    <x v="0"/>
    <x v="0"/>
    <s v="Requalificação Urbana e Ambiental de Achada Bolanha"/>
    <x v="0"/>
    <x v="0"/>
    <x v="0"/>
    <x v="0"/>
    <x v="1"/>
    <x v="0"/>
    <x v="0"/>
    <x v="0"/>
    <x v="0"/>
    <x v="0"/>
    <x v="1"/>
    <x v="0"/>
    <s v="Pagamento a favor do Sr. André Lopes Pereira, referente a prestação de serviços de calcetamento no âmbito dos trabalhos da Requalificação Urbana e Ambiental, conforme anexo. "/>
  </r>
  <r>
    <x v="1"/>
    <n v="0"/>
    <n v="0"/>
    <n v="0"/>
    <n v="8583"/>
    <x v="201"/>
    <x v="0"/>
    <x v="0"/>
    <x v="0"/>
    <s v="01.27.06.79"/>
    <x v="28"/>
    <x v="1"/>
    <x v="1"/>
    <s v="Requalificação Urbana e habitação"/>
    <s v="01.27.06"/>
    <s v="Requalificação Urbana e habitação"/>
    <s v="01.27.06"/>
    <x v="1"/>
    <x v="0"/>
    <x v="0"/>
    <x v="0"/>
    <x v="0"/>
    <x v="1"/>
    <x v="1"/>
    <x v="0"/>
    <x v="8"/>
    <s v="2024-10-30"/>
    <x v="3"/>
    <n v="8583"/>
    <x v="0"/>
    <m/>
    <x v="0"/>
    <m/>
    <x v="73"/>
    <n v="100479665"/>
    <x v="0"/>
    <x v="0"/>
    <s v="Requalificação Urbana e Ambiental de Achada Bolanha"/>
    <s v="ORI"/>
    <x v="0"/>
    <m/>
    <x v="0"/>
    <x v="0"/>
    <x v="0"/>
    <x v="0"/>
    <x v="0"/>
    <x v="0"/>
    <x v="0"/>
    <x v="0"/>
    <x v="0"/>
    <x v="0"/>
    <x v="0"/>
    <s v="Requalificação Urbana e Ambiental de Achada Bolanha"/>
    <x v="0"/>
    <x v="0"/>
    <x v="0"/>
    <x v="0"/>
    <x v="1"/>
    <x v="0"/>
    <x v="0"/>
    <x v="0"/>
    <x v="0"/>
    <x v="0"/>
    <x v="0"/>
    <x v="0"/>
    <s v="Pagamento a favor do Sr. André Lopes Pereira, referente a prestação de serviços de calcetamento no âmbito dos trabalhos da Requalificação Urbana e Ambiental, conforme anexo. "/>
  </r>
  <r>
    <x v="1"/>
    <n v="0"/>
    <n v="0"/>
    <n v="0"/>
    <n v="5552"/>
    <x v="202"/>
    <x v="0"/>
    <x v="0"/>
    <x v="0"/>
    <s v="01.27.06.79"/>
    <x v="28"/>
    <x v="1"/>
    <x v="1"/>
    <s v="Requalificação Urbana e habitação"/>
    <s v="01.27.06"/>
    <s v="Requalificação Urbana e habitação"/>
    <s v="01.27.06"/>
    <x v="1"/>
    <x v="0"/>
    <x v="0"/>
    <x v="0"/>
    <x v="0"/>
    <x v="1"/>
    <x v="1"/>
    <x v="0"/>
    <x v="8"/>
    <s v="2024-10-30"/>
    <x v="3"/>
    <n v="5552"/>
    <x v="0"/>
    <m/>
    <x v="0"/>
    <m/>
    <x v="2"/>
    <n v="100474696"/>
    <x v="0"/>
    <x v="1"/>
    <s v="Requalificação Urbana e Ambiental de Achada Bolanha"/>
    <s v="ORI"/>
    <x v="0"/>
    <m/>
    <x v="0"/>
    <x v="0"/>
    <x v="0"/>
    <x v="0"/>
    <x v="0"/>
    <x v="0"/>
    <x v="0"/>
    <x v="0"/>
    <x v="0"/>
    <x v="0"/>
    <x v="0"/>
    <s v="Requalificação Urbana e Ambiental de Achada Bolanha"/>
    <x v="0"/>
    <x v="0"/>
    <x v="0"/>
    <x v="0"/>
    <x v="1"/>
    <x v="0"/>
    <x v="0"/>
    <x v="0"/>
    <x v="0"/>
    <x v="0"/>
    <x v="1"/>
    <x v="0"/>
    <s v="_x0009_Pagamento a favor do Sr. José Joaquim Amarante Miranda, referente a prestação de serviços de calcetamento no âmbito dos trabalhos da Requalificação Urbana e Ambiental, conforme anexo. "/>
  </r>
  <r>
    <x v="1"/>
    <n v="0"/>
    <n v="0"/>
    <n v="0"/>
    <n v="31464"/>
    <x v="202"/>
    <x v="0"/>
    <x v="0"/>
    <x v="0"/>
    <s v="01.27.06.79"/>
    <x v="28"/>
    <x v="1"/>
    <x v="1"/>
    <s v="Requalificação Urbana e habitação"/>
    <s v="01.27.06"/>
    <s v="Requalificação Urbana e habitação"/>
    <s v="01.27.06"/>
    <x v="1"/>
    <x v="0"/>
    <x v="0"/>
    <x v="0"/>
    <x v="0"/>
    <x v="1"/>
    <x v="1"/>
    <x v="0"/>
    <x v="8"/>
    <s v="2024-10-30"/>
    <x v="3"/>
    <n v="31464"/>
    <x v="0"/>
    <m/>
    <x v="0"/>
    <m/>
    <x v="74"/>
    <n v="100036345"/>
    <x v="0"/>
    <x v="0"/>
    <s v="Requalificação Urbana e Ambiental de Achada Bolanha"/>
    <s v="ORI"/>
    <x v="0"/>
    <m/>
    <x v="0"/>
    <x v="0"/>
    <x v="0"/>
    <x v="0"/>
    <x v="0"/>
    <x v="0"/>
    <x v="0"/>
    <x v="0"/>
    <x v="0"/>
    <x v="0"/>
    <x v="0"/>
    <s v="Requalificação Urbana e Ambiental de Achada Bolanha"/>
    <x v="0"/>
    <x v="0"/>
    <x v="0"/>
    <x v="0"/>
    <x v="1"/>
    <x v="0"/>
    <x v="0"/>
    <x v="0"/>
    <x v="0"/>
    <x v="0"/>
    <x v="0"/>
    <x v="0"/>
    <s v="_x0009_Pagamento a favor do Sr. José Joaquim Amarante Miranda, referente a prestação de serviços de calcetamento no âmbito dos trabalhos da Requalificação Urbana e Ambiental, conforme anexo. "/>
  </r>
  <r>
    <x v="0"/>
    <n v="0"/>
    <n v="0"/>
    <n v="0"/>
    <n v="468"/>
    <x v="203"/>
    <x v="0"/>
    <x v="1"/>
    <x v="0"/>
    <s v="03.03.10"/>
    <x v="8"/>
    <x v="0"/>
    <x v="4"/>
    <s v="Receitas Da Câmara"/>
    <s v="03.03.10"/>
    <s v="Receitas Da Câmara"/>
    <s v="03.03.10"/>
    <x v="25"/>
    <x v="0"/>
    <x v="3"/>
    <x v="3"/>
    <x v="0"/>
    <x v="0"/>
    <x v="2"/>
    <x v="0"/>
    <x v="8"/>
    <s v="2024-10-22"/>
    <x v="3"/>
    <n v="46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60"/>
    <x v="204"/>
    <x v="0"/>
    <x v="1"/>
    <x v="0"/>
    <s v="03.03.10"/>
    <x v="8"/>
    <x v="0"/>
    <x v="4"/>
    <s v="Receitas Da Câmara"/>
    <s v="03.03.10"/>
    <s v="Receitas Da Câmara"/>
    <s v="03.03.10"/>
    <x v="10"/>
    <x v="0"/>
    <x v="3"/>
    <x v="3"/>
    <x v="0"/>
    <x v="0"/>
    <x v="2"/>
    <x v="0"/>
    <x v="8"/>
    <s v="2024-10-22"/>
    <x v="3"/>
    <n v="4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30"/>
    <x v="205"/>
    <x v="0"/>
    <x v="1"/>
    <x v="0"/>
    <s v="03.03.10"/>
    <x v="8"/>
    <x v="0"/>
    <x v="4"/>
    <s v="Receitas Da Câmara"/>
    <s v="03.03.10"/>
    <s v="Receitas Da Câmara"/>
    <s v="03.03.10"/>
    <x v="6"/>
    <x v="0"/>
    <x v="3"/>
    <x v="3"/>
    <x v="0"/>
    <x v="0"/>
    <x v="2"/>
    <x v="0"/>
    <x v="8"/>
    <s v="2024-10-22"/>
    <x v="3"/>
    <n v="3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0"/>
    <x v="206"/>
    <x v="0"/>
    <x v="1"/>
    <x v="0"/>
    <s v="03.03.10"/>
    <x v="8"/>
    <x v="0"/>
    <x v="4"/>
    <s v="Receitas Da Câmara"/>
    <s v="03.03.10"/>
    <s v="Receitas Da Câmara"/>
    <s v="03.03.10"/>
    <x v="42"/>
    <x v="0"/>
    <x v="3"/>
    <x v="3"/>
    <x v="0"/>
    <x v="0"/>
    <x v="2"/>
    <x v="0"/>
    <x v="8"/>
    <s v="2024-10-22"/>
    <x v="3"/>
    <n v="2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207"/>
    <x v="0"/>
    <x v="1"/>
    <x v="0"/>
    <s v="03.03.10"/>
    <x v="8"/>
    <x v="0"/>
    <x v="4"/>
    <s v="Receitas Da Câmara"/>
    <s v="03.03.10"/>
    <s v="Receitas Da Câmara"/>
    <s v="03.03.10"/>
    <x v="20"/>
    <x v="0"/>
    <x v="3"/>
    <x v="3"/>
    <x v="0"/>
    <x v="0"/>
    <x v="2"/>
    <x v="0"/>
    <x v="8"/>
    <s v="2024-10-22"/>
    <x v="3"/>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208"/>
    <x v="0"/>
    <x v="0"/>
    <x v="0"/>
    <s v="01.25.04.22"/>
    <x v="7"/>
    <x v="3"/>
    <x v="3"/>
    <s v="Cultura"/>
    <s v="01.25.04"/>
    <s v="Cultura"/>
    <s v="01.25.04"/>
    <x v="4"/>
    <x v="0"/>
    <x v="2"/>
    <x v="2"/>
    <x v="0"/>
    <x v="1"/>
    <x v="0"/>
    <x v="0"/>
    <x v="2"/>
    <s v="2024-02-13"/>
    <x v="0"/>
    <n v="3000"/>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Liquidação da fatura a favor do senhor Vasco Emanuel Tavares Freire, pelo serviço de manutenção e reparação de iluminação do centro histórico, conforme anexo "/>
  </r>
  <r>
    <x v="0"/>
    <n v="0"/>
    <n v="0"/>
    <n v="0"/>
    <n v="17000"/>
    <x v="208"/>
    <x v="0"/>
    <x v="0"/>
    <x v="0"/>
    <s v="01.25.04.22"/>
    <x v="7"/>
    <x v="3"/>
    <x v="3"/>
    <s v="Cultura"/>
    <s v="01.25.04"/>
    <s v="Cultura"/>
    <s v="01.25.04"/>
    <x v="4"/>
    <x v="0"/>
    <x v="2"/>
    <x v="2"/>
    <x v="0"/>
    <x v="1"/>
    <x v="0"/>
    <x v="0"/>
    <x v="2"/>
    <s v="2024-02-13"/>
    <x v="0"/>
    <n v="17000"/>
    <x v="0"/>
    <m/>
    <x v="0"/>
    <m/>
    <x v="75"/>
    <n v="100441951"/>
    <x v="0"/>
    <x v="0"/>
    <s v="Atividades culturais e promoção da cultura no Concelho"/>
    <s v="ORI"/>
    <x v="0"/>
    <s v="ACPCC"/>
    <x v="0"/>
    <x v="0"/>
    <x v="0"/>
    <x v="0"/>
    <x v="0"/>
    <x v="0"/>
    <x v="0"/>
    <x v="0"/>
    <x v="0"/>
    <x v="0"/>
    <x v="0"/>
    <s v="Atividades culturais e promoção da cultura no Concelho"/>
    <x v="0"/>
    <x v="0"/>
    <x v="0"/>
    <x v="0"/>
    <x v="1"/>
    <x v="0"/>
    <x v="0"/>
    <x v="0"/>
    <x v="0"/>
    <x v="0"/>
    <x v="0"/>
    <x v="0"/>
    <s v="Liquidação da fatura a favor do senhor Vasco Emanuel Tavares Freire, pelo serviço de manutenção e reparação de iluminação do centro histórico, conforme anexo "/>
  </r>
  <r>
    <x v="0"/>
    <n v="0"/>
    <n v="0"/>
    <n v="0"/>
    <n v="28767"/>
    <x v="209"/>
    <x v="0"/>
    <x v="0"/>
    <x v="0"/>
    <s v="03.16.15"/>
    <x v="0"/>
    <x v="0"/>
    <x v="0"/>
    <s v="Direção Financeira"/>
    <s v="03.16.15"/>
    <s v="Direção Financeira"/>
    <s v="03.16.15"/>
    <x v="50"/>
    <x v="0"/>
    <x v="2"/>
    <x v="11"/>
    <x v="0"/>
    <x v="0"/>
    <x v="0"/>
    <x v="0"/>
    <x v="2"/>
    <s v="2024-02-22"/>
    <x v="0"/>
    <n v="28767"/>
    <x v="0"/>
    <m/>
    <x v="0"/>
    <m/>
    <x v="76"/>
    <n v="100394431"/>
    <x v="0"/>
    <x v="0"/>
    <s v="Direção Financeira"/>
    <s v="ORI"/>
    <x v="0"/>
    <m/>
    <x v="0"/>
    <x v="0"/>
    <x v="0"/>
    <x v="0"/>
    <x v="0"/>
    <x v="0"/>
    <x v="0"/>
    <x v="0"/>
    <x v="0"/>
    <x v="0"/>
    <x v="0"/>
    <s v="Direção Financeira"/>
    <x v="0"/>
    <x v="0"/>
    <x v="0"/>
    <x v="0"/>
    <x v="0"/>
    <x v="0"/>
    <x v="0"/>
    <x v="0"/>
    <x v="0"/>
    <x v="0"/>
    <x v="0"/>
    <x v="0"/>
    <s v="Pagamento referente a renovação de seguros das viaturas ST-29-MJ, ST-93-UQ e ST-70-UQ, viaturas afetas aos serviços da CMSM, conforme anexo."/>
  </r>
  <r>
    <x v="0"/>
    <n v="0"/>
    <n v="0"/>
    <n v="0"/>
    <n v="420"/>
    <x v="210"/>
    <x v="0"/>
    <x v="1"/>
    <x v="0"/>
    <s v="03.03.10"/>
    <x v="8"/>
    <x v="0"/>
    <x v="4"/>
    <s v="Receitas Da Câmara"/>
    <s v="03.03.10"/>
    <s v="Receitas Da Câmara"/>
    <s v="03.03.10"/>
    <x v="21"/>
    <x v="0"/>
    <x v="3"/>
    <x v="3"/>
    <x v="0"/>
    <x v="0"/>
    <x v="2"/>
    <x v="0"/>
    <x v="0"/>
    <s v="2024-01-02"/>
    <x v="0"/>
    <n v="42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270"/>
    <x v="211"/>
    <x v="0"/>
    <x v="1"/>
    <x v="0"/>
    <s v="03.03.10"/>
    <x v="8"/>
    <x v="0"/>
    <x v="4"/>
    <s v="Receitas Da Câmara"/>
    <s v="03.03.10"/>
    <s v="Receitas Da Câmara"/>
    <s v="03.03.10"/>
    <x v="13"/>
    <x v="0"/>
    <x v="3"/>
    <x v="3"/>
    <x v="0"/>
    <x v="0"/>
    <x v="2"/>
    <x v="0"/>
    <x v="0"/>
    <s v="2024-01-02"/>
    <x v="0"/>
    <n v="527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56182"/>
    <x v="212"/>
    <x v="0"/>
    <x v="1"/>
    <x v="0"/>
    <s v="03.03.10"/>
    <x v="8"/>
    <x v="0"/>
    <x v="4"/>
    <s v="Receitas Da Câmara"/>
    <s v="03.03.10"/>
    <s v="Receitas Da Câmara"/>
    <s v="03.03.10"/>
    <x v="15"/>
    <x v="0"/>
    <x v="0"/>
    <x v="0"/>
    <x v="0"/>
    <x v="0"/>
    <x v="2"/>
    <x v="0"/>
    <x v="0"/>
    <s v="2024-01-02"/>
    <x v="0"/>
    <n v="45618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213"/>
    <x v="0"/>
    <x v="1"/>
    <x v="0"/>
    <s v="03.03.10"/>
    <x v="8"/>
    <x v="0"/>
    <x v="4"/>
    <s v="Receitas Da Câmara"/>
    <s v="03.03.10"/>
    <s v="Receitas Da Câmara"/>
    <s v="03.03.10"/>
    <x v="8"/>
    <x v="0"/>
    <x v="3"/>
    <x v="3"/>
    <x v="0"/>
    <x v="0"/>
    <x v="2"/>
    <x v="0"/>
    <x v="0"/>
    <s v="2024-01-02"/>
    <x v="0"/>
    <n v="2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7200"/>
    <x v="214"/>
    <x v="0"/>
    <x v="1"/>
    <x v="0"/>
    <s v="03.03.10"/>
    <x v="8"/>
    <x v="0"/>
    <x v="4"/>
    <s v="Receitas Da Câmara"/>
    <s v="03.03.10"/>
    <s v="Receitas Da Câmara"/>
    <s v="03.03.10"/>
    <x v="20"/>
    <x v="0"/>
    <x v="3"/>
    <x v="3"/>
    <x v="0"/>
    <x v="0"/>
    <x v="2"/>
    <x v="0"/>
    <x v="0"/>
    <s v="2024-01-02"/>
    <x v="0"/>
    <n v="72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810"/>
    <x v="215"/>
    <x v="0"/>
    <x v="1"/>
    <x v="0"/>
    <s v="03.03.10"/>
    <x v="8"/>
    <x v="0"/>
    <x v="4"/>
    <s v="Receitas Da Câmara"/>
    <s v="03.03.10"/>
    <s v="Receitas Da Câmara"/>
    <s v="03.03.10"/>
    <x v="10"/>
    <x v="0"/>
    <x v="3"/>
    <x v="3"/>
    <x v="0"/>
    <x v="0"/>
    <x v="2"/>
    <x v="0"/>
    <x v="0"/>
    <s v="2024-01-02"/>
    <x v="0"/>
    <n v="58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216"/>
    <x v="0"/>
    <x v="1"/>
    <x v="0"/>
    <s v="03.03.10"/>
    <x v="8"/>
    <x v="0"/>
    <x v="4"/>
    <s v="Receitas Da Câmara"/>
    <s v="03.03.10"/>
    <s v="Receitas Da Câmara"/>
    <s v="03.03.10"/>
    <x v="51"/>
    <x v="0"/>
    <x v="3"/>
    <x v="3"/>
    <x v="0"/>
    <x v="0"/>
    <x v="2"/>
    <x v="0"/>
    <x v="0"/>
    <s v="2024-01-02"/>
    <x v="0"/>
    <n v="6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830"/>
    <x v="217"/>
    <x v="0"/>
    <x v="1"/>
    <x v="0"/>
    <s v="03.03.10"/>
    <x v="8"/>
    <x v="0"/>
    <x v="4"/>
    <s v="Receitas Da Câmara"/>
    <s v="03.03.10"/>
    <s v="Receitas Da Câmara"/>
    <s v="03.03.10"/>
    <x v="9"/>
    <x v="0"/>
    <x v="3"/>
    <x v="3"/>
    <x v="0"/>
    <x v="0"/>
    <x v="2"/>
    <x v="0"/>
    <x v="0"/>
    <s v="2024-01-02"/>
    <x v="0"/>
    <n v="83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3150"/>
    <x v="218"/>
    <x v="0"/>
    <x v="1"/>
    <x v="0"/>
    <s v="03.03.10"/>
    <x v="8"/>
    <x v="0"/>
    <x v="4"/>
    <s v="Receitas Da Câmara"/>
    <s v="03.03.10"/>
    <s v="Receitas Da Câmara"/>
    <s v="03.03.10"/>
    <x v="17"/>
    <x v="0"/>
    <x v="3"/>
    <x v="3"/>
    <x v="0"/>
    <x v="0"/>
    <x v="2"/>
    <x v="0"/>
    <x v="0"/>
    <s v="2024-01-02"/>
    <x v="0"/>
    <n v="3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0"/>
    <x v="219"/>
    <x v="0"/>
    <x v="1"/>
    <x v="0"/>
    <s v="03.03.10"/>
    <x v="8"/>
    <x v="0"/>
    <x v="4"/>
    <s v="Receitas Da Câmara"/>
    <s v="03.03.10"/>
    <s v="Receitas Da Câmara"/>
    <s v="03.03.10"/>
    <x v="11"/>
    <x v="0"/>
    <x v="0"/>
    <x v="5"/>
    <x v="0"/>
    <x v="0"/>
    <x v="2"/>
    <x v="0"/>
    <x v="0"/>
    <s v="2024-01-02"/>
    <x v="0"/>
    <n v="90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080"/>
    <x v="220"/>
    <x v="0"/>
    <x v="1"/>
    <x v="0"/>
    <s v="03.03.10"/>
    <x v="8"/>
    <x v="0"/>
    <x v="4"/>
    <s v="Receitas Da Câmara"/>
    <s v="03.03.10"/>
    <s v="Receitas Da Câmara"/>
    <s v="03.03.10"/>
    <x v="6"/>
    <x v="0"/>
    <x v="3"/>
    <x v="3"/>
    <x v="0"/>
    <x v="0"/>
    <x v="2"/>
    <x v="0"/>
    <x v="0"/>
    <s v="2024-01-02"/>
    <x v="0"/>
    <n v="108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2126.25"/>
    <x v="221"/>
    <x v="0"/>
    <x v="1"/>
    <x v="0"/>
    <s v="03.03.10"/>
    <x v="8"/>
    <x v="0"/>
    <x v="4"/>
    <s v="Receitas Da Câmara"/>
    <s v="03.03.10"/>
    <s v="Receitas Da Câmara"/>
    <s v="03.03.10"/>
    <x v="18"/>
    <x v="0"/>
    <x v="0"/>
    <x v="0"/>
    <x v="0"/>
    <x v="0"/>
    <x v="2"/>
    <x v="0"/>
    <x v="0"/>
    <s v="2024-01-02"/>
    <x v="0"/>
    <n v="22126.25"/>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4400"/>
    <x v="222"/>
    <x v="0"/>
    <x v="1"/>
    <x v="0"/>
    <s v="03.03.10"/>
    <x v="8"/>
    <x v="0"/>
    <x v="4"/>
    <s v="Receitas Da Câmara"/>
    <s v="03.03.10"/>
    <s v="Receitas Da Câmara"/>
    <s v="03.03.10"/>
    <x v="20"/>
    <x v="0"/>
    <x v="3"/>
    <x v="3"/>
    <x v="0"/>
    <x v="0"/>
    <x v="2"/>
    <x v="0"/>
    <x v="0"/>
    <s v="2024-01-03"/>
    <x v="0"/>
    <n v="144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5146"/>
    <x v="223"/>
    <x v="0"/>
    <x v="1"/>
    <x v="0"/>
    <s v="03.03.10"/>
    <x v="8"/>
    <x v="0"/>
    <x v="4"/>
    <s v="Receitas Da Câmara"/>
    <s v="03.03.10"/>
    <s v="Receitas Da Câmara"/>
    <s v="03.03.10"/>
    <x v="12"/>
    <x v="0"/>
    <x v="3"/>
    <x v="3"/>
    <x v="0"/>
    <x v="0"/>
    <x v="2"/>
    <x v="0"/>
    <x v="0"/>
    <s v="2024-01-03"/>
    <x v="0"/>
    <n v="25146"/>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6080"/>
    <x v="224"/>
    <x v="0"/>
    <x v="1"/>
    <x v="0"/>
    <s v="03.03.10"/>
    <x v="8"/>
    <x v="0"/>
    <x v="4"/>
    <s v="Receitas Da Câmara"/>
    <s v="03.03.10"/>
    <s v="Receitas Da Câmara"/>
    <s v="03.03.10"/>
    <x v="17"/>
    <x v="0"/>
    <x v="3"/>
    <x v="3"/>
    <x v="0"/>
    <x v="0"/>
    <x v="2"/>
    <x v="0"/>
    <x v="0"/>
    <s v="2024-01-03"/>
    <x v="0"/>
    <n v="608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3500"/>
    <x v="225"/>
    <x v="0"/>
    <x v="1"/>
    <x v="0"/>
    <s v="03.03.10"/>
    <x v="8"/>
    <x v="0"/>
    <x v="4"/>
    <s v="Receitas Da Câmara"/>
    <s v="03.03.10"/>
    <s v="Receitas Da Câmara"/>
    <s v="03.03.10"/>
    <x v="11"/>
    <x v="0"/>
    <x v="0"/>
    <x v="5"/>
    <x v="0"/>
    <x v="0"/>
    <x v="2"/>
    <x v="0"/>
    <x v="0"/>
    <s v="2024-01-03"/>
    <x v="0"/>
    <n v="135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3180"/>
    <x v="226"/>
    <x v="0"/>
    <x v="1"/>
    <x v="0"/>
    <s v="03.03.10"/>
    <x v="8"/>
    <x v="0"/>
    <x v="4"/>
    <s v="Receitas Da Câmara"/>
    <s v="03.03.10"/>
    <s v="Receitas Da Câmara"/>
    <s v="03.03.10"/>
    <x v="10"/>
    <x v="0"/>
    <x v="3"/>
    <x v="3"/>
    <x v="0"/>
    <x v="0"/>
    <x v="2"/>
    <x v="0"/>
    <x v="0"/>
    <s v="2024-01-03"/>
    <x v="0"/>
    <n v="1318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3840"/>
    <x v="227"/>
    <x v="0"/>
    <x v="1"/>
    <x v="0"/>
    <s v="03.03.10"/>
    <x v="8"/>
    <x v="0"/>
    <x v="4"/>
    <s v="Receitas Da Câmara"/>
    <s v="03.03.10"/>
    <s v="Receitas Da Câmara"/>
    <s v="03.03.10"/>
    <x v="6"/>
    <x v="0"/>
    <x v="3"/>
    <x v="3"/>
    <x v="0"/>
    <x v="0"/>
    <x v="2"/>
    <x v="0"/>
    <x v="0"/>
    <s v="2024-01-03"/>
    <x v="0"/>
    <n v="384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813"/>
    <x v="228"/>
    <x v="0"/>
    <x v="1"/>
    <x v="0"/>
    <s v="03.03.10"/>
    <x v="8"/>
    <x v="0"/>
    <x v="4"/>
    <s v="Receitas Da Câmara"/>
    <s v="03.03.10"/>
    <s v="Receitas Da Câmara"/>
    <s v="03.03.10"/>
    <x v="9"/>
    <x v="0"/>
    <x v="3"/>
    <x v="3"/>
    <x v="0"/>
    <x v="0"/>
    <x v="2"/>
    <x v="0"/>
    <x v="0"/>
    <s v="2024-01-03"/>
    <x v="0"/>
    <n v="5813"/>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430"/>
    <x v="229"/>
    <x v="0"/>
    <x v="1"/>
    <x v="0"/>
    <s v="03.03.10"/>
    <x v="8"/>
    <x v="0"/>
    <x v="4"/>
    <s v="Receitas Da Câmara"/>
    <s v="03.03.10"/>
    <s v="Receitas Da Câmara"/>
    <s v="03.03.10"/>
    <x v="13"/>
    <x v="0"/>
    <x v="3"/>
    <x v="3"/>
    <x v="0"/>
    <x v="0"/>
    <x v="2"/>
    <x v="0"/>
    <x v="0"/>
    <s v="2024-01-03"/>
    <x v="0"/>
    <n v="243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2349"/>
    <x v="230"/>
    <x v="0"/>
    <x v="1"/>
    <x v="0"/>
    <s v="03.03.10"/>
    <x v="8"/>
    <x v="0"/>
    <x v="4"/>
    <s v="Receitas Da Câmara"/>
    <s v="03.03.10"/>
    <s v="Receitas Da Câmara"/>
    <s v="03.03.10"/>
    <x v="18"/>
    <x v="0"/>
    <x v="0"/>
    <x v="0"/>
    <x v="0"/>
    <x v="0"/>
    <x v="2"/>
    <x v="0"/>
    <x v="0"/>
    <s v="2024-01-03"/>
    <x v="0"/>
    <n v="52349"/>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620"/>
    <x v="231"/>
    <x v="0"/>
    <x v="1"/>
    <x v="0"/>
    <s v="03.03.10"/>
    <x v="8"/>
    <x v="0"/>
    <x v="4"/>
    <s v="Receitas Da Câmara"/>
    <s v="03.03.10"/>
    <s v="Receitas Da Câmara"/>
    <s v="03.03.10"/>
    <x v="8"/>
    <x v="0"/>
    <x v="3"/>
    <x v="3"/>
    <x v="0"/>
    <x v="0"/>
    <x v="2"/>
    <x v="0"/>
    <x v="0"/>
    <s v="2024-01-03"/>
    <x v="0"/>
    <n v="6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0000"/>
    <x v="232"/>
    <x v="0"/>
    <x v="1"/>
    <x v="0"/>
    <s v="03.03.10"/>
    <x v="8"/>
    <x v="0"/>
    <x v="4"/>
    <s v="Receitas Da Câmara"/>
    <s v="03.03.10"/>
    <s v="Receitas Da Câmara"/>
    <s v="03.03.10"/>
    <x v="15"/>
    <x v="0"/>
    <x v="0"/>
    <x v="0"/>
    <x v="0"/>
    <x v="0"/>
    <x v="2"/>
    <x v="0"/>
    <x v="0"/>
    <s v="2024-01-03"/>
    <x v="0"/>
    <n v="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10"/>
    <x v="233"/>
    <x v="0"/>
    <x v="1"/>
    <x v="0"/>
    <s v="03.03.10"/>
    <x v="8"/>
    <x v="0"/>
    <x v="4"/>
    <s v="Receitas Da Câmara"/>
    <s v="03.03.10"/>
    <s v="Receitas Da Câmara"/>
    <s v="03.03.10"/>
    <x v="13"/>
    <x v="0"/>
    <x v="3"/>
    <x v="3"/>
    <x v="0"/>
    <x v="0"/>
    <x v="2"/>
    <x v="0"/>
    <x v="0"/>
    <s v="2024-01-04"/>
    <x v="0"/>
    <n v="461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000"/>
    <x v="234"/>
    <x v="0"/>
    <x v="1"/>
    <x v="0"/>
    <s v="03.03.10"/>
    <x v="8"/>
    <x v="0"/>
    <x v="4"/>
    <s v="Receitas Da Câmara"/>
    <s v="03.03.10"/>
    <s v="Receitas Da Câmara"/>
    <s v="03.03.10"/>
    <x v="42"/>
    <x v="0"/>
    <x v="3"/>
    <x v="3"/>
    <x v="0"/>
    <x v="0"/>
    <x v="2"/>
    <x v="0"/>
    <x v="0"/>
    <s v="2024-01-04"/>
    <x v="0"/>
    <n v="1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67500"/>
    <x v="235"/>
    <x v="0"/>
    <x v="1"/>
    <x v="0"/>
    <s v="03.03.10"/>
    <x v="8"/>
    <x v="0"/>
    <x v="4"/>
    <s v="Receitas Da Câmara"/>
    <s v="03.03.10"/>
    <s v="Receitas Da Câmara"/>
    <s v="03.03.10"/>
    <x v="15"/>
    <x v="0"/>
    <x v="0"/>
    <x v="0"/>
    <x v="0"/>
    <x v="0"/>
    <x v="2"/>
    <x v="0"/>
    <x v="0"/>
    <s v="2024-01-04"/>
    <x v="0"/>
    <n v="167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90"/>
    <x v="236"/>
    <x v="0"/>
    <x v="1"/>
    <x v="0"/>
    <s v="03.03.10"/>
    <x v="8"/>
    <x v="0"/>
    <x v="4"/>
    <s v="Receitas Da Câmara"/>
    <s v="03.03.10"/>
    <s v="Receitas Da Câmara"/>
    <s v="03.03.10"/>
    <x v="10"/>
    <x v="0"/>
    <x v="3"/>
    <x v="3"/>
    <x v="0"/>
    <x v="0"/>
    <x v="2"/>
    <x v="0"/>
    <x v="0"/>
    <s v="2024-01-04"/>
    <x v="0"/>
    <n v="379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40"/>
    <x v="237"/>
    <x v="0"/>
    <x v="1"/>
    <x v="0"/>
    <s v="03.03.10"/>
    <x v="8"/>
    <x v="0"/>
    <x v="4"/>
    <s v="Receitas Da Câmara"/>
    <s v="03.03.10"/>
    <s v="Receitas Da Câmara"/>
    <s v="03.03.10"/>
    <x v="8"/>
    <x v="0"/>
    <x v="3"/>
    <x v="3"/>
    <x v="0"/>
    <x v="0"/>
    <x v="2"/>
    <x v="0"/>
    <x v="0"/>
    <s v="2024-01-04"/>
    <x v="0"/>
    <n v="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0000"/>
    <x v="238"/>
    <x v="0"/>
    <x v="1"/>
    <x v="0"/>
    <s v="03.03.10"/>
    <x v="8"/>
    <x v="0"/>
    <x v="4"/>
    <s v="Receitas Da Câmara"/>
    <s v="03.03.10"/>
    <s v="Receitas Da Câmara"/>
    <s v="03.03.10"/>
    <x v="21"/>
    <x v="0"/>
    <x v="3"/>
    <x v="3"/>
    <x v="0"/>
    <x v="0"/>
    <x v="2"/>
    <x v="0"/>
    <x v="0"/>
    <s v="2024-01-04"/>
    <x v="0"/>
    <n v="1300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000"/>
    <x v="239"/>
    <x v="0"/>
    <x v="1"/>
    <x v="0"/>
    <s v="03.03.10"/>
    <x v="8"/>
    <x v="0"/>
    <x v="4"/>
    <s v="Receitas Da Câmara"/>
    <s v="03.03.10"/>
    <s v="Receitas Da Câmara"/>
    <s v="03.03.10"/>
    <x v="17"/>
    <x v="0"/>
    <x v="3"/>
    <x v="3"/>
    <x v="0"/>
    <x v="0"/>
    <x v="2"/>
    <x v="0"/>
    <x v="0"/>
    <s v="2024-01-04"/>
    <x v="0"/>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026"/>
    <x v="240"/>
    <x v="0"/>
    <x v="1"/>
    <x v="0"/>
    <s v="03.03.10"/>
    <x v="8"/>
    <x v="0"/>
    <x v="4"/>
    <s v="Receitas Da Câmara"/>
    <s v="03.03.10"/>
    <s v="Receitas Da Câmara"/>
    <s v="03.03.10"/>
    <x v="18"/>
    <x v="0"/>
    <x v="0"/>
    <x v="0"/>
    <x v="0"/>
    <x v="0"/>
    <x v="2"/>
    <x v="0"/>
    <x v="0"/>
    <s v="2024-01-04"/>
    <x v="0"/>
    <n v="17026"/>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000"/>
    <x v="241"/>
    <x v="0"/>
    <x v="1"/>
    <x v="0"/>
    <s v="03.03.10"/>
    <x v="8"/>
    <x v="0"/>
    <x v="4"/>
    <s v="Receitas Da Câmara"/>
    <s v="03.03.10"/>
    <s v="Receitas Da Câmara"/>
    <s v="03.03.10"/>
    <x v="19"/>
    <x v="0"/>
    <x v="3"/>
    <x v="6"/>
    <x v="0"/>
    <x v="0"/>
    <x v="2"/>
    <x v="0"/>
    <x v="0"/>
    <s v="2024-01-04"/>
    <x v="0"/>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49"/>
    <x v="242"/>
    <x v="0"/>
    <x v="1"/>
    <x v="0"/>
    <s v="03.03.10"/>
    <x v="8"/>
    <x v="0"/>
    <x v="4"/>
    <s v="Receitas Da Câmara"/>
    <s v="03.03.10"/>
    <s v="Receitas Da Câmara"/>
    <s v="03.03.10"/>
    <x v="9"/>
    <x v="0"/>
    <x v="3"/>
    <x v="3"/>
    <x v="0"/>
    <x v="0"/>
    <x v="2"/>
    <x v="0"/>
    <x v="0"/>
    <s v="2024-01-04"/>
    <x v="0"/>
    <n v="5949"/>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875"/>
    <x v="243"/>
    <x v="0"/>
    <x v="1"/>
    <x v="0"/>
    <s v="03.03.10"/>
    <x v="8"/>
    <x v="0"/>
    <x v="4"/>
    <s v="Receitas Da Câmara"/>
    <s v="03.03.10"/>
    <s v="Receitas Da Câmara"/>
    <s v="03.03.10"/>
    <x v="12"/>
    <x v="0"/>
    <x v="3"/>
    <x v="3"/>
    <x v="0"/>
    <x v="0"/>
    <x v="2"/>
    <x v="0"/>
    <x v="0"/>
    <s v="2024-01-04"/>
    <x v="0"/>
    <n v="875"/>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980"/>
    <x v="244"/>
    <x v="0"/>
    <x v="1"/>
    <x v="0"/>
    <s v="03.03.10"/>
    <x v="8"/>
    <x v="0"/>
    <x v="4"/>
    <s v="Receitas Da Câmara"/>
    <s v="03.03.10"/>
    <s v="Receitas Da Câmara"/>
    <s v="03.03.10"/>
    <x v="6"/>
    <x v="0"/>
    <x v="3"/>
    <x v="3"/>
    <x v="0"/>
    <x v="0"/>
    <x v="2"/>
    <x v="0"/>
    <x v="0"/>
    <s v="2024-01-04"/>
    <x v="0"/>
    <n v="19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245"/>
    <x v="0"/>
    <x v="1"/>
    <x v="0"/>
    <s v="03.03.10"/>
    <x v="8"/>
    <x v="0"/>
    <x v="4"/>
    <s v="Receitas Da Câmara"/>
    <s v="03.03.10"/>
    <s v="Receitas Da Câmara"/>
    <s v="03.03.10"/>
    <x v="11"/>
    <x v="0"/>
    <x v="0"/>
    <x v="5"/>
    <x v="0"/>
    <x v="0"/>
    <x v="2"/>
    <x v="0"/>
    <x v="0"/>
    <s v="2024-01-10"/>
    <x v="0"/>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00"/>
    <x v="246"/>
    <x v="0"/>
    <x v="1"/>
    <x v="0"/>
    <s v="03.03.10"/>
    <x v="8"/>
    <x v="0"/>
    <x v="4"/>
    <s v="Receitas Da Câmara"/>
    <s v="03.03.10"/>
    <s v="Receitas Da Câmara"/>
    <s v="03.03.10"/>
    <x v="17"/>
    <x v="0"/>
    <x v="3"/>
    <x v="3"/>
    <x v="0"/>
    <x v="0"/>
    <x v="2"/>
    <x v="0"/>
    <x v="0"/>
    <s v="2024-01-10"/>
    <x v="0"/>
    <n v="6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200"/>
    <x v="247"/>
    <x v="0"/>
    <x v="1"/>
    <x v="0"/>
    <s v="03.03.10"/>
    <x v="8"/>
    <x v="0"/>
    <x v="4"/>
    <s v="Receitas Da Câmara"/>
    <s v="03.03.10"/>
    <s v="Receitas Da Câmara"/>
    <s v="03.03.10"/>
    <x v="42"/>
    <x v="0"/>
    <x v="3"/>
    <x v="3"/>
    <x v="0"/>
    <x v="0"/>
    <x v="2"/>
    <x v="0"/>
    <x v="0"/>
    <s v="2024-01-10"/>
    <x v="0"/>
    <n v="1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5"/>
    <x v="248"/>
    <x v="0"/>
    <x v="1"/>
    <x v="0"/>
    <s v="03.03.10"/>
    <x v="8"/>
    <x v="0"/>
    <x v="4"/>
    <s v="Receitas Da Câmara"/>
    <s v="03.03.10"/>
    <s v="Receitas Da Câmara"/>
    <s v="03.03.10"/>
    <x v="22"/>
    <x v="0"/>
    <x v="3"/>
    <x v="7"/>
    <x v="0"/>
    <x v="0"/>
    <x v="2"/>
    <x v="0"/>
    <x v="0"/>
    <s v="2024-01-10"/>
    <x v="0"/>
    <n v="12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7500"/>
    <x v="249"/>
    <x v="0"/>
    <x v="1"/>
    <x v="0"/>
    <s v="03.03.10"/>
    <x v="8"/>
    <x v="0"/>
    <x v="4"/>
    <s v="Receitas Da Câmara"/>
    <s v="03.03.10"/>
    <s v="Receitas Da Câmara"/>
    <s v="03.03.10"/>
    <x v="15"/>
    <x v="0"/>
    <x v="0"/>
    <x v="0"/>
    <x v="0"/>
    <x v="0"/>
    <x v="2"/>
    <x v="0"/>
    <x v="0"/>
    <s v="2024-01-10"/>
    <x v="0"/>
    <n v="37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660"/>
    <x v="250"/>
    <x v="0"/>
    <x v="1"/>
    <x v="0"/>
    <s v="03.03.10"/>
    <x v="8"/>
    <x v="0"/>
    <x v="4"/>
    <s v="Receitas Da Câmara"/>
    <s v="03.03.10"/>
    <s v="Receitas Da Câmara"/>
    <s v="03.03.10"/>
    <x v="18"/>
    <x v="0"/>
    <x v="0"/>
    <x v="0"/>
    <x v="0"/>
    <x v="0"/>
    <x v="2"/>
    <x v="0"/>
    <x v="0"/>
    <s v="2024-01-10"/>
    <x v="0"/>
    <n v="146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10"/>
    <x v="251"/>
    <x v="0"/>
    <x v="1"/>
    <x v="0"/>
    <s v="03.03.10"/>
    <x v="8"/>
    <x v="0"/>
    <x v="4"/>
    <s v="Receitas Da Câmara"/>
    <s v="03.03.10"/>
    <s v="Receitas Da Câmara"/>
    <s v="03.03.10"/>
    <x v="6"/>
    <x v="0"/>
    <x v="3"/>
    <x v="3"/>
    <x v="0"/>
    <x v="0"/>
    <x v="2"/>
    <x v="0"/>
    <x v="0"/>
    <s v="2024-01-10"/>
    <x v="0"/>
    <n v="23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75"/>
    <x v="252"/>
    <x v="0"/>
    <x v="1"/>
    <x v="0"/>
    <s v="03.03.10"/>
    <x v="8"/>
    <x v="0"/>
    <x v="4"/>
    <s v="Receitas Da Câmara"/>
    <s v="03.03.10"/>
    <s v="Receitas Da Câmara"/>
    <s v="03.03.10"/>
    <x v="10"/>
    <x v="0"/>
    <x v="3"/>
    <x v="3"/>
    <x v="0"/>
    <x v="0"/>
    <x v="2"/>
    <x v="0"/>
    <x v="0"/>
    <s v="2024-01-10"/>
    <x v="0"/>
    <n v="51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30"/>
    <x v="253"/>
    <x v="0"/>
    <x v="1"/>
    <x v="0"/>
    <s v="03.03.10"/>
    <x v="8"/>
    <x v="0"/>
    <x v="4"/>
    <s v="Receitas Da Câmara"/>
    <s v="03.03.10"/>
    <s v="Receitas Da Câmara"/>
    <s v="03.03.10"/>
    <x v="9"/>
    <x v="0"/>
    <x v="3"/>
    <x v="3"/>
    <x v="0"/>
    <x v="0"/>
    <x v="2"/>
    <x v="0"/>
    <x v="0"/>
    <s v="2024-01-10"/>
    <x v="0"/>
    <n v="36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
    <x v="254"/>
    <x v="0"/>
    <x v="1"/>
    <x v="0"/>
    <s v="03.03.10"/>
    <x v="8"/>
    <x v="0"/>
    <x v="4"/>
    <s v="Receitas Da Câmara"/>
    <s v="03.03.10"/>
    <s v="Receitas Da Câmara"/>
    <s v="03.03.10"/>
    <x v="23"/>
    <x v="0"/>
    <x v="3"/>
    <x v="7"/>
    <x v="0"/>
    <x v="0"/>
    <x v="2"/>
    <x v="0"/>
    <x v="0"/>
    <s v="2024-01-10"/>
    <x v="0"/>
    <n v="5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50"/>
    <x v="255"/>
    <x v="0"/>
    <x v="1"/>
    <x v="0"/>
    <s v="03.03.10"/>
    <x v="8"/>
    <x v="0"/>
    <x v="4"/>
    <s v="Receitas Da Câmara"/>
    <s v="03.03.10"/>
    <s v="Receitas Da Câmara"/>
    <s v="03.03.10"/>
    <x v="13"/>
    <x v="0"/>
    <x v="3"/>
    <x v="3"/>
    <x v="0"/>
    <x v="0"/>
    <x v="2"/>
    <x v="0"/>
    <x v="0"/>
    <s v="2024-01-10"/>
    <x v="0"/>
    <n v="2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256"/>
    <x v="0"/>
    <x v="1"/>
    <x v="0"/>
    <s v="03.03.10"/>
    <x v="8"/>
    <x v="0"/>
    <x v="4"/>
    <s v="Receitas Da Câmara"/>
    <s v="03.03.10"/>
    <s v="Receitas Da Câmara"/>
    <s v="03.03.10"/>
    <x v="8"/>
    <x v="0"/>
    <x v="3"/>
    <x v="3"/>
    <x v="0"/>
    <x v="0"/>
    <x v="2"/>
    <x v="0"/>
    <x v="0"/>
    <s v="2024-01-10"/>
    <x v="0"/>
    <n v="4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50000"/>
    <x v="257"/>
    <x v="0"/>
    <x v="1"/>
    <x v="0"/>
    <s v="03.03.10"/>
    <x v="8"/>
    <x v="0"/>
    <x v="4"/>
    <s v="Receitas Da Câmara"/>
    <s v="03.03.10"/>
    <s v="Receitas Da Câmara"/>
    <s v="03.03.10"/>
    <x v="15"/>
    <x v="0"/>
    <x v="0"/>
    <x v="0"/>
    <x v="0"/>
    <x v="0"/>
    <x v="2"/>
    <x v="0"/>
    <x v="0"/>
    <s v="2024-01-11"/>
    <x v="0"/>
    <n v="10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6"/>
    <x v="258"/>
    <x v="0"/>
    <x v="1"/>
    <x v="0"/>
    <s v="03.03.10"/>
    <x v="8"/>
    <x v="0"/>
    <x v="4"/>
    <s v="Receitas Da Câmara"/>
    <s v="03.03.10"/>
    <s v="Receitas Da Câmara"/>
    <s v="03.03.10"/>
    <x v="22"/>
    <x v="0"/>
    <x v="3"/>
    <x v="7"/>
    <x v="0"/>
    <x v="0"/>
    <x v="2"/>
    <x v="0"/>
    <x v="0"/>
    <s v="2024-01-11"/>
    <x v="0"/>
    <n v="1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
    <x v="259"/>
    <x v="0"/>
    <x v="1"/>
    <x v="0"/>
    <s v="03.03.10"/>
    <x v="8"/>
    <x v="0"/>
    <x v="4"/>
    <s v="Receitas Da Câmara"/>
    <s v="03.03.10"/>
    <s v="Receitas Da Câmara"/>
    <s v="03.03.10"/>
    <x v="23"/>
    <x v="0"/>
    <x v="3"/>
    <x v="7"/>
    <x v="0"/>
    <x v="0"/>
    <x v="2"/>
    <x v="0"/>
    <x v="0"/>
    <s v="2024-01-11"/>
    <x v="0"/>
    <n v="3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3"/>
    <x v="260"/>
    <x v="0"/>
    <x v="1"/>
    <x v="0"/>
    <s v="03.03.10"/>
    <x v="8"/>
    <x v="0"/>
    <x v="4"/>
    <s v="Receitas Da Câmara"/>
    <s v="03.03.10"/>
    <s v="Receitas Da Câmara"/>
    <s v="03.03.10"/>
    <x v="9"/>
    <x v="0"/>
    <x v="3"/>
    <x v="3"/>
    <x v="0"/>
    <x v="0"/>
    <x v="2"/>
    <x v="0"/>
    <x v="0"/>
    <s v="2024-01-11"/>
    <x v="0"/>
    <n v="4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320"/>
    <x v="261"/>
    <x v="0"/>
    <x v="1"/>
    <x v="0"/>
    <s v="03.03.10"/>
    <x v="8"/>
    <x v="0"/>
    <x v="4"/>
    <s v="Receitas Da Câmara"/>
    <s v="03.03.10"/>
    <s v="Receitas Da Câmara"/>
    <s v="03.03.10"/>
    <x v="6"/>
    <x v="0"/>
    <x v="3"/>
    <x v="3"/>
    <x v="0"/>
    <x v="0"/>
    <x v="2"/>
    <x v="0"/>
    <x v="0"/>
    <s v="2024-01-11"/>
    <x v="0"/>
    <n v="63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400"/>
    <x v="262"/>
    <x v="0"/>
    <x v="1"/>
    <x v="0"/>
    <s v="03.03.10"/>
    <x v="8"/>
    <x v="0"/>
    <x v="4"/>
    <s v="Receitas Da Câmara"/>
    <s v="03.03.10"/>
    <s v="Receitas Da Câmara"/>
    <s v="03.03.10"/>
    <x v="42"/>
    <x v="0"/>
    <x v="3"/>
    <x v="3"/>
    <x v="0"/>
    <x v="0"/>
    <x v="2"/>
    <x v="0"/>
    <x v="0"/>
    <s v="2024-01-11"/>
    <x v="0"/>
    <n v="1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263"/>
    <x v="0"/>
    <x v="1"/>
    <x v="0"/>
    <s v="03.03.10"/>
    <x v="8"/>
    <x v="0"/>
    <x v="4"/>
    <s v="Receitas Da Câmara"/>
    <s v="03.03.10"/>
    <s v="Receitas Da Câmara"/>
    <s v="03.03.10"/>
    <x v="11"/>
    <x v="0"/>
    <x v="0"/>
    <x v="5"/>
    <x v="0"/>
    <x v="0"/>
    <x v="2"/>
    <x v="0"/>
    <x v="0"/>
    <s v="2024-01-11"/>
    <x v="0"/>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264"/>
    <x v="0"/>
    <x v="1"/>
    <x v="0"/>
    <s v="03.03.10"/>
    <x v="8"/>
    <x v="0"/>
    <x v="4"/>
    <s v="Receitas Da Câmara"/>
    <s v="03.03.10"/>
    <s v="Receitas Da Câmara"/>
    <s v="03.03.10"/>
    <x v="8"/>
    <x v="0"/>
    <x v="3"/>
    <x v="3"/>
    <x v="0"/>
    <x v="0"/>
    <x v="2"/>
    <x v="0"/>
    <x v="0"/>
    <s v="2024-01-11"/>
    <x v="0"/>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70"/>
    <x v="265"/>
    <x v="0"/>
    <x v="1"/>
    <x v="0"/>
    <s v="03.03.10"/>
    <x v="8"/>
    <x v="0"/>
    <x v="4"/>
    <s v="Receitas Da Câmara"/>
    <s v="03.03.10"/>
    <s v="Receitas Da Câmara"/>
    <s v="03.03.10"/>
    <x v="10"/>
    <x v="0"/>
    <x v="3"/>
    <x v="3"/>
    <x v="0"/>
    <x v="0"/>
    <x v="2"/>
    <x v="0"/>
    <x v="0"/>
    <s v="2024-01-11"/>
    <x v="0"/>
    <n v="30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25"/>
    <x v="266"/>
    <x v="0"/>
    <x v="1"/>
    <x v="0"/>
    <s v="03.03.10"/>
    <x v="8"/>
    <x v="0"/>
    <x v="4"/>
    <s v="Receitas Da Câmara"/>
    <s v="03.03.10"/>
    <s v="Receitas Da Câmara"/>
    <s v="03.03.10"/>
    <x v="12"/>
    <x v="0"/>
    <x v="3"/>
    <x v="3"/>
    <x v="0"/>
    <x v="0"/>
    <x v="2"/>
    <x v="0"/>
    <x v="0"/>
    <s v="2024-01-11"/>
    <x v="0"/>
    <n v="6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70"/>
    <x v="267"/>
    <x v="0"/>
    <x v="1"/>
    <x v="0"/>
    <s v="03.03.10"/>
    <x v="8"/>
    <x v="0"/>
    <x v="4"/>
    <s v="Receitas Da Câmara"/>
    <s v="03.03.10"/>
    <s v="Receitas Da Câmara"/>
    <s v="03.03.10"/>
    <x v="13"/>
    <x v="0"/>
    <x v="3"/>
    <x v="3"/>
    <x v="0"/>
    <x v="0"/>
    <x v="2"/>
    <x v="0"/>
    <x v="0"/>
    <s v="2024-01-11"/>
    <x v="0"/>
    <n v="36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82"/>
    <x v="268"/>
    <x v="0"/>
    <x v="1"/>
    <x v="0"/>
    <s v="03.03.10"/>
    <x v="8"/>
    <x v="0"/>
    <x v="4"/>
    <s v="Receitas Da Câmara"/>
    <s v="03.03.10"/>
    <s v="Receitas Da Câmara"/>
    <s v="03.03.10"/>
    <x v="18"/>
    <x v="0"/>
    <x v="0"/>
    <x v="0"/>
    <x v="0"/>
    <x v="0"/>
    <x v="2"/>
    <x v="0"/>
    <x v="0"/>
    <s v="2024-01-11"/>
    <x v="0"/>
    <n v="1118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0"/>
    <x v="269"/>
    <x v="0"/>
    <x v="1"/>
    <x v="0"/>
    <s v="03.03.10"/>
    <x v="8"/>
    <x v="0"/>
    <x v="4"/>
    <s v="Receitas Da Câmara"/>
    <s v="03.03.10"/>
    <s v="Receitas Da Câmara"/>
    <s v="03.03.10"/>
    <x v="8"/>
    <x v="0"/>
    <x v="3"/>
    <x v="3"/>
    <x v="0"/>
    <x v="0"/>
    <x v="2"/>
    <x v="0"/>
    <x v="0"/>
    <s v="2024-01-12"/>
    <x v="0"/>
    <n v="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546"/>
    <x v="270"/>
    <x v="0"/>
    <x v="1"/>
    <x v="0"/>
    <s v="03.03.10"/>
    <x v="8"/>
    <x v="0"/>
    <x v="4"/>
    <s v="Receitas Da Câmara"/>
    <s v="03.03.10"/>
    <s v="Receitas Da Câmara"/>
    <s v="03.03.10"/>
    <x v="18"/>
    <x v="0"/>
    <x v="0"/>
    <x v="0"/>
    <x v="0"/>
    <x v="0"/>
    <x v="2"/>
    <x v="0"/>
    <x v="0"/>
    <s v="2024-01-12"/>
    <x v="0"/>
    <n v="6854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97"/>
    <x v="271"/>
    <x v="0"/>
    <x v="1"/>
    <x v="0"/>
    <s v="03.03.10"/>
    <x v="8"/>
    <x v="0"/>
    <x v="4"/>
    <s v="Receitas Da Câmara"/>
    <s v="03.03.10"/>
    <s v="Receitas Da Câmara"/>
    <s v="03.03.10"/>
    <x v="25"/>
    <x v="0"/>
    <x v="3"/>
    <x v="3"/>
    <x v="0"/>
    <x v="0"/>
    <x v="2"/>
    <x v="0"/>
    <x v="0"/>
    <s v="2024-01-12"/>
    <x v="0"/>
    <n v="149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680"/>
    <x v="272"/>
    <x v="0"/>
    <x v="1"/>
    <x v="0"/>
    <s v="03.03.10"/>
    <x v="8"/>
    <x v="0"/>
    <x v="4"/>
    <s v="Receitas Da Câmara"/>
    <s v="03.03.10"/>
    <s v="Receitas Da Câmara"/>
    <s v="03.03.10"/>
    <x v="19"/>
    <x v="0"/>
    <x v="3"/>
    <x v="6"/>
    <x v="0"/>
    <x v="0"/>
    <x v="2"/>
    <x v="0"/>
    <x v="0"/>
    <s v="2024-01-12"/>
    <x v="0"/>
    <n v="67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772"/>
    <x v="273"/>
    <x v="0"/>
    <x v="1"/>
    <x v="0"/>
    <s v="03.03.10"/>
    <x v="8"/>
    <x v="0"/>
    <x v="4"/>
    <s v="Receitas Da Câmara"/>
    <s v="03.03.10"/>
    <s v="Receitas Da Câmara"/>
    <s v="03.03.10"/>
    <x v="17"/>
    <x v="0"/>
    <x v="3"/>
    <x v="3"/>
    <x v="0"/>
    <x v="0"/>
    <x v="2"/>
    <x v="0"/>
    <x v="0"/>
    <s v="2024-01-12"/>
    <x v="0"/>
    <n v="2177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60"/>
    <x v="274"/>
    <x v="0"/>
    <x v="1"/>
    <x v="0"/>
    <s v="03.03.10"/>
    <x v="8"/>
    <x v="0"/>
    <x v="4"/>
    <s v="Receitas Da Câmara"/>
    <s v="03.03.10"/>
    <s v="Receitas Da Câmara"/>
    <s v="03.03.10"/>
    <x v="6"/>
    <x v="0"/>
    <x v="3"/>
    <x v="3"/>
    <x v="0"/>
    <x v="0"/>
    <x v="2"/>
    <x v="0"/>
    <x v="0"/>
    <s v="2024-01-12"/>
    <x v="0"/>
    <n v="8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86"/>
    <x v="275"/>
    <x v="0"/>
    <x v="1"/>
    <x v="0"/>
    <s v="03.03.10"/>
    <x v="8"/>
    <x v="0"/>
    <x v="4"/>
    <s v="Receitas Da Câmara"/>
    <s v="03.03.10"/>
    <s v="Receitas Da Câmara"/>
    <s v="03.03.10"/>
    <x v="22"/>
    <x v="0"/>
    <x v="3"/>
    <x v="7"/>
    <x v="0"/>
    <x v="0"/>
    <x v="2"/>
    <x v="0"/>
    <x v="0"/>
    <s v="2024-01-12"/>
    <x v="0"/>
    <n v="118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276"/>
    <x v="0"/>
    <x v="1"/>
    <x v="0"/>
    <s v="03.03.10"/>
    <x v="8"/>
    <x v="0"/>
    <x v="4"/>
    <s v="Receitas Da Câmara"/>
    <s v="03.03.10"/>
    <s v="Receitas Da Câmara"/>
    <s v="03.03.10"/>
    <x v="21"/>
    <x v="0"/>
    <x v="3"/>
    <x v="3"/>
    <x v="0"/>
    <x v="0"/>
    <x v="2"/>
    <x v="0"/>
    <x v="0"/>
    <s v="2024-01-12"/>
    <x v="0"/>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277"/>
    <x v="0"/>
    <x v="1"/>
    <x v="0"/>
    <s v="03.03.10"/>
    <x v="8"/>
    <x v="0"/>
    <x v="4"/>
    <s v="Receitas Da Câmara"/>
    <s v="03.03.10"/>
    <s v="Receitas Da Câmara"/>
    <s v="03.03.10"/>
    <x v="13"/>
    <x v="0"/>
    <x v="3"/>
    <x v="3"/>
    <x v="0"/>
    <x v="0"/>
    <x v="2"/>
    <x v="0"/>
    <x v="0"/>
    <s v="2024-01-12"/>
    <x v="0"/>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400"/>
    <x v="278"/>
    <x v="0"/>
    <x v="1"/>
    <x v="0"/>
    <s v="03.03.10"/>
    <x v="8"/>
    <x v="0"/>
    <x v="4"/>
    <s v="Receitas Da Câmara"/>
    <s v="03.03.10"/>
    <s v="Receitas Da Câmara"/>
    <s v="03.03.10"/>
    <x v="42"/>
    <x v="0"/>
    <x v="3"/>
    <x v="3"/>
    <x v="0"/>
    <x v="0"/>
    <x v="2"/>
    <x v="0"/>
    <x v="0"/>
    <s v="2024-01-12"/>
    <x v="0"/>
    <n v="24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9"/>
    <x v="279"/>
    <x v="0"/>
    <x v="1"/>
    <x v="0"/>
    <s v="03.03.10"/>
    <x v="8"/>
    <x v="0"/>
    <x v="4"/>
    <s v="Receitas Da Câmara"/>
    <s v="03.03.10"/>
    <s v="Receitas Da Câmara"/>
    <s v="03.03.10"/>
    <x v="23"/>
    <x v="0"/>
    <x v="3"/>
    <x v="7"/>
    <x v="0"/>
    <x v="0"/>
    <x v="2"/>
    <x v="0"/>
    <x v="0"/>
    <s v="2024-01-12"/>
    <x v="0"/>
    <n v="45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1475"/>
    <x v="280"/>
    <x v="0"/>
    <x v="1"/>
    <x v="0"/>
    <s v="03.03.10"/>
    <x v="8"/>
    <x v="0"/>
    <x v="4"/>
    <s v="Receitas Da Câmara"/>
    <s v="03.03.10"/>
    <s v="Receitas Da Câmara"/>
    <s v="03.03.10"/>
    <x v="12"/>
    <x v="0"/>
    <x v="3"/>
    <x v="3"/>
    <x v="0"/>
    <x v="0"/>
    <x v="2"/>
    <x v="0"/>
    <x v="0"/>
    <s v="2024-01-12"/>
    <x v="0"/>
    <n v="614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0"/>
    <x v="281"/>
    <x v="0"/>
    <x v="1"/>
    <x v="0"/>
    <s v="03.03.10"/>
    <x v="8"/>
    <x v="0"/>
    <x v="4"/>
    <s v="Receitas Da Câmara"/>
    <s v="03.03.10"/>
    <s v="Receitas Da Câmara"/>
    <s v="03.03.10"/>
    <x v="20"/>
    <x v="0"/>
    <x v="3"/>
    <x v="3"/>
    <x v="0"/>
    <x v="0"/>
    <x v="2"/>
    <x v="0"/>
    <x v="0"/>
    <s v="2024-01-12"/>
    <x v="0"/>
    <n v="16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695"/>
    <x v="282"/>
    <x v="0"/>
    <x v="1"/>
    <x v="0"/>
    <s v="03.03.10"/>
    <x v="8"/>
    <x v="0"/>
    <x v="4"/>
    <s v="Receitas Da Câmara"/>
    <s v="03.03.10"/>
    <s v="Receitas Da Câmara"/>
    <s v="03.03.10"/>
    <x v="10"/>
    <x v="0"/>
    <x v="3"/>
    <x v="3"/>
    <x v="0"/>
    <x v="0"/>
    <x v="2"/>
    <x v="0"/>
    <x v="0"/>
    <s v="2024-01-12"/>
    <x v="0"/>
    <n v="1069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800"/>
    <x v="283"/>
    <x v="0"/>
    <x v="1"/>
    <x v="0"/>
    <s v="03.03.10"/>
    <x v="8"/>
    <x v="0"/>
    <x v="4"/>
    <s v="Receitas Da Câmara"/>
    <s v="03.03.10"/>
    <s v="Receitas Da Câmara"/>
    <s v="03.03.10"/>
    <x v="11"/>
    <x v="0"/>
    <x v="0"/>
    <x v="5"/>
    <x v="0"/>
    <x v="0"/>
    <x v="2"/>
    <x v="0"/>
    <x v="0"/>
    <s v="2024-01-12"/>
    <x v="0"/>
    <n v="8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13"/>
    <x v="284"/>
    <x v="0"/>
    <x v="1"/>
    <x v="0"/>
    <s v="03.03.10"/>
    <x v="8"/>
    <x v="0"/>
    <x v="4"/>
    <s v="Receitas Da Câmara"/>
    <s v="03.03.10"/>
    <s v="Receitas Da Câmara"/>
    <s v="03.03.10"/>
    <x v="9"/>
    <x v="0"/>
    <x v="3"/>
    <x v="3"/>
    <x v="0"/>
    <x v="0"/>
    <x v="2"/>
    <x v="0"/>
    <x v="0"/>
    <s v="2024-01-12"/>
    <x v="0"/>
    <n v="741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
    <x v="285"/>
    <x v="0"/>
    <x v="1"/>
    <x v="0"/>
    <s v="03.03.10"/>
    <x v="8"/>
    <x v="0"/>
    <x v="4"/>
    <s v="Receitas Da Câmara"/>
    <s v="03.03.10"/>
    <s v="Receitas Da Câmara"/>
    <s v="03.03.10"/>
    <x v="8"/>
    <x v="0"/>
    <x v="3"/>
    <x v="3"/>
    <x v="0"/>
    <x v="0"/>
    <x v="2"/>
    <x v="0"/>
    <x v="0"/>
    <s v="2024-01-15"/>
    <x v="0"/>
    <n v="34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8133"/>
    <x v="286"/>
    <x v="0"/>
    <x v="1"/>
    <x v="0"/>
    <s v="03.03.10"/>
    <x v="8"/>
    <x v="0"/>
    <x v="4"/>
    <s v="Receitas Da Câmara"/>
    <s v="03.03.10"/>
    <s v="Receitas Da Câmara"/>
    <s v="03.03.10"/>
    <x v="9"/>
    <x v="0"/>
    <x v="3"/>
    <x v="3"/>
    <x v="0"/>
    <x v="0"/>
    <x v="2"/>
    <x v="0"/>
    <x v="0"/>
    <s v="2024-01-15"/>
    <x v="0"/>
    <n v="8133"/>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00910"/>
    <x v="287"/>
    <x v="0"/>
    <x v="1"/>
    <x v="0"/>
    <s v="03.03.10"/>
    <x v="8"/>
    <x v="0"/>
    <x v="4"/>
    <s v="Receitas Da Câmara"/>
    <s v="03.03.10"/>
    <s v="Receitas Da Câmara"/>
    <s v="03.03.10"/>
    <x v="18"/>
    <x v="0"/>
    <x v="0"/>
    <x v="0"/>
    <x v="0"/>
    <x v="0"/>
    <x v="2"/>
    <x v="0"/>
    <x v="0"/>
    <s v="2024-01-15"/>
    <x v="0"/>
    <n v="10091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800"/>
    <x v="288"/>
    <x v="0"/>
    <x v="1"/>
    <x v="0"/>
    <s v="03.03.10"/>
    <x v="8"/>
    <x v="0"/>
    <x v="4"/>
    <s v="Receitas Da Câmara"/>
    <s v="03.03.10"/>
    <s v="Receitas Da Câmara"/>
    <s v="03.03.10"/>
    <x v="11"/>
    <x v="0"/>
    <x v="0"/>
    <x v="5"/>
    <x v="0"/>
    <x v="0"/>
    <x v="2"/>
    <x v="0"/>
    <x v="0"/>
    <s v="2024-01-15"/>
    <x v="0"/>
    <n v="18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8625"/>
    <x v="289"/>
    <x v="0"/>
    <x v="1"/>
    <x v="0"/>
    <s v="03.03.10"/>
    <x v="8"/>
    <x v="0"/>
    <x v="4"/>
    <s v="Receitas Da Câmara"/>
    <s v="03.03.10"/>
    <s v="Receitas Da Câmara"/>
    <s v="03.03.10"/>
    <x v="10"/>
    <x v="0"/>
    <x v="3"/>
    <x v="3"/>
    <x v="0"/>
    <x v="0"/>
    <x v="2"/>
    <x v="0"/>
    <x v="0"/>
    <s v="2024-01-15"/>
    <x v="0"/>
    <n v="8625"/>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590"/>
    <x v="290"/>
    <x v="0"/>
    <x v="1"/>
    <x v="0"/>
    <s v="03.03.10"/>
    <x v="8"/>
    <x v="0"/>
    <x v="4"/>
    <s v="Receitas Da Câmara"/>
    <s v="03.03.10"/>
    <s v="Receitas Da Câmara"/>
    <s v="03.03.10"/>
    <x v="17"/>
    <x v="0"/>
    <x v="3"/>
    <x v="3"/>
    <x v="0"/>
    <x v="0"/>
    <x v="2"/>
    <x v="0"/>
    <x v="0"/>
    <s v="2024-01-15"/>
    <x v="0"/>
    <n v="159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080"/>
    <x v="291"/>
    <x v="0"/>
    <x v="1"/>
    <x v="0"/>
    <s v="03.03.10"/>
    <x v="8"/>
    <x v="0"/>
    <x v="4"/>
    <s v="Receitas Da Câmara"/>
    <s v="03.03.10"/>
    <s v="Receitas Da Câmara"/>
    <s v="03.03.10"/>
    <x v="6"/>
    <x v="0"/>
    <x v="3"/>
    <x v="3"/>
    <x v="0"/>
    <x v="0"/>
    <x v="2"/>
    <x v="0"/>
    <x v="0"/>
    <s v="2024-01-15"/>
    <x v="0"/>
    <n v="108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400"/>
    <x v="292"/>
    <x v="0"/>
    <x v="1"/>
    <x v="0"/>
    <s v="03.03.10"/>
    <x v="8"/>
    <x v="0"/>
    <x v="4"/>
    <s v="Receitas Da Câmara"/>
    <s v="03.03.10"/>
    <s v="Receitas Da Câmara"/>
    <s v="03.03.10"/>
    <x v="20"/>
    <x v="0"/>
    <x v="3"/>
    <x v="3"/>
    <x v="0"/>
    <x v="0"/>
    <x v="2"/>
    <x v="0"/>
    <x v="0"/>
    <s v="2024-01-15"/>
    <x v="0"/>
    <n v="24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490"/>
    <x v="293"/>
    <x v="0"/>
    <x v="1"/>
    <x v="0"/>
    <s v="03.03.10"/>
    <x v="8"/>
    <x v="0"/>
    <x v="4"/>
    <s v="Receitas Da Câmara"/>
    <s v="03.03.10"/>
    <s v="Receitas Da Câmara"/>
    <s v="03.03.10"/>
    <x v="13"/>
    <x v="0"/>
    <x v="3"/>
    <x v="3"/>
    <x v="0"/>
    <x v="0"/>
    <x v="2"/>
    <x v="0"/>
    <x v="0"/>
    <s v="2024-01-15"/>
    <x v="0"/>
    <n v="549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6400"/>
    <x v="294"/>
    <x v="0"/>
    <x v="1"/>
    <x v="0"/>
    <s v="03.03.10"/>
    <x v="8"/>
    <x v="0"/>
    <x v="4"/>
    <s v="Receitas Da Câmara"/>
    <s v="03.03.10"/>
    <s v="Receitas Da Câmara"/>
    <s v="03.03.10"/>
    <x v="42"/>
    <x v="0"/>
    <x v="3"/>
    <x v="3"/>
    <x v="0"/>
    <x v="0"/>
    <x v="2"/>
    <x v="0"/>
    <x v="0"/>
    <s v="2024-01-15"/>
    <x v="0"/>
    <n v="164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5000"/>
    <x v="295"/>
    <x v="0"/>
    <x v="1"/>
    <x v="0"/>
    <s v="03.03.10"/>
    <x v="8"/>
    <x v="0"/>
    <x v="4"/>
    <s v="Receitas Da Câmara"/>
    <s v="03.03.10"/>
    <s v="Receitas Da Câmara"/>
    <s v="03.03.10"/>
    <x v="15"/>
    <x v="0"/>
    <x v="0"/>
    <x v="0"/>
    <x v="0"/>
    <x v="0"/>
    <x v="2"/>
    <x v="0"/>
    <x v="0"/>
    <s v="2024-01-15"/>
    <x v="0"/>
    <n v="25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8000"/>
    <x v="296"/>
    <x v="0"/>
    <x v="1"/>
    <x v="0"/>
    <s v="03.03.10"/>
    <x v="8"/>
    <x v="0"/>
    <x v="4"/>
    <s v="Receitas Da Câmara"/>
    <s v="03.03.10"/>
    <s v="Receitas Da Câmara"/>
    <s v="03.03.10"/>
    <x v="15"/>
    <x v="0"/>
    <x v="0"/>
    <x v="0"/>
    <x v="0"/>
    <x v="0"/>
    <x v="2"/>
    <x v="0"/>
    <x v="0"/>
    <s v="2024-01-16"/>
    <x v="0"/>
    <n v="8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75"/>
    <x v="297"/>
    <x v="0"/>
    <x v="1"/>
    <x v="0"/>
    <s v="03.03.10"/>
    <x v="8"/>
    <x v="0"/>
    <x v="4"/>
    <s v="Receitas Da Câmara"/>
    <s v="03.03.10"/>
    <s v="Receitas Da Câmara"/>
    <s v="03.03.10"/>
    <x v="12"/>
    <x v="0"/>
    <x v="3"/>
    <x v="3"/>
    <x v="0"/>
    <x v="0"/>
    <x v="2"/>
    <x v="0"/>
    <x v="0"/>
    <s v="2024-01-16"/>
    <x v="0"/>
    <n v="5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
    <x v="298"/>
    <x v="0"/>
    <x v="1"/>
    <x v="0"/>
    <s v="03.03.10"/>
    <x v="8"/>
    <x v="0"/>
    <x v="4"/>
    <s v="Receitas Da Câmara"/>
    <s v="03.03.10"/>
    <s v="Receitas Da Câmara"/>
    <s v="03.03.10"/>
    <x v="6"/>
    <x v="0"/>
    <x v="3"/>
    <x v="3"/>
    <x v="0"/>
    <x v="0"/>
    <x v="2"/>
    <x v="0"/>
    <x v="0"/>
    <s v="2024-01-16"/>
    <x v="0"/>
    <n v="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
    <x v="299"/>
    <x v="0"/>
    <x v="1"/>
    <x v="0"/>
    <s v="03.03.10"/>
    <x v="8"/>
    <x v="0"/>
    <x v="4"/>
    <s v="Receitas Da Câmara"/>
    <s v="03.03.10"/>
    <s v="Receitas Da Câmara"/>
    <s v="03.03.10"/>
    <x v="23"/>
    <x v="0"/>
    <x v="3"/>
    <x v="7"/>
    <x v="0"/>
    <x v="0"/>
    <x v="2"/>
    <x v="0"/>
    <x v="0"/>
    <s v="2024-01-16"/>
    <x v="0"/>
    <n v="4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424"/>
    <x v="300"/>
    <x v="0"/>
    <x v="1"/>
    <x v="0"/>
    <s v="03.03.10"/>
    <x v="8"/>
    <x v="0"/>
    <x v="4"/>
    <s v="Receitas Da Câmara"/>
    <s v="03.03.10"/>
    <s v="Receitas Da Câmara"/>
    <s v="03.03.10"/>
    <x v="18"/>
    <x v="0"/>
    <x v="0"/>
    <x v="0"/>
    <x v="0"/>
    <x v="0"/>
    <x v="2"/>
    <x v="0"/>
    <x v="0"/>
    <s v="2024-01-16"/>
    <x v="0"/>
    <n v="2542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2"/>
    <x v="301"/>
    <x v="0"/>
    <x v="1"/>
    <x v="0"/>
    <s v="03.03.10"/>
    <x v="8"/>
    <x v="0"/>
    <x v="4"/>
    <s v="Receitas Da Câmara"/>
    <s v="03.03.10"/>
    <s v="Receitas Da Câmara"/>
    <s v="03.03.10"/>
    <x v="22"/>
    <x v="0"/>
    <x v="3"/>
    <x v="7"/>
    <x v="0"/>
    <x v="0"/>
    <x v="2"/>
    <x v="0"/>
    <x v="0"/>
    <s v="2024-01-16"/>
    <x v="0"/>
    <n v="11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0"/>
    <x v="302"/>
    <x v="0"/>
    <x v="1"/>
    <x v="0"/>
    <s v="03.03.10"/>
    <x v="8"/>
    <x v="0"/>
    <x v="4"/>
    <s v="Receitas Da Câmara"/>
    <s v="03.03.10"/>
    <s v="Receitas Da Câmara"/>
    <s v="03.03.10"/>
    <x v="11"/>
    <x v="0"/>
    <x v="0"/>
    <x v="5"/>
    <x v="0"/>
    <x v="0"/>
    <x v="2"/>
    <x v="0"/>
    <x v="0"/>
    <s v="2024-01-16"/>
    <x v="0"/>
    <n v="4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00"/>
    <x v="303"/>
    <x v="0"/>
    <x v="1"/>
    <x v="0"/>
    <s v="03.03.10"/>
    <x v="8"/>
    <x v="0"/>
    <x v="4"/>
    <s v="Receitas Da Câmara"/>
    <s v="03.03.10"/>
    <s v="Receitas Da Câmara"/>
    <s v="03.03.10"/>
    <x v="13"/>
    <x v="0"/>
    <x v="3"/>
    <x v="3"/>
    <x v="0"/>
    <x v="0"/>
    <x v="2"/>
    <x v="0"/>
    <x v="0"/>
    <s v="2024-01-16"/>
    <x v="0"/>
    <n v="5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
    <x v="304"/>
    <x v="0"/>
    <x v="1"/>
    <x v="0"/>
    <s v="03.03.10"/>
    <x v="8"/>
    <x v="0"/>
    <x v="4"/>
    <s v="Receitas Da Câmara"/>
    <s v="03.03.10"/>
    <s v="Receitas Da Câmara"/>
    <s v="03.03.10"/>
    <x v="8"/>
    <x v="0"/>
    <x v="3"/>
    <x v="3"/>
    <x v="0"/>
    <x v="0"/>
    <x v="2"/>
    <x v="0"/>
    <x v="0"/>
    <s v="2024-01-16"/>
    <x v="0"/>
    <n v="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383"/>
    <x v="305"/>
    <x v="0"/>
    <x v="1"/>
    <x v="0"/>
    <s v="03.03.10"/>
    <x v="8"/>
    <x v="0"/>
    <x v="4"/>
    <s v="Receitas Da Câmara"/>
    <s v="03.03.10"/>
    <s v="Receitas Da Câmara"/>
    <s v="03.03.10"/>
    <x v="9"/>
    <x v="0"/>
    <x v="3"/>
    <x v="3"/>
    <x v="0"/>
    <x v="0"/>
    <x v="2"/>
    <x v="0"/>
    <x v="0"/>
    <s v="2024-01-16"/>
    <x v="0"/>
    <n v="103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306"/>
    <x v="0"/>
    <x v="1"/>
    <x v="0"/>
    <s v="03.03.10"/>
    <x v="8"/>
    <x v="0"/>
    <x v="4"/>
    <s v="Receitas Da Câmara"/>
    <s v="03.03.10"/>
    <s v="Receitas Da Câmara"/>
    <s v="03.03.10"/>
    <x v="20"/>
    <x v="0"/>
    <x v="3"/>
    <x v="3"/>
    <x v="0"/>
    <x v="0"/>
    <x v="2"/>
    <x v="0"/>
    <x v="0"/>
    <s v="2024-01-16"/>
    <x v="0"/>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60"/>
    <x v="307"/>
    <x v="0"/>
    <x v="1"/>
    <x v="0"/>
    <s v="03.03.10"/>
    <x v="8"/>
    <x v="0"/>
    <x v="4"/>
    <s v="Receitas Da Câmara"/>
    <s v="03.03.10"/>
    <s v="Receitas Da Câmara"/>
    <s v="03.03.10"/>
    <x v="10"/>
    <x v="0"/>
    <x v="3"/>
    <x v="3"/>
    <x v="0"/>
    <x v="0"/>
    <x v="2"/>
    <x v="0"/>
    <x v="0"/>
    <s v="2024-01-16"/>
    <x v="0"/>
    <n v="7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190"/>
    <x v="308"/>
    <x v="0"/>
    <x v="1"/>
    <x v="0"/>
    <s v="03.03.10"/>
    <x v="8"/>
    <x v="0"/>
    <x v="4"/>
    <s v="Receitas Da Câmara"/>
    <s v="03.03.10"/>
    <s v="Receitas Da Câmara"/>
    <s v="03.03.10"/>
    <x v="17"/>
    <x v="0"/>
    <x v="3"/>
    <x v="3"/>
    <x v="0"/>
    <x v="0"/>
    <x v="2"/>
    <x v="0"/>
    <x v="0"/>
    <s v="2024-01-16"/>
    <x v="0"/>
    <n v="61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800"/>
    <x v="309"/>
    <x v="0"/>
    <x v="1"/>
    <x v="0"/>
    <s v="03.03.10"/>
    <x v="8"/>
    <x v="0"/>
    <x v="4"/>
    <s v="Receitas Da Câmara"/>
    <s v="03.03.10"/>
    <s v="Receitas Da Câmara"/>
    <s v="03.03.10"/>
    <x v="42"/>
    <x v="0"/>
    <x v="3"/>
    <x v="3"/>
    <x v="0"/>
    <x v="0"/>
    <x v="2"/>
    <x v="0"/>
    <x v="0"/>
    <s v="2024-01-16"/>
    <x v="0"/>
    <n v="1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010"/>
    <x v="310"/>
    <x v="0"/>
    <x v="1"/>
    <x v="0"/>
    <s v="03.03.10"/>
    <x v="8"/>
    <x v="0"/>
    <x v="4"/>
    <s v="Receitas Da Câmara"/>
    <s v="03.03.10"/>
    <s v="Receitas Da Câmara"/>
    <s v="03.03.10"/>
    <x v="13"/>
    <x v="0"/>
    <x v="3"/>
    <x v="3"/>
    <x v="0"/>
    <x v="0"/>
    <x v="2"/>
    <x v="0"/>
    <x v="0"/>
    <s v="2024-01-22"/>
    <x v="0"/>
    <n v="170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
    <x v="311"/>
    <x v="0"/>
    <x v="1"/>
    <x v="0"/>
    <s v="03.03.10"/>
    <x v="8"/>
    <x v="0"/>
    <x v="4"/>
    <s v="Receitas Da Câmara"/>
    <s v="03.03.10"/>
    <s v="Receitas Da Câmara"/>
    <s v="03.03.10"/>
    <x v="8"/>
    <x v="0"/>
    <x v="3"/>
    <x v="3"/>
    <x v="0"/>
    <x v="0"/>
    <x v="2"/>
    <x v="0"/>
    <x v="0"/>
    <s v="2024-01-22"/>
    <x v="0"/>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00"/>
    <x v="312"/>
    <x v="0"/>
    <x v="1"/>
    <x v="0"/>
    <s v="03.03.10"/>
    <x v="8"/>
    <x v="0"/>
    <x v="4"/>
    <s v="Receitas Da Câmara"/>
    <s v="03.03.10"/>
    <s v="Receitas Da Câmara"/>
    <s v="03.03.10"/>
    <x v="9"/>
    <x v="0"/>
    <x v="3"/>
    <x v="3"/>
    <x v="0"/>
    <x v="0"/>
    <x v="2"/>
    <x v="0"/>
    <x v="0"/>
    <s v="2024-01-22"/>
    <x v="0"/>
    <n v="2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313"/>
    <x v="0"/>
    <x v="1"/>
    <x v="0"/>
    <s v="03.03.10"/>
    <x v="8"/>
    <x v="0"/>
    <x v="4"/>
    <s v="Receitas Da Câmara"/>
    <s v="03.03.10"/>
    <s v="Receitas Da Câmara"/>
    <s v="03.03.10"/>
    <x v="26"/>
    <x v="0"/>
    <x v="3"/>
    <x v="3"/>
    <x v="0"/>
    <x v="0"/>
    <x v="2"/>
    <x v="0"/>
    <x v="0"/>
    <s v="2024-01-22"/>
    <x v="0"/>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900"/>
    <x v="314"/>
    <x v="0"/>
    <x v="1"/>
    <x v="0"/>
    <s v="03.03.10"/>
    <x v="8"/>
    <x v="0"/>
    <x v="4"/>
    <s v="Receitas Da Câmara"/>
    <s v="03.03.10"/>
    <s v="Receitas Da Câmara"/>
    <s v="03.03.10"/>
    <x v="11"/>
    <x v="0"/>
    <x v="0"/>
    <x v="5"/>
    <x v="0"/>
    <x v="0"/>
    <x v="2"/>
    <x v="0"/>
    <x v="0"/>
    <s v="2024-01-22"/>
    <x v="0"/>
    <n v="8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180"/>
    <x v="315"/>
    <x v="0"/>
    <x v="1"/>
    <x v="0"/>
    <s v="03.03.10"/>
    <x v="8"/>
    <x v="0"/>
    <x v="4"/>
    <s v="Receitas Da Câmara"/>
    <s v="03.03.10"/>
    <s v="Receitas Da Câmara"/>
    <s v="03.03.10"/>
    <x v="17"/>
    <x v="0"/>
    <x v="3"/>
    <x v="3"/>
    <x v="0"/>
    <x v="0"/>
    <x v="2"/>
    <x v="0"/>
    <x v="0"/>
    <s v="2024-01-22"/>
    <x v="0"/>
    <n v="12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7"/>
    <x v="316"/>
    <x v="0"/>
    <x v="1"/>
    <x v="0"/>
    <s v="03.03.10"/>
    <x v="8"/>
    <x v="0"/>
    <x v="4"/>
    <s v="Receitas Da Câmara"/>
    <s v="03.03.10"/>
    <s v="Receitas Da Câmara"/>
    <s v="03.03.10"/>
    <x v="25"/>
    <x v="0"/>
    <x v="3"/>
    <x v="3"/>
    <x v="0"/>
    <x v="0"/>
    <x v="2"/>
    <x v="0"/>
    <x v="0"/>
    <s v="2024-01-22"/>
    <x v="0"/>
    <n v="13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50"/>
    <x v="317"/>
    <x v="0"/>
    <x v="1"/>
    <x v="0"/>
    <s v="03.03.10"/>
    <x v="8"/>
    <x v="0"/>
    <x v="4"/>
    <s v="Receitas Da Câmara"/>
    <s v="03.03.10"/>
    <s v="Receitas Da Câmara"/>
    <s v="03.03.10"/>
    <x v="10"/>
    <x v="0"/>
    <x v="3"/>
    <x v="3"/>
    <x v="0"/>
    <x v="0"/>
    <x v="2"/>
    <x v="0"/>
    <x v="0"/>
    <s v="2024-01-22"/>
    <x v="0"/>
    <n v="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318"/>
    <x v="0"/>
    <x v="1"/>
    <x v="0"/>
    <s v="03.03.10"/>
    <x v="8"/>
    <x v="0"/>
    <x v="4"/>
    <s v="Receitas Da Câmara"/>
    <s v="03.03.10"/>
    <s v="Receitas Da Câmara"/>
    <s v="03.03.10"/>
    <x v="42"/>
    <x v="0"/>
    <x v="3"/>
    <x v="3"/>
    <x v="0"/>
    <x v="0"/>
    <x v="2"/>
    <x v="0"/>
    <x v="0"/>
    <s v="2024-01-22"/>
    <x v="0"/>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25"/>
    <x v="319"/>
    <x v="0"/>
    <x v="1"/>
    <x v="0"/>
    <s v="03.03.10"/>
    <x v="8"/>
    <x v="0"/>
    <x v="4"/>
    <s v="Receitas Da Câmara"/>
    <s v="03.03.10"/>
    <s v="Receitas Da Câmara"/>
    <s v="03.03.10"/>
    <x v="12"/>
    <x v="0"/>
    <x v="3"/>
    <x v="3"/>
    <x v="0"/>
    <x v="0"/>
    <x v="2"/>
    <x v="0"/>
    <x v="0"/>
    <s v="2024-01-22"/>
    <x v="0"/>
    <n v="55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396"/>
    <x v="320"/>
    <x v="0"/>
    <x v="1"/>
    <x v="0"/>
    <s v="03.03.10"/>
    <x v="8"/>
    <x v="0"/>
    <x v="4"/>
    <s v="Receitas Da Câmara"/>
    <s v="03.03.10"/>
    <s v="Receitas Da Câmara"/>
    <s v="03.03.10"/>
    <x v="18"/>
    <x v="0"/>
    <x v="0"/>
    <x v="0"/>
    <x v="0"/>
    <x v="0"/>
    <x v="2"/>
    <x v="0"/>
    <x v="0"/>
    <s v="2024-01-22"/>
    <x v="0"/>
    <n v="1239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321"/>
    <x v="0"/>
    <x v="0"/>
    <x v="0"/>
    <s v="03.16.15"/>
    <x v="0"/>
    <x v="0"/>
    <x v="0"/>
    <s v="Direção Financeira"/>
    <s v="03.16.15"/>
    <s v="Direção Financeira"/>
    <s v="03.16.15"/>
    <x v="31"/>
    <x v="0"/>
    <x v="0"/>
    <x v="1"/>
    <x v="0"/>
    <x v="0"/>
    <x v="0"/>
    <x v="0"/>
    <x v="2"/>
    <s v="2024-02-22"/>
    <x v="0"/>
    <n v="1000"/>
    <x v="0"/>
    <m/>
    <x v="0"/>
    <m/>
    <x v="6"/>
    <n v="100474914"/>
    <x v="0"/>
    <x v="0"/>
    <s v="Direção Financeira"/>
    <s v="ORI"/>
    <x v="0"/>
    <m/>
    <x v="0"/>
    <x v="0"/>
    <x v="0"/>
    <x v="0"/>
    <x v="0"/>
    <x v="0"/>
    <x v="0"/>
    <x v="0"/>
    <x v="0"/>
    <x v="0"/>
    <x v="0"/>
    <s v="Direção Financeira"/>
    <x v="0"/>
    <x v="0"/>
    <x v="0"/>
    <x v="0"/>
    <x v="0"/>
    <x v="0"/>
    <x v="0"/>
    <x v="0"/>
    <x v="0"/>
    <x v="0"/>
    <x v="0"/>
    <x v="0"/>
    <s v="Pagamento de despesas a favor da CV Telecom referente ao carregamento de dados de internet para escola do mar, conforme fatura em anexo."/>
  </r>
  <r>
    <x v="0"/>
    <n v="0"/>
    <n v="0"/>
    <n v="0"/>
    <n v="15929"/>
    <x v="322"/>
    <x v="0"/>
    <x v="0"/>
    <x v="0"/>
    <s v="03.16.32"/>
    <x v="29"/>
    <x v="0"/>
    <x v="0"/>
    <s v="Gabinete de Comunicação e Imagem"/>
    <s v="03.16.32"/>
    <s v="Gabinete de Comunicação e Imagem"/>
    <s v="03.16.32"/>
    <x v="30"/>
    <x v="0"/>
    <x v="0"/>
    <x v="0"/>
    <x v="1"/>
    <x v="0"/>
    <x v="0"/>
    <x v="0"/>
    <x v="2"/>
    <s v="2024-02-23"/>
    <x v="0"/>
    <n v="15929"/>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02-2024"/>
  </r>
  <r>
    <x v="0"/>
    <n v="0"/>
    <n v="0"/>
    <n v="0"/>
    <n v="145680"/>
    <x v="322"/>
    <x v="0"/>
    <x v="0"/>
    <x v="0"/>
    <s v="03.16.32"/>
    <x v="29"/>
    <x v="0"/>
    <x v="0"/>
    <s v="Gabinete de Comunicação e Imagem"/>
    <s v="03.16.32"/>
    <s v="Gabinete de Comunicação e Imagem"/>
    <s v="03.16.32"/>
    <x v="30"/>
    <x v="0"/>
    <x v="0"/>
    <x v="0"/>
    <x v="1"/>
    <x v="0"/>
    <x v="0"/>
    <x v="0"/>
    <x v="2"/>
    <s v="2024-02-23"/>
    <x v="0"/>
    <n v="145680"/>
    <x v="0"/>
    <m/>
    <x v="0"/>
    <m/>
    <x v="9"/>
    <n v="100474693"/>
    <x v="0"/>
    <x v="0"/>
    <s v="Gabinete de Comunicação e Imagem"/>
    <s v="ORI"/>
    <x v="0"/>
    <s v="GCI"/>
    <x v="0"/>
    <x v="0"/>
    <x v="0"/>
    <x v="0"/>
    <x v="0"/>
    <x v="0"/>
    <x v="0"/>
    <x v="0"/>
    <x v="0"/>
    <x v="0"/>
    <x v="0"/>
    <s v="Gabinete de Comunicação e Imagem"/>
    <x v="0"/>
    <x v="0"/>
    <x v="0"/>
    <x v="0"/>
    <x v="0"/>
    <x v="0"/>
    <x v="0"/>
    <x v="0"/>
    <x v="0"/>
    <x v="0"/>
    <x v="0"/>
    <x v="0"/>
    <s v="Pagamento de salário referente a 02-2024"/>
  </r>
  <r>
    <x v="2"/>
    <n v="0"/>
    <n v="0"/>
    <n v="0"/>
    <n v="101599"/>
    <x v="323"/>
    <x v="0"/>
    <x v="0"/>
    <x v="0"/>
    <s v="80.02.10.26"/>
    <x v="13"/>
    <x v="2"/>
    <x v="2"/>
    <s v="Outros"/>
    <s v="80.02.10"/>
    <s v="Outros"/>
    <s v="80.02.10"/>
    <x v="27"/>
    <x v="0"/>
    <x v="5"/>
    <x v="8"/>
    <x v="1"/>
    <x v="2"/>
    <x v="0"/>
    <x v="0"/>
    <x v="2"/>
    <s v="2024-02-27"/>
    <x v="0"/>
    <n v="101599"/>
    <x v="0"/>
    <m/>
    <x v="0"/>
    <m/>
    <x v="14"/>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 de Janeiro e Fevereiro de 2024, conforme justificativo em anexo."/>
  </r>
  <r>
    <x v="0"/>
    <n v="0"/>
    <n v="0"/>
    <n v="0"/>
    <n v="28800"/>
    <x v="324"/>
    <x v="0"/>
    <x v="0"/>
    <x v="0"/>
    <s v="01.27.04.03"/>
    <x v="4"/>
    <x v="1"/>
    <x v="1"/>
    <s v="Infra-Estruturas e Transportes"/>
    <s v="01.27.04"/>
    <s v="Infra-Estruturas e Transportes"/>
    <s v="01.27.04"/>
    <x v="4"/>
    <x v="0"/>
    <x v="2"/>
    <x v="2"/>
    <x v="0"/>
    <x v="1"/>
    <x v="0"/>
    <x v="0"/>
    <x v="1"/>
    <s v="2024-03-01"/>
    <x v="0"/>
    <n v="28800"/>
    <x v="0"/>
    <m/>
    <x v="0"/>
    <m/>
    <x v="77"/>
    <n v="100477538"/>
    <x v="0"/>
    <x v="0"/>
    <s v="Plano de emergencia da epoca de chuvas"/>
    <s v="ORI"/>
    <x v="0"/>
    <m/>
    <x v="0"/>
    <x v="0"/>
    <x v="0"/>
    <x v="0"/>
    <x v="0"/>
    <x v="0"/>
    <x v="0"/>
    <x v="0"/>
    <x v="0"/>
    <x v="0"/>
    <x v="0"/>
    <s v="Plano de emergencia da epoca de chuvas"/>
    <x v="0"/>
    <x v="0"/>
    <x v="0"/>
    <x v="0"/>
    <x v="1"/>
    <x v="0"/>
    <x v="0"/>
    <x v="0"/>
    <x v="0"/>
    <x v="0"/>
    <x v="0"/>
    <x v="0"/>
    <s v="Pagamento a favor da Oficina Mecânica André, pela a aquisição de serviço de manutenção e reparação de maquina Pá Carregadora da CMSM, conforme anexo."/>
  </r>
  <r>
    <x v="0"/>
    <n v="0"/>
    <n v="0"/>
    <n v="0"/>
    <n v="854717"/>
    <x v="325"/>
    <x v="0"/>
    <x v="0"/>
    <x v="0"/>
    <s v="03.16.15"/>
    <x v="0"/>
    <x v="0"/>
    <x v="0"/>
    <s v="Direção Financeira"/>
    <s v="03.16.15"/>
    <s v="Direção Financeira"/>
    <s v="03.16.15"/>
    <x v="0"/>
    <x v="0"/>
    <x v="0"/>
    <x v="0"/>
    <x v="0"/>
    <x v="0"/>
    <x v="0"/>
    <x v="0"/>
    <x v="1"/>
    <s v="2024-03-06"/>
    <x v="0"/>
    <n v="854717"/>
    <x v="0"/>
    <m/>
    <x v="0"/>
    <m/>
    <x v="27"/>
    <n v="100479096"/>
    <x v="0"/>
    <x v="0"/>
    <s v="Direção Financeira"/>
    <s v="ORI"/>
    <x v="0"/>
    <m/>
    <x v="0"/>
    <x v="0"/>
    <x v="0"/>
    <x v="0"/>
    <x v="0"/>
    <x v="0"/>
    <x v="0"/>
    <x v="0"/>
    <x v="0"/>
    <x v="0"/>
    <x v="0"/>
    <s v="Direção Financeira"/>
    <x v="0"/>
    <x v="0"/>
    <x v="0"/>
    <x v="0"/>
    <x v="0"/>
    <x v="0"/>
    <x v="0"/>
    <x v="0"/>
    <x v="0"/>
    <x v="0"/>
    <x v="0"/>
    <x v="0"/>
    <s v="Pagamento da ultima parcela do motor e montagem de para-choques e dois fários de nevoeiros de frente da viatura ST-35-RP, afetos aos serviços da CMSM, conforme anexo."/>
  </r>
  <r>
    <x v="0"/>
    <n v="0"/>
    <n v="0"/>
    <n v="0"/>
    <n v="1000"/>
    <x v="326"/>
    <x v="0"/>
    <x v="0"/>
    <x v="0"/>
    <s v="03.16.15"/>
    <x v="0"/>
    <x v="0"/>
    <x v="0"/>
    <s v="Direção Financeira"/>
    <s v="03.16.15"/>
    <s v="Direção Financeira"/>
    <s v="03.16.15"/>
    <x v="3"/>
    <x v="0"/>
    <x v="0"/>
    <x v="1"/>
    <x v="0"/>
    <x v="0"/>
    <x v="0"/>
    <x v="0"/>
    <x v="1"/>
    <s v="2024-03-07"/>
    <x v="0"/>
    <n v="1000"/>
    <x v="0"/>
    <m/>
    <x v="0"/>
    <m/>
    <x v="78"/>
    <n v="100477691"/>
    <x v="0"/>
    <x v="0"/>
    <s v="Direção Financeira"/>
    <s v="ORI"/>
    <x v="0"/>
    <m/>
    <x v="0"/>
    <x v="0"/>
    <x v="0"/>
    <x v="0"/>
    <x v="0"/>
    <x v="0"/>
    <x v="0"/>
    <x v="0"/>
    <x v="0"/>
    <x v="0"/>
    <x v="0"/>
    <s v="Direção Financeira"/>
    <x v="0"/>
    <x v="0"/>
    <x v="0"/>
    <x v="0"/>
    <x v="0"/>
    <x v="0"/>
    <x v="0"/>
    <x v="0"/>
    <x v="0"/>
    <x v="0"/>
    <x v="0"/>
    <x v="0"/>
    <s v="Ajuda de custo a favor do Sr. Austelino Martins pela sua deslocação em missão de serviço a cidade da Santa Cruz, conforme justificativo em anexo."/>
  </r>
  <r>
    <x v="0"/>
    <n v="0"/>
    <n v="0"/>
    <n v="0"/>
    <n v="480"/>
    <x v="327"/>
    <x v="0"/>
    <x v="1"/>
    <x v="0"/>
    <s v="03.03.10"/>
    <x v="8"/>
    <x v="0"/>
    <x v="4"/>
    <s v="Receitas Da Câmara"/>
    <s v="03.03.10"/>
    <s v="Receitas Da Câmara"/>
    <s v="03.03.10"/>
    <x v="8"/>
    <x v="0"/>
    <x v="3"/>
    <x v="3"/>
    <x v="0"/>
    <x v="0"/>
    <x v="2"/>
    <x v="0"/>
    <x v="6"/>
    <s v="2024-04-02"/>
    <x v="1"/>
    <n v="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000"/>
    <x v="328"/>
    <x v="0"/>
    <x v="0"/>
    <x v="0"/>
    <s v="01.25.04.22"/>
    <x v="7"/>
    <x v="3"/>
    <x v="3"/>
    <s v="Cultura"/>
    <s v="01.25.04"/>
    <s v="Cultura"/>
    <s v="01.25.04"/>
    <x v="4"/>
    <x v="0"/>
    <x v="2"/>
    <x v="2"/>
    <x v="0"/>
    <x v="1"/>
    <x v="0"/>
    <x v="0"/>
    <x v="0"/>
    <s v="2024-01-22"/>
    <x v="0"/>
    <n v="21000"/>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a favor do senhor Elísio Alcides Pires Barreto, referente a trabalho de eletricidade efetuado no quadro do festival Calheta 2023, conforme anexo."/>
  </r>
  <r>
    <x v="0"/>
    <n v="0"/>
    <n v="0"/>
    <n v="0"/>
    <n v="119000"/>
    <x v="328"/>
    <x v="0"/>
    <x v="0"/>
    <x v="0"/>
    <s v="01.25.04.22"/>
    <x v="7"/>
    <x v="3"/>
    <x v="3"/>
    <s v="Cultura"/>
    <s v="01.25.04"/>
    <s v="Cultura"/>
    <s v="01.25.04"/>
    <x v="4"/>
    <x v="0"/>
    <x v="2"/>
    <x v="2"/>
    <x v="0"/>
    <x v="1"/>
    <x v="0"/>
    <x v="0"/>
    <x v="0"/>
    <s v="2024-01-22"/>
    <x v="0"/>
    <n v="119000"/>
    <x v="0"/>
    <m/>
    <x v="0"/>
    <m/>
    <x v="79"/>
    <n v="10043423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enhor Elísio Alcides Pires Barreto, referente a trabalho de eletricidade efetuado no quadro do festival Calheta 2023, conforme anexo."/>
  </r>
  <r>
    <x v="0"/>
    <n v="0"/>
    <n v="0"/>
    <n v="0"/>
    <n v="1814"/>
    <x v="329"/>
    <x v="0"/>
    <x v="0"/>
    <x v="0"/>
    <s v="01.25.05.12"/>
    <x v="10"/>
    <x v="3"/>
    <x v="3"/>
    <s v="Saúde"/>
    <s v="01.25.05"/>
    <s v="Saúde"/>
    <s v="01.25.05"/>
    <x v="7"/>
    <x v="0"/>
    <x v="4"/>
    <x v="4"/>
    <x v="0"/>
    <x v="1"/>
    <x v="0"/>
    <x v="0"/>
    <x v="0"/>
    <s v="2024-01-22"/>
    <x v="0"/>
    <n v="1814"/>
    <x v="0"/>
    <m/>
    <x v="0"/>
    <m/>
    <x v="1"/>
    <n v="100476920"/>
    <x v="0"/>
    <x v="0"/>
    <s v="Promoção e Inclusão Social"/>
    <s v="ORI"/>
    <x v="0"/>
    <m/>
    <x v="0"/>
    <x v="0"/>
    <x v="0"/>
    <x v="0"/>
    <x v="0"/>
    <x v="0"/>
    <x v="0"/>
    <x v="0"/>
    <x v="0"/>
    <x v="0"/>
    <x v="0"/>
    <s v="Promoção e Inclusão Social"/>
    <x v="0"/>
    <x v="0"/>
    <x v="0"/>
    <x v="0"/>
    <x v="1"/>
    <x v="0"/>
    <x v="0"/>
    <x v="0"/>
    <x v="0"/>
    <x v="0"/>
    <x v="0"/>
    <x v="0"/>
    <s v="Pagamento referente a aquisição de 01 garafa de gás para o jardim infantil de Pedra Larga em Ribeira de São Miguel, conforme anexo. "/>
  </r>
  <r>
    <x v="0"/>
    <n v="0"/>
    <n v="0"/>
    <n v="0"/>
    <n v="6528"/>
    <x v="330"/>
    <x v="0"/>
    <x v="1"/>
    <x v="0"/>
    <s v="80.02.10.26"/>
    <x v="13"/>
    <x v="2"/>
    <x v="2"/>
    <s v="Outros"/>
    <s v="80.02.10"/>
    <s v="Outros"/>
    <s v="80.02.10"/>
    <x v="34"/>
    <x v="0"/>
    <x v="1"/>
    <x v="9"/>
    <x v="1"/>
    <x v="2"/>
    <x v="2"/>
    <x v="0"/>
    <x v="3"/>
    <s v="2024-05-22"/>
    <x v="1"/>
    <n v="6528"/>
    <x v="0"/>
    <m/>
    <x v="0"/>
    <m/>
    <x v="15"/>
    <n v="100479277"/>
    <x v="0"/>
    <x v="0"/>
    <s v="Retenção Sansung"/>
    <s v="ORI"/>
    <x v="0"/>
    <s v="RS"/>
    <x v="0"/>
    <x v="0"/>
    <x v="0"/>
    <x v="0"/>
    <x v="0"/>
    <x v="0"/>
    <x v="0"/>
    <x v="0"/>
    <x v="0"/>
    <x v="0"/>
    <x v="0"/>
    <s v="Retenção Sansung"/>
    <x v="0"/>
    <x v="0"/>
    <x v="0"/>
    <x v="0"/>
    <x v="2"/>
    <x v="0"/>
    <x v="0"/>
    <x v="0"/>
    <x v="0"/>
    <x v="1"/>
    <x v="0"/>
    <x v="0"/>
    <s v="RETENCAO OT"/>
  </r>
  <r>
    <x v="1"/>
    <n v="0"/>
    <n v="0"/>
    <n v="0"/>
    <n v="14250"/>
    <x v="331"/>
    <x v="0"/>
    <x v="0"/>
    <x v="0"/>
    <s v="01.25.02.17"/>
    <x v="30"/>
    <x v="3"/>
    <x v="3"/>
    <s v="desporto"/>
    <s v="01.25.02"/>
    <s v="desporto"/>
    <s v="01.25.02"/>
    <x v="1"/>
    <x v="0"/>
    <x v="0"/>
    <x v="0"/>
    <x v="0"/>
    <x v="1"/>
    <x v="1"/>
    <x v="0"/>
    <x v="4"/>
    <s v="2024-06-06"/>
    <x v="1"/>
    <n v="14250"/>
    <x v="0"/>
    <m/>
    <x v="0"/>
    <m/>
    <x v="2"/>
    <n v="100474696"/>
    <x v="0"/>
    <x v="1"/>
    <s v="Construção e Reabilitação de Placas Desportivas"/>
    <s v="ORI"/>
    <x v="0"/>
    <m/>
    <x v="0"/>
    <x v="0"/>
    <x v="0"/>
    <x v="0"/>
    <x v="0"/>
    <x v="0"/>
    <x v="0"/>
    <x v="0"/>
    <x v="0"/>
    <x v="0"/>
    <x v="0"/>
    <s v="Construção e Reabilitação de Placas Desportivas"/>
    <x v="0"/>
    <x v="0"/>
    <x v="0"/>
    <x v="0"/>
    <x v="1"/>
    <x v="0"/>
    <x v="0"/>
    <x v="0"/>
    <x v="0"/>
    <x v="0"/>
    <x v="1"/>
    <x v="0"/>
    <s v="Pagamento a favor do Sr. José Constantino Leal, pela aquisição de serviços de pintura da placa desportiva de Ponta Verde, conforme anexo."/>
  </r>
  <r>
    <x v="1"/>
    <n v="0"/>
    <n v="0"/>
    <n v="0"/>
    <n v="80750"/>
    <x v="331"/>
    <x v="0"/>
    <x v="0"/>
    <x v="0"/>
    <s v="01.25.02.17"/>
    <x v="30"/>
    <x v="3"/>
    <x v="3"/>
    <s v="desporto"/>
    <s v="01.25.02"/>
    <s v="desporto"/>
    <s v="01.25.02"/>
    <x v="1"/>
    <x v="0"/>
    <x v="0"/>
    <x v="0"/>
    <x v="0"/>
    <x v="1"/>
    <x v="1"/>
    <x v="0"/>
    <x v="4"/>
    <s v="2024-06-06"/>
    <x v="1"/>
    <n v="80750"/>
    <x v="0"/>
    <m/>
    <x v="0"/>
    <m/>
    <x v="80"/>
    <n v="100479650"/>
    <x v="0"/>
    <x v="0"/>
    <s v="Construção e Reabilitação de Placas Desportivas"/>
    <s v="ORI"/>
    <x v="0"/>
    <m/>
    <x v="0"/>
    <x v="0"/>
    <x v="0"/>
    <x v="0"/>
    <x v="0"/>
    <x v="0"/>
    <x v="0"/>
    <x v="0"/>
    <x v="0"/>
    <x v="0"/>
    <x v="0"/>
    <s v="Construção e Reabilitação de Placas Desportivas"/>
    <x v="0"/>
    <x v="0"/>
    <x v="0"/>
    <x v="0"/>
    <x v="1"/>
    <x v="0"/>
    <x v="0"/>
    <x v="0"/>
    <x v="0"/>
    <x v="0"/>
    <x v="0"/>
    <x v="0"/>
    <s v="Pagamento a favor do Sr. José Constantino Leal, pela aquisição de serviços de pintura da placa desportiva de Ponta Verde, conforme anexo."/>
  </r>
  <r>
    <x v="0"/>
    <n v="0"/>
    <n v="0"/>
    <n v="0"/>
    <n v="8400"/>
    <x v="332"/>
    <x v="0"/>
    <x v="0"/>
    <x v="0"/>
    <s v="03.16.15"/>
    <x v="0"/>
    <x v="0"/>
    <x v="0"/>
    <s v="Direção Financeira"/>
    <s v="03.16.15"/>
    <s v="Direção Financeira"/>
    <s v="03.16.15"/>
    <x v="3"/>
    <x v="0"/>
    <x v="0"/>
    <x v="1"/>
    <x v="0"/>
    <x v="0"/>
    <x v="0"/>
    <x v="0"/>
    <x v="4"/>
    <s v="2024-06-19"/>
    <x v="1"/>
    <n v="8400"/>
    <x v="0"/>
    <m/>
    <x v="0"/>
    <m/>
    <x v="81"/>
    <n v="100476675"/>
    <x v="0"/>
    <x v="0"/>
    <s v="Direção Financeira"/>
    <s v="ORI"/>
    <x v="0"/>
    <m/>
    <x v="0"/>
    <x v="0"/>
    <x v="0"/>
    <x v="0"/>
    <x v="0"/>
    <x v="0"/>
    <x v="0"/>
    <x v="0"/>
    <x v="0"/>
    <x v="0"/>
    <x v="0"/>
    <s v="Direção Financeira"/>
    <x v="0"/>
    <x v="0"/>
    <x v="0"/>
    <x v="0"/>
    <x v="0"/>
    <x v="0"/>
    <x v="0"/>
    <x v="0"/>
    <x v="0"/>
    <x v="0"/>
    <x v="0"/>
    <x v="0"/>
    <s v="Ajuda de custo a favor de Sr. José Jorge Fernandes pela sua deslocação em missão de serviço a cidade da Praia nos dia 12,19, 25/05 e 01, 09 16/06 de 2024, conforme justificativo em anexo."/>
  </r>
  <r>
    <x v="1"/>
    <n v="0"/>
    <n v="0"/>
    <n v="0"/>
    <n v="26000"/>
    <x v="333"/>
    <x v="0"/>
    <x v="0"/>
    <x v="0"/>
    <s v="01.25.02.23"/>
    <x v="12"/>
    <x v="3"/>
    <x v="3"/>
    <s v="desporto"/>
    <s v="01.25.02"/>
    <s v="desporto"/>
    <s v="01.25.02"/>
    <x v="1"/>
    <x v="0"/>
    <x v="0"/>
    <x v="0"/>
    <x v="0"/>
    <x v="1"/>
    <x v="1"/>
    <x v="0"/>
    <x v="4"/>
    <s v="2024-06-21"/>
    <x v="1"/>
    <n v="26000"/>
    <x v="0"/>
    <m/>
    <x v="0"/>
    <m/>
    <x v="6"/>
    <n v="100474914"/>
    <x v="0"/>
    <x v="0"/>
    <s v="Atividades desportivas e promoção do desporto no Concelho"/>
    <s v="ORI"/>
    <x v="0"/>
    <m/>
    <x v="0"/>
    <x v="0"/>
    <x v="0"/>
    <x v="0"/>
    <x v="0"/>
    <x v="0"/>
    <x v="0"/>
    <x v="0"/>
    <x v="0"/>
    <x v="0"/>
    <x v="0"/>
    <s v="Atividades desportivas e promoção do desporto no Concelho"/>
    <x v="0"/>
    <x v="0"/>
    <x v="0"/>
    <x v="0"/>
    <x v="1"/>
    <x v="0"/>
    <x v="0"/>
    <x v="0"/>
    <x v="0"/>
    <x v="0"/>
    <x v="0"/>
    <x v="0"/>
    <s v="Gratificação aos vencedores de atividades recreativas da festa de romaria em Ponta Verde, conforme proposta em anexo."/>
  </r>
  <r>
    <x v="0"/>
    <n v="0"/>
    <n v="0"/>
    <n v="0"/>
    <n v="10000"/>
    <x v="334"/>
    <x v="0"/>
    <x v="0"/>
    <x v="0"/>
    <s v="03.16.24"/>
    <x v="31"/>
    <x v="0"/>
    <x v="0"/>
    <s v="Direcao da Familia, Inclusão, Género e Saúde"/>
    <s v="03.16.24"/>
    <s v="Direcao da Familia, Inclusão, Género e Saúde"/>
    <s v="03.16.24"/>
    <x v="3"/>
    <x v="0"/>
    <x v="0"/>
    <x v="1"/>
    <x v="0"/>
    <x v="0"/>
    <x v="0"/>
    <x v="0"/>
    <x v="9"/>
    <s v="2024-07-10"/>
    <x v="2"/>
    <n v="10000"/>
    <x v="0"/>
    <m/>
    <x v="0"/>
    <m/>
    <x v="82"/>
    <n v="100477415"/>
    <x v="0"/>
    <x v="0"/>
    <s v="Direcao da Familia, Inclusão, Género e Saúde"/>
    <s v="ORI"/>
    <x v="0"/>
    <m/>
    <x v="0"/>
    <x v="0"/>
    <x v="0"/>
    <x v="0"/>
    <x v="0"/>
    <x v="0"/>
    <x v="0"/>
    <x v="0"/>
    <x v="0"/>
    <x v="0"/>
    <x v="0"/>
    <s v="Direcao da Familia, Inclusão, Género e Saúde"/>
    <x v="0"/>
    <x v="0"/>
    <x v="0"/>
    <x v="0"/>
    <x v="0"/>
    <x v="0"/>
    <x v="0"/>
    <x v="0"/>
    <x v="0"/>
    <x v="0"/>
    <x v="0"/>
    <x v="0"/>
    <s v="Ajuda de custo a favor do senhor Anildo Rodrigues, pela sua deslocação a Praia nos dias 8 a 12 de julho de 2024, em missão oficial de serviço, conforme anexo."/>
  </r>
  <r>
    <x v="0"/>
    <n v="0"/>
    <n v="0"/>
    <n v="0"/>
    <n v="186019"/>
    <x v="335"/>
    <x v="0"/>
    <x v="1"/>
    <x v="0"/>
    <s v="80.02.01"/>
    <x v="2"/>
    <x v="2"/>
    <x v="2"/>
    <s v="Retenções Iur"/>
    <s v="80.02.01"/>
    <s v="Retenções Iur"/>
    <s v="80.02.01"/>
    <x v="2"/>
    <x v="0"/>
    <x v="1"/>
    <x v="0"/>
    <x v="1"/>
    <x v="2"/>
    <x v="2"/>
    <x v="0"/>
    <x v="3"/>
    <s v="2024-05-22"/>
    <x v="1"/>
    <n v="186019"/>
    <x v="0"/>
    <m/>
    <x v="0"/>
    <m/>
    <x v="2"/>
    <n v="100474696"/>
    <x v="0"/>
    <x v="0"/>
    <s v="Retenções Iur"/>
    <s v="ORI"/>
    <x v="0"/>
    <s v="RIUR"/>
    <x v="0"/>
    <x v="0"/>
    <x v="0"/>
    <x v="0"/>
    <x v="0"/>
    <x v="0"/>
    <x v="0"/>
    <x v="0"/>
    <x v="0"/>
    <x v="0"/>
    <x v="0"/>
    <s v="Retenções Iur"/>
    <x v="0"/>
    <x v="0"/>
    <x v="0"/>
    <x v="0"/>
    <x v="2"/>
    <x v="0"/>
    <x v="0"/>
    <x v="0"/>
    <x v="0"/>
    <x v="1"/>
    <x v="0"/>
    <x v="0"/>
    <s v="RETENCAO OT"/>
  </r>
  <r>
    <x v="1"/>
    <n v="0"/>
    <n v="0"/>
    <n v="0"/>
    <n v="50000"/>
    <x v="336"/>
    <x v="0"/>
    <x v="0"/>
    <x v="0"/>
    <s v="01.25.02.23"/>
    <x v="12"/>
    <x v="3"/>
    <x v="3"/>
    <s v="desporto"/>
    <s v="01.25.02"/>
    <s v="desporto"/>
    <s v="01.25.02"/>
    <x v="1"/>
    <x v="0"/>
    <x v="0"/>
    <x v="0"/>
    <x v="0"/>
    <x v="1"/>
    <x v="1"/>
    <x v="0"/>
    <x v="7"/>
    <s v="2024-09-12"/>
    <x v="2"/>
    <n v="50000"/>
    <x v="0"/>
    <m/>
    <x v="0"/>
    <m/>
    <x v="34"/>
    <n v="100477243"/>
    <x v="0"/>
    <x v="0"/>
    <s v="Atividades desportivas e promoção do desporto no Concelho"/>
    <s v="ORI"/>
    <x v="0"/>
    <m/>
    <x v="0"/>
    <x v="0"/>
    <x v="0"/>
    <x v="0"/>
    <x v="0"/>
    <x v="0"/>
    <x v="0"/>
    <x v="0"/>
    <x v="0"/>
    <x v="0"/>
    <x v="0"/>
    <s v="Atividades desportivas e promoção do desporto no Concelho"/>
    <x v="0"/>
    <x v="0"/>
    <x v="0"/>
    <x v="0"/>
    <x v="1"/>
    <x v="0"/>
    <x v="0"/>
    <x v="0"/>
    <x v="0"/>
    <x v="0"/>
    <x v="0"/>
    <x v="0"/>
    <s v="Pagamento de um parte de proposta referente a serviços de aluguer de alojamento, pequeno almoço e lanche servidas aos ciclistas no âmbito da realização do Tour de Santiago 1ª etapa São Miguel, realizada no dia 13 de setembro no Município de São Miguel, conforme anexo."/>
  </r>
  <r>
    <x v="0"/>
    <n v="0"/>
    <n v="0"/>
    <n v="0"/>
    <n v="15000"/>
    <x v="337"/>
    <x v="0"/>
    <x v="0"/>
    <x v="0"/>
    <s v="01.25.04.22"/>
    <x v="7"/>
    <x v="3"/>
    <x v="3"/>
    <s v="Cultura"/>
    <s v="01.25.04"/>
    <s v="Cultura"/>
    <s v="01.25.04"/>
    <x v="4"/>
    <x v="0"/>
    <x v="2"/>
    <x v="2"/>
    <x v="0"/>
    <x v="1"/>
    <x v="0"/>
    <x v="0"/>
    <x v="7"/>
    <s v="2024-09-25"/>
    <x v="2"/>
    <n v="15000"/>
    <x v="0"/>
    <m/>
    <x v="0"/>
    <m/>
    <x v="83"/>
    <n v="100479730"/>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Eliziny Nunes Fernandes Furtado pela atuação na IV edição da  Noite de Mornas, conforme anexo"/>
  </r>
  <r>
    <x v="1"/>
    <n v="0"/>
    <n v="0"/>
    <n v="0"/>
    <n v="46797"/>
    <x v="338"/>
    <x v="0"/>
    <x v="0"/>
    <x v="0"/>
    <s v="01.28.01.08"/>
    <x v="15"/>
    <x v="4"/>
    <x v="5"/>
    <s v="Habitação Social"/>
    <s v="01.28.01"/>
    <s v="Habitação Social"/>
    <s v="01.28.01"/>
    <x v="1"/>
    <x v="0"/>
    <x v="0"/>
    <x v="0"/>
    <x v="0"/>
    <x v="1"/>
    <x v="1"/>
    <x v="0"/>
    <x v="9"/>
    <s v="2024-07-11"/>
    <x v="2"/>
    <n v="46797"/>
    <x v="0"/>
    <m/>
    <x v="0"/>
    <m/>
    <x v="2"/>
    <n v="100474696"/>
    <x v="0"/>
    <x v="1"/>
    <s v="Habitações Sociais"/>
    <s v="ORI"/>
    <x v="0"/>
    <s v="HS"/>
    <x v="0"/>
    <x v="0"/>
    <x v="0"/>
    <x v="0"/>
    <x v="0"/>
    <x v="0"/>
    <x v="0"/>
    <x v="0"/>
    <x v="0"/>
    <x v="0"/>
    <x v="0"/>
    <s v="Habitações Sociais"/>
    <x v="0"/>
    <x v="0"/>
    <x v="0"/>
    <x v="0"/>
    <x v="1"/>
    <x v="0"/>
    <x v="0"/>
    <x v="0"/>
    <x v="0"/>
    <x v="0"/>
    <x v="1"/>
    <x v="0"/>
    <s v="Pagamento referente a reabilitação de habitação da senhora Donita Pereira, Sra. Porfica da Veiga e Sra. Anilda da Veiga residentes em Achada Espinho Branco, conforme anexo."/>
  </r>
  <r>
    <x v="1"/>
    <n v="0"/>
    <n v="0"/>
    <n v="0"/>
    <n v="265184"/>
    <x v="338"/>
    <x v="0"/>
    <x v="0"/>
    <x v="0"/>
    <s v="01.28.01.08"/>
    <x v="15"/>
    <x v="4"/>
    <x v="5"/>
    <s v="Habitação Social"/>
    <s v="01.28.01"/>
    <s v="Habitação Social"/>
    <s v="01.28.01"/>
    <x v="1"/>
    <x v="0"/>
    <x v="0"/>
    <x v="0"/>
    <x v="0"/>
    <x v="1"/>
    <x v="1"/>
    <x v="0"/>
    <x v="9"/>
    <s v="2024-07-11"/>
    <x v="2"/>
    <n v="265184"/>
    <x v="0"/>
    <m/>
    <x v="0"/>
    <m/>
    <x v="84"/>
    <n v="100479571"/>
    <x v="0"/>
    <x v="0"/>
    <s v="Habitações Sociais"/>
    <s v="ORI"/>
    <x v="0"/>
    <s v="HS"/>
    <x v="0"/>
    <x v="0"/>
    <x v="0"/>
    <x v="0"/>
    <x v="0"/>
    <x v="0"/>
    <x v="0"/>
    <x v="0"/>
    <x v="0"/>
    <x v="0"/>
    <x v="0"/>
    <s v="Habitações Sociais"/>
    <x v="0"/>
    <x v="0"/>
    <x v="0"/>
    <x v="0"/>
    <x v="1"/>
    <x v="0"/>
    <x v="0"/>
    <x v="0"/>
    <x v="0"/>
    <x v="0"/>
    <x v="0"/>
    <x v="0"/>
    <s v="Pagamento referente a reabilitação de habitação da senhora Donita Pereira, Sra. Porfica da Veiga e Sra. Anilda da Veiga residentes em Achada Espinho Branco, conforme anexo."/>
  </r>
  <r>
    <x v="1"/>
    <n v="0"/>
    <n v="0"/>
    <n v="0"/>
    <n v="46513"/>
    <x v="339"/>
    <x v="0"/>
    <x v="0"/>
    <x v="0"/>
    <s v="01.27.06.42"/>
    <x v="22"/>
    <x v="1"/>
    <x v="1"/>
    <s v="Requalificação Urbana e habitação"/>
    <s v="01.27.06"/>
    <s v="Requalificação Urbana e habitação"/>
    <s v="01.27.06"/>
    <x v="1"/>
    <x v="0"/>
    <x v="0"/>
    <x v="0"/>
    <x v="0"/>
    <x v="1"/>
    <x v="1"/>
    <x v="0"/>
    <x v="2"/>
    <s v="2024-02-19"/>
    <x v="0"/>
    <n v="46513"/>
    <x v="0"/>
    <m/>
    <x v="0"/>
    <m/>
    <x v="85"/>
    <n v="100389549"/>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materiais diversos para a reabilitação do estádio Municipal, conforme proposta em anexo."/>
  </r>
  <r>
    <x v="0"/>
    <n v="0"/>
    <n v="0"/>
    <n v="0"/>
    <n v="248"/>
    <x v="340"/>
    <x v="0"/>
    <x v="1"/>
    <x v="0"/>
    <s v="03.03.10"/>
    <x v="8"/>
    <x v="0"/>
    <x v="4"/>
    <s v="Receitas Da Câmara"/>
    <s v="03.03.10"/>
    <s v="Receitas Da Câmara"/>
    <s v="03.03.10"/>
    <x v="23"/>
    <x v="0"/>
    <x v="3"/>
    <x v="7"/>
    <x v="0"/>
    <x v="0"/>
    <x v="2"/>
    <x v="0"/>
    <x v="6"/>
    <s v="2024-04-02"/>
    <x v="1"/>
    <n v="248"/>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91000"/>
    <x v="341"/>
    <x v="0"/>
    <x v="1"/>
    <x v="0"/>
    <s v="03.03.10"/>
    <x v="8"/>
    <x v="0"/>
    <x v="4"/>
    <s v="Receitas Da Câmara"/>
    <s v="03.03.10"/>
    <s v="Receitas Da Câmara"/>
    <s v="03.03.10"/>
    <x v="15"/>
    <x v="0"/>
    <x v="0"/>
    <x v="0"/>
    <x v="0"/>
    <x v="0"/>
    <x v="2"/>
    <x v="0"/>
    <x v="6"/>
    <s v="2024-04-02"/>
    <x v="1"/>
    <n v="19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342"/>
    <x v="0"/>
    <x v="1"/>
    <x v="0"/>
    <s v="03.03.10"/>
    <x v="8"/>
    <x v="0"/>
    <x v="4"/>
    <s v="Receitas Da Câmara"/>
    <s v="03.03.10"/>
    <s v="Receitas Da Câmara"/>
    <s v="03.03.10"/>
    <x v="6"/>
    <x v="0"/>
    <x v="3"/>
    <x v="3"/>
    <x v="0"/>
    <x v="0"/>
    <x v="2"/>
    <x v="0"/>
    <x v="6"/>
    <s v="2024-04-02"/>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343"/>
    <x v="0"/>
    <x v="1"/>
    <x v="0"/>
    <s v="03.03.10"/>
    <x v="8"/>
    <x v="0"/>
    <x v="4"/>
    <s v="Receitas Da Câmara"/>
    <s v="03.03.10"/>
    <s v="Receitas Da Câmara"/>
    <s v="03.03.10"/>
    <x v="42"/>
    <x v="0"/>
    <x v="3"/>
    <x v="3"/>
    <x v="0"/>
    <x v="0"/>
    <x v="2"/>
    <x v="0"/>
    <x v="6"/>
    <s v="2024-04-02"/>
    <x v="1"/>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50"/>
    <x v="344"/>
    <x v="0"/>
    <x v="1"/>
    <x v="0"/>
    <s v="03.03.10"/>
    <x v="8"/>
    <x v="0"/>
    <x v="4"/>
    <s v="Receitas Da Câmara"/>
    <s v="03.03.10"/>
    <s v="Receitas Da Câmara"/>
    <s v="03.03.10"/>
    <x v="10"/>
    <x v="0"/>
    <x v="3"/>
    <x v="3"/>
    <x v="0"/>
    <x v="0"/>
    <x v="2"/>
    <x v="0"/>
    <x v="6"/>
    <s v="2024-04-02"/>
    <x v="1"/>
    <n v="12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410"/>
    <x v="345"/>
    <x v="0"/>
    <x v="1"/>
    <x v="0"/>
    <s v="03.03.10"/>
    <x v="8"/>
    <x v="0"/>
    <x v="4"/>
    <s v="Receitas Da Câmara"/>
    <s v="03.03.10"/>
    <s v="Receitas Da Câmara"/>
    <s v="03.03.10"/>
    <x v="13"/>
    <x v="0"/>
    <x v="3"/>
    <x v="3"/>
    <x v="0"/>
    <x v="0"/>
    <x v="2"/>
    <x v="0"/>
    <x v="6"/>
    <s v="2024-04-02"/>
    <x v="1"/>
    <n v="94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28"/>
    <x v="346"/>
    <x v="0"/>
    <x v="1"/>
    <x v="0"/>
    <s v="03.03.10"/>
    <x v="8"/>
    <x v="0"/>
    <x v="4"/>
    <s v="Receitas Da Câmara"/>
    <s v="03.03.10"/>
    <s v="Receitas Da Câmara"/>
    <s v="03.03.10"/>
    <x v="22"/>
    <x v="0"/>
    <x v="3"/>
    <x v="7"/>
    <x v="0"/>
    <x v="0"/>
    <x v="2"/>
    <x v="0"/>
    <x v="6"/>
    <s v="2024-04-02"/>
    <x v="1"/>
    <n v="82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200"/>
    <x v="347"/>
    <x v="0"/>
    <x v="1"/>
    <x v="0"/>
    <s v="03.03.10"/>
    <x v="8"/>
    <x v="0"/>
    <x v="4"/>
    <s v="Receitas Da Câmara"/>
    <s v="03.03.10"/>
    <s v="Receitas Da Câmara"/>
    <s v="03.03.10"/>
    <x v="11"/>
    <x v="0"/>
    <x v="0"/>
    <x v="5"/>
    <x v="0"/>
    <x v="0"/>
    <x v="2"/>
    <x v="0"/>
    <x v="6"/>
    <s v="2024-04-02"/>
    <x v="1"/>
    <n v="20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25"/>
    <x v="348"/>
    <x v="0"/>
    <x v="1"/>
    <x v="0"/>
    <s v="03.03.10"/>
    <x v="8"/>
    <x v="0"/>
    <x v="4"/>
    <s v="Receitas Da Câmara"/>
    <s v="03.03.10"/>
    <s v="Receitas Da Câmara"/>
    <s v="03.03.10"/>
    <x v="12"/>
    <x v="0"/>
    <x v="3"/>
    <x v="3"/>
    <x v="0"/>
    <x v="0"/>
    <x v="2"/>
    <x v="0"/>
    <x v="6"/>
    <s v="2024-04-02"/>
    <x v="1"/>
    <n v="6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36"/>
    <x v="349"/>
    <x v="0"/>
    <x v="1"/>
    <x v="0"/>
    <s v="03.03.10"/>
    <x v="8"/>
    <x v="0"/>
    <x v="4"/>
    <s v="Receitas Da Câmara"/>
    <s v="03.03.10"/>
    <s v="Receitas Da Câmara"/>
    <s v="03.03.10"/>
    <x v="9"/>
    <x v="0"/>
    <x v="3"/>
    <x v="3"/>
    <x v="0"/>
    <x v="0"/>
    <x v="2"/>
    <x v="0"/>
    <x v="6"/>
    <s v="2024-04-02"/>
    <x v="1"/>
    <n v="813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130"/>
    <x v="350"/>
    <x v="0"/>
    <x v="1"/>
    <x v="0"/>
    <s v="03.03.10"/>
    <x v="8"/>
    <x v="0"/>
    <x v="4"/>
    <s v="Receitas Da Câmara"/>
    <s v="03.03.10"/>
    <s v="Receitas Da Câmara"/>
    <s v="03.03.10"/>
    <x v="18"/>
    <x v="0"/>
    <x v="0"/>
    <x v="0"/>
    <x v="0"/>
    <x v="0"/>
    <x v="2"/>
    <x v="0"/>
    <x v="6"/>
    <s v="2024-04-02"/>
    <x v="1"/>
    <n v="641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59"/>
    <x v="351"/>
    <x v="0"/>
    <x v="1"/>
    <x v="0"/>
    <s v="80.02.01"/>
    <x v="2"/>
    <x v="2"/>
    <x v="2"/>
    <s v="Retenções Iur"/>
    <s v="80.02.01"/>
    <s v="Retenções Iur"/>
    <s v="80.02.01"/>
    <x v="2"/>
    <x v="0"/>
    <x v="1"/>
    <x v="0"/>
    <x v="1"/>
    <x v="2"/>
    <x v="2"/>
    <x v="0"/>
    <x v="4"/>
    <s v="2024-06-05"/>
    <x v="1"/>
    <n v="1359"/>
    <x v="0"/>
    <m/>
    <x v="0"/>
    <m/>
    <x v="2"/>
    <n v="100474696"/>
    <x v="0"/>
    <x v="0"/>
    <s v="Retenções Iur"/>
    <s v="ORI"/>
    <x v="0"/>
    <s v="RIUR"/>
    <x v="0"/>
    <x v="0"/>
    <x v="0"/>
    <x v="0"/>
    <x v="0"/>
    <x v="0"/>
    <x v="0"/>
    <x v="0"/>
    <x v="0"/>
    <x v="0"/>
    <x v="0"/>
    <s v="Retenções Iur"/>
    <x v="0"/>
    <x v="0"/>
    <x v="0"/>
    <x v="0"/>
    <x v="2"/>
    <x v="0"/>
    <x v="0"/>
    <x v="0"/>
    <x v="0"/>
    <x v="1"/>
    <x v="0"/>
    <x v="0"/>
    <s v="RETENCAO OT"/>
  </r>
  <r>
    <x v="0"/>
    <n v="0"/>
    <n v="0"/>
    <n v="0"/>
    <n v="10600"/>
    <x v="352"/>
    <x v="0"/>
    <x v="1"/>
    <x v="0"/>
    <s v="03.03.10"/>
    <x v="8"/>
    <x v="0"/>
    <x v="4"/>
    <s v="Receitas Da Câmara"/>
    <s v="03.03.10"/>
    <s v="Receitas Da Câmara"/>
    <s v="03.03.10"/>
    <x v="11"/>
    <x v="0"/>
    <x v="0"/>
    <x v="5"/>
    <x v="0"/>
    <x v="0"/>
    <x v="2"/>
    <x v="0"/>
    <x v="9"/>
    <s v="2024-07-12"/>
    <x v="2"/>
    <n v="10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353"/>
    <x v="0"/>
    <x v="1"/>
    <x v="0"/>
    <s v="03.03.10"/>
    <x v="8"/>
    <x v="0"/>
    <x v="4"/>
    <s v="Receitas Da Câmara"/>
    <s v="03.03.10"/>
    <s v="Receitas Da Câmara"/>
    <s v="03.03.10"/>
    <x v="8"/>
    <x v="0"/>
    <x v="3"/>
    <x v="3"/>
    <x v="0"/>
    <x v="0"/>
    <x v="2"/>
    <x v="0"/>
    <x v="9"/>
    <s v="2024-07-12"/>
    <x v="2"/>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132"/>
    <x v="354"/>
    <x v="0"/>
    <x v="1"/>
    <x v="0"/>
    <s v="03.03.10"/>
    <x v="8"/>
    <x v="0"/>
    <x v="4"/>
    <s v="Receitas Da Câmara"/>
    <s v="03.03.10"/>
    <s v="Receitas Da Câmara"/>
    <s v="03.03.10"/>
    <x v="9"/>
    <x v="0"/>
    <x v="3"/>
    <x v="3"/>
    <x v="0"/>
    <x v="0"/>
    <x v="2"/>
    <x v="0"/>
    <x v="9"/>
    <s v="2024-07-12"/>
    <x v="2"/>
    <n v="1513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70"/>
    <x v="355"/>
    <x v="0"/>
    <x v="1"/>
    <x v="0"/>
    <s v="03.03.10"/>
    <x v="8"/>
    <x v="0"/>
    <x v="4"/>
    <s v="Receitas Da Câmara"/>
    <s v="03.03.10"/>
    <s v="Receitas Da Câmara"/>
    <s v="03.03.10"/>
    <x v="13"/>
    <x v="0"/>
    <x v="3"/>
    <x v="3"/>
    <x v="0"/>
    <x v="0"/>
    <x v="2"/>
    <x v="0"/>
    <x v="9"/>
    <s v="2024-07-12"/>
    <x v="2"/>
    <n v="26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0"/>
    <x v="356"/>
    <x v="0"/>
    <x v="1"/>
    <x v="0"/>
    <s v="03.03.10"/>
    <x v="8"/>
    <x v="0"/>
    <x v="4"/>
    <s v="Receitas Da Câmara"/>
    <s v="03.03.10"/>
    <s v="Receitas Da Câmara"/>
    <s v="03.03.10"/>
    <x v="17"/>
    <x v="0"/>
    <x v="3"/>
    <x v="3"/>
    <x v="0"/>
    <x v="0"/>
    <x v="2"/>
    <x v="0"/>
    <x v="9"/>
    <s v="2024-07-12"/>
    <x v="2"/>
    <n v="18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9"/>
    <x v="357"/>
    <x v="0"/>
    <x v="1"/>
    <x v="0"/>
    <s v="03.03.10"/>
    <x v="8"/>
    <x v="0"/>
    <x v="4"/>
    <s v="Receitas Da Câmara"/>
    <s v="03.03.10"/>
    <s v="Receitas Da Câmara"/>
    <s v="03.03.10"/>
    <x v="18"/>
    <x v="0"/>
    <x v="0"/>
    <x v="0"/>
    <x v="0"/>
    <x v="0"/>
    <x v="2"/>
    <x v="0"/>
    <x v="9"/>
    <s v="2024-07-12"/>
    <x v="2"/>
    <n v="18009"/>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884766"/>
    <x v="358"/>
    <x v="0"/>
    <x v="1"/>
    <x v="0"/>
    <s v="03.03.10"/>
    <x v="8"/>
    <x v="0"/>
    <x v="4"/>
    <s v="Receitas Da Câmara"/>
    <s v="03.03.10"/>
    <s v="Receitas Da Câmara"/>
    <s v="03.03.10"/>
    <x v="15"/>
    <x v="0"/>
    <x v="0"/>
    <x v="0"/>
    <x v="0"/>
    <x v="0"/>
    <x v="2"/>
    <x v="0"/>
    <x v="9"/>
    <s v="2024-07-12"/>
    <x v="2"/>
    <n v="8847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75"/>
    <x v="359"/>
    <x v="0"/>
    <x v="1"/>
    <x v="0"/>
    <s v="03.03.10"/>
    <x v="8"/>
    <x v="0"/>
    <x v="4"/>
    <s v="Receitas Da Câmara"/>
    <s v="03.03.10"/>
    <s v="Receitas Da Câmara"/>
    <s v="03.03.10"/>
    <x v="10"/>
    <x v="0"/>
    <x v="3"/>
    <x v="3"/>
    <x v="0"/>
    <x v="0"/>
    <x v="2"/>
    <x v="0"/>
    <x v="9"/>
    <s v="2024-07-12"/>
    <x v="2"/>
    <n v="26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360"/>
    <x v="0"/>
    <x v="1"/>
    <x v="0"/>
    <s v="03.03.10"/>
    <x v="8"/>
    <x v="0"/>
    <x v="4"/>
    <s v="Receitas Da Câmara"/>
    <s v="03.03.10"/>
    <s v="Receitas Da Câmara"/>
    <s v="03.03.10"/>
    <x v="21"/>
    <x v="0"/>
    <x v="3"/>
    <x v="3"/>
    <x v="0"/>
    <x v="0"/>
    <x v="2"/>
    <x v="0"/>
    <x v="9"/>
    <s v="2024-07-12"/>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95"/>
    <x v="361"/>
    <x v="0"/>
    <x v="1"/>
    <x v="0"/>
    <s v="80.02.01"/>
    <x v="2"/>
    <x v="2"/>
    <x v="2"/>
    <s v="Retenções Iur"/>
    <s v="80.02.01"/>
    <s v="Retenções Iur"/>
    <s v="80.02.01"/>
    <x v="2"/>
    <x v="0"/>
    <x v="1"/>
    <x v="0"/>
    <x v="1"/>
    <x v="2"/>
    <x v="2"/>
    <x v="0"/>
    <x v="4"/>
    <s v="2024-06-28"/>
    <x v="1"/>
    <n v="1095"/>
    <x v="0"/>
    <m/>
    <x v="0"/>
    <m/>
    <x v="2"/>
    <n v="100474696"/>
    <x v="0"/>
    <x v="0"/>
    <s v="Retenções Iur"/>
    <s v="ORI"/>
    <x v="0"/>
    <s v="RIUR"/>
    <x v="0"/>
    <x v="0"/>
    <x v="0"/>
    <x v="0"/>
    <x v="0"/>
    <x v="0"/>
    <x v="0"/>
    <x v="0"/>
    <x v="0"/>
    <x v="0"/>
    <x v="0"/>
    <s v="Retenções Iur"/>
    <x v="0"/>
    <x v="0"/>
    <x v="0"/>
    <x v="0"/>
    <x v="2"/>
    <x v="0"/>
    <x v="0"/>
    <x v="0"/>
    <x v="0"/>
    <x v="1"/>
    <x v="0"/>
    <x v="0"/>
    <s v="RETENCAO OT"/>
  </r>
  <r>
    <x v="1"/>
    <n v="0"/>
    <n v="0"/>
    <n v="0"/>
    <n v="106380"/>
    <x v="362"/>
    <x v="0"/>
    <x v="0"/>
    <x v="0"/>
    <s v="01.27.06.72"/>
    <x v="32"/>
    <x v="1"/>
    <x v="1"/>
    <s v="Requalificação Urbana e habitação"/>
    <s v="01.27.06"/>
    <s v="Requalificação Urbana e habitação"/>
    <s v="01.27.06"/>
    <x v="1"/>
    <x v="0"/>
    <x v="0"/>
    <x v="0"/>
    <x v="0"/>
    <x v="1"/>
    <x v="1"/>
    <x v="0"/>
    <x v="6"/>
    <s v="2024-04-15"/>
    <x v="1"/>
    <n v="106380"/>
    <x v="0"/>
    <m/>
    <x v="0"/>
    <m/>
    <x v="46"/>
    <n v="100478706"/>
    <x v="0"/>
    <x v="0"/>
    <s v="Manutenção e Reabilitação de Edificios Municipais"/>
    <s v="ORI"/>
    <x v="0"/>
    <m/>
    <x v="0"/>
    <x v="0"/>
    <x v="0"/>
    <x v="0"/>
    <x v="0"/>
    <x v="0"/>
    <x v="0"/>
    <x v="0"/>
    <x v="0"/>
    <x v="0"/>
    <x v="0"/>
    <s v="Manutenção e Reabilitação de Edificios Municipais"/>
    <x v="0"/>
    <x v="0"/>
    <x v="0"/>
    <x v="0"/>
    <x v="1"/>
    <x v="0"/>
    <x v="0"/>
    <x v="0"/>
    <x v="0"/>
    <x v="0"/>
    <x v="0"/>
    <x v="0"/>
    <s v="Pagamento referente a reabilitação do mercado de Achada do Monte, conforme proposta em anexo."/>
  </r>
  <r>
    <x v="0"/>
    <n v="0"/>
    <n v="0"/>
    <n v="0"/>
    <n v="192777"/>
    <x v="363"/>
    <x v="0"/>
    <x v="0"/>
    <x v="0"/>
    <s v="01.25.04.22"/>
    <x v="7"/>
    <x v="3"/>
    <x v="3"/>
    <s v="Cultura"/>
    <s v="01.25.04"/>
    <s v="Cultura"/>
    <s v="01.25.04"/>
    <x v="4"/>
    <x v="0"/>
    <x v="2"/>
    <x v="2"/>
    <x v="0"/>
    <x v="1"/>
    <x v="0"/>
    <x v="0"/>
    <x v="5"/>
    <s v="2024-08-01"/>
    <x v="2"/>
    <n v="192777"/>
    <x v="0"/>
    <m/>
    <x v="0"/>
    <m/>
    <x v="86"/>
    <n v="10047950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empresa AMG, pela aquisição de free pass, para realização do festival na praia de Calhetona nos dias 09 e 10 de agosto, confrome anexo."/>
  </r>
  <r>
    <x v="0"/>
    <n v="0"/>
    <n v="0"/>
    <n v="0"/>
    <n v="42440"/>
    <x v="364"/>
    <x v="0"/>
    <x v="0"/>
    <x v="0"/>
    <s v="03.16.15"/>
    <x v="0"/>
    <x v="0"/>
    <x v="0"/>
    <s v="Direção Financeira"/>
    <s v="03.16.15"/>
    <s v="Direção Financeira"/>
    <s v="03.16.15"/>
    <x v="35"/>
    <x v="0"/>
    <x v="0"/>
    <x v="1"/>
    <x v="1"/>
    <x v="0"/>
    <x v="0"/>
    <x v="0"/>
    <x v="5"/>
    <s v="2024-08-08"/>
    <x v="2"/>
    <n v="42440"/>
    <x v="0"/>
    <m/>
    <x v="0"/>
    <m/>
    <x v="25"/>
    <n v="100393075"/>
    <x v="0"/>
    <x v="0"/>
    <s v="Direção Financeira"/>
    <s v="ORI"/>
    <x v="0"/>
    <m/>
    <x v="0"/>
    <x v="0"/>
    <x v="0"/>
    <x v="0"/>
    <x v="0"/>
    <x v="0"/>
    <x v="0"/>
    <x v="0"/>
    <x v="0"/>
    <x v="0"/>
    <x v="0"/>
    <s v="Direção Financeira"/>
    <x v="0"/>
    <x v="0"/>
    <x v="0"/>
    <x v="0"/>
    <x v="0"/>
    <x v="0"/>
    <x v="0"/>
    <x v="0"/>
    <x v="0"/>
    <x v="0"/>
    <x v="0"/>
    <x v="0"/>
    <s v="Pagamento referente a aquisição de águas para os serviços da CMSM, conforme anexo."/>
  </r>
  <r>
    <x v="0"/>
    <n v="0"/>
    <n v="0"/>
    <n v="0"/>
    <n v="30000"/>
    <x v="365"/>
    <x v="0"/>
    <x v="0"/>
    <x v="0"/>
    <s v="01.25.04.22"/>
    <x v="7"/>
    <x v="3"/>
    <x v="3"/>
    <s v="Cultura"/>
    <s v="01.25.04"/>
    <s v="Cultura"/>
    <s v="01.25.04"/>
    <x v="4"/>
    <x v="0"/>
    <x v="2"/>
    <x v="2"/>
    <x v="0"/>
    <x v="1"/>
    <x v="0"/>
    <x v="0"/>
    <x v="7"/>
    <s v="2024-09-25"/>
    <x v="2"/>
    <n v="30000"/>
    <x v="0"/>
    <m/>
    <x v="0"/>
    <m/>
    <x v="87"/>
    <n v="100479731"/>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Yacine Denise Gomes da Rosa pela atuação da artista na IV edição da Noite de Mornas, conforme anexo"/>
  </r>
  <r>
    <x v="0"/>
    <n v="0"/>
    <n v="0"/>
    <n v="0"/>
    <n v="30000"/>
    <x v="366"/>
    <x v="0"/>
    <x v="0"/>
    <x v="0"/>
    <s v="01.25.04.22"/>
    <x v="7"/>
    <x v="3"/>
    <x v="3"/>
    <s v="Cultura"/>
    <s v="01.25.04"/>
    <s v="Cultura"/>
    <s v="01.25.04"/>
    <x v="4"/>
    <x v="0"/>
    <x v="2"/>
    <x v="2"/>
    <x v="0"/>
    <x v="1"/>
    <x v="0"/>
    <x v="0"/>
    <x v="7"/>
    <s v="2024-09-25"/>
    <x v="2"/>
    <n v="30000"/>
    <x v="0"/>
    <m/>
    <x v="0"/>
    <m/>
    <x v="88"/>
    <n v="100479733"/>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Rui Teixeira, pela atuação do artista na IV edição da Noite de Mornas, conforme anexo"/>
  </r>
  <r>
    <x v="0"/>
    <n v="0"/>
    <n v="0"/>
    <n v="0"/>
    <n v="4557"/>
    <x v="367"/>
    <x v="0"/>
    <x v="1"/>
    <x v="0"/>
    <s v="03.03.10"/>
    <x v="8"/>
    <x v="0"/>
    <x v="4"/>
    <s v="Receitas Da Câmara"/>
    <s v="03.03.10"/>
    <s v="Receitas Da Câmara"/>
    <s v="03.03.10"/>
    <x v="24"/>
    <x v="0"/>
    <x v="3"/>
    <x v="6"/>
    <x v="0"/>
    <x v="0"/>
    <x v="2"/>
    <x v="0"/>
    <x v="7"/>
    <s v="2024-09-20"/>
    <x v="2"/>
    <n v="4557"/>
    <x v="0"/>
    <m/>
    <x v="0"/>
    <m/>
    <x v="6"/>
    <n v="100474914"/>
    <x v="0"/>
    <x v="0"/>
    <s v="Receitas Da Câmara"/>
    <s v="EXT"/>
    <x v="0"/>
    <s v="RDC"/>
    <x v="0"/>
    <x v="0"/>
    <x v="0"/>
    <x v="0"/>
    <x v="0"/>
    <x v="0"/>
    <x v="0"/>
    <x v="0"/>
    <x v="0"/>
    <x v="0"/>
    <x v="0"/>
    <s v="Receitas Da Câmara"/>
    <x v="0"/>
    <x v="0"/>
    <x v="0"/>
    <x v="0"/>
    <x v="0"/>
    <x v="0"/>
    <x v="0"/>
    <x v="0"/>
    <x v="0"/>
    <x v="0"/>
    <x v="0"/>
    <x v="0"/>
    <s v="Recebimento de Renda- Edmilson Adriano Calheta, conforme anexo."/>
  </r>
  <r>
    <x v="0"/>
    <n v="0"/>
    <n v="0"/>
    <n v="0"/>
    <n v="8660"/>
    <x v="368"/>
    <x v="0"/>
    <x v="0"/>
    <x v="0"/>
    <s v="03.16.15"/>
    <x v="0"/>
    <x v="0"/>
    <x v="0"/>
    <s v="Direção Financeira"/>
    <s v="03.16.15"/>
    <s v="Direção Financeira"/>
    <s v="03.16.15"/>
    <x v="52"/>
    <x v="0"/>
    <x v="0"/>
    <x v="0"/>
    <x v="0"/>
    <x v="0"/>
    <x v="0"/>
    <x v="0"/>
    <x v="8"/>
    <s v="2024-10-10"/>
    <x v="3"/>
    <n v="8660"/>
    <x v="0"/>
    <m/>
    <x v="0"/>
    <m/>
    <x v="89"/>
    <n v="100391565"/>
    <x v="0"/>
    <x v="0"/>
    <s v="Direção Financeira"/>
    <s v="ORI"/>
    <x v="0"/>
    <m/>
    <x v="0"/>
    <x v="0"/>
    <x v="0"/>
    <x v="0"/>
    <x v="0"/>
    <x v="0"/>
    <x v="0"/>
    <x v="0"/>
    <x v="0"/>
    <x v="0"/>
    <x v="0"/>
    <s v="Direção Financeira"/>
    <x v="0"/>
    <x v="0"/>
    <x v="0"/>
    <x v="0"/>
    <x v="0"/>
    <x v="0"/>
    <x v="0"/>
    <x v="0"/>
    <x v="0"/>
    <x v="0"/>
    <x v="0"/>
    <x v="0"/>
    <s v="Pagamento a favor da IMPRENSA NACIONAL DE CABO VERDE, para a aquisição de  caderneta de recebo para os serviços do parqueamento da CMSM, conforme anexo."/>
  </r>
  <r>
    <x v="0"/>
    <n v="0"/>
    <n v="0"/>
    <n v="0"/>
    <n v="8600"/>
    <x v="369"/>
    <x v="0"/>
    <x v="0"/>
    <x v="0"/>
    <s v="03.16.15"/>
    <x v="0"/>
    <x v="0"/>
    <x v="0"/>
    <s v="Direção Financeira"/>
    <s v="03.16.15"/>
    <s v="Direção Financeira"/>
    <s v="03.16.15"/>
    <x v="33"/>
    <x v="0"/>
    <x v="0"/>
    <x v="0"/>
    <x v="0"/>
    <x v="0"/>
    <x v="0"/>
    <x v="0"/>
    <x v="8"/>
    <s v="2024-10-23"/>
    <x v="3"/>
    <n v="8600"/>
    <x v="0"/>
    <m/>
    <x v="0"/>
    <m/>
    <x v="90"/>
    <n v="100392191"/>
    <x v="0"/>
    <x v="0"/>
    <s v="Direção Financeira"/>
    <s v="ORI"/>
    <x v="0"/>
    <m/>
    <x v="0"/>
    <x v="0"/>
    <x v="0"/>
    <x v="0"/>
    <x v="0"/>
    <x v="0"/>
    <x v="0"/>
    <x v="0"/>
    <x v="0"/>
    <x v="0"/>
    <x v="0"/>
    <s v="Direção Financeira"/>
    <x v="0"/>
    <x v="0"/>
    <x v="0"/>
    <x v="0"/>
    <x v="0"/>
    <x v="0"/>
    <x v="0"/>
    <x v="0"/>
    <x v="0"/>
    <x v="0"/>
    <x v="0"/>
    <x v="0"/>
    <s v="Pagamento para aquisição de tinteiro, conforme proposta em anexo."/>
  </r>
  <r>
    <x v="0"/>
    <n v="0"/>
    <n v="0"/>
    <n v="0"/>
    <n v="6750"/>
    <x v="370"/>
    <x v="0"/>
    <x v="1"/>
    <x v="0"/>
    <s v="80.02.01"/>
    <x v="2"/>
    <x v="2"/>
    <x v="2"/>
    <s v="Retenções Iur"/>
    <s v="80.02.01"/>
    <s v="Retenções Iur"/>
    <s v="80.02.01"/>
    <x v="2"/>
    <x v="0"/>
    <x v="1"/>
    <x v="0"/>
    <x v="1"/>
    <x v="2"/>
    <x v="2"/>
    <x v="0"/>
    <x v="8"/>
    <s v="2024-10-18"/>
    <x v="3"/>
    <n v="6750"/>
    <x v="0"/>
    <m/>
    <x v="0"/>
    <m/>
    <x v="2"/>
    <n v="100474696"/>
    <x v="0"/>
    <x v="0"/>
    <s v="Retenções Iur"/>
    <s v="ORI"/>
    <x v="0"/>
    <s v="RIUR"/>
    <x v="0"/>
    <x v="0"/>
    <x v="0"/>
    <x v="0"/>
    <x v="0"/>
    <x v="0"/>
    <x v="0"/>
    <x v="0"/>
    <x v="0"/>
    <x v="0"/>
    <x v="0"/>
    <s v="Retenções Iur"/>
    <x v="0"/>
    <x v="0"/>
    <x v="0"/>
    <x v="0"/>
    <x v="2"/>
    <x v="0"/>
    <x v="0"/>
    <x v="0"/>
    <x v="0"/>
    <x v="1"/>
    <x v="0"/>
    <x v="0"/>
    <s v="RETENCAO OT"/>
  </r>
  <r>
    <x v="1"/>
    <n v="0"/>
    <n v="0"/>
    <n v="0"/>
    <n v="418234"/>
    <x v="371"/>
    <x v="0"/>
    <x v="0"/>
    <x v="0"/>
    <s v="01.27.06.42"/>
    <x v="22"/>
    <x v="1"/>
    <x v="1"/>
    <s v="Requalificação Urbana e habitação"/>
    <s v="01.27.06"/>
    <s v="Requalificação Urbana e habitação"/>
    <s v="01.27.06"/>
    <x v="1"/>
    <x v="0"/>
    <x v="0"/>
    <x v="0"/>
    <x v="0"/>
    <x v="1"/>
    <x v="1"/>
    <x v="0"/>
    <x v="8"/>
    <s v="2024-10-29"/>
    <x v="3"/>
    <n v="418234"/>
    <x v="0"/>
    <m/>
    <x v="0"/>
    <m/>
    <x v="91"/>
    <n v="100475559"/>
    <x v="0"/>
    <x v="0"/>
    <s v="Manutenção do Estádio Municipal/Campos Futebol 11"/>
    <s v="ORI"/>
    <x v="0"/>
    <s v="MCF"/>
    <x v="0"/>
    <x v="0"/>
    <x v="0"/>
    <x v="0"/>
    <x v="0"/>
    <x v="0"/>
    <x v="0"/>
    <x v="0"/>
    <x v="0"/>
    <x v="0"/>
    <x v="0"/>
    <s v="Manutenção do Estádio Municipal/Campos Futebol 11"/>
    <x v="0"/>
    <x v="0"/>
    <x v="0"/>
    <x v="0"/>
    <x v="1"/>
    <x v="0"/>
    <x v="0"/>
    <x v="0"/>
    <x v="0"/>
    <x v="0"/>
    <x v="0"/>
    <x v="0"/>
    <s v="Liquidação de fatura a favor de Massbeton, referente a aquisição de materiais de inertes, para as obras de construção do campo relvado sintético de manguinho, conforme anexo conforme anexo.  "/>
  </r>
  <r>
    <x v="0"/>
    <n v="0"/>
    <n v="0"/>
    <n v="0"/>
    <n v="5000"/>
    <x v="372"/>
    <x v="0"/>
    <x v="0"/>
    <x v="0"/>
    <s v="03.16.15"/>
    <x v="0"/>
    <x v="0"/>
    <x v="0"/>
    <s v="Direção Financeira"/>
    <s v="03.16.15"/>
    <s v="Direção Financeira"/>
    <s v="03.16.15"/>
    <x v="53"/>
    <x v="0"/>
    <x v="0"/>
    <x v="0"/>
    <x v="0"/>
    <x v="0"/>
    <x v="0"/>
    <x v="0"/>
    <x v="10"/>
    <s v="2024-11-04"/>
    <x v="3"/>
    <n v="5000"/>
    <x v="0"/>
    <m/>
    <x v="0"/>
    <m/>
    <x v="92"/>
    <n v="100479413"/>
    <x v="0"/>
    <x v="0"/>
    <s v="Direção Financeira"/>
    <s v="ORI"/>
    <x v="0"/>
    <m/>
    <x v="0"/>
    <x v="0"/>
    <x v="0"/>
    <x v="0"/>
    <x v="0"/>
    <x v="0"/>
    <x v="0"/>
    <x v="0"/>
    <x v="0"/>
    <x v="0"/>
    <x v="0"/>
    <s v="Direção Financeira"/>
    <x v="0"/>
    <x v="0"/>
    <x v="0"/>
    <x v="0"/>
    <x v="0"/>
    <x v="0"/>
    <x v="0"/>
    <x v="0"/>
    <x v="0"/>
    <x v="0"/>
    <x v="0"/>
    <x v="0"/>
    <s v="Pagamento a favor da Silvia Antunes, pela a aquisição de cabo de rede RL45, para a instalação de rede de Internet no centro do dia Achada Bolanha, conforme anexo."/>
  </r>
  <r>
    <x v="0"/>
    <n v="0"/>
    <n v="0"/>
    <n v="0"/>
    <n v="43800"/>
    <x v="373"/>
    <x v="0"/>
    <x v="0"/>
    <x v="0"/>
    <s v="01.27.04.03"/>
    <x v="4"/>
    <x v="1"/>
    <x v="1"/>
    <s v="Infra-Estruturas e Transportes"/>
    <s v="01.27.04"/>
    <s v="Infra-Estruturas e Transportes"/>
    <s v="01.27.04"/>
    <x v="4"/>
    <x v="0"/>
    <x v="2"/>
    <x v="2"/>
    <x v="0"/>
    <x v="1"/>
    <x v="0"/>
    <x v="0"/>
    <x v="10"/>
    <s v="2024-11-04"/>
    <x v="3"/>
    <n v="43800"/>
    <x v="0"/>
    <m/>
    <x v="0"/>
    <m/>
    <x v="6"/>
    <n v="100474914"/>
    <x v="0"/>
    <x v="0"/>
    <s v="Plano de emergencia da epoca de chuvas"/>
    <s v="ORI"/>
    <x v="0"/>
    <m/>
    <x v="0"/>
    <x v="0"/>
    <x v="0"/>
    <x v="0"/>
    <x v="0"/>
    <x v="0"/>
    <x v="0"/>
    <x v="0"/>
    <x v="0"/>
    <x v="0"/>
    <x v="0"/>
    <s v="Plano de emergencia da epoca de chuvas"/>
    <x v="0"/>
    <x v="0"/>
    <x v="0"/>
    <x v="0"/>
    <x v="1"/>
    <x v="0"/>
    <x v="0"/>
    <x v="0"/>
    <x v="0"/>
    <x v="0"/>
    <x v="0"/>
    <x v="0"/>
    <s v="Pagamento da diferença de folha de faimo, referente despesa com pessoal no trabalho, conforme anexe.  "/>
  </r>
  <r>
    <x v="0"/>
    <n v="0"/>
    <n v="0"/>
    <n v="0"/>
    <n v="63000"/>
    <x v="374"/>
    <x v="0"/>
    <x v="0"/>
    <x v="0"/>
    <s v="01.28.03.06"/>
    <x v="9"/>
    <x v="4"/>
    <x v="5"/>
    <s v="Proteção Social"/>
    <s v="01.28.03"/>
    <s v="Proteção Social"/>
    <s v="01.28.03"/>
    <x v="4"/>
    <x v="0"/>
    <x v="2"/>
    <x v="2"/>
    <x v="0"/>
    <x v="1"/>
    <x v="0"/>
    <x v="0"/>
    <x v="10"/>
    <s v="2024-11-04"/>
    <x v="3"/>
    <n v="63000"/>
    <x v="0"/>
    <m/>
    <x v="0"/>
    <m/>
    <x v="6"/>
    <n v="100474914"/>
    <x v="0"/>
    <x v="0"/>
    <s v="Apoio a Crianças Vulneráveis "/>
    <s v="ORI"/>
    <x v="0"/>
    <s v="ACV"/>
    <x v="0"/>
    <x v="0"/>
    <x v="0"/>
    <x v="0"/>
    <x v="0"/>
    <x v="0"/>
    <x v="0"/>
    <x v="0"/>
    <x v="0"/>
    <x v="0"/>
    <x v="0"/>
    <s v="Apoio a Crianças Vulneráveis "/>
    <x v="0"/>
    <x v="0"/>
    <x v="0"/>
    <x v="0"/>
    <x v="1"/>
    <x v="0"/>
    <x v="0"/>
    <x v="0"/>
    <x v="0"/>
    <x v="0"/>
    <x v="0"/>
    <x v="0"/>
    <s v="Pagamento a favor de crianças vulneráveis, mês de outubro, conforme proposta em anexo."/>
  </r>
  <r>
    <x v="0"/>
    <n v="0"/>
    <n v="0"/>
    <n v="0"/>
    <n v="1185146"/>
    <x v="375"/>
    <x v="0"/>
    <x v="0"/>
    <x v="0"/>
    <s v="03.16.15"/>
    <x v="0"/>
    <x v="0"/>
    <x v="0"/>
    <s v="Direção Financeira"/>
    <s v="03.16.15"/>
    <s v="Direção Financeira"/>
    <s v="03.16.15"/>
    <x v="54"/>
    <x v="0"/>
    <x v="0"/>
    <x v="0"/>
    <x v="0"/>
    <x v="0"/>
    <x v="0"/>
    <x v="0"/>
    <x v="8"/>
    <s v="2024-10-31"/>
    <x v="3"/>
    <n v="1185146"/>
    <x v="0"/>
    <m/>
    <x v="0"/>
    <m/>
    <x v="6"/>
    <n v="100474914"/>
    <x v="0"/>
    <x v="0"/>
    <s v="Direção Financeira"/>
    <s v="ORI"/>
    <x v="0"/>
    <m/>
    <x v="0"/>
    <x v="0"/>
    <x v="0"/>
    <x v="0"/>
    <x v="0"/>
    <x v="0"/>
    <x v="0"/>
    <x v="0"/>
    <x v="0"/>
    <x v="0"/>
    <x v="0"/>
    <s v="Direção Financeira"/>
    <x v="0"/>
    <x v="0"/>
    <x v="0"/>
    <x v="0"/>
    <x v="0"/>
    <x v="0"/>
    <x v="0"/>
    <x v="1"/>
    <x v="0"/>
    <x v="0"/>
    <x v="0"/>
    <x v="0"/>
    <s v="Despesas com juros referente ao mês de Outubro."/>
  </r>
  <r>
    <x v="0"/>
    <n v="0"/>
    <n v="0"/>
    <n v="0"/>
    <n v="5308"/>
    <x v="376"/>
    <x v="0"/>
    <x v="1"/>
    <x v="0"/>
    <s v="80.02.01"/>
    <x v="2"/>
    <x v="2"/>
    <x v="2"/>
    <s v="Retenções Iur"/>
    <s v="80.02.01"/>
    <s v="Retenções Iur"/>
    <s v="80.02.01"/>
    <x v="2"/>
    <x v="0"/>
    <x v="1"/>
    <x v="0"/>
    <x v="1"/>
    <x v="2"/>
    <x v="2"/>
    <x v="0"/>
    <x v="8"/>
    <s v="2024-10-30"/>
    <x v="3"/>
    <n v="5308"/>
    <x v="0"/>
    <m/>
    <x v="0"/>
    <m/>
    <x v="2"/>
    <n v="100474696"/>
    <x v="0"/>
    <x v="0"/>
    <s v="Retenções Iur"/>
    <s v="ORI"/>
    <x v="0"/>
    <s v="RIUR"/>
    <x v="0"/>
    <x v="0"/>
    <x v="0"/>
    <x v="0"/>
    <x v="0"/>
    <x v="0"/>
    <x v="0"/>
    <x v="0"/>
    <x v="0"/>
    <x v="0"/>
    <x v="0"/>
    <s v="Retenções Iur"/>
    <x v="0"/>
    <x v="0"/>
    <x v="0"/>
    <x v="0"/>
    <x v="2"/>
    <x v="0"/>
    <x v="0"/>
    <x v="0"/>
    <x v="0"/>
    <x v="1"/>
    <x v="0"/>
    <x v="0"/>
    <s v="RETENCAO OT"/>
  </r>
  <r>
    <x v="0"/>
    <n v="0"/>
    <n v="0"/>
    <n v="0"/>
    <n v="5552"/>
    <x v="377"/>
    <x v="0"/>
    <x v="1"/>
    <x v="0"/>
    <s v="80.02.01"/>
    <x v="2"/>
    <x v="2"/>
    <x v="2"/>
    <s v="Retenções Iur"/>
    <s v="80.02.01"/>
    <s v="Retenções Iur"/>
    <s v="80.02.01"/>
    <x v="2"/>
    <x v="0"/>
    <x v="1"/>
    <x v="0"/>
    <x v="1"/>
    <x v="2"/>
    <x v="2"/>
    <x v="0"/>
    <x v="8"/>
    <s v="2024-10-30"/>
    <x v="3"/>
    <n v="5552"/>
    <x v="0"/>
    <m/>
    <x v="0"/>
    <m/>
    <x v="2"/>
    <n v="100474696"/>
    <x v="0"/>
    <x v="0"/>
    <s v="Retenções Iur"/>
    <s v="ORI"/>
    <x v="0"/>
    <s v="RIUR"/>
    <x v="0"/>
    <x v="0"/>
    <x v="0"/>
    <x v="0"/>
    <x v="0"/>
    <x v="0"/>
    <x v="0"/>
    <x v="0"/>
    <x v="0"/>
    <x v="0"/>
    <x v="0"/>
    <s v="Retenções Iur"/>
    <x v="0"/>
    <x v="0"/>
    <x v="0"/>
    <x v="0"/>
    <x v="2"/>
    <x v="0"/>
    <x v="0"/>
    <x v="0"/>
    <x v="0"/>
    <x v="1"/>
    <x v="0"/>
    <x v="0"/>
    <s v="RETENCAO OT"/>
  </r>
  <r>
    <x v="0"/>
    <n v="0"/>
    <n v="0"/>
    <n v="0"/>
    <n v="12020"/>
    <x v="378"/>
    <x v="0"/>
    <x v="0"/>
    <x v="0"/>
    <s v="01.25.01.10"/>
    <x v="33"/>
    <x v="3"/>
    <x v="3"/>
    <s v="Educação"/>
    <s v="01.25.01"/>
    <s v="Educação"/>
    <s v="01.25.01"/>
    <x v="4"/>
    <x v="0"/>
    <x v="2"/>
    <x v="2"/>
    <x v="0"/>
    <x v="1"/>
    <x v="0"/>
    <x v="0"/>
    <x v="10"/>
    <s v="2024-11-11"/>
    <x v="3"/>
    <n v="12020"/>
    <x v="0"/>
    <m/>
    <x v="0"/>
    <m/>
    <x v="27"/>
    <n v="100479096"/>
    <x v="0"/>
    <x v="0"/>
    <s v="Transporte escolar"/>
    <s v="ORI"/>
    <x v="0"/>
    <m/>
    <x v="0"/>
    <x v="0"/>
    <x v="0"/>
    <x v="0"/>
    <x v="0"/>
    <x v="0"/>
    <x v="0"/>
    <x v="0"/>
    <x v="0"/>
    <x v="0"/>
    <x v="0"/>
    <s v="Transporte escolar"/>
    <x v="0"/>
    <x v="0"/>
    <x v="0"/>
    <x v="0"/>
    <x v="1"/>
    <x v="0"/>
    <x v="0"/>
    <x v="0"/>
    <x v="0"/>
    <x v="0"/>
    <x v="0"/>
    <x v="0"/>
    <s v="Pagamento  a favor de Preco Piquinoti, para a aquisição de 1 rolamento de lado fora da viatura ST-76-QP afeto aos transporte escolar da CMSM, conforme anexo."/>
  </r>
  <r>
    <x v="1"/>
    <n v="0"/>
    <n v="0"/>
    <n v="0"/>
    <n v="1674613"/>
    <x v="379"/>
    <x v="0"/>
    <x v="0"/>
    <x v="0"/>
    <s v="03.16.15"/>
    <x v="0"/>
    <x v="0"/>
    <x v="0"/>
    <s v="Direção Financeira"/>
    <s v="03.16.15"/>
    <s v="Direção Financeira"/>
    <s v="03.16.15"/>
    <x v="55"/>
    <x v="0"/>
    <x v="0"/>
    <x v="0"/>
    <x v="0"/>
    <x v="0"/>
    <x v="1"/>
    <x v="0"/>
    <x v="10"/>
    <s v="2024-11-13"/>
    <x v="3"/>
    <n v="1674613"/>
    <x v="0"/>
    <m/>
    <x v="0"/>
    <m/>
    <x v="12"/>
    <n v="100478565"/>
    <x v="0"/>
    <x v="0"/>
    <s v="Direção Financeira"/>
    <s v="ORI"/>
    <x v="0"/>
    <m/>
    <x v="0"/>
    <x v="0"/>
    <x v="0"/>
    <x v="0"/>
    <x v="0"/>
    <x v="0"/>
    <x v="0"/>
    <x v="0"/>
    <x v="0"/>
    <x v="0"/>
    <x v="0"/>
    <s v="Direção Financeira"/>
    <x v="0"/>
    <x v="0"/>
    <x v="0"/>
    <x v="0"/>
    <x v="0"/>
    <x v="0"/>
    <x v="0"/>
    <x v="0"/>
    <x v="0"/>
    <x v="0"/>
    <x v="0"/>
    <x v="0"/>
    <s v="Pagamento de uma parcela a favor da Empresa Tecnovia Cabo Verde, referente ao pagamento dos trabalhos da rede de adução em ribeira de São Miguel, correspondente aos trabalhos complementares, conforme anexo."/>
  </r>
  <r>
    <x v="1"/>
    <n v="0"/>
    <n v="0"/>
    <n v="0"/>
    <n v="10500000"/>
    <x v="380"/>
    <x v="0"/>
    <x v="1"/>
    <x v="0"/>
    <s v="03.03.10"/>
    <x v="8"/>
    <x v="0"/>
    <x v="4"/>
    <s v="Receitas Da Câmara"/>
    <s v="03.03.10"/>
    <s v="Receitas Da Câmara"/>
    <s v="03.03.10"/>
    <x v="56"/>
    <x v="0"/>
    <x v="6"/>
    <x v="10"/>
    <x v="0"/>
    <x v="0"/>
    <x v="2"/>
    <x v="0"/>
    <x v="8"/>
    <s v="2024-10-16"/>
    <x v="3"/>
    <n v="10500000"/>
    <x v="0"/>
    <m/>
    <x v="0"/>
    <m/>
    <x v="6"/>
    <n v="100474914"/>
    <x v="0"/>
    <x v="0"/>
    <s v="Receitas Da Câmara"/>
    <s v="EXT"/>
    <x v="0"/>
    <s v="RDC"/>
    <x v="0"/>
    <x v="0"/>
    <x v="0"/>
    <x v="0"/>
    <x v="0"/>
    <x v="0"/>
    <x v="0"/>
    <x v="0"/>
    <x v="0"/>
    <x v="0"/>
    <x v="0"/>
    <s v="Receitas Da Câmara"/>
    <x v="0"/>
    <x v="0"/>
    <x v="0"/>
    <x v="0"/>
    <x v="0"/>
    <x v="0"/>
    <x v="0"/>
    <x v="0"/>
    <x v="0"/>
    <x v="0"/>
    <x v="0"/>
    <x v="0"/>
    <s v="Desembolso do contrato,."/>
  </r>
  <r>
    <x v="0"/>
    <n v="0"/>
    <n v="0"/>
    <n v="0"/>
    <n v="28325"/>
    <x v="381"/>
    <x v="0"/>
    <x v="1"/>
    <x v="0"/>
    <s v="03.03.10"/>
    <x v="8"/>
    <x v="0"/>
    <x v="4"/>
    <s v="Receitas Da Câmara"/>
    <s v="03.03.10"/>
    <s v="Receitas Da Câmara"/>
    <s v="03.03.10"/>
    <x v="45"/>
    <x v="0"/>
    <x v="6"/>
    <x v="10"/>
    <x v="0"/>
    <x v="0"/>
    <x v="2"/>
    <x v="0"/>
    <x v="8"/>
    <s v="2024-10-17"/>
    <x v="3"/>
    <n v="28325"/>
    <x v="0"/>
    <m/>
    <x v="0"/>
    <m/>
    <x v="6"/>
    <n v="100474914"/>
    <x v="0"/>
    <x v="0"/>
    <s v="Receitas Da Câmara"/>
    <s v="EXT"/>
    <x v="0"/>
    <s v="RDC"/>
    <x v="0"/>
    <x v="0"/>
    <x v="0"/>
    <x v="0"/>
    <x v="0"/>
    <x v="0"/>
    <x v="0"/>
    <x v="0"/>
    <x v="0"/>
    <x v="0"/>
    <x v="0"/>
    <s v="Receitas Da Câmara"/>
    <x v="0"/>
    <x v="0"/>
    <x v="0"/>
    <x v="0"/>
    <x v="0"/>
    <x v="0"/>
    <x v="0"/>
    <x v="0"/>
    <x v="0"/>
    <x v="0"/>
    <x v="0"/>
    <x v="0"/>
    <s v="Rateio Janeiro."/>
  </r>
  <r>
    <x v="0"/>
    <n v="0"/>
    <n v="0"/>
    <n v="0"/>
    <n v="10925090"/>
    <x v="382"/>
    <x v="0"/>
    <x v="1"/>
    <x v="0"/>
    <s v="03.03.10"/>
    <x v="8"/>
    <x v="0"/>
    <x v="4"/>
    <s v="Receitas Da Câmara"/>
    <s v="03.03.10"/>
    <s v="Receitas Da Câmara"/>
    <s v="03.03.10"/>
    <x v="45"/>
    <x v="0"/>
    <x v="6"/>
    <x v="10"/>
    <x v="0"/>
    <x v="0"/>
    <x v="2"/>
    <x v="0"/>
    <x v="8"/>
    <s v="2024-10-24"/>
    <x v="3"/>
    <n v="10925090"/>
    <x v="0"/>
    <m/>
    <x v="0"/>
    <m/>
    <x v="6"/>
    <n v="100474914"/>
    <x v="0"/>
    <x v="0"/>
    <s v="Receitas Da Câmara"/>
    <s v="EXT"/>
    <x v="0"/>
    <s v="RDC"/>
    <x v="0"/>
    <x v="0"/>
    <x v="0"/>
    <x v="0"/>
    <x v="0"/>
    <x v="0"/>
    <x v="0"/>
    <x v="0"/>
    <x v="0"/>
    <x v="0"/>
    <x v="0"/>
    <s v="Receitas Da Câmara"/>
    <x v="0"/>
    <x v="0"/>
    <x v="0"/>
    <x v="0"/>
    <x v="0"/>
    <x v="0"/>
    <x v="0"/>
    <x v="0"/>
    <x v="0"/>
    <x v="0"/>
    <x v="0"/>
    <x v="0"/>
    <s v="Recebimentos FFM outubro 2024."/>
  </r>
  <r>
    <x v="0"/>
    <n v="0"/>
    <n v="0"/>
    <n v="0"/>
    <n v="1920"/>
    <x v="383"/>
    <x v="0"/>
    <x v="0"/>
    <x v="0"/>
    <s v="01.25.05.12"/>
    <x v="10"/>
    <x v="3"/>
    <x v="3"/>
    <s v="Saúde"/>
    <s v="01.25.05"/>
    <s v="Saúde"/>
    <s v="01.25.05"/>
    <x v="7"/>
    <x v="0"/>
    <x v="4"/>
    <x v="4"/>
    <x v="0"/>
    <x v="1"/>
    <x v="0"/>
    <x v="0"/>
    <x v="10"/>
    <s v="2024-11-18"/>
    <x v="3"/>
    <n v="1920"/>
    <x v="0"/>
    <m/>
    <x v="0"/>
    <m/>
    <x v="93"/>
    <n v="100456164"/>
    <x v="0"/>
    <x v="0"/>
    <s v="Promoção e Inclusão Social"/>
    <s v="ORI"/>
    <x v="0"/>
    <m/>
    <x v="0"/>
    <x v="0"/>
    <x v="0"/>
    <x v="0"/>
    <x v="0"/>
    <x v="0"/>
    <x v="0"/>
    <x v="0"/>
    <x v="0"/>
    <x v="0"/>
    <x v="0"/>
    <s v="Promoção e Inclusão Social"/>
    <x v="0"/>
    <x v="0"/>
    <x v="0"/>
    <x v="0"/>
    <x v="1"/>
    <x v="0"/>
    <x v="0"/>
    <x v="0"/>
    <x v="0"/>
    <x v="0"/>
    <x v="0"/>
    <x v="0"/>
    <s v="Pagamento a favor de INDÚSTRIA CARVALHO, LDA, destinado a aquisição de redutor de gaz para o jardim infantil de Pedra larga, conforme anexo."/>
  </r>
  <r>
    <x v="0"/>
    <n v="0"/>
    <n v="0"/>
    <n v="0"/>
    <n v="2000"/>
    <x v="384"/>
    <x v="0"/>
    <x v="0"/>
    <x v="0"/>
    <s v="01.25.05.12"/>
    <x v="10"/>
    <x v="3"/>
    <x v="3"/>
    <s v="Saúde"/>
    <s v="01.25.05"/>
    <s v="Saúde"/>
    <s v="01.25.05"/>
    <x v="7"/>
    <x v="0"/>
    <x v="4"/>
    <x v="4"/>
    <x v="0"/>
    <x v="1"/>
    <x v="0"/>
    <x v="0"/>
    <x v="10"/>
    <s v="2024-11-18"/>
    <x v="3"/>
    <n v="2000"/>
    <x v="0"/>
    <m/>
    <x v="0"/>
    <m/>
    <x v="94"/>
    <n v="100420160"/>
    <x v="0"/>
    <x v="0"/>
    <s v="Promoção e Inclusão Social"/>
    <s v="ORI"/>
    <x v="0"/>
    <m/>
    <x v="0"/>
    <x v="0"/>
    <x v="0"/>
    <x v="0"/>
    <x v="0"/>
    <x v="0"/>
    <x v="0"/>
    <x v="0"/>
    <x v="0"/>
    <x v="0"/>
    <x v="0"/>
    <s v="Promoção e Inclusão Social"/>
    <x v="0"/>
    <x v="0"/>
    <x v="0"/>
    <x v="0"/>
    <x v="1"/>
    <x v="0"/>
    <x v="0"/>
    <x v="0"/>
    <x v="0"/>
    <x v="0"/>
    <x v="0"/>
    <x v="0"/>
    <s v="Apoio social a favor da Sra. ISABEL GOMES VEIGA TAVARES, conforme anexo. "/>
  </r>
  <r>
    <x v="0"/>
    <n v="0"/>
    <n v="0"/>
    <n v="0"/>
    <n v="72000"/>
    <x v="385"/>
    <x v="0"/>
    <x v="0"/>
    <x v="0"/>
    <s v="01.27.04.03"/>
    <x v="4"/>
    <x v="1"/>
    <x v="1"/>
    <s v="Infra-Estruturas e Transportes"/>
    <s v="01.27.04"/>
    <s v="Infra-Estruturas e Transportes"/>
    <s v="01.27.04"/>
    <x v="4"/>
    <x v="0"/>
    <x v="2"/>
    <x v="2"/>
    <x v="0"/>
    <x v="1"/>
    <x v="0"/>
    <x v="0"/>
    <x v="10"/>
    <s v="2024-11-14"/>
    <x v="3"/>
    <n v="72000"/>
    <x v="0"/>
    <m/>
    <x v="0"/>
    <m/>
    <x v="6"/>
    <n v="100474914"/>
    <x v="0"/>
    <x v="0"/>
    <s v="Plano de emergencia da epoca de chuvas"/>
    <s v="ORI"/>
    <x v="0"/>
    <m/>
    <x v="0"/>
    <x v="0"/>
    <x v="0"/>
    <x v="0"/>
    <x v="0"/>
    <x v="0"/>
    <x v="0"/>
    <x v="0"/>
    <x v="0"/>
    <x v="0"/>
    <x v="0"/>
    <s v="Plano de emergencia da epoca de chuvas"/>
    <x v="0"/>
    <x v="0"/>
    <x v="0"/>
    <x v="0"/>
    <x v="1"/>
    <x v="0"/>
    <x v="0"/>
    <x v="1"/>
    <x v="0"/>
    <x v="0"/>
    <x v="0"/>
    <x v="0"/>
    <s v="Pagamento do pessoal faimo, conforme folha em anexo."/>
  </r>
  <r>
    <x v="0"/>
    <n v="0"/>
    <n v="0"/>
    <n v="0"/>
    <n v="1400"/>
    <x v="386"/>
    <x v="0"/>
    <x v="0"/>
    <x v="0"/>
    <s v="01.25.05.12"/>
    <x v="10"/>
    <x v="3"/>
    <x v="3"/>
    <s v="Saúde"/>
    <s v="01.25.05"/>
    <s v="Saúde"/>
    <s v="01.25.05"/>
    <x v="7"/>
    <x v="0"/>
    <x v="4"/>
    <x v="4"/>
    <x v="0"/>
    <x v="1"/>
    <x v="0"/>
    <x v="0"/>
    <x v="10"/>
    <s v="2024-11-18"/>
    <x v="3"/>
    <n v="1400"/>
    <x v="0"/>
    <m/>
    <x v="0"/>
    <m/>
    <x v="95"/>
    <n v="100479770"/>
    <x v="0"/>
    <x v="0"/>
    <s v="Promoção e Inclusão Social"/>
    <s v="ORI"/>
    <x v="0"/>
    <m/>
    <x v="0"/>
    <x v="0"/>
    <x v="0"/>
    <x v="0"/>
    <x v="0"/>
    <x v="0"/>
    <x v="0"/>
    <x v="0"/>
    <x v="0"/>
    <x v="0"/>
    <x v="0"/>
    <s v="Promoção e Inclusão Social"/>
    <x v="0"/>
    <x v="0"/>
    <x v="0"/>
    <x v="0"/>
    <x v="1"/>
    <x v="0"/>
    <x v="0"/>
    <x v="0"/>
    <x v="0"/>
    <x v="0"/>
    <x v="0"/>
    <x v="0"/>
    <s v="Apoio social a favor de Sr. Amaro António Andrade Tavares, conforme anexo."/>
  </r>
  <r>
    <x v="0"/>
    <n v="0"/>
    <n v="0"/>
    <n v="0"/>
    <n v="6000"/>
    <x v="387"/>
    <x v="0"/>
    <x v="0"/>
    <x v="0"/>
    <s v="01.25.05.09"/>
    <x v="26"/>
    <x v="3"/>
    <x v="3"/>
    <s v="Saúde"/>
    <s v="01.25.05"/>
    <s v="Saúde"/>
    <s v="01.25.05"/>
    <x v="7"/>
    <x v="0"/>
    <x v="4"/>
    <x v="4"/>
    <x v="0"/>
    <x v="1"/>
    <x v="0"/>
    <x v="0"/>
    <x v="0"/>
    <s v="2024-01-26"/>
    <x v="0"/>
    <n v="6000"/>
    <x v="0"/>
    <m/>
    <x v="0"/>
    <m/>
    <x v="96"/>
    <n v="100420331"/>
    <x v="0"/>
    <x v="0"/>
    <s v="Apoio a Consultas de Especialidade e Medicamentos"/>
    <s v="ORI"/>
    <x v="0"/>
    <s v="ACE"/>
    <x v="0"/>
    <x v="0"/>
    <x v="0"/>
    <x v="0"/>
    <x v="0"/>
    <x v="0"/>
    <x v="0"/>
    <x v="0"/>
    <x v="0"/>
    <x v="0"/>
    <x v="0"/>
    <s v="Apoio a Consultas de Especialidade e Medicamentos"/>
    <x v="0"/>
    <x v="0"/>
    <x v="0"/>
    <x v="0"/>
    <x v="1"/>
    <x v="0"/>
    <x v="0"/>
    <x v="0"/>
    <x v="0"/>
    <x v="0"/>
    <x v="0"/>
    <x v="0"/>
    <s v="Apoio  para realização de exames da senhora Luísa Cardoso  que se encontra hospitalizado, conforme justificativo em anexo."/>
  </r>
  <r>
    <x v="0"/>
    <n v="0"/>
    <n v="0"/>
    <n v="0"/>
    <n v="142225"/>
    <x v="388"/>
    <x v="0"/>
    <x v="0"/>
    <x v="0"/>
    <s v="03.16.15"/>
    <x v="0"/>
    <x v="0"/>
    <x v="0"/>
    <s v="Direção Financeira"/>
    <s v="03.16.15"/>
    <s v="Direção Financeira"/>
    <s v="03.16.15"/>
    <x v="0"/>
    <x v="0"/>
    <x v="0"/>
    <x v="0"/>
    <x v="0"/>
    <x v="0"/>
    <x v="0"/>
    <x v="0"/>
    <x v="2"/>
    <s v="2024-02-07"/>
    <x v="0"/>
    <n v="142225"/>
    <x v="0"/>
    <m/>
    <x v="0"/>
    <m/>
    <x v="97"/>
    <n v="100479452"/>
    <x v="0"/>
    <x v="0"/>
    <s v="Direção Financeira"/>
    <s v="ORI"/>
    <x v="0"/>
    <m/>
    <x v="0"/>
    <x v="0"/>
    <x v="0"/>
    <x v="0"/>
    <x v="0"/>
    <x v="0"/>
    <x v="0"/>
    <x v="0"/>
    <x v="0"/>
    <x v="0"/>
    <x v="0"/>
    <s v="Direção Financeira"/>
    <x v="0"/>
    <x v="0"/>
    <x v="0"/>
    <x v="0"/>
    <x v="0"/>
    <x v="0"/>
    <x v="0"/>
    <x v="0"/>
    <x v="0"/>
    <x v="0"/>
    <x v="0"/>
    <x v="0"/>
    <s v="Pagamento referente a aquisição de serviços de manutenção e lavagem das viaturas afetos aos serviços da CMSM, conforme anexo."/>
  </r>
  <r>
    <x v="0"/>
    <n v="0"/>
    <n v="0"/>
    <n v="0"/>
    <n v="10800"/>
    <x v="389"/>
    <x v="0"/>
    <x v="1"/>
    <x v="0"/>
    <s v="03.03.10"/>
    <x v="8"/>
    <x v="0"/>
    <x v="4"/>
    <s v="Receitas Da Câmara"/>
    <s v="03.03.10"/>
    <s v="Receitas Da Câmara"/>
    <s v="03.03.10"/>
    <x v="20"/>
    <x v="0"/>
    <x v="3"/>
    <x v="3"/>
    <x v="0"/>
    <x v="0"/>
    <x v="2"/>
    <x v="0"/>
    <x v="1"/>
    <s v="2024-03-19"/>
    <x v="0"/>
    <n v="108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0000"/>
    <x v="390"/>
    <x v="0"/>
    <x v="0"/>
    <x v="0"/>
    <s v="01.28.01.08"/>
    <x v="15"/>
    <x v="4"/>
    <x v="5"/>
    <s v="Habitação Social"/>
    <s v="01.28.01"/>
    <s v="Habitação Social"/>
    <s v="01.28.01"/>
    <x v="1"/>
    <x v="0"/>
    <x v="0"/>
    <x v="0"/>
    <x v="0"/>
    <x v="1"/>
    <x v="1"/>
    <x v="0"/>
    <x v="2"/>
    <s v="2024-02-01"/>
    <x v="0"/>
    <n v="100000"/>
    <x v="0"/>
    <m/>
    <x v="0"/>
    <m/>
    <x v="98"/>
    <n v="100479596"/>
    <x v="0"/>
    <x v="0"/>
    <s v="Habitações Sociais"/>
    <s v="ORI"/>
    <x v="0"/>
    <s v="HS"/>
    <x v="0"/>
    <x v="0"/>
    <x v="0"/>
    <x v="0"/>
    <x v="0"/>
    <x v="0"/>
    <x v="0"/>
    <x v="0"/>
    <x v="0"/>
    <x v="0"/>
    <x v="0"/>
    <s v="Habitações Sociais"/>
    <x v="0"/>
    <x v="0"/>
    <x v="0"/>
    <x v="0"/>
    <x v="1"/>
    <x v="0"/>
    <x v="0"/>
    <x v="0"/>
    <x v="0"/>
    <x v="0"/>
    <x v="0"/>
    <x v="0"/>
    <s v="Apoio a favor da senhora Julieta Fernandes, destinada a aquisição de material para construção de habitação, conforme anexo."/>
  </r>
  <r>
    <x v="0"/>
    <n v="0"/>
    <n v="0"/>
    <n v="0"/>
    <n v="12000"/>
    <x v="391"/>
    <x v="0"/>
    <x v="0"/>
    <x v="0"/>
    <s v="03.16.15"/>
    <x v="0"/>
    <x v="0"/>
    <x v="0"/>
    <s v="Direção Financeira"/>
    <s v="03.16.15"/>
    <s v="Direção Financeira"/>
    <s v="03.16.15"/>
    <x v="39"/>
    <x v="0"/>
    <x v="0"/>
    <x v="1"/>
    <x v="1"/>
    <x v="0"/>
    <x v="0"/>
    <x v="0"/>
    <x v="1"/>
    <s v="2024-03-26"/>
    <x v="0"/>
    <n v="12000"/>
    <x v="0"/>
    <m/>
    <x v="0"/>
    <m/>
    <x v="99"/>
    <n v="100476775"/>
    <x v="0"/>
    <x v="0"/>
    <s v="Direção Financeira"/>
    <s v="ORI"/>
    <x v="0"/>
    <m/>
    <x v="0"/>
    <x v="0"/>
    <x v="0"/>
    <x v="0"/>
    <x v="0"/>
    <x v="0"/>
    <x v="0"/>
    <x v="0"/>
    <x v="0"/>
    <x v="0"/>
    <x v="0"/>
    <s v="Direção Financeira"/>
    <x v="0"/>
    <x v="0"/>
    <x v="0"/>
    <x v="0"/>
    <x v="0"/>
    <x v="0"/>
    <x v="0"/>
    <x v="0"/>
    <x v="0"/>
    <x v="0"/>
    <x v="0"/>
    <x v="0"/>
    <s v="Pagamento referente a recarga de energia nos contadores pré-pago do Mercado Municipal, durante período de 25 de março a 25 de abril, conforme anexo."/>
  </r>
  <r>
    <x v="0"/>
    <n v="0"/>
    <n v="0"/>
    <n v="0"/>
    <n v="48570"/>
    <x v="392"/>
    <x v="0"/>
    <x v="1"/>
    <x v="0"/>
    <s v="03.03.10"/>
    <x v="8"/>
    <x v="0"/>
    <x v="4"/>
    <s v="Receitas Da Câmara"/>
    <s v="03.03.10"/>
    <s v="Receitas Da Câmara"/>
    <s v="03.03.10"/>
    <x v="18"/>
    <x v="0"/>
    <x v="0"/>
    <x v="0"/>
    <x v="0"/>
    <x v="0"/>
    <x v="2"/>
    <x v="0"/>
    <x v="1"/>
    <s v="2024-03-19"/>
    <x v="0"/>
    <n v="4857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0000"/>
    <x v="393"/>
    <x v="0"/>
    <x v="1"/>
    <x v="0"/>
    <s v="03.03.10"/>
    <x v="8"/>
    <x v="0"/>
    <x v="4"/>
    <s v="Receitas Da Câmara"/>
    <s v="03.03.10"/>
    <s v="Receitas Da Câmara"/>
    <s v="03.03.10"/>
    <x v="15"/>
    <x v="0"/>
    <x v="0"/>
    <x v="0"/>
    <x v="0"/>
    <x v="0"/>
    <x v="2"/>
    <x v="0"/>
    <x v="1"/>
    <s v="2024-03-19"/>
    <x v="0"/>
    <n v="4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400"/>
    <x v="394"/>
    <x v="0"/>
    <x v="1"/>
    <x v="0"/>
    <s v="03.03.10"/>
    <x v="8"/>
    <x v="0"/>
    <x v="4"/>
    <s v="Receitas Da Câmara"/>
    <s v="03.03.10"/>
    <s v="Receitas Da Câmara"/>
    <s v="03.03.10"/>
    <x v="11"/>
    <x v="0"/>
    <x v="0"/>
    <x v="5"/>
    <x v="0"/>
    <x v="0"/>
    <x v="2"/>
    <x v="0"/>
    <x v="1"/>
    <s v="2024-03-19"/>
    <x v="0"/>
    <n v="9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845"/>
    <x v="395"/>
    <x v="0"/>
    <x v="1"/>
    <x v="0"/>
    <s v="03.03.10"/>
    <x v="8"/>
    <x v="0"/>
    <x v="4"/>
    <s v="Receitas Da Câmara"/>
    <s v="03.03.10"/>
    <s v="Receitas Da Câmara"/>
    <s v="03.03.10"/>
    <x v="10"/>
    <x v="0"/>
    <x v="3"/>
    <x v="3"/>
    <x v="0"/>
    <x v="0"/>
    <x v="2"/>
    <x v="0"/>
    <x v="1"/>
    <s v="2024-03-19"/>
    <x v="0"/>
    <n v="1184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919"/>
    <x v="396"/>
    <x v="0"/>
    <x v="1"/>
    <x v="0"/>
    <s v="03.03.10"/>
    <x v="8"/>
    <x v="0"/>
    <x v="4"/>
    <s v="Receitas Da Câmara"/>
    <s v="03.03.10"/>
    <s v="Receitas Da Câmara"/>
    <s v="03.03.10"/>
    <x v="9"/>
    <x v="0"/>
    <x v="3"/>
    <x v="3"/>
    <x v="0"/>
    <x v="0"/>
    <x v="2"/>
    <x v="0"/>
    <x v="1"/>
    <s v="2024-03-19"/>
    <x v="0"/>
    <n v="891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30"/>
    <x v="397"/>
    <x v="0"/>
    <x v="1"/>
    <x v="0"/>
    <s v="03.03.10"/>
    <x v="8"/>
    <x v="0"/>
    <x v="4"/>
    <s v="Receitas Da Câmara"/>
    <s v="03.03.10"/>
    <s v="Receitas Da Câmara"/>
    <s v="03.03.10"/>
    <x v="13"/>
    <x v="0"/>
    <x v="3"/>
    <x v="3"/>
    <x v="0"/>
    <x v="0"/>
    <x v="2"/>
    <x v="0"/>
    <x v="1"/>
    <s v="2024-03-19"/>
    <x v="0"/>
    <n v="32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
    <x v="398"/>
    <x v="0"/>
    <x v="1"/>
    <x v="0"/>
    <s v="03.03.10"/>
    <x v="8"/>
    <x v="0"/>
    <x v="4"/>
    <s v="Receitas Da Câmara"/>
    <s v="03.03.10"/>
    <s v="Receitas Da Câmara"/>
    <s v="03.03.10"/>
    <x v="8"/>
    <x v="0"/>
    <x v="3"/>
    <x v="3"/>
    <x v="0"/>
    <x v="0"/>
    <x v="2"/>
    <x v="0"/>
    <x v="1"/>
    <s v="2024-03-19"/>
    <x v="0"/>
    <n v="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86"/>
    <x v="399"/>
    <x v="0"/>
    <x v="1"/>
    <x v="0"/>
    <s v="03.03.10"/>
    <x v="8"/>
    <x v="0"/>
    <x v="4"/>
    <s v="Receitas Da Câmara"/>
    <s v="03.03.10"/>
    <s v="Receitas Da Câmara"/>
    <s v="03.03.10"/>
    <x v="17"/>
    <x v="0"/>
    <x v="3"/>
    <x v="3"/>
    <x v="0"/>
    <x v="0"/>
    <x v="2"/>
    <x v="0"/>
    <x v="1"/>
    <s v="2024-03-19"/>
    <x v="0"/>
    <n v="548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00"/>
    <x v="400"/>
    <x v="0"/>
    <x v="1"/>
    <x v="0"/>
    <s v="03.03.10"/>
    <x v="8"/>
    <x v="0"/>
    <x v="4"/>
    <s v="Receitas Da Câmara"/>
    <s v="03.03.10"/>
    <s v="Receitas Da Câmara"/>
    <s v="03.03.10"/>
    <x v="42"/>
    <x v="0"/>
    <x v="3"/>
    <x v="3"/>
    <x v="0"/>
    <x v="0"/>
    <x v="2"/>
    <x v="0"/>
    <x v="1"/>
    <s v="2024-03-19"/>
    <x v="0"/>
    <n v="6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25"/>
    <x v="401"/>
    <x v="0"/>
    <x v="1"/>
    <x v="0"/>
    <s v="03.03.10"/>
    <x v="8"/>
    <x v="0"/>
    <x v="4"/>
    <s v="Receitas Da Câmara"/>
    <s v="03.03.10"/>
    <s v="Receitas Da Câmara"/>
    <s v="03.03.10"/>
    <x v="10"/>
    <x v="0"/>
    <x v="3"/>
    <x v="3"/>
    <x v="0"/>
    <x v="0"/>
    <x v="2"/>
    <x v="0"/>
    <x v="1"/>
    <s v="2024-03-20"/>
    <x v="0"/>
    <n v="18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402"/>
    <x v="0"/>
    <x v="1"/>
    <x v="0"/>
    <s v="03.03.10"/>
    <x v="8"/>
    <x v="0"/>
    <x v="4"/>
    <s v="Receitas Da Câmara"/>
    <s v="03.03.10"/>
    <s v="Receitas Da Câmara"/>
    <s v="03.03.10"/>
    <x v="6"/>
    <x v="0"/>
    <x v="3"/>
    <x v="3"/>
    <x v="0"/>
    <x v="0"/>
    <x v="2"/>
    <x v="0"/>
    <x v="1"/>
    <s v="2024-03-20"/>
    <x v="0"/>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403"/>
    <x v="0"/>
    <x v="1"/>
    <x v="0"/>
    <s v="03.03.10"/>
    <x v="8"/>
    <x v="0"/>
    <x v="4"/>
    <s v="Receitas Da Câmara"/>
    <s v="03.03.10"/>
    <s v="Receitas Da Câmara"/>
    <s v="03.03.10"/>
    <x v="9"/>
    <x v="0"/>
    <x v="3"/>
    <x v="3"/>
    <x v="0"/>
    <x v="0"/>
    <x v="2"/>
    <x v="0"/>
    <x v="1"/>
    <s v="2024-03-20"/>
    <x v="0"/>
    <n v="2583"/>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17909"/>
    <x v="404"/>
    <x v="0"/>
    <x v="1"/>
    <x v="0"/>
    <s v="03.03.10"/>
    <x v="8"/>
    <x v="0"/>
    <x v="4"/>
    <s v="Receitas Da Câmara"/>
    <s v="03.03.10"/>
    <s v="Receitas Da Câmara"/>
    <s v="03.03.10"/>
    <x v="15"/>
    <x v="0"/>
    <x v="0"/>
    <x v="0"/>
    <x v="0"/>
    <x v="0"/>
    <x v="2"/>
    <x v="0"/>
    <x v="1"/>
    <s v="2024-03-20"/>
    <x v="0"/>
    <n v="41790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00"/>
    <x v="405"/>
    <x v="0"/>
    <x v="1"/>
    <x v="0"/>
    <s v="03.03.10"/>
    <x v="8"/>
    <x v="0"/>
    <x v="4"/>
    <s v="Receitas Da Câmara"/>
    <s v="03.03.10"/>
    <s v="Receitas Da Câmara"/>
    <s v="03.03.10"/>
    <x v="11"/>
    <x v="0"/>
    <x v="0"/>
    <x v="5"/>
    <x v="0"/>
    <x v="0"/>
    <x v="2"/>
    <x v="0"/>
    <x v="1"/>
    <s v="2024-03-20"/>
    <x v="0"/>
    <n v="4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406"/>
    <x v="0"/>
    <x v="1"/>
    <x v="0"/>
    <s v="03.03.10"/>
    <x v="8"/>
    <x v="0"/>
    <x v="4"/>
    <s v="Receitas Da Câmara"/>
    <s v="03.03.10"/>
    <s v="Receitas Da Câmara"/>
    <s v="03.03.10"/>
    <x v="8"/>
    <x v="0"/>
    <x v="3"/>
    <x v="3"/>
    <x v="0"/>
    <x v="0"/>
    <x v="2"/>
    <x v="0"/>
    <x v="1"/>
    <s v="2024-03-20"/>
    <x v="0"/>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675"/>
    <x v="407"/>
    <x v="0"/>
    <x v="1"/>
    <x v="0"/>
    <s v="03.03.10"/>
    <x v="8"/>
    <x v="0"/>
    <x v="4"/>
    <s v="Receitas Da Câmara"/>
    <s v="03.03.10"/>
    <s v="Receitas Da Câmara"/>
    <s v="03.03.10"/>
    <x v="12"/>
    <x v="0"/>
    <x v="3"/>
    <x v="3"/>
    <x v="0"/>
    <x v="0"/>
    <x v="2"/>
    <x v="0"/>
    <x v="1"/>
    <s v="2024-03-20"/>
    <x v="0"/>
    <n v="306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60"/>
    <x v="408"/>
    <x v="0"/>
    <x v="1"/>
    <x v="0"/>
    <s v="03.03.10"/>
    <x v="8"/>
    <x v="0"/>
    <x v="4"/>
    <s v="Receitas Da Câmara"/>
    <s v="03.03.10"/>
    <s v="Receitas Da Câmara"/>
    <s v="03.03.10"/>
    <x v="13"/>
    <x v="0"/>
    <x v="3"/>
    <x v="3"/>
    <x v="0"/>
    <x v="0"/>
    <x v="2"/>
    <x v="0"/>
    <x v="1"/>
    <s v="2024-03-20"/>
    <x v="0"/>
    <n v="30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3"/>
    <x v="409"/>
    <x v="0"/>
    <x v="1"/>
    <x v="0"/>
    <s v="03.03.10"/>
    <x v="8"/>
    <x v="0"/>
    <x v="4"/>
    <s v="Receitas Da Câmara"/>
    <s v="03.03.10"/>
    <s v="Receitas Da Câmara"/>
    <s v="03.03.10"/>
    <x v="18"/>
    <x v="0"/>
    <x v="0"/>
    <x v="0"/>
    <x v="0"/>
    <x v="0"/>
    <x v="2"/>
    <x v="0"/>
    <x v="1"/>
    <s v="2024-03-20"/>
    <x v="0"/>
    <n v="2000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705"/>
    <x v="410"/>
    <x v="0"/>
    <x v="0"/>
    <x v="0"/>
    <s v="03.16.15"/>
    <x v="0"/>
    <x v="0"/>
    <x v="0"/>
    <s v="Direção Financeira"/>
    <s v="03.16.15"/>
    <s v="Direção Financeira"/>
    <s v="03.16.15"/>
    <x v="38"/>
    <x v="0"/>
    <x v="0"/>
    <x v="0"/>
    <x v="0"/>
    <x v="0"/>
    <x v="0"/>
    <x v="0"/>
    <x v="6"/>
    <s v="2024-04-01"/>
    <x v="1"/>
    <n v="200705"/>
    <x v="0"/>
    <m/>
    <x v="0"/>
    <m/>
    <x v="100"/>
    <n v="100477569"/>
    <x v="0"/>
    <x v="0"/>
    <s v="Direção Financeira"/>
    <s v="ORI"/>
    <x v="0"/>
    <m/>
    <x v="0"/>
    <x v="0"/>
    <x v="0"/>
    <x v="0"/>
    <x v="0"/>
    <x v="0"/>
    <x v="0"/>
    <x v="0"/>
    <x v="0"/>
    <x v="0"/>
    <x v="0"/>
    <s v="Direção Financeira"/>
    <x v="0"/>
    <x v="0"/>
    <x v="0"/>
    <x v="0"/>
    <x v="0"/>
    <x v="0"/>
    <x v="0"/>
    <x v="0"/>
    <x v="0"/>
    <x v="0"/>
    <x v="0"/>
    <x v="0"/>
    <s v="Pagamento referente a aquisição de almoço servidos no âmbito da visita do Presidente  do Fundo de Ambiente em missão de serviços e outros almoço servidos em anexo, conforme anexo."/>
  </r>
  <r>
    <x v="0"/>
    <n v="0"/>
    <n v="0"/>
    <n v="0"/>
    <n v="10051"/>
    <x v="411"/>
    <x v="0"/>
    <x v="1"/>
    <x v="0"/>
    <s v="03.03.10"/>
    <x v="8"/>
    <x v="0"/>
    <x v="4"/>
    <s v="Receitas Da Câmara"/>
    <s v="03.03.10"/>
    <s v="Receitas Da Câmara"/>
    <s v="03.03.10"/>
    <x v="57"/>
    <x v="0"/>
    <x v="3"/>
    <x v="12"/>
    <x v="0"/>
    <x v="0"/>
    <x v="2"/>
    <x v="0"/>
    <x v="1"/>
    <s v="2024-03-20"/>
    <x v="0"/>
    <n v="10051"/>
    <x v="0"/>
    <m/>
    <x v="0"/>
    <m/>
    <x v="6"/>
    <n v="100474914"/>
    <x v="0"/>
    <x v="0"/>
    <s v="Receitas Da Câmara"/>
    <s v="EXT"/>
    <x v="0"/>
    <s v="RDC"/>
    <x v="0"/>
    <x v="0"/>
    <x v="0"/>
    <x v="0"/>
    <x v="0"/>
    <x v="0"/>
    <x v="0"/>
    <x v="0"/>
    <x v="0"/>
    <x v="0"/>
    <x v="0"/>
    <s v="Receitas Da Câmara"/>
    <x v="0"/>
    <x v="0"/>
    <x v="0"/>
    <x v="0"/>
    <x v="0"/>
    <x v="0"/>
    <x v="0"/>
    <x v="0"/>
    <x v="0"/>
    <x v="0"/>
    <x v="0"/>
    <x v="0"/>
    <s v="Pela diferença de receitas fevereiro 2024, conforme anexo."/>
  </r>
  <r>
    <x v="0"/>
    <n v="0"/>
    <n v="0"/>
    <n v="0"/>
    <n v="4922"/>
    <x v="412"/>
    <x v="0"/>
    <x v="1"/>
    <x v="0"/>
    <s v="03.03.10"/>
    <x v="8"/>
    <x v="0"/>
    <x v="4"/>
    <s v="Receitas Da Câmara"/>
    <s v="03.03.10"/>
    <s v="Receitas Da Câmara"/>
    <s v="03.03.10"/>
    <x v="18"/>
    <x v="0"/>
    <x v="0"/>
    <x v="0"/>
    <x v="0"/>
    <x v="0"/>
    <x v="2"/>
    <x v="0"/>
    <x v="1"/>
    <s v="2024-03-14"/>
    <x v="0"/>
    <n v="4922"/>
    <x v="0"/>
    <m/>
    <x v="0"/>
    <m/>
    <x v="6"/>
    <n v="100474914"/>
    <x v="0"/>
    <x v="0"/>
    <s v="Receitas Da Câmara"/>
    <s v="EXT"/>
    <x v="0"/>
    <s v="RDC"/>
    <x v="0"/>
    <x v="0"/>
    <x v="0"/>
    <x v="0"/>
    <x v="0"/>
    <x v="0"/>
    <x v="0"/>
    <x v="0"/>
    <x v="0"/>
    <x v="0"/>
    <x v="0"/>
    <s v="Receitas Da Câmara"/>
    <x v="0"/>
    <x v="0"/>
    <x v="0"/>
    <x v="0"/>
    <x v="0"/>
    <x v="0"/>
    <x v="0"/>
    <x v="0"/>
    <x v="0"/>
    <x v="0"/>
    <x v="0"/>
    <x v="0"/>
    <s v="Pagamento de localização de IUP 23 e 24, conforme anexo."/>
  </r>
  <r>
    <x v="1"/>
    <n v="0"/>
    <n v="0"/>
    <n v="0"/>
    <n v="20000000"/>
    <x v="413"/>
    <x v="0"/>
    <x v="1"/>
    <x v="0"/>
    <s v="03.03.10"/>
    <x v="8"/>
    <x v="0"/>
    <x v="4"/>
    <s v="Receitas Da Câmara"/>
    <s v="03.03.10"/>
    <s v="Receitas Da Câmara"/>
    <s v="03.03.10"/>
    <x v="47"/>
    <x v="0"/>
    <x v="0"/>
    <x v="0"/>
    <x v="0"/>
    <x v="0"/>
    <x v="2"/>
    <x v="0"/>
    <x v="9"/>
    <s v="2024-07-31"/>
    <x v="2"/>
    <n v="20000000"/>
    <x v="0"/>
    <m/>
    <x v="0"/>
    <m/>
    <x v="6"/>
    <n v="100474914"/>
    <x v="0"/>
    <x v="0"/>
    <s v="Receitas Da Câmara"/>
    <s v="EXT"/>
    <x v="0"/>
    <s v="RDC"/>
    <x v="0"/>
    <x v="0"/>
    <x v="0"/>
    <x v="0"/>
    <x v="0"/>
    <x v="0"/>
    <x v="0"/>
    <x v="0"/>
    <x v="0"/>
    <x v="0"/>
    <x v="0"/>
    <s v="Receitas Da Câmara"/>
    <x v="0"/>
    <x v="0"/>
    <x v="0"/>
    <x v="0"/>
    <x v="0"/>
    <x v="0"/>
    <x v="0"/>
    <x v="0"/>
    <x v="0"/>
    <x v="0"/>
    <x v="0"/>
    <x v="0"/>
    <s v="Transferência do desembolso, conforme extrato em anexo."/>
  </r>
  <r>
    <x v="0"/>
    <n v="0"/>
    <n v="0"/>
    <n v="0"/>
    <n v="86400"/>
    <x v="414"/>
    <x v="0"/>
    <x v="0"/>
    <x v="0"/>
    <s v="01.27.04.03"/>
    <x v="4"/>
    <x v="1"/>
    <x v="1"/>
    <s v="Infra-Estruturas e Transportes"/>
    <s v="01.27.04"/>
    <s v="Infra-Estruturas e Transportes"/>
    <s v="01.27.04"/>
    <x v="4"/>
    <x v="0"/>
    <x v="2"/>
    <x v="2"/>
    <x v="0"/>
    <x v="1"/>
    <x v="0"/>
    <x v="0"/>
    <x v="4"/>
    <s v="2024-06-03"/>
    <x v="1"/>
    <n v="86400"/>
    <x v="0"/>
    <m/>
    <x v="0"/>
    <m/>
    <x v="77"/>
    <n v="100477538"/>
    <x v="0"/>
    <x v="0"/>
    <s v="Plano de emergencia da epoca de chuvas"/>
    <s v="ORI"/>
    <x v="0"/>
    <m/>
    <x v="0"/>
    <x v="0"/>
    <x v="0"/>
    <x v="0"/>
    <x v="0"/>
    <x v="0"/>
    <x v="0"/>
    <x v="0"/>
    <x v="0"/>
    <x v="0"/>
    <x v="0"/>
    <s v="Plano de emergencia da epoca de chuvas"/>
    <x v="0"/>
    <x v="0"/>
    <x v="0"/>
    <x v="0"/>
    <x v="1"/>
    <x v="0"/>
    <x v="0"/>
    <x v="0"/>
    <x v="0"/>
    <x v="0"/>
    <x v="0"/>
    <x v="0"/>
    <s v="Pagamento a favor da Oficina Mecânica André, para a aquisição de serviços de reparação da maquina reta escavadeira e Pá carregadora afeto as obras da CMSM, conforme anexo."/>
  </r>
  <r>
    <x v="0"/>
    <n v="0"/>
    <n v="0"/>
    <n v="0"/>
    <n v="11635"/>
    <x v="415"/>
    <x v="0"/>
    <x v="1"/>
    <x v="0"/>
    <s v="03.03.10"/>
    <x v="8"/>
    <x v="0"/>
    <x v="4"/>
    <s v="Receitas Da Câmara"/>
    <s v="03.03.10"/>
    <s v="Receitas Da Câmara"/>
    <s v="03.03.10"/>
    <x v="10"/>
    <x v="0"/>
    <x v="3"/>
    <x v="3"/>
    <x v="0"/>
    <x v="0"/>
    <x v="2"/>
    <x v="0"/>
    <x v="3"/>
    <s v="2024-05-30"/>
    <x v="1"/>
    <n v="116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416"/>
    <x v="0"/>
    <x v="1"/>
    <x v="0"/>
    <s v="03.03.10"/>
    <x v="8"/>
    <x v="0"/>
    <x v="4"/>
    <s v="Receitas Da Câmara"/>
    <s v="03.03.10"/>
    <s v="Receitas Da Câmara"/>
    <s v="03.03.10"/>
    <x v="9"/>
    <x v="0"/>
    <x v="3"/>
    <x v="3"/>
    <x v="0"/>
    <x v="0"/>
    <x v="2"/>
    <x v="0"/>
    <x v="3"/>
    <s v="2024-05-30"/>
    <x v="1"/>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309"/>
    <x v="417"/>
    <x v="0"/>
    <x v="1"/>
    <x v="0"/>
    <s v="03.03.10"/>
    <x v="8"/>
    <x v="0"/>
    <x v="4"/>
    <s v="Receitas Da Câmara"/>
    <s v="03.03.10"/>
    <s v="Receitas Da Câmara"/>
    <s v="03.03.10"/>
    <x v="18"/>
    <x v="0"/>
    <x v="0"/>
    <x v="0"/>
    <x v="0"/>
    <x v="0"/>
    <x v="2"/>
    <x v="0"/>
    <x v="3"/>
    <s v="2024-05-30"/>
    <x v="1"/>
    <n v="5130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0"/>
    <x v="418"/>
    <x v="0"/>
    <x v="1"/>
    <x v="0"/>
    <s v="03.03.10"/>
    <x v="8"/>
    <x v="0"/>
    <x v="4"/>
    <s v="Receitas Da Câmara"/>
    <s v="03.03.10"/>
    <s v="Receitas Da Câmara"/>
    <s v="03.03.10"/>
    <x v="20"/>
    <x v="0"/>
    <x v="3"/>
    <x v="3"/>
    <x v="0"/>
    <x v="0"/>
    <x v="2"/>
    <x v="0"/>
    <x v="3"/>
    <s v="2024-05-30"/>
    <x v="1"/>
    <n v="8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80"/>
    <x v="419"/>
    <x v="0"/>
    <x v="1"/>
    <x v="0"/>
    <s v="03.03.10"/>
    <x v="8"/>
    <x v="0"/>
    <x v="4"/>
    <s v="Receitas Da Câmara"/>
    <s v="03.03.10"/>
    <s v="Receitas Da Câmara"/>
    <s v="03.03.10"/>
    <x v="17"/>
    <x v="0"/>
    <x v="3"/>
    <x v="3"/>
    <x v="0"/>
    <x v="0"/>
    <x v="2"/>
    <x v="0"/>
    <x v="3"/>
    <s v="2024-05-30"/>
    <x v="1"/>
    <n v="37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60"/>
    <x v="420"/>
    <x v="0"/>
    <x v="1"/>
    <x v="0"/>
    <s v="03.03.10"/>
    <x v="8"/>
    <x v="0"/>
    <x v="4"/>
    <s v="Receitas Da Câmara"/>
    <s v="03.03.10"/>
    <s v="Receitas Da Câmara"/>
    <s v="03.03.10"/>
    <x v="13"/>
    <x v="0"/>
    <x v="3"/>
    <x v="3"/>
    <x v="0"/>
    <x v="0"/>
    <x v="2"/>
    <x v="0"/>
    <x v="3"/>
    <s v="2024-05-30"/>
    <x v="1"/>
    <n v="39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21"/>
    <x v="0"/>
    <x v="1"/>
    <x v="0"/>
    <s v="03.03.10"/>
    <x v="8"/>
    <x v="0"/>
    <x v="4"/>
    <s v="Receitas Da Câmara"/>
    <s v="03.03.10"/>
    <s v="Receitas Da Câmara"/>
    <s v="03.03.10"/>
    <x v="21"/>
    <x v="0"/>
    <x v="3"/>
    <x v="3"/>
    <x v="0"/>
    <x v="0"/>
    <x v="2"/>
    <x v="0"/>
    <x v="3"/>
    <s v="2024-05-30"/>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422"/>
    <x v="0"/>
    <x v="1"/>
    <x v="0"/>
    <s v="03.03.10"/>
    <x v="8"/>
    <x v="0"/>
    <x v="4"/>
    <s v="Receitas Da Câmara"/>
    <s v="03.03.10"/>
    <s v="Receitas Da Câmara"/>
    <s v="03.03.10"/>
    <x v="42"/>
    <x v="0"/>
    <x v="3"/>
    <x v="3"/>
    <x v="0"/>
    <x v="0"/>
    <x v="2"/>
    <x v="0"/>
    <x v="3"/>
    <s v="2024-05-30"/>
    <x v="1"/>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400"/>
    <x v="423"/>
    <x v="0"/>
    <x v="1"/>
    <x v="0"/>
    <s v="03.03.10"/>
    <x v="8"/>
    <x v="0"/>
    <x v="4"/>
    <s v="Receitas Da Câmara"/>
    <s v="03.03.10"/>
    <s v="Receitas Da Câmara"/>
    <s v="03.03.10"/>
    <x v="11"/>
    <x v="0"/>
    <x v="0"/>
    <x v="5"/>
    <x v="0"/>
    <x v="0"/>
    <x v="2"/>
    <x v="0"/>
    <x v="3"/>
    <s v="2024-05-30"/>
    <x v="1"/>
    <n v="18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424"/>
    <x v="0"/>
    <x v="1"/>
    <x v="0"/>
    <s v="03.03.10"/>
    <x v="8"/>
    <x v="0"/>
    <x v="4"/>
    <s v="Receitas Da Câmara"/>
    <s v="03.03.10"/>
    <s v="Receitas Da Câmara"/>
    <s v="03.03.10"/>
    <x v="8"/>
    <x v="0"/>
    <x v="3"/>
    <x v="3"/>
    <x v="0"/>
    <x v="0"/>
    <x v="2"/>
    <x v="0"/>
    <x v="3"/>
    <s v="2024-05-30"/>
    <x v="1"/>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425"/>
    <x v="0"/>
    <x v="1"/>
    <x v="0"/>
    <s v="03.03.10"/>
    <x v="8"/>
    <x v="0"/>
    <x v="4"/>
    <s v="Receitas Da Câmara"/>
    <s v="03.03.10"/>
    <s v="Receitas Da Câmara"/>
    <s v="03.03.10"/>
    <x v="6"/>
    <x v="0"/>
    <x v="3"/>
    <x v="3"/>
    <x v="0"/>
    <x v="0"/>
    <x v="2"/>
    <x v="0"/>
    <x v="3"/>
    <s v="2024-05-30"/>
    <x v="1"/>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250"/>
    <x v="426"/>
    <x v="0"/>
    <x v="1"/>
    <x v="0"/>
    <s v="80.02.01"/>
    <x v="2"/>
    <x v="2"/>
    <x v="2"/>
    <s v="Retenções Iur"/>
    <s v="80.02.01"/>
    <s v="Retenções Iur"/>
    <s v="80.02.01"/>
    <x v="2"/>
    <x v="0"/>
    <x v="1"/>
    <x v="0"/>
    <x v="1"/>
    <x v="2"/>
    <x v="2"/>
    <x v="0"/>
    <x v="3"/>
    <s v="2024-05-31"/>
    <x v="1"/>
    <n v="8250"/>
    <x v="0"/>
    <m/>
    <x v="0"/>
    <m/>
    <x v="2"/>
    <n v="100474696"/>
    <x v="0"/>
    <x v="0"/>
    <s v="Retenções Iur"/>
    <s v="ORI"/>
    <x v="0"/>
    <s v="RIUR"/>
    <x v="0"/>
    <x v="0"/>
    <x v="0"/>
    <x v="0"/>
    <x v="0"/>
    <x v="0"/>
    <x v="0"/>
    <x v="0"/>
    <x v="0"/>
    <x v="0"/>
    <x v="0"/>
    <s v="Retenções Iur"/>
    <x v="0"/>
    <x v="0"/>
    <x v="0"/>
    <x v="0"/>
    <x v="2"/>
    <x v="0"/>
    <x v="0"/>
    <x v="0"/>
    <x v="0"/>
    <x v="1"/>
    <x v="0"/>
    <x v="0"/>
    <s v="RETENCAO OT"/>
  </r>
  <r>
    <x v="0"/>
    <n v="0"/>
    <n v="0"/>
    <n v="0"/>
    <n v="103911"/>
    <x v="427"/>
    <x v="0"/>
    <x v="0"/>
    <x v="0"/>
    <s v="03.16.15"/>
    <x v="0"/>
    <x v="0"/>
    <x v="0"/>
    <s v="Direção Financeira"/>
    <s v="03.16.15"/>
    <s v="Direção Financeira"/>
    <s v="03.16.15"/>
    <x v="43"/>
    <x v="0"/>
    <x v="0"/>
    <x v="1"/>
    <x v="0"/>
    <x v="0"/>
    <x v="0"/>
    <x v="0"/>
    <x v="6"/>
    <s v="2024-04-30"/>
    <x v="1"/>
    <n v="103911"/>
    <x v="0"/>
    <m/>
    <x v="0"/>
    <m/>
    <x v="6"/>
    <n v="100474914"/>
    <x v="0"/>
    <x v="0"/>
    <s v="Direção Financeira"/>
    <s v="ORI"/>
    <x v="0"/>
    <m/>
    <x v="0"/>
    <x v="0"/>
    <x v="0"/>
    <x v="0"/>
    <x v="0"/>
    <x v="0"/>
    <x v="0"/>
    <x v="0"/>
    <x v="0"/>
    <x v="0"/>
    <x v="0"/>
    <s v="Direção Financeira"/>
    <x v="0"/>
    <x v="0"/>
    <x v="0"/>
    <x v="0"/>
    <x v="0"/>
    <x v="0"/>
    <x v="0"/>
    <x v="1"/>
    <x v="0"/>
    <x v="0"/>
    <x v="0"/>
    <x v="0"/>
    <s v="Despesas bancários referente ao mês de abril de 2024, conforme anexo.  "/>
  </r>
  <r>
    <x v="0"/>
    <n v="0"/>
    <n v="0"/>
    <n v="0"/>
    <n v="90000"/>
    <x v="428"/>
    <x v="0"/>
    <x v="0"/>
    <x v="0"/>
    <s v="01.25.05.12"/>
    <x v="10"/>
    <x v="3"/>
    <x v="3"/>
    <s v="Saúde"/>
    <s v="01.25.05"/>
    <s v="Saúde"/>
    <s v="01.25.05"/>
    <x v="7"/>
    <x v="0"/>
    <x v="4"/>
    <x v="4"/>
    <x v="0"/>
    <x v="1"/>
    <x v="0"/>
    <x v="0"/>
    <x v="4"/>
    <s v="2024-06-10"/>
    <x v="1"/>
    <n v="90000"/>
    <x v="0"/>
    <m/>
    <x v="0"/>
    <m/>
    <x v="101"/>
    <n v="100477863"/>
    <x v="0"/>
    <x v="0"/>
    <s v="Promoção e Inclusão Social"/>
    <s v="ORI"/>
    <x v="0"/>
    <m/>
    <x v="0"/>
    <x v="0"/>
    <x v="0"/>
    <x v="0"/>
    <x v="0"/>
    <x v="0"/>
    <x v="0"/>
    <x v="0"/>
    <x v="0"/>
    <x v="0"/>
    <x v="0"/>
    <s v="Promoção e Inclusão Social"/>
    <x v="0"/>
    <x v="0"/>
    <x v="0"/>
    <x v="0"/>
    <x v="1"/>
    <x v="0"/>
    <x v="0"/>
    <x v="0"/>
    <x v="0"/>
    <x v="0"/>
    <x v="0"/>
    <x v="0"/>
    <s v="Pagamento a favor da Agência Funerária Go to Heavem, referente a aquisição de urna social para malogrado (a) Domingas mendes Pereira, José Carlos Borges de Brito e jesufina vieira de Oliveira, conforme anexo."/>
  </r>
  <r>
    <x v="0"/>
    <n v="0"/>
    <n v="0"/>
    <n v="0"/>
    <n v="5437"/>
    <x v="429"/>
    <x v="0"/>
    <x v="1"/>
    <x v="0"/>
    <s v="80.02.01"/>
    <x v="2"/>
    <x v="2"/>
    <x v="2"/>
    <s v="Retenções Iur"/>
    <s v="80.02.01"/>
    <s v="Retenções Iur"/>
    <s v="80.02.01"/>
    <x v="2"/>
    <x v="0"/>
    <x v="1"/>
    <x v="0"/>
    <x v="1"/>
    <x v="2"/>
    <x v="2"/>
    <x v="0"/>
    <x v="4"/>
    <s v="2024-06-28"/>
    <x v="1"/>
    <n v="5437"/>
    <x v="0"/>
    <m/>
    <x v="0"/>
    <m/>
    <x v="2"/>
    <n v="100474696"/>
    <x v="0"/>
    <x v="0"/>
    <s v="Retenções Iur"/>
    <s v="ORI"/>
    <x v="0"/>
    <s v="RIUR"/>
    <x v="0"/>
    <x v="0"/>
    <x v="0"/>
    <x v="0"/>
    <x v="0"/>
    <x v="0"/>
    <x v="0"/>
    <x v="0"/>
    <x v="0"/>
    <x v="0"/>
    <x v="0"/>
    <s v="Retenções Iur"/>
    <x v="0"/>
    <x v="0"/>
    <x v="0"/>
    <x v="0"/>
    <x v="2"/>
    <x v="0"/>
    <x v="0"/>
    <x v="0"/>
    <x v="0"/>
    <x v="1"/>
    <x v="0"/>
    <x v="0"/>
    <s v="RETENCAO OT"/>
  </r>
  <r>
    <x v="0"/>
    <n v="0"/>
    <n v="0"/>
    <n v="0"/>
    <n v="6206"/>
    <x v="430"/>
    <x v="0"/>
    <x v="1"/>
    <x v="0"/>
    <s v="80.02.01"/>
    <x v="2"/>
    <x v="2"/>
    <x v="2"/>
    <s v="Retenções Iur"/>
    <s v="80.02.01"/>
    <s v="Retenções Iur"/>
    <s v="80.02.01"/>
    <x v="2"/>
    <x v="0"/>
    <x v="1"/>
    <x v="0"/>
    <x v="1"/>
    <x v="2"/>
    <x v="2"/>
    <x v="0"/>
    <x v="4"/>
    <s v="2024-06-28"/>
    <x v="1"/>
    <n v="6206"/>
    <x v="0"/>
    <m/>
    <x v="0"/>
    <m/>
    <x v="2"/>
    <n v="100474696"/>
    <x v="0"/>
    <x v="0"/>
    <s v="Retenções Iur"/>
    <s v="ORI"/>
    <x v="0"/>
    <s v="RIUR"/>
    <x v="0"/>
    <x v="0"/>
    <x v="0"/>
    <x v="0"/>
    <x v="0"/>
    <x v="0"/>
    <x v="0"/>
    <x v="0"/>
    <x v="0"/>
    <x v="0"/>
    <x v="0"/>
    <s v="Retenções Iur"/>
    <x v="0"/>
    <x v="0"/>
    <x v="0"/>
    <x v="0"/>
    <x v="2"/>
    <x v="0"/>
    <x v="0"/>
    <x v="0"/>
    <x v="0"/>
    <x v="1"/>
    <x v="0"/>
    <x v="0"/>
    <s v="RETENCAO OT"/>
  </r>
  <r>
    <x v="0"/>
    <n v="0"/>
    <n v="0"/>
    <n v="0"/>
    <n v="1933"/>
    <x v="431"/>
    <x v="0"/>
    <x v="1"/>
    <x v="0"/>
    <s v="80.02.01"/>
    <x v="2"/>
    <x v="2"/>
    <x v="2"/>
    <s v="Retenções Iur"/>
    <s v="80.02.01"/>
    <s v="Retenções Iur"/>
    <s v="80.02.01"/>
    <x v="2"/>
    <x v="0"/>
    <x v="1"/>
    <x v="0"/>
    <x v="1"/>
    <x v="2"/>
    <x v="2"/>
    <x v="0"/>
    <x v="4"/>
    <s v="2024-06-28"/>
    <x v="1"/>
    <n v="1933"/>
    <x v="0"/>
    <m/>
    <x v="0"/>
    <m/>
    <x v="2"/>
    <n v="100474696"/>
    <x v="0"/>
    <x v="0"/>
    <s v="Retenções Iur"/>
    <s v="ORI"/>
    <x v="0"/>
    <s v="RIUR"/>
    <x v="0"/>
    <x v="0"/>
    <x v="0"/>
    <x v="0"/>
    <x v="0"/>
    <x v="0"/>
    <x v="0"/>
    <x v="0"/>
    <x v="0"/>
    <x v="0"/>
    <x v="0"/>
    <s v="Retenções Iur"/>
    <x v="0"/>
    <x v="0"/>
    <x v="0"/>
    <x v="0"/>
    <x v="2"/>
    <x v="0"/>
    <x v="0"/>
    <x v="0"/>
    <x v="0"/>
    <x v="1"/>
    <x v="0"/>
    <x v="0"/>
    <s v="RETENCAO OT"/>
  </r>
  <r>
    <x v="0"/>
    <n v="0"/>
    <n v="0"/>
    <n v="0"/>
    <n v="2550"/>
    <x v="432"/>
    <x v="0"/>
    <x v="1"/>
    <x v="0"/>
    <s v="80.02.01"/>
    <x v="2"/>
    <x v="2"/>
    <x v="2"/>
    <s v="Retenções Iur"/>
    <s v="80.02.01"/>
    <s v="Retenções Iur"/>
    <s v="80.02.01"/>
    <x v="2"/>
    <x v="0"/>
    <x v="1"/>
    <x v="0"/>
    <x v="1"/>
    <x v="2"/>
    <x v="2"/>
    <x v="0"/>
    <x v="4"/>
    <s v="2024-06-28"/>
    <x v="1"/>
    <n v="2550"/>
    <x v="0"/>
    <m/>
    <x v="0"/>
    <m/>
    <x v="2"/>
    <n v="100474696"/>
    <x v="0"/>
    <x v="0"/>
    <s v="Retenções Iur"/>
    <s v="ORI"/>
    <x v="0"/>
    <s v="RIUR"/>
    <x v="0"/>
    <x v="0"/>
    <x v="0"/>
    <x v="0"/>
    <x v="0"/>
    <x v="0"/>
    <x v="0"/>
    <x v="0"/>
    <x v="0"/>
    <x v="0"/>
    <x v="0"/>
    <s v="Retenções Iur"/>
    <x v="0"/>
    <x v="0"/>
    <x v="0"/>
    <x v="0"/>
    <x v="2"/>
    <x v="0"/>
    <x v="0"/>
    <x v="0"/>
    <x v="0"/>
    <x v="1"/>
    <x v="0"/>
    <x v="0"/>
    <s v="RETENCAO OT"/>
  </r>
  <r>
    <x v="1"/>
    <n v="0"/>
    <n v="0"/>
    <n v="0"/>
    <n v="92950"/>
    <x v="433"/>
    <x v="0"/>
    <x v="0"/>
    <x v="0"/>
    <s v="01.25.02.17"/>
    <x v="30"/>
    <x v="3"/>
    <x v="3"/>
    <s v="desporto"/>
    <s v="01.25.02"/>
    <s v="desporto"/>
    <s v="01.25.02"/>
    <x v="1"/>
    <x v="0"/>
    <x v="0"/>
    <x v="0"/>
    <x v="0"/>
    <x v="1"/>
    <x v="1"/>
    <x v="0"/>
    <x v="9"/>
    <s v="2024-07-11"/>
    <x v="2"/>
    <n v="92950"/>
    <x v="0"/>
    <m/>
    <x v="0"/>
    <m/>
    <x v="102"/>
    <n v="100475220"/>
    <x v="0"/>
    <x v="0"/>
    <s v="Construção e Reabilitação de Placas Desportivas"/>
    <s v="ORI"/>
    <x v="0"/>
    <m/>
    <x v="0"/>
    <x v="0"/>
    <x v="0"/>
    <x v="0"/>
    <x v="0"/>
    <x v="0"/>
    <x v="0"/>
    <x v="0"/>
    <x v="0"/>
    <x v="0"/>
    <x v="0"/>
    <s v="Construção e Reabilitação de Placas Desportivas"/>
    <x v="0"/>
    <x v="0"/>
    <x v="0"/>
    <x v="0"/>
    <x v="1"/>
    <x v="0"/>
    <x v="0"/>
    <x v="0"/>
    <x v="0"/>
    <x v="0"/>
    <x v="0"/>
    <x v="0"/>
    <s v="Pagamento referente a aquisição de cimento cola para a reabilitação da placa desportiva de Ponta Verde e placa desportiva de São Miguel, conforme anexo."/>
  </r>
  <r>
    <x v="0"/>
    <n v="0"/>
    <n v="0"/>
    <n v="0"/>
    <n v="2484"/>
    <x v="434"/>
    <x v="0"/>
    <x v="0"/>
    <x v="0"/>
    <s v="03.16.15"/>
    <x v="0"/>
    <x v="0"/>
    <x v="0"/>
    <s v="Direção Financeira"/>
    <s v="03.16.15"/>
    <s v="Direção Financeira"/>
    <s v="03.16.15"/>
    <x v="58"/>
    <x v="0"/>
    <x v="0"/>
    <x v="1"/>
    <x v="0"/>
    <x v="0"/>
    <x v="0"/>
    <x v="0"/>
    <x v="9"/>
    <s v="2024-07-26"/>
    <x v="2"/>
    <n v="2484"/>
    <x v="0"/>
    <m/>
    <x v="0"/>
    <m/>
    <x v="6"/>
    <n v="100474914"/>
    <x v="0"/>
    <x v="0"/>
    <s v="Direção Financeira"/>
    <s v="ORI"/>
    <x v="0"/>
    <m/>
    <x v="0"/>
    <x v="0"/>
    <x v="0"/>
    <x v="0"/>
    <x v="0"/>
    <x v="0"/>
    <x v="0"/>
    <x v="0"/>
    <x v="0"/>
    <x v="0"/>
    <x v="0"/>
    <s v="Direção Financeira"/>
    <x v="0"/>
    <x v="0"/>
    <x v="0"/>
    <x v="0"/>
    <x v="0"/>
    <x v="0"/>
    <x v="0"/>
    <x v="0"/>
    <x v="0"/>
    <x v="0"/>
    <x v="0"/>
    <x v="0"/>
    <s v="Pagamento referente a publicação do B.O, IIª série ,1/4 página- Extrato de deliberação Nº 399/2024 de 22 de julho de 2024, e publicação de B.O II série , 1/8 página que aprova promoção na careira do técnico Filomeno Pina para categoria de Técnico especialista nível II, conforme anexo."/>
  </r>
  <r>
    <x v="0"/>
    <n v="0"/>
    <n v="0"/>
    <n v="0"/>
    <n v="2484"/>
    <x v="435"/>
    <x v="0"/>
    <x v="0"/>
    <x v="0"/>
    <s v="03.16.15"/>
    <x v="0"/>
    <x v="0"/>
    <x v="0"/>
    <s v="Direção Financeira"/>
    <s v="03.16.15"/>
    <s v="Direção Financeira"/>
    <s v="03.16.15"/>
    <x v="58"/>
    <x v="0"/>
    <x v="0"/>
    <x v="1"/>
    <x v="0"/>
    <x v="0"/>
    <x v="0"/>
    <x v="0"/>
    <x v="9"/>
    <s v="2024-07-26"/>
    <x v="2"/>
    <n v="2484"/>
    <x v="0"/>
    <m/>
    <x v="0"/>
    <m/>
    <x v="6"/>
    <n v="100474914"/>
    <x v="0"/>
    <x v="0"/>
    <s v="Direção Financeira"/>
    <s v="ORI"/>
    <x v="0"/>
    <m/>
    <x v="0"/>
    <x v="0"/>
    <x v="0"/>
    <x v="0"/>
    <x v="0"/>
    <x v="0"/>
    <x v="0"/>
    <x v="0"/>
    <x v="0"/>
    <x v="0"/>
    <x v="0"/>
    <s v="Direção Financeira"/>
    <x v="0"/>
    <x v="0"/>
    <x v="0"/>
    <x v="0"/>
    <x v="0"/>
    <x v="0"/>
    <x v="0"/>
    <x v="0"/>
    <x v="0"/>
    <x v="0"/>
    <x v="0"/>
    <x v="0"/>
    <s v="Pagamento referente a publicação de B.O, IIª série, 1/4 página- Extrato de deliberação nº 401/2024, de 22 de julho 2024, e publicação B.O IIª série, 1/8 página, que aprova a proposta de reclassificação de colaboradora, Cilene Correia, para técnico nível I, conforme anexo."/>
  </r>
  <r>
    <x v="0"/>
    <n v="0"/>
    <n v="0"/>
    <n v="0"/>
    <n v="2484"/>
    <x v="436"/>
    <x v="0"/>
    <x v="0"/>
    <x v="0"/>
    <s v="03.16.15"/>
    <x v="0"/>
    <x v="0"/>
    <x v="0"/>
    <s v="Direção Financeira"/>
    <s v="03.16.15"/>
    <s v="Direção Financeira"/>
    <s v="03.16.15"/>
    <x v="58"/>
    <x v="0"/>
    <x v="0"/>
    <x v="1"/>
    <x v="0"/>
    <x v="0"/>
    <x v="0"/>
    <x v="0"/>
    <x v="9"/>
    <s v="2024-07-26"/>
    <x v="2"/>
    <n v="2484"/>
    <x v="0"/>
    <m/>
    <x v="0"/>
    <m/>
    <x v="6"/>
    <n v="100474914"/>
    <x v="0"/>
    <x v="0"/>
    <s v="Direção Financeira"/>
    <s v="ORI"/>
    <x v="0"/>
    <m/>
    <x v="0"/>
    <x v="0"/>
    <x v="0"/>
    <x v="0"/>
    <x v="0"/>
    <x v="0"/>
    <x v="0"/>
    <x v="0"/>
    <x v="0"/>
    <x v="0"/>
    <x v="0"/>
    <s v="Direção Financeira"/>
    <x v="0"/>
    <x v="0"/>
    <x v="0"/>
    <x v="0"/>
    <x v="0"/>
    <x v="0"/>
    <x v="0"/>
    <x v="0"/>
    <x v="0"/>
    <x v="0"/>
    <x v="0"/>
    <x v="0"/>
    <s v="Pagamento referente a publicação do B.O IIª, 1/4 página - Extrato de deliberação nº 402/2024 de 22 de julho de 2024, e publicação de B.O IIª série , 1/8 página que aprova a promoção na carreira da técnica Solange Mendonça, para técnico nível II, conforme anexo. "/>
  </r>
  <r>
    <x v="1"/>
    <n v="0"/>
    <n v="0"/>
    <n v="0"/>
    <n v="100000"/>
    <x v="437"/>
    <x v="0"/>
    <x v="0"/>
    <x v="0"/>
    <s v="01.27.06.61"/>
    <x v="34"/>
    <x v="1"/>
    <x v="1"/>
    <s v="Requalificação Urbana e habitação"/>
    <s v="01.27.06"/>
    <s v="Requalificação Urbana e habitação"/>
    <s v="01.27.06"/>
    <x v="1"/>
    <x v="0"/>
    <x v="0"/>
    <x v="0"/>
    <x v="0"/>
    <x v="1"/>
    <x v="1"/>
    <x v="0"/>
    <x v="9"/>
    <s v="2024-07-26"/>
    <x v="2"/>
    <n v="100000"/>
    <x v="0"/>
    <m/>
    <x v="0"/>
    <m/>
    <x v="103"/>
    <n v="100477593"/>
    <x v="0"/>
    <x v="0"/>
    <s v="Requalificação Urbana de Ponta Verde"/>
    <s v="ORI"/>
    <x v="0"/>
    <s v="PVR"/>
    <x v="0"/>
    <x v="0"/>
    <x v="0"/>
    <x v="0"/>
    <x v="0"/>
    <x v="0"/>
    <x v="0"/>
    <x v="0"/>
    <x v="0"/>
    <x v="0"/>
    <x v="0"/>
    <s v="Requalificação Urbana de Ponta Verde"/>
    <x v="0"/>
    <x v="0"/>
    <x v="0"/>
    <x v="0"/>
    <x v="1"/>
    <x v="0"/>
    <x v="0"/>
    <x v="0"/>
    <x v="0"/>
    <x v="0"/>
    <x v="0"/>
    <x v="0"/>
    <s v="Pagamento de uma parte da fatura referente a aquisição de serviço de mão de obras dos trabalhos, no âmbito da requalificação urbana de Brufa, conforme anexo. "/>
  </r>
  <r>
    <x v="0"/>
    <n v="0"/>
    <n v="0"/>
    <n v="0"/>
    <n v="20000"/>
    <x v="438"/>
    <x v="0"/>
    <x v="0"/>
    <x v="0"/>
    <s v="01.26.03.18"/>
    <x v="35"/>
    <x v="5"/>
    <x v="6"/>
    <s v="Turismo"/>
    <s v="01.26.03"/>
    <s v="Turismo"/>
    <s v="01.26.03"/>
    <x v="5"/>
    <x v="0"/>
    <x v="0"/>
    <x v="1"/>
    <x v="0"/>
    <x v="1"/>
    <x v="0"/>
    <x v="0"/>
    <x v="5"/>
    <s v="2024-08-02"/>
    <x v="2"/>
    <n v="20000"/>
    <x v="0"/>
    <m/>
    <x v="0"/>
    <m/>
    <x v="104"/>
    <n v="100479694"/>
    <x v="0"/>
    <x v="0"/>
    <s v="Feira das artes, delicias do mar, do milho e do agro-negócio"/>
    <s v="ORI"/>
    <x v="0"/>
    <s v="FAMMN"/>
    <x v="0"/>
    <x v="0"/>
    <x v="0"/>
    <x v="0"/>
    <x v="0"/>
    <x v="0"/>
    <x v="0"/>
    <x v="0"/>
    <x v="0"/>
    <x v="0"/>
    <x v="0"/>
    <s v="Feira das artes, delicias do mar, do milho e do agro-negócio"/>
    <x v="0"/>
    <x v="0"/>
    <x v="0"/>
    <x v="0"/>
    <x v="1"/>
    <x v="0"/>
    <x v="0"/>
    <x v="0"/>
    <x v="0"/>
    <x v="0"/>
    <x v="0"/>
    <x v="0"/>
    <s v="Gratificação a favor de grupo Cotxi Pó representado pelo senhor Evanilson da Luz Borges Mendes, no âmbito da atuação na feira &quot;Delicias do Mar&quot;, agendado para os dias 03 e04 de agosto de 2024, no Porto da Calheta, conforme anexo."/>
  </r>
  <r>
    <x v="0"/>
    <n v="0"/>
    <n v="0"/>
    <n v="0"/>
    <n v="1000"/>
    <x v="439"/>
    <x v="0"/>
    <x v="0"/>
    <x v="0"/>
    <s v="03.16.15"/>
    <x v="0"/>
    <x v="0"/>
    <x v="0"/>
    <s v="Direção Financeira"/>
    <s v="03.16.15"/>
    <s v="Direção Financeira"/>
    <s v="03.16.15"/>
    <x v="31"/>
    <x v="0"/>
    <x v="0"/>
    <x v="1"/>
    <x v="0"/>
    <x v="0"/>
    <x v="0"/>
    <x v="0"/>
    <x v="7"/>
    <s v="2024-09-18"/>
    <x v="2"/>
    <n v="1000"/>
    <x v="0"/>
    <m/>
    <x v="0"/>
    <m/>
    <x v="21"/>
    <n v="100391960"/>
    <x v="0"/>
    <x v="0"/>
    <s v="Direção Financeira"/>
    <s v="ORI"/>
    <x v="0"/>
    <m/>
    <x v="0"/>
    <x v="0"/>
    <x v="0"/>
    <x v="0"/>
    <x v="0"/>
    <x v="0"/>
    <x v="0"/>
    <x v="0"/>
    <x v="0"/>
    <x v="0"/>
    <x v="0"/>
    <s v="Direção Financeira"/>
    <x v="0"/>
    <x v="0"/>
    <x v="0"/>
    <x v="0"/>
    <x v="0"/>
    <x v="0"/>
    <x v="0"/>
    <x v="0"/>
    <x v="0"/>
    <x v="0"/>
    <x v="0"/>
    <x v="0"/>
    <s v="Pagamento referente a recarga de internet dados na escola do mar, conforme anexo"/>
  </r>
  <r>
    <x v="0"/>
    <n v="0"/>
    <n v="0"/>
    <n v="0"/>
    <n v="7200"/>
    <x v="440"/>
    <x v="0"/>
    <x v="0"/>
    <x v="0"/>
    <s v="01.27.04.03"/>
    <x v="4"/>
    <x v="1"/>
    <x v="1"/>
    <s v="Infra-Estruturas e Transportes"/>
    <s v="01.27.04"/>
    <s v="Infra-Estruturas e Transportes"/>
    <s v="01.27.04"/>
    <x v="4"/>
    <x v="0"/>
    <x v="2"/>
    <x v="2"/>
    <x v="0"/>
    <x v="1"/>
    <x v="0"/>
    <x v="0"/>
    <x v="5"/>
    <s v="2024-08-09"/>
    <x v="2"/>
    <n v="7200"/>
    <x v="0"/>
    <m/>
    <x v="0"/>
    <m/>
    <x v="74"/>
    <n v="100036345"/>
    <x v="0"/>
    <x v="0"/>
    <s v="Plano de emergencia da epoca de chuvas"/>
    <s v="ORI"/>
    <x v="0"/>
    <m/>
    <x v="0"/>
    <x v="0"/>
    <x v="0"/>
    <x v="0"/>
    <x v="0"/>
    <x v="0"/>
    <x v="0"/>
    <x v="0"/>
    <x v="0"/>
    <x v="0"/>
    <x v="0"/>
    <s v="Plano de emergencia da epoca de chuvas"/>
    <x v="0"/>
    <x v="0"/>
    <x v="0"/>
    <x v="0"/>
    <x v="1"/>
    <x v="0"/>
    <x v="0"/>
    <x v="0"/>
    <x v="0"/>
    <x v="0"/>
    <x v="0"/>
    <x v="0"/>
    <s v="Pagamento a favor do Sr. Felismino Vaz Sanches, referente a aquisição de material para trabalho de passeios de circulação e assentamento de lancis - Achada Batalha, confrome anexo."/>
  </r>
  <r>
    <x v="0"/>
    <n v="0"/>
    <n v="0"/>
    <n v="0"/>
    <n v="43002"/>
    <x v="441"/>
    <x v="0"/>
    <x v="0"/>
    <x v="0"/>
    <s v="03.16.15"/>
    <x v="0"/>
    <x v="0"/>
    <x v="0"/>
    <s v="Direção Financeira"/>
    <s v="03.16.15"/>
    <s v="Direção Financeira"/>
    <s v="03.16.15"/>
    <x v="36"/>
    <x v="0"/>
    <x v="0"/>
    <x v="0"/>
    <x v="0"/>
    <x v="0"/>
    <x v="0"/>
    <x v="0"/>
    <x v="5"/>
    <s v="2024-08-20"/>
    <x v="2"/>
    <n v="43002"/>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 afeto aos serviços da CMSM, conforme anexo."/>
  </r>
  <r>
    <x v="1"/>
    <n v="0"/>
    <n v="0"/>
    <n v="0"/>
    <n v="28500"/>
    <x v="442"/>
    <x v="0"/>
    <x v="0"/>
    <x v="0"/>
    <s v="01.27.06.76"/>
    <x v="11"/>
    <x v="1"/>
    <x v="1"/>
    <s v="Requalificação Urbana e habitação"/>
    <s v="01.27.06"/>
    <s v="Requalificação Urbana e habitação"/>
    <s v="01.27.06"/>
    <x v="1"/>
    <x v="0"/>
    <x v="0"/>
    <x v="0"/>
    <x v="0"/>
    <x v="1"/>
    <x v="1"/>
    <x v="0"/>
    <x v="5"/>
    <s v="2024-08-22"/>
    <x v="2"/>
    <n v="28500"/>
    <x v="0"/>
    <m/>
    <x v="0"/>
    <m/>
    <x v="105"/>
    <n v="100479674"/>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luguer de betoneira para trabalhos de requalificação de Dacalinha em Achada do Monte, conforme proposta em anexo."/>
  </r>
  <r>
    <x v="0"/>
    <n v="0"/>
    <n v="0"/>
    <n v="0"/>
    <n v="5095"/>
    <x v="443"/>
    <x v="0"/>
    <x v="0"/>
    <x v="0"/>
    <s v="03.16.28"/>
    <x v="36"/>
    <x v="0"/>
    <x v="0"/>
    <s v="Gabinete da Auditoria Interna"/>
    <s v="03.16.28"/>
    <s v="Gabinete da Auditoria Interna"/>
    <s v="03.16.28"/>
    <x v="30"/>
    <x v="0"/>
    <x v="0"/>
    <x v="0"/>
    <x v="1"/>
    <x v="0"/>
    <x v="0"/>
    <x v="0"/>
    <x v="5"/>
    <s v="2024-08-26"/>
    <x v="2"/>
    <n v="5095"/>
    <x v="0"/>
    <m/>
    <x v="0"/>
    <m/>
    <x v="2"/>
    <n v="100474696"/>
    <x v="0"/>
    <x v="1"/>
    <s v="Gabinete da Auditoria Interna"/>
    <s v="ORI"/>
    <x v="0"/>
    <s v="GAI"/>
    <x v="0"/>
    <x v="0"/>
    <x v="0"/>
    <x v="0"/>
    <x v="0"/>
    <x v="0"/>
    <x v="0"/>
    <x v="0"/>
    <x v="0"/>
    <x v="0"/>
    <x v="0"/>
    <s v="Gabinete da Auditoria Interna"/>
    <x v="0"/>
    <x v="0"/>
    <x v="0"/>
    <x v="0"/>
    <x v="0"/>
    <x v="0"/>
    <x v="0"/>
    <x v="0"/>
    <x v="0"/>
    <x v="0"/>
    <x v="1"/>
    <x v="0"/>
    <s v="Pagamento de salário referente a 08-2024"/>
  </r>
  <r>
    <x v="0"/>
    <n v="0"/>
    <n v="0"/>
    <n v="0"/>
    <n v="5840"/>
    <x v="443"/>
    <x v="0"/>
    <x v="0"/>
    <x v="0"/>
    <s v="03.16.28"/>
    <x v="36"/>
    <x v="0"/>
    <x v="0"/>
    <s v="Gabinete da Auditoria Interna"/>
    <s v="03.16.28"/>
    <s v="Gabinete da Auditoria Interna"/>
    <s v="03.16.28"/>
    <x v="30"/>
    <x v="0"/>
    <x v="0"/>
    <x v="0"/>
    <x v="1"/>
    <x v="0"/>
    <x v="0"/>
    <x v="0"/>
    <x v="5"/>
    <s v="2024-08-26"/>
    <x v="2"/>
    <n v="5840"/>
    <x v="0"/>
    <m/>
    <x v="0"/>
    <m/>
    <x v="19"/>
    <n v="100474706"/>
    <x v="0"/>
    <x v="6"/>
    <s v="Gabinete da Auditoria Interna"/>
    <s v="ORI"/>
    <x v="0"/>
    <s v="GAI"/>
    <x v="0"/>
    <x v="0"/>
    <x v="0"/>
    <x v="0"/>
    <x v="0"/>
    <x v="0"/>
    <x v="0"/>
    <x v="0"/>
    <x v="0"/>
    <x v="0"/>
    <x v="0"/>
    <s v="Gabinete da Auditoria Interna"/>
    <x v="0"/>
    <x v="0"/>
    <x v="0"/>
    <x v="0"/>
    <x v="0"/>
    <x v="0"/>
    <x v="0"/>
    <x v="0"/>
    <x v="0"/>
    <x v="0"/>
    <x v="6"/>
    <x v="0"/>
    <s v="Pagamento de salário referente a 08-2024"/>
  </r>
  <r>
    <x v="0"/>
    <n v="0"/>
    <n v="0"/>
    <n v="0"/>
    <n v="62065"/>
    <x v="443"/>
    <x v="0"/>
    <x v="0"/>
    <x v="0"/>
    <s v="03.16.28"/>
    <x v="36"/>
    <x v="0"/>
    <x v="0"/>
    <s v="Gabinete da Auditoria Interna"/>
    <s v="03.16.28"/>
    <s v="Gabinete da Auditoria Interna"/>
    <s v="03.16.28"/>
    <x v="30"/>
    <x v="0"/>
    <x v="0"/>
    <x v="0"/>
    <x v="1"/>
    <x v="0"/>
    <x v="0"/>
    <x v="0"/>
    <x v="5"/>
    <s v="2024-08-26"/>
    <x v="2"/>
    <n v="62065"/>
    <x v="0"/>
    <m/>
    <x v="0"/>
    <m/>
    <x v="9"/>
    <n v="100474693"/>
    <x v="0"/>
    <x v="0"/>
    <s v="Gabinete da Auditoria Interna"/>
    <s v="ORI"/>
    <x v="0"/>
    <s v="GAI"/>
    <x v="0"/>
    <x v="0"/>
    <x v="0"/>
    <x v="0"/>
    <x v="0"/>
    <x v="0"/>
    <x v="0"/>
    <x v="0"/>
    <x v="0"/>
    <x v="0"/>
    <x v="0"/>
    <s v="Gabinete da Auditoria Interna"/>
    <x v="0"/>
    <x v="0"/>
    <x v="0"/>
    <x v="0"/>
    <x v="0"/>
    <x v="0"/>
    <x v="0"/>
    <x v="0"/>
    <x v="0"/>
    <x v="0"/>
    <x v="0"/>
    <x v="0"/>
    <s v="Pagamento de salário referente a 08-2024"/>
  </r>
  <r>
    <x v="0"/>
    <n v="0"/>
    <n v="0"/>
    <n v="0"/>
    <n v="10834"/>
    <x v="444"/>
    <x v="0"/>
    <x v="0"/>
    <x v="0"/>
    <s v="03.16.30"/>
    <x v="37"/>
    <x v="0"/>
    <x v="0"/>
    <s v="Gabinete de Relações Externas"/>
    <s v="03.16.30"/>
    <s v="Gabinete de Relações Externas"/>
    <s v="03.16.30"/>
    <x v="30"/>
    <x v="0"/>
    <x v="0"/>
    <x v="0"/>
    <x v="1"/>
    <x v="0"/>
    <x v="0"/>
    <x v="0"/>
    <x v="5"/>
    <s v="2024-08-26"/>
    <x v="2"/>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08-2024"/>
  </r>
  <r>
    <x v="0"/>
    <n v="0"/>
    <n v="0"/>
    <n v="0"/>
    <n v="8213"/>
    <x v="444"/>
    <x v="0"/>
    <x v="0"/>
    <x v="0"/>
    <s v="03.16.30"/>
    <x v="37"/>
    <x v="0"/>
    <x v="0"/>
    <s v="Gabinete de Relações Externas"/>
    <s v="03.16.30"/>
    <s v="Gabinete de Relações Externas"/>
    <s v="03.16.30"/>
    <x v="30"/>
    <x v="0"/>
    <x v="0"/>
    <x v="0"/>
    <x v="1"/>
    <x v="0"/>
    <x v="0"/>
    <x v="0"/>
    <x v="5"/>
    <s v="2024-08-26"/>
    <x v="2"/>
    <n v="8213"/>
    <x v="0"/>
    <m/>
    <x v="0"/>
    <m/>
    <x v="19"/>
    <n v="100474706"/>
    <x v="0"/>
    <x v="6"/>
    <s v="Gabinete de Relações Externas"/>
    <s v="ORI"/>
    <x v="0"/>
    <s v="GRE"/>
    <x v="0"/>
    <x v="0"/>
    <x v="0"/>
    <x v="0"/>
    <x v="0"/>
    <x v="0"/>
    <x v="0"/>
    <x v="0"/>
    <x v="0"/>
    <x v="0"/>
    <x v="0"/>
    <s v="Gabinete de Relações Externas"/>
    <x v="0"/>
    <x v="0"/>
    <x v="0"/>
    <x v="0"/>
    <x v="0"/>
    <x v="0"/>
    <x v="0"/>
    <x v="0"/>
    <x v="0"/>
    <x v="0"/>
    <x v="6"/>
    <x v="0"/>
    <s v="Pagamento de salário referente a 08-2024"/>
  </r>
  <r>
    <x v="0"/>
    <n v="0"/>
    <n v="0"/>
    <n v="0"/>
    <n v="83615"/>
    <x v="444"/>
    <x v="0"/>
    <x v="0"/>
    <x v="0"/>
    <s v="03.16.30"/>
    <x v="37"/>
    <x v="0"/>
    <x v="0"/>
    <s v="Gabinete de Relações Externas"/>
    <s v="03.16.30"/>
    <s v="Gabinete de Relações Externas"/>
    <s v="03.16.30"/>
    <x v="30"/>
    <x v="0"/>
    <x v="0"/>
    <x v="0"/>
    <x v="1"/>
    <x v="0"/>
    <x v="0"/>
    <x v="0"/>
    <x v="5"/>
    <s v="2024-08-26"/>
    <x v="2"/>
    <n v="83615"/>
    <x v="0"/>
    <m/>
    <x v="0"/>
    <m/>
    <x v="9"/>
    <n v="100474693"/>
    <x v="0"/>
    <x v="0"/>
    <s v="Gabinete de Relações Externas"/>
    <s v="ORI"/>
    <x v="0"/>
    <s v="GRE"/>
    <x v="0"/>
    <x v="0"/>
    <x v="0"/>
    <x v="0"/>
    <x v="0"/>
    <x v="0"/>
    <x v="0"/>
    <x v="0"/>
    <x v="0"/>
    <x v="0"/>
    <x v="0"/>
    <s v="Gabinete de Relações Externas"/>
    <x v="0"/>
    <x v="0"/>
    <x v="0"/>
    <x v="0"/>
    <x v="0"/>
    <x v="0"/>
    <x v="0"/>
    <x v="0"/>
    <x v="0"/>
    <x v="0"/>
    <x v="0"/>
    <x v="0"/>
    <s v="Pagamento de salário referente a 08-2024"/>
  </r>
  <r>
    <x v="0"/>
    <n v="0"/>
    <n v="0"/>
    <n v="0"/>
    <n v="15929"/>
    <x v="445"/>
    <x v="0"/>
    <x v="0"/>
    <x v="0"/>
    <s v="03.16.32"/>
    <x v="29"/>
    <x v="0"/>
    <x v="0"/>
    <s v="Gabinete de Comunicação e Imagem"/>
    <s v="03.16.32"/>
    <s v="Gabinete de Comunicação e Imagem"/>
    <s v="03.16.32"/>
    <x v="30"/>
    <x v="0"/>
    <x v="0"/>
    <x v="0"/>
    <x v="1"/>
    <x v="0"/>
    <x v="0"/>
    <x v="0"/>
    <x v="5"/>
    <s v="2024-08-26"/>
    <x v="2"/>
    <n v="15929"/>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08-2024"/>
  </r>
  <r>
    <x v="0"/>
    <n v="0"/>
    <n v="0"/>
    <n v="0"/>
    <n v="14053"/>
    <x v="445"/>
    <x v="0"/>
    <x v="0"/>
    <x v="0"/>
    <s v="03.16.32"/>
    <x v="29"/>
    <x v="0"/>
    <x v="0"/>
    <s v="Gabinete de Comunicação e Imagem"/>
    <s v="03.16.32"/>
    <s v="Gabinete de Comunicação e Imagem"/>
    <s v="03.16.32"/>
    <x v="30"/>
    <x v="0"/>
    <x v="0"/>
    <x v="0"/>
    <x v="1"/>
    <x v="0"/>
    <x v="0"/>
    <x v="0"/>
    <x v="5"/>
    <s v="2024-08-26"/>
    <x v="2"/>
    <n v="14053"/>
    <x v="0"/>
    <m/>
    <x v="0"/>
    <m/>
    <x v="19"/>
    <n v="100474706"/>
    <x v="0"/>
    <x v="6"/>
    <s v="Gabinete de Comunicação e Imagem"/>
    <s v="ORI"/>
    <x v="0"/>
    <s v="GCI"/>
    <x v="0"/>
    <x v="0"/>
    <x v="0"/>
    <x v="0"/>
    <x v="0"/>
    <x v="0"/>
    <x v="0"/>
    <x v="0"/>
    <x v="0"/>
    <x v="0"/>
    <x v="0"/>
    <s v="Gabinete de Comunicação e Imagem"/>
    <x v="0"/>
    <x v="0"/>
    <x v="0"/>
    <x v="0"/>
    <x v="0"/>
    <x v="0"/>
    <x v="0"/>
    <x v="0"/>
    <x v="0"/>
    <x v="0"/>
    <x v="6"/>
    <x v="0"/>
    <s v="Pagamento de salário referente a 08-2024"/>
  </r>
  <r>
    <x v="0"/>
    <n v="0"/>
    <n v="0"/>
    <n v="0"/>
    <n v="145680"/>
    <x v="445"/>
    <x v="0"/>
    <x v="0"/>
    <x v="0"/>
    <s v="03.16.32"/>
    <x v="29"/>
    <x v="0"/>
    <x v="0"/>
    <s v="Gabinete de Comunicação e Imagem"/>
    <s v="03.16.32"/>
    <s v="Gabinete de Comunicação e Imagem"/>
    <s v="03.16.32"/>
    <x v="30"/>
    <x v="0"/>
    <x v="0"/>
    <x v="0"/>
    <x v="1"/>
    <x v="0"/>
    <x v="0"/>
    <x v="0"/>
    <x v="5"/>
    <s v="2024-08-26"/>
    <x v="2"/>
    <n v="145680"/>
    <x v="0"/>
    <m/>
    <x v="0"/>
    <m/>
    <x v="9"/>
    <n v="100474693"/>
    <x v="0"/>
    <x v="0"/>
    <s v="Gabinete de Comunicação e Imagem"/>
    <s v="ORI"/>
    <x v="0"/>
    <s v="GCI"/>
    <x v="0"/>
    <x v="0"/>
    <x v="0"/>
    <x v="0"/>
    <x v="0"/>
    <x v="0"/>
    <x v="0"/>
    <x v="0"/>
    <x v="0"/>
    <x v="0"/>
    <x v="0"/>
    <s v="Gabinete de Comunicação e Imagem"/>
    <x v="0"/>
    <x v="0"/>
    <x v="0"/>
    <x v="0"/>
    <x v="0"/>
    <x v="0"/>
    <x v="0"/>
    <x v="0"/>
    <x v="0"/>
    <x v="0"/>
    <x v="0"/>
    <x v="0"/>
    <s v="Pagamento de salário referente a 08-2024"/>
  </r>
  <r>
    <x v="0"/>
    <n v="0"/>
    <n v="0"/>
    <n v="0"/>
    <n v="158"/>
    <x v="446"/>
    <x v="0"/>
    <x v="0"/>
    <x v="0"/>
    <s v="03.16.01"/>
    <x v="38"/>
    <x v="0"/>
    <x v="0"/>
    <s v="Assembleia Municipal"/>
    <s v="03.16.01"/>
    <s v="Assembleia Municipal"/>
    <s v="03.16.01"/>
    <x v="31"/>
    <x v="0"/>
    <x v="0"/>
    <x v="1"/>
    <x v="0"/>
    <x v="0"/>
    <x v="0"/>
    <x v="0"/>
    <x v="5"/>
    <s v="2024-08-26"/>
    <x v="2"/>
    <n v="158"/>
    <x v="0"/>
    <m/>
    <x v="0"/>
    <m/>
    <x v="2"/>
    <n v="100474696"/>
    <x v="0"/>
    <x v="1"/>
    <s v="Assembleia Municipal"/>
    <s v="ORI"/>
    <x v="0"/>
    <s v="AM"/>
    <x v="0"/>
    <x v="0"/>
    <x v="0"/>
    <x v="0"/>
    <x v="0"/>
    <x v="0"/>
    <x v="0"/>
    <x v="0"/>
    <x v="0"/>
    <x v="0"/>
    <x v="0"/>
    <s v="Assembleia Municipal"/>
    <x v="0"/>
    <x v="0"/>
    <x v="0"/>
    <x v="0"/>
    <x v="0"/>
    <x v="0"/>
    <x v="0"/>
    <x v="0"/>
    <x v="0"/>
    <x v="0"/>
    <x v="1"/>
    <x v="0"/>
    <s v="Pagamento de salário referente a 08-2024"/>
  </r>
  <r>
    <x v="0"/>
    <n v="0"/>
    <n v="0"/>
    <n v="0"/>
    <n v="4999"/>
    <x v="446"/>
    <x v="0"/>
    <x v="0"/>
    <x v="0"/>
    <s v="03.16.01"/>
    <x v="38"/>
    <x v="0"/>
    <x v="0"/>
    <s v="Assembleia Municipal"/>
    <s v="03.16.01"/>
    <s v="Assembleia Municipal"/>
    <s v="03.16.01"/>
    <x v="49"/>
    <x v="0"/>
    <x v="0"/>
    <x v="0"/>
    <x v="1"/>
    <x v="0"/>
    <x v="0"/>
    <x v="0"/>
    <x v="5"/>
    <s v="2024-08-26"/>
    <x v="2"/>
    <n v="4999"/>
    <x v="0"/>
    <m/>
    <x v="0"/>
    <m/>
    <x v="2"/>
    <n v="100474696"/>
    <x v="0"/>
    <x v="1"/>
    <s v="Assembleia Municipal"/>
    <s v="ORI"/>
    <x v="0"/>
    <s v="AM"/>
    <x v="0"/>
    <x v="0"/>
    <x v="0"/>
    <x v="0"/>
    <x v="0"/>
    <x v="0"/>
    <x v="0"/>
    <x v="0"/>
    <x v="0"/>
    <x v="0"/>
    <x v="0"/>
    <s v="Assembleia Municipal"/>
    <x v="0"/>
    <x v="0"/>
    <x v="0"/>
    <x v="0"/>
    <x v="0"/>
    <x v="0"/>
    <x v="0"/>
    <x v="0"/>
    <x v="0"/>
    <x v="0"/>
    <x v="1"/>
    <x v="0"/>
    <s v="Pagamento de salário referente a 08-2024"/>
  </r>
  <r>
    <x v="0"/>
    <n v="0"/>
    <n v="0"/>
    <n v="0"/>
    <n v="24"/>
    <x v="446"/>
    <x v="0"/>
    <x v="0"/>
    <x v="0"/>
    <s v="03.16.01"/>
    <x v="38"/>
    <x v="0"/>
    <x v="0"/>
    <s v="Assembleia Municipal"/>
    <s v="03.16.01"/>
    <s v="Assembleia Municipal"/>
    <s v="03.16.01"/>
    <x v="31"/>
    <x v="0"/>
    <x v="0"/>
    <x v="1"/>
    <x v="0"/>
    <x v="0"/>
    <x v="0"/>
    <x v="0"/>
    <x v="5"/>
    <s v="2024-08-26"/>
    <x v="2"/>
    <n v="24"/>
    <x v="0"/>
    <m/>
    <x v="0"/>
    <m/>
    <x v="54"/>
    <n v="100477977"/>
    <x v="0"/>
    <x v="8"/>
    <s v="Assembleia Municipal"/>
    <s v="ORI"/>
    <x v="0"/>
    <s v="AM"/>
    <x v="0"/>
    <x v="0"/>
    <x v="0"/>
    <x v="0"/>
    <x v="0"/>
    <x v="0"/>
    <x v="0"/>
    <x v="0"/>
    <x v="0"/>
    <x v="0"/>
    <x v="0"/>
    <s v="Assembleia Municipal"/>
    <x v="0"/>
    <x v="0"/>
    <x v="0"/>
    <x v="0"/>
    <x v="0"/>
    <x v="0"/>
    <x v="0"/>
    <x v="0"/>
    <x v="0"/>
    <x v="0"/>
    <x v="8"/>
    <x v="0"/>
    <s v="Pagamento de salário referente a 08-2024"/>
  </r>
  <r>
    <x v="0"/>
    <n v="0"/>
    <n v="0"/>
    <n v="0"/>
    <n v="776"/>
    <x v="446"/>
    <x v="0"/>
    <x v="0"/>
    <x v="0"/>
    <s v="03.16.01"/>
    <x v="38"/>
    <x v="0"/>
    <x v="0"/>
    <s v="Assembleia Municipal"/>
    <s v="03.16.01"/>
    <s v="Assembleia Municipal"/>
    <s v="03.16.01"/>
    <x v="49"/>
    <x v="0"/>
    <x v="0"/>
    <x v="0"/>
    <x v="1"/>
    <x v="0"/>
    <x v="0"/>
    <x v="0"/>
    <x v="5"/>
    <s v="2024-08-26"/>
    <x v="2"/>
    <n v="776"/>
    <x v="0"/>
    <m/>
    <x v="0"/>
    <m/>
    <x v="54"/>
    <n v="100477977"/>
    <x v="0"/>
    <x v="8"/>
    <s v="Assembleia Municipal"/>
    <s v="ORI"/>
    <x v="0"/>
    <s v="AM"/>
    <x v="0"/>
    <x v="0"/>
    <x v="0"/>
    <x v="0"/>
    <x v="0"/>
    <x v="0"/>
    <x v="0"/>
    <x v="0"/>
    <x v="0"/>
    <x v="0"/>
    <x v="0"/>
    <s v="Assembleia Municipal"/>
    <x v="0"/>
    <x v="0"/>
    <x v="0"/>
    <x v="0"/>
    <x v="0"/>
    <x v="0"/>
    <x v="0"/>
    <x v="0"/>
    <x v="0"/>
    <x v="0"/>
    <x v="8"/>
    <x v="0"/>
    <s v="Pagamento de salário referente a 08-2024"/>
  </r>
  <r>
    <x v="0"/>
    <n v="0"/>
    <n v="0"/>
    <n v="0"/>
    <n v="3218"/>
    <x v="446"/>
    <x v="0"/>
    <x v="0"/>
    <x v="0"/>
    <s v="03.16.01"/>
    <x v="38"/>
    <x v="0"/>
    <x v="0"/>
    <s v="Assembleia Municipal"/>
    <s v="03.16.01"/>
    <s v="Assembleia Municipal"/>
    <s v="03.16.01"/>
    <x v="31"/>
    <x v="0"/>
    <x v="0"/>
    <x v="1"/>
    <x v="0"/>
    <x v="0"/>
    <x v="0"/>
    <x v="0"/>
    <x v="5"/>
    <s v="2024-08-26"/>
    <x v="2"/>
    <n v="3218"/>
    <x v="0"/>
    <m/>
    <x v="0"/>
    <m/>
    <x v="9"/>
    <n v="100474693"/>
    <x v="0"/>
    <x v="0"/>
    <s v="Assembleia Municipal"/>
    <s v="ORI"/>
    <x v="0"/>
    <s v="AM"/>
    <x v="0"/>
    <x v="0"/>
    <x v="0"/>
    <x v="0"/>
    <x v="0"/>
    <x v="0"/>
    <x v="0"/>
    <x v="0"/>
    <x v="0"/>
    <x v="0"/>
    <x v="0"/>
    <s v="Assembleia Municipal"/>
    <x v="0"/>
    <x v="0"/>
    <x v="0"/>
    <x v="0"/>
    <x v="0"/>
    <x v="0"/>
    <x v="0"/>
    <x v="0"/>
    <x v="0"/>
    <x v="0"/>
    <x v="0"/>
    <x v="0"/>
    <s v="Pagamento de salário referente a 08-2024"/>
  </r>
  <r>
    <x v="0"/>
    <n v="0"/>
    <n v="0"/>
    <n v="0"/>
    <n v="101665"/>
    <x v="446"/>
    <x v="0"/>
    <x v="0"/>
    <x v="0"/>
    <s v="03.16.01"/>
    <x v="38"/>
    <x v="0"/>
    <x v="0"/>
    <s v="Assembleia Municipal"/>
    <s v="03.16.01"/>
    <s v="Assembleia Municipal"/>
    <s v="03.16.01"/>
    <x v="49"/>
    <x v="0"/>
    <x v="0"/>
    <x v="0"/>
    <x v="1"/>
    <x v="0"/>
    <x v="0"/>
    <x v="0"/>
    <x v="5"/>
    <s v="2024-08-26"/>
    <x v="2"/>
    <n v="101665"/>
    <x v="0"/>
    <m/>
    <x v="0"/>
    <m/>
    <x v="9"/>
    <n v="100474693"/>
    <x v="0"/>
    <x v="0"/>
    <s v="Assembleia Municipal"/>
    <s v="ORI"/>
    <x v="0"/>
    <s v="AM"/>
    <x v="0"/>
    <x v="0"/>
    <x v="0"/>
    <x v="0"/>
    <x v="0"/>
    <x v="0"/>
    <x v="0"/>
    <x v="0"/>
    <x v="0"/>
    <x v="0"/>
    <x v="0"/>
    <s v="Assembleia Municipal"/>
    <x v="0"/>
    <x v="0"/>
    <x v="0"/>
    <x v="0"/>
    <x v="0"/>
    <x v="0"/>
    <x v="0"/>
    <x v="0"/>
    <x v="0"/>
    <x v="0"/>
    <x v="0"/>
    <x v="0"/>
    <s v="Pagamento de salário referente a 08-2024"/>
  </r>
  <r>
    <x v="0"/>
    <n v="0"/>
    <n v="0"/>
    <n v="0"/>
    <n v="56"/>
    <x v="447"/>
    <x v="0"/>
    <x v="0"/>
    <x v="0"/>
    <s v="03.16.02"/>
    <x v="3"/>
    <x v="0"/>
    <x v="0"/>
    <s v="Gabinete do Presidente"/>
    <s v="03.16.02"/>
    <s v="Gabinete do Presidente"/>
    <s v="03.16.02"/>
    <x v="31"/>
    <x v="0"/>
    <x v="0"/>
    <x v="1"/>
    <x v="0"/>
    <x v="0"/>
    <x v="0"/>
    <x v="0"/>
    <x v="5"/>
    <s v="2024-08-26"/>
    <x v="2"/>
    <n v="56"/>
    <x v="0"/>
    <m/>
    <x v="0"/>
    <m/>
    <x v="15"/>
    <n v="100479277"/>
    <x v="0"/>
    <x v="2"/>
    <s v="Gabinete do Presidente"/>
    <s v="ORI"/>
    <x v="0"/>
    <m/>
    <x v="0"/>
    <x v="0"/>
    <x v="0"/>
    <x v="0"/>
    <x v="0"/>
    <x v="0"/>
    <x v="0"/>
    <x v="0"/>
    <x v="0"/>
    <x v="0"/>
    <x v="0"/>
    <s v="Gabinete do Presidente"/>
    <x v="0"/>
    <x v="0"/>
    <x v="0"/>
    <x v="0"/>
    <x v="0"/>
    <x v="0"/>
    <x v="0"/>
    <x v="0"/>
    <x v="0"/>
    <x v="0"/>
    <x v="2"/>
    <x v="0"/>
    <s v="Pagamento de salário referente a 08-2024"/>
  </r>
  <r>
    <x v="0"/>
    <n v="0"/>
    <n v="0"/>
    <n v="0"/>
    <n v="85"/>
    <x v="447"/>
    <x v="0"/>
    <x v="0"/>
    <x v="0"/>
    <s v="03.16.02"/>
    <x v="3"/>
    <x v="0"/>
    <x v="0"/>
    <s v="Gabinete do Presidente"/>
    <s v="03.16.02"/>
    <s v="Gabinete do Presidente"/>
    <s v="03.16.02"/>
    <x v="59"/>
    <x v="0"/>
    <x v="0"/>
    <x v="0"/>
    <x v="0"/>
    <x v="0"/>
    <x v="0"/>
    <x v="0"/>
    <x v="5"/>
    <s v="2024-08-26"/>
    <x v="2"/>
    <n v="85"/>
    <x v="0"/>
    <m/>
    <x v="0"/>
    <m/>
    <x v="15"/>
    <n v="100479277"/>
    <x v="0"/>
    <x v="2"/>
    <s v="Gabinete do Presidente"/>
    <s v="ORI"/>
    <x v="0"/>
    <m/>
    <x v="0"/>
    <x v="0"/>
    <x v="0"/>
    <x v="0"/>
    <x v="0"/>
    <x v="0"/>
    <x v="0"/>
    <x v="0"/>
    <x v="0"/>
    <x v="0"/>
    <x v="0"/>
    <s v="Gabinete do Presidente"/>
    <x v="0"/>
    <x v="0"/>
    <x v="0"/>
    <x v="0"/>
    <x v="0"/>
    <x v="0"/>
    <x v="0"/>
    <x v="0"/>
    <x v="0"/>
    <x v="0"/>
    <x v="2"/>
    <x v="0"/>
    <s v="Pagamento de salário referente a 08-2024"/>
  </r>
  <r>
    <x v="0"/>
    <n v="0"/>
    <n v="0"/>
    <n v="0"/>
    <n v="292"/>
    <x v="447"/>
    <x v="0"/>
    <x v="0"/>
    <x v="0"/>
    <s v="03.16.02"/>
    <x v="3"/>
    <x v="0"/>
    <x v="0"/>
    <s v="Gabinete do Presidente"/>
    <s v="03.16.02"/>
    <s v="Gabinete do Presidente"/>
    <s v="03.16.02"/>
    <x v="28"/>
    <x v="0"/>
    <x v="0"/>
    <x v="0"/>
    <x v="0"/>
    <x v="0"/>
    <x v="0"/>
    <x v="0"/>
    <x v="5"/>
    <s v="2024-08-26"/>
    <x v="2"/>
    <n v="292"/>
    <x v="0"/>
    <m/>
    <x v="0"/>
    <m/>
    <x v="15"/>
    <n v="100479277"/>
    <x v="0"/>
    <x v="2"/>
    <s v="Gabinete do Presidente"/>
    <s v="ORI"/>
    <x v="0"/>
    <m/>
    <x v="0"/>
    <x v="0"/>
    <x v="0"/>
    <x v="0"/>
    <x v="0"/>
    <x v="0"/>
    <x v="0"/>
    <x v="0"/>
    <x v="0"/>
    <x v="0"/>
    <x v="0"/>
    <s v="Gabinete do Presidente"/>
    <x v="0"/>
    <x v="0"/>
    <x v="0"/>
    <x v="0"/>
    <x v="0"/>
    <x v="0"/>
    <x v="0"/>
    <x v="0"/>
    <x v="0"/>
    <x v="0"/>
    <x v="2"/>
    <x v="0"/>
    <s v="Pagamento de salário referente a 08-2024"/>
  </r>
  <r>
    <x v="0"/>
    <n v="0"/>
    <n v="0"/>
    <n v="0"/>
    <n v="1108"/>
    <x v="447"/>
    <x v="0"/>
    <x v="0"/>
    <x v="0"/>
    <s v="03.16.02"/>
    <x v="3"/>
    <x v="0"/>
    <x v="0"/>
    <s v="Gabinete do Presidente"/>
    <s v="03.16.02"/>
    <s v="Gabinete do Presidente"/>
    <s v="03.16.02"/>
    <x v="49"/>
    <x v="0"/>
    <x v="0"/>
    <x v="0"/>
    <x v="1"/>
    <x v="0"/>
    <x v="0"/>
    <x v="0"/>
    <x v="5"/>
    <s v="2024-08-26"/>
    <x v="2"/>
    <n v="1108"/>
    <x v="0"/>
    <m/>
    <x v="0"/>
    <m/>
    <x v="15"/>
    <n v="100479277"/>
    <x v="0"/>
    <x v="2"/>
    <s v="Gabinete do Presidente"/>
    <s v="ORI"/>
    <x v="0"/>
    <m/>
    <x v="0"/>
    <x v="0"/>
    <x v="0"/>
    <x v="0"/>
    <x v="0"/>
    <x v="0"/>
    <x v="0"/>
    <x v="0"/>
    <x v="0"/>
    <x v="0"/>
    <x v="0"/>
    <s v="Gabinete do Presidente"/>
    <x v="0"/>
    <x v="0"/>
    <x v="0"/>
    <x v="0"/>
    <x v="0"/>
    <x v="0"/>
    <x v="0"/>
    <x v="0"/>
    <x v="0"/>
    <x v="0"/>
    <x v="2"/>
    <x v="0"/>
    <s v="Pagamento de salário referente a 08-2024"/>
  </r>
  <r>
    <x v="0"/>
    <n v="0"/>
    <n v="0"/>
    <n v="0"/>
    <n v="946"/>
    <x v="447"/>
    <x v="0"/>
    <x v="0"/>
    <x v="0"/>
    <s v="03.16.02"/>
    <x v="3"/>
    <x v="0"/>
    <x v="0"/>
    <s v="Gabinete do Presidente"/>
    <s v="03.16.02"/>
    <s v="Gabinete do Presidente"/>
    <s v="03.16.02"/>
    <x v="31"/>
    <x v="0"/>
    <x v="0"/>
    <x v="1"/>
    <x v="0"/>
    <x v="0"/>
    <x v="0"/>
    <x v="0"/>
    <x v="5"/>
    <s v="2024-08-26"/>
    <x v="2"/>
    <n v="946"/>
    <x v="0"/>
    <m/>
    <x v="0"/>
    <m/>
    <x v="2"/>
    <n v="100474696"/>
    <x v="0"/>
    <x v="1"/>
    <s v="Gabinete do Presidente"/>
    <s v="ORI"/>
    <x v="0"/>
    <m/>
    <x v="0"/>
    <x v="0"/>
    <x v="0"/>
    <x v="0"/>
    <x v="0"/>
    <x v="0"/>
    <x v="0"/>
    <x v="0"/>
    <x v="0"/>
    <x v="0"/>
    <x v="0"/>
    <s v="Gabinete do Presidente"/>
    <x v="0"/>
    <x v="0"/>
    <x v="0"/>
    <x v="0"/>
    <x v="0"/>
    <x v="0"/>
    <x v="0"/>
    <x v="0"/>
    <x v="0"/>
    <x v="0"/>
    <x v="1"/>
    <x v="0"/>
    <s v="Pagamento de salário referente a 08-2024"/>
  </r>
  <r>
    <x v="0"/>
    <n v="0"/>
    <n v="0"/>
    <n v="0"/>
    <n v="1419"/>
    <x v="447"/>
    <x v="0"/>
    <x v="0"/>
    <x v="0"/>
    <s v="03.16.02"/>
    <x v="3"/>
    <x v="0"/>
    <x v="0"/>
    <s v="Gabinete do Presidente"/>
    <s v="03.16.02"/>
    <s v="Gabinete do Presidente"/>
    <s v="03.16.02"/>
    <x v="59"/>
    <x v="0"/>
    <x v="0"/>
    <x v="0"/>
    <x v="0"/>
    <x v="0"/>
    <x v="0"/>
    <x v="0"/>
    <x v="5"/>
    <s v="2024-08-26"/>
    <x v="2"/>
    <n v="1419"/>
    <x v="0"/>
    <m/>
    <x v="0"/>
    <m/>
    <x v="2"/>
    <n v="100474696"/>
    <x v="0"/>
    <x v="1"/>
    <s v="Gabinete do Presidente"/>
    <s v="ORI"/>
    <x v="0"/>
    <m/>
    <x v="0"/>
    <x v="0"/>
    <x v="0"/>
    <x v="0"/>
    <x v="0"/>
    <x v="0"/>
    <x v="0"/>
    <x v="0"/>
    <x v="0"/>
    <x v="0"/>
    <x v="0"/>
    <s v="Gabinete do Presidente"/>
    <x v="0"/>
    <x v="0"/>
    <x v="0"/>
    <x v="0"/>
    <x v="0"/>
    <x v="0"/>
    <x v="0"/>
    <x v="0"/>
    <x v="0"/>
    <x v="0"/>
    <x v="1"/>
    <x v="0"/>
    <s v="Pagamento de salário referente a 08-2024"/>
  </r>
  <r>
    <x v="0"/>
    <n v="0"/>
    <n v="0"/>
    <n v="0"/>
    <n v="4869"/>
    <x v="447"/>
    <x v="0"/>
    <x v="0"/>
    <x v="0"/>
    <s v="03.16.02"/>
    <x v="3"/>
    <x v="0"/>
    <x v="0"/>
    <s v="Gabinete do Presidente"/>
    <s v="03.16.02"/>
    <s v="Gabinete do Presidente"/>
    <s v="03.16.02"/>
    <x v="28"/>
    <x v="0"/>
    <x v="0"/>
    <x v="0"/>
    <x v="0"/>
    <x v="0"/>
    <x v="0"/>
    <x v="0"/>
    <x v="5"/>
    <s v="2024-08-26"/>
    <x v="2"/>
    <n v="4869"/>
    <x v="0"/>
    <m/>
    <x v="0"/>
    <m/>
    <x v="2"/>
    <n v="100474696"/>
    <x v="0"/>
    <x v="1"/>
    <s v="Gabinete do Presidente"/>
    <s v="ORI"/>
    <x v="0"/>
    <m/>
    <x v="0"/>
    <x v="0"/>
    <x v="0"/>
    <x v="0"/>
    <x v="0"/>
    <x v="0"/>
    <x v="0"/>
    <x v="0"/>
    <x v="0"/>
    <x v="0"/>
    <x v="0"/>
    <s v="Gabinete do Presidente"/>
    <x v="0"/>
    <x v="0"/>
    <x v="0"/>
    <x v="0"/>
    <x v="0"/>
    <x v="0"/>
    <x v="0"/>
    <x v="0"/>
    <x v="0"/>
    <x v="0"/>
    <x v="1"/>
    <x v="0"/>
    <s v="Pagamento de salário referente a 08-2024"/>
  </r>
  <r>
    <x v="0"/>
    <n v="0"/>
    <n v="0"/>
    <n v="0"/>
    <n v="18455"/>
    <x v="447"/>
    <x v="0"/>
    <x v="0"/>
    <x v="0"/>
    <s v="03.16.02"/>
    <x v="3"/>
    <x v="0"/>
    <x v="0"/>
    <s v="Gabinete do Presidente"/>
    <s v="03.16.02"/>
    <s v="Gabinete do Presidente"/>
    <s v="03.16.02"/>
    <x v="49"/>
    <x v="0"/>
    <x v="0"/>
    <x v="0"/>
    <x v="1"/>
    <x v="0"/>
    <x v="0"/>
    <x v="0"/>
    <x v="5"/>
    <s v="2024-08-26"/>
    <x v="2"/>
    <n v="18455"/>
    <x v="0"/>
    <m/>
    <x v="0"/>
    <m/>
    <x v="2"/>
    <n v="100474696"/>
    <x v="0"/>
    <x v="1"/>
    <s v="Gabinete do Presidente"/>
    <s v="ORI"/>
    <x v="0"/>
    <m/>
    <x v="0"/>
    <x v="0"/>
    <x v="0"/>
    <x v="0"/>
    <x v="0"/>
    <x v="0"/>
    <x v="0"/>
    <x v="0"/>
    <x v="0"/>
    <x v="0"/>
    <x v="0"/>
    <s v="Gabinete do Presidente"/>
    <x v="0"/>
    <x v="0"/>
    <x v="0"/>
    <x v="0"/>
    <x v="0"/>
    <x v="0"/>
    <x v="0"/>
    <x v="0"/>
    <x v="0"/>
    <x v="0"/>
    <x v="1"/>
    <x v="0"/>
    <s v="Pagamento de salário referente a 08-2024"/>
  </r>
  <r>
    <x v="0"/>
    <n v="0"/>
    <n v="0"/>
    <n v="0"/>
    <n v="176"/>
    <x v="447"/>
    <x v="0"/>
    <x v="0"/>
    <x v="0"/>
    <s v="03.16.02"/>
    <x v="3"/>
    <x v="0"/>
    <x v="0"/>
    <s v="Gabinete do Presidente"/>
    <s v="03.16.02"/>
    <s v="Gabinete do Presidente"/>
    <s v="03.16.02"/>
    <x v="31"/>
    <x v="0"/>
    <x v="0"/>
    <x v="1"/>
    <x v="0"/>
    <x v="0"/>
    <x v="0"/>
    <x v="0"/>
    <x v="5"/>
    <s v="2024-08-26"/>
    <x v="2"/>
    <n v="176"/>
    <x v="0"/>
    <m/>
    <x v="0"/>
    <m/>
    <x v="54"/>
    <n v="100477977"/>
    <x v="0"/>
    <x v="8"/>
    <s v="Gabinete do Presidente"/>
    <s v="ORI"/>
    <x v="0"/>
    <m/>
    <x v="0"/>
    <x v="0"/>
    <x v="0"/>
    <x v="0"/>
    <x v="0"/>
    <x v="0"/>
    <x v="0"/>
    <x v="0"/>
    <x v="0"/>
    <x v="0"/>
    <x v="0"/>
    <s v="Gabinete do Presidente"/>
    <x v="0"/>
    <x v="0"/>
    <x v="0"/>
    <x v="0"/>
    <x v="0"/>
    <x v="0"/>
    <x v="0"/>
    <x v="0"/>
    <x v="0"/>
    <x v="0"/>
    <x v="8"/>
    <x v="0"/>
    <s v="Pagamento de salário referente a 08-2024"/>
  </r>
  <r>
    <x v="0"/>
    <n v="0"/>
    <n v="0"/>
    <n v="0"/>
    <n v="265"/>
    <x v="447"/>
    <x v="0"/>
    <x v="0"/>
    <x v="0"/>
    <s v="03.16.02"/>
    <x v="3"/>
    <x v="0"/>
    <x v="0"/>
    <s v="Gabinete do Presidente"/>
    <s v="03.16.02"/>
    <s v="Gabinete do Presidente"/>
    <s v="03.16.02"/>
    <x v="59"/>
    <x v="0"/>
    <x v="0"/>
    <x v="0"/>
    <x v="0"/>
    <x v="0"/>
    <x v="0"/>
    <x v="0"/>
    <x v="5"/>
    <s v="2024-08-26"/>
    <x v="2"/>
    <n v="265"/>
    <x v="0"/>
    <m/>
    <x v="0"/>
    <m/>
    <x v="54"/>
    <n v="100477977"/>
    <x v="0"/>
    <x v="8"/>
    <s v="Gabinete do Presidente"/>
    <s v="ORI"/>
    <x v="0"/>
    <m/>
    <x v="0"/>
    <x v="0"/>
    <x v="0"/>
    <x v="0"/>
    <x v="0"/>
    <x v="0"/>
    <x v="0"/>
    <x v="0"/>
    <x v="0"/>
    <x v="0"/>
    <x v="0"/>
    <s v="Gabinete do Presidente"/>
    <x v="0"/>
    <x v="0"/>
    <x v="0"/>
    <x v="0"/>
    <x v="0"/>
    <x v="0"/>
    <x v="0"/>
    <x v="0"/>
    <x v="0"/>
    <x v="0"/>
    <x v="8"/>
    <x v="0"/>
    <s v="Pagamento de salário referente a 08-2024"/>
  </r>
  <r>
    <x v="0"/>
    <n v="0"/>
    <n v="0"/>
    <n v="0"/>
    <n v="909"/>
    <x v="447"/>
    <x v="0"/>
    <x v="0"/>
    <x v="0"/>
    <s v="03.16.02"/>
    <x v="3"/>
    <x v="0"/>
    <x v="0"/>
    <s v="Gabinete do Presidente"/>
    <s v="03.16.02"/>
    <s v="Gabinete do Presidente"/>
    <s v="03.16.02"/>
    <x v="28"/>
    <x v="0"/>
    <x v="0"/>
    <x v="0"/>
    <x v="0"/>
    <x v="0"/>
    <x v="0"/>
    <x v="0"/>
    <x v="5"/>
    <s v="2024-08-26"/>
    <x v="2"/>
    <n v="909"/>
    <x v="0"/>
    <m/>
    <x v="0"/>
    <m/>
    <x v="54"/>
    <n v="100477977"/>
    <x v="0"/>
    <x v="8"/>
    <s v="Gabinete do Presidente"/>
    <s v="ORI"/>
    <x v="0"/>
    <m/>
    <x v="0"/>
    <x v="0"/>
    <x v="0"/>
    <x v="0"/>
    <x v="0"/>
    <x v="0"/>
    <x v="0"/>
    <x v="0"/>
    <x v="0"/>
    <x v="0"/>
    <x v="0"/>
    <s v="Gabinete do Presidente"/>
    <x v="0"/>
    <x v="0"/>
    <x v="0"/>
    <x v="0"/>
    <x v="0"/>
    <x v="0"/>
    <x v="0"/>
    <x v="0"/>
    <x v="0"/>
    <x v="0"/>
    <x v="8"/>
    <x v="0"/>
    <s v="Pagamento de salário referente a 08-2024"/>
  </r>
  <r>
    <x v="0"/>
    <n v="0"/>
    <n v="0"/>
    <n v="0"/>
    <n v="3450"/>
    <x v="447"/>
    <x v="0"/>
    <x v="0"/>
    <x v="0"/>
    <s v="03.16.02"/>
    <x v="3"/>
    <x v="0"/>
    <x v="0"/>
    <s v="Gabinete do Presidente"/>
    <s v="03.16.02"/>
    <s v="Gabinete do Presidente"/>
    <s v="03.16.02"/>
    <x v="49"/>
    <x v="0"/>
    <x v="0"/>
    <x v="0"/>
    <x v="1"/>
    <x v="0"/>
    <x v="0"/>
    <x v="0"/>
    <x v="5"/>
    <s v="2024-08-26"/>
    <x v="2"/>
    <n v="3450"/>
    <x v="0"/>
    <m/>
    <x v="0"/>
    <m/>
    <x v="54"/>
    <n v="100477977"/>
    <x v="0"/>
    <x v="8"/>
    <s v="Gabinete do Presidente"/>
    <s v="ORI"/>
    <x v="0"/>
    <m/>
    <x v="0"/>
    <x v="0"/>
    <x v="0"/>
    <x v="0"/>
    <x v="0"/>
    <x v="0"/>
    <x v="0"/>
    <x v="0"/>
    <x v="0"/>
    <x v="0"/>
    <x v="0"/>
    <s v="Gabinete do Presidente"/>
    <x v="0"/>
    <x v="0"/>
    <x v="0"/>
    <x v="0"/>
    <x v="0"/>
    <x v="0"/>
    <x v="0"/>
    <x v="0"/>
    <x v="0"/>
    <x v="0"/>
    <x v="8"/>
    <x v="0"/>
    <s v="Pagamento de salário referente a 08-2024"/>
  </r>
  <r>
    <x v="0"/>
    <n v="0"/>
    <n v="0"/>
    <n v="0"/>
    <n v="781"/>
    <x v="447"/>
    <x v="0"/>
    <x v="0"/>
    <x v="0"/>
    <s v="03.16.02"/>
    <x v="3"/>
    <x v="0"/>
    <x v="0"/>
    <s v="Gabinete do Presidente"/>
    <s v="03.16.02"/>
    <s v="Gabinete do Presidente"/>
    <s v="03.16.02"/>
    <x v="31"/>
    <x v="0"/>
    <x v="0"/>
    <x v="1"/>
    <x v="0"/>
    <x v="0"/>
    <x v="0"/>
    <x v="0"/>
    <x v="5"/>
    <s v="2024-08-26"/>
    <x v="2"/>
    <n v="781"/>
    <x v="0"/>
    <m/>
    <x v="0"/>
    <m/>
    <x v="19"/>
    <n v="100474706"/>
    <x v="0"/>
    <x v="6"/>
    <s v="Gabinete do Presidente"/>
    <s v="ORI"/>
    <x v="0"/>
    <m/>
    <x v="0"/>
    <x v="0"/>
    <x v="0"/>
    <x v="0"/>
    <x v="0"/>
    <x v="0"/>
    <x v="0"/>
    <x v="0"/>
    <x v="0"/>
    <x v="0"/>
    <x v="0"/>
    <s v="Gabinete do Presidente"/>
    <x v="0"/>
    <x v="0"/>
    <x v="0"/>
    <x v="0"/>
    <x v="0"/>
    <x v="0"/>
    <x v="0"/>
    <x v="0"/>
    <x v="0"/>
    <x v="0"/>
    <x v="6"/>
    <x v="0"/>
    <s v="Pagamento de salário referente a 08-2024"/>
  </r>
  <r>
    <x v="0"/>
    <n v="0"/>
    <n v="0"/>
    <n v="0"/>
    <n v="1172"/>
    <x v="447"/>
    <x v="0"/>
    <x v="0"/>
    <x v="0"/>
    <s v="03.16.02"/>
    <x v="3"/>
    <x v="0"/>
    <x v="0"/>
    <s v="Gabinete do Presidente"/>
    <s v="03.16.02"/>
    <s v="Gabinete do Presidente"/>
    <s v="03.16.02"/>
    <x v="59"/>
    <x v="0"/>
    <x v="0"/>
    <x v="0"/>
    <x v="0"/>
    <x v="0"/>
    <x v="0"/>
    <x v="0"/>
    <x v="5"/>
    <s v="2024-08-26"/>
    <x v="2"/>
    <n v="1172"/>
    <x v="0"/>
    <m/>
    <x v="0"/>
    <m/>
    <x v="19"/>
    <n v="100474706"/>
    <x v="0"/>
    <x v="6"/>
    <s v="Gabinete do Presidente"/>
    <s v="ORI"/>
    <x v="0"/>
    <m/>
    <x v="0"/>
    <x v="0"/>
    <x v="0"/>
    <x v="0"/>
    <x v="0"/>
    <x v="0"/>
    <x v="0"/>
    <x v="0"/>
    <x v="0"/>
    <x v="0"/>
    <x v="0"/>
    <s v="Gabinete do Presidente"/>
    <x v="0"/>
    <x v="0"/>
    <x v="0"/>
    <x v="0"/>
    <x v="0"/>
    <x v="0"/>
    <x v="0"/>
    <x v="0"/>
    <x v="0"/>
    <x v="0"/>
    <x v="6"/>
    <x v="0"/>
    <s v="Pagamento de salário referente a 08-2024"/>
  </r>
  <r>
    <x v="0"/>
    <n v="0"/>
    <n v="0"/>
    <n v="0"/>
    <n v="4023"/>
    <x v="447"/>
    <x v="0"/>
    <x v="0"/>
    <x v="0"/>
    <s v="03.16.02"/>
    <x v="3"/>
    <x v="0"/>
    <x v="0"/>
    <s v="Gabinete do Presidente"/>
    <s v="03.16.02"/>
    <s v="Gabinete do Presidente"/>
    <s v="03.16.02"/>
    <x v="28"/>
    <x v="0"/>
    <x v="0"/>
    <x v="0"/>
    <x v="0"/>
    <x v="0"/>
    <x v="0"/>
    <x v="0"/>
    <x v="5"/>
    <s v="2024-08-26"/>
    <x v="2"/>
    <n v="4023"/>
    <x v="0"/>
    <m/>
    <x v="0"/>
    <m/>
    <x v="19"/>
    <n v="100474706"/>
    <x v="0"/>
    <x v="6"/>
    <s v="Gabinete do Presidente"/>
    <s v="ORI"/>
    <x v="0"/>
    <m/>
    <x v="0"/>
    <x v="0"/>
    <x v="0"/>
    <x v="0"/>
    <x v="0"/>
    <x v="0"/>
    <x v="0"/>
    <x v="0"/>
    <x v="0"/>
    <x v="0"/>
    <x v="0"/>
    <s v="Gabinete do Presidente"/>
    <x v="0"/>
    <x v="0"/>
    <x v="0"/>
    <x v="0"/>
    <x v="0"/>
    <x v="0"/>
    <x v="0"/>
    <x v="0"/>
    <x v="0"/>
    <x v="0"/>
    <x v="6"/>
    <x v="0"/>
    <s v="Pagamento de salário referente a 08-2024"/>
  </r>
  <r>
    <x v="0"/>
    <n v="0"/>
    <n v="0"/>
    <n v="0"/>
    <n v="15249"/>
    <x v="447"/>
    <x v="0"/>
    <x v="0"/>
    <x v="0"/>
    <s v="03.16.02"/>
    <x v="3"/>
    <x v="0"/>
    <x v="0"/>
    <s v="Gabinete do Presidente"/>
    <s v="03.16.02"/>
    <s v="Gabinete do Presidente"/>
    <s v="03.16.02"/>
    <x v="49"/>
    <x v="0"/>
    <x v="0"/>
    <x v="0"/>
    <x v="1"/>
    <x v="0"/>
    <x v="0"/>
    <x v="0"/>
    <x v="5"/>
    <s v="2024-08-26"/>
    <x v="2"/>
    <n v="15249"/>
    <x v="0"/>
    <m/>
    <x v="0"/>
    <m/>
    <x v="19"/>
    <n v="100474706"/>
    <x v="0"/>
    <x v="6"/>
    <s v="Gabinete do Presidente"/>
    <s v="ORI"/>
    <x v="0"/>
    <m/>
    <x v="0"/>
    <x v="0"/>
    <x v="0"/>
    <x v="0"/>
    <x v="0"/>
    <x v="0"/>
    <x v="0"/>
    <x v="0"/>
    <x v="0"/>
    <x v="0"/>
    <x v="0"/>
    <s v="Gabinete do Presidente"/>
    <x v="0"/>
    <x v="0"/>
    <x v="0"/>
    <x v="0"/>
    <x v="0"/>
    <x v="0"/>
    <x v="0"/>
    <x v="0"/>
    <x v="0"/>
    <x v="0"/>
    <x v="6"/>
    <x v="0"/>
    <s v="Pagamento de salário referente a 08-2024"/>
  </r>
  <r>
    <x v="0"/>
    <n v="0"/>
    <n v="0"/>
    <n v="0"/>
    <n v="11641"/>
    <x v="447"/>
    <x v="0"/>
    <x v="0"/>
    <x v="0"/>
    <s v="03.16.02"/>
    <x v="3"/>
    <x v="0"/>
    <x v="0"/>
    <s v="Gabinete do Presidente"/>
    <s v="03.16.02"/>
    <s v="Gabinete do Presidente"/>
    <s v="03.16.02"/>
    <x v="31"/>
    <x v="0"/>
    <x v="0"/>
    <x v="1"/>
    <x v="0"/>
    <x v="0"/>
    <x v="0"/>
    <x v="0"/>
    <x v="5"/>
    <s v="2024-08-26"/>
    <x v="2"/>
    <n v="11641"/>
    <x v="0"/>
    <m/>
    <x v="0"/>
    <m/>
    <x v="9"/>
    <n v="100474693"/>
    <x v="0"/>
    <x v="0"/>
    <s v="Gabinete do Presidente"/>
    <s v="ORI"/>
    <x v="0"/>
    <m/>
    <x v="0"/>
    <x v="0"/>
    <x v="0"/>
    <x v="0"/>
    <x v="0"/>
    <x v="0"/>
    <x v="0"/>
    <x v="0"/>
    <x v="0"/>
    <x v="0"/>
    <x v="0"/>
    <s v="Gabinete do Presidente"/>
    <x v="0"/>
    <x v="0"/>
    <x v="0"/>
    <x v="0"/>
    <x v="0"/>
    <x v="0"/>
    <x v="0"/>
    <x v="0"/>
    <x v="0"/>
    <x v="0"/>
    <x v="0"/>
    <x v="0"/>
    <s v="Pagamento de salário referente a 08-2024"/>
  </r>
  <r>
    <x v="0"/>
    <n v="0"/>
    <n v="0"/>
    <n v="0"/>
    <n v="17459"/>
    <x v="447"/>
    <x v="0"/>
    <x v="0"/>
    <x v="0"/>
    <s v="03.16.02"/>
    <x v="3"/>
    <x v="0"/>
    <x v="0"/>
    <s v="Gabinete do Presidente"/>
    <s v="03.16.02"/>
    <s v="Gabinete do Presidente"/>
    <s v="03.16.02"/>
    <x v="59"/>
    <x v="0"/>
    <x v="0"/>
    <x v="0"/>
    <x v="0"/>
    <x v="0"/>
    <x v="0"/>
    <x v="0"/>
    <x v="5"/>
    <s v="2024-08-26"/>
    <x v="2"/>
    <n v="17459"/>
    <x v="0"/>
    <m/>
    <x v="0"/>
    <m/>
    <x v="9"/>
    <n v="100474693"/>
    <x v="0"/>
    <x v="0"/>
    <s v="Gabinete do Presidente"/>
    <s v="ORI"/>
    <x v="0"/>
    <m/>
    <x v="0"/>
    <x v="0"/>
    <x v="0"/>
    <x v="0"/>
    <x v="0"/>
    <x v="0"/>
    <x v="0"/>
    <x v="0"/>
    <x v="0"/>
    <x v="0"/>
    <x v="0"/>
    <s v="Gabinete do Presidente"/>
    <x v="0"/>
    <x v="0"/>
    <x v="0"/>
    <x v="0"/>
    <x v="0"/>
    <x v="0"/>
    <x v="0"/>
    <x v="0"/>
    <x v="0"/>
    <x v="0"/>
    <x v="0"/>
    <x v="0"/>
    <s v="Pagamento de salário referente a 08-2024"/>
  </r>
  <r>
    <x v="0"/>
    <n v="0"/>
    <n v="0"/>
    <n v="0"/>
    <n v="59907"/>
    <x v="447"/>
    <x v="0"/>
    <x v="0"/>
    <x v="0"/>
    <s v="03.16.02"/>
    <x v="3"/>
    <x v="0"/>
    <x v="0"/>
    <s v="Gabinete do Presidente"/>
    <s v="03.16.02"/>
    <s v="Gabinete do Presidente"/>
    <s v="03.16.02"/>
    <x v="28"/>
    <x v="0"/>
    <x v="0"/>
    <x v="0"/>
    <x v="0"/>
    <x v="0"/>
    <x v="0"/>
    <x v="0"/>
    <x v="5"/>
    <s v="2024-08-26"/>
    <x v="2"/>
    <n v="59907"/>
    <x v="0"/>
    <m/>
    <x v="0"/>
    <m/>
    <x v="9"/>
    <n v="100474693"/>
    <x v="0"/>
    <x v="0"/>
    <s v="Gabinete do Presidente"/>
    <s v="ORI"/>
    <x v="0"/>
    <m/>
    <x v="0"/>
    <x v="0"/>
    <x v="0"/>
    <x v="0"/>
    <x v="0"/>
    <x v="0"/>
    <x v="0"/>
    <x v="0"/>
    <x v="0"/>
    <x v="0"/>
    <x v="0"/>
    <s v="Gabinete do Presidente"/>
    <x v="0"/>
    <x v="0"/>
    <x v="0"/>
    <x v="0"/>
    <x v="0"/>
    <x v="0"/>
    <x v="0"/>
    <x v="0"/>
    <x v="0"/>
    <x v="0"/>
    <x v="0"/>
    <x v="0"/>
    <s v="Pagamento de salário referente a 08-2024"/>
  </r>
  <r>
    <x v="0"/>
    <n v="0"/>
    <n v="0"/>
    <n v="0"/>
    <n v="227051"/>
    <x v="447"/>
    <x v="0"/>
    <x v="0"/>
    <x v="0"/>
    <s v="03.16.02"/>
    <x v="3"/>
    <x v="0"/>
    <x v="0"/>
    <s v="Gabinete do Presidente"/>
    <s v="03.16.02"/>
    <s v="Gabinete do Presidente"/>
    <s v="03.16.02"/>
    <x v="49"/>
    <x v="0"/>
    <x v="0"/>
    <x v="0"/>
    <x v="1"/>
    <x v="0"/>
    <x v="0"/>
    <x v="0"/>
    <x v="5"/>
    <s v="2024-08-26"/>
    <x v="2"/>
    <n v="227051"/>
    <x v="0"/>
    <m/>
    <x v="0"/>
    <m/>
    <x v="9"/>
    <n v="100474693"/>
    <x v="0"/>
    <x v="0"/>
    <s v="Gabinete do Presidente"/>
    <s v="ORI"/>
    <x v="0"/>
    <m/>
    <x v="0"/>
    <x v="0"/>
    <x v="0"/>
    <x v="0"/>
    <x v="0"/>
    <x v="0"/>
    <x v="0"/>
    <x v="0"/>
    <x v="0"/>
    <x v="0"/>
    <x v="0"/>
    <s v="Gabinete do Presidente"/>
    <x v="0"/>
    <x v="0"/>
    <x v="0"/>
    <x v="0"/>
    <x v="0"/>
    <x v="0"/>
    <x v="0"/>
    <x v="0"/>
    <x v="0"/>
    <x v="0"/>
    <x v="0"/>
    <x v="0"/>
    <s v="Pagamento de salário referente a 08-2024"/>
  </r>
  <r>
    <x v="0"/>
    <n v="0"/>
    <n v="0"/>
    <n v="0"/>
    <n v="8593"/>
    <x v="448"/>
    <x v="0"/>
    <x v="0"/>
    <x v="0"/>
    <s v="03.16.10"/>
    <x v="39"/>
    <x v="0"/>
    <x v="0"/>
    <s v="Delegações Municipais "/>
    <s v="03.16.10"/>
    <s v="Delegações Municipais "/>
    <s v="03.16.10"/>
    <x v="30"/>
    <x v="0"/>
    <x v="0"/>
    <x v="0"/>
    <x v="1"/>
    <x v="0"/>
    <x v="0"/>
    <x v="0"/>
    <x v="5"/>
    <s v="2024-08-26"/>
    <x v="2"/>
    <n v="8593"/>
    <x v="0"/>
    <m/>
    <x v="0"/>
    <m/>
    <x v="2"/>
    <n v="100474696"/>
    <x v="0"/>
    <x v="1"/>
    <s v="Delegações Municipais "/>
    <s v="ORI"/>
    <x v="0"/>
    <m/>
    <x v="0"/>
    <x v="0"/>
    <x v="0"/>
    <x v="0"/>
    <x v="0"/>
    <x v="0"/>
    <x v="0"/>
    <x v="0"/>
    <x v="0"/>
    <x v="0"/>
    <x v="0"/>
    <s v="Delegações Municipais "/>
    <x v="0"/>
    <x v="0"/>
    <x v="0"/>
    <x v="0"/>
    <x v="0"/>
    <x v="0"/>
    <x v="0"/>
    <x v="0"/>
    <x v="0"/>
    <x v="0"/>
    <x v="1"/>
    <x v="0"/>
    <s v="Pagamento de salário referente a 08-2024"/>
  </r>
  <r>
    <x v="0"/>
    <n v="0"/>
    <n v="0"/>
    <n v="0"/>
    <n v="10767"/>
    <x v="448"/>
    <x v="0"/>
    <x v="0"/>
    <x v="0"/>
    <s v="03.16.10"/>
    <x v="39"/>
    <x v="0"/>
    <x v="0"/>
    <s v="Delegações Municipais "/>
    <s v="03.16.10"/>
    <s v="Delegações Municipais "/>
    <s v="03.16.10"/>
    <x v="30"/>
    <x v="0"/>
    <x v="0"/>
    <x v="0"/>
    <x v="1"/>
    <x v="0"/>
    <x v="0"/>
    <x v="0"/>
    <x v="5"/>
    <s v="2024-08-26"/>
    <x v="2"/>
    <n v="10767"/>
    <x v="0"/>
    <m/>
    <x v="0"/>
    <m/>
    <x v="19"/>
    <n v="100474706"/>
    <x v="0"/>
    <x v="6"/>
    <s v="Delegações Municipais "/>
    <s v="ORI"/>
    <x v="0"/>
    <m/>
    <x v="0"/>
    <x v="0"/>
    <x v="0"/>
    <x v="0"/>
    <x v="0"/>
    <x v="0"/>
    <x v="0"/>
    <x v="0"/>
    <x v="0"/>
    <x v="0"/>
    <x v="0"/>
    <s v="Delegações Municipais "/>
    <x v="0"/>
    <x v="0"/>
    <x v="0"/>
    <x v="0"/>
    <x v="0"/>
    <x v="0"/>
    <x v="0"/>
    <x v="0"/>
    <x v="0"/>
    <x v="0"/>
    <x v="6"/>
    <x v="0"/>
    <s v="Pagamento de salário referente a 08-2024"/>
  </r>
  <r>
    <x v="0"/>
    <n v="0"/>
    <n v="0"/>
    <n v="0"/>
    <n v="115230"/>
    <x v="448"/>
    <x v="0"/>
    <x v="0"/>
    <x v="0"/>
    <s v="03.16.10"/>
    <x v="39"/>
    <x v="0"/>
    <x v="0"/>
    <s v="Delegações Municipais "/>
    <s v="03.16.10"/>
    <s v="Delegações Municipais "/>
    <s v="03.16.10"/>
    <x v="30"/>
    <x v="0"/>
    <x v="0"/>
    <x v="0"/>
    <x v="1"/>
    <x v="0"/>
    <x v="0"/>
    <x v="0"/>
    <x v="5"/>
    <s v="2024-08-26"/>
    <x v="2"/>
    <n v="115230"/>
    <x v="0"/>
    <m/>
    <x v="0"/>
    <m/>
    <x v="9"/>
    <n v="100474693"/>
    <x v="0"/>
    <x v="0"/>
    <s v="Delegações Municipais "/>
    <s v="ORI"/>
    <x v="0"/>
    <m/>
    <x v="0"/>
    <x v="0"/>
    <x v="0"/>
    <x v="0"/>
    <x v="0"/>
    <x v="0"/>
    <x v="0"/>
    <x v="0"/>
    <x v="0"/>
    <x v="0"/>
    <x v="0"/>
    <s v="Delegações Municipais "/>
    <x v="0"/>
    <x v="0"/>
    <x v="0"/>
    <x v="0"/>
    <x v="0"/>
    <x v="0"/>
    <x v="0"/>
    <x v="0"/>
    <x v="0"/>
    <x v="0"/>
    <x v="0"/>
    <x v="0"/>
    <s v="Pagamento de salário referente a 08-2024"/>
  </r>
  <r>
    <x v="0"/>
    <n v="0"/>
    <n v="0"/>
    <n v="0"/>
    <n v="65"/>
    <x v="449"/>
    <x v="0"/>
    <x v="0"/>
    <x v="0"/>
    <s v="03.16.11"/>
    <x v="27"/>
    <x v="0"/>
    <x v="0"/>
    <s v="Direcção de Obras"/>
    <s v="03.16.11"/>
    <s v="Direcção de Obras"/>
    <s v="03.16.11"/>
    <x v="31"/>
    <x v="0"/>
    <x v="0"/>
    <x v="1"/>
    <x v="0"/>
    <x v="0"/>
    <x v="0"/>
    <x v="0"/>
    <x v="5"/>
    <s v="2024-08-26"/>
    <x v="2"/>
    <n v="65"/>
    <x v="0"/>
    <m/>
    <x v="0"/>
    <m/>
    <x v="15"/>
    <n v="100479277"/>
    <x v="0"/>
    <x v="2"/>
    <s v="Direcção de Obras"/>
    <s v="ORI"/>
    <x v="0"/>
    <m/>
    <x v="0"/>
    <x v="0"/>
    <x v="0"/>
    <x v="0"/>
    <x v="0"/>
    <x v="0"/>
    <x v="0"/>
    <x v="0"/>
    <x v="0"/>
    <x v="0"/>
    <x v="0"/>
    <s v="Direcção de Obras"/>
    <x v="0"/>
    <x v="0"/>
    <x v="0"/>
    <x v="0"/>
    <x v="0"/>
    <x v="0"/>
    <x v="0"/>
    <x v="0"/>
    <x v="0"/>
    <x v="0"/>
    <x v="2"/>
    <x v="0"/>
    <s v="Pagamento de salário referente a 08-2024"/>
  </r>
  <r>
    <x v="0"/>
    <n v="0"/>
    <n v="0"/>
    <n v="0"/>
    <n v="2"/>
    <x v="449"/>
    <x v="0"/>
    <x v="0"/>
    <x v="0"/>
    <s v="03.16.11"/>
    <x v="27"/>
    <x v="0"/>
    <x v="0"/>
    <s v="Direcção de Obras"/>
    <s v="03.16.11"/>
    <s v="Direcção de Obras"/>
    <s v="03.16.11"/>
    <x v="29"/>
    <x v="0"/>
    <x v="0"/>
    <x v="0"/>
    <x v="0"/>
    <x v="0"/>
    <x v="0"/>
    <x v="0"/>
    <x v="5"/>
    <s v="2024-08-26"/>
    <x v="2"/>
    <n v="2"/>
    <x v="0"/>
    <m/>
    <x v="0"/>
    <m/>
    <x v="15"/>
    <n v="100479277"/>
    <x v="0"/>
    <x v="2"/>
    <s v="Direcção de Obras"/>
    <s v="ORI"/>
    <x v="0"/>
    <m/>
    <x v="0"/>
    <x v="0"/>
    <x v="0"/>
    <x v="0"/>
    <x v="0"/>
    <x v="0"/>
    <x v="0"/>
    <x v="0"/>
    <x v="0"/>
    <x v="0"/>
    <x v="0"/>
    <s v="Direcção de Obras"/>
    <x v="0"/>
    <x v="0"/>
    <x v="0"/>
    <x v="0"/>
    <x v="0"/>
    <x v="0"/>
    <x v="0"/>
    <x v="0"/>
    <x v="0"/>
    <x v="0"/>
    <x v="2"/>
    <x v="0"/>
    <s v="Pagamento de salário referente a 08-2024"/>
  </r>
  <r>
    <x v="0"/>
    <n v="0"/>
    <n v="0"/>
    <n v="0"/>
    <n v="251"/>
    <x v="449"/>
    <x v="0"/>
    <x v="0"/>
    <x v="0"/>
    <s v="03.16.11"/>
    <x v="27"/>
    <x v="0"/>
    <x v="0"/>
    <s v="Direcção de Obras"/>
    <s v="03.16.11"/>
    <s v="Direcção de Obras"/>
    <s v="03.16.11"/>
    <x v="28"/>
    <x v="0"/>
    <x v="0"/>
    <x v="0"/>
    <x v="0"/>
    <x v="0"/>
    <x v="0"/>
    <x v="0"/>
    <x v="5"/>
    <s v="2024-08-26"/>
    <x v="2"/>
    <n v="251"/>
    <x v="0"/>
    <m/>
    <x v="0"/>
    <m/>
    <x v="15"/>
    <n v="100479277"/>
    <x v="0"/>
    <x v="2"/>
    <s v="Direcção de Obras"/>
    <s v="ORI"/>
    <x v="0"/>
    <m/>
    <x v="0"/>
    <x v="0"/>
    <x v="0"/>
    <x v="0"/>
    <x v="0"/>
    <x v="0"/>
    <x v="0"/>
    <x v="0"/>
    <x v="0"/>
    <x v="0"/>
    <x v="0"/>
    <s v="Direcção de Obras"/>
    <x v="0"/>
    <x v="0"/>
    <x v="0"/>
    <x v="0"/>
    <x v="0"/>
    <x v="0"/>
    <x v="0"/>
    <x v="0"/>
    <x v="0"/>
    <x v="0"/>
    <x v="2"/>
    <x v="0"/>
    <s v="Pagamento de salário referente a 08-2024"/>
  </r>
  <r>
    <x v="0"/>
    <n v="0"/>
    <n v="0"/>
    <n v="0"/>
    <n v="1427"/>
    <x v="449"/>
    <x v="0"/>
    <x v="0"/>
    <x v="0"/>
    <s v="03.16.11"/>
    <x v="27"/>
    <x v="0"/>
    <x v="0"/>
    <s v="Direcção de Obras"/>
    <s v="03.16.11"/>
    <s v="Direcção de Obras"/>
    <s v="03.16.11"/>
    <x v="30"/>
    <x v="0"/>
    <x v="0"/>
    <x v="0"/>
    <x v="1"/>
    <x v="0"/>
    <x v="0"/>
    <x v="0"/>
    <x v="5"/>
    <s v="2024-08-26"/>
    <x v="2"/>
    <n v="1427"/>
    <x v="0"/>
    <m/>
    <x v="0"/>
    <m/>
    <x v="15"/>
    <n v="100479277"/>
    <x v="0"/>
    <x v="2"/>
    <s v="Direcção de Obras"/>
    <s v="ORI"/>
    <x v="0"/>
    <m/>
    <x v="0"/>
    <x v="0"/>
    <x v="0"/>
    <x v="0"/>
    <x v="0"/>
    <x v="0"/>
    <x v="0"/>
    <x v="0"/>
    <x v="0"/>
    <x v="0"/>
    <x v="0"/>
    <s v="Direcção de Obras"/>
    <x v="0"/>
    <x v="0"/>
    <x v="0"/>
    <x v="0"/>
    <x v="0"/>
    <x v="0"/>
    <x v="0"/>
    <x v="0"/>
    <x v="0"/>
    <x v="0"/>
    <x v="2"/>
    <x v="0"/>
    <s v="Pagamento de salário referente a 08-2024"/>
  </r>
  <r>
    <x v="0"/>
    <n v="0"/>
    <n v="0"/>
    <n v="0"/>
    <n v="1783"/>
    <x v="449"/>
    <x v="0"/>
    <x v="0"/>
    <x v="0"/>
    <s v="03.16.11"/>
    <x v="27"/>
    <x v="0"/>
    <x v="0"/>
    <s v="Direcção de Obras"/>
    <s v="03.16.11"/>
    <s v="Direcção de Obras"/>
    <s v="03.16.11"/>
    <x v="48"/>
    <x v="0"/>
    <x v="0"/>
    <x v="0"/>
    <x v="1"/>
    <x v="0"/>
    <x v="0"/>
    <x v="0"/>
    <x v="5"/>
    <s v="2024-08-26"/>
    <x v="2"/>
    <n v="1783"/>
    <x v="0"/>
    <m/>
    <x v="0"/>
    <m/>
    <x v="15"/>
    <n v="100479277"/>
    <x v="0"/>
    <x v="2"/>
    <s v="Direcção de Obras"/>
    <s v="ORI"/>
    <x v="0"/>
    <m/>
    <x v="0"/>
    <x v="0"/>
    <x v="0"/>
    <x v="0"/>
    <x v="0"/>
    <x v="0"/>
    <x v="0"/>
    <x v="0"/>
    <x v="0"/>
    <x v="0"/>
    <x v="0"/>
    <s v="Direcção de Obras"/>
    <x v="0"/>
    <x v="0"/>
    <x v="0"/>
    <x v="0"/>
    <x v="0"/>
    <x v="0"/>
    <x v="0"/>
    <x v="0"/>
    <x v="0"/>
    <x v="0"/>
    <x v="2"/>
    <x v="0"/>
    <s v="Pagamento de salário referente a 08-2024"/>
  </r>
  <r>
    <x v="0"/>
    <n v="0"/>
    <n v="0"/>
    <n v="0"/>
    <n v="654"/>
    <x v="449"/>
    <x v="0"/>
    <x v="0"/>
    <x v="0"/>
    <s v="03.16.11"/>
    <x v="27"/>
    <x v="0"/>
    <x v="0"/>
    <s v="Direcção de Obras"/>
    <s v="03.16.11"/>
    <s v="Direcção de Obras"/>
    <s v="03.16.11"/>
    <x v="49"/>
    <x v="0"/>
    <x v="0"/>
    <x v="0"/>
    <x v="1"/>
    <x v="0"/>
    <x v="0"/>
    <x v="0"/>
    <x v="5"/>
    <s v="2024-08-26"/>
    <x v="2"/>
    <n v="654"/>
    <x v="0"/>
    <m/>
    <x v="0"/>
    <m/>
    <x v="15"/>
    <n v="100479277"/>
    <x v="0"/>
    <x v="2"/>
    <s v="Direcção de Obras"/>
    <s v="ORI"/>
    <x v="0"/>
    <m/>
    <x v="0"/>
    <x v="0"/>
    <x v="0"/>
    <x v="0"/>
    <x v="0"/>
    <x v="0"/>
    <x v="0"/>
    <x v="0"/>
    <x v="0"/>
    <x v="0"/>
    <x v="0"/>
    <s v="Direcção de Obras"/>
    <x v="0"/>
    <x v="0"/>
    <x v="0"/>
    <x v="0"/>
    <x v="0"/>
    <x v="0"/>
    <x v="0"/>
    <x v="0"/>
    <x v="0"/>
    <x v="0"/>
    <x v="2"/>
    <x v="0"/>
    <s v="Pagamento de salário referente a 08-2024"/>
  </r>
  <r>
    <x v="0"/>
    <n v="0"/>
    <n v="0"/>
    <n v="0"/>
    <n v="744"/>
    <x v="449"/>
    <x v="0"/>
    <x v="0"/>
    <x v="0"/>
    <s v="03.16.11"/>
    <x v="27"/>
    <x v="0"/>
    <x v="0"/>
    <s v="Direcção de Obras"/>
    <s v="03.16.11"/>
    <s v="Direcção de Obras"/>
    <s v="03.16.11"/>
    <x v="31"/>
    <x v="0"/>
    <x v="0"/>
    <x v="1"/>
    <x v="0"/>
    <x v="0"/>
    <x v="0"/>
    <x v="0"/>
    <x v="5"/>
    <s v="2024-08-26"/>
    <x v="2"/>
    <n v="744"/>
    <x v="0"/>
    <m/>
    <x v="0"/>
    <m/>
    <x v="2"/>
    <n v="100474696"/>
    <x v="0"/>
    <x v="1"/>
    <s v="Direcção de Obras"/>
    <s v="ORI"/>
    <x v="0"/>
    <m/>
    <x v="0"/>
    <x v="0"/>
    <x v="0"/>
    <x v="0"/>
    <x v="0"/>
    <x v="0"/>
    <x v="0"/>
    <x v="0"/>
    <x v="0"/>
    <x v="0"/>
    <x v="0"/>
    <s v="Direcção de Obras"/>
    <x v="0"/>
    <x v="0"/>
    <x v="0"/>
    <x v="0"/>
    <x v="0"/>
    <x v="0"/>
    <x v="0"/>
    <x v="0"/>
    <x v="0"/>
    <x v="0"/>
    <x v="1"/>
    <x v="0"/>
    <s v="Pagamento de salário referente a 08-2024"/>
  </r>
  <r>
    <x v="0"/>
    <n v="0"/>
    <n v="0"/>
    <n v="0"/>
    <n v="24"/>
    <x v="449"/>
    <x v="0"/>
    <x v="0"/>
    <x v="0"/>
    <s v="03.16.11"/>
    <x v="27"/>
    <x v="0"/>
    <x v="0"/>
    <s v="Direcção de Obras"/>
    <s v="03.16.11"/>
    <s v="Direcção de Obras"/>
    <s v="03.16.11"/>
    <x v="29"/>
    <x v="0"/>
    <x v="0"/>
    <x v="0"/>
    <x v="0"/>
    <x v="0"/>
    <x v="0"/>
    <x v="0"/>
    <x v="5"/>
    <s v="2024-08-26"/>
    <x v="2"/>
    <n v="24"/>
    <x v="0"/>
    <m/>
    <x v="0"/>
    <m/>
    <x v="2"/>
    <n v="100474696"/>
    <x v="0"/>
    <x v="1"/>
    <s v="Direcção de Obras"/>
    <s v="ORI"/>
    <x v="0"/>
    <m/>
    <x v="0"/>
    <x v="0"/>
    <x v="0"/>
    <x v="0"/>
    <x v="0"/>
    <x v="0"/>
    <x v="0"/>
    <x v="0"/>
    <x v="0"/>
    <x v="0"/>
    <x v="0"/>
    <s v="Direcção de Obras"/>
    <x v="0"/>
    <x v="0"/>
    <x v="0"/>
    <x v="0"/>
    <x v="0"/>
    <x v="0"/>
    <x v="0"/>
    <x v="0"/>
    <x v="0"/>
    <x v="0"/>
    <x v="1"/>
    <x v="0"/>
    <s v="Pagamento de salário referente a 08-2024"/>
  </r>
  <r>
    <x v="0"/>
    <n v="0"/>
    <n v="0"/>
    <n v="0"/>
    <n v="2870"/>
    <x v="449"/>
    <x v="0"/>
    <x v="0"/>
    <x v="0"/>
    <s v="03.16.11"/>
    <x v="27"/>
    <x v="0"/>
    <x v="0"/>
    <s v="Direcção de Obras"/>
    <s v="03.16.11"/>
    <s v="Direcção de Obras"/>
    <s v="03.16.11"/>
    <x v="28"/>
    <x v="0"/>
    <x v="0"/>
    <x v="0"/>
    <x v="0"/>
    <x v="0"/>
    <x v="0"/>
    <x v="0"/>
    <x v="5"/>
    <s v="2024-08-26"/>
    <x v="2"/>
    <n v="2870"/>
    <x v="0"/>
    <m/>
    <x v="0"/>
    <m/>
    <x v="2"/>
    <n v="100474696"/>
    <x v="0"/>
    <x v="1"/>
    <s v="Direcção de Obras"/>
    <s v="ORI"/>
    <x v="0"/>
    <m/>
    <x v="0"/>
    <x v="0"/>
    <x v="0"/>
    <x v="0"/>
    <x v="0"/>
    <x v="0"/>
    <x v="0"/>
    <x v="0"/>
    <x v="0"/>
    <x v="0"/>
    <x v="0"/>
    <s v="Direcção de Obras"/>
    <x v="0"/>
    <x v="0"/>
    <x v="0"/>
    <x v="0"/>
    <x v="0"/>
    <x v="0"/>
    <x v="0"/>
    <x v="0"/>
    <x v="0"/>
    <x v="0"/>
    <x v="1"/>
    <x v="0"/>
    <s v="Pagamento de salário referente a 08-2024"/>
  </r>
  <r>
    <x v="0"/>
    <n v="0"/>
    <n v="0"/>
    <n v="0"/>
    <n v="16300"/>
    <x v="449"/>
    <x v="0"/>
    <x v="0"/>
    <x v="0"/>
    <s v="03.16.11"/>
    <x v="27"/>
    <x v="0"/>
    <x v="0"/>
    <s v="Direcção de Obras"/>
    <s v="03.16.11"/>
    <s v="Direcção de Obras"/>
    <s v="03.16.11"/>
    <x v="30"/>
    <x v="0"/>
    <x v="0"/>
    <x v="0"/>
    <x v="1"/>
    <x v="0"/>
    <x v="0"/>
    <x v="0"/>
    <x v="5"/>
    <s v="2024-08-26"/>
    <x v="2"/>
    <n v="16300"/>
    <x v="0"/>
    <m/>
    <x v="0"/>
    <m/>
    <x v="2"/>
    <n v="100474696"/>
    <x v="0"/>
    <x v="1"/>
    <s v="Direcção de Obras"/>
    <s v="ORI"/>
    <x v="0"/>
    <m/>
    <x v="0"/>
    <x v="0"/>
    <x v="0"/>
    <x v="0"/>
    <x v="0"/>
    <x v="0"/>
    <x v="0"/>
    <x v="0"/>
    <x v="0"/>
    <x v="0"/>
    <x v="0"/>
    <s v="Direcção de Obras"/>
    <x v="0"/>
    <x v="0"/>
    <x v="0"/>
    <x v="0"/>
    <x v="0"/>
    <x v="0"/>
    <x v="0"/>
    <x v="0"/>
    <x v="0"/>
    <x v="0"/>
    <x v="1"/>
    <x v="0"/>
    <s v="Pagamento de salário referente a 08-2024"/>
  </r>
  <r>
    <x v="0"/>
    <n v="0"/>
    <n v="0"/>
    <n v="0"/>
    <n v="20354"/>
    <x v="449"/>
    <x v="0"/>
    <x v="0"/>
    <x v="0"/>
    <s v="03.16.11"/>
    <x v="27"/>
    <x v="0"/>
    <x v="0"/>
    <s v="Direcção de Obras"/>
    <s v="03.16.11"/>
    <s v="Direcção de Obras"/>
    <s v="03.16.11"/>
    <x v="48"/>
    <x v="0"/>
    <x v="0"/>
    <x v="0"/>
    <x v="1"/>
    <x v="0"/>
    <x v="0"/>
    <x v="0"/>
    <x v="5"/>
    <s v="2024-08-26"/>
    <x v="2"/>
    <n v="20354"/>
    <x v="0"/>
    <m/>
    <x v="0"/>
    <m/>
    <x v="2"/>
    <n v="100474696"/>
    <x v="0"/>
    <x v="1"/>
    <s v="Direcção de Obras"/>
    <s v="ORI"/>
    <x v="0"/>
    <m/>
    <x v="0"/>
    <x v="0"/>
    <x v="0"/>
    <x v="0"/>
    <x v="0"/>
    <x v="0"/>
    <x v="0"/>
    <x v="0"/>
    <x v="0"/>
    <x v="0"/>
    <x v="0"/>
    <s v="Direcção de Obras"/>
    <x v="0"/>
    <x v="0"/>
    <x v="0"/>
    <x v="0"/>
    <x v="0"/>
    <x v="0"/>
    <x v="0"/>
    <x v="0"/>
    <x v="0"/>
    <x v="0"/>
    <x v="1"/>
    <x v="0"/>
    <s v="Pagamento de salário referente a 08-2024"/>
  </r>
  <r>
    <x v="0"/>
    <n v="0"/>
    <n v="0"/>
    <n v="0"/>
    <n v="7447"/>
    <x v="449"/>
    <x v="0"/>
    <x v="0"/>
    <x v="0"/>
    <s v="03.16.11"/>
    <x v="27"/>
    <x v="0"/>
    <x v="0"/>
    <s v="Direcção de Obras"/>
    <s v="03.16.11"/>
    <s v="Direcção de Obras"/>
    <s v="03.16.11"/>
    <x v="49"/>
    <x v="0"/>
    <x v="0"/>
    <x v="0"/>
    <x v="1"/>
    <x v="0"/>
    <x v="0"/>
    <x v="0"/>
    <x v="5"/>
    <s v="2024-08-26"/>
    <x v="2"/>
    <n v="7447"/>
    <x v="0"/>
    <m/>
    <x v="0"/>
    <m/>
    <x v="2"/>
    <n v="100474696"/>
    <x v="0"/>
    <x v="1"/>
    <s v="Direcção de Obras"/>
    <s v="ORI"/>
    <x v="0"/>
    <m/>
    <x v="0"/>
    <x v="0"/>
    <x v="0"/>
    <x v="0"/>
    <x v="0"/>
    <x v="0"/>
    <x v="0"/>
    <x v="0"/>
    <x v="0"/>
    <x v="0"/>
    <x v="0"/>
    <s v="Direcção de Obras"/>
    <x v="0"/>
    <x v="0"/>
    <x v="0"/>
    <x v="0"/>
    <x v="0"/>
    <x v="0"/>
    <x v="0"/>
    <x v="0"/>
    <x v="0"/>
    <x v="0"/>
    <x v="1"/>
    <x v="0"/>
    <s v="Pagamento de salário referente a 08-2024"/>
  </r>
  <r>
    <x v="0"/>
    <n v="0"/>
    <n v="0"/>
    <n v="0"/>
    <n v="140"/>
    <x v="449"/>
    <x v="0"/>
    <x v="0"/>
    <x v="0"/>
    <s v="03.16.11"/>
    <x v="27"/>
    <x v="0"/>
    <x v="0"/>
    <s v="Direcção de Obras"/>
    <s v="03.16.11"/>
    <s v="Direcção de Obras"/>
    <s v="03.16.11"/>
    <x v="31"/>
    <x v="0"/>
    <x v="0"/>
    <x v="1"/>
    <x v="0"/>
    <x v="0"/>
    <x v="0"/>
    <x v="0"/>
    <x v="5"/>
    <s v="2024-08-26"/>
    <x v="2"/>
    <n v="140"/>
    <x v="0"/>
    <m/>
    <x v="0"/>
    <m/>
    <x v="67"/>
    <n v="100474708"/>
    <x v="0"/>
    <x v="7"/>
    <s v="Direcção de Obras"/>
    <s v="ORI"/>
    <x v="0"/>
    <m/>
    <x v="0"/>
    <x v="0"/>
    <x v="0"/>
    <x v="0"/>
    <x v="0"/>
    <x v="0"/>
    <x v="0"/>
    <x v="0"/>
    <x v="0"/>
    <x v="0"/>
    <x v="0"/>
    <s v="Direcção de Obras"/>
    <x v="0"/>
    <x v="0"/>
    <x v="0"/>
    <x v="0"/>
    <x v="0"/>
    <x v="0"/>
    <x v="0"/>
    <x v="0"/>
    <x v="0"/>
    <x v="0"/>
    <x v="7"/>
    <x v="0"/>
    <s v="Pagamento de salário referente a 08-2024"/>
  </r>
  <r>
    <x v="0"/>
    <n v="0"/>
    <n v="0"/>
    <n v="0"/>
    <n v="4"/>
    <x v="449"/>
    <x v="0"/>
    <x v="0"/>
    <x v="0"/>
    <s v="03.16.11"/>
    <x v="27"/>
    <x v="0"/>
    <x v="0"/>
    <s v="Direcção de Obras"/>
    <s v="03.16.11"/>
    <s v="Direcção de Obras"/>
    <s v="03.16.11"/>
    <x v="29"/>
    <x v="0"/>
    <x v="0"/>
    <x v="0"/>
    <x v="0"/>
    <x v="0"/>
    <x v="0"/>
    <x v="0"/>
    <x v="5"/>
    <s v="2024-08-26"/>
    <x v="2"/>
    <n v="4"/>
    <x v="0"/>
    <m/>
    <x v="0"/>
    <m/>
    <x v="67"/>
    <n v="100474708"/>
    <x v="0"/>
    <x v="7"/>
    <s v="Direcção de Obras"/>
    <s v="ORI"/>
    <x v="0"/>
    <m/>
    <x v="0"/>
    <x v="0"/>
    <x v="0"/>
    <x v="0"/>
    <x v="0"/>
    <x v="0"/>
    <x v="0"/>
    <x v="0"/>
    <x v="0"/>
    <x v="0"/>
    <x v="0"/>
    <s v="Direcção de Obras"/>
    <x v="0"/>
    <x v="0"/>
    <x v="0"/>
    <x v="0"/>
    <x v="0"/>
    <x v="0"/>
    <x v="0"/>
    <x v="0"/>
    <x v="0"/>
    <x v="0"/>
    <x v="7"/>
    <x v="0"/>
    <s v="Pagamento de salário referente a 08-2024"/>
  </r>
  <r>
    <x v="0"/>
    <n v="0"/>
    <n v="0"/>
    <n v="0"/>
    <n v="541"/>
    <x v="449"/>
    <x v="0"/>
    <x v="0"/>
    <x v="0"/>
    <s v="03.16.11"/>
    <x v="27"/>
    <x v="0"/>
    <x v="0"/>
    <s v="Direcção de Obras"/>
    <s v="03.16.11"/>
    <s v="Direcção de Obras"/>
    <s v="03.16.11"/>
    <x v="28"/>
    <x v="0"/>
    <x v="0"/>
    <x v="0"/>
    <x v="0"/>
    <x v="0"/>
    <x v="0"/>
    <x v="0"/>
    <x v="5"/>
    <s v="2024-08-26"/>
    <x v="2"/>
    <n v="541"/>
    <x v="0"/>
    <m/>
    <x v="0"/>
    <m/>
    <x v="67"/>
    <n v="100474708"/>
    <x v="0"/>
    <x v="7"/>
    <s v="Direcção de Obras"/>
    <s v="ORI"/>
    <x v="0"/>
    <m/>
    <x v="0"/>
    <x v="0"/>
    <x v="0"/>
    <x v="0"/>
    <x v="0"/>
    <x v="0"/>
    <x v="0"/>
    <x v="0"/>
    <x v="0"/>
    <x v="0"/>
    <x v="0"/>
    <s v="Direcção de Obras"/>
    <x v="0"/>
    <x v="0"/>
    <x v="0"/>
    <x v="0"/>
    <x v="0"/>
    <x v="0"/>
    <x v="0"/>
    <x v="0"/>
    <x v="0"/>
    <x v="0"/>
    <x v="7"/>
    <x v="0"/>
    <s v="Pagamento de salário referente a 08-2024"/>
  </r>
  <r>
    <x v="0"/>
    <n v="0"/>
    <n v="0"/>
    <n v="0"/>
    <n v="3072"/>
    <x v="449"/>
    <x v="0"/>
    <x v="0"/>
    <x v="0"/>
    <s v="03.16.11"/>
    <x v="27"/>
    <x v="0"/>
    <x v="0"/>
    <s v="Direcção de Obras"/>
    <s v="03.16.11"/>
    <s v="Direcção de Obras"/>
    <s v="03.16.11"/>
    <x v="30"/>
    <x v="0"/>
    <x v="0"/>
    <x v="0"/>
    <x v="1"/>
    <x v="0"/>
    <x v="0"/>
    <x v="0"/>
    <x v="5"/>
    <s v="2024-08-26"/>
    <x v="2"/>
    <n v="3072"/>
    <x v="0"/>
    <m/>
    <x v="0"/>
    <m/>
    <x v="67"/>
    <n v="100474708"/>
    <x v="0"/>
    <x v="7"/>
    <s v="Direcção de Obras"/>
    <s v="ORI"/>
    <x v="0"/>
    <m/>
    <x v="0"/>
    <x v="0"/>
    <x v="0"/>
    <x v="0"/>
    <x v="0"/>
    <x v="0"/>
    <x v="0"/>
    <x v="0"/>
    <x v="0"/>
    <x v="0"/>
    <x v="0"/>
    <s v="Direcção de Obras"/>
    <x v="0"/>
    <x v="0"/>
    <x v="0"/>
    <x v="0"/>
    <x v="0"/>
    <x v="0"/>
    <x v="0"/>
    <x v="0"/>
    <x v="0"/>
    <x v="0"/>
    <x v="7"/>
    <x v="0"/>
    <s v="Pagamento de salário referente a 08-2024"/>
  </r>
  <r>
    <x v="0"/>
    <n v="0"/>
    <n v="0"/>
    <n v="0"/>
    <n v="3837"/>
    <x v="449"/>
    <x v="0"/>
    <x v="0"/>
    <x v="0"/>
    <s v="03.16.11"/>
    <x v="27"/>
    <x v="0"/>
    <x v="0"/>
    <s v="Direcção de Obras"/>
    <s v="03.16.11"/>
    <s v="Direcção de Obras"/>
    <s v="03.16.11"/>
    <x v="48"/>
    <x v="0"/>
    <x v="0"/>
    <x v="0"/>
    <x v="1"/>
    <x v="0"/>
    <x v="0"/>
    <x v="0"/>
    <x v="5"/>
    <s v="2024-08-26"/>
    <x v="2"/>
    <n v="3837"/>
    <x v="0"/>
    <m/>
    <x v="0"/>
    <m/>
    <x v="67"/>
    <n v="100474708"/>
    <x v="0"/>
    <x v="7"/>
    <s v="Direcção de Obras"/>
    <s v="ORI"/>
    <x v="0"/>
    <m/>
    <x v="0"/>
    <x v="0"/>
    <x v="0"/>
    <x v="0"/>
    <x v="0"/>
    <x v="0"/>
    <x v="0"/>
    <x v="0"/>
    <x v="0"/>
    <x v="0"/>
    <x v="0"/>
    <s v="Direcção de Obras"/>
    <x v="0"/>
    <x v="0"/>
    <x v="0"/>
    <x v="0"/>
    <x v="0"/>
    <x v="0"/>
    <x v="0"/>
    <x v="0"/>
    <x v="0"/>
    <x v="0"/>
    <x v="7"/>
    <x v="0"/>
    <s v="Pagamento de salário referente a 08-2024"/>
  </r>
  <r>
    <x v="0"/>
    <n v="0"/>
    <n v="0"/>
    <n v="0"/>
    <n v="1406"/>
    <x v="449"/>
    <x v="0"/>
    <x v="0"/>
    <x v="0"/>
    <s v="03.16.11"/>
    <x v="27"/>
    <x v="0"/>
    <x v="0"/>
    <s v="Direcção de Obras"/>
    <s v="03.16.11"/>
    <s v="Direcção de Obras"/>
    <s v="03.16.11"/>
    <x v="49"/>
    <x v="0"/>
    <x v="0"/>
    <x v="0"/>
    <x v="1"/>
    <x v="0"/>
    <x v="0"/>
    <x v="0"/>
    <x v="5"/>
    <s v="2024-08-26"/>
    <x v="2"/>
    <n v="1406"/>
    <x v="0"/>
    <m/>
    <x v="0"/>
    <m/>
    <x v="67"/>
    <n v="100474708"/>
    <x v="0"/>
    <x v="7"/>
    <s v="Direcção de Obras"/>
    <s v="ORI"/>
    <x v="0"/>
    <m/>
    <x v="0"/>
    <x v="0"/>
    <x v="0"/>
    <x v="0"/>
    <x v="0"/>
    <x v="0"/>
    <x v="0"/>
    <x v="0"/>
    <x v="0"/>
    <x v="0"/>
    <x v="0"/>
    <s v="Direcção de Obras"/>
    <x v="0"/>
    <x v="0"/>
    <x v="0"/>
    <x v="0"/>
    <x v="0"/>
    <x v="0"/>
    <x v="0"/>
    <x v="0"/>
    <x v="0"/>
    <x v="0"/>
    <x v="7"/>
    <x v="0"/>
    <s v="Pagamento de salário referente a 08-2024"/>
  </r>
  <r>
    <x v="0"/>
    <n v="0"/>
    <n v="0"/>
    <n v="0"/>
    <n v="16"/>
    <x v="449"/>
    <x v="0"/>
    <x v="0"/>
    <x v="0"/>
    <s v="03.16.11"/>
    <x v="27"/>
    <x v="0"/>
    <x v="0"/>
    <s v="Direcção de Obras"/>
    <s v="03.16.11"/>
    <s v="Direcção de Obras"/>
    <s v="03.16.11"/>
    <x v="31"/>
    <x v="0"/>
    <x v="0"/>
    <x v="1"/>
    <x v="0"/>
    <x v="0"/>
    <x v="0"/>
    <x v="0"/>
    <x v="5"/>
    <s v="2024-08-26"/>
    <x v="2"/>
    <n v="16"/>
    <x v="0"/>
    <m/>
    <x v="0"/>
    <m/>
    <x v="18"/>
    <n v="100478987"/>
    <x v="0"/>
    <x v="5"/>
    <s v="Direcção de Obras"/>
    <s v="ORI"/>
    <x v="0"/>
    <m/>
    <x v="0"/>
    <x v="0"/>
    <x v="0"/>
    <x v="0"/>
    <x v="0"/>
    <x v="0"/>
    <x v="0"/>
    <x v="0"/>
    <x v="0"/>
    <x v="0"/>
    <x v="0"/>
    <s v="Direcção de Obras"/>
    <x v="0"/>
    <x v="0"/>
    <x v="0"/>
    <x v="0"/>
    <x v="0"/>
    <x v="0"/>
    <x v="0"/>
    <x v="0"/>
    <x v="0"/>
    <x v="0"/>
    <x v="5"/>
    <x v="0"/>
    <s v="Pagamento de salário referente a 08-2024"/>
  </r>
  <r>
    <x v="0"/>
    <n v="0"/>
    <n v="0"/>
    <n v="0"/>
    <n v="0"/>
    <x v="449"/>
    <x v="0"/>
    <x v="0"/>
    <x v="0"/>
    <s v="03.16.11"/>
    <x v="27"/>
    <x v="0"/>
    <x v="0"/>
    <s v="Direcção de Obras"/>
    <s v="03.16.11"/>
    <s v="Direcção de Obras"/>
    <s v="03.16.11"/>
    <x v="29"/>
    <x v="0"/>
    <x v="0"/>
    <x v="0"/>
    <x v="0"/>
    <x v="0"/>
    <x v="0"/>
    <x v="0"/>
    <x v="5"/>
    <s v="2024-08-26"/>
    <x v="2"/>
    <n v="0"/>
    <x v="0"/>
    <m/>
    <x v="0"/>
    <m/>
    <x v="18"/>
    <n v="100478987"/>
    <x v="0"/>
    <x v="5"/>
    <s v="Direcção de Obras"/>
    <s v="ORI"/>
    <x v="0"/>
    <m/>
    <x v="0"/>
    <x v="0"/>
    <x v="0"/>
    <x v="0"/>
    <x v="0"/>
    <x v="0"/>
    <x v="0"/>
    <x v="0"/>
    <x v="0"/>
    <x v="0"/>
    <x v="0"/>
    <s v="Direcção de Obras"/>
    <x v="0"/>
    <x v="0"/>
    <x v="0"/>
    <x v="0"/>
    <x v="0"/>
    <x v="0"/>
    <x v="0"/>
    <x v="0"/>
    <x v="0"/>
    <x v="0"/>
    <x v="5"/>
    <x v="0"/>
    <s v="Pagamento de salário referente a 08-2024"/>
  </r>
  <r>
    <x v="0"/>
    <n v="0"/>
    <n v="0"/>
    <n v="0"/>
    <n v="62"/>
    <x v="449"/>
    <x v="0"/>
    <x v="0"/>
    <x v="0"/>
    <s v="03.16.11"/>
    <x v="27"/>
    <x v="0"/>
    <x v="0"/>
    <s v="Direcção de Obras"/>
    <s v="03.16.11"/>
    <s v="Direcção de Obras"/>
    <s v="03.16.11"/>
    <x v="28"/>
    <x v="0"/>
    <x v="0"/>
    <x v="0"/>
    <x v="0"/>
    <x v="0"/>
    <x v="0"/>
    <x v="0"/>
    <x v="5"/>
    <s v="2024-08-26"/>
    <x v="2"/>
    <n v="62"/>
    <x v="0"/>
    <m/>
    <x v="0"/>
    <m/>
    <x v="18"/>
    <n v="100478987"/>
    <x v="0"/>
    <x v="5"/>
    <s v="Direcção de Obras"/>
    <s v="ORI"/>
    <x v="0"/>
    <m/>
    <x v="0"/>
    <x v="0"/>
    <x v="0"/>
    <x v="0"/>
    <x v="0"/>
    <x v="0"/>
    <x v="0"/>
    <x v="0"/>
    <x v="0"/>
    <x v="0"/>
    <x v="0"/>
    <s v="Direcção de Obras"/>
    <x v="0"/>
    <x v="0"/>
    <x v="0"/>
    <x v="0"/>
    <x v="0"/>
    <x v="0"/>
    <x v="0"/>
    <x v="0"/>
    <x v="0"/>
    <x v="0"/>
    <x v="5"/>
    <x v="0"/>
    <s v="Pagamento de salário referente a 08-2024"/>
  </r>
  <r>
    <x v="0"/>
    <n v="0"/>
    <n v="0"/>
    <n v="0"/>
    <n v="355"/>
    <x v="449"/>
    <x v="0"/>
    <x v="0"/>
    <x v="0"/>
    <s v="03.16.11"/>
    <x v="27"/>
    <x v="0"/>
    <x v="0"/>
    <s v="Direcção de Obras"/>
    <s v="03.16.11"/>
    <s v="Direcção de Obras"/>
    <s v="03.16.11"/>
    <x v="30"/>
    <x v="0"/>
    <x v="0"/>
    <x v="0"/>
    <x v="1"/>
    <x v="0"/>
    <x v="0"/>
    <x v="0"/>
    <x v="5"/>
    <s v="2024-08-26"/>
    <x v="2"/>
    <n v="355"/>
    <x v="0"/>
    <m/>
    <x v="0"/>
    <m/>
    <x v="18"/>
    <n v="100478987"/>
    <x v="0"/>
    <x v="5"/>
    <s v="Direcção de Obras"/>
    <s v="ORI"/>
    <x v="0"/>
    <m/>
    <x v="0"/>
    <x v="0"/>
    <x v="0"/>
    <x v="0"/>
    <x v="0"/>
    <x v="0"/>
    <x v="0"/>
    <x v="0"/>
    <x v="0"/>
    <x v="0"/>
    <x v="0"/>
    <s v="Direcção de Obras"/>
    <x v="0"/>
    <x v="0"/>
    <x v="0"/>
    <x v="0"/>
    <x v="0"/>
    <x v="0"/>
    <x v="0"/>
    <x v="0"/>
    <x v="0"/>
    <x v="0"/>
    <x v="5"/>
    <x v="0"/>
    <s v="Pagamento de salário referente a 08-2024"/>
  </r>
  <r>
    <x v="0"/>
    <n v="0"/>
    <n v="0"/>
    <n v="0"/>
    <n v="443"/>
    <x v="449"/>
    <x v="0"/>
    <x v="0"/>
    <x v="0"/>
    <s v="03.16.11"/>
    <x v="27"/>
    <x v="0"/>
    <x v="0"/>
    <s v="Direcção de Obras"/>
    <s v="03.16.11"/>
    <s v="Direcção de Obras"/>
    <s v="03.16.11"/>
    <x v="48"/>
    <x v="0"/>
    <x v="0"/>
    <x v="0"/>
    <x v="1"/>
    <x v="0"/>
    <x v="0"/>
    <x v="0"/>
    <x v="5"/>
    <s v="2024-08-26"/>
    <x v="2"/>
    <n v="443"/>
    <x v="0"/>
    <m/>
    <x v="0"/>
    <m/>
    <x v="18"/>
    <n v="100478987"/>
    <x v="0"/>
    <x v="5"/>
    <s v="Direcção de Obras"/>
    <s v="ORI"/>
    <x v="0"/>
    <m/>
    <x v="0"/>
    <x v="0"/>
    <x v="0"/>
    <x v="0"/>
    <x v="0"/>
    <x v="0"/>
    <x v="0"/>
    <x v="0"/>
    <x v="0"/>
    <x v="0"/>
    <x v="0"/>
    <s v="Direcção de Obras"/>
    <x v="0"/>
    <x v="0"/>
    <x v="0"/>
    <x v="0"/>
    <x v="0"/>
    <x v="0"/>
    <x v="0"/>
    <x v="0"/>
    <x v="0"/>
    <x v="0"/>
    <x v="5"/>
    <x v="0"/>
    <s v="Pagamento de salário referente a 08-2024"/>
  </r>
  <r>
    <x v="0"/>
    <n v="0"/>
    <n v="0"/>
    <n v="0"/>
    <n v="164"/>
    <x v="449"/>
    <x v="0"/>
    <x v="0"/>
    <x v="0"/>
    <s v="03.16.11"/>
    <x v="27"/>
    <x v="0"/>
    <x v="0"/>
    <s v="Direcção de Obras"/>
    <s v="03.16.11"/>
    <s v="Direcção de Obras"/>
    <s v="03.16.11"/>
    <x v="49"/>
    <x v="0"/>
    <x v="0"/>
    <x v="0"/>
    <x v="1"/>
    <x v="0"/>
    <x v="0"/>
    <x v="0"/>
    <x v="5"/>
    <s v="2024-08-26"/>
    <x v="2"/>
    <n v="164"/>
    <x v="0"/>
    <m/>
    <x v="0"/>
    <m/>
    <x v="18"/>
    <n v="100478987"/>
    <x v="0"/>
    <x v="5"/>
    <s v="Direcção de Obras"/>
    <s v="ORI"/>
    <x v="0"/>
    <m/>
    <x v="0"/>
    <x v="0"/>
    <x v="0"/>
    <x v="0"/>
    <x v="0"/>
    <x v="0"/>
    <x v="0"/>
    <x v="0"/>
    <x v="0"/>
    <x v="0"/>
    <x v="0"/>
    <s v="Direcção de Obras"/>
    <x v="0"/>
    <x v="0"/>
    <x v="0"/>
    <x v="0"/>
    <x v="0"/>
    <x v="0"/>
    <x v="0"/>
    <x v="0"/>
    <x v="0"/>
    <x v="0"/>
    <x v="5"/>
    <x v="0"/>
    <s v="Pagamento de salário referente a 08-2024"/>
  </r>
  <r>
    <x v="0"/>
    <n v="0"/>
    <n v="0"/>
    <n v="0"/>
    <n v="904"/>
    <x v="449"/>
    <x v="0"/>
    <x v="0"/>
    <x v="0"/>
    <s v="03.16.11"/>
    <x v="27"/>
    <x v="0"/>
    <x v="0"/>
    <s v="Direcção de Obras"/>
    <s v="03.16.11"/>
    <s v="Direcção de Obras"/>
    <s v="03.16.11"/>
    <x v="31"/>
    <x v="0"/>
    <x v="0"/>
    <x v="1"/>
    <x v="0"/>
    <x v="0"/>
    <x v="0"/>
    <x v="0"/>
    <x v="5"/>
    <s v="2024-08-26"/>
    <x v="2"/>
    <n v="904"/>
    <x v="0"/>
    <m/>
    <x v="0"/>
    <m/>
    <x v="19"/>
    <n v="100474706"/>
    <x v="0"/>
    <x v="6"/>
    <s v="Direcção de Obras"/>
    <s v="ORI"/>
    <x v="0"/>
    <m/>
    <x v="0"/>
    <x v="0"/>
    <x v="0"/>
    <x v="0"/>
    <x v="0"/>
    <x v="0"/>
    <x v="0"/>
    <x v="0"/>
    <x v="0"/>
    <x v="0"/>
    <x v="0"/>
    <s v="Direcção de Obras"/>
    <x v="0"/>
    <x v="0"/>
    <x v="0"/>
    <x v="0"/>
    <x v="0"/>
    <x v="0"/>
    <x v="0"/>
    <x v="0"/>
    <x v="0"/>
    <x v="0"/>
    <x v="6"/>
    <x v="0"/>
    <s v="Pagamento de salário referente a 08-2024"/>
  </r>
  <r>
    <x v="0"/>
    <n v="0"/>
    <n v="0"/>
    <n v="0"/>
    <n v="29"/>
    <x v="449"/>
    <x v="0"/>
    <x v="0"/>
    <x v="0"/>
    <s v="03.16.11"/>
    <x v="27"/>
    <x v="0"/>
    <x v="0"/>
    <s v="Direcção de Obras"/>
    <s v="03.16.11"/>
    <s v="Direcção de Obras"/>
    <s v="03.16.11"/>
    <x v="29"/>
    <x v="0"/>
    <x v="0"/>
    <x v="0"/>
    <x v="0"/>
    <x v="0"/>
    <x v="0"/>
    <x v="0"/>
    <x v="5"/>
    <s v="2024-08-26"/>
    <x v="2"/>
    <n v="29"/>
    <x v="0"/>
    <m/>
    <x v="0"/>
    <m/>
    <x v="19"/>
    <n v="100474706"/>
    <x v="0"/>
    <x v="6"/>
    <s v="Direcção de Obras"/>
    <s v="ORI"/>
    <x v="0"/>
    <m/>
    <x v="0"/>
    <x v="0"/>
    <x v="0"/>
    <x v="0"/>
    <x v="0"/>
    <x v="0"/>
    <x v="0"/>
    <x v="0"/>
    <x v="0"/>
    <x v="0"/>
    <x v="0"/>
    <s v="Direcção de Obras"/>
    <x v="0"/>
    <x v="0"/>
    <x v="0"/>
    <x v="0"/>
    <x v="0"/>
    <x v="0"/>
    <x v="0"/>
    <x v="0"/>
    <x v="0"/>
    <x v="0"/>
    <x v="6"/>
    <x v="0"/>
    <s v="Pagamento de salário referente a 08-2024"/>
  </r>
  <r>
    <x v="0"/>
    <n v="0"/>
    <n v="0"/>
    <n v="0"/>
    <n v="3488"/>
    <x v="449"/>
    <x v="0"/>
    <x v="0"/>
    <x v="0"/>
    <s v="03.16.11"/>
    <x v="27"/>
    <x v="0"/>
    <x v="0"/>
    <s v="Direcção de Obras"/>
    <s v="03.16.11"/>
    <s v="Direcção de Obras"/>
    <s v="03.16.11"/>
    <x v="28"/>
    <x v="0"/>
    <x v="0"/>
    <x v="0"/>
    <x v="0"/>
    <x v="0"/>
    <x v="0"/>
    <x v="0"/>
    <x v="5"/>
    <s v="2024-08-26"/>
    <x v="2"/>
    <n v="3488"/>
    <x v="0"/>
    <m/>
    <x v="0"/>
    <m/>
    <x v="19"/>
    <n v="100474706"/>
    <x v="0"/>
    <x v="6"/>
    <s v="Direcção de Obras"/>
    <s v="ORI"/>
    <x v="0"/>
    <m/>
    <x v="0"/>
    <x v="0"/>
    <x v="0"/>
    <x v="0"/>
    <x v="0"/>
    <x v="0"/>
    <x v="0"/>
    <x v="0"/>
    <x v="0"/>
    <x v="0"/>
    <x v="0"/>
    <s v="Direcção de Obras"/>
    <x v="0"/>
    <x v="0"/>
    <x v="0"/>
    <x v="0"/>
    <x v="0"/>
    <x v="0"/>
    <x v="0"/>
    <x v="0"/>
    <x v="0"/>
    <x v="0"/>
    <x v="6"/>
    <x v="0"/>
    <s v="Pagamento de salário referente a 08-2024"/>
  </r>
  <r>
    <x v="0"/>
    <n v="0"/>
    <n v="0"/>
    <n v="0"/>
    <n v="19805"/>
    <x v="449"/>
    <x v="0"/>
    <x v="0"/>
    <x v="0"/>
    <s v="03.16.11"/>
    <x v="27"/>
    <x v="0"/>
    <x v="0"/>
    <s v="Direcção de Obras"/>
    <s v="03.16.11"/>
    <s v="Direcção de Obras"/>
    <s v="03.16.11"/>
    <x v="30"/>
    <x v="0"/>
    <x v="0"/>
    <x v="0"/>
    <x v="1"/>
    <x v="0"/>
    <x v="0"/>
    <x v="0"/>
    <x v="5"/>
    <s v="2024-08-26"/>
    <x v="2"/>
    <n v="19805"/>
    <x v="0"/>
    <m/>
    <x v="0"/>
    <m/>
    <x v="19"/>
    <n v="100474706"/>
    <x v="0"/>
    <x v="6"/>
    <s v="Direcção de Obras"/>
    <s v="ORI"/>
    <x v="0"/>
    <m/>
    <x v="0"/>
    <x v="0"/>
    <x v="0"/>
    <x v="0"/>
    <x v="0"/>
    <x v="0"/>
    <x v="0"/>
    <x v="0"/>
    <x v="0"/>
    <x v="0"/>
    <x v="0"/>
    <s v="Direcção de Obras"/>
    <x v="0"/>
    <x v="0"/>
    <x v="0"/>
    <x v="0"/>
    <x v="0"/>
    <x v="0"/>
    <x v="0"/>
    <x v="0"/>
    <x v="0"/>
    <x v="0"/>
    <x v="6"/>
    <x v="0"/>
    <s v="Pagamento de salário referente a 08-2024"/>
  </r>
  <r>
    <x v="0"/>
    <n v="0"/>
    <n v="0"/>
    <n v="0"/>
    <n v="24731"/>
    <x v="449"/>
    <x v="0"/>
    <x v="0"/>
    <x v="0"/>
    <s v="03.16.11"/>
    <x v="27"/>
    <x v="0"/>
    <x v="0"/>
    <s v="Direcção de Obras"/>
    <s v="03.16.11"/>
    <s v="Direcção de Obras"/>
    <s v="03.16.11"/>
    <x v="48"/>
    <x v="0"/>
    <x v="0"/>
    <x v="0"/>
    <x v="1"/>
    <x v="0"/>
    <x v="0"/>
    <x v="0"/>
    <x v="5"/>
    <s v="2024-08-26"/>
    <x v="2"/>
    <n v="24731"/>
    <x v="0"/>
    <m/>
    <x v="0"/>
    <m/>
    <x v="19"/>
    <n v="100474706"/>
    <x v="0"/>
    <x v="6"/>
    <s v="Direcção de Obras"/>
    <s v="ORI"/>
    <x v="0"/>
    <m/>
    <x v="0"/>
    <x v="0"/>
    <x v="0"/>
    <x v="0"/>
    <x v="0"/>
    <x v="0"/>
    <x v="0"/>
    <x v="0"/>
    <x v="0"/>
    <x v="0"/>
    <x v="0"/>
    <s v="Direcção de Obras"/>
    <x v="0"/>
    <x v="0"/>
    <x v="0"/>
    <x v="0"/>
    <x v="0"/>
    <x v="0"/>
    <x v="0"/>
    <x v="0"/>
    <x v="0"/>
    <x v="0"/>
    <x v="6"/>
    <x v="0"/>
    <s v="Pagamento de salário referente a 08-2024"/>
  </r>
  <r>
    <x v="0"/>
    <n v="0"/>
    <n v="0"/>
    <n v="0"/>
    <n v="9048"/>
    <x v="449"/>
    <x v="0"/>
    <x v="0"/>
    <x v="0"/>
    <s v="03.16.11"/>
    <x v="27"/>
    <x v="0"/>
    <x v="0"/>
    <s v="Direcção de Obras"/>
    <s v="03.16.11"/>
    <s v="Direcção de Obras"/>
    <s v="03.16.11"/>
    <x v="49"/>
    <x v="0"/>
    <x v="0"/>
    <x v="0"/>
    <x v="1"/>
    <x v="0"/>
    <x v="0"/>
    <x v="0"/>
    <x v="5"/>
    <s v="2024-08-26"/>
    <x v="2"/>
    <n v="9048"/>
    <x v="0"/>
    <m/>
    <x v="0"/>
    <m/>
    <x v="19"/>
    <n v="100474706"/>
    <x v="0"/>
    <x v="6"/>
    <s v="Direcção de Obras"/>
    <s v="ORI"/>
    <x v="0"/>
    <m/>
    <x v="0"/>
    <x v="0"/>
    <x v="0"/>
    <x v="0"/>
    <x v="0"/>
    <x v="0"/>
    <x v="0"/>
    <x v="0"/>
    <x v="0"/>
    <x v="0"/>
    <x v="0"/>
    <s v="Direcção de Obras"/>
    <x v="0"/>
    <x v="0"/>
    <x v="0"/>
    <x v="0"/>
    <x v="0"/>
    <x v="0"/>
    <x v="0"/>
    <x v="0"/>
    <x v="0"/>
    <x v="0"/>
    <x v="6"/>
    <x v="0"/>
    <s v="Pagamento de salário referente a 08-2024"/>
  </r>
  <r>
    <x v="0"/>
    <n v="0"/>
    <n v="0"/>
    <n v="0"/>
    <n v="10371"/>
    <x v="449"/>
    <x v="0"/>
    <x v="0"/>
    <x v="0"/>
    <s v="03.16.11"/>
    <x v="27"/>
    <x v="0"/>
    <x v="0"/>
    <s v="Direcção de Obras"/>
    <s v="03.16.11"/>
    <s v="Direcção de Obras"/>
    <s v="03.16.11"/>
    <x v="31"/>
    <x v="0"/>
    <x v="0"/>
    <x v="1"/>
    <x v="0"/>
    <x v="0"/>
    <x v="0"/>
    <x v="0"/>
    <x v="5"/>
    <s v="2024-08-26"/>
    <x v="2"/>
    <n v="10371"/>
    <x v="0"/>
    <m/>
    <x v="0"/>
    <m/>
    <x v="9"/>
    <n v="100474693"/>
    <x v="0"/>
    <x v="0"/>
    <s v="Direcção de Obras"/>
    <s v="ORI"/>
    <x v="0"/>
    <m/>
    <x v="0"/>
    <x v="0"/>
    <x v="0"/>
    <x v="0"/>
    <x v="0"/>
    <x v="0"/>
    <x v="0"/>
    <x v="0"/>
    <x v="0"/>
    <x v="0"/>
    <x v="0"/>
    <s v="Direcção de Obras"/>
    <x v="0"/>
    <x v="0"/>
    <x v="0"/>
    <x v="0"/>
    <x v="0"/>
    <x v="0"/>
    <x v="0"/>
    <x v="0"/>
    <x v="0"/>
    <x v="0"/>
    <x v="0"/>
    <x v="0"/>
    <s v="Pagamento de salário referente a 08-2024"/>
  </r>
  <r>
    <x v="0"/>
    <n v="0"/>
    <n v="0"/>
    <n v="0"/>
    <n v="341"/>
    <x v="449"/>
    <x v="0"/>
    <x v="0"/>
    <x v="0"/>
    <s v="03.16.11"/>
    <x v="27"/>
    <x v="0"/>
    <x v="0"/>
    <s v="Direcção de Obras"/>
    <s v="03.16.11"/>
    <s v="Direcção de Obras"/>
    <s v="03.16.11"/>
    <x v="29"/>
    <x v="0"/>
    <x v="0"/>
    <x v="0"/>
    <x v="0"/>
    <x v="0"/>
    <x v="0"/>
    <x v="0"/>
    <x v="5"/>
    <s v="2024-08-26"/>
    <x v="2"/>
    <n v="341"/>
    <x v="0"/>
    <m/>
    <x v="0"/>
    <m/>
    <x v="9"/>
    <n v="100474693"/>
    <x v="0"/>
    <x v="0"/>
    <s v="Direcção de Obras"/>
    <s v="ORI"/>
    <x v="0"/>
    <m/>
    <x v="0"/>
    <x v="0"/>
    <x v="0"/>
    <x v="0"/>
    <x v="0"/>
    <x v="0"/>
    <x v="0"/>
    <x v="0"/>
    <x v="0"/>
    <x v="0"/>
    <x v="0"/>
    <s v="Direcção de Obras"/>
    <x v="0"/>
    <x v="0"/>
    <x v="0"/>
    <x v="0"/>
    <x v="0"/>
    <x v="0"/>
    <x v="0"/>
    <x v="0"/>
    <x v="0"/>
    <x v="0"/>
    <x v="0"/>
    <x v="0"/>
    <s v="Pagamento de salário referente a 08-2024"/>
  </r>
  <r>
    <x v="0"/>
    <n v="0"/>
    <n v="0"/>
    <n v="0"/>
    <n v="39987"/>
    <x v="449"/>
    <x v="0"/>
    <x v="0"/>
    <x v="0"/>
    <s v="03.16.11"/>
    <x v="27"/>
    <x v="0"/>
    <x v="0"/>
    <s v="Direcção de Obras"/>
    <s v="03.16.11"/>
    <s v="Direcção de Obras"/>
    <s v="03.16.11"/>
    <x v="28"/>
    <x v="0"/>
    <x v="0"/>
    <x v="0"/>
    <x v="0"/>
    <x v="0"/>
    <x v="0"/>
    <x v="0"/>
    <x v="5"/>
    <s v="2024-08-26"/>
    <x v="2"/>
    <n v="39987"/>
    <x v="0"/>
    <m/>
    <x v="0"/>
    <m/>
    <x v="9"/>
    <n v="100474693"/>
    <x v="0"/>
    <x v="0"/>
    <s v="Direcção de Obras"/>
    <s v="ORI"/>
    <x v="0"/>
    <m/>
    <x v="0"/>
    <x v="0"/>
    <x v="0"/>
    <x v="0"/>
    <x v="0"/>
    <x v="0"/>
    <x v="0"/>
    <x v="0"/>
    <x v="0"/>
    <x v="0"/>
    <x v="0"/>
    <s v="Direcção de Obras"/>
    <x v="0"/>
    <x v="0"/>
    <x v="0"/>
    <x v="0"/>
    <x v="0"/>
    <x v="0"/>
    <x v="0"/>
    <x v="0"/>
    <x v="0"/>
    <x v="0"/>
    <x v="0"/>
    <x v="0"/>
    <s v="Pagamento de salário referente a 08-2024"/>
  </r>
  <r>
    <x v="0"/>
    <n v="0"/>
    <n v="0"/>
    <n v="0"/>
    <n v="227041"/>
    <x v="449"/>
    <x v="0"/>
    <x v="0"/>
    <x v="0"/>
    <s v="03.16.11"/>
    <x v="27"/>
    <x v="0"/>
    <x v="0"/>
    <s v="Direcção de Obras"/>
    <s v="03.16.11"/>
    <s v="Direcção de Obras"/>
    <s v="03.16.11"/>
    <x v="30"/>
    <x v="0"/>
    <x v="0"/>
    <x v="0"/>
    <x v="1"/>
    <x v="0"/>
    <x v="0"/>
    <x v="0"/>
    <x v="5"/>
    <s v="2024-08-26"/>
    <x v="2"/>
    <n v="227041"/>
    <x v="0"/>
    <m/>
    <x v="0"/>
    <m/>
    <x v="9"/>
    <n v="100474693"/>
    <x v="0"/>
    <x v="0"/>
    <s v="Direcção de Obras"/>
    <s v="ORI"/>
    <x v="0"/>
    <m/>
    <x v="0"/>
    <x v="0"/>
    <x v="0"/>
    <x v="0"/>
    <x v="0"/>
    <x v="0"/>
    <x v="0"/>
    <x v="0"/>
    <x v="0"/>
    <x v="0"/>
    <x v="0"/>
    <s v="Direcção de Obras"/>
    <x v="0"/>
    <x v="0"/>
    <x v="0"/>
    <x v="0"/>
    <x v="0"/>
    <x v="0"/>
    <x v="0"/>
    <x v="0"/>
    <x v="0"/>
    <x v="0"/>
    <x v="0"/>
    <x v="0"/>
    <s v="Pagamento de salário referente a 08-2024"/>
  </r>
  <r>
    <x v="0"/>
    <n v="0"/>
    <n v="0"/>
    <n v="0"/>
    <n v="283514"/>
    <x v="449"/>
    <x v="0"/>
    <x v="0"/>
    <x v="0"/>
    <s v="03.16.11"/>
    <x v="27"/>
    <x v="0"/>
    <x v="0"/>
    <s v="Direcção de Obras"/>
    <s v="03.16.11"/>
    <s v="Direcção de Obras"/>
    <s v="03.16.11"/>
    <x v="48"/>
    <x v="0"/>
    <x v="0"/>
    <x v="0"/>
    <x v="1"/>
    <x v="0"/>
    <x v="0"/>
    <x v="0"/>
    <x v="5"/>
    <s v="2024-08-26"/>
    <x v="2"/>
    <n v="283514"/>
    <x v="0"/>
    <m/>
    <x v="0"/>
    <m/>
    <x v="9"/>
    <n v="100474693"/>
    <x v="0"/>
    <x v="0"/>
    <s v="Direcção de Obras"/>
    <s v="ORI"/>
    <x v="0"/>
    <m/>
    <x v="0"/>
    <x v="0"/>
    <x v="0"/>
    <x v="0"/>
    <x v="0"/>
    <x v="0"/>
    <x v="0"/>
    <x v="0"/>
    <x v="0"/>
    <x v="0"/>
    <x v="0"/>
    <s v="Direcção de Obras"/>
    <x v="0"/>
    <x v="0"/>
    <x v="0"/>
    <x v="0"/>
    <x v="0"/>
    <x v="0"/>
    <x v="0"/>
    <x v="0"/>
    <x v="0"/>
    <x v="0"/>
    <x v="0"/>
    <x v="0"/>
    <s v="Pagamento de salário referente a 08-2024"/>
  </r>
  <r>
    <x v="0"/>
    <n v="0"/>
    <n v="0"/>
    <n v="0"/>
    <n v="103681"/>
    <x v="449"/>
    <x v="0"/>
    <x v="0"/>
    <x v="0"/>
    <s v="03.16.11"/>
    <x v="27"/>
    <x v="0"/>
    <x v="0"/>
    <s v="Direcção de Obras"/>
    <s v="03.16.11"/>
    <s v="Direcção de Obras"/>
    <s v="03.16.11"/>
    <x v="49"/>
    <x v="0"/>
    <x v="0"/>
    <x v="0"/>
    <x v="1"/>
    <x v="0"/>
    <x v="0"/>
    <x v="0"/>
    <x v="5"/>
    <s v="2024-08-26"/>
    <x v="2"/>
    <n v="103681"/>
    <x v="0"/>
    <m/>
    <x v="0"/>
    <m/>
    <x v="9"/>
    <n v="100474693"/>
    <x v="0"/>
    <x v="0"/>
    <s v="Direcção de Obras"/>
    <s v="ORI"/>
    <x v="0"/>
    <m/>
    <x v="0"/>
    <x v="0"/>
    <x v="0"/>
    <x v="0"/>
    <x v="0"/>
    <x v="0"/>
    <x v="0"/>
    <x v="0"/>
    <x v="0"/>
    <x v="0"/>
    <x v="0"/>
    <s v="Direcção de Obras"/>
    <x v="0"/>
    <x v="0"/>
    <x v="0"/>
    <x v="0"/>
    <x v="0"/>
    <x v="0"/>
    <x v="0"/>
    <x v="0"/>
    <x v="0"/>
    <x v="0"/>
    <x v="0"/>
    <x v="0"/>
    <s v="Pagamento de salário referente a 08-2024"/>
  </r>
  <r>
    <x v="0"/>
    <n v="0"/>
    <n v="0"/>
    <n v="0"/>
    <n v="851"/>
    <x v="450"/>
    <x v="0"/>
    <x v="0"/>
    <x v="0"/>
    <s v="03.16.12"/>
    <x v="40"/>
    <x v="0"/>
    <x v="0"/>
    <s v="Direcção de Urbanismo"/>
    <s v="03.16.12"/>
    <s v="Direcção de Urbanismo"/>
    <s v="03.16.12"/>
    <x v="31"/>
    <x v="0"/>
    <x v="0"/>
    <x v="1"/>
    <x v="0"/>
    <x v="0"/>
    <x v="0"/>
    <x v="0"/>
    <x v="5"/>
    <s v="2024-08-26"/>
    <x v="2"/>
    <n v="851"/>
    <x v="0"/>
    <m/>
    <x v="0"/>
    <m/>
    <x v="2"/>
    <n v="100474696"/>
    <x v="0"/>
    <x v="1"/>
    <s v="Direcção de Urbanismo"/>
    <s v="ORI"/>
    <x v="0"/>
    <m/>
    <x v="0"/>
    <x v="0"/>
    <x v="0"/>
    <x v="0"/>
    <x v="0"/>
    <x v="0"/>
    <x v="0"/>
    <x v="0"/>
    <x v="0"/>
    <x v="0"/>
    <x v="0"/>
    <s v="Direcção de Urbanismo"/>
    <x v="0"/>
    <x v="0"/>
    <x v="0"/>
    <x v="0"/>
    <x v="0"/>
    <x v="0"/>
    <x v="0"/>
    <x v="0"/>
    <x v="0"/>
    <x v="0"/>
    <x v="1"/>
    <x v="0"/>
    <s v="Pagamento de salário referente a 08-2024"/>
  </r>
  <r>
    <x v="0"/>
    <n v="0"/>
    <n v="0"/>
    <n v="0"/>
    <n v="533"/>
    <x v="450"/>
    <x v="0"/>
    <x v="0"/>
    <x v="0"/>
    <s v="03.16.12"/>
    <x v="40"/>
    <x v="0"/>
    <x v="0"/>
    <s v="Direcção de Urbanismo"/>
    <s v="03.16.12"/>
    <s v="Direcção de Urbanismo"/>
    <s v="03.16.12"/>
    <x v="60"/>
    <x v="0"/>
    <x v="0"/>
    <x v="0"/>
    <x v="0"/>
    <x v="0"/>
    <x v="0"/>
    <x v="0"/>
    <x v="5"/>
    <s v="2024-08-26"/>
    <x v="2"/>
    <n v="533"/>
    <x v="0"/>
    <m/>
    <x v="0"/>
    <m/>
    <x v="2"/>
    <n v="100474696"/>
    <x v="0"/>
    <x v="1"/>
    <s v="Direcção de Urbanismo"/>
    <s v="ORI"/>
    <x v="0"/>
    <m/>
    <x v="0"/>
    <x v="0"/>
    <x v="0"/>
    <x v="0"/>
    <x v="0"/>
    <x v="0"/>
    <x v="0"/>
    <x v="0"/>
    <x v="0"/>
    <x v="0"/>
    <x v="0"/>
    <s v="Direcção de Urbanismo"/>
    <x v="0"/>
    <x v="0"/>
    <x v="0"/>
    <x v="0"/>
    <x v="0"/>
    <x v="0"/>
    <x v="0"/>
    <x v="0"/>
    <x v="0"/>
    <x v="0"/>
    <x v="1"/>
    <x v="0"/>
    <s v="Pagamento de salário referente a 08-2024"/>
  </r>
  <r>
    <x v="0"/>
    <n v="0"/>
    <n v="0"/>
    <n v="0"/>
    <n v="5078"/>
    <x v="450"/>
    <x v="0"/>
    <x v="0"/>
    <x v="0"/>
    <s v="03.16.12"/>
    <x v="40"/>
    <x v="0"/>
    <x v="0"/>
    <s v="Direcção de Urbanismo"/>
    <s v="03.16.12"/>
    <s v="Direcção de Urbanismo"/>
    <s v="03.16.12"/>
    <x v="30"/>
    <x v="0"/>
    <x v="0"/>
    <x v="0"/>
    <x v="1"/>
    <x v="0"/>
    <x v="0"/>
    <x v="0"/>
    <x v="5"/>
    <s v="2024-08-26"/>
    <x v="2"/>
    <n v="5078"/>
    <x v="0"/>
    <m/>
    <x v="0"/>
    <m/>
    <x v="2"/>
    <n v="100474696"/>
    <x v="0"/>
    <x v="1"/>
    <s v="Direcção de Urbanismo"/>
    <s v="ORI"/>
    <x v="0"/>
    <m/>
    <x v="0"/>
    <x v="0"/>
    <x v="0"/>
    <x v="0"/>
    <x v="0"/>
    <x v="0"/>
    <x v="0"/>
    <x v="0"/>
    <x v="0"/>
    <x v="0"/>
    <x v="0"/>
    <s v="Direcção de Urbanismo"/>
    <x v="0"/>
    <x v="0"/>
    <x v="0"/>
    <x v="0"/>
    <x v="0"/>
    <x v="0"/>
    <x v="0"/>
    <x v="0"/>
    <x v="0"/>
    <x v="0"/>
    <x v="1"/>
    <x v="0"/>
    <s v="Pagamento de salário referente a 08-2024"/>
  </r>
  <r>
    <x v="0"/>
    <n v="0"/>
    <n v="0"/>
    <n v="0"/>
    <n v="8517"/>
    <x v="450"/>
    <x v="0"/>
    <x v="0"/>
    <x v="0"/>
    <s v="03.16.12"/>
    <x v="40"/>
    <x v="0"/>
    <x v="0"/>
    <s v="Direcção de Urbanismo"/>
    <s v="03.16.12"/>
    <s v="Direcção de Urbanismo"/>
    <s v="03.16.12"/>
    <x v="49"/>
    <x v="0"/>
    <x v="0"/>
    <x v="0"/>
    <x v="1"/>
    <x v="0"/>
    <x v="0"/>
    <x v="0"/>
    <x v="5"/>
    <s v="2024-08-26"/>
    <x v="2"/>
    <n v="8517"/>
    <x v="0"/>
    <m/>
    <x v="0"/>
    <m/>
    <x v="2"/>
    <n v="100474696"/>
    <x v="0"/>
    <x v="1"/>
    <s v="Direcção de Urbanismo"/>
    <s v="ORI"/>
    <x v="0"/>
    <m/>
    <x v="0"/>
    <x v="0"/>
    <x v="0"/>
    <x v="0"/>
    <x v="0"/>
    <x v="0"/>
    <x v="0"/>
    <x v="0"/>
    <x v="0"/>
    <x v="0"/>
    <x v="0"/>
    <s v="Direcção de Urbanismo"/>
    <x v="0"/>
    <x v="0"/>
    <x v="0"/>
    <x v="0"/>
    <x v="0"/>
    <x v="0"/>
    <x v="0"/>
    <x v="0"/>
    <x v="0"/>
    <x v="0"/>
    <x v="1"/>
    <x v="0"/>
    <s v="Pagamento de salário referente a 08-2024"/>
  </r>
  <r>
    <x v="0"/>
    <n v="0"/>
    <n v="0"/>
    <n v="0"/>
    <n v="888"/>
    <x v="450"/>
    <x v="0"/>
    <x v="0"/>
    <x v="0"/>
    <s v="03.16.12"/>
    <x v="40"/>
    <x v="0"/>
    <x v="0"/>
    <s v="Direcção de Urbanismo"/>
    <s v="03.16.12"/>
    <s v="Direcção de Urbanismo"/>
    <s v="03.16.12"/>
    <x v="31"/>
    <x v="0"/>
    <x v="0"/>
    <x v="1"/>
    <x v="0"/>
    <x v="0"/>
    <x v="0"/>
    <x v="0"/>
    <x v="5"/>
    <s v="2024-08-26"/>
    <x v="2"/>
    <n v="888"/>
    <x v="0"/>
    <m/>
    <x v="0"/>
    <m/>
    <x v="19"/>
    <n v="100474706"/>
    <x v="0"/>
    <x v="6"/>
    <s v="Direcção de Urbanismo"/>
    <s v="ORI"/>
    <x v="0"/>
    <m/>
    <x v="0"/>
    <x v="0"/>
    <x v="0"/>
    <x v="0"/>
    <x v="0"/>
    <x v="0"/>
    <x v="0"/>
    <x v="0"/>
    <x v="0"/>
    <x v="0"/>
    <x v="0"/>
    <s v="Direcção de Urbanismo"/>
    <x v="0"/>
    <x v="0"/>
    <x v="0"/>
    <x v="0"/>
    <x v="0"/>
    <x v="0"/>
    <x v="0"/>
    <x v="0"/>
    <x v="0"/>
    <x v="0"/>
    <x v="6"/>
    <x v="0"/>
    <s v="Pagamento de salário referente a 08-2024"/>
  </r>
  <r>
    <x v="0"/>
    <n v="0"/>
    <n v="0"/>
    <n v="0"/>
    <n v="556"/>
    <x v="450"/>
    <x v="0"/>
    <x v="0"/>
    <x v="0"/>
    <s v="03.16.12"/>
    <x v="40"/>
    <x v="0"/>
    <x v="0"/>
    <s v="Direcção de Urbanismo"/>
    <s v="03.16.12"/>
    <s v="Direcção de Urbanismo"/>
    <s v="03.16.12"/>
    <x v="60"/>
    <x v="0"/>
    <x v="0"/>
    <x v="0"/>
    <x v="0"/>
    <x v="0"/>
    <x v="0"/>
    <x v="0"/>
    <x v="5"/>
    <s v="2024-08-26"/>
    <x v="2"/>
    <n v="556"/>
    <x v="0"/>
    <m/>
    <x v="0"/>
    <m/>
    <x v="19"/>
    <n v="100474706"/>
    <x v="0"/>
    <x v="6"/>
    <s v="Direcção de Urbanismo"/>
    <s v="ORI"/>
    <x v="0"/>
    <m/>
    <x v="0"/>
    <x v="0"/>
    <x v="0"/>
    <x v="0"/>
    <x v="0"/>
    <x v="0"/>
    <x v="0"/>
    <x v="0"/>
    <x v="0"/>
    <x v="0"/>
    <x v="0"/>
    <s v="Direcção de Urbanismo"/>
    <x v="0"/>
    <x v="0"/>
    <x v="0"/>
    <x v="0"/>
    <x v="0"/>
    <x v="0"/>
    <x v="0"/>
    <x v="0"/>
    <x v="0"/>
    <x v="0"/>
    <x v="6"/>
    <x v="0"/>
    <s v="Pagamento de salário referente a 08-2024"/>
  </r>
  <r>
    <x v="0"/>
    <n v="0"/>
    <n v="0"/>
    <n v="0"/>
    <n v="5300"/>
    <x v="450"/>
    <x v="0"/>
    <x v="0"/>
    <x v="0"/>
    <s v="03.16.12"/>
    <x v="40"/>
    <x v="0"/>
    <x v="0"/>
    <s v="Direcção de Urbanismo"/>
    <s v="03.16.12"/>
    <s v="Direcção de Urbanismo"/>
    <s v="03.16.12"/>
    <x v="30"/>
    <x v="0"/>
    <x v="0"/>
    <x v="0"/>
    <x v="1"/>
    <x v="0"/>
    <x v="0"/>
    <x v="0"/>
    <x v="5"/>
    <s v="2024-08-26"/>
    <x v="2"/>
    <n v="5300"/>
    <x v="0"/>
    <m/>
    <x v="0"/>
    <m/>
    <x v="19"/>
    <n v="100474706"/>
    <x v="0"/>
    <x v="6"/>
    <s v="Direcção de Urbanismo"/>
    <s v="ORI"/>
    <x v="0"/>
    <m/>
    <x v="0"/>
    <x v="0"/>
    <x v="0"/>
    <x v="0"/>
    <x v="0"/>
    <x v="0"/>
    <x v="0"/>
    <x v="0"/>
    <x v="0"/>
    <x v="0"/>
    <x v="0"/>
    <s v="Direcção de Urbanismo"/>
    <x v="0"/>
    <x v="0"/>
    <x v="0"/>
    <x v="0"/>
    <x v="0"/>
    <x v="0"/>
    <x v="0"/>
    <x v="0"/>
    <x v="0"/>
    <x v="0"/>
    <x v="6"/>
    <x v="0"/>
    <s v="Pagamento de salário referente a 08-2024"/>
  </r>
  <r>
    <x v="0"/>
    <n v="0"/>
    <n v="0"/>
    <n v="0"/>
    <n v="8888"/>
    <x v="450"/>
    <x v="0"/>
    <x v="0"/>
    <x v="0"/>
    <s v="03.16.12"/>
    <x v="40"/>
    <x v="0"/>
    <x v="0"/>
    <s v="Direcção de Urbanismo"/>
    <s v="03.16.12"/>
    <s v="Direcção de Urbanismo"/>
    <s v="03.16.12"/>
    <x v="49"/>
    <x v="0"/>
    <x v="0"/>
    <x v="0"/>
    <x v="1"/>
    <x v="0"/>
    <x v="0"/>
    <x v="0"/>
    <x v="5"/>
    <s v="2024-08-26"/>
    <x v="2"/>
    <n v="8888"/>
    <x v="0"/>
    <m/>
    <x v="0"/>
    <m/>
    <x v="19"/>
    <n v="100474706"/>
    <x v="0"/>
    <x v="6"/>
    <s v="Direcção de Urbanismo"/>
    <s v="ORI"/>
    <x v="0"/>
    <m/>
    <x v="0"/>
    <x v="0"/>
    <x v="0"/>
    <x v="0"/>
    <x v="0"/>
    <x v="0"/>
    <x v="0"/>
    <x v="0"/>
    <x v="0"/>
    <x v="0"/>
    <x v="0"/>
    <s v="Direcção de Urbanismo"/>
    <x v="0"/>
    <x v="0"/>
    <x v="0"/>
    <x v="0"/>
    <x v="0"/>
    <x v="0"/>
    <x v="0"/>
    <x v="0"/>
    <x v="0"/>
    <x v="0"/>
    <x v="6"/>
    <x v="0"/>
    <s v="Pagamento de salário referente a 08-2024"/>
  </r>
  <r>
    <x v="0"/>
    <n v="0"/>
    <n v="0"/>
    <n v="0"/>
    <n v="10501"/>
    <x v="450"/>
    <x v="0"/>
    <x v="0"/>
    <x v="0"/>
    <s v="03.16.12"/>
    <x v="40"/>
    <x v="0"/>
    <x v="0"/>
    <s v="Direcção de Urbanismo"/>
    <s v="03.16.12"/>
    <s v="Direcção de Urbanismo"/>
    <s v="03.16.12"/>
    <x v="31"/>
    <x v="0"/>
    <x v="0"/>
    <x v="1"/>
    <x v="0"/>
    <x v="0"/>
    <x v="0"/>
    <x v="0"/>
    <x v="5"/>
    <s v="2024-08-26"/>
    <x v="2"/>
    <n v="10501"/>
    <x v="0"/>
    <m/>
    <x v="0"/>
    <m/>
    <x v="9"/>
    <n v="100474693"/>
    <x v="0"/>
    <x v="0"/>
    <s v="Direcção de Urbanismo"/>
    <s v="ORI"/>
    <x v="0"/>
    <m/>
    <x v="0"/>
    <x v="0"/>
    <x v="0"/>
    <x v="0"/>
    <x v="0"/>
    <x v="0"/>
    <x v="0"/>
    <x v="0"/>
    <x v="0"/>
    <x v="0"/>
    <x v="0"/>
    <s v="Direcção de Urbanismo"/>
    <x v="0"/>
    <x v="0"/>
    <x v="0"/>
    <x v="0"/>
    <x v="0"/>
    <x v="0"/>
    <x v="0"/>
    <x v="0"/>
    <x v="0"/>
    <x v="0"/>
    <x v="0"/>
    <x v="0"/>
    <s v="Pagamento de salário referente a 08-2024"/>
  </r>
  <r>
    <x v="0"/>
    <n v="0"/>
    <n v="0"/>
    <n v="0"/>
    <n v="6578"/>
    <x v="450"/>
    <x v="0"/>
    <x v="0"/>
    <x v="0"/>
    <s v="03.16.12"/>
    <x v="40"/>
    <x v="0"/>
    <x v="0"/>
    <s v="Direcção de Urbanismo"/>
    <s v="03.16.12"/>
    <s v="Direcção de Urbanismo"/>
    <s v="03.16.12"/>
    <x v="60"/>
    <x v="0"/>
    <x v="0"/>
    <x v="0"/>
    <x v="0"/>
    <x v="0"/>
    <x v="0"/>
    <x v="0"/>
    <x v="5"/>
    <s v="2024-08-26"/>
    <x v="2"/>
    <n v="6578"/>
    <x v="0"/>
    <m/>
    <x v="0"/>
    <m/>
    <x v="9"/>
    <n v="100474693"/>
    <x v="0"/>
    <x v="0"/>
    <s v="Direcção de Urbanismo"/>
    <s v="ORI"/>
    <x v="0"/>
    <m/>
    <x v="0"/>
    <x v="0"/>
    <x v="0"/>
    <x v="0"/>
    <x v="0"/>
    <x v="0"/>
    <x v="0"/>
    <x v="0"/>
    <x v="0"/>
    <x v="0"/>
    <x v="0"/>
    <s v="Direcção de Urbanismo"/>
    <x v="0"/>
    <x v="0"/>
    <x v="0"/>
    <x v="0"/>
    <x v="0"/>
    <x v="0"/>
    <x v="0"/>
    <x v="0"/>
    <x v="0"/>
    <x v="0"/>
    <x v="0"/>
    <x v="0"/>
    <s v="Pagamento de salário referente a 08-2024"/>
  </r>
  <r>
    <x v="0"/>
    <n v="0"/>
    <n v="0"/>
    <n v="0"/>
    <n v="62622"/>
    <x v="450"/>
    <x v="0"/>
    <x v="0"/>
    <x v="0"/>
    <s v="03.16.12"/>
    <x v="40"/>
    <x v="0"/>
    <x v="0"/>
    <s v="Direcção de Urbanismo"/>
    <s v="03.16.12"/>
    <s v="Direcção de Urbanismo"/>
    <s v="03.16.12"/>
    <x v="30"/>
    <x v="0"/>
    <x v="0"/>
    <x v="0"/>
    <x v="1"/>
    <x v="0"/>
    <x v="0"/>
    <x v="0"/>
    <x v="5"/>
    <s v="2024-08-26"/>
    <x v="2"/>
    <n v="62622"/>
    <x v="0"/>
    <m/>
    <x v="0"/>
    <m/>
    <x v="9"/>
    <n v="100474693"/>
    <x v="0"/>
    <x v="0"/>
    <s v="Direcção de Urbanismo"/>
    <s v="ORI"/>
    <x v="0"/>
    <m/>
    <x v="0"/>
    <x v="0"/>
    <x v="0"/>
    <x v="0"/>
    <x v="0"/>
    <x v="0"/>
    <x v="0"/>
    <x v="0"/>
    <x v="0"/>
    <x v="0"/>
    <x v="0"/>
    <s v="Direcção de Urbanismo"/>
    <x v="0"/>
    <x v="0"/>
    <x v="0"/>
    <x v="0"/>
    <x v="0"/>
    <x v="0"/>
    <x v="0"/>
    <x v="0"/>
    <x v="0"/>
    <x v="0"/>
    <x v="0"/>
    <x v="0"/>
    <s v="Pagamento de salário referente a 08-2024"/>
  </r>
  <r>
    <x v="0"/>
    <n v="0"/>
    <n v="0"/>
    <n v="0"/>
    <n v="104995"/>
    <x v="450"/>
    <x v="0"/>
    <x v="0"/>
    <x v="0"/>
    <s v="03.16.12"/>
    <x v="40"/>
    <x v="0"/>
    <x v="0"/>
    <s v="Direcção de Urbanismo"/>
    <s v="03.16.12"/>
    <s v="Direcção de Urbanismo"/>
    <s v="03.16.12"/>
    <x v="49"/>
    <x v="0"/>
    <x v="0"/>
    <x v="0"/>
    <x v="1"/>
    <x v="0"/>
    <x v="0"/>
    <x v="0"/>
    <x v="5"/>
    <s v="2024-08-26"/>
    <x v="2"/>
    <n v="104995"/>
    <x v="0"/>
    <m/>
    <x v="0"/>
    <m/>
    <x v="9"/>
    <n v="100474693"/>
    <x v="0"/>
    <x v="0"/>
    <s v="Direcção de Urbanismo"/>
    <s v="ORI"/>
    <x v="0"/>
    <m/>
    <x v="0"/>
    <x v="0"/>
    <x v="0"/>
    <x v="0"/>
    <x v="0"/>
    <x v="0"/>
    <x v="0"/>
    <x v="0"/>
    <x v="0"/>
    <x v="0"/>
    <x v="0"/>
    <s v="Direcção de Urbanismo"/>
    <x v="0"/>
    <x v="0"/>
    <x v="0"/>
    <x v="0"/>
    <x v="0"/>
    <x v="0"/>
    <x v="0"/>
    <x v="0"/>
    <x v="0"/>
    <x v="0"/>
    <x v="0"/>
    <x v="0"/>
    <s v="Pagamento de salário referente a 08-2024"/>
  </r>
  <r>
    <x v="0"/>
    <n v="0"/>
    <n v="0"/>
    <n v="0"/>
    <n v="10834"/>
    <x v="451"/>
    <x v="0"/>
    <x v="0"/>
    <x v="0"/>
    <s v="03.16.13"/>
    <x v="41"/>
    <x v="0"/>
    <x v="0"/>
    <s v="Unidade Gestão de Aquisições"/>
    <s v="03.16.13"/>
    <s v="Unidade Gestão de Aquisições"/>
    <s v="03.16.13"/>
    <x v="30"/>
    <x v="0"/>
    <x v="0"/>
    <x v="0"/>
    <x v="1"/>
    <x v="0"/>
    <x v="0"/>
    <x v="0"/>
    <x v="5"/>
    <s v="2024-08-26"/>
    <x v="2"/>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08-2024"/>
  </r>
  <r>
    <x v="0"/>
    <n v="0"/>
    <n v="0"/>
    <n v="0"/>
    <n v="8213"/>
    <x v="451"/>
    <x v="0"/>
    <x v="0"/>
    <x v="0"/>
    <s v="03.16.13"/>
    <x v="41"/>
    <x v="0"/>
    <x v="0"/>
    <s v="Unidade Gestão de Aquisições"/>
    <s v="03.16.13"/>
    <s v="Unidade Gestão de Aquisições"/>
    <s v="03.16.13"/>
    <x v="30"/>
    <x v="0"/>
    <x v="0"/>
    <x v="0"/>
    <x v="1"/>
    <x v="0"/>
    <x v="0"/>
    <x v="0"/>
    <x v="5"/>
    <s v="2024-08-26"/>
    <x v="2"/>
    <n v="8213"/>
    <x v="0"/>
    <m/>
    <x v="0"/>
    <m/>
    <x v="19"/>
    <n v="100474706"/>
    <x v="0"/>
    <x v="6"/>
    <s v="Unidade Gestão de Aquisições"/>
    <s v="ORI"/>
    <x v="0"/>
    <s v="UGA"/>
    <x v="0"/>
    <x v="0"/>
    <x v="0"/>
    <x v="0"/>
    <x v="0"/>
    <x v="0"/>
    <x v="0"/>
    <x v="0"/>
    <x v="0"/>
    <x v="0"/>
    <x v="0"/>
    <s v="Unidade Gestão de Aquisições"/>
    <x v="0"/>
    <x v="0"/>
    <x v="0"/>
    <x v="0"/>
    <x v="0"/>
    <x v="0"/>
    <x v="0"/>
    <x v="0"/>
    <x v="0"/>
    <x v="0"/>
    <x v="6"/>
    <x v="0"/>
    <s v="Pagamento de salário referente a 08-2024"/>
  </r>
  <r>
    <x v="0"/>
    <n v="0"/>
    <n v="0"/>
    <n v="0"/>
    <n v="83615"/>
    <x v="451"/>
    <x v="0"/>
    <x v="0"/>
    <x v="0"/>
    <s v="03.16.13"/>
    <x v="41"/>
    <x v="0"/>
    <x v="0"/>
    <s v="Unidade Gestão de Aquisições"/>
    <s v="03.16.13"/>
    <s v="Unidade Gestão de Aquisições"/>
    <s v="03.16.13"/>
    <x v="30"/>
    <x v="0"/>
    <x v="0"/>
    <x v="0"/>
    <x v="1"/>
    <x v="0"/>
    <x v="0"/>
    <x v="0"/>
    <x v="5"/>
    <s v="2024-08-26"/>
    <x v="2"/>
    <n v="83615"/>
    <x v="0"/>
    <m/>
    <x v="0"/>
    <m/>
    <x v="9"/>
    <n v="100474693"/>
    <x v="0"/>
    <x v="0"/>
    <s v="Unidade Gestão de Aquisições"/>
    <s v="ORI"/>
    <x v="0"/>
    <s v="UGA"/>
    <x v="0"/>
    <x v="0"/>
    <x v="0"/>
    <x v="0"/>
    <x v="0"/>
    <x v="0"/>
    <x v="0"/>
    <x v="0"/>
    <x v="0"/>
    <x v="0"/>
    <x v="0"/>
    <s v="Unidade Gestão de Aquisições"/>
    <x v="0"/>
    <x v="0"/>
    <x v="0"/>
    <x v="0"/>
    <x v="0"/>
    <x v="0"/>
    <x v="0"/>
    <x v="0"/>
    <x v="0"/>
    <x v="0"/>
    <x v="0"/>
    <x v="0"/>
    <s v="Pagamento de salário referente a 08-2024"/>
  </r>
  <r>
    <x v="1"/>
    <n v="0"/>
    <n v="0"/>
    <n v="0"/>
    <n v="3559"/>
    <x v="452"/>
    <x v="0"/>
    <x v="0"/>
    <x v="0"/>
    <s v="01.27.06.76"/>
    <x v="11"/>
    <x v="1"/>
    <x v="1"/>
    <s v="Requalificação Urbana e habitação"/>
    <s v="01.27.06"/>
    <s v="Requalificação Urbana e habitação"/>
    <s v="01.27.06"/>
    <x v="1"/>
    <x v="0"/>
    <x v="0"/>
    <x v="0"/>
    <x v="0"/>
    <x v="1"/>
    <x v="1"/>
    <x v="0"/>
    <x v="5"/>
    <s v="2024-08-29"/>
    <x v="2"/>
    <n v="3559"/>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serviços de calcetamento na localidade de Achada Monte, Correspondente a 158.18 metros quadrados de calçadas, âmbito de trabalho da requalificação ambiental de Achada Monte, conforme anexo."/>
  </r>
  <r>
    <x v="1"/>
    <n v="0"/>
    <n v="0"/>
    <n v="0"/>
    <n v="20168"/>
    <x v="452"/>
    <x v="0"/>
    <x v="0"/>
    <x v="0"/>
    <s v="01.27.06.76"/>
    <x v="11"/>
    <x v="1"/>
    <x v="1"/>
    <s v="Requalificação Urbana e habitação"/>
    <s v="01.27.06"/>
    <s v="Requalificação Urbana e habitação"/>
    <s v="01.27.06"/>
    <x v="1"/>
    <x v="0"/>
    <x v="0"/>
    <x v="0"/>
    <x v="0"/>
    <x v="1"/>
    <x v="1"/>
    <x v="0"/>
    <x v="5"/>
    <s v="2024-08-29"/>
    <x v="2"/>
    <n v="20168"/>
    <x v="0"/>
    <m/>
    <x v="0"/>
    <m/>
    <x v="106"/>
    <n v="100389594"/>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serviços de calcetamento na localidade de Achada Monte, Correspondente a 158.18 metros quadrados de calçadas, âmbito de trabalho da requalificação ambiental de Achada Monte, conforme anexo."/>
  </r>
  <r>
    <x v="0"/>
    <n v="0"/>
    <n v="0"/>
    <n v="0"/>
    <n v="51600"/>
    <x v="453"/>
    <x v="0"/>
    <x v="0"/>
    <x v="0"/>
    <s v="01.27.02.11"/>
    <x v="18"/>
    <x v="1"/>
    <x v="1"/>
    <s v="Saneamento básico"/>
    <s v="01.27.02"/>
    <s v="Saneamento básico"/>
    <s v="01.27.02"/>
    <x v="4"/>
    <x v="0"/>
    <x v="2"/>
    <x v="2"/>
    <x v="0"/>
    <x v="1"/>
    <x v="0"/>
    <x v="0"/>
    <x v="7"/>
    <s v="2024-09-20"/>
    <x v="2"/>
    <n v="51600"/>
    <x v="0"/>
    <m/>
    <x v="0"/>
    <m/>
    <x v="2"/>
    <n v="100474696"/>
    <x v="0"/>
    <x v="1"/>
    <s v="Reforço do saneamento básico"/>
    <s v="ORI"/>
    <x v="0"/>
    <m/>
    <x v="0"/>
    <x v="0"/>
    <x v="0"/>
    <x v="0"/>
    <x v="0"/>
    <x v="0"/>
    <x v="0"/>
    <x v="0"/>
    <x v="0"/>
    <x v="0"/>
    <x v="0"/>
    <s v="Reforço do saneamento básico"/>
    <x v="0"/>
    <x v="0"/>
    <x v="0"/>
    <x v="0"/>
    <x v="1"/>
    <x v="0"/>
    <x v="0"/>
    <x v="0"/>
    <x v="0"/>
    <x v="0"/>
    <x v="1"/>
    <x v="0"/>
    <s v="Pagamento prestação de serviço em Reforço Saneamento Básico referente ao mês de setembro 2024, conforme anexo."/>
  </r>
  <r>
    <x v="0"/>
    <n v="0"/>
    <n v="0"/>
    <n v="0"/>
    <n v="305066"/>
    <x v="453"/>
    <x v="0"/>
    <x v="0"/>
    <x v="0"/>
    <s v="01.27.02.11"/>
    <x v="18"/>
    <x v="1"/>
    <x v="1"/>
    <s v="Saneamento básico"/>
    <s v="01.27.02"/>
    <s v="Saneamento básico"/>
    <s v="01.27.02"/>
    <x v="4"/>
    <x v="0"/>
    <x v="2"/>
    <x v="2"/>
    <x v="0"/>
    <x v="1"/>
    <x v="0"/>
    <x v="0"/>
    <x v="7"/>
    <s v="2024-09-20"/>
    <x v="2"/>
    <n v="305066"/>
    <x v="0"/>
    <m/>
    <x v="0"/>
    <m/>
    <x v="6"/>
    <n v="100474914"/>
    <x v="0"/>
    <x v="0"/>
    <s v="Reforço do saneamento básico"/>
    <s v="ORI"/>
    <x v="0"/>
    <m/>
    <x v="0"/>
    <x v="0"/>
    <x v="0"/>
    <x v="0"/>
    <x v="0"/>
    <x v="0"/>
    <x v="0"/>
    <x v="0"/>
    <x v="0"/>
    <x v="0"/>
    <x v="0"/>
    <s v="Reforço do saneamento básico"/>
    <x v="0"/>
    <x v="0"/>
    <x v="0"/>
    <x v="0"/>
    <x v="1"/>
    <x v="0"/>
    <x v="0"/>
    <x v="0"/>
    <x v="0"/>
    <x v="0"/>
    <x v="0"/>
    <x v="0"/>
    <s v="Pagamento prestação de serviço em Reforço Saneamento Básico referente ao mês de setembro 2024, conforme anexo."/>
  </r>
  <r>
    <x v="0"/>
    <n v="0"/>
    <n v="0"/>
    <n v="0"/>
    <n v="6685"/>
    <x v="454"/>
    <x v="0"/>
    <x v="1"/>
    <x v="0"/>
    <s v="03.03.10"/>
    <x v="8"/>
    <x v="0"/>
    <x v="4"/>
    <s v="Receitas Da Câmara"/>
    <s v="03.03.10"/>
    <s v="Receitas Da Câmara"/>
    <s v="03.03.10"/>
    <x v="10"/>
    <x v="0"/>
    <x v="3"/>
    <x v="3"/>
    <x v="0"/>
    <x v="0"/>
    <x v="2"/>
    <x v="0"/>
    <x v="7"/>
    <s v="2024-09-26"/>
    <x v="2"/>
    <n v="66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66"/>
    <x v="455"/>
    <x v="0"/>
    <x v="1"/>
    <x v="0"/>
    <s v="03.03.10"/>
    <x v="8"/>
    <x v="0"/>
    <x v="4"/>
    <s v="Receitas Da Câmara"/>
    <s v="03.03.10"/>
    <s v="Receitas Da Câmara"/>
    <s v="03.03.10"/>
    <x v="9"/>
    <x v="0"/>
    <x v="3"/>
    <x v="3"/>
    <x v="0"/>
    <x v="0"/>
    <x v="2"/>
    <x v="0"/>
    <x v="7"/>
    <s v="2024-09-26"/>
    <x v="2"/>
    <n v="58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456"/>
    <x v="0"/>
    <x v="1"/>
    <x v="0"/>
    <s v="03.03.10"/>
    <x v="8"/>
    <x v="0"/>
    <x v="4"/>
    <s v="Receitas Da Câmara"/>
    <s v="03.03.10"/>
    <s v="Receitas Da Câmara"/>
    <s v="03.03.10"/>
    <x v="6"/>
    <x v="0"/>
    <x v="3"/>
    <x v="3"/>
    <x v="0"/>
    <x v="0"/>
    <x v="2"/>
    <x v="0"/>
    <x v="7"/>
    <s v="2024-09-26"/>
    <x v="2"/>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457"/>
    <x v="0"/>
    <x v="1"/>
    <x v="0"/>
    <s v="03.03.10"/>
    <x v="8"/>
    <x v="0"/>
    <x v="4"/>
    <s v="Receitas Da Câmara"/>
    <s v="03.03.10"/>
    <s v="Receitas Da Câmara"/>
    <s v="03.03.10"/>
    <x v="8"/>
    <x v="0"/>
    <x v="3"/>
    <x v="3"/>
    <x v="0"/>
    <x v="0"/>
    <x v="2"/>
    <x v="0"/>
    <x v="7"/>
    <s v="2024-09-26"/>
    <x v="2"/>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458"/>
    <x v="0"/>
    <x v="1"/>
    <x v="0"/>
    <s v="03.03.10"/>
    <x v="8"/>
    <x v="0"/>
    <x v="4"/>
    <s v="Receitas Da Câmara"/>
    <s v="03.03.10"/>
    <s v="Receitas Da Câmara"/>
    <s v="03.03.10"/>
    <x v="11"/>
    <x v="0"/>
    <x v="0"/>
    <x v="5"/>
    <x v="0"/>
    <x v="0"/>
    <x v="2"/>
    <x v="0"/>
    <x v="7"/>
    <s v="2024-09-26"/>
    <x v="2"/>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459"/>
    <x v="0"/>
    <x v="1"/>
    <x v="0"/>
    <s v="03.03.10"/>
    <x v="8"/>
    <x v="0"/>
    <x v="4"/>
    <s v="Receitas Da Câmara"/>
    <s v="03.03.10"/>
    <s v="Receitas Da Câmara"/>
    <s v="03.03.10"/>
    <x v="20"/>
    <x v="0"/>
    <x v="3"/>
    <x v="3"/>
    <x v="0"/>
    <x v="0"/>
    <x v="2"/>
    <x v="0"/>
    <x v="7"/>
    <s v="2024-09-26"/>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90"/>
    <x v="460"/>
    <x v="0"/>
    <x v="1"/>
    <x v="0"/>
    <s v="03.03.10"/>
    <x v="8"/>
    <x v="0"/>
    <x v="4"/>
    <s v="Receitas Da Câmara"/>
    <s v="03.03.10"/>
    <s v="Receitas Da Câmara"/>
    <s v="03.03.10"/>
    <x v="17"/>
    <x v="0"/>
    <x v="3"/>
    <x v="3"/>
    <x v="0"/>
    <x v="0"/>
    <x v="2"/>
    <x v="0"/>
    <x v="7"/>
    <s v="2024-09-26"/>
    <x v="2"/>
    <n v="35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40"/>
    <x v="461"/>
    <x v="0"/>
    <x v="1"/>
    <x v="0"/>
    <s v="03.03.10"/>
    <x v="8"/>
    <x v="0"/>
    <x v="4"/>
    <s v="Receitas Da Câmara"/>
    <s v="03.03.10"/>
    <s v="Receitas Da Câmara"/>
    <s v="03.03.10"/>
    <x v="13"/>
    <x v="0"/>
    <x v="3"/>
    <x v="3"/>
    <x v="0"/>
    <x v="0"/>
    <x v="2"/>
    <x v="0"/>
    <x v="7"/>
    <s v="2024-09-26"/>
    <x v="2"/>
    <n v="3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462"/>
    <x v="0"/>
    <x v="1"/>
    <x v="0"/>
    <s v="03.03.10"/>
    <x v="8"/>
    <x v="0"/>
    <x v="4"/>
    <s v="Receitas Da Câmara"/>
    <s v="03.03.10"/>
    <s v="Receitas Da Câmara"/>
    <s v="03.03.10"/>
    <x v="18"/>
    <x v="0"/>
    <x v="0"/>
    <x v="0"/>
    <x v="0"/>
    <x v="0"/>
    <x v="2"/>
    <x v="0"/>
    <x v="7"/>
    <s v="2024-09-26"/>
    <x v="2"/>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80"/>
    <x v="463"/>
    <x v="0"/>
    <x v="1"/>
    <x v="0"/>
    <s v="03.03.10"/>
    <x v="8"/>
    <x v="0"/>
    <x v="4"/>
    <s v="Receitas Da Câmara"/>
    <s v="03.03.10"/>
    <s v="Receitas Da Câmara"/>
    <s v="03.03.10"/>
    <x v="13"/>
    <x v="0"/>
    <x v="3"/>
    <x v="3"/>
    <x v="0"/>
    <x v="0"/>
    <x v="2"/>
    <x v="0"/>
    <x v="7"/>
    <s v="2024-09-30"/>
    <x v="2"/>
    <n v="49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660"/>
    <x v="464"/>
    <x v="0"/>
    <x v="1"/>
    <x v="0"/>
    <s v="03.03.10"/>
    <x v="8"/>
    <x v="0"/>
    <x v="4"/>
    <s v="Receitas Da Câmara"/>
    <s v="03.03.10"/>
    <s v="Receitas Da Câmara"/>
    <s v="03.03.10"/>
    <x v="18"/>
    <x v="0"/>
    <x v="0"/>
    <x v="0"/>
    <x v="0"/>
    <x v="0"/>
    <x v="2"/>
    <x v="0"/>
    <x v="7"/>
    <s v="2024-09-30"/>
    <x v="2"/>
    <n v="706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465"/>
    <x v="0"/>
    <x v="1"/>
    <x v="0"/>
    <s v="03.03.10"/>
    <x v="8"/>
    <x v="0"/>
    <x v="4"/>
    <s v="Receitas Da Câmara"/>
    <s v="03.03.10"/>
    <s v="Receitas Da Câmara"/>
    <s v="03.03.10"/>
    <x v="17"/>
    <x v="0"/>
    <x v="3"/>
    <x v="3"/>
    <x v="0"/>
    <x v="0"/>
    <x v="2"/>
    <x v="0"/>
    <x v="7"/>
    <s v="2024-09-30"/>
    <x v="2"/>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66"/>
    <x v="0"/>
    <x v="1"/>
    <x v="0"/>
    <s v="03.03.10"/>
    <x v="8"/>
    <x v="0"/>
    <x v="4"/>
    <s v="Receitas Da Câmara"/>
    <s v="03.03.10"/>
    <s v="Receitas Da Câmara"/>
    <s v="03.03.10"/>
    <x v="21"/>
    <x v="0"/>
    <x v="3"/>
    <x v="3"/>
    <x v="0"/>
    <x v="0"/>
    <x v="2"/>
    <x v="0"/>
    <x v="7"/>
    <s v="2024-09-30"/>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90"/>
    <x v="467"/>
    <x v="0"/>
    <x v="1"/>
    <x v="0"/>
    <s v="03.03.10"/>
    <x v="8"/>
    <x v="0"/>
    <x v="4"/>
    <s v="Receitas Da Câmara"/>
    <s v="03.03.10"/>
    <s v="Receitas Da Câmara"/>
    <s v="03.03.10"/>
    <x v="10"/>
    <x v="0"/>
    <x v="3"/>
    <x v="3"/>
    <x v="0"/>
    <x v="0"/>
    <x v="2"/>
    <x v="0"/>
    <x v="7"/>
    <s v="2024-09-30"/>
    <x v="2"/>
    <n v="21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
    <x v="468"/>
    <x v="0"/>
    <x v="1"/>
    <x v="0"/>
    <s v="03.03.10"/>
    <x v="8"/>
    <x v="0"/>
    <x v="4"/>
    <s v="Receitas Da Câmara"/>
    <s v="03.03.10"/>
    <s v="Receitas Da Câmara"/>
    <s v="03.03.10"/>
    <x v="8"/>
    <x v="0"/>
    <x v="3"/>
    <x v="3"/>
    <x v="0"/>
    <x v="0"/>
    <x v="2"/>
    <x v="0"/>
    <x v="7"/>
    <s v="2024-09-30"/>
    <x v="2"/>
    <n v="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1"/>
    <x v="469"/>
    <x v="0"/>
    <x v="1"/>
    <x v="0"/>
    <s v="03.03.10"/>
    <x v="8"/>
    <x v="0"/>
    <x v="4"/>
    <s v="Receitas Da Câmara"/>
    <s v="03.03.10"/>
    <s v="Receitas Da Câmara"/>
    <s v="03.03.10"/>
    <x v="25"/>
    <x v="0"/>
    <x v="3"/>
    <x v="3"/>
    <x v="0"/>
    <x v="0"/>
    <x v="2"/>
    <x v="0"/>
    <x v="7"/>
    <s v="2024-09-30"/>
    <x v="2"/>
    <n v="331"/>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5300"/>
    <x v="470"/>
    <x v="0"/>
    <x v="0"/>
    <x v="0"/>
    <s v="01.27.06.72"/>
    <x v="32"/>
    <x v="1"/>
    <x v="1"/>
    <s v="Requalificação Urbana e habitação"/>
    <s v="01.27.06"/>
    <s v="Requalificação Urbana e habitação"/>
    <s v="01.27.06"/>
    <x v="1"/>
    <x v="0"/>
    <x v="0"/>
    <x v="0"/>
    <x v="0"/>
    <x v="1"/>
    <x v="1"/>
    <x v="0"/>
    <x v="3"/>
    <s v="2024-05-29"/>
    <x v="1"/>
    <n v="15300"/>
    <x v="0"/>
    <m/>
    <x v="0"/>
    <m/>
    <x v="107"/>
    <n v="100478900"/>
    <x v="0"/>
    <x v="0"/>
    <s v="Manutenção e Reabilitação de Edificios Municipais"/>
    <s v="ORI"/>
    <x v="0"/>
    <m/>
    <x v="0"/>
    <x v="0"/>
    <x v="0"/>
    <x v="0"/>
    <x v="0"/>
    <x v="0"/>
    <x v="0"/>
    <x v="0"/>
    <x v="0"/>
    <x v="0"/>
    <x v="0"/>
    <s v="Manutenção e Reabilitação de Edificios Municipais"/>
    <x v="0"/>
    <x v="0"/>
    <x v="0"/>
    <x v="0"/>
    <x v="1"/>
    <x v="0"/>
    <x v="0"/>
    <x v="0"/>
    <x v="0"/>
    <x v="0"/>
    <x v="0"/>
    <x v="0"/>
    <s v="Pagamento a favor do Sr. Elísio Gomes Lopes, pela aquisição de trabalho de pintura de 2 salas no mercado Municipal de Achada Portinho da CMSM, conforme anexo."/>
  </r>
  <r>
    <x v="1"/>
    <n v="0"/>
    <n v="0"/>
    <n v="0"/>
    <n v="531600"/>
    <x v="471"/>
    <x v="0"/>
    <x v="0"/>
    <x v="0"/>
    <s v="01.27.06.41"/>
    <x v="19"/>
    <x v="1"/>
    <x v="1"/>
    <s v="Requalificação Urbana e habitação"/>
    <s v="01.27.06"/>
    <s v="Requalificação Urbana e habitação"/>
    <s v="01.27.06"/>
    <x v="40"/>
    <x v="0"/>
    <x v="0"/>
    <x v="0"/>
    <x v="0"/>
    <x v="1"/>
    <x v="1"/>
    <x v="0"/>
    <x v="3"/>
    <s v="2024-05-31"/>
    <x v="1"/>
    <n v="531600"/>
    <x v="0"/>
    <m/>
    <x v="0"/>
    <m/>
    <x v="108"/>
    <n v="100448349"/>
    <x v="0"/>
    <x v="0"/>
    <s v="Reabilitação de Jardins Infantis e Escolas do EBI"/>
    <s v="ORI"/>
    <x v="0"/>
    <s v="RJEBI"/>
    <x v="0"/>
    <x v="0"/>
    <x v="0"/>
    <x v="0"/>
    <x v="0"/>
    <x v="0"/>
    <x v="0"/>
    <x v="0"/>
    <x v="0"/>
    <x v="0"/>
    <x v="0"/>
    <s v="Reabilitação de Jardins Infantis e Escolas do EBI"/>
    <x v="0"/>
    <x v="0"/>
    <x v="0"/>
    <x v="0"/>
    <x v="1"/>
    <x v="0"/>
    <x v="0"/>
    <x v="0"/>
    <x v="0"/>
    <x v="0"/>
    <x v="0"/>
    <x v="0"/>
    <s v="Pagamento refente a aquisição de mobiliários, serviços de divisórias e sanefa no jardim infantil de Monte Pousada, conforme anexo.  "/>
  </r>
  <r>
    <x v="1"/>
    <n v="0"/>
    <n v="0"/>
    <n v="0"/>
    <n v="48000"/>
    <x v="472"/>
    <x v="0"/>
    <x v="0"/>
    <x v="0"/>
    <s v="01.28.01.08"/>
    <x v="15"/>
    <x v="4"/>
    <x v="5"/>
    <s v="Habitação Social"/>
    <s v="01.28.01"/>
    <s v="Habitação Social"/>
    <s v="01.28.01"/>
    <x v="1"/>
    <x v="0"/>
    <x v="0"/>
    <x v="0"/>
    <x v="0"/>
    <x v="1"/>
    <x v="1"/>
    <x v="0"/>
    <x v="0"/>
    <s v="2024-01-05"/>
    <x v="0"/>
    <n v="48000"/>
    <x v="0"/>
    <m/>
    <x v="0"/>
    <m/>
    <x v="109"/>
    <n v="100478380"/>
    <x v="0"/>
    <x v="0"/>
    <s v="Habitações Sociais"/>
    <s v="ORI"/>
    <x v="0"/>
    <s v="HS"/>
    <x v="0"/>
    <x v="0"/>
    <x v="0"/>
    <x v="0"/>
    <x v="0"/>
    <x v="0"/>
    <x v="0"/>
    <x v="0"/>
    <x v="0"/>
    <x v="0"/>
    <x v="0"/>
    <s v="Habitações Sociais"/>
    <x v="0"/>
    <x v="0"/>
    <x v="0"/>
    <x v="0"/>
    <x v="1"/>
    <x v="0"/>
    <x v="0"/>
    <x v="0"/>
    <x v="0"/>
    <x v="0"/>
    <x v="0"/>
    <x v="0"/>
    <s v="Pagamento a favor da Empresa Gomes Tavares Transporte, comercio, referente serviço prestado , conforme fatura em anexo."/>
  </r>
  <r>
    <x v="1"/>
    <n v="0"/>
    <n v="0"/>
    <n v="0"/>
    <n v="10000000"/>
    <x v="473"/>
    <x v="0"/>
    <x v="1"/>
    <x v="0"/>
    <s v="03.03.10"/>
    <x v="8"/>
    <x v="0"/>
    <x v="4"/>
    <s v="Receitas Da Câmara"/>
    <s v="03.03.10"/>
    <s v="Receitas Da Câmara"/>
    <s v="03.03.10"/>
    <x v="56"/>
    <x v="0"/>
    <x v="6"/>
    <x v="10"/>
    <x v="0"/>
    <x v="0"/>
    <x v="2"/>
    <x v="0"/>
    <x v="0"/>
    <s v="2024-01-09"/>
    <x v="0"/>
    <n v="10000000"/>
    <x v="0"/>
    <m/>
    <x v="0"/>
    <m/>
    <x v="6"/>
    <n v="100474914"/>
    <x v="0"/>
    <x v="0"/>
    <s v="Receitas Da Câmara"/>
    <s v="EXT"/>
    <x v="0"/>
    <s v="RDC"/>
    <x v="0"/>
    <x v="0"/>
    <x v="0"/>
    <x v="0"/>
    <x v="0"/>
    <x v="0"/>
    <x v="0"/>
    <x v="0"/>
    <x v="0"/>
    <x v="0"/>
    <x v="0"/>
    <s v="Receitas Da Câmara"/>
    <x v="0"/>
    <x v="0"/>
    <x v="0"/>
    <x v="0"/>
    <x v="0"/>
    <x v="0"/>
    <x v="0"/>
    <x v="0"/>
    <x v="0"/>
    <x v="0"/>
    <x v="0"/>
    <x v="0"/>
    <s v="Transferencia do Valor do Contrato Programa."/>
  </r>
  <r>
    <x v="0"/>
    <n v="0"/>
    <n v="0"/>
    <n v="0"/>
    <n v="1400"/>
    <x v="474"/>
    <x v="0"/>
    <x v="0"/>
    <x v="0"/>
    <s v="03.16.15"/>
    <x v="0"/>
    <x v="0"/>
    <x v="0"/>
    <s v="Direção Financeira"/>
    <s v="03.16.15"/>
    <s v="Direção Financeira"/>
    <s v="03.16.15"/>
    <x v="3"/>
    <x v="0"/>
    <x v="0"/>
    <x v="1"/>
    <x v="0"/>
    <x v="0"/>
    <x v="0"/>
    <x v="0"/>
    <x v="2"/>
    <s v="2024-02-07"/>
    <x v="0"/>
    <n v="1400"/>
    <x v="0"/>
    <m/>
    <x v="0"/>
    <m/>
    <x v="26"/>
    <n v="100458633"/>
    <x v="0"/>
    <x v="0"/>
    <s v="Direção Financeira"/>
    <s v="ORI"/>
    <x v="0"/>
    <m/>
    <x v="0"/>
    <x v="0"/>
    <x v="0"/>
    <x v="0"/>
    <x v="0"/>
    <x v="0"/>
    <x v="0"/>
    <x v="0"/>
    <x v="0"/>
    <x v="0"/>
    <x v="0"/>
    <s v="Direção Financeira"/>
    <x v="0"/>
    <x v="0"/>
    <x v="0"/>
    <x v="0"/>
    <x v="0"/>
    <x v="0"/>
    <x v="0"/>
    <x v="0"/>
    <x v="0"/>
    <x v="0"/>
    <x v="0"/>
    <x v="0"/>
    <s v="Ajuda de custo a favor do senhor Joaquim Nunes, pela sua deslocação a Praia no dia 4 de fevereiro em ,missão oficial de serviço, conforme guia de marcha."/>
  </r>
  <r>
    <x v="0"/>
    <n v="0"/>
    <n v="0"/>
    <n v="0"/>
    <n v="5400"/>
    <x v="475"/>
    <x v="0"/>
    <x v="0"/>
    <x v="0"/>
    <s v="03.16.15"/>
    <x v="0"/>
    <x v="0"/>
    <x v="0"/>
    <s v="Direção Financeira"/>
    <s v="03.16.15"/>
    <s v="Direção Financeira"/>
    <s v="03.16.15"/>
    <x v="3"/>
    <x v="0"/>
    <x v="0"/>
    <x v="1"/>
    <x v="0"/>
    <x v="0"/>
    <x v="0"/>
    <x v="0"/>
    <x v="3"/>
    <s v="2024-05-31"/>
    <x v="1"/>
    <n v="5400"/>
    <x v="0"/>
    <m/>
    <x v="0"/>
    <m/>
    <x v="3"/>
    <n v="100478720"/>
    <x v="0"/>
    <x v="0"/>
    <s v="Direção Financeira"/>
    <s v="ORI"/>
    <x v="0"/>
    <m/>
    <x v="0"/>
    <x v="0"/>
    <x v="0"/>
    <x v="0"/>
    <x v="0"/>
    <x v="0"/>
    <x v="0"/>
    <x v="0"/>
    <x v="0"/>
    <x v="0"/>
    <x v="0"/>
    <s v="Direção Financeira"/>
    <x v="0"/>
    <x v="0"/>
    <x v="0"/>
    <x v="0"/>
    <x v="0"/>
    <x v="0"/>
    <x v="0"/>
    <x v="0"/>
    <x v="0"/>
    <x v="0"/>
    <x v="0"/>
    <x v="0"/>
    <s v="Ajuda de custo a favor da Moisés Rosário Landim pela sua deslocação em missão de serviço a cidade da Praia nos dia 03, 11 e 30 de Maio de 2024, conforme justificativo em anexo "/>
  </r>
  <r>
    <x v="0"/>
    <n v="0"/>
    <n v="0"/>
    <n v="0"/>
    <n v="659498"/>
    <x v="476"/>
    <x v="0"/>
    <x v="0"/>
    <x v="0"/>
    <s v="03.16.15"/>
    <x v="0"/>
    <x v="0"/>
    <x v="0"/>
    <s v="Direção Financeira"/>
    <s v="03.16.15"/>
    <s v="Direção Financeira"/>
    <s v="03.16.15"/>
    <x v="61"/>
    <x v="0"/>
    <x v="0"/>
    <x v="0"/>
    <x v="0"/>
    <x v="0"/>
    <x v="0"/>
    <x v="0"/>
    <x v="4"/>
    <s v="2024-06-04"/>
    <x v="1"/>
    <n v="659498"/>
    <x v="0"/>
    <m/>
    <x v="0"/>
    <m/>
    <x v="110"/>
    <n v="100392190"/>
    <x v="0"/>
    <x v="0"/>
    <s v="Direção Financeira"/>
    <s v="ORI"/>
    <x v="0"/>
    <m/>
    <x v="0"/>
    <x v="0"/>
    <x v="0"/>
    <x v="0"/>
    <x v="0"/>
    <x v="0"/>
    <x v="0"/>
    <x v="0"/>
    <x v="0"/>
    <x v="0"/>
    <x v="0"/>
    <s v="Direção Financeira"/>
    <x v="0"/>
    <x v="0"/>
    <x v="0"/>
    <x v="0"/>
    <x v="0"/>
    <x v="0"/>
    <x v="0"/>
    <x v="0"/>
    <x v="0"/>
    <x v="0"/>
    <x v="0"/>
    <x v="0"/>
    <s v="Comparticipação da CMSM com 15% dos descontos de previdência social efetuada nos salários dos funcionários a favor da INPS referente a Outubro de 2023 conforme documentos anexos. "/>
  </r>
  <r>
    <x v="0"/>
    <n v="0"/>
    <n v="0"/>
    <n v="0"/>
    <n v="4000"/>
    <x v="477"/>
    <x v="0"/>
    <x v="1"/>
    <x v="0"/>
    <s v="03.03.10"/>
    <x v="8"/>
    <x v="0"/>
    <x v="4"/>
    <s v="Receitas Da Câmara"/>
    <s v="03.03.10"/>
    <s v="Receitas Da Câmara"/>
    <s v="03.03.10"/>
    <x v="19"/>
    <x v="0"/>
    <x v="3"/>
    <x v="6"/>
    <x v="0"/>
    <x v="0"/>
    <x v="2"/>
    <x v="0"/>
    <x v="1"/>
    <s v="2024-03-04"/>
    <x v="0"/>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00"/>
    <x v="478"/>
    <x v="0"/>
    <x v="1"/>
    <x v="0"/>
    <s v="03.03.10"/>
    <x v="8"/>
    <x v="0"/>
    <x v="4"/>
    <s v="Receitas Da Câmara"/>
    <s v="03.03.10"/>
    <s v="Receitas Da Câmara"/>
    <s v="03.03.10"/>
    <x v="13"/>
    <x v="0"/>
    <x v="3"/>
    <x v="3"/>
    <x v="0"/>
    <x v="0"/>
    <x v="2"/>
    <x v="0"/>
    <x v="1"/>
    <s v="2024-03-04"/>
    <x v="0"/>
    <n v="5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10"/>
    <x v="479"/>
    <x v="0"/>
    <x v="1"/>
    <x v="0"/>
    <s v="03.03.10"/>
    <x v="8"/>
    <x v="0"/>
    <x v="4"/>
    <s v="Receitas Da Câmara"/>
    <s v="03.03.10"/>
    <s v="Receitas Da Câmara"/>
    <s v="03.03.10"/>
    <x v="25"/>
    <x v="0"/>
    <x v="3"/>
    <x v="3"/>
    <x v="0"/>
    <x v="0"/>
    <x v="2"/>
    <x v="0"/>
    <x v="1"/>
    <s v="2024-03-04"/>
    <x v="0"/>
    <n v="9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80"/>
    <x v="0"/>
    <x v="1"/>
    <x v="0"/>
    <s v="03.03.10"/>
    <x v="8"/>
    <x v="0"/>
    <x v="4"/>
    <s v="Receitas Da Câmara"/>
    <s v="03.03.10"/>
    <s v="Receitas Da Câmara"/>
    <s v="03.03.10"/>
    <x v="21"/>
    <x v="0"/>
    <x v="3"/>
    <x v="3"/>
    <x v="0"/>
    <x v="0"/>
    <x v="2"/>
    <x v="0"/>
    <x v="1"/>
    <s v="2024-03-04"/>
    <x v="0"/>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81"/>
    <x v="0"/>
    <x v="1"/>
    <x v="0"/>
    <s v="03.03.10"/>
    <x v="8"/>
    <x v="0"/>
    <x v="4"/>
    <s v="Receitas Da Câmara"/>
    <s v="03.03.10"/>
    <s v="Receitas Da Câmara"/>
    <s v="03.03.10"/>
    <x v="8"/>
    <x v="0"/>
    <x v="3"/>
    <x v="3"/>
    <x v="0"/>
    <x v="0"/>
    <x v="2"/>
    <x v="0"/>
    <x v="1"/>
    <s v="2024-03-04"/>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680"/>
    <x v="482"/>
    <x v="0"/>
    <x v="1"/>
    <x v="0"/>
    <s v="03.03.10"/>
    <x v="8"/>
    <x v="0"/>
    <x v="4"/>
    <s v="Receitas Da Câmara"/>
    <s v="03.03.10"/>
    <s v="Receitas Da Câmara"/>
    <s v="03.03.10"/>
    <x v="10"/>
    <x v="0"/>
    <x v="3"/>
    <x v="3"/>
    <x v="0"/>
    <x v="0"/>
    <x v="2"/>
    <x v="0"/>
    <x v="1"/>
    <s v="2024-03-04"/>
    <x v="0"/>
    <n v="18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00"/>
    <x v="483"/>
    <x v="0"/>
    <x v="1"/>
    <x v="0"/>
    <s v="03.03.10"/>
    <x v="8"/>
    <x v="0"/>
    <x v="4"/>
    <s v="Receitas Da Câmara"/>
    <s v="03.03.10"/>
    <s v="Receitas Da Câmara"/>
    <s v="03.03.10"/>
    <x v="11"/>
    <x v="0"/>
    <x v="0"/>
    <x v="5"/>
    <x v="0"/>
    <x v="0"/>
    <x v="2"/>
    <x v="0"/>
    <x v="1"/>
    <s v="2024-03-04"/>
    <x v="0"/>
    <n v="4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600"/>
    <x v="484"/>
    <x v="0"/>
    <x v="1"/>
    <x v="0"/>
    <s v="03.03.10"/>
    <x v="8"/>
    <x v="0"/>
    <x v="4"/>
    <s v="Receitas Da Câmara"/>
    <s v="03.03.10"/>
    <s v="Receitas Da Câmara"/>
    <s v="03.03.10"/>
    <x v="20"/>
    <x v="0"/>
    <x v="3"/>
    <x v="3"/>
    <x v="0"/>
    <x v="0"/>
    <x v="2"/>
    <x v="0"/>
    <x v="1"/>
    <s v="2024-03-04"/>
    <x v="0"/>
    <n v="15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40"/>
    <x v="485"/>
    <x v="0"/>
    <x v="1"/>
    <x v="0"/>
    <s v="03.03.10"/>
    <x v="8"/>
    <x v="0"/>
    <x v="4"/>
    <s v="Receitas Da Câmara"/>
    <s v="03.03.10"/>
    <s v="Receitas Da Câmara"/>
    <s v="03.03.10"/>
    <x v="6"/>
    <x v="0"/>
    <x v="3"/>
    <x v="3"/>
    <x v="0"/>
    <x v="0"/>
    <x v="2"/>
    <x v="0"/>
    <x v="1"/>
    <s v="2024-03-04"/>
    <x v="0"/>
    <n v="3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486"/>
    <x v="0"/>
    <x v="1"/>
    <x v="0"/>
    <s v="03.03.10"/>
    <x v="8"/>
    <x v="0"/>
    <x v="4"/>
    <s v="Receitas Da Câmara"/>
    <s v="03.03.10"/>
    <s v="Receitas Da Câmara"/>
    <s v="03.03.10"/>
    <x v="42"/>
    <x v="0"/>
    <x v="3"/>
    <x v="3"/>
    <x v="0"/>
    <x v="0"/>
    <x v="2"/>
    <x v="0"/>
    <x v="1"/>
    <s v="2024-03-04"/>
    <x v="0"/>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192"/>
    <x v="487"/>
    <x v="0"/>
    <x v="1"/>
    <x v="0"/>
    <s v="03.03.10"/>
    <x v="8"/>
    <x v="0"/>
    <x v="4"/>
    <s v="Receitas Da Câmara"/>
    <s v="03.03.10"/>
    <s v="Receitas Da Câmara"/>
    <s v="03.03.10"/>
    <x v="18"/>
    <x v="0"/>
    <x v="0"/>
    <x v="0"/>
    <x v="0"/>
    <x v="0"/>
    <x v="2"/>
    <x v="0"/>
    <x v="1"/>
    <s v="2024-03-04"/>
    <x v="0"/>
    <n v="5919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13"/>
    <x v="488"/>
    <x v="0"/>
    <x v="1"/>
    <x v="0"/>
    <s v="03.03.10"/>
    <x v="8"/>
    <x v="0"/>
    <x v="4"/>
    <s v="Receitas Da Câmara"/>
    <s v="03.03.10"/>
    <s v="Receitas Da Câmara"/>
    <s v="03.03.10"/>
    <x v="9"/>
    <x v="0"/>
    <x v="3"/>
    <x v="3"/>
    <x v="0"/>
    <x v="0"/>
    <x v="2"/>
    <x v="0"/>
    <x v="1"/>
    <s v="2024-03-04"/>
    <x v="0"/>
    <n v="621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489"/>
    <x v="0"/>
    <x v="1"/>
    <x v="0"/>
    <s v="03.03.10"/>
    <x v="8"/>
    <x v="0"/>
    <x v="4"/>
    <s v="Receitas Da Câmara"/>
    <s v="03.03.10"/>
    <s v="Receitas Da Câmara"/>
    <s v="03.03.10"/>
    <x v="26"/>
    <x v="0"/>
    <x v="3"/>
    <x v="3"/>
    <x v="0"/>
    <x v="0"/>
    <x v="2"/>
    <x v="0"/>
    <x v="1"/>
    <s v="2024-03-04"/>
    <x v="0"/>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35"/>
    <x v="490"/>
    <x v="0"/>
    <x v="1"/>
    <x v="0"/>
    <s v="03.03.10"/>
    <x v="8"/>
    <x v="0"/>
    <x v="4"/>
    <s v="Receitas Da Câmara"/>
    <s v="03.03.10"/>
    <s v="Receitas Da Câmara"/>
    <s v="03.03.10"/>
    <x v="17"/>
    <x v="0"/>
    <x v="3"/>
    <x v="3"/>
    <x v="0"/>
    <x v="0"/>
    <x v="2"/>
    <x v="0"/>
    <x v="1"/>
    <s v="2024-03-04"/>
    <x v="0"/>
    <n v="923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870962"/>
    <x v="491"/>
    <x v="0"/>
    <x v="1"/>
    <x v="0"/>
    <s v="03.03.10"/>
    <x v="8"/>
    <x v="0"/>
    <x v="4"/>
    <s v="Receitas Da Câmara"/>
    <s v="03.03.10"/>
    <s v="Receitas Da Câmara"/>
    <s v="03.03.10"/>
    <x v="15"/>
    <x v="0"/>
    <x v="0"/>
    <x v="0"/>
    <x v="0"/>
    <x v="0"/>
    <x v="2"/>
    <x v="0"/>
    <x v="1"/>
    <s v="2024-03-04"/>
    <x v="0"/>
    <n v="187096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9"/>
    <x v="492"/>
    <x v="0"/>
    <x v="1"/>
    <x v="0"/>
    <s v="03.03.10"/>
    <x v="8"/>
    <x v="0"/>
    <x v="4"/>
    <s v="Receitas Da Câmara"/>
    <s v="03.03.10"/>
    <s v="Receitas Da Câmara"/>
    <s v="03.03.10"/>
    <x v="25"/>
    <x v="0"/>
    <x v="3"/>
    <x v="3"/>
    <x v="0"/>
    <x v="0"/>
    <x v="2"/>
    <x v="0"/>
    <x v="1"/>
    <s v="2024-03-08"/>
    <x v="0"/>
    <n v="729"/>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0000"/>
    <x v="493"/>
    <x v="0"/>
    <x v="1"/>
    <x v="0"/>
    <s v="03.03.10"/>
    <x v="8"/>
    <x v="0"/>
    <x v="4"/>
    <s v="Receitas Da Câmara"/>
    <s v="03.03.10"/>
    <s v="Receitas Da Câmara"/>
    <s v="03.03.10"/>
    <x v="15"/>
    <x v="0"/>
    <x v="0"/>
    <x v="0"/>
    <x v="0"/>
    <x v="0"/>
    <x v="2"/>
    <x v="0"/>
    <x v="1"/>
    <s v="2024-03-08"/>
    <x v="0"/>
    <n v="2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50"/>
    <x v="494"/>
    <x v="0"/>
    <x v="1"/>
    <x v="0"/>
    <s v="03.03.10"/>
    <x v="8"/>
    <x v="0"/>
    <x v="4"/>
    <s v="Receitas Da Câmara"/>
    <s v="03.03.10"/>
    <s v="Receitas Da Câmara"/>
    <s v="03.03.10"/>
    <x v="10"/>
    <x v="0"/>
    <x v="3"/>
    <x v="3"/>
    <x v="0"/>
    <x v="0"/>
    <x v="2"/>
    <x v="0"/>
    <x v="1"/>
    <s v="2024-03-08"/>
    <x v="0"/>
    <n v="2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95"/>
    <x v="0"/>
    <x v="1"/>
    <x v="0"/>
    <s v="03.03.10"/>
    <x v="8"/>
    <x v="0"/>
    <x v="4"/>
    <s v="Receitas Da Câmara"/>
    <s v="03.03.10"/>
    <s v="Receitas Da Câmara"/>
    <s v="03.03.10"/>
    <x v="21"/>
    <x v="0"/>
    <x v="3"/>
    <x v="3"/>
    <x v="0"/>
    <x v="0"/>
    <x v="2"/>
    <x v="0"/>
    <x v="1"/>
    <s v="2024-03-08"/>
    <x v="0"/>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496"/>
    <x v="0"/>
    <x v="1"/>
    <x v="0"/>
    <s v="03.03.10"/>
    <x v="8"/>
    <x v="0"/>
    <x v="4"/>
    <s v="Receitas Da Câmara"/>
    <s v="03.03.10"/>
    <s v="Receitas Da Câmara"/>
    <s v="03.03.10"/>
    <x v="17"/>
    <x v="0"/>
    <x v="3"/>
    <x v="3"/>
    <x v="0"/>
    <x v="0"/>
    <x v="2"/>
    <x v="0"/>
    <x v="1"/>
    <s v="2024-03-08"/>
    <x v="0"/>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497"/>
    <x v="0"/>
    <x v="1"/>
    <x v="0"/>
    <s v="03.03.10"/>
    <x v="8"/>
    <x v="0"/>
    <x v="4"/>
    <s v="Receitas Da Câmara"/>
    <s v="03.03.10"/>
    <s v="Receitas Da Câmara"/>
    <s v="03.03.10"/>
    <x v="6"/>
    <x v="0"/>
    <x v="3"/>
    <x v="3"/>
    <x v="0"/>
    <x v="0"/>
    <x v="2"/>
    <x v="0"/>
    <x v="1"/>
    <s v="2024-03-08"/>
    <x v="0"/>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6"/>
    <x v="498"/>
    <x v="0"/>
    <x v="1"/>
    <x v="0"/>
    <s v="03.03.10"/>
    <x v="8"/>
    <x v="0"/>
    <x v="4"/>
    <s v="Receitas Da Câmara"/>
    <s v="03.03.10"/>
    <s v="Receitas Da Câmara"/>
    <s v="03.03.10"/>
    <x v="23"/>
    <x v="0"/>
    <x v="3"/>
    <x v="7"/>
    <x v="0"/>
    <x v="0"/>
    <x v="2"/>
    <x v="0"/>
    <x v="1"/>
    <s v="2024-03-08"/>
    <x v="0"/>
    <n v="19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499"/>
    <x v="0"/>
    <x v="1"/>
    <x v="0"/>
    <s v="03.03.10"/>
    <x v="8"/>
    <x v="0"/>
    <x v="4"/>
    <s v="Receitas Da Câmara"/>
    <s v="03.03.10"/>
    <s v="Receitas Da Câmara"/>
    <s v="03.03.10"/>
    <x v="8"/>
    <x v="0"/>
    <x v="3"/>
    <x v="3"/>
    <x v="0"/>
    <x v="0"/>
    <x v="2"/>
    <x v="0"/>
    <x v="1"/>
    <s v="2024-03-08"/>
    <x v="0"/>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30"/>
    <x v="500"/>
    <x v="0"/>
    <x v="1"/>
    <x v="0"/>
    <s v="03.03.10"/>
    <x v="8"/>
    <x v="0"/>
    <x v="4"/>
    <s v="Receitas Da Câmara"/>
    <s v="03.03.10"/>
    <s v="Receitas Da Câmara"/>
    <s v="03.03.10"/>
    <x v="13"/>
    <x v="0"/>
    <x v="3"/>
    <x v="3"/>
    <x v="0"/>
    <x v="0"/>
    <x v="2"/>
    <x v="0"/>
    <x v="1"/>
    <s v="2024-03-08"/>
    <x v="0"/>
    <n v="30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175"/>
    <x v="501"/>
    <x v="0"/>
    <x v="1"/>
    <x v="0"/>
    <s v="03.03.10"/>
    <x v="8"/>
    <x v="0"/>
    <x v="4"/>
    <s v="Receitas Da Câmara"/>
    <s v="03.03.10"/>
    <s v="Receitas Da Câmara"/>
    <s v="03.03.10"/>
    <x v="12"/>
    <x v="0"/>
    <x v="3"/>
    <x v="3"/>
    <x v="0"/>
    <x v="0"/>
    <x v="2"/>
    <x v="0"/>
    <x v="1"/>
    <s v="2024-03-08"/>
    <x v="0"/>
    <n v="251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30"/>
    <x v="502"/>
    <x v="0"/>
    <x v="1"/>
    <x v="0"/>
    <s v="03.03.10"/>
    <x v="8"/>
    <x v="0"/>
    <x v="4"/>
    <s v="Receitas Da Câmara"/>
    <s v="03.03.10"/>
    <s v="Receitas Da Câmara"/>
    <s v="03.03.10"/>
    <x v="9"/>
    <x v="0"/>
    <x v="3"/>
    <x v="3"/>
    <x v="0"/>
    <x v="0"/>
    <x v="2"/>
    <x v="0"/>
    <x v="1"/>
    <s v="2024-03-08"/>
    <x v="0"/>
    <n v="36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00"/>
    <x v="503"/>
    <x v="0"/>
    <x v="1"/>
    <x v="0"/>
    <s v="03.03.10"/>
    <x v="8"/>
    <x v="0"/>
    <x v="4"/>
    <s v="Receitas Da Câmara"/>
    <s v="03.03.10"/>
    <s v="Receitas Da Câmara"/>
    <s v="03.03.10"/>
    <x v="11"/>
    <x v="0"/>
    <x v="0"/>
    <x v="5"/>
    <x v="0"/>
    <x v="0"/>
    <x v="2"/>
    <x v="0"/>
    <x v="1"/>
    <s v="2024-03-08"/>
    <x v="0"/>
    <n v="6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71"/>
    <x v="504"/>
    <x v="0"/>
    <x v="1"/>
    <x v="0"/>
    <s v="03.03.10"/>
    <x v="8"/>
    <x v="0"/>
    <x v="4"/>
    <s v="Receitas Da Câmara"/>
    <s v="03.03.10"/>
    <s v="Receitas Da Câmara"/>
    <s v="03.03.10"/>
    <x v="22"/>
    <x v="0"/>
    <x v="3"/>
    <x v="7"/>
    <x v="0"/>
    <x v="0"/>
    <x v="2"/>
    <x v="0"/>
    <x v="1"/>
    <s v="2024-03-08"/>
    <x v="0"/>
    <n v="167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200"/>
    <x v="505"/>
    <x v="0"/>
    <x v="1"/>
    <x v="0"/>
    <s v="03.03.10"/>
    <x v="8"/>
    <x v="0"/>
    <x v="4"/>
    <s v="Receitas Da Câmara"/>
    <s v="03.03.10"/>
    <s v="Receitas Da Câmara"/>
    <s v="03.03.10"/>
    <x v="42"/>
    <x v="0"/>
    <x v="3"/>
    <x v="3"/>
    <x v="0"/>
    <x v="0"/>
    <x v="2"/>
    <x v="0"/>
    <x v="1"/>
    <s v="2024-03-08"/>
    <x v="0"/>
    <n v="8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8259"/>
    <x v="506"/>
    <x v="0"/>
    <x v="1"/>
    <x v="0"/>
    <s v="03.03.10"/>
    <x v="8"/>
    <x v="0"/>
    <x v="4"/>
    <s v="Receitas Da Câmara"/>
    <s v="03.03.10"/>
    <s v="Receitas Da Câmara"/>
    <s v="03.03.10"/>
    <x v="18"/>
    <x v="0"/>
    <x v="0"/>
    <x v="0"/>
    <x v="0"/>
    <x v="0"/>
    <x v="2"/>
    <x v="0"/>
    <x v="1"/>
    <s v="2024-03-08"/>
    <x v="0"/>
    <n v="8825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507"/>
    <x v="0"/>
    <x v="1"/>
    <x v="0"/>
    <s v="03.03.10"/>
    <x v="8"/>
    <x v="0"/>
    <x v="4"/>
    <s v="Receitas Da Câmara"/>
    <s v="03.03.10"/>
    <s v="Receitas Da Câmara"/>
    <s v="03.03.10"/>
    <x v="19"/>
    <x v="0"/>
    <x v="3"/>
    <x v="6"/>
    <x v="0"/>
    <x v="0"/>
    <x v="2"/>
    <x v="0"/>
    <x v="1"/>
    <s v="2024-03-14"/>
    <x v="0"/>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20"/>
    <x v="508"/>
    <x v="0"/>
    <x v="1"/>
    <x v="0"/>
    <s v="03.03.10"/>
    <x v="8"/>
    <x v="0"/>
    <x v="4"/>
    <s v="Receitas Da Câmara"/>
    <s v="03.03.10"/>
    <s v="Receitas Da Câmara"/>
    <s v="03.03.10"/>
    <x v="13"/>
    <x v="0"/>
    <x v="3"/>
    <x v="3"/>
    <x v="0"/>
    <x v="0"/>
    <x v="2"/>
    <x v="0"/>
    <x v="1"/>
    <s v="2024-03-14"/>
    <x v="0"/>
    <n v="3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
    <x v="509"/>
    <x v="0"/>
    <x v="1"/>
    <x v="0"/>
    <s v="03.03.10"/>
    <x v="8"/>
    <x v="0"/>
    <x v="4"/>
    <s v="Receitas Da Câmara"/>
    <s v="03.03.10"/>
    <s v="Receitas Da Câmara"/>
    <s v="03.03.10"/>
    <x v="8"/>
    <x v="0"/>
    <x v="3"/>
    <x v="3"/>
    <x v="0"/>
    <x v="0"/>
    <x v="2"/>
    <x v="0"/>
    <x v="1"/>
    <s v="2024-03-14"/>
    <x v="0"/>
    <n v="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510"/>
    <x v="0"/>
    <x v="1"/>
    <x v="0"/>
    <s v="03.03.10"/>
    <x v="8"/>
    <x v="0"/>
    <x v="4"/>
    <s v="Receitas Da Câmara"/>
    <s v="03.03.10"/>
    <s v="Receitas Da Câmara"/>
    <s v="03.03.10"/>
    <x v="12"/>
    <x v="0"/>
    <x v="3"/>
    <x v="3"/>
    <x v="0"/>
    <x v="0"/>
    <x v="2"/>
    <x v="0"/>
    <x v="1"/>
    <s v="2024-03-14"/>
    <x v="0"/>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754"/>
    <x v="511"/>
    <x v="0"/>
    <x v="1"/>
    <x v="0"/>
    <s v="03.03.10"/>
    <x v="8"/>
    <x v="0"/>
    <x v="4"/>
    <s v="Receitas Da Câmara"/>
    <s v="03.03.10"/>
    <s v="Receitas Da Câmara"/>
    <s v="03.03.10"/>
    <x v="18"/>
    <x v="0"/>
    <x v="0"/>
    <x v="0"/>
    <x v="0"/>
    <x v="0"/>
    <x v="2"/>
    <x v="0"/>
    <x v="1"/>
    <s v="2024-03-14"/>
    <x v="0"/>
    <n v="5475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00"/>
    <x v="512"/>
    <x v="0"/>
    <x v="1"/>
    <x v="0"/>
    <s v="03.03.10"/>
    <x v="8"/>
    <x v="0"/>
    <x v="4"/>
    <s v="Receitas Da Câmara"/>
    <s v="03.03.10"/>
    <s v="Receitas Da Câmara"/>
    <s v="03.03.10"/>
    <x v="11"/>
    <x v="0"/>
    <x v="0"/>
    <x v="5"/>
    <x v="0"/>
    <x v="0"/>
    <x v="2"/>
    <x v="0"/>
    <x v="1"/>
    <s v="2024-03-14"/>
    <x v="0"/>
    <n v="8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30"/>
    <x v="513"/>
    <x v="0"/>
    <x v="1"/>
    <x v="0"/>
    <s v="03.03.10"/>
    <x v="8"/>
    <x v="0"/>
    <x v="4"/>
    <s v="Receitas Da Câmara"/>
    <s v="03.03.10"/>
    <s v="Receitas Da Câmara"/>
    <s v="03.03.10"/>
    <x v="9"/>
    <x v="0"/>
    <x v="3"/>
    <x v="3"/>
    <x v="0"/>
    <x v="0"/>
    <x v="2"/>
    <x v="0"/>
    <x v="1"/>
    <s v="2024-03-14"/>
    <x v="0"/>
    <n v="4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85"/>
    <x v="514"/>
    <x v="0"/>
    <x v="1"/>
    <x v="0"/>
    <s v="03.03.10"/>
    <x v="8"/>
    <x v="0"/>
    <x v="4"/>
    <s v="Receitas Da Câmara"/>
    <s v="03.03.10"/>
    <s v="Receitas Da Câmara"/>
    <s v="03.03.10"/>
    <x v="10"/>
    <x v="0"/>
    <x v="3"/>
    <x v="3"/>
    <x v="0"/>
    <x v="0"/>
    <x v="2"/>
    <x v="0"/>
    <x v="1"/>
    <s v="2024-03-14"/>
    <x v="0"/>
    <n v="57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7"/>
    <x v="515"/>
    <x v="0"/>
    <x v="1"/>
    <x v="0"/>
    <s v="03.03.10"/>
    <x v="8"/>
    <x v="0"/>
    <x v="4"/>
    <s v="Receitas Da Câmara"/>
    <s v="03.03.10"/>
    <s v="Receitas Da Câmara"/>
    <s v="03.03.10"/>
    <x v="25"/>
    <x v="0"/>
    <x v="3"/>
    <x v="3"/>
    <x v="0"/>
    <x v="0"/>
    <x v="2"/>
    <x v="0"/>
    <x v="1"/>
    <s v="2024-03-14"/>
    <x v="0"/>
    <n v="28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516"/>
    <x v="0"/>
    <x v="1"/>
    <x v="0"/>
    <s v="03.03.10"/>
    <x v="8"/>
    <x v="0"/>
    <x v="4"/>
    <s v="Receitas Da Câmara"/>
    <s v="03.03.10"/>
    <s v="Receitas Da Câmara"/>
    <s v="03.03.10"/>
    <x v="6"/>
    <x v="0"/>
    <x v="3"/>
    <x v="3"/>
    <x v="0"/>
    <x v="0"/>
    <x v="2"/>
    <x v="0"/>
    <x v="1"/>
    <s v="2024-03-14"/>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517"/>
    <x v="0"/>
    <x v="1"/>
    <x v="0"/>
    <s v="03.03.10"/>
    <x v="8"/>
    <x v="0"/>
    <x v="4"/>
    <s v="Receitas Da Câmara"/>
    <s v="03.03.10"/>
    <s v="Receitas Da Câmara"/>
    <s v="03.03.10"/>
    <x v="20"/>
    <x v="0"/>
    <x v="3"/>
    <x v="3"/>
    <x v="0"/>
    <x v="0"/>
    <x v="2"/>
    <x v="0"/>
    <x v="1"/>
    <s v="2024-03-14"/>
    <x v="0"/>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00"/>
    <x v="518"/>
    <x v="0"/>
    <x v="1"/>
    <x v="0"/>
    <s v="03.03.10"/>
    <x v="8"/>
    <x v="0"/>
    <x v="4"/>
    <s v="Receitas Da Câmara"/>
    <s v="03.03.10"/>
    <s v="Receitas Da Câmara"/>
    <s v="03.03.10"/>
    <x v="21"/>
    <x v="0"/>
    <x v="3"/>
    <x v="3"/>
    <x v="0"/>
    <x v="0"/>
    <x v="2"/>
    <x v="0"/>
    <x v="1"/>
    <s v="2024-03-14"/>
    <x v="0"/>
    <n v="1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519"/>
    <x v="0"/>
    <x v="1"/>
    <x v="0"/>
    <s v="03.03.10"/>
    <x v="8"/>
    <x v="0"/>
    <x v="4"/>
    <s v="Receitas Da Câmara"/>
    <s v="03.03.10"/>
    <s v="Receitas Da Câmara"/>
    <s v="03.03.10"/>
    <x v="42"/>
    <x v="0"/>
    <x v="3"/>
    <x v="3"/>
    <x v="0"/>
    <x v="0"/>
    <x v="2"/>
    <x v="0"/>
    <x v="1"/>
    <s v="2024-03-14"/>
    <x v="0"/>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90"/>
    <x v="520"/>
    <x v="0"/>
    <x v="1"/>
    <x v="0"/>
    <s v="03.03.10"/>
    <x v="8"/>
    <x v="0"/>
    <x v="4"/>
    <s v="Receitas Da Câmara"/>
    <s v="03.03.10"/>
    <s v="Receitas Da Câmara"/>
    <s v="03.03.10"/>
    <x v="17"/>
    <x v="0"/>
    <x v="3"/>
    <x v="3"/>
    <x v="0"/>
    <x v="0"/>
    <x v="2"/>
    <x v="0"/>
    <x v="1"/>
    <s v="2024-03-14"/>
    <x v="0"/>
    <n v="329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09138"/>
    <x v="521"/>
    <x v="0"/>
    <x v="1"/>
    <x v="0"/>
    <s v="03.03.10"/>
    <x v="8"/>
    <x v="0"/>
    <x v="4"/>
    <s v="Receitas Da Câmara"/>
    <s v="03.03.10"/>
    <s v="Receitas Da Câmara"/>
    <s v="03.03.10"/>
    <x v="15"/>
    <x v="0"/>
    <x v="0"/>
    <x v="0"/>
    <x v="0"/>
    <x v="0"/>
    <x v="2"/>
    <x v="0"/>
    <x v="1"/>
    <s v="2024-03-14"/>
    <x v="0"/>
    <n v="60913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20"/>
    <x v="522"/>
    <x v="0"/>
    <x v="1"/>
    <x v="0"/>
    <s v="03.03.10"/>
    <x v="8"/>
    <x v="0"/>
    <x v="4"/>
    <s v="Receitas Da Câmara"/>
    <s v="03.03.10"/>
    <s v="Receitas Da Câmara"/>
    <s v="03.03.10"/>
    <x v="13"/>
    <x v="0"/>
    <x v="3"/>
    <x v="3"/>
    <x v="0"/>
    <x v="0"/>
    <x v="2"/>
    <x v="0"/>
    <x v="1"/>
    <s v="2024-03-06"/>
    <x v="0"/>
    <n v="32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40"/>
    <x v="523"/>
    <x v="0"/>
    <x v="1"/>
    <x v="0"/>
    <s v="03.03.10"/>
    <x v="8"/>
    <x v="0"/>
    <x v="4"/>
    <s v="Receitas Da Câmara"/>
    <s v="03.03.10"/>
    <s v="Receitas Da Câmara"/>
    <s v="03.03.10"/>
    <x v="6"/>
    <x v="0"/>
    <x v="3"/>
    <x v="3"/>
    <x v="0"/>
    <x v="0"/>
    <x v="2"/>
    <x v="0"/>
    <x v="1"/>
    <s v="2024-03-06"/>
    <x v="0"/>
    <n v="6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0"/>
    <x v="524"/>
    <x v="0"/>
    <x v="1"/>
    <x v="0"/>
    <s v="03.03.10"/>
    <x v="8"/>
    <x v="0"/>
    <x v="4"/>
    <s v="Receitas Da Câmara"/>
    <s v="03.03.10"/>
    <s v="Receitas Da Câmara"/>
    <s v="03.03.10"/>
    <x v="42"/>
    <x v="0"/>
    <x v="3"/>
    <x v="3"/>
    <x v="0"/>
    <x v="0"/>
    <x v="2"/>
    <x v="0"/>
    <x v="1"/>
    <s v="2024-03-06"/>
    <x v="0"/>
    <n v="1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40"/>
    <x v="525"/>
    <x v="0"/>
    <x v="1"/>
    <x v="0"/>
    <s v="03.03.10"/>
    <x v="8"/>
    <x v="0"/>
    <x v="4"/>
    <s v="Receitas Da Câmara"/>
    <s v="03.03.10"/>
    <s v="Receitas Da Câmara"/>
    <s v="03.03.10"/>
    <x v="10"/>
    <x v="0"/>
    <x v="3"/>
    <x v="3"/>
    <x v="0"/>
    <x v="0"/>
    <x v="2"/>
    <x v="0"/>
    <x v="1"/>
    <s v="2024-03-06"/>
    <x v="0"/>
    <n v="27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
    <x v="526"/>
    <x v="0"/>
    <x v="1"/>
    <x v="0"/>
    <s v="03.03.10"/>
    <x v="8"/>
    <x v="0"/>
    <x v="4"/>
    <s v="Receitas Da Câmara"/>
    <s v="03.03.10"/>
    <s v="Receitas Da Câmara"/>
    <s v="03.03.10"/>
    <x v="8"/>
    <x v="0"/>
    <x v="3"/>
    <x v="3"/>
    <x v="0"/>
    <x v="0"/>
    <x v="2"/>
    <x v="0"/>
    <x v="1"/>
    <s v="2024-03-06"/>
    <x v="0"/>
    <n v="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527"/>
    <x v="0"/>
    <x v="1"/>
    <x v="0"/>
    <s v="03.03.10"/>
    <x v="8"/>
    <x v="0"/>
    <x v="4"/>
    <s v="Receitas Da Câmara"/>
    <s v="03.03.10"/>
    <s v="Receitas Da Câmara"/>
    <s v="03.03.10"/>
    <x v="21"/>
    <x v="0"/>
    <x v="3"/>
    <x v="3"/>
    <x v="0"/>
    <x v="0"/>
    <x v="2"/>
    <x v="0"/>
    <x v="1"/>
    <s v="2024-03-06"/>
    <x v="0"/>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605"/>
    <x v="528"/>
    <x v="0"/>
    <x v="1"/>
    <x v="0"/>
    <s v="03.03.10"/>
    <x v="8"/>
    <x v="0"/>
    <x v="4"/>
    <s v="Receitas Da Câmara"/>
    <s v="03.03.10"/>
    <s v="Receitas Da Câmara"/>
    <s v="03.03.10"/>
    <x v="18"/>
    <x v="0"/>
    <x v="0"/>
    <x v="0"/>
    <x v="0"/>
    <x v="0"/>
    <x v="2"/>
    <x v="0"/>
    <x v="1"/>
    <s v="2024-03-06"/>
    <x v="0"/>
    <n v="476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625"/>
    <x v="529"/>
    <x v="0"/>
    <x v="1"/>
    <x v="0"/>
    <s v="03.03.10"/>
    <x v="8"/>
    <x v="0"/>
    <x v="4"/>
    <s v="Receitas Da Câmara"/>
    <s v="03.03.10"/>
    <s v="Receitas Da Câmara"/>
    <s v="03.03.10"/>
    <x v="12"/>
    <x v="0"/>
    <x v="3"/>
    <x v="3"/>
    <x v="0"/>
    <x v="0"/>
    <x v="2"/>
    <x v="0"/>
    <x v="1"/>
    <s v="2024-03-06"/>
    <x v="0"/>
    <n v="156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530"/>
    <x v="0"/>
    <x v="1"/>
    <x v="0"/>
    <s v="03.03.10"/>
    <x v="8"/>
    <x v="0"/>
    <x v="4"/>
    <s v="Receitas Da Câmara"/>
    <s v="03.03.10"/>
    <s v="Receitas Da Câmara"/>
    <s v="03.03.10"/>
    <x v="9"/>
    <x v="0"/>
    <x v="3"/>
    <x v="3"/>
    <x v="0"/>
    <x v="0"/>
    <x v="2"/>
    <x v="0"/>
    <x v="1"/>
    <s v="2024-03-06"/>
    <x v="0"/>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
    <x v="531"/>
    <x v="0"/>
    <x v="1"/>
    <x v="0"/>
    <s v="03.03.10"/>
    <x v="8"/>
    <x v="0"/>
    <x v="4"/>
    <s v="Receitas Da Câmara"/>
    <s v="03.03.10"/>
    <s v="Receitas Da Câmara"/>
    <s v="03.03.10"/>
    <x v="11"/>
    <x v="0"/>
    <x v="0"/>
    <x v="5"/>
    <x v="0"/>
    <x v="0"/>
    <x v="2"/>
    <x v="0"/>
    <x v="1"/>
    <s v="2024-03-06"/>
    <x v="0"/>
    <n v="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500"/>
    <x v="532"/>
    <x v="0"/>
    <x v="0"/>
    <x v="0"/>
    <s v="01.25.04.22"/>
    <x v="7"/>
    <x v="3"/>
    <x v="3"/>
    <s v="Cultura"/>
    <s v="01.25.04"/>
    <s v="Cultura"/>
    <s v="01.25.04"/>
    <x v="4"/>
    <x v="0"/>
    <x v="2"/>
    <x v="2"/>
    <x v="0"/>
    <x v="1"/>
    <x v="0"/>
    <x v="0"/>
    <x v="1"/>
    <s v="2024-03-25"/>
    <x v="0"/>
    <n v="15500"/>
    <x v="0"/>
    <m/>
    <x v="0"/>
    <m/>
    <x v="111"/>
    <n v="100427842"/>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produtos de beleza para realização de atividades enquadrada na comemoração do dia 27 de março, dia da Mulher Cabo Verdiana, conforme anexo."/>
  </r>
  <r>
    <x v="0"/>
    <n v="0"/>
    <n v="0"/>
    <n v="0"/>
    <n v="100"/>
    <x v="533"/>
    <x v="0"/>
    <x v="1"/>
    <x v="0"/>
    <s v="03.03.10"/>
    <x v="8"/>
    <x v="0"/>
    <x v="4"/>
    <s v="Receitas Da Câmara"/>
    <s v="03.03.10"/>
    <s v="Receitas Da Câmara"/>
    <s v="03.03.10"/>
    <x v="6"/>
    <x v="0"/>
    <x v="3"/>
    <x v="3"/>
    <x v="0"/>
    <x v="0"/>
    <x v="2"/>
    <x v="0"/>
    <x v="1"/>
    <s v="2024-03-01"/>
    <x v="0"/>
    <n v="100"/>
    <x v="0"/>
    <m/>
    <x v="0"/>
    <m/>
    <x v="6"/>
    <n v="100474914"/>
    <x v="0"/>
    <x v="0"/>
    <s v="Receitas Da Câmara"/>
    <s v="EXT"/>
    <x v="0"/>
    <s v="RDC"/>
    <x v="0"/>
    <x v="0"/>
    <x v="0"/>
    <x v="0"/>
    <x v="0"/>
    <x v="0"/>
    <x v="0"/>
    <x v="0"/>
    <x v="0"/>
    <x v="0"/>
    <x v="0"/>
    <s v="Receitas Da Câmara"/>
    <x v="0"/>
    <x v="0"/>
    <x v="0"/>
    <x v="0"/>
    <x v="0"/>
    <x v="0"/>
    <x v="0"/>
    <x v="0"/>
    <x v="0"/>
    <x v="0"/>
    <x v="0"/>
    <x v="0"/>
    <s v="Acerto de despesas, conforme anexo."/>
  </r>
  <r>
    <x v="1"/>
    <n v="0"/>
    <n v="0"/>
    <n v="0"/>
    <n v="11032"/>
    <x v="534"/>
    <x v="0"/>
    <x v="0"/>
    <x v="0"/>
    <s v="01.27.06.72"/>
    <x v="32"/>
    <x v="1"/>
    <x v="1"/>
    <s v="Requalificação Urbana e habitação"/>
    <s v="01.27.06"/>
    <s v="Requalificação Urbana e habitação"/>
    <s v="01.27.06"/>
    <x v="1"/>
    <x v="0"/>
    <x v="0"/>
    <x v="0"/>
    <x v="0"/>
    <x v="1"/>
    <x v="1"/>
    <x v="0"/>
    <x v="6"/>
    <s v="2024-04-05"/>
    <x v="1"/>
    <n v="11032"/>
    <x v="0"/>
    <m/>
    <x v="0"/>
    <m/>
    <x v="112"/>
    <n v="100477129"/>
    <x v="0"/>
    <x v="0"/>
    <s v="Manutenção e Reabilitação de Edificios Municipais"/>
    <s v="ORI"/>
    <x v="0"/>
    <m/>
    <x v="0"/>
    <x v="0"/>
    <x v="0"/>
    <x v="0"/>
    <x v="0"/>
    <x v="0"/>
    <x v="0"/>
    <x v="0"/>
    <x v="0"/>
    <x v="0"/>
    <x v="0"/>
    <s v="Manutenção e Reabilitação de Edificios Municipais"/>
    <x v="0"/>
    <x v="0"/>
    <x v="0"/>
    <x v="0"/>
    <x v="1"/>
    <x v="0"/>
    <x v="0"/>
    <x v="0"/>
    <x v="0"/>
    <x v="0"/>
    <x v="0"/>
    <x v="0"/>
    <s v="Pagamento a favor da ORCA CV, pela a aquisição de 7 cortina para o espaço centro de apoio a vitima da CMSM, conforme anexo."/>
  </r>
  <r>
    <x v="0"/>
    <n v="0"/>
    <n v="0"/>
    <n v="0"/>
    <n v="900"/>
    <x v="535"/>
    <x v="0"/>
    <x v="0"/>
    <x v="0"/>
    <s v="03.16.01"/>
    <x v="38"/>
    <x v="0"/>
    <x v="0"/>
    <s v="Assembleia Municipal"/>
    <s v="03.16.01"/>
    <s v="Assembleia Municipal"/>
    <s v="03.16.01"/>
    <x v="31"/>
    <x v="0"/>
    <x v="0"/>
    <x v="1"/>
    <x v="0"/>
    <x v="0"/>
    <x v="0"/>
    <x v="0"/>
    <x v="6"/>
    <s v="2024-04-09"/>
    <x v="1"/>
    <n v="900"/>
    <x v="0"/>
    <m/>
    <x v="0"/>
    <m/>
    <x v="2"/>
    <n v="100474696"/>
    <x v="0"/>
    <x v="1"/>
    <s v="Assembleia Municipal"/>
    <s v="ORI"/>
    <x v="0"/>
    <s v="AM"/>
    <x v="0"/>
    <x v="0"/>
    <x v="0"/>
    <x v="0"/>
    <x v="0"/>
    <x v="0"/>
    <x v="0"/>
    <x v="0"/>
    <x v="0"/>
    <x v="0"/>
    <x v="0"/>
    <s v="Assembleia Municipal"/>
    <x v="0"/>
    <x v="0"/>
    <x v="0"/>
    <x v="0"/>
    <x v="0"/>
    <x v="0"/>
    <x v="0"/>
    <x v="0"/>
    <x v="0"/>
    <x v="0"/>
    <x v="1"/>
    <x v="0"/>
    <s v="Pagamento referente a serviços de som e gravação prestado a Assembleia Municipal na Xª sessão ordinária da AMSM, realizada no dia 26 de março, conforme anexo."/>
  </r>
  <r>
    <x v="0"/>
    <n v="0"/>
    <n v="0"/>
    <n v="0"/>
    <n v="5100"/>
    <x v="535"/>
    <x v="0"/>
    <x v="0"/>
    <x v="0"/>
    <s v="03.16.01"/>
    <x v="38"/>
    <x v="0"/>
    <x v="0"/>
    <s v="Assembleia Municipal"/>
    <s v="03.16.01"/>
    <s v="Assembleia Municipal"/>
    <s v="03.16.01"/>
    <x v="31"/>
    <x v="0"/>
    <x v="0"/>
    <x v="1"/>
    <x v="0"/>
    <x v="0"/>
    <x v="0"/>
    <x v="0"/>
    <x v="6"/>
    <s v="2024-04-09"/>
    <x v="1"/>
    <n v="5100"/>
    <x v="0"/>
    <m/>
    <x v="0"/>
    <m/>
    <x v="113"/>
    <n v="100476148"/>
    <x v="0"/>
    <x v="0"/>
    <s v="Assembleia Municipal"/>
    <s v="ORI"/>
    <x v="0"/>
    <s v="AM"/>
    <x v="0"/>
    <x v="0"/>
    <x v="0"/>
    <x v="0"/>
    <x v="0"/>
    <x v="0"/>
    <x v="0"/>
    <x v="0"/>
    <x v="0"/>
    <x v="0"/>
    <x v="0"/>
    <s v="Assembleia Municipal"/>
    <x v="0"/>
    <x v="0"/>
    <x v="0"/>
    <x v="0"/>
    <x v="0"/>
    <x v="0"/>
    <x v="0"/>
    <x v="0"/>
    <x v="0"/>
    <x v="0"/>
    <x v="0"/>
    <x v="0"/>
    <s v="Pagamento referente a serviços de som e gravação prestado a Assembleia Municipal na Xª sessão ordinária da AMSM, realizada no dia 26 de março, conforme anexo."/>
  </r>
  <r>
    <x v="2"/>
    <n v="0"/>
    <n v="0"/>
    <n v="0"/>
    <n v="27128"/>
    <x v="536"/>
    <x v="0"/>
    <x v="0"/>
    <x v="0"/>
    <s v="80.02.10.02"/>
    <x v="42"/>
    <x v="2"/>
    <x v="2"/>
    <s v="Outros"/>
    <s v="80.02.10"/>
    <s v="Outros"/>
    <s v="80.02.10"/>
    <x v="62"/>
    <x v="0"/>
    <x v="5"/>
    <x v="13"/>
    <x v="1"/>
    <x v="2"/>
    <x v="0"/>
    <x v="0"/>
    <x v="6"/>
    <s v="2024-04-10"/>
    <x v="1"/>
    <n v="27128"/>
    <x v="0"/>
    <m/>
    <x v="0"/>
    <m/>
    <x v="114"/>
    <n v="100121448"/>
    <x v="0"/>
    <x v="0"/>
    <s v="Retençoes STAPS"/>
    <s v="ORI"/>
    <x v="0"/>
    <s v="RSND"/>
    <x v="0"/>
    <x v="0"/>
    <x v="0"/>
    <x v="0"/>
    <x v="0"/>
    <x v="0"/>
    <x v="0"/>
    <x v="0"/>
    <x v="0"/>
    <x v="0"/>
    <x v="0"/>
    <s v="Retençoes STAPS"/>
    <x v="0"/>
    <x v="0"/>
    <x v="0"/>
    <x v="0"/>
    <x v="2"/>
    <x v="0"/>
    <x v="0"/>
    <x v="0"/>
    <x v="0"/>
    <x v="1"/>
    <x v="0"/>
    <x v="0"/>
    <s v="Transferência a favor STAPS dos descontos de 1% efetuada nos salário dos funcionários, referente a mês de Janeiro, Fevereiro e Março de 2024, conforme justificativo em anexo."/>
  </r>
  <r>
    <x v="1"/>
    <n v="0"/>
    <n v="0"/>
    <n v="0"/>
    <n v="54000"/>
    <x v="537"/>
    <x v="0"/>
    <x v="0"/>
    <x v="0"/>
    <s v="01.27.06.72"/>
    <x v="32"/>
    <x v="1"/>
    <x v="1"/>
    <s v="Requalificação Urbana e habitação"/>
    <s v="01.27.06"/>
    <s v="Requalificação Urbana e habitação"/>
    <s v="01.27.06"/>
    <x v="1"/>
    <x v="0"/>
    <x v="0"/>
    <x v="0"/>
    <x v="0"/>
    <x v="1"/>
    <x v="1"/>
    <x v="0"/>
    <x v="6"/>
    <s v="2024-04-12"/>
    <x v="1"/>
    <n v="54000"/>
    <x v="0"/>
    <m/>
    <x v="0"/>
    <m/>
    <x v="115"/>
    <n v="100478323"/>
    <x v="0"/>
    <x v="0"/>
    <s v="Manutenção e Reabilitação de Edificios Municipais"/>
    <s v="ORI"/>
    <x v="0"/>
    <m/>
    <x v="0"/>
    <x v="0"/>
    <x v="0"/>
    <x v="0"/>
    <x v="0"/>
    <x v="0"/>
    <x v="0"/>
    <x v="0"/>
    <x v="0"/>
    <x v="0"/>
    <x v="0"/>
    <s v="Manutenção e Reabilitação de Edificios Municipais"/>
    <x v="0"/>
    <x v="0"/>
    <x v="0"/>
    <x v="0"/>
    <x v="1"/>
    <x v="0"/>
    <x v="0"/>
    <x v="0"/>
    <x v="0"/>
    <x v="0"/>
    <x v="0"/>
    <x v="0"/>
    <s v="Pagamento a favor da Paristore-Comercio Geral, pela aquisição de serviço de circulação de espaço paristore da CMSM, conforme anexo."/>
  </r>
  <r>
    <x v="0"/>
    <n v="0"/>
    <n v="0"/>
    <n v="0"/>
    <n v="500"/>
    <x v="538"/>
    <x v="0"/>
    <x v="0"/>
    <x v="0"/>
    <s v="03.16.15"/>
    <x v="0"/>
    <x v="0"/>
    <x v="0"/>
    <s v="Direção Financeira"/>
    <s v="03.16.15"/>
    <s v="Direção Financeira"/>
    <s v="03.16.15"/>
    <x v="0"/>
    <x v="0"/>
    <x v="0"/>
    <x v="0"/>
    <x v="0"/>
    <x v="0"/>
    <x v="0"/>
    <x v="0"/>
    <x v="6"/>
    <s v="2024-04-15"/>
    <x v="1"/>
    <n v="500"/>
    <x v="0"/>
    <m/>
    <x v="0"/>
    <m/>
    <x v="6"/>
    <n v="100474914"/>
    <x v="0"/>
    <x v="0"/>
    <s v="Direção Financeira"/>
    <s v="ORI"/>
    <x v="0"/>
    <m/>
    <x v="0"/>
    <x v="0"/>
    <x v="0"/>
    <x v="0"/>
    <x v="0"/>
    <x v="0"/>
    <x v="0"/>
    <x v="0"/>
    <x v="0"/>
    <x v="0"/>
    <x v="0"/>
    <s v="Direção Financeira"/>
    <x v="0"/>
    <x v="0"/>
    <x v="0"/>
    <x v="0"/>
    <x v="0"/>
    <x v="0"/>
    <x v="0"/>
    <x v="0"/>
    <x v="0"/>
    <x v="0"/>
    <x v="0"/>
    <x v="0"/>
    <s v="Despesas referente a serviços de colagem de pneu da viatura ST-28-RU, afetos aos serviços de obras da CMSM, conforme anexo."/>
  </r>
  <r>
    <x v="1"/>
    <n v="0"/>
    <n v="0"/>
    <n v="0"/>
    <n v="153392"/>
    <x v="539"/>
    <x v="0"/>
    <x v="0"/>
    <x v="0"/>
    <s v="01.27.06.42"/>
    <x v="22"/>
    <x v="1"/>
    <x v="1"/>
    <s v="Requalificação Urbana e habitação"/>
    <s v="01.27.06"/>
    <s v="Requalificação Urbana e habitação"/>
    <s v="01.27.06"/>
    <x v="1"/>
    <x v="0"/>
    <x v="0"/>
    <x v="0"/>
    <x v="0"/>
    <x v="1"/>
    <x v="1"/>
    <x v="0"/>
    <x v="6"/>
    <s v="2024-04-16"/>
    <x v="1"/>
    <n v="153392"/>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e Felisberto Carvalho Auto, pela aquisição de combustíveis, destinados a viatura afeto a obra de construção do campo de relvado sintético de Manguinho, conforme anexo."/>
  </r>
  <r>
    <x v="0"/>
    <n v="0"/>
    <n v="0"/>
    <n v="0"/>
    <n v="7076"/>
    <x v="540"/>
    <x v="0"/>
    <x v="0"/>
    <x v="0"/>
    <s v="03.16.25"/>
    <x v="23"/>
    <x v="0"/>
    <x v="0"/>
    <s v="Direção dos  Recursos Humanos"/>
    <s v="03.16.25"/>
    <s v="Direção dos  Recursos Humanos"/>
    <s v="03.16.25"/>
    <x v="44"/>
    <x v="0"/>
    <x v="0"/>
    <x v="0"/>
    <x v="0"/>
    <x v="0"/>
    <x v="0"/>
    <x v="0"/>
    <x v="6"/>
    <s v="2024-04-26"/>
    <x v="1"/>
    <n v="7076"/>
    <x v="0"/>
    <m/>
    <x v="0"/>
    <m/>
    <x v="116"/>
    <n v="100447293"/>
    <x v="0"/>
    <x v="0"/>
    <s v="Direção dos  Recursos Humanos"/>
    <s v="ORI"/>
    <x v="0"/>
    <m/>
    <x v="0"/>
    <x v="0"/>
    <x v="0"/>
    <x v="0"/>
    <x v="0"/>
    <x v="0"/>
    <x v="0"/>
    <x v="0"/>
    <x v="0"/>
    <x v="0"/>
    <x v="0"/>
    <s v="Direção dos  Recursos Humanos"/>
    <x v="0"/>
    <x v="0"/>
    <x v="0"/>
    <x v="0"/>
    <x v="0"/>
    <x v="0"/>
    <x v="0"/>
    <x v="0"/>
    <x v="0"/>
    <x v="0"/>
    <x v="0"/>
    <x v="0"/>
    <s v="Pagamento a favor da Sra. Ama Mafalda Vieira Martins, aquando do encontro de conta com a divida do retroativo (janeiro 20212 a outubro 20214) para liquidação do IUP 2023/2024 conforme anexo"/>
  </r>
  <r>
    <x v="0"/>
    <n v="0"/>
    <n v="0"/>
    <n v="0"/>
    <n v="15000"/>
    <x v="541"/>
    <x v="0"/>
    <x v="0"/>
    <x v="0"/>
    <s v="03.16.15"/>
    <x v="0"/>
    <x v="0"/>
    <x v="0"/>
    <s v="Direção Financeira"/>
    <s v="03.16.15"/>
    <s v="Direção Financeira"/>
    <s v="03.16.15"/>
    <x v="39"/>
    <x v="0"/>
    <x v="0"/>
    <x v="1"/>
    <x v="1"/>
    <x v="0"/>
    <x v="0"/>
    <x v="0"/>
    <x v="3"/>
    <s v="2024-05-22"/>
    <x v="1"/>
    <n v="15000"/>
    <x v="0"/>
    <m/>
    <x v="0"/>
    <m/>
    <x v="99"/>
    <n v="100476775"/>
    <x v="0"/>
    <x v="0"/>
    <s v="Direção Financeira"/>
    <s v="ORI"/>
    <x v="0"/>
    <m/>
    <x v="0"/>
    <x v="0"/>
    <x v="0"/>
    <x v="0"/>
    <x v="0"/>
    <x v="0"/>
    <x v="0"/>
    <x v="0"/>
    <x v="0"/>
    <x v="0"/>
    <x v="0"/>
    <s v="Direção Financeira"/>
    <x v="0"/>
    <x v="0"/>
    <x v="0"/>
    <x v="0"/>
    <x v="0"/>
    <x v="0"/>
    <x v="0"/>
    <x v="0"/>
    <x v="0"/>
    <x v="0"/>
    <x v="0"/>
    <x v="0"/>
    <s v="Pagamento referente a carregamento de energia Pré-pago, no posto de informação turística (PIT), no centro histórico e cultural de Porto de Calheta, contador Nº 142653337148, para realização de atividades culturais, conforme anexo."/>
  </r>
  <r>
    <x v="1"/>
    <n v="0"/>
    <n v="0"/>
    <n v="0"/>
    <n v="2700"/>
    <x v="470"/>
    <x v="0"/>
    <x v="0"/>
    <x v="0"/>
    <s v="01.27.06.72"/>
    <x v="32"/>
    <x v="1"/>
    <x v="1"/>
    <s v="Requalificação Urbana e habitação"/>
    <s v="01.27.06"/>
    <s v="Requalificação Urbana e habitação"/>
    <s v="01.27.06"/>
    <x v="1"/>
    <x v="0"/>
    <x v="0"/>
    <x v="0"/>
    <x v="0"/>
    <x v="1"/>
    <x v="1"/>
    <x v="0"/>
    <x v="3"/>
    <s v="2024-05-29"/>
    <x v="1"/>
    <n v="270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a favor do Sr. Elísio Gomes Lopes, pela aquisição de trabalho de pintura de 2 salas no mercado Municipal de Achada Portinho da CMSM, conforme anexo."/>
  </r>
  <r>
    <x v="0"/>
    <n v="0"/>
    <n v="0"/>
    <n v="0"/>
    <n v="24200"/>
    <x v="542"/>
    <x v="0"/>
    <x v="0"/>
    <x v="0"/>
    <s v="03.16.15"/>
    <x v="0"/>
    <x v="0"/>
    <x v="0"/>
    <s v="Direção Financeira"/>
    <s v="03.16.15"/>
    <s v="Direção Financeira"/>
    <s v="03.16.15"/>
    <x v="33"/>
    <x v="0"/>
    <x v="0"/>
    <x v="0"/>
    <x v="0"/>
    <x v="0"/>
    <x v="0"/>
    <x v="0"/>
    <x v="4"/>
    <s v="2024-06-04"/>
    <x v="1"/>
    <n v="24200"/>
    <x v="0"/>
    <m/>
    <x v="0"/>
    <m/>
    <x v="92"/>
    <n v="100479413"/>
    <x v="0"/>
    <x v="0"/>
    <s v="Direção Financeira"/>
    <s v="ORI"/>
    <x v="0"/>
    <m/>
    <x v="0"/>
    <x v="0"/>
    <x v="0"/>
    <x v="0"/>
    <x v="0"/>
    <x v="0"/>
    <x v="0"/>
    <x v="0"/>
    <x v="0"/>
    <x v="0"/>
    <x v="0"/>
    <s v="Direção Financeira"/>
    <x v="0"/>
    <x v="0"/>
    <x v="0"/>
    <x v="0"/>
    <x v="0"/>
    <x v="0"/>
    <x v="0"/>
    <x v="0"/>
    <x v="0"/>
    <x v="0"/>
    <x v="0"/>
    <x v="0"/>
    <s v="Pagamento referente a aquisição de tonner para Balção Único Social e gabinete de UGA da CMSM, conforme anexo."/>
  </r>
  <r>
    <x v="0"/>
    <n v="0"/>
    <n v="0"/>
    <n v="0"/>
    <n v="1169"/>
    <x v="543"/>
    <x v="0"/>
    <x v="1"/>
    <x v="0"/>
    <s v="80.02.01"/>
    <x v="2"/>
    <x v="2"/>
    <x v="2"/>
    <s v="Retenções Iur"/>
    <s v="80.02.01"/>
    <s v="Retenções Iur"/>
    <s v="80.02.01"/>
    <x v="2"/>
    <x v="0"/>
    <x v="1"/>
    <x v="0"/>
    <x v="1"/>
    <x v="2"/>
    <x v="2"/>
    <x v="0"/>
    <x v="4"/>
    <s v="2024-06-05"/>
    <x v="1"/>
    <n v="1169"/>
    <x v="0"/>
    <m/>
    <x v="0"/>
    <m/>
    <x v="2"/>
    <n v="100474696"/>
    <x v="0"/>
    <x v="0"/>
    <s v="Retenções Iur"/>
    <s v="ORI"/>
    <x v="0"/>
    <s v="RIUR"/>
    <x v="0"/>
    <x v="0"/>
    <x v="0"/>
    <x v="0"/>
    <x v="0"/>
    <x v="0"/>
    <x v="0"/>
    <x v="0"/>
    <x v="0"/>
    <x v="0"/>
    <x v="0"/>
    <s v="Retenções Iur"/>
    <x v="0"/>
    <x v="0"/>
    <x v="0"/>
    <x v="0"/>
    <x v="2"/>
    <x v="0"/>
    <x v="0"/>
    <x v="0"/>
    <x v="0"/>
    <x v="1"/>
    <x v="0"/>
    <x v="0"/>
    <s v="RETENCAO OT"/>
  </r>
  <r>
    <x v="0"/>
    <n v="0"/>
    <n v="0"/>
    <n v="0"/>
    <n v="2400"/>
    <x v="544"/>
    <x v="0"/>
    <x v="0"/>
    <x v="0"/>
    <s v="03.16.16"/>
    <x v="24"/>
    <x v="0"/>
    <x v="0"/>
    <s v="Direção Ambiente e Saneamento "/>
    <s v="03.16.16"/>
    <s v="Direção Ambiente e Saneamento "/>
    <s v="03.16.16"/>
    <x v="3"/>
    <x v="0"/>
    <x v="0"/>
    <x v="1"/>
    <x v="0"/>
    <x v="0"/>
    <x v="0"/>
    <x v="0"/>
    <x v="4"/>
    <s v="2024-06-10"/>
    <x v="1"/>
    <n v="2400"/>
    <x v="0"/>
    <m/>
    <x v="0"/>
    <m/>
    <x v="45"/>
    <n v="100432269"/>
    <x v="0"/>
    <x v="0"/>
    <s v="Direção Ambiente e Saneamento "/>
    <s v="ORI"/>
    <x v="0"/>
    <m/>
    <x v="0"/>
    <x v="0"/>
    <x v="0"/>
    <x v="0"/>
    <x v="0"/>
    <x v="0"/>
    <x v="0"/>
    <x v="0"/>
    <x v="0"/>
    <x v="0"/>
    <x v="0"/>
    <s v="Direção Ambiente e Saneamento "/>
    <x v="0"/>
    <x v="0"/>
    <x v="0"/>
    <x v="0"/>
    <x v="0"/>
    <x v="0"/>
    <x v="0"/>
    <x v="0"/>
    <x v="0"/>
    <x v="0"/>
    <x v="0"/>
    <x v="0"/>
    <s v="Ajuda de custo a favor do Sr. Herculano Fernandes pela sua deslocação em missão de serviço a cidade da Praia/Tarrafal no dia 08 e 09 de junho de 2024, conforme justificativo em anexo. "/>
  </r>
  <r>
    <x v="0"/>
    <n v="0"/>
    <n v="0"/>
    <n v="0"/>
    <n v="189540"/>
    <x v="545"/>
    <x v="0"/>
    <x v="0"/>
    <x v="0"/>
    <s v="01.25.01.10"/>
    <x v="33"/>
    <x v="3"/>
    <x v="3"/>
    <s v="Educação"/>
    <s v="01.25.01"/>
    <s v="Educação"/>
    <s v="01.25.01"/>
    <x v="4"/>
    <x v="0"/>
    <x v="2"/>
    <x v="2"/>
    <x v="0"/>
    <x v="1"/>
    <x v="0"/>
    <x v="0"/>
    <x v="4"/>
    <s v="2024-06-13"/>
    <x v="1"/>
    <n v="189540"/>
    <x v="0"/>
    <m/>
    <x v="0"/>
    <m/>
    <x v="97"/>
    <n v="100479452"/>
    <x v="0"/>
    <x v="0"/>
    <s v="Transporte escolar"/>
    <s v="ORI"/>
    <x v="0"/>
    <m/>
    <x v="0"/>
    <x v="0"/>
    <x v="0"/>
    <x v="0"/>
    <x v="0"/>
    <x v="0"/>
    <x v="0"/>
    <x v="0"/>
    <x v="0"/>
    <x v="0"/>
    <x v="0"/>
    <s v="Transporte escolar"/>
    <x v="0"/>
    <x v="0"/>
    <x v="0"/>
    <x v="0"/>
    <x v="1"/>
    <x v="0"/>
    <x v="0"/>
    <x v="0"/>
    <x v="0"/>
    <x v="0"/>
    <x v="0"/>
    <x v="0"/>
    <s v="Pagamento referente a aquisição de serviços de manutenção e lavagem das viaturas afetos ao serviços da CMSM e transporte escolar, conforme anexo."/>
  </r>
  <r>
    <x v="0"/>
    <n v="0"/>
    <n v="0"/>
    <n v="0"/>
    <n v="1400"/>
    <x v="546"/>
    <x v="0"/>
    <x v="0"/>
    <x v="0"/>
    <s v="03.16.16"/>
    <x v="24"/>
    <x v="0"/>
    <x v="0"/>
    <s v="Direção Ambiente e Saneamento "/>
    <s v="03.16.16"/>
    <s v="Direção Ambiente e Saneamento "/>
    <s v="03.16.16"/>
    <x v="3"/>
    <x v="0"/>
    <x v="0"/>
    <x v="1"/>
    <x v="0"/>
    <x v="0"/>
    <x v="0"/>
    <x v="0"/>
    <x v="4"/>
    <s v="2024-06-20"/>
    <x v="1"/>
    <n v="1400"/>
    <x v="0"/>
    <m/>
    <x v="0"/>
    <m/>
    <x v="117"/>
    <n v="100475647"/>
    <x v="0"/>
    <x v="0"/>
    <s v="Direção Ambiente e Saneamento "/>
    <s v="ORI"/>
    <x v="0"/>
    <m/>
    <x v="0"/>
    <x v="0"/>
    <x v="0"/>
    <x v="0"/>
    <x v="0"/>
    <x v="0"/>
    <x v="0"/>
    <x v="0"/>
    <x v="0"/>
    <x v="0"/>
    <x v="0"/>
    <s v="Direção Ambiente e Saneamento "/>
    <x v="0"/>
    <x v="0"/>
    <x v="0"/>
    <x v="0"/>
    <x v="0"/>
    <x v="0"/>
    <x v="0"/>
    <x v="0"/>
    <x v="0"/>
    <x v="0"/>
    <x v="0"/>
    <x v="0"/>
    <s v="Ajuda de custo a favor do senhor Adilson Daniel Gomes Correia, pela sua deslocação a Praia no dia 19 de junho de 2024, em missão de serviço, conforme anexo"/>
  </r>
  <r>
    <x v="0"/>
    <n v="0"/>
    <n v="0"/>
    <n v="0"/>
    <n v="26000"/>
    <x v="547"/>
    <x v="0"/>
    <x v="0"/>
    <x v="0"/>
    <s v="03.16.02"/>
    <x v="3"/>
    <x v="0"/>
    <x v="0"/>
    <s v="Gabinete do Presidente"/>
    <s v="03.16.02"/>
    <s v="Gabinete do Presidente"/>
    <s v="03.16.02"/>
    <x v="3"/>
    <x v="0"/>
    <x v="0"/>
    <x v="1"/>
    <x v="0"/>
    <x v="0"/>
    <x v="0"/>
    <x v="0"/>
    <x v="4"/>
    <s v="2024-06-20"/>
    <x v="1"/>
    <n v="26000"/>
    <x v="0"/>
    <m/>
    <x v="0"/>
    <m/>
    <x v="118"/>
    <n v="100444140"/>
    <x v="0"/>
    <x v="0"/>
    <s v="Gabinete do Presidente"/>
    <s v="ORI"/>
    <x v="0"/>
    <m/>
    <x v="0"/>
    <x v="0"/>
    <x v="0"/>
    <x v="0"/>
    <x v="0"/>
    <x v="0"/>
    <x v="0"/>
    <x v="0"/>
    <x v="0"/>
    <x v="0"/>
    <x v="0"/>
    <s v="Gabinete do Presidente"/>
    <x v="0"/>
    <x v="0"/>
    <x v="0"/>
    <x v="0"/>
    <x v="0"/>
    <x v="0"/>
    <x v="0"/>
    <x v="0"/>
    <x v="0"/>
    <x v="0"/>
    <x v="0"/>
    <x v="0"/>
    <s v="Ajuda de custo a favor do senhor presidente Herménio Fernandes, pela sua deslocação a Picos São Salvador do Mundo no dia 06 de abril e a Praia nos dias 01 e 02 de abril, 17, 28 e 30 de maio, 07 e 17 e junho de 2024 em missão oficial de serviço, conforme anexo."/>
  </r>
  <r>
    <x v="1"/>
    <n v="0"/>
    <n v="0"/>
    <n v="0"/>
    <n v="36500"/>
    <x v="548"/>
    <x v="0"/>
    <x v="0"/>
    <x v="0"/>
    <s v="01.25.02.23"/>
    <x v="12"/>
    <x v="3"/>
    <x v="3"/>
    <s v="desporto"/>
    <s v="01.25.02"/>
    <s v="desporto"/>
    <s v="01.25.02"/>
    <x v="1"/>
    <x v="0"/>
    <x v="0"/>
    <x v="0"/>
    <x v="0"/>
    <x v="1"/>
    <x v="1"/>
    <x v="0"/>
    <x v="4"/>
    <s v="2024-06-21"/>
    <x v="1"/>
    <n v="36500"/>
    <x v="0"/>
    <m/>
    <x v="0"/>
    <m/>
    <x v="119"/>
    <n v="100391468"/>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Senna Sport Cabo Verde, referente a aquisição de troféus  a ser entregue aos finalistas do torneio futsal masculino na categoria Sénior e Sub-16 e veteranos realizado em Ponta verde, conforme anexo."/>
  </r>
  <r>
    <x v="0"/>
    <n v="0"/>
    <n v="0"/>
    <n v="0"/>
    <n v="3195"/>
    <x v="549"/>
    <x v="0"/>
    <x v="0"/>
    <x v="0"/>
    <s v="01.25.05.09"/>
    <x v="26"/>
    <x v="3"/>
    <x v="3"/>
    <s v="Saúde"/>
    <s v="01.25.05"/>
    <s v="Saúde"/>
    <s v="01.25.05"/>
    <x v="7"/>
    <x v="0"/>
    <x v="4"/>
    <x v="4"/>
    <x v="0"/>
    <x v="1"/>
    <x v="0"/>
    <x v="0"/>
    <x v="4"/>
    <s v="2024-06-27"/>
    <x v="1"/>
    <n v="3195"/>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Pagamento referente a aquisição de medicamento, para senhora Janice Silva Gomes, conforme anexo."/>
  </r>
  <r>
    <x v="1"/>
    <n v="0"/>
    <n v="0"/>
    <n v="0"/>
    <n v="91000"/>
    <x v="550"/>
    <x v="0"/>
    <x v="0"/>
    <x v="0"/>
    <s v="01.25.02.23"/>
    <x v="12"/>
    <x v="3"/>
    <x v="3"/>
    <s v="desporto"/>
    <s v="01.25.02"/>
    <s v="desporto"/>
    <s v="01.25.02"/>
    <x v="1"/>
    <x v="0"/>
    <x v="0"/>
    <x v="0"/>
    <x v="0"/>
    <x v="1"/>
    <x v="1"/>
    <x v="0"/>
    <x v="4"/>
    <s v="2024-06-27"/>
    <x v="1"/>
    <n v="91000"/>
    <x v="0"/>
    <m/>
    <x v="0"/>
    <m/>
    <x v="6"/>
    <n v="100474914"/>
    <x v="0"/>
    <x v="0"/>
    <s v="Atividades desportivas e promoção do desporto no Concelho"/>
    <s v="ORI"/>
    <x v="0"/>
    <m/>
    <x v="0"/>
    <x v="0"/>
    <x v="0"/>
    <x v="0"/>
    <x v="0"/>
    <x v="0"/>
    <x v="0"/>
    <x v="0"/>
    <x v="0"/>
    <x v="0"/>
    <x v="0"/>
    <s v="Atividades desportivas e promoção do desporto no Concelho"/>
    <x v="0"/>
    <x v="0"/>
    <x v="0"/>
    <x v="0"/>
    <x v="1"/>
    <x v="0"/>
    <x v="0"/>
    <x v="1"/>
    <x v="0"/>
    <x v="0"/>
    <x v="0"/>
    <x v="0"/>
    <s v="Pagamento a favor da Tesouraria Municipal, referente gratificação aos vencedores de jogos, conforme anexo."/>
  </r>
  <r>
    <x v="1"/>
    <n v="0"/>
    <n v="0"/>
    <n v="0"/>
    <n v="100296"/>
    <x v="551"/>
    <x v="0"/>
    <x v="0"/>
    <x v="0"/>
    <s v="03.16.15"/>
    <x v="0"/>
    <x v="0"/>
    <x v="0"/>
    <s v="Direção Financeira"/>
    <s v="03.16.15"/>
    <s v="Direção Financeira"/>
    <s v="03.16.15"/>
    <x v="55"/>
    <x v="0"/>
    <x v="0"/>
    <x v="0"/>
    <x v="0"/>
    <x v="0"/>
    <x v="1"/>
    <x v="0"/>
    <x v="3"/>
    <s v="2024-05-17"/>
    <x v="1"/>
    <n v="100296"/>
    <x v="0"/>
    <m/>
    <x v="0"/>
    <m/>
    <x v="6"/>
    <n v="100474914"/>
    <x v="0"/>
    <x v="0"/>
    <s v="Direção Financeira"/>
    <s v="ORI"/>
    <x v="0"/>
    <m/>
    <x v="0"/>
    <x v="0"/>
    <x v="0"/>
    <x v="0"/>
    <x v="0"/>
    <x v="0"/>
    <x v="0"/>
    <x v="0"/>
    <x v="0"/>
    <x v="0"/>
    <x v="0"/>
    <s v="Direção Financeira"/>
    <x v="0"/>
    <x v="0"/>
    <x v="0"/>
    <x v="0"/>
    <x v="0"/>
    <x v="0"/>
    <x v="0"/>
    <x v="1"/>
    <x v="0"/>
    <x v="0"/>
    <x v="0"/>
    <x v="0"/>
    <s v="Pagamento da divida da CV Telecom, conforme anexo."/>
  </r>
  <r>
    <x v="2"/>
    <n v="0"/>
    <n v="0"/>
    <n v="0"/>
    <n v="35000"/>
    <x v="552"/>
    <x v="0"/>
    <x v="0"/>
    <x v="0"/>
    <s v="80.02.10.03"/>
    <x v="43"/>
    <x v="2"/>
    <x v="2"/>
    <s v="Outros"/>
    <s v="80.02.10"/>
    <s v="Outros"/>
    <s v="80.02.10"/>
    <x v="63"/>
    <x v="0"/>
    <x v="5"/>
    <x v="13"/>
    <x v="1"/>
    <x v="2"/>
    <x v="0"/>
    <x v="0"/>
    <x v="4"/>
    <s v="2024-06-20"/>
    <x v="1"/>
    <n v="35000"/>
    <x v="0"/>
    <m/>
    <x v="0"/>
    <m/>
    <x v="6"/>
    <n v="100474914"/>
    <x v="0"/>
    <x v="0"/>
    <s v="Retençoes Pensao Alimenticia"/>
    <s v="ORI"/>
    <x v="0"/>
    <s v="RPA"/>
    <x v="0"/>
    <x v="0"/>
    <x v="0"/>
    <x v="0"/>
    <x v="0"/>
    <x v="0"/>
    <x v="0"/>
    <x v="0"/>
    <x v="0"/>
    <x v="0"/>
    <x v="0"/>
    <s v="Retençoes Pensao Alimenticia"/>
    <x v="0"/>
    <x v="0"/>
    <x v="0"/>
    <x v="0"/>
    <x v="2"/>
    <x v="0"/>
    <x v="0"/>
    <x v="1"/>
    <x v="0"/>
    <x v="1"/>
    <x v="0"/>
    <x v="0"/>
    <s v="Transferência de pensão alimentícia, mês de junho 2024, conforme folhas em anexo."/>
  </r>
  <r>
    <x v="0"/>
    <n v="0"/>
    <n v="0"/>
    <n v="0"/>
    <n v="3605"/>
    <x v="553"/>
    <x v="0"/>
    <x v="0"/>
    <x v="0"/>
    <s v="03.16.15"/>
    <x v="0"/>
    <x v="0"/>
    <x v="0"/>
    <s v="Direção Financeira"/>
    <s v="03.16.15"/>
    <s v="Direção Financeira"/>
    <s v="03.16.15"/>
    <x v="64"/>
    <x v="0"/>
    <x v="0"/>
    <x v="0"/>
    <x v="0"/>
    <x v="0"/>
    <x v="0"/>
    <x v="0"/>
    <x v="5"/>
    <s v="2024-08-05"/>
    <x v="2"/>
    <n v="3605"/>
    <x v="0"/>
    <m/>
    <x v="0"/>
    <m/>
    <x v="2"/>
    <n v="100474696"/>
    <x v="0"/>
    <x v="1"/>
    <s v="Direção Financeira"/>
    <s v="ORI"/>
    <x v="0"/>
    <m/>
    <x v="0"/>
    <x v="0"/>
    <x v="0"/>
    <x v="0"/>
    <x v="0"/>
    <x v="0"/>
    <x v="0"/>
    <x v="0"/>
    <x v="0"/>
    <x v="0"/>
    <x v="0"/>
    <s v="Direção Financeira"/>
    <x v="0"/>
    <x v="0"/>
    <x v="0"/>
    <x v="0"/>
    <x v="0"/>
    <x v="0"/>
    <x v="0"/>
    <x v="0"/>
    <x v="0"/>
    <x v="0"/>
    <x v="1"/>
    <x v="0"/>
    <s v="Pagamento de salário referente a 07-2024"/>
  </r>
  <r>
    <x v="0"/>
    <n v="0"/>
    <n v="0"/>
    <n v="0"/>
    <n v="73"/>
    <x v="553"/>
    <x v="0"/>
    <x v="0"/>
    <x v="0"/>
    <s v="03.16.15"/>
    <x v="0"/>
    <x v="0"/>
    <x v="0"/>
    <s v="Direção Financeira"/>
    <s v="03.16.15"/>
    <s v="Direção Financeira"/>
    <s v="03.16.15"/>
    <x v="29"/>
    <x v="0"/>
    <x v="0"/>
    <x v="0"/>
    <x v="0"/>
    <x v="0"/>
    <x v="0"/>
    <x v="0"/>
    <x v="5"/>
    <s v="2024-08-05"/>
    <x v="2"/>
    <n v="73"/>
    <x v="0"/>
    <m/>
    <x v="0"/>
    <m/>
    <x v="2"/>
    <n v="100474696"/>
    <x v="0"/>
    <x v="1"/>
    <s v="Direção Financeira"/>
    <s v="ORI"/>
    <x v="0"/>
    <m/>
    <x v="0"/>
    <x v="0"/>
    <x v="0"/>
    <x v="0"/>
    <x v="0"/>
    <x v="0"/>
    <x v="0"/>
    <x v="0"/>
    <x v="0"/>
    <x v="0"/>
    <x v="0"/>
    <s v="Direção Financeira"/>
    <x v="0"/>
    <x v="0"/>
    <x v="0"/>
    <x v="0"/>
    <x v="0"/>
    <x v="0"/>
    <x v="0"/>
    <x v="0"/>
    <x v="0"/>
    <x v="0"/>
    <x v="1"/>
    <x v="0"/>
    <s v="Pagamento de salário referente a 07-2024"/>
  </r>
  <r>
    <x v="0"/>
    <n v="0"/>
    <n v="0"/>
    <n v="0"/>
    <n v="2623"/>
    <x v="553"/>
    <x v="0"/>
    <x v="0"/>
    <x v="0"/>
    <s v="03.16.15"/>
    <x v="0"/>
    <x v="0"/>
    <x v="0"/>
    <s v="Direção Financeira"/>
    <s v="03.16.15"/>
    <s v="Direção Financeira"/>
    <s v="03.16.15"/>
    <x v="28"/>
    <x v="0"/>
    <x v="0"/>
    <x v="0"/>
    <x v="0"/>
    <x v="0"/>
    <x v="0"/>
    <x v="0"/>
    <x v="5"/>
    <s v="2024-08-05"/>
    <x v="2"/>
    <n v="2623"/>
    <x v="0"/>
    <m/>
    <x v="0"/>
    <m/>
    <x v="2"/>
    <n v="100474696"/>
    <x v="0"/>
    <x v="1"/>
    <s v="Direção Financeira"/>
    <s v="ORI"/>
    <x v="0"/>
    <m/>
    <x v="0"/>
    <x v="0"/>
    <x v="0"/>
    <x v="0"/>
    <x v="0"/>
    <x v="0"/>
    <x v="0"/>
    <x v="0"/>
    <x v="0"/>
    <x v="0"/>
    <x v="0"/>
    <s v="Direção Financeira"/>
    <x v="0"/>
    <x v="0"/>
    <x v="0"/>
    <x v="0"/>
    <x v="0"/>
    <x v="0"/>
    <x v="0"/>
    <x v="0"/>
    <x v="0"/>
    <x v="0"/>
    <x v="1"/>
    <x v="0"/>
    <s v="Pagamento de salário referente a 07-2024"/>
  </r>
  <r>
    <x v="0"/>
    <n v="0"/>
    <n v="0"/>
    <n v="0"/>
    <n v="39071"/>
    <x v="553"/>
    <x v="0"/>
    <x v="0"/>
    <x v="0"/>
    <s v="03.16.15"/>
    <x v="0"/>
    <x v="0"/>
    <x v="0"/>
    <s v="Direção Financeira"/>
    <s v="03.16.15"/>
    <s v="Direção Financeira"/>
    <s v="03.16.15"/>
    <x v="30"/>
    <x v="0"/>
    <x v="0"/>
    <x v="0"/>
    <x v="1"/>
    <x v="0"/>
    <x v="0"/>
    <x v="0"/>
    <x v="5"/>
    <s v="2024-08-05"/>
    <x v="2"/>
    <n v="39071"/>
    <x v="0"/>
    <m/>
    <x v="0"/>
    <m/>
    <x v="2"/>
    <n v="100474696"/>
    <x v="0"/>
    <x v="1"/>
    <s v="Direção Financeira"/>
    <s v="ORI"/>
    <x v="0"/>
    <m/>
    <x v="0"/>
    <x v="0"/>
    <x v="0"/>
    <x v="0"/>
    <x v="0"/>
    <x v="0"/>
    <x v="0"/>
    <x v="0"/>
    <x v="0"/>
    <x v="0"/>
    <x v="0"/>
    <s v="Direção Financeira"/>
    <x v="0"/>
    <x v="0"/>
    <x v="0"/>
    <x v="0"/>
    <x v="0"/>
    <x v="0"/>
    <x v="0"/>
    <x v="0"/>
    <x v="0"/>
    <x v="0"/>
    <x v="1"/>
    <x v="0"/>
    <s v="Pagamento de salário referente a 07-2024"/>
  </r>
  <r>
    <x v="0"/>
    <n v="0"/>
    <n v="0"/>
    <n v="0"/>
    <n v="17732"/>
    <x v="553"/>
    <x v="0"/>
    <x v="0"/>
    <x v="0"/>
    <s v="03.16.15"/>
    <x v="0"/>
    <x v="0"/>
    <x v="0"/>
    <s v="Direção Financeira"/>
    <s v="03.16.15"/>
    <s v="Direção Financeira"/>
    <s v="03.16.15"/>
    <x v="48"/>
    <x v="0"/>
    <x v="0"/>
    <x v="0"/>
    <x v="1"/>
    <x v="0"/>
    <x v="0"/>
    <x v="0"/>
    <x v="5"/>
    <s v="2024-08-05"/>
    <x v="2"/>
    <n v="17732"/>
    <x v="0"/>
    <m/>
    <x v="0"/>
    <m/>
    <x v="2"/>
    <n v="100474696"/>
    <x v="0"/>
    <x v="1"/>
    <s v="Direção Financeira"/>
    <s v="ORI"/>
    <x v="0"/>
    <m/>
    <x v="0"/>
    <x v="0"/>
    <x v="0"/>
    <x v="0"/>
    <x v="0"/>
    <x v="0"/>
    <x v="0"/>
    <x v="0"/>
    <x v="0"/>
    <x v="0"/>
    <x v="0"/>
    <s v="Direção Financeira"/>
    <x v="0"/>
    <x v="0"/>
    <x v="0"/>
    <x v="0"/>
    <x v="0"/>
    <x v="0"/>
    <x v="0"/>
    <x v="0"/>
    <x v="0"/>
    <x v="0"/>
    <x v="1"/>
    <x v="0"/>
    <s v="Pagamento de salário referente a 07-2024"/>
  </r>
  <r>
    <x v="0"/>
    <n v="0"/>
    <n v="0"/>
    <n v="0"/>
    <n v="10834"/>
    <x v="554"/>
    <x v="0"/>
    <x v="0"/>
    <x v="0"/>
    <s v="03.16.13"/>
    <x v="41"/>
    <x v="0"/>
    <x v="0"/>
    <s v="Unidade Gestão de Aquisições"/>
    <s v="03.16.13"/>
    <s v="Unidade Gestão de Aquisições"/>
    <s v="03.16.13"/>
    <x v="30"/>
    <x v="0"/>
    <x v="0"/>
    <x v="0"/>
    <x v="1"/>
    <x v="0"/>
    <x v="0"/>
    <x v="0"/>
    <x v="9"/>
    <s v="2024-07-23"/>
    <x v="2"/>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07-2024"/>
  </r>
  <r>
    <x v="0"/>
    <n v="0"/>
    <n v="0"/>
    <n v="0"/>
    <n v="8213"/>
    <x v="554"/>
    <x v="0"/>
    <x v="0"/>
    <x v="0"/>
    <s v="03.16.13"/>
    <x v="41"/>
    <x v="0"/>
    <x v="0"/>
    <s v="Unidade Gestão de Aquisições"/>
    <s v="03.16.13"/>
    <s v="Unidade Gestão de Aquisições"/>
    <s v="03.16.13"/>
    <x v="30"/>
    <x v="0"/>
    <x v="0"/>
    <x v="0"/>
    <x v="1"/>
    <x v="0"/>
    <x v="0"/>
    <x v="0"/>
    <x v="9"/>
    <s v="2024-07-23"/>
    <x v="2"/>
    <n v="8213"/>
    <x v="0"/>
    <m/>
    <x v="0"/>
    <m/>
    <x v="19"/>
    <n v="100474706"/>
    <x v="0"/>
    <x v="6"/>
    <s v="Unidade Gestão de Aquisições"/>
    <s v="ORI"/>
    <x v="0"/>
    <s v="UGA"/>
    <x v="0"/>
    <x v="0"/>
    <x v="0"/>
    <x v="0"/>
    <x v="0"/>
    <x v="0"/>
    <x v="0"/>
    <x v="0"/>
    <x v="0"/>
    <x v="0"/>
    <x v="0"/>
    <s v="Unidade Gestão de Aquisições"/>
    <x v="0"/>
    <x v="0"/>
    <x v="0"/>
    <x v="0"/>
    <x v="0"/>
    <x v="0"/>
    <x v="0"/>
    <x v="0"/>
    <x v="0"/>
    <x v="0"/>
    <x v="6"/>
    <x v="0"/>
    <s v="Pagamento de salário referente a 07-2024"/>
  </r>
  <r>
    <x v="0"/>
    <n v="0"/>
    <n v="0"/>
    <n v="0"/>
    <n v="83615"/>
    <x v="554"/>
    <x v="0"/>
    <x v="0"/>
    <x v="0"/>
    <s v="03.16.13"/>
    <x v="41"/>
    <x v="0"/>
    <x v="0"/>
    <s v="Unidade Gestão de Aquisições"/>
    <s v="03.16.13"/>
    <s v="Unidade Gestão de Aquisições"/>
    <s v="03.16.13"/>
    <x v="30"/>
    <x v="0"/>
    <x v="0"/>
    <x v="0"/>
    <x v="1"/>
    <x v="0"/>
    <x v="0"/>
    <x v="0"/>
    <x v="9"/>
    <s v="2024-07-23"/>
    <x v="2"/>
    <n v="83615"/>
    <x v="0"/>
    <m/>
    <x v="0"/>
    <m/>
    <x v="9"/>
    <n v="100474693"/>
    <x v="0"/>
    <x v="0"/>
    <s v="Unidade Gestão de Aquisições"/>
    <s v="ORI"/>
    <x v="0"/>
    <s v="UGA"/>
    <x v="0"/>
    <x v="0"/>
    <x v="0"/>
    <x v="0"/>
    <x v="0"/>
    <x v="0"/>
    <x v="0"/>
    <x v="0"/>
    <x v="0"/>
    <x v="0"/>
    <x v="0"/>
    <s v="Unidade Gestão de Aquisições"/>
    <x v="0"/>
    <x v="0"/>
    <x v="0"/>
    <x v="0"/>
    <x v="0"/>
    <x v="0"/>
    <x v="0"/>
    <x v="0"/>
    <x v="0"/>
    <x v="0"/>
    <x v="0"/>
    <x v="0"/>
    <s v="Pagamento de salário referente a 07-2024"/>
  </r>
  <r>
    <x v="0"/>
    <n v="0"/>
    <n v="0"/>
    <n v="0"/>
    <n v="526"/>
    <x v="555"/>
    <x v="0"/>
    <x v="0"/>
    <x v="0"/>
    <s v="03.16.12"/>
    <x v="40"/>
    <x v="0"/>
    <x v="0"/>
    <s v="Direcção de Urbanismo"/>
    <s v="03.16.12"/>
    <s v="Direcção de Urbanismo"/>
    <s v="03.16.12"/>
    <x v="31"/>
    <x v="0"/>
    <x v="0"/>
    <x v="1"/>
    <x v="0"/>
    <x v="0"/>
    <x v="0"/>
    <x v="0"/>
    <x v="9"/>
    <s v="2024-07-23"/>
    <x v="2"/>
    <n v="526"/>
    <x v="0"/>
    <m/>
    <x v="0"/>
    <m/>
    <x v="2"/>
    <n v="100474696"/>
    <x v="0"/>
    <x v="1"/>
    <s v="Direcção de Urbanismo"/>
    <s v="ORI"/>
    <x v="0"/>
    <m/>
    <x v="0"/>
    <x v="0"/>
    <x v="0"/>
    <x v="0"/>
    <x v="0"/>
    <x v="0"/>
    <x v="0"/>
    <x v="0"/>
    <x v="0"/>
    <x v="0"/>
    <x v="0"/>
    <s v="Direcção de Urbanismo"/>
    <x v="0"/>
    <x v="0"/>
    <x v="0"/>
    <x v="0"/>
    <x v="0"/>
    <x v="0"/>
    <x v="0"/>
    <x v="0"/>
    <x v="0"/>
    <x v="0"/>
    <x v="1"/>
    <x v="0"/>
    <s v="Pagamento de salário referente a 07-2024"/>
  </r>
  <r>
    <x v="0"/>
    <n v="0"/>
    <n v="0"/>
    <n v="0"/>
    <n v="329"/>
    <x v="555"/>
    <x v="0"/>
    <x v="0"/>
    <x v="0"/>
    <s v="03.16.12"/>
    <x v="40"/>
    <x v="0"/>
    <x v="0"/>
    <s v="Direcção de Urbanismo"/>
    <s v="03.16.12"/>
    <s v="Direcção de Urbanismo"/>
    <s v="03.16.12"/>
    <x v="60"/>
    <x v="0"/>
    <x v="0"/>
    <x v="0"/>
    <x v="0"/>
    <x v="0"/>
    <x v="0"/>
    <x v="0"/>
    <x v="9"/>
    <s v="2024-07-23"/>
    <x v="2"/>
    <n v="329"/>
    <x v="0"/>
    <m/>
    <x v="0"/>
    <m/>
    <x v="2"/>
    <n v="100474696"/>
    <x v="0"/>
    <x v="1"/>
    <s v="Direcção de Urbanismo"/>
    <s v="ORI"/>
    <x v="0"/>
    <m/>
    <x v="0"/>
    <x v="0"/>
    <x v="0"/>
    <x v="0"/>
    <x v="0"/>
    <x v="0"/>
    <x v="0"/>
    <x v="0"/>
    <x v="0"/>
    <x v="0"/>
    <x v="0"/>
    <s v="Direcção de Urbanismo"/>
    <x v="0"/>
    <x v="0"/>
    <x v="0"/>
    <x v="0"/>
    <x v="0"/>
    <x v="0"/>
    <x v="0"/>
    <x v="0"/>
    <x v="0"/>
    <x v="0"/>
    <x v="1"/>
    <x v="0"/>
    <s v="Pagamento de salário referente a 07-2024"/>
  </r>
  <r>
    <x v="0"/>
    <n v="0"/>
    <n v="0"/>
    <n v="0"/>
    <n v="3137"/>
    <x v="555"/>
    <x v="0"/>
    <x v="0"/>
    <x v="0"/>
    <s v="03.16.12"/>
    <x v="40"/>
    <x v="0"/>
    <x v="0"/>
    <s v="Direcção de Urbanismo"/>
    <s v="03.16.12"/>
    <s v="Direcção de Urbanismo"/>
    <s v="03.16.12"/>
    <x v="30"/>
    <x v="0"/>
    <x v="0"/>
    <x v="0"/>
    <x v="1"/>
    <x v="0"/>
    <x v="0"/>
    <x v="0"/>
    <x v="9"/>
    <s v="2024-07-23"/>
    <x v="2"/>
    <n v="3137"/>
    <x v="0"/>
    <m/>
    <x v="0"/>
    <m/>
    <x v="2"/>
    <n v="100474696"/>
    <x v="0"/>
    <x v="1"/>
    <s v="Direcção de Urbanismo"/>
    <s v="ORI"/>
    <x v="0"/>
    <m/>
    <x v="0"/>
    <x v="0"/>
    <x v="0"/>
    <x v="0"/>
    <x v="0"/>
    <x v="0"/>
    <x v="0"/>
    <x v="0"/>
    <x v="0"/>
    <x v="0"/>
    <x v="0"/>
    <s v="Direcção de Urbanismo"/>
    <x v="0"/>
    <x v="0"/>
    <x v="0"/>
    <x v="0"/>
    <x v="0"/>
    <x v="0"/>
    <x v="0"/>
    <x v="0"/>
    <x v="0"/>
    <x v="0"/>
    <x v="1"/>
    <x v="0"/>
    <s v="Pagamento de salário referente a 07-2024"/>
  </r>
  <r>
    <x v="0"/>
    <n v="0"/>
    <n v="0"/>
    <n v="0"/>
    <n v="3790"/>
    <x v="555"/>
    <x v="0"/>
    <x v="0"/>
    <x v="0"/>
    <s v="03.16.12"/>
    <x v="40"/>
    <x v="0"/>
    <x v="0"/>
    <s v="Direcção de Urbanismo"/>
    <s v="03.16.12"/>
    <s v="Direcção de Urbanismo"/>
    <s v="03.16.12"/>
    <x v="49"/>
    <x v="0"/>
    <x v="0"/>
    <x v="0"/>
    <x v="1"/>
    <x v="0"/>
    <x v="0"/>
    <x v="0"/>
    <x v="9"/>
    <s v="2024-07-23"/>
    <x v="2"/>
    <n v="3790"/>
    <x v="0"/>
    <m/>
    <x v="0"/>
    <m/>
    <x v="2"/>
    <n v="100474696"/>
    <x v="0"/>
    <x v="1"/>
    <s v="Direcção de Urbanismo"/>
    <s v="ORI"/>
    <x v="0"/>
    <m/>
    <x v="0"/>
    <x v="0"/>
    <x v="0"/>
    <x v="0"/>
    <x v="0"/>
    <x v="0"/>
    <x v="0"/>
    <x v="0"/>
    <x v="0"/>
    <x v="0"/>
    <x v="0"/>
    <s v="Direcção de Urbanismo"/>
    <x v="0"/>
    <x v="0"/>
    <x v="0"/>
    <x v="0"/>
    <x v="0"/>
    <x v="0"/>
    <x v="0"/>
    <x v="0"/>
    <x v="0"/>
    <x v="0"/>
    <x v="1"/>
    <x v="0"/>
    <s v="Pagamento de salário referente a 07-2024"/>
  </r>
  <r>
    <x v="0"/>
    <n v="0"/>
    <n v="0"/>
    <n v="0"/>
    <n v="871"/>
    <x v="555"/>
    <x v="0"/>
    <x v="0"/>
    <x v="0"/>
    <s v="03.16.12"/>
    <x v="40"/>
    <x v="0"/>
    <x v="0"/>
    <s v="Direcção de Urbanismo"/>
    <s v="03.16.12"/>
    <s v="Direcção de Urbanismo"/>
    <s v="03.16.12"/>
    <x v="31"/>
    <x v="0"/>
    <x v="0"/>
    <x v="1"/>
    <x v="0"/>
    <x v="0"/>
    <x v="0"/>
    <x v="0"/>
    <x v="9"/>
    <s v="2024-07-23"/>
    <x v="2"/>
    <n v="871"/>
    <x v="0"/>
    <m/>
    <x v="0"/>
    <m/>
    <x v="19"/>
    <n v="100474706"/>
    <x v="0"/>
    <x v="6"/>
    <s v="Direcção de Urbanismo"/>
    <s v="ORI"/>
    <x v="0"/>
    <m/>
    <x v="0"/>
    <x v="0"/>
    <x v="0"/>
    <x v="0"/>
    <x v="0"/>
    <x v="0"/>
    <x v="0"/>
    <x v="0"/>
    <x v="0"/>
    <x v="0"/>
    <x v="0"/>
    <s v="Direcção de Urbanismo"/>
    <x v="0"/>
    <x v="0"/>
    <x v="0"/>
    <x v="0"/>
    <x v="0"/>
    <x v="0"/>
    <x v="0"/>
    <x v="0"/>
    <x v="0"/>
    <x v="0"/>
    <x v="6"/>
    <x v="0"/>
    <s v="Pagamento de salário referente a 07-2024"/>
  </r>
  <r>
    <x v="0"/>
    <n v="0"/>
    <n v="0"/>
    <n v="0"/>
    <n v="545"/>
    <x v="555"/>
    <x v="0"/>
    <x v="0"/>
    <x v="0"/>
    <s v="03.16.12"/>
    <x v="40"/>
    <x v="0"/>
    <x v="0"/>
    <s v="Direcção de Urbanismo"/>
    <s v="03.16.12"/>
    <s v="Direcção de Urbanismo"/>
    <s v="03.16.12"/>
    <x v="60"/>
    <x v="0"/>
    <x v="0"/>
    <x v="0"/>
    <x v="0"/>
    <x v="0"/>
    <x v="0"/>
    <x v="0"/>
    <x v="9"/>
    <s v="2024-07-23"/>
    <x v="2"/>
    <n v="545"/>
    <x v="0"/>
    <m/>
    <x v="0"/>
    <m/>
    <x v="19"/>
    <n v="100474706"/>
    <x v="0"/>
    <x v="6"/>
    <s v="Direcção de Urbanismo"/>
    <s v="ORI"/>
    <x v="0"/>
    <m/>
    <x v="0"/>
    <x v="0"/>
    <x v="0"/>
    <x v="0"/>
    <x v="0"/>
    <x v="0"/>
    <x v="0"/>
    <x v="0"/>
    <x v="0"/>
    <x v="0"/>
    <x v="0"/>
    <s v="Direcção de Urbanismo"/>
    <x v="0"/>
    <x v="0"/>
    <x v="0"/>
    <x v="0"/>
    <x v="0"/>
    <x v="0"/>
    <x v="0"/>
    <x v="0"/>
    <x v="0"/>
    <x v="0"/>
    <x v="6"/>
    <x v="0"/>
    <s v="Pagamento de salário referente a 07-2024"/>
  </r>
  <r>
    <x v="0"/>
    <n v="0"/>
    <n v="0"/>
    <n v="0"/>
    <n v="5197"/>
    <x v="555"/>
    <x v="0"/>
    <x v="0"/>
    <x v="0"/>
    <s v="03.16.12"/>
    <x v="40"/>
    <x v="0"/>
    <x v="0"/>
    <s v="Direcção de Urbanismo"/>
    <s v="03.16.12"/>
    <s v="Direcção de Urbanismo"/>
    <s v="03.16.12"/>
    <x v="30"/>
    <x v="0"/>
    <x v="0"/>
    <x v="0"/>
    <x v="1"/>
    <x v="0"/>
    <x v="0"/>
    <x v="0"/>
    <x v="9"/>
    <s v="2024-07-23"/>
    <x v="2"/>
    <n v="5197"/>
    <x v="0"/>
    <m/>
    <x v="0"/>
    <m/>
    <x v="19"/>
    <n v="100474706"/>
    <x v="0"/>
    <x v="6"/>
    <s v="Direcção de Urbanismo"/>
    <s v="ORI"/>
    <x v="0"/>
    <m/>
    <x v="0"/>
    <x v="0"/>
    <x v="0"/>
    <x v="0"/>
    <x v="0"/>
    <x v="0"/>
    <x v="0"/>
    <x v="0"/>
    <x v="0"/>
    <x v="0"/>
    <x v="0"/>
    <s v="Direcção de Urbanismo"/>
    <x v="0"/>
    <x v="0"/>
    <x v="0"/>
    <x v="0"/>
    <x v="0"/>
    <x v="0"/>
    <x v="0"/>
    <x v="0"/>
    <x v="0"/>
    <x v="0"/>
    <x v="6"/>
    <x v="0"/>
    <s v="Pagamento de salário referente a 07-2024"/>
  </r>
  <r>
    <x v="0"/>
    <n v="0"/>
    <n v="0"/>
    <n v="0"/>
    <n v="6277"/>
    <x v="555"/>
    <x v="0"/>
    <x v="0"/>
    <x v="0"/>
    <s v="03.16.12"/>
    <x v="40"/>
    <x v="0"/>
    <x v="0"/>
    <s v="Direcção de Urbanismo"/>
    <s v="03.16.12"/>
    <s v="Direcção de Urbanismo"/>
    <s v="03.16.12"/>
    <x v="49"/>
    <x v="0"/>
    <x v="0"/>
    <x v="0"/>
    <x v="1"/>
    <x v="0"/>
    <x v="0"/>
    <x v="0"/>
    <x v="9"/>
    <s v="2024-07-23"/>
    <x v="2"/>
    <n v="6277"/>
    <x v="0"/>
    <m/>
    <x v="0"/>
    <m/>
    <x v="19"/>
    <n v="100474706"/>
    <x v="0"/>
    <x v="6"/>
    <s v="Direcção de Urbanismo"/>
    <s v="ORI"/>
    <x v="0"/>
    <m/>
    <x v="0"/>
    <x v="0"/>
    <x v="0"/>
    <x v="0"/>
    <x v="0"/>
    <x v="0"/>
    <x v="0"/>
    <x v="0"/>
    <x v="0"/>
    <x v="0"/>
    <x v="0"/>
    <s v="Direcção de Urbanismo"/>
    <x v="0"/>
    <x v="0"/>
    <x v="0"/>
    <x v="0"/>
    <x v="0"/>
    <x v="0"/>
    <x v="0"/>
    <x v="0"/>
    <x v="0"/>
    <x v="0"/>
    <x v="6"/>
    <x v="0"/>
    <s v="Pagamento de salário referente a 07-2024"/>
  </r>
  <r>
    <x v="0"/>
    <n v="0"/>
    <n v="0"/>
    <n v="0"/>
    <n v="10843"/>
    <x v="555"/>
    <x v="0"/>
    <x v="0"/>
    <x v="0"/>
    <s v="03.16.12"/>
    <x v="40"/>
    <x v="0"/>
    <x v="0"/>
    <s v="Direcção de Urbanismo"/>
    <s v="03.16.12"/>
    <s v="Direcção de Urbanismo"/>
    <s v="03.16.12"/>
    <x v="31"/>
    <x v="0"/>
    <x v="0"/>
    <x v="1"/>
    <x v="0"/>
    <x v="0"/>
    <x v="0"/>
    <x v="0"/>
    <x v="9"/>
    <s v="2024-07-23"/>
    <x v="2"/>
    <n v="10843"/>
    <x v="0"/>
    <m/>
    <x v="0"/>
    <m/>
    <x v="9"/>
    <n v="100474693"/>
    <x v="0"/>
    <x v="0"/>
    <s v="Direcção de Urbanismo"/>
    <s v="ORI"/>
    <x v="0"/>
    <m/>
    <x v="0"/>
    <x v="0"/>
    <x v="0"/>
    <x v="0"/>
    <x v="0"/>
    <x v="0"/>
    <x v="0"/>
    <x v="0"/>
    <x v="0"/>
    <x v="0"/>
    <x v="0"/>
    <s v="Direcção de Urbanismo"/>
    <x v="0"/>
    <x v="0"/>
    <x v="0"/>
    <x v="0"/>
    <x v="0"/>
    <x v="0"/>
    <x v="0"/>
    <x v="0"/>
    <x v="0"/>
    <x v="0"/>
    <x v="0"/>
    <x v="0"/>
    <s v="Pagamento de salário referente a 07-2024"/>
  </r>
  <r>
    <x v="0"/>
    <n v="0"/>
    <n v="0"/>
    <n v="0"/>
    <n v="6793"/>
    <x v="555"/>
    <x v="0"/>
    <x v="0"/>
    <x v="0"/>
    <s v="03.16.12"/>
    <x v="40"/>
    <x v="0"/>
    <x v="0"/>
    <s v="Direcção de Urbanismo"/>
    <s v="03.16.12"/>
    <s v="Direcção de Urbanismo"/>
    <s v="03.16.12"/>
    <x v="60"/>
    <x v="0"/>
    <x v="0"/>
    <x v="0"/>
    <x v="0"/>
    <x v="0"/>
    <x v="0"/>
    <x v="0"/>
    <x v="9"/>
    <s v="2024-07-23"/>
    <x v="2"/>
    <n v="6793"/>
    <x v="0"/>
    <m/>
    <x v="0"/>
    <m/>
    <x v="9"/>
    <n v="100474693"/>
    <x v="0"/>
    <x v="0"/>
    <s v="Direcção de Urbanismo"/>
    <s v="ORI"/>
    <x v="0"/>
    <m/>
    <x v="0"/>
    <x v="0"/>
    <x v="0"/>
    <x v="0"/>
    <x v="0"/>
    <x v="0"/>
    <x v="0"/>
    <x v="0"/>
    <x v="0"/>
    <x v="0"/>
    <x v="0"/>
    <s v="Direcção de Urbanismo"/>
    <x v="0"/>
    <x v="0"/>
    <x v="0"/>
    <x v="0"/>
    <x v="0"/>
    <x v="0"/>
    <x v="0"/>
    <x v="0"/>
    <x v="0"/>
    <x v="0"/>
    <x v="0"/>
    <x v="0"/>
    <s v="Pagamento de salário referente a 07-2024"/>
  </r>
  <r>
    <x v="0"/>
    <n v="0"/>
    <n v="0"/>
    <n v="0"/>
    <n v="64666"/>
    <x v="555"/>
    <x v="0"/>
    <x v="0"/>
    <x v="0"/>
    <s v="03.16.12"/>
    <x v="40"/>
    <x v="0"/>
    <x v="0"/>
    <s v="Direcção de Urbanismo"/>
    <s v="03.16.12"/>
    <s v="Direcção de Urbanismo"/>
    <s v="03.16.12"/>
    <x v="30"/>
    <x v="0"/>
    <x v="0"/>
    <x v="0"/>
    <x v="1"/>
    <x v="0"/>
    <x v="0"/>
    <x v="0"/>
    <x v="9"/>
    <s v="2024-07-23"/>
    <x v="2"/>
    <n v="64666"/>
    <x v="0"/>
    <m/>
    <x v="0"/>
    <m/>
    <x v="9"/>
    <n v="100474693"/>
    <x v="0"/>
    <x v="0"/>
    <s v="Direcção de Urbanismo"/>
    <s v="ORI"/>
    <x v="0"/>
    <m/>
    <x v="0"/>
    <x v="0"/>
    <x v="0"/>
    <x v="0"/>
    <x v="0"/>
    <x v="0"/>
    <x v="0"/>
    <x v="0"/>
    <x v="0"/>
    <x v="0"/>
    <x v="0"/>
    <s v="Direcção de Urbanismo"/>
    <x v="0"/>
    <x v="0"/>
    <x v="0"/>
    <x v="0"/>
    <x v="0"/>
    <x v="0"/>
    <x v="0"/>
    <x v="0"/>
    <x v="0"/>
    <x v="0"/>
    <x v="0"/>
    <x v="0"/>
    <s v="Pagamento de salário referente a 07-2024"/>
  </r>
  <r>
    <x v="0"/>
    <n v="0"/>
    <n v="0"/>
    <n v="0"/>
    <n v="78061"/>
    <x v="555"/>
    <x v="0"/>
    <x v="0"/>
    <x v="0"/>
    <s v="03.16.12"/>
    <x v="40"/>
    <x v="0"/>
    <x v="0"/>
    <s v="Direcção de Urbanismo"/>
    <s v="03.16.12"/>
    <s v="Direcção de Urbanismo"/>
    <s v="03.16.12"/>
    <x v="49"/>
    <x v="0"/>
    <x v="0"/>
    <x v="0"/>
    <x v="1"/>
    <x v="0"/>
    <x v="0"/>
    <x v="0"/>
    <x v="9"/>
    <s v="2024-07-23"/>
    <x v="2"/>
    <n v="78061"/>
    <x v="0"/>
    <m/>
    <x v="0"/>
    <m/>
    <x v="9"/>
    <n v="100474693"/>
    <x v="0"/>
    <x v="0"/>
    <s v="Direcção de Urbanismo"/>
    <s v="ORI"/>
    <x v="0"/>
    <m/>
    <x v="0"/>
    <x v="0"/>
    <x v="0"/>
    <x v="0"/>
    <x v="0"/>
    <x v="0"/>
    <x v="0"/>
    <x v="0"/>
    <x v="0"/>
    <x v="0"/>
    <x v="0"/>
    <s v="Direcção de Urbanismo"/>
    <x v="0"/>
    <x v="0"/>
    <x v="0"/>
    <x v="0"/>
    <x v="0"/>
    <x v="0"/>
    <x v="0"/>
    <x v="0"/>
    <x v="0"/>
    <x v="0"/>
    <x v="0"/>
    <x v="0"/>
    <s v="Pagamento de salário referente a 07-2024"/>
  </r>
  <r>
    <x v="0"/>
    <n v="0"/>
    <n v="0"/>
    <n v="0"/>
    <n v="65"/>
    <x v="556"/>
    <x v="0"/>
    <x v="0"/>
    <x v="0"/>
    <s v="03.16.11"/>
    <x v="27"/>
    <x v="0"/>
    <x v="0"/>
    <s v="Direcção de Obras"/>
    <s v="03.16.11"/>
    <s v="Direcção de Obras"/>
    <s v="03.16.11"/>
    <x v="31"/>
    <x v="0"/>
    <x v="0"/>
    <x v="1"/>
    <x v="0"/>
    <x v="0"/>
    <x v="0"/>
    <x v="0"/>
    <x v="9"/>
    <s v="2024-07-23"/>
    <x v="2"/>
    <n v="65"/>
    <x v="0"/>
    <m/>
    <x v="0"/>
    <m/>
    <x v="15"/>
    <n v="100479277"/>
    <x v="0"/>
    <x v="2"/>
    <s v="Direcção de Obras"/>
    <s v="ORI"/>
    <x v="0"/>
    <m/>
    <x v="0"/>
    <x v="0"/>
    <x v="0"/>
    <x v="0"/>
    <x v="0"/>
    <x v="0"/>
    <x v="0"/>
    <x v="0"/>
    <x v="0"/>
    <x v="0"/>
    <x v="0"/>
    <s v="Direcção de Obras"/>
    <x v="0"/>
    <x v="0"/>
    <x v="0"/>
    <x v="0"/>
    <x v="0"/>
    <x v="0"/>
    <x v="0"/>
    <x v="0"/>
    <x v="0"/>
    <x v="0"/>
    <x v="2"/>
    <x v="0"/>
    <s v="Pagamento de salário referente a 07-2024"/>
  </r>
  <r>
    <x v="0"/>
    <n v="0"/>
    <n v="0"/>
    <n v="0"/>
    <n v="2"/>
    <x v="556"/>
    <x v="0"/>
    <x v="0"/>
    <x v="0"/>
    <s v="03.16.11"/>
    <x v="27"/>
    <x v="0"/>
    <x v="0"/>
    <s v="Direcção de Obras"/>
    <s v="03.16.11"/>
    <s v="Direcção de Obras"/>
    <s v="03.16.11"/>
    <x v="29"/>
    <x v="0"/>
    <x v="0"/>
    <x v="0"/>
    <x v="0"/>
    <x v="0"/>
    <x v="0"/>
    <x v="0"/>
    <x v="9"/>
    <s v="2024-07-23"/>
    <x v="2"/>
    <n v="2"/>
    <x v="0"/>
    <m/>
    <x v="0"/>
    <m/>
    <x v="15"/>
    <n v="100479277"/>
    <x v="0"/>
    <x v="2"/>
    <s v="Direcção de Obras"/>
    <s v="ORI"/>
    <x v="0"/>
    <m/>
    <x v="0"/>
    <x v="0"/>
    <x v="0"/>
    <x v="0"/>
    <x v="0"/>
    <x v="0"/>
    <x v="0"/>
    <x v="0"/>
    <x v="0"/>
    <x v="0"/>
    <x v="0"/>
    <s v="Direcção de Obras"/>
    <x v="0"/>
    <x v="0"/>
    <x v="0"/>
    <x v="0"/>
    <x v="0"/>
    <x v="0"/>
    <x v="0"/>
    <x v="0"/>
    <x v="0"/>
    <x v="0"/>
    <x v="2"/>
    <x v="0"/>
    <s v="Pagamento de salário referente a 07-2024"/>
  </r>
  <r>
    <x v="0"/>
    <n v="0"/>
    <n v="0"/>
    <n v="0"/>
    <n v="251"/>
    <x v="556"/>
    <x v="0"/>
    <x v="0"/>
    <x v="0"/>
    <s v="03.16.11"/>
    <x v="27"/>
    <x v="0"/>
    <x v="0"/>
    <s v="Direcção de Obras"/>
    <s v="03.16.11"/>
    <s v="Direcção de Obras"/>
    <s v="03.16.11"/>
    <x v="28"/>
    <x v="0"/>
    <x v="0"/>
    <x v="0"/>
    <x v="0"/>
    <x v="0"/>
    <x v="0"/>
    <x v="0"/>
    <x v="9"/>
    <s v="2024-07-23"/>
    <x v="2"/>
    <n v="251"/>
    <x v="0"/>
    <m/>
    <x v="0"/>
    <m/>
    <x v="15"/>
    <n v="100479277"/>
    <x v="0"/>
    <x v="2"/>
    <s v="Direcção de Obras"/>
    <s v="ORI"/>
    <x v="0"/>
    <m/>
    <x v="0"/>
    <x v="0"/>
    <x v="0"/>
    <x v="0"/>
    <x v="0"/>
    <x v="0"/>
    <x v="0"/>
    <x v="0"/>
    <x v="0"/>
    <x v="0"/>
    <x v="0"/>
    <s v="Direcção de Obras"/>
    <x v="0"/>
    <x v="0"/>
    <x v="0"/>
    <x v="0"/>
    <x v="0"/>
    <x v="0"/>
    <x v="0"/>
    <x v="0"/>
    <x v="0"/>
    <x v="0"/>
    <x v="2"/>
    <x v="0"/>
    <s v="Pagamento de salário referente a 07-2024"/>
  </r>
  <r>
    <x v="0"/>
    <n v="0"/>
    <n v="0"/>
    <n v="0"/>
    <n v="1427"/>
    <x v="556"/>
    <x v="0"/>
    <x v="0"/>
    <x v="0"/>
    <s v="03.16.11"/>
    <x v="27"/>
    <x v="0"/>
    <x v="0"/>
    <s v="Direcção de Obras"/>
    <s v="03.16.11"/>
    <s v="Direcção de Obras"/>
    <s v="03.16.11"/>
    <x v="30"/>
    <x v="0"/>
    <x v="0"/>
    <x v="0"/>
    <x v="1"/>
    <x v="0"/>
    <x v="0"/>
    <x v="0"/>
    <x v="9"/>
    <s v="2024-07-23"/>
    <x v="2"/>
    <n v="1427"/>
    <x v="0"/>
    <m/>
    <x v="0"/>
    <m/>
    <x v="15"/>
    <n v="100479277"/>
    <x v="0"/>
    <x v="2"/>
    <s v="Direcção de Obras"/>
    <s v="ORI"/>
    <x v="0"/>
    <m/>
    <x v="0"/>
    <x v="0"/>
    <x v="0"/>
    <x v="0"/>
    <x v="0"/>
    <x v="0"/>
    <x v="0"/>
    <x v="0"/>
    <x v="0"/>
    <x v="0"/>
    <x v="0"/>
    <s v="Direcção de Obras"/>
    <x v="0"/>
    <x v="0"/>
    <x v="0"/>
    <x v="0"/>
    <x v="0"/>
    <x v="0"/>
    <x v="0"/>
    <x v="0"/>
    <x v="0"/>
    <x v="0"/>
    <x v="2"/>
    <x v="0"/>
    <s v="Pagamento de salário referente a 07-2024"/>
  </r>
  <r>
    <x v="0"/>
    <n v="0"/>
    <n v="0"/>
    <n v="0"/>
    <n v="1783"/>
    <x v="556"/>
    <x v="0"/>
    <x v="0"/>
    <x v="0"/>
    <s v="03.16.11"/>
    <x v="27"/>
    <x v="0"/>
    <x v="0"/>
    <s v="Direcção de Obras"/>
    <s v="03.16.11"/>
    <s v="Direcção de Obras"/>
    <s v="03.16.11"/>
    <x v="48"/>
    <x v="0"/>
    <x v="0"/>
    <x v="0"/>
    <x v="1"/>
    <x v="0"/>
    <x v="0"/>
    <x v="0"/>
    <x v="9"/>
    <s v="2024-07-23"/>
    <x v="2"/>
    <n v="1783"/>
    <x v="0"/>
    <m/>
    <x v="0"/>
    <m/>
    <x v="15"/>
    <n v="100479277"/>
    <x v="0"/>
    <x v="2"/>
    <s v="Direcção de Obras"/>
    <s v="ORI"/>
    <x v="0"/>
    <m/>
    <x v="0"/>
    <x v="0"/>
    <x v="0"/>
    <x v="0"/>
    <x v="0"/>
    <x v="0"/>
    <x v="0"/>
    <x v="0"/>
    <x v="0"/>
    <x v="0"/>
    <x v="0"/>
    <s v="Direcção de Obras"/>
    <x v="0"/>
    <x v="0"/>
    <x v="0"/>
    <x v="0"/>
    <x v="0"/>
    <x v="0"/>
    <x v="0"/>
    <x v="0"/>
    <x v="0"/>
    <x v="0"/>
    <x v="2"/>
    <x v="0"/>
    <s v="Pagamento de salário referente a 07-2024"/>
  </r>
  <r>
    <x v="0"/>
    <n v="0"/>
    <n v="0"/>
    <n v="0"/>
    <n v="654"/>
    <x v="556"/>
    <x v="0"/>
    <x v="0"/>
    <x v="0"/>
    <s v="03.16.11"/>
    <x v="27"/>
    <x v="0"/>
    <x v="0"/>
    <s v="Direcção de Obras"/>
    <s v="03.16.11"/>
    <s v="Direcção de Obras"/>
    <s v="03.16.11"/>
    <x v="49"/>
    <x v="0"/>
    <x v="0"/>
    <x v="0"/>
    <x v="1"/>
    <x v="0"/>
    <x v="0"/>
    <x v="0"/>
    <x v="9"/>
    <s v="2024-07-23"/>
    <x v="2"/>
    <n v="654"/>
    <x v="0"/>
    <m/>
    <x v="0"/>
    <m/>
    <x v="15"/>
    <n v="100479277"/>
    <x v="0"/>
    <x v="2"/>
    <s v="Direcção de Obras"/>
    <s v="ORI"/>
    <x v="0"/>
    <m/>
    <x v="0"/>
    <x v="0"/>
    <x v="0"/>
    <x v="0"/>
    <x v="0"/>
    <x v="0"/>
    <x v="0"/>
    <x v="0"/>
    <x v="0"/>
    <x v="0"/>
    <x v="0"/>
    <s v="Direcção de Obras"/>
    <x v="0"/>
    <x v="0"/>
    <x v="0"/>
    <x v="0"/>
    <x v="0"/>
    <x v="0"/>
    <x v="0"/>
    <x v="0"/>
    <x v="0"/>
    <x v="0"/>
    <x v="2"/>
    <x v="0"/>
    <s v="Pagamento de salário referente a 07-2024"/>
  </r>
  <r>
    <x v="0"/>
    <n v="0"/>
    <n v="0"/>
    <n v="0"/>
    <n v="744"/>
    <x v="556"/>
    <x v="0"/>
    <x v="0"/>
    <x v="0"/>
    <s v="03.16.11"/>
    <x v="27"/>
    <x v="0"/>
    <x v="0"/>
    <s v="Direcção de Obras"/>
    <s v="03.16.11"/>
    <s v="Direcção de Obras"/>
    <s v="03.16.11"/>
    <x v="31"/>
    <x v="0"/>
    <x v="0"/>
    <x v="1"/>
    <x v="0"/>
    <x v="0"/>
    <x v="0"/>
    <x v="0"/>
    <x v="9"/>
    <s v="2024-07-23"/>
    <x v="2"/>
    <n v="744"/>
    <x v="0"/>
    <m/>
    <x v="0"/>
    <m/>
    <x v="2"/>
    <n v="100474696"/>
    <x v="0"/>
    <x v="1"/>
    <s v="Direcção de Obras"/>
    <s v="ORI"/>
    <x v="0"/>
    <m/>
    <x v="0"/>
    <x v="0"/>
    <x v="0"/>
    <x v="0"/>
    <x v="0"/>
    <x v="0"/>
    <x v="0"/>
    <x v="0"/>
    <x v="0"/>
    <x v="0"/>
    <x v="0"/>
    <s v="Direcção de Obras"/>
    <x v="0"/>
    <x v="0"/>
    <x v="0"/>
    <x v="0"/>
    <x v="0"/>
    <x v="0"/>
    <x v="0"/>
    <x v="0"/>
    <x v="0"/>
    <x v="0"/>
    <x v="1"/>
    <x v="0"/>
    <s v="Pagamento de salário referente a 07-2024"/>
  </r>
  <r>
    <x v="0"/>
    <n v="0"/>
    <n v="0"/>
    <n v="0"/>
    <n v="24"/>
    <x v="556"/>
    <x v="0"/>
    <x v="0"/>
    <x v="0"/>
    <s v="03.16.11"/>
    <x v="27"/>
    <x v="0"/>
    <x v="0"/>
    <s v="Direcção de Obras"/>
    <s v="03.16.11"/>
    <s v="Direcção de Obras"/>
    <s v="03.16.11"/>
    <x v="29"/>
    <x v="0"/>
    <x v="0"/>
    <x v="0"/>
    <x v="0"/>
    <x v="0"/>
    <x v="0"/>
    <x v="0"/>
    <x v="9"/>
    <s v="2024-07-23"/>
    <x v="2"/>
    <n v="24"/>
    <x v="0"/>
    <m/>
    <x v="0"/>
    <m/>
    <x v="2"/>
    <n v="100474696"/>
    <x v="0"/>
    <x v="1"/>
    <s v="Direcção de Obras"/>
    <s v="ORI"/>
    <x v="0"/>
    <m/>
    <x v="0"/>
    <x v="0"/>
    <x v="0"/>
    <x v="0"/>
    <x v="0"/>
    <x v="0"/>
    <x v="0"/>
    <x v="0"/>
    <x v="0"/>
    <x v="0"/>
    <x v="0"/>
    <s v="Direcção de Obras"/>
    <x v="0"/>
    <x v="0"/>
    <x v="0"/>
    <x v="0"/>
    <x v="0"/>
    <x v="0"/>
    <x v="0"/>
    <x v="0"/>
    <x v="0"/>
    <x v="0"/>
    <x v="1"/>
    <x v="0"/>
    <s v="Pagamento de salário referente a 07-2024"/>
  </r>
  <r>
    <x v="0"/>
    <n v="0"/>
    <n v="0"/>
    <n v="0"/>
    <n v="2870"/>
    <x v="556"/>
    <x v="0"/>
    <x v="0"/>
    <x v="0"/>
    <s v="03.16.11"/>
    <x v="27"/>
    <x v="0"/>
    <x v="0"/>
    <s v="Direcção de Obras"/>
    <s v="03.16.11"/>
    <s v="Direcção de Obras"/>
    <s v="03.16.11"/>
    <x v="28"/>
    <x v="0"/>
    <x v="0"/>
    <x v="0"/>
    <x v="0"/>
    <x v="0"/>
    <x v="0"/>
    <x v="0"/>
    <x v="9"/>
    <s v="2024-07-23"/>
    <x v="2"/>
    <n v="2870"/>
    <x v="0"/>
    <m/>
    <x v="0"/>
    <m/>
    <x v="2"/>
    <n v="100474696"/>
    <x v="0"/>
    <x v="1"/>
    <s v="Direcção de Obras"/>
    <s v="ORI"/>
    <x v="0"/>
    <m/>
    <x v="0"/>
    <x v="0"/>
    <x v="0"/>
    <x v="0"/>
    <x v="0"/>
    <x v="0"/>
    <x v="0"/>
    <x v="0"/>
    <x v="0"/>
    <x v="0"/>
    <x v="0"/>
    <s v="Direcção de Obras"/>
    <x v="0"/>
    <x v="0"/>
    <x v="0"/>
    <x v="0"/>
    <x v="0"/>
    <x v="0"/>
    <x v="0"/>
    <x v="0"/>
    <x v="0"/>
    <x v="0"/>
    <x v="1"/>
    <x v="0"/>
    <s v="Pagamento de salário referente a 07-2024"/>
  </r>
  <r>
    <x v="0"/>
    <n v="0"/>
    <n v="0"/>
    <n v="0"/>
    <n v="16300"/>
    <x v="556"/>
    <x v="0"/>
    <x v="0"/>
    <x v="0"/>
    <s v="03.16.11"/>
    <x v="27"/>
    <x v="0"/>
    <x v="0"/>
    <s v="Direcção de Obras"/>
    <s v="03.16.11"/>
    <s v="Direcção de Obras"/>
    <s v="03.16.11"/>
    <x v="30"/>
    <x v="0"/>
    <x v="0"/>
    <x v="0"/>
    <x v="1"/>
    <x v="0"/>
    <x v="0"/>
    <x v="0"/>
    <x v="9"/>
    <s v="2024-07-23"/>
    <x v="2"/>
    <n v="16300"/>
    <x v="0"/>
    <m/>
    <x v="0"/>
    <m/>
    <x v="2"/>
    <n v="100474696"/>
    <x v="0"/>
    <x v="1"/>
    <s v="Direcção de Obras"/>
    <s v="ORI"/>
    <x v="0"/>
    <m/>
    <x v="0"/>
    <x v="0"/>
    <x v="0"/>
    <x v="0"/>
    <x v="0"/>
    <x v="0"/>
    <x v="0"/>
    <x v="0"/>
    <x v="0"/>
    <x v="0"/>
    <x v="0"/>
    <s v="Direcção de Obras"/>
    <x v="0"/>
    <x v="0"/>
    <x v="0"/>
    <x v="0"/>
    <x v="0"/>
    <x v="0"/>
    <x v="0"/>
    <x v="0"/>
    <x v="0"/>
    <x v="0"/>
    <x v="1"/>
    <x v="0"/>
    <s v="Pagamento de salário referente a 07-2024"/>
  </r>
  <r>
    <x v="0"/>
    <n v="0"/>
    <n v="0"/>
    <n v="0"/>
    <n v="20354"/>
    <x v="556"/>
    <x v="0"/>
    <x v="0"/>
    <x v="0"/>
    <s v="03.16.11"/>
    <x v="27"/>
    <x v="0"/>
    <x v="0"/>
    <s v="Direcção de Obras"/>
    <s v="03.16.11"/>
    <s v="Direcção de Obras"/>
    <s v="03.16.11"/>
    <x v="48"/>
    <x v="0"/>
    <x v="0"/>
    <x v="0"/>
    <x v="1"/>
    <x v="0"/>
    <x v="0"/>
    <x v="0"/>
    <x v="9"/>
    <s v="2024-07-23"/>
    <x v="2"/>
    <n v="20354"/>
    <x v="0"/>
    <m/>
    <x v="0"/>
    <m/>
    <x v="2"/>
    <n v="100474696"/>
    <x v="0"/>
    <x v="1"/>
    <s v="Direcção de Obras"/>
    <s v="ORI"/>
    <x v="0"/>
    <m/>
    <x v="0"/>
    <x v="0"/>
    <x v="0"/>
    <x v="0"/>
    <x v="0"/>
    <x v="0"/>
    <x v="0"/>
    <x v="0"/>
    <x v="0"/>
    <x v="0"/>
    <x v="0"/>
    <s v="Direcção de Obras"/>
    <x v="0"/>
    <x v="0"/>
    <x v="0"/>
    <x v="0"/>
    <x v="0"/>
    <x v="0"/>
    <x v="0"/>
    <x v="0"/>
    <x v="0"/>
    <x v="0"/>
    <x v="1"/>
    <x v="0"/>
    <s v="Pagamento de salário referente a 07-2024"/>
  </r>
  <r>
    <x v="0"/>
    <n v="0"/>
    <n v="0"/>
    <n v="0"/>
    <n v="7447"/>
    <x v="556"/>
    <x v="0"/>
    <x v="0"/>
    <x v="0"/>
    <s v="03.16.11"/>
    <x v="27"/>
    <x v="0"/>
    <x v="0"/>
    <s v="Direcção de Obras"/>
    <s v="03.16.11"/>
    <s v="Direcção de Obras"/>
    <s v="03.16.11"/>
    <x v="49"/>
    <x v="0"/>
    <x v="0"/>
    <x v="0"/>
    <x v="1"/>
    <x v="0"/>
    <x v="0"/>
    <x v="0"/>
    <x v="9"/>
    <s v="2024-07-23"/>
    <x v="2"/>
    <n v="7447"/>
    <x v="0"/>
    <m/>
    <x v="0"/>
    <m/>
    <x v="2"/>
    <n v="100474696"/>
    <x v="0"/>
    <x v="1"/>
    <s v="Direcção de Obras"/>
    <s v="ORI"/>
    <x v="0"/>
    <m/>
    <x v="0"/>
    <x v="0"/>
    <x v="0"/>
    <x v="0"/>
    <x v="0"/>
    <x v="0"/>
    <x v="0"/>
    <x v="0"/>
    <x v="0"/>
    <x v="0"/>
    <x v="0"/>
    <s v="Direcção de Obras"/>
    <x v="0"/>
    <x v="0"/>
    <x v="0"/>
    <x v="0"/>
    <x v="0"/>
    <x v="0"/>
    <x v="0"/>
    <x v="0"/>
    <x v="0"/>
    <x v="0"/>
    <x v="1"/>
    <x v="0"/>
    <s v="Pagamento de salário referente a 07-2024"/>
  </r>
  <r>
    <x v="0"/>
    <n v="0"/>
    <n v="0"/>
    <n v="0"/>
    <n v="140"/>
    <x v="556"/>
    <x v="0"/>
    <x v="0"/>
    <x v="0"/>
    <s v="03.16.11"/>
    <x v="27"/>
    <x v="0"/>
    <x v="0"/>
    <s v="Direcção de Obras"/>
    <s v="03.16.11"/>
    <s v="Direcção de Obras"/>
    <s v="03.16.11"/>
    <x v="31"/>
    <x v="0"/>
    <x v="0"/>
    <x v="1"/>
    <x v="0"/>
    <x v="0"/>
    <x v="0"/>
    <x v="0"/>
    <x v="9"/>
    <s v="2024-07-23"/>
    <x v="2"/>
    <n v="140"/>
    <x v="0"/>
    <m/>
    <x v="0"/>
    <m/>
    <x v="67"/>
    <n v="100474708"/>
    <x v="0"/>
    <x v="7"/>
    <s v="Direcção de Obras"/>
    <s v="ORI"/>
    <x v="0"/>
    <m/>
    <x v="0"/>
    <x v="0"/>
    <x v="0"/>
    <x v="0"/>
    <x v="0"/>
    <x v="0"/>
    <x v="0"/>
    <x v="0"/>
    <x v="0"/>
    <x v="0"/>
    <x v="0"/>
    <s v="Direcção de Obras"/>
    <x v="0"/>
    <x v="0"/>
    <x v="0"/>
    <x v="0"/>
    <x v="0"/>
    <x v="0"/>
    <x v="0"/>
    <x v="0"/>
    <x v="0"/>
    <x v="0"/>
    <x v="7"/>
    <x v="0"/>
    <s v="Pagamento de salário referente a 07-2024"/>
  </r>
  <r>
    <x v="0"/>
    <n v="0"/>
    <n v="0"/>
    <n v="0"/>
    <n v="4"/>
    <x v="556"/>
    <x v="0"/>
    <x v="0"/>
    <x v="0"/>
    <s v="03.16.11"/>
    <x v="27"/>
    <x v="0"/>
    <x v="0"/>
    <s v="Direcção de Obras"/>
    <s v="03.16.11"/>
    <s v="Direcção de Obras"/>
    <s v="03.16.11"/>
    <x v="29"/>
    <x v="0"/>
    <x v="0"/>
    <x v="0"/>
    <x v="0"/>
    <x v="0"/>
    <x v="0"/>
    <x v="0"/>
    <x v="9"/>
    <s v="2024-07-23"/>
    <x v="2"/>
    <n v="4"/>
    <x v="0"/>
    <m/>
    <x v="0"/>
    <m/>
    <x v="67"/>
    <n v="100474708"/>
    <x v="0"/>
    <x v="7"/>
    <s v="Direcção de Obras"/>
    <s v="ORI"/>
    <x v="0"/>
    <m/>
    <x v="0"/>
    <x v="0"/>
    <x v="0"/>
    <x v="0"/>
    <x v="0"/>
    <x v="0"/>
    <x v="0"/>
    <x v="0"/>
    <x v="0"/>
    <x v="0"/>
    <x v="0"/>
    <s v="Direcção de Obras"/>
    <x v="0"/>
    <x v="0"/>
    <x v="0"/>
    <x v="0"/>
    <x v="0"/>
    <x v="0"/>
    <x v="0"/>
    <x v="0"/>
    <x v="0"/>
    <x v="0"/>
    <x v="7"/>
    <x v="0"/>
    <s v="Pagamento de salário referente a 07-2024"/>
  </r>
  <r>
    <x v="0"/>
    <n v="0"/>
    <n v="0"/>
    <n v="0"/>
    <n v="541"/>
    <x v="556"/>
    <x v="0"/>
    <x v="0"/>
    <x v="0"/>
    <s v="03.16.11"/>
    <x v="27"/>
    <x v="0"/>
    <x v="0"/>
    <s v="Direcção de Obras"/>
    <s v="03.16.11"/>
    <s v="Direcção de Obras"/>
    <s v="03.16.11"/>
    <x v="28"/>
    <x v="0"/>
    <x v="0"/>
    <x v="0"/>
    <x v="0"/>
    <x v="0"/>
    <x v="0"/>
    <x v="0"/>
    <x v="9"/>
    <s v="2024-07-23"/>
    <x v="2"/>
    <n v="541"/>
    <x v="0"/>
    <m/>
    <x v="0"/>
    <m/>
    <x v="67"/>
    <n v="100474708"/>
    <x v="0"/>
    <x v="7"/>
    <s v="Direcção de Obras"/>
    <s v="ORI"/>
    <x v="0"/>
    <m/>
    <x v="0"/>
    <x v="0"/>
    <x v="0"/>
    <x v="0"/>
    <x v="0"/>
    <x v="0"/>
    <x v="0"/>
    <x v="0"/>
    <x v="0"/>
    <x v="0"/>
    <x v="0"/>
    <s v="Direcção de Obras"/>
    <x v="0"/>
    <x v="0"/>
    <x v="0"/>
    <x v="0"/>
    <x v="0"/>
    <x v="0"/>
    <x v="0"/>
    <x v="0"/>
    <x v="0"/>
    <x v="0"/>
    <x v="7"/>
    <x v="0"/>
    <s v="Pagamento de salário referente a 07-2024"/>
  </r>
  <r>
    <x v="0"/>
    <n v="0"/>
    <n v="0"/>
    <n v="0"/>
    <n v="3072"/>
    <x v="556"/>
    <x v="0"/>
    <x v="0"/>
    <x v="0"/>
    <s v="03.16.11"/>
    <x v="27"/>
    <x v="0"/>
    <x v="0"/>
    <s v="Direcção de Obras"/>
    <s v="03.16.11"/>
    <s v="Direcção de Obras"/>
    <s v="03.16.11"/>
    <x v="30"/>
    <x v="0"/>
    <x v="0"/>
    <x v="0"/>
    <x v="1"/>
    <x v="0"/>
    <x v="0"/>
    <x v="0"/>
    <x v="9"/>
    <s v="2024-07-23"/>
    <x v="2"/>
    <n v="3072"/>
    <x v="0"/>
    <m/>
    <x v="0"/>
    <m/>
    <x v="67"/>
    <n v="100474708"/>
    <x v="0"/>
    <x v="7"/>
    <s v="Direcção de Obras"/>
    <s v="ORI"/>
    <x v="0"/>
    <m/>
    <x v="0"/>
    <x v="0"/>
    <x v="0"/>
    <x v="0"/>
    <x v="0"/>
    <x v="0"/>
    <x v="0"/>
    <x v="0"/>
    <x v="0"/>
    <x v="0"/>
    <x v="0"/>
    <s v="Direcção de Obras"/>
    <x v="0"/>
    <x v="0"/>
    <x v="0"/>
    <x v="0"/>
    <x v="0"/>
    <x v="0"/>
    <x v="0"/>
    <x v="0"/>
    <x v="0"/>
    <x v="0"/>
    <x v="7"/>
    <x v="0"/>
    <s v="Pagamento de salário referente a 07-2024"/>
  </r>
  <r>
    <x v="0"/>
    <n v="0"/>
    <n v="0"/>
    <n v="0"/>
    <n v="3837"/>
    <x v="556"/>
    <x v="0"/>
    <x v="0"/>
    <x v="0"/>
    <s v="03.16.11"/>
    <x v="27"/>
    <x v="0"/>
    <x v="0"/>
    <s v="Direcção de Obras"/>
    <s v="03.16.11"/>
    <s v="Direcção de Obras"/>
    <s v="03.16.11"/>
    <x v="48"/>
    <x v="0"/>
    <x v="0"/>
    <x v="0"/>
    <x v="1"/>
    <x v="0"/>
    <x v="0"/>
    <x v="0"/>
    <x v="9"/>
    <s v="2024-07-23"/>
    <x v="2"/>
    <n v="3837"/>
    <x v="0"/>
    <m/>
    <x v="0"/>
    <m/>
    <x v="67"/>
    <n v="100474708"/>
    <x v="0"/>
    <x v="7"/>
    <s v="Direcção de Obras"/>
    <s v="ORI"/>
    <x v="0"/>
    <m/>
    <x v="0"/>
    <x v="0"/>
    <x v="0"/>
    <x v="0"/>
    <x v="0"/>
    <x v="0"/>
    <x v="0"/>
    <x v="0"/>
    <x v="0"/>
    <x v="0"/>
    <x v="0"/>
    <s v="Direcção de Obras"/>
    <x v="0"/>
    <x v="0"/>
    <x v="0"/>
    <x v="0"/>
    <x v="0"/>
    <x v="0"/>
    <x v="0"/>
    <x v="0"/>
    <x v="0"/>
    <x v="0"/>
    <x v="7"/>
    <x v="0"/>
    <s v="Pagamento de salário referente a 07-2024"/>
  </r>
  <r>
    <x v="0"/>
    <n v="0"/>
    <n v="0"/>
    <n v="0"/>
    <n v="1406"/>
    <x v="556"/>
    <x v="0"/>
    <x v="0"/>
    <x v="0"/>
    <s v="03.16.11"/>
    <x v="27"/>
    <x v="0"/>
    <x v="0"/>
    <s v="Direcção de Obras"/>
    <s v="03.16.11"/>
    <s v="Direcção de Obras"/>
    <s v="03.16.11"/>
    <x v="49"/>
    <x v="0"/>
    <x v="0"/>
    <x v="0"/>
    <x v="1"/>
    <x v="0"/>
    <x v="0"/>
    <x v="0"/>
    <x v="9"/>
    <s v="2024-07-23"/>
    <x v="2"/>
    <n v="1406"/>
    <x v="0"/>
    <m/>
    <x v="0"/>
    <m/>
    <x v="67"/>
    <n v="100474708"/>
    <x v="0"/>
    <x v="7"/>
    <s v="Direcção de Obras"/>
    <s v="ORI"/>
    <x v="0"/>
    <m/>
    <x v="0"/>
    <x v="0"/>
    <x v="0"/>
    <x v="0"/>
    <x v="0"/>
    <x v="0"/>
    <x v="0"/>
    <x v="0"/>
    <x v="0"/>
    <x v="0"/>
    <x v="0"/>
    <s v="Direcção de Obras"/>
    <x v="0"/>
    <x v="0"/>
    <x v="0"/>
    <x v="0"/>
    <x v="0"/>
    <x v="0"/>
    <x v="0"/>
    <x v="0"/>
    <x v="0"/>
    <x v="0"/>
    <x v="7"/>
    <x v="0"/>
    <s v="Pagamento de salário referente a 07-2024"/>
  </r>
  <r>
    <x v="0"/>
    <n v="0"/>
    <n v="0"/>
    <n v="0"/>
    <n v="16"/>
    <x v="556"/>
    <x v="0"/>
    <x v="0"/>
    <x v="0"/>
    <s v="03.16.11"/>
    <x v="27"/>
    <x v="0"/>
    <x v="0"/>
    <s v="Direcção de Obras"/>
    <s v="03.16.11"/>
    <s v="Direcção de Obras"/>
    <s v="03.16.11"/>
    <x v="31"/>
    <x v="0"/>
    <x v="0"/>
    <x v="1"/>
    <x v="0"/>
    <x v="0"/>
    <x v="0"/>
    <x v="0"/>
    <x v="9"/>
    <s v="2024-07-23"/>
    <x v="2"/>
    <n v="16"/>
    <x v="0"/>
    <m/>
    <x v="0"/>
    <m/>
    <x v="18"/>
    <n v="100478987"/>
    <x v="0"/>
    <x v="5"/>
    <s v="Direcção de Obras"/>
    <s v="ORI"/>
    <x v="0"/>
    <m/>
    <x v="0"/>
    <x v="0"/>
    <x v="0"/>
    <x v="0"/>
    <x v="0"/>
    <x v="0"/>
    <x v="0"/>
    <x v="0"/>
    <x v="0"/>
    <x v="0"/>
    <x v="0"/>
    <s v="Direcção de Obras"/>
    <x v="0"/>
    <x v="0"/>
    <x v="0"/>
    <x v="0"/>
    <x v="0"/>
    <x v="0"/>
    <x v="0"/>
    <x v="0"/>
    <x v="0"/>
    <x v="0"/>
    <x v="5"/>
    <x v="0"/>
    <s v="Pagamento de salário referente a 07-2024"/>
  </r>
  <r>
    <x v="0"/>
    <n v="0"/>
    <n v="0"/>
    <n v="0"/>
    <n v="0"/>
    <x v="556"/>
    <x v="0"/>
    <x v="0"/>
    <x v="0"/>
    <s v="03.16.11"/>
    <x v="27"/>
    <x v="0"/>
    <x v="0"/>
    <s v="Direcção de Obras"/>
    <s v="03.16.11"/>
    <s v="Direcção de Obras"/>
    <s v="03.16.11"/>
    <x v="29"/>
    <x v="0"/>
    <x v="0"/>
    <x v="0"/>
    <x v="0"/>
    <x v="0"/>
    <x v="0"/>
    <x v="0"/>
    <x v="9"/>
    <s v="2024-07-23"/>
    <x v="2"/>
    <n v="0"/>
    <x v="0"/>
    <m/>
    <x v="0"/>
    <m/>
    <x v="18"/>
    <n v="100478987"/>
    <x v="0"/>
    <x v="5"/>
    <s v="Direcção de Obras"/>
    <s v="ORI"/>
    <x v="0"/>
    <m/>
    <x v="0"/>
    <x v="0"/>
    <x v="0"/>
    <x v="0"/>
    <x v="0"/>
    <x v="0"/>
    <x v="0"/>
    <x v="0"/>
    <x v="0"/>
    <x v="0"/>
    <x v="0"/>
    <s v="Direcção de Obras"/>
    <x v="0"/>
    <x v="0"/>
    <x v="0"/>
    <x v="0"/>
    <x v="0"/>
    <x v="0"/>
    <x v="0"/>
    <x v="0"/>
    <x v="0"/>
    <x v="0"/>
    <x v="5"/>
    <x v="0"/>
    <s v="Pagamento de salário referente a 07-2024"/>
  </r>
  <r>
    <x v="0"/>
    <n v="0"/>
    <n v="0"/>
    <n v="0"/>
    <n v="62"/>
    <x v="556"/>
    <x v="0"/>
    <x v="0"/>
    <x v="0"/>
    <s v="03.16.11"/>
    <x v="27"/>
    <x v="0"/>
    <x v="0"/>
    <s v="Direcção de Obras"/>
    <s v="03.16.11"/>
    <s v="Direcção de Obras"/>
    <s v="03.16.11"/>
    <x v="28"/>
    <x v="0"/>
    <x v="0"/>
    <x v="0"/>
    <x v="0"/>
    <x v="0"/>
    <x v="0"/>
    <x v="0"/>
    <x v="9"/>
    <s v="2024-07-23"/>
    <x v="2"/>
    <n v="62"/>
    <x v="0"/>
    <m/>
    <x v="0"/>
    <m/>
    <x v="18"/>
    <n v="100478987"/>
    <x v="0"/>
    <x v="5"/>
    <s v="Direcção de Obras"/>
    <s v="ORI"/>
    <x v="0"/>
    <m/>
    <x v="0"/>
    <x v="0"/>
    <x v="0"/>
    <x v="0"/>
    <x v="0"/>
    <x v="0"/>
    <x v="0"/>
    <x v="0"/>
    <x v="0"/>
    <x v="0"/>
    <x v="0"/>
    <s v="Direcção de Obras"/>
    <x v="0"/>
    <x v="0"/>
    <x v="0"/>
    <x v="0"/>
    <x v="0"/>
    <x v="0"/>
    <x v="0"/>
    <x v="0"/>
    <x v="0"/>
    <x v="0"/>
    <x v="5"/>
    <x v="0"/>
    <s v="Pagamento de salário referente a 07-2024"/>
  </r>
  <r>
    <x v="0"/>
    <n v="0"/>
    <n v="0"/>
    <n v="0"/>
    <n v="355"/>
    <x v="556"/>
    <x v="0"/>
    <x v="0"/>
    <x v="0"/>
    <s v="03.16.11"/>
    <x v="27"/>
    <x v="0"/>
    <x v="0"/>
    <s v="Direcção de Obras"/>
    <s v="03.16.11"/>
    <s v="Direcção de Obras"/>
    <s v="03.16.11"/>
    <x v="30"/>
    <x v="0"/>
    <x v="0"/>
    <x v="0"/>
    <x v="1"/>
    <x v="0"/>
    <x v="0"/>
    <x v="0"/>
    <x v="9"/>
    <s v="2024-07-23"/>
    <x v="2"/>
    <n v="355"/>
    <x v="0"/>
    <m/>
    <x v="0"/>
    <m/>
    <x v="18"/>
    <n v="100478987"/>
    <x v="0"/>
    <x v="5"/>
    <s v="Direcção de Obras"/>
    <s v="ORI"/>
    <x v="0"/>
    <m/>
    <x v="0"/>
    <x v="0"/>
    <x v="0"/>
    <x v="0"/>
    <x v="0"/>
    <x v="0"/>
    <x v="0"/>
    <x v="0"/>
    <x v="0"/>
    <x v="0"/>
    <x v="0"/>
    <s v="Direcção de Obras"/>
    <x v="0"/>
    <x v="0"/>
    <x v="0"/>
    <x v="0"/>
    <x v="0"/>
    <x v="0"/>
    <x v="0"/>
    <x v="0"/>
    <x v="0"/>
    <x v="0"/>
    <x v="5"/>
    <x v="0"/>
    <s v="Pagamento de salário referente a 07-2024"/>
  </r>
  <r>
    <x v="0"/>
    <n v="0"/>
    <n v="0"/>
    <n v="0"/>
    <n v="443"/>
    <x v="556"/>
    <x v="0"/>
    <x v="0"/>
    <x v="0"/>
    <s v="03.16.11"/>
    <x v="27"/>
    <x v="0"/>
    <x v="0"/>
    <s v="Direcção de Obras"/>
    <s v="03.16.11"/>
    <s v="Direcção de Obras"/>
    <s v="03.16.11"/>
    <x v="48"/>
    <x v="0"/>
    <x v="0"/>
    <x v="0"/>
    <x v="1"/>
    <x v="0"/>
    <x v="0"/>
    <x v="0"/>
    <x v="9"/>
    <s v="2024-07-23"/>
    <x v="2"/>
    <n v="443"/>
    <x v="0"/>
    <m/>
    <x v="0"/>
    <m/>
    <x v="18"/>
    <n v="100478987"/>
    <x v="0"/>
    <x v="5"/>
    <s v="Direcção de Obras"/>
    <s v="ORI"/>
    <x v="0"/>
    <m/>
    <x v="0"/>
    <x v="0"/>
    <x v="0"/>
    <x v="0"/>
    <x v="0"/>
    <x v="0"/>
    <x v="0"/>
    <x v="0"/>
    <x v="0"/>
    <x v="0"/>
    <x v="0"/>
    <s v="Direcção de Obras"/>
    <x v="0"/>
    <x v="0"/>
    <x v="0"/>
    <x v="0"/>
    <x v="0"/>
    <x v="0"/>
    <x v="0"/>
    <x v="0"/>
    <x v="0"/>
    <x v="0"/>
    <x v="5"/>
    <x v="0"/>
    <s v="Pagamento de salário referente a 07-2024"/>
  </r>
  <r>
    <x v="0"/>
    <n v="0"/>
    <n v="0"/>
    <n v="0"/>
    <n v="164"/>
    <x v="556"/>
    <x v="0"/>
    <x v="0"/>
    <x v="0"/>
    <s v="03.16.11"/>
    <x v="27"/>
    <x v="0"/>
    <x v="0"/>
    <s v="Direcção de Obras"/>
    <s v="03.16.11"/>
    <s v="Direcção de Obras"/>
    <s v="03.16.11"/>
    <x v="49"/>
    <x v="0"/>
    <x v="0"/>
    <x v="0"/>
    <x v="1"/>
    <x v="0"/>
    <x v="0"/>
    <x v="0"/>
    <x v="9"/>
    <s v="2024-07-23"/>
    <x v="2"/>
    <n v="164"/>
    <x v="0"/>
    <m/>
    <x v="0"/>
    <m/>
    <x v="18"/>
    <n v="100478987"/>
    <x v="0"/>
    <x v="5"/>
    <s v="Direcção de Obras"/>
    <s v="ORI"/>
    <x v="0"/>
    <m/>
    <x v="0"/>
    <x v="0"/>
    <x v="0"/>
    <x v="0"/>
    <x v="0"/>
    <x v="0"/>
    <x v="0"/>
    <x v="0"/>
    <x v="0"/>
    <x v="0"/>
    <x v="0"/>
    <s v="Direcção de Obras"/>
    <x v="0"/>
    <x v="0"/>
    <x v="0"/>
    <x v="0"/>
    <x v="0"/>
    <x v="0"/>
    <x v="0"/>
    <x v="0"/>
    <x v="0"/>
    <x v="0"/>
    <x v="5"/>
    <x v="0"/>
    <s v="Pagamento de salário referente a 07-2024"/>
  </r>
  <r>
    <x v="0"/>
    <n v="0"/>
    <n v="0"/>
    <n v="0"/>
    <n v="904"/>
    <x v="556"/>
    <x v="0"/>
    <x v="0"/>
    <x v="0"/>
    <s v="03.16.11"/>
    <x v="27"/>
    <x v="0"/>
    <x v="0"/>
    <s v="Direcção de Obras"/>
    <s v="03.16.11"/>
    <s v="Direcção de Obras"/>
    <s v="03.16.11"/>
    <x v="31"/>
    <x v="0"/>
    <x v="0"/>
    <x v="1"/>
    <x v="0"/>
    <x v="0"/>
    <x v="0"/>
    <x v="0"/>
    <x v="9"/>
    <s v="2024-07-23"/>
    <x v="2"/>
    <n v="904"/>
    <x v="0"/>
    <m/>
    <x v="0"/>
    <m/>
    <x v="19"/>
    <n v="100474706"/>
    <x v="0"/>
    <x v="6"/>
    <s v="Direcção de Obras"/>
    <s v="ORI"/>
    <x v="0"/>
    <m/>
    <x v="0"/>
    <x v="0"/>
    <x v="0"/>
    <x v="0"/>
    <x v="0"/>
    <x v="0"/>
    <x v="0"/>
    <x v="0"/>
    <x v="0"/>
    <x v="0"/>
    <x v="0"/>
    <s v="Direcção de Obras"/>
    <x v="0"/>
    <x v="0"/>
    <x v="0"/>
    <x v="0"/>
    <x v="0"/>
    <x v="0"/>
    <x v="0"/>
    <x v="0"/>
    <x v="0"/>
    <x v="0"/>
    <x v="6"/>
    <x v="0"/>
    <s v="Pagamento de salário referente a 07-2024"/>
  </r>
  <r>
    <x v="0"/>
    <n v="0"/>
    <n v="0"/>
    <n v="0"/>
    <n v="29"/>
    <x v="556"/>
    <x v="0"/>
    <x v="0"/>
    <x v="0"/>
    <s v="03.16.11"/>
    <x v="27"/>
    <x v="0"/>
    <x v="0"/>
    <s v="Direcção de Obras"/>
    <s v="03.16.11"/>
    <s v="Direcção de Obras"/>
    <s v="03.16.11"/>
    <x v="29"/>
    <x v="0"/>
    <x v="0"/>
    <x v="0"/>
    <x v="0"/>
    <x v="0"/>
    <x v="0"/>
    <x v="0"/>
    <x v="9"/>
    <s v="2024-07-23"/>
    <x v="2"/>
    <n v="29"/>
    <x v="0"/>
    <m/>
    <x v="0"/>
    <m/>
    <x v="19"/>
    <n v="100474706"/>
    <x v="0"/>
    <x v="6"/>
    <s v="Direcção de Obras"/>
    <s v="ORI"/>
    <x v="0"/>
    <m/>
    <x v="0"/>
    <x v="0"/>
    <x v="0"/>
    <x v="0"/>
    <x v="0"/>
    <x v="0"/>
    <x v="0"/>
    <x v="0"/>
    <x v="0"/>
    <x v="0"/>
    <x v="0"/>
    <s v="Direcção de Obras"/>
    <x v="0"/>
    <x v="0"/>
    <x v="0"/>
    <x v="0"/>
    <x v="0"/>
    <x v="0"/>
    <x v="0"/>
    <x v="0"/>
    <x v="0"/>
    <x v="0"/>
    <x v="6"/>
    <x v="0"/>
    <s v="Pagamento de salário referente a 07-2024"/>
  </r>
  <r>
    <x v="0"/>
    <n v="0"/>
    <n v="0"/>
    <n v="0"/>
    <n v="3488"/>
    <x v="556"/>
    <x v="0"/>
    <x v="0"/>
    <x v="0"/>
    <s v="03.16.11"/>
    <x v="27"/>
    <x v="0"/>
    <x v="0"/>
    <s v="Direcção de Obras"/>
    <s v="03.16.11"/>
    <s v="Direcção de Obras"/>
    <s v="03.16.11"/>
    <x v="28"/>
    <x v="0"/>
    <x v="0"/>
    <x v="0"/>
    <x v="0"/>
    <x v="0"/>
    <x v="0"/>
    <x v="0"/>
    <x v="9"/>
    <s v="2024-07-23"/>
    <x v="2"/>
    <n v="3488"/>
    <x v="0"/>
    <m/>
    <x v="0"/>
    <m/>
    <x v="19"/>
    <n v="100474706"/>
    <x v="0"/>
    <x v="6"/>
    <s v="Direcção de Obras"/>
    <s v="ORI"/>
    <x v="0"/>
    <m/>
    <x v="0"/>
    <x v="0"/>
    <x v="0"/>
    <x v="0"/>
    <x v="0"/>
    <x v="0"/>
    <x v="0"/>
    <x v="0"/>
    <x v="0"/>
    <x v="0"/>
    <x v="0"/>
    <s v="Direcção de Obras"/>
    <x v="0"/>
    <x v="0"/>
    <x v="0"/>
    <x v="0"/>
    <x v="0"/>
    <x v="0"/>
    <x v="0"/>
    <x v="0"/>
    <x v="0"/>
    <x v="0"/>
    <x v="6"/>
    <x v="0"/>
    <s v="Pagamento de salário referente a 07-2024"/>
  </r>
  <r>
    <x v="0"/>
    <n v="0"/>
    <n v="0"/>
    <n v="0"/>
    <n v="19805"/>
    <x v="556"/>
    <x v="0"/>
    <x v="0"/>
    <x v="0"/>
    <s v="03.16.11"/>
    <x v="27"/>
    <x v="0"/>
    <x v="0"/>
    <s v="Direcção de Obras"/>
    <s v="03.16.11"/>
    <s v="Direcção de Obras"/>
    <s v="03.16.11"/>
    <x v="30"/>
    <x v="0"/>
    <x v="0"/>
    <x v="0"/>
    <x v="1"/>
    <x v="0"/>
    <x v="0"/>
    <x v="0"/>
    <x v="9"/>
    <s v="2024-07-23"/>
    <x v="2"/>
    <n v="19805"/>
    <x v="0"/>
    <m/>
    <x v="0"/>
    <m/>
    <x v="19"/>
    <n v="100474706"/>
    <x v="0"/>
    <x v="6"/>
    <s v="Direcção de Obras"/>
    <s v="ORI"/>
    <x v="0"/>
    <m/>
    <x v="0"/>
    <x v="0"/>
    <x v="0"/>
    <x v="0"/>
    <x v="0"/>
    <x v="0"/>
    <x v="0"/>
    <x v="0"/>
    <x v="0"/>
    <x v="0"/>
    <x v="0"/>
    <s v="Direcção de Obras"/>
    <x v="0"/>
    <x v="0"/>
    <x v="0"/>
    <x v="0"/>
    <x v="0"/>
    <x v="0"/>
    <x v="0"/>
    <x v="0"/>
    <x v="0"/>
    <x v="0"/>
    <x v="6"/>
    <x v="0"/>
    <s v="Pagamento de salário referente a 07-2024"/>
  </r>
  <r>
    <x v="0"/>
    <n v="0"/>
    <n v="0"/>
    <n v="0"/>
    <n v="24731"/>
    <x v="556"/>
    <x v="0"/>
    <x v="0"/>
    <x v="0"/>
    <s v="03.16.11"/>
    <x v="27"/>
    <x v="0"/>
    <x v="0"/>
    <s v="Direcção de Obras"/>
    <s v="03.16.11"/>
    <s v="Direcção de Obras"/>
    <s v="03.16.11"/>
    <x v="48"/>
    <x v="0"/>
    <x v="0"/>
    <x v="0"/>
    <x v="1"/>
    <x v="0"/>
    <x v="0"/>
    <x v="0"/>
    <x v="9"/>
    <s v="2024-07-23"/>
    <x v="2"/>
    <n v="24731"/>
    <x v="0"/>
    <m/>
    <x v="0"/>
    <m/>
    <x v="19"/>
    <n v="100474706"/>
    <x v="0"/>
    <x v="6"/>
    <s v="Direcção de Obras"/>
    <s v="ORI"/>
    <x v="0"/>
    <m/>
    <x v="0"/>
    <x v="0"/>
    <x v="0"/>
    <x v="0"/>
    <x v="0"/>
    <x v="0"/>
    <x v="0"/>
    <x v="0"/>
    <x v="0"/>
    <x v="0"/>
    <x v="0"/>
    <s v="Direcção de Obras"/>
    <x v="0"/>
    <x v="0"/>
    <x v="0"/>
    <x v="0"/>
    <x v="0"/>
    <x v="0"/>
    <x v="0"/>
    <x v="0"/>
    <x v="0"/>
    <x v="0"/>
    <x v="6"/>
    <x v="0"/>
    <s v="Pagamento de salário referente a 07-2024"/>
  </r>
  <r>
    <x v="0"/>
    <n v="0"/>
    <n v="0"/>
    <n v="0"/>
    <n v="9048"/>
    <x v="556"/>
    <x v="0"/>
    <x v="0"/>
    <x v="0"/>
    <s v="03.16.11"/>
    <x v="27"/>
    <x v="0"/>
    <x v="0"/>
    <s v="Direcção de Obras"/>
    <s v="03.16.11"/>
    <s v="Direcção de Obras"/>
    <s v="03.16.11"/>
    <x v="49"/>
    <x v="0"/>
    <x v="0"/>
    <x v="0"/>
    <x v="1"/>
    <x v="0"/>
    <x v="0"/>
    <x v="0"/>
    <x v="9"/>
    <s v="2024-07-23"/>
    <x v="2"/>
    <n v="9048"/>
    <x v="0"/>
    <m/>
    <x v="0"/>
    <m/>
    <x v="19"/>
    <n v="100474706"/>
    <x v="0"/>
    <x v="6"/>
    <s v="Direcção de Obras"/>
    <s v="ORI"/>
    <x v="0"/>
    <m/>
    <x v="0"/>
    <x v="0"/>
    <x v="0"/>
    <x v="0"/>
    <x v="0"/>
    <x v="0"/>
    <x v="0"/>
    <x v="0"/>
    <x v="0"/>
    <x v="0"/>
    <x v="0"/>
    <s v="Direcção de Obras"/>
    <x v="0"/>
    <x v="0"/>
    <x v="0"/>
    <x v="0"/>
    <x v="0"/>
    <x v="0"/>
    <x v="0"/>
    <x v="0"/>
    <x v="0"/>
    <x v="0"/>
    <x v="6"/>
    <x v="0"/>
    <s v="Pagamento de salário referente a 07-2024"/>
  </r>
  <r>
    <x v="0"/>
    <n v="0"/>
    <n v="0"/>
    <n v="0"/>
    <n v="10371"/>
    <x v="556"/>
    <x v="0"/>
    <x v="0"/>
    <x v="0"/>
    <s v="03.16.11"/>
    <x v="27"/>
    <x v="0"/>
    <x v="0"/>
    <s v="Direcção de Obras"/>
    <s v="03.16.11"/>
    <s v="Direcção de Obras"/>
    <s v="03.16.11"/>
    <x v="31"/>
    <x v="0"/>
    <x v="0"/>
    <x v="1"/>
    <x v="0"/>
    <x v="0"/>
    <x v="0"/>
    <x v="0"/>
    <x v="9"/>
    <s v="2024-07-23"/>
    <x v="2"/>
    <n v="10371"/>
    <x v="0"/>
    <m/>
    <x v="0"/>
    <m/>
    <x v="9"/>
    <n v="100474693"/>
    <x v="0"/>
    <x v="0"/>
    <s v="Direcção de Obras"/>
    <s v="ORI"/>
    <x v="0"/>
    <m/>
    <x v="0"/>
    <x v="0"/>
    <x v="0"/>
    <x v="0"/>
    <x v="0"/>
    <x v="0"/>
    <x v="0"/>
    <x v="0"/>
    <x v="0"/>
    <x v="0"/>
    <x v="0"/>
    <s v="Direcção de Obras"/>
    <x v="0"/>
    <x v="0"/>
    <x v="0"/>
    <x v="0"/>
    <x v="0"/>
    <x v="0"/>
    <x v="0"/>
    <x v="0"/>
    <x v="0"/>
    <x v="0"/>
    <x v="0"/>
    <x v="0"/>
    <s v="Pagamento de salário referente a 07-2024"/>
  </r>
  <r>
    <x v="0"/>
    <n v="0"/>
    <n v="0"/>
    <n v="0"/>
    <n v="341"/>
    <x v="556"/>
    <x v="0"/>
    <x v="0"/>
    <x v="0"/>
    <s v="03.16.11"/>
    <x v="27"/>
    <x v="0"/>
    <x v="0"/>
    <s v="Direcção de Obras"/>
    <s v="03.16.11"/>
    <s v="Direcção de Obras"/>
    <s v="03.16.11"/>
    <x v="29"/>
    <x v="0"/>
    <x v="0"/>
    <x v="0"/>
    <x v="0"/>
    <x v="0"/>
    <x v="0"/>
    <x v="0"/>
    <x v="9"/>
    <s v="2024-07-23"/>
    <x v="2"/>
    <n v="341"/>
    <x v="0"/>
    <m/>
    <x v="0"/>
    <m/>
    <x v="9"/>
    <n v="100474693"/>
    <x v="0"/>
    <x v="0"/>
    <s v="Direcção de Obras"/>
    <s v="ORI"/>
    <x v="0"/>
    <m/>
    <x v="0"/>
    <x v="0"/>
    <x v="0"/>
    <x v="0"/>
    <x v="0"/>
    <x v="0"/>
    <x v="0"/>
    <x v="0"/>
    <x v="0"/>
    <x v="0"/>
    <x v="0"/>
    <s v="Direcção de Obras"/>
    <x v="0"/>
    <x v="0"/>
    <x v="0"/>
    <x v="0"/>
    <x v="0"/>
    <x v="0"/>
    <x v="0"/>
    <x v="0"/>
    <x v="0"/>
    <x v="0"/>
    <x v="0"/>
    <x v="0"/>
    <s v="Pagamento de salário referente a 07-2024"/>
  </r>
  <r>
    <x v="0"/>
    <n v="0"/>
    <n v="0"/>
    <n v="0"/>
    <n v="39987"/>
    <x v="556"/>
    <x v="0"/>
    <x v="0"/>
    <x v="0"/>
    <s v="03.16.11"/>
    <x v="27"/>
    <x v="0"/>
    <x v="0"/>
    <s v="Direcção de Obras"/>
    <s v="03.16.11"/>
    <s v="Direcção de Obras"/>
    <s v="03.16.11"/>
    <x v="28"/>
    <x v="0"/>
    <x v="0"/>
    <x v="0"/>
    <x v="0"/>
    <x v="0"/>
    <x v="0"/>
    <x v="0"/>
    <x v="9"/>
    <s v="2024-07-23"/>
    <x v="2"/>
    <n v="39987"/>
    <x v="0"/>
    <m/>
    <x v="0"/>
    <m/>
    <x v="9"/>
    <n v="100474693"/>
    <x v="0"/>
    <x v="0"/>
    <s v="Direcção de Obras"/>
    <s v="ORI"/>
    <x v="0"/>
    <m/>
    <x v="0"/>
    <x v="0"/>
    <x v="0"/>
    <x v="0"/>
    <x v="0"/>
    <x v="0"/>
    <x v="0"/>
    <x v="0"/>
    <x v="0"/>
    <x v="0"/>
    <x v="0"/>
    <s v="Direcção de Obras"/>
    <x v="0"/>
    <x v="0"/>
    <x v="0"/>
    <x v="0"/>
    <x v="0"/>
    <x v="0"/>
    <x v="0"/>
    <x v="0"/>
    <x v="0"/>
    <x v="0"/>
    <x v="0"/>
    <x v="0"/>
    <s v="Pagamento de salário referente a 07-2024"/>
  </r>
  <r>
    <x v="0"/>
    <n v="0"/>
    <n v="0"/>
    <n v="0"/>
    <n v="227041"/>
    <x v="556"/>
    <x v="0"/>
    <x v="0"/>
    <x v="0"/>
    <s v="03.16.11"/>
    <x v="27"/>
    <x v="0"/>
    <x v="0"/>
    <s v="Direcção de Obras"/>
    <s v="03.16.11"/>
    <s v="Direcção de Obras"/>
    <s v="03.16.11"/>
    <x v="30"/>
    <x v="0"/>
    <x v="0"/>
    <x v="0"/>
    <x v="1"/>
    <x v="0"/>
    <x v="0"/>
    <x v="0"/>
    <x v="9"/>
    <s v="2024-07-23"/>
    <x v="2"/>
    <n v="227041"/>
    <x v="0"/>
    <m/>
    <x v="0"/>
    <m/>
    <x v="9"/>
    <n v="100474693"/>
    <x v="0"/>
    <x v="0"/>
    <s v="Direcção de Obras"/>
    <s v="ORI"/>
    <x v="0"/>
    <m/>
    <x v="0"/>
    <x v="0"/>
    <x v="0"/>
    <x v="0"/>
    <x v="0"/>
    <x v="0"/>
    <x v="0"/>
    <x v="0"/>
    <x v="0"/>
    <x v="0"/>
    <x v="0"/>
    <s v="Direcção de Obras"/>
    <x v="0"/>
    <x v="0"/>
    <x v="0"/>
    <x v="0"/>
    <x v="0"/>
    <x v="0"/>
    <x v="0"/>
    <x v="0"/>
    <x v="0"/>
    <x v="0"/>
    <x v="0"/>
    <x v="0"/>
    <s v="Pagamento de salário referente a 07-2024"/>
  </r>
  <r>
    <x v="0"/>
    <n v="0"/>
    <n v="0"/>
    <n v="0"/>
    <n v="283514"/>
    <x v="556"/>
    <x v="0"/>
    <x v="0"/>
    <x v="0"/>
    <s v="03.16.11"/>
    <x v="27"/>
    <x v="0"/>
    <x v="0"/>
    <s v="Direcção de Obras"/>
    <s v="03.16.11"/>
    <s v="Direcção de Obras"/>
    <s v="03.16.11"/>
    <x v="48"/>
    <x v="0"/>
    <x v="0"/>
    <x v="0"/>
    <x v="1"/>
    <x v="0"/>
    <x v="0"/>
    <x v="0"/>
    <x v="9"/>
    <s v="2024-07-23"/>
    <x v="2"/>
    <n v="283514"/>
    <x v="0"/>
    <m/>
    <x v="0"/>
    <m/>
    <x v="9"/>
    <n v="100474693"/>
    <x v="0"/>
    <x v="0"/>
    <s v="Direcção de Obras"/>
    <s v="ORI"/>
    <x v="0"/>
    <m/>
    <x v="0"/>
    <x v="0"/>
    <x v="0"/>
    <x v="0"/>
    <x v="0"/>
    <x v="0"/>
    <x v="0"/>
    <x v="0"/>
    <x v="0"/>
    <x v="0"/>
    <x v="0"/>
    <s v="Direcção de Obras"/>
    <x v="0"/>
    <x v="0"/>
    <x v="0"/>
    <x v="0"/>
    <x v="0"/>
    <x v="0"/>
    <x v="0"/>
    <x v="0"/>
    <x v="0"/>
    <x v="0"/>
    <x v="0"/>
    <x v="0"/>
    <s v="Pagamento de salário referente a 07-2024"/>
  </r>
  <r>
    <x v="0"/>
    <n v="0"/>
    <n v="0"/>
    <n v="0"/>
    <n v="103681"/>
    <x v="556"/>
    <x v="0"/>
    <x v="0"/>
    <x v="0"/>
    <s v="03.16.11"/>
    <x v="27"/>
    <x v="0"/>
    <x v="0"/>
    <s v="Direcção de Obras"/>
    <s v="03.16.11"/>
    <s v="Direcção de Obras"/>
    <s v="03.16.11"/>
    <x v="49"/>
    <x v="0"/>
    <x v="0"/>
    <x v="0"/>
    <x v="1"/>
    <x v="0"/>
    <x v="0"/>
    <x v="0"/>
    <x v="9"/>
    <s v="2024-07-23"/>
    <x v="2"/>
    <n v="103681"/>
    <x v="0"/>
    <m/>
    <x v="0"/>
    <m/>
    <x v="9"/>
    <n v="100474693"/>
    <x v="0"/>
    <x v="0"/>
    <s v="Direcção de Obras"/>
    <s v="ORI"/>
    <x v="0"/>
    <m/>
    <x v="0"/>
    <x v="0"/>
    <x v="0"/>
    <x v="0"/>
    <x v="0"/>
    <x v="0"/>
    <x v="0"/>
    <x v="0"/>
    <x v="0"/>
    <x v="0"/>
    <x v="0"/>
    <s v="Direcção de Obras"/>
    <x v="0"/>
    <x v="0"/>
    <x v="0"/>
    <x v="0"/>
    <x v="0"/>
    <x v="0"/>
    <x v="0"/>
    <x v="0"/>
    <x v="0"/>
    <x v="0"/>
    <x v="0"/>
    <x v="0"/>
    <s v="Pagamento de salário referente a 07-2024"/>
  </r>
  <r>
    <x v="0"/>
    <n v="0"/>
    <n v="0"/>
    <n v="0"/>
    <n v="8593"/>
    <x v="557"/>
    <x v="0"/>
    <x v="0"/>
    <x v="0"/>
    <s v="03.16.10"/>
    <x v="39"/>
    <x v="0"/>
    <x v="0"/>
    <s v="Delegações Municipais "/>
    <s v="03.16.10"/>
    <s v="Delegações Municipais "/>
    <s v="03.16.10"/>
    <x v="30"/>
    <x v="0"/>
    <x v="0"/>
    <x v="0"/>
    <x v="1"/>
    <x v="0"/>
    <x v="0"/>
    <x v="0"/>
    <x v="9"/>
    <s v="2024-07-23"/>
    <x v="2"/>
    <n v="8593"/>
    <x v="0"/>
    <m/>
    <x v="0"/>
    <m/>
    <x v="2"/>
    <n v="100474696"/>
    <x v="0"/>
    <x v="1"/>
    <s v="Delegações Municipais "/>
    <s v="ORI"/>
    <x v="0"/>
    <m/>
    <x v="0"/>
    <x v="0"/>
    <x v="0"/>
    <x v="0"/>
    <x v="0"/>
    <x v="0"/>
    <x v="0"/>
    <x v="0"/>
    <x v="0"/>
    <x v="0"/>
    <x v="0"/>
    <s v="Delegações Municipais "/>
    <x v="0"/>
    <x v="0"/>
    <x v="0"/>
    <x v="0"/>
    <x v="0"/>
    <x v="0"/>
    <x v="0"/>
    <x v="0"/>
    <x v="0"/>
    <x v="0"/>
    <x v="1"/>
    <x v="0"/>
    <s v="Pagamento de salário referente a 07-2024"/>
  </r>
  <r>
    <x v="0"/>
    <n v="0"/>
    <n v="0"/>
    <n v="0"/>
    <n v="10767"/>
    <x v="557"/>
    <x v="0"/>
    <x v="0"/>
    <x v="0"/>
    <s v="03.16.10"/>
    <x v="39"/>
    <x v="0"/>
    <x v="0"/>
    <s v="Delegações Municipais "/>
    <s v="03.16.10"/>
    <s v="Delegações Municipais "/>
    <s v="03.16.10"/>
    <x v="30"/>
    <x v="0"/>
    <x v="0"/>
    <x v="0"/>
    <x v="1"/>
    <x v="0"/>
    <x v="0"/>
    <x v="0"/>
    <x v="9"/>
    <s v="2024-07-23"/>
    <x v="2"/>
    <n v="10767"/>
    <x v="0"/>
    <m/>
    <x v="0"/>
    <m/>
    <x v="19"/>
    <n v="100474706"/>
    <x v="0"/>
    <x v="6"/>
    <s v="Delegações Municipais "/>
    <s v="ORI"/>
    <x v="0"/>
    <m/>
    <x v="0"/>
    <x v="0"/>
    <x v="0"/>
    <x v="0"/>
    <x v="0"/>
    <x v="0"/>
    <x v="0"/>
    <x v="0"/>
    <x v="0"/>
    <x v="0"/>
    <x v="0"/>
    <s v="Delegações Municipais "/>
    <x v="0"/>
    <x v="0"/>
    <x v="0"/>
    <x v="0"/>
    <x v="0"/>
    <x v="0"/>
    <x v="0"/>
    <x v="0"/>
    <x v="0"/>
    <x v="0"/>
    <x v="6"/>
    <x v="0"/>
    <s v="Pagamento de salário referente a 07-2024"/>
  </r>
  <r>
    <x v="0"/>
    <n v="0"/>
    <n v="0"/>
    <n v="0"/>
    <n v="115230"/>
    <x v="557"/>
    <x v="0"/>
    <x v="0"/>
    <x v="0"/>
    <s v="03.16.10"/>
    <x v="39"/>
    <x v="0"/>
    <x v="0"/>
    <s v="Delegações Municipais "/>
    <s v="03.16.10"/>
    <s v="Delegações Municipais "/>
    <s v="03.16.10"/>
    <x v="30"/>
    <x v="0"/>
    <x v="0"/>
    <x v="0"/>
    <x v="1"/>
    <x v="0"/>
    <x v="0"/>
    <x v="0"/>
    <x v="9"/>
    <s v="2024-07-23"/>
    <x v="2"/>
    <n v="115230"/>
    <x v="0"/>
    <m/>
    <x v="0"/>
    <m/>
    <x v="9"/>
    <n v="100474693"/>
    <x v="0"/>
    <x v="0"/>
    <s v="Delegações Municipais "/>
    <s v="ORI"/>
    <x v="0"/>
    <m/>
    <x v="0"/>
    <x v="0"/>
    <x v="0"/>
    <x v="0"/>
    <x v="0"/>
    <x v="0"/>
    <x v="0"/>
    <x v="0"/>
    <x v="0"/>
    <x v="0"/>
    <x v="0"/>
    <s v="Delegações Municipais "/>
    <x v="0"/>
    <x v="0"/>
    <x v="0"/>
    <x v="0"/>
    <x v="0"/>
    <x v="0"/>
    <x v="0"/>
    <x v="0"/>
    <x v="0"/>
    <x v="0"/>
    <x v="0"/>
    <x v="0"/>
    <s v="Pagamento de salário referente a 07-2024"/>
  </r>
  <r>
    <x v="0"/>
    <n v="0"/>
    <n v="0"/>
    <n v="0"/>
    <n v="62"/>
    <x v="558"/>
    <x v="0"/>
    <x v="0"/>
    <x v="0"/>
    <s v="03.16.02"/>
    <x v="3"/>
    <x v="0"/>
    <x v="0"/>
    <s v="Gabinete do Presidente"/>
    <s v="03.16.02"/>
    <s v="Gabinete do Presidente"/>
    <s v="03.16.02"/>
    <x v="31"/>
    <x v="0"/>
    <x v="0"/>
    <x v="1"/>
    <x v="0"/>
    <x v="0"/>
    <x v="0"/>
    <x v="0"/>
    <x v="9"/>
    <s v="2024-07-23"/>
    <x v="2"/>
    <n v="62"/>
    <x v="0"/>
    <m/>
    <x v="0"/>
    <m/>
    <x v="15"/>
    <n v="100479277"/>
    <x v="0"/>
    <x v="2"/>
    <s v="Gabinete do Presidente"/>
    <s v="ORI"/>
    <x v="0"/>
    <m/>
    <x v="0"/>
    <x v="0"/>
    <x v="0"/>
    <x v="0"/>
    <x v="0"/>
    <x v="0"/>
    <x v="0"/>
    <x v="0"/>
    <x v="0"/>
    <x v="0"/>
    <x v="0"/>
    <s v="Gabinete do Presidente"/>
    <x v="0"/>
    <x v="0"/>
    <x v="0"/>
    <x v="0"/>
    <x v="0"/>
    <x v="0"/>
    <x v="0"/>
    <x v="0"/>
    <x v="0"/>
    <x v="0"/>
    <x v="2"/>
    <x v="0"/>
    <s v="Pagamento de salário referente a 07-2024"/>
  </r>
  <r>
    <x v="0"/>
    <n v="0"/>
    <n v="0"/>
    <n v="0"/>
    <n v="94"/>
    <x v="558"/>
    <x v="0"/>
    <x v="0"/>
    <x v="0"/>
    <s v="03.16.02"/>
    <x v="3"/>
    <x v="0"/>
    <x v="0"/>
    <s v="Gabinete do Presidente"/>
    <s v="03.16.02"/>
    <s v="Gabinete do Presidente"/>
    <s v="03.16.02"/>
    <x v="59"/>
    <x v="0"/>
    <x v="0"/>
    <x v="0"/>
    <x v="0"/>
    <x v="0"/>
    <x v="0"/>
    <x v="0"/>
    <x v="9"/>
    <s v="2024-07-23"/>
    <x v="2"/>
    <n v="94"/>
    <x v="0"/>
    <m/>
    <x v="0"/>
    <m/>
    <x v="15"/>
    <n v="100479277"/>
    <x v="0"/>
    <x v="2"/>
    <s v="Gabinete do Presidente"/>
    <s v="ORI"/>
    <x v="0"/>
    <m/>
    <x v="0"/>
    <x v="0"/>
    <x v="0"/>
    <x v="0"/>
    <x v="0"/>
    <x v="0"/>
    <x v="0"/>
    <x v="0"/>
    <x v="0"/>
    <x v="0"/>
    <x v="0"/>
    <s v="Gabinete do Presidente"/>
    <x v="0"/>
    <x v="0"/>
    <x v="0"/>
    <x v="0"/>
    <x v="0"/>
    <x v="0"/>
    <x v="0"/>
    <x v="0"/>
    <x v="0"/>
    <x v="0"/>
    <x v="2"/>
    <x v="0"/>
    <s v="Pagamento de salário referente a 07-2024"/>
  </r>
  <r>
    <x v="0"/>
    <n v="0"/>
    <n v="0"/>
    <n v="0"/>
    <n v="322"/>
    <x v="558"/>
    <x v="0"/>
    <x v="0"/>
    <x v="0"/>
    <s v="03.16.02"/>
    <x v="3"/>
    <x v="0"/>
    <x v="0"/>
    <s v="Gabinete do Presidente"/>
    <s v="03.16.02"/>
    <s v="Gabinete do Presidente"/>
    <s v="03.16.02"/>
    <x v="28"/>
    <x v="0"/>
    <x v="0"/>
    <x v="0"/>
    <x v="0"/>
    <x v="0"/>
    <x v="0"/>
    <x v="0"/>
    <x v="9"/>
    <s v="2024-07-23"/>
    <x v="2"/>
    <n v="322"/>
    <x v="0"/>
    <m/>
    <x v="0"/>
    <m/>
    <x v="15"/>
    <n v="100479277"/>
    <x v="0"/>
    <x v="2"/>
    <s v="Gabinete do Presidente"/>
    <s v="ORI"/>
    <x v="0"/>
    <m/>
    <x v="0"/>
    <x v="0"/>
    <x v="0"/>
    <x v="0"/>
    <x v="0"/>
    <x v="0"/>
    <x v="0"/>
    <x v="0"/>
    <x v="0"/>
    <x v="0"/>
    <x v="0"/>
    <s v="Gabinete do Presidente"/>
    <x v="0"/>
    <x v="0"/>
    <x v="0"/>
    <x v="0"/>
    <x v="0"/>
    <x v="0"/>
    <x v="0"/>
    <x v="0"/>
    <x v="0"/>
    <x v="0"/>
    <x v="2"/>
    <x v="0"/>
    <s v="Pagamento de salário referente a 07-2024"/>
  </r>
  <r>
    <x v="0"/>
    <n v="0"/>
    <n v="0"/>
    <n v="0"/>
    <n v="1063"/>
    <x v="558"/>
    <x v="0"/>
    <x v="0"/>
    <x v="0"/>
    <s v="03.16.02"/>
    <x v="3"/>
    <x v="0"/>
    <x v="0"/>
    <s v="Gabinete do Presidente"/>
    <s v="03.16.02"/>
    <s v="Gabinete do Presidente"/>
    <s v="03.16.02"/>
    <x v="49"/>
    <x v="0"/>
    <x v="0"/>
    <x v="0"/>
    <x v="1"/>
    <x v="0"/>
    <x v="0"/>
    <x v="0"/>
    <x v="9"/>
    <s v="2024-07-23"/>
    <x v="2"/>
    <n v="1063"/>
    <x v="0"/>
    <m/>
    <x v="0"/>
    <m/>
    <x v="15"/>
    <n v="100479277"/>
    <x v="0"/>
    <x v="2"/>
    <s v="Gabinete do Presidente"/>
    <s v="ORI"/>
    <x v="0"/>
    <m/>
    <x v="0"/>
    <x v="0"/>
    <x v="0"/>
    <x v="0"/>
    <x v="0"/>
    <x v="0"/>
    <x v="0"/>
    <x v="0"/>
    <x v="0"/>
    <x v="0"/>
    <x v="0"/>
    <s v="Gabinete do Presidente"/>
    <x v="0"/>
    <x v="0"/>
    <x v="0"/>
    <x v="0"/>
    <x v="0"/>
    <x v="0"/>
    <x v="0"/>
    <x v="0"/>
    <x v="0"/>
    <x v="0"/>
    <x v="2"/>
    <x v="0"/>
    <s v="Pagamento de salário referente a 07-2024"/>
  </r>
  <r>
    <x v="0"/>
    <n v="0"/>
    <n v="0"/>
    <n v="0"/>
    <n v="866"/>
    <x v="558"/>
    <x v="0"/>
    <x v="0"/>
    <x v="0"/>
    <s v="03.16.02"/>
    <x v="3"/>
    <x v="0"/>
    <x v="0"/>
    <s v="Gabinete do Presidente"/>
    <s v="03.16.02"/>
    <s v="Gabinete do Presidente"/>
    <s v="03.16.02"/>
    <x v="31"/>
    <x v="0"/>
    <x v="0"/>
    <x v="1"/>
    <x v="0"/>
    <x v="0"/>
    <x v="0"/>
    <x v="0"/>
    <x v="9"/>
    <s v="2024-07-23"/>
    <x v="2"/>
    <n v="866"/>
    <x v="0"/>
    <m/>
    <x v="0"/>
    <m/>
    <x v="2"/>
    <n v="100474696"/>
    <x v="0"/>
    <x v="1"/>
    <s v="Gabinete do Presidente"/>
    <s v="ORI"/>
    <x v="0"/>
    <m/>
    <x v="0"/>
    <x v="0"/>
    <x v="0"/>
    <x v="0"/>
    <x v="0"/>
    <x v="0"/>
    <x v="0"/>
    <x v="0"/>
    <x v="0"/>
    <x v="0"/>
    <x v="0"/>
    <s v="Gabinete do Presidente"/>
    <x v="0"/>
    <x v="0"/>
    <x v="0"/>
    <x v="0"/>
    <x v="0"/>
    <x v="0"/>
    <x v="0"/>
    <x v="0"/>
    <x v="0"/>
    <x v="0"/>
    <x v="1"/>
    <x v="0"/>
    <s v="Pagamento de salário referente a 07-2024"/>
  </r>
  <r>
    <x v="0"/>
    <n v="0"/>
    <n v="0"/>
    <n v="0"/>
    <n v="1299"/>
    <x v="558"/>
    <x v="0"/>
    <x v="0"/>
    <x v="0"/>
    <s v="03.16.02"/>
    <x v="3"/>
    <x v="0"/>
    <x v="0"/>
    <s v="Gabinete do Presidente"/>
    <s v="03.16.02"/>
    <s v="Gabinete do Presidente"/>
    <s v="03.16.02"/>
    <x v="59"/>
    <x v="0"/>
    <x v="0"/>
    <x v="0"/>
    <x v="0"/>
    <x v="0"/>
    <x v="0"/>
    <x v="0"/>
    <x v="9"/>
    <s v="2024-07-23"/>
    <x v="2"/>
    <n v="1299"/>
    <x v="0"/>
    <m/>
    <x v="0"/>
    <m/>
    <x v="2"/>
    <n v="100474696"/>
    <x v="0"/>
    <x v="1"/>
    <s v="Gabinete do Presidente"/>
    <s v="ORI"/>
    <x v="0"/>
    <m/>
    <x v="0"/>
    <x v="0"/>
    <x v="0"/>
    <x v="0"/>
    <x v="0"/>
    <x v="0"/>
    <x v="0"/>
    <x v="0"/>
    <x v="0"/>
    <x v="0"/>
    <x v="0"/>
    <s v="Gabinete do Presidente"/>
    <x v="0"/>
    <x v="0"/>
    <x v="0"/>
    <x v="0"/>
    <x v="0"/>
    <x v="0"/>
    <x v="0"/>
    <x v="0"/>
    <x v="0"/>
    <x v="0"/>
    <x v="1"/>
    <x v="0"/>
    <s v="Pagamento de salário referente a 07-2024"/>
  </r>
  <r>
    <x v="0"/>
    <n v="0"/>
    <n v="0"/>
    <n v="0"/>
    <n v="4459"/>
    <x v="558"/>
    <x v="0"/>
    <x v="0"/>
    <x v="0"/>
    <s v="03.16.02"/>
    <x v="3"/>
    <x v="0"/>
    <x v="0"/>
    <s v="Gabinete do Presidente"/>
    <s v="03.16.02"/>
    <s v="Gabinete do Presidente"/>
    <s v="03.16.02"/>
    <x v="28"/>
    <x v="0"/>
    <x v="0"/>
    <x v="0"/>
    <x v="0"/>
    <x v="0"/>
    <x v="0"/>
    <x v="0"/>
    <x v="9"/>
    <s v="2024-07-23"/>
    <x v="2"/>
    <n v="4459"/>
    <x v="0"/>
    <m/>
    <x v="0"/>
    <m/>
    <x v="2"/>
    <n v="100474696"/>
    <x v="0"/>
    <x v="1"/>
    <s v="Gabinete do Presidente"/>
    <s v="ORI"/>
    <x v="0"/>
    <m/>
    <x v="0"/>
    <x v="0"/>
    <x v="0"/>
    <x v="0"/>
    <x v="0"/>
    <x v="0"/>
    <x v="0"/>
    <x v="0"/>
    <x v="0"/>
    <x v="0"/>
    <x v="0"/>
    <s v="Gabinete do Presidente"/>
    <x v="0"/>
    <x v="0"/>
    <x v="0"/>
    <x v="0"/>
    <x v="0"/>
    <x v="0"/>
    <x v="0"/>
    <x v="0"/>
    <x v="0"/>
    <x v="0"/>
    <x v="1"/>
    <x v="0"/>
    <s v="Pagamento de salário referente a 07-2024"/>
  </r>
  <r>
    <x v="0"/>
    <n v="0"/>
    <n v="0"/>
    <n v="0"/>
    <n v="14678"/>
    <x v="558"/>
    <x v="0"/>
    <x v="0"/>
    <x v="0"/>
    <s v="03.16.02"/>
    <x v="3"/>
    <x v="0"/>
    <x v="0"/>
    <s v="Gabinete do Presidente"/>
    <s v="03.16.02"/>
    <s v="Gabinete do Presidente"/>
    <s v="03.16.02"/>
    <x v="49"/>
    <x v="0"/>
    <x v="0"/>
    <x v="0"/>
    <x v="1"/>
    <x v="0"/>
    <x v="0"/>
    <x v="0"/>
    <x v="9"/>
    <s v="2024-07-23"/>
    <x v="2"/>
    <n v="14678"/>
    <x v="0"/>
    <m/>
    <x v="0"/>
    <m/>
    <x v="2"/>
    <n v="100474696"/>
    <x v="0"/>
    <x v="1"/>
    <s v="Gabinete do Presidente"/>
    <s v="ORI"/>
    <x v="0"/>
    <m/>
    <x v="0"/>
    <x v="0"/>
    <x v="0"/>
    <x v="0"/>
    <x v="0"/>
    <x v="0"/>
    <x v="0"/>
    <x v="0"/>
    <x v="0"/>
    <x v="0"/>
    <x v="0"/>
    <s v="Gabinete do Presidente"/>
    <x v="0"/>
    <x v="0"/>
    <x v="0"/>
    <x v="0"/>
    <x v="0"/>
    <x v="0"/>
    <x v="0"/>
    <x v="0"/>
    <x v="0"/>
    <x v="0"/>
    <x v="1"/>
    <x v="0"/>
    <s v="Pagamento de salário referente a 07-2024"/>
  </r>
  <r>
    <x v="0"/>
    <n v="0"/>
    <n v="0"/>
    <n v="0"/>
    <n v="195"/>
    <x v="558"/>
    <x v="0"/>
    <x v="0"/>
    <x v="0"/>
    <s v="03.16.02"/>
    <x v="3"/>
    <x v="0"/>
    <x v="0"/>
    <s v="Gabinete do Presidente"/>
    <s v="03.16.02"/>
    <s v="Gabinete do Presidente"/>
    <s v="03.16.02"/>
    <x v="31"/>
    <x v="0"/>
    <x v="0"/>
    <x v="1"/>
    <x v="0"/>
    <x v="0"/>
    <x v="0"/>
    <x v="0"/>
    <x v="9"/>
    <s v="2024-07-23"/>
    <x v="2"/>
    <n v="195"/>
    <x v="0"/>
    <m/>
    <x v="0"/>
    <m/>
    <x v="54"/>
    <n v="100477977"/>
    <x v="0"/>
    <x v="8"/>
    <s v="Gabinete do Presidente"/>
    <s v="ORI"/>
    <x v="0"/>
    <m/>
    <x v="0"/>
    <x v="0"/>
    <x v="0"/>
    <x v="0"/>
    <x v="0"/>
    <x v="0"/>
    <x v="0"/>
    <x v="0"/>
    <x v="0"/>
    <x v="0"/>
    <x v="0"/>
    <s v="Gabinete do Presidente"/>
    <x v="0"/>
    <x v="0"/>
    <x v="0"/>
    <x v="0"/>
    <x v="0"/>
    <x v="0"/>
    <x v="0"/>
    <x v="0"/>
    <x v="0"/>
    <x v="0"/>
    <x v="8"/>
    <x v="0"/>
    <s v="Pagamento de salário referente a 07-2024"/>
  </r>
  <r>
    <x v="0"/>
    <n v="0"/>
    <n v="0"/>
    <n v="0"/>
    <n v="292"/>
    <x v="558"/>
    <x v="0"/>
    <x v="0"/>
    <x v="0"/>
    <s v="03.16.02"/>
    <x v="3"/>
    <x v="0"/>
    <x v="0"/>
    <s v="Gabinete do Presidente"/>
    <s v="03.16.02"/>
    <s v="Gabinete do Presidente"/>
    <s v="03.16.02"/>
    <x v="59"/>
    <x v="0"/>
    <x v="0"/>
    <x v="0"/>
    <x v="0"/>
    <x v="0"/>
    <x v="0"/>
    <x v="0"/>
    <x v="9"/>
    <s v="2024-07-23"/>
    <x v="2"/>
    <n v="292"/>
    <x v="0"/>
    <m/>
    <x v="0"/>
    <m/>
    <x v="54"/>
    <n v="100477977"/>
    <x v="0"/>
    <x v="8"/>
    <s v="Gabinete do Presidente"/>
    <s v="ORI"/>
    <x v="0"/>
    <m/>
    <x v="0"/>
    <x v="0"/>
    <x v="0"/>
    <x v="0"/>
    <x v="0"/>
    <x v="0"/>
    <x v="0"/>
    <x v="0"/>
    <x v="0"/>
    <x v="0"/>
    <x v="0"/>
    <s v="Gabinete do Presidente"/>
    <x v="0"/>
    <x v="0"/>
    <x v="0"/>
    <x v="0"/>
    <x v="0"/>
    <x v="0"/>
    <x v="0"/>
    <x v="0"/>
    <x v="0"/>
    <x v="0"/>
    <x v="8"/>
    <x v="0"/>
    <s v="Pagamento de salário referente a 07-2024"/>
  </r>
  <r>
    <x v="0"/>
    <n v="0"/>
    <n v="0"/>
    <n v="0"/>
    <n v="1004"/>
    <x v="558"/>
    <x v="0"/>
    <x v="0"/>
    <x v="0"/>
    <s v="03.16.02"/>
    <x v="3"/>
    <x v="0"/>
    <x v="0"/>
    <s v="Gabinete do Presidente"/>
    <s v="03.16.02"/>
    <s v="Gabinete do Presidente"/>
    <s v="03.16.02"/>
    <x v="28"/>
    <x v="0"/>
    <x v="0"/>
    <x v="0"/>
    <x v="0"/>
    <x v="0"/>
    <x v="0"/>
    <x v="0"/>
    <x v="9"/>
    <s v="2024-07-23"/>
    <x v="2"/>
    <n v="1004"/>
    <x v="0"/>
    <m/>
    <x v="0"/>
    <m/>
    <x v="54"/>
    <n v="100477977"/>
    <x v="0"/>
    <x v="8"/>
    <s v="Gabinete do Presidente"/>
    <s v="ORI"/>
    <x v="0"/>
    <m/>
    <x v="0"/>
    <x v="0"/>
    <x v="0"/>
    <x v="0"/>
    <x v="0"/>
    <x v="0"/>
    <x v="0"/>
    <x v="0"/>
    <x v="0"/>
    <x v="0"/>
    <x v="0"/>
    <s v="Gabinete do Presidente"/>
    <x v="0"/>
    <x v="0"/>
    <x v="0"/>
    <x v="0"/>
    <x v="0"/>
    <x v="0"/>
    <x v="0"/>
    <x v="0"/>
    <x v="0"/>
    <x v="0"/>
    <x v="8"/>
    <x v="0"/>
    <s v="Pagamento de salário referente a 07-2024"/>
  </r>
  <r>
    <x v="0"/>
    <n v="0"/>
    <n v="0"/>
    <n v="0"/>
    <n v="3309"/>
    <x v="558"/>
    <x v="0"/>
    <x v="0"/>
    <x v="0"/>
    <s v="03.16.02"/>
    <x v="3"/>
    <x v="0"/>
    <x v="0"/>
    <s v="Gabinete do Presidente"/>
    <s v="03.16.02"/>
    <s v="Gabinete do Presidente"/>
    <s v="03.16.02"/>
    <x v="49"/>
    <x v="0"/>
    <x v="0"/>
    <x v="0"/>
    <x v="1"/>
    <x v="0"/>
    <x v="0"/>
    <x v="0"/>
    <x v="9"/>
    <s v="2024-07-23"/>
    <x v="2"/>
    <n v="3309"/>
    <x v="0"/>
    <m/>
    <x v="0"/>
    <m/>
    <x v="54"/>
    <n v="100477977"/>
    <x v="0"/>
    <x v="8"/>
    <s v="Gabinete do Presidente"/>
    <s v="ORI"/>
    <x v="0"/>
    <m/>
    <x v="0"/>
    <x v="0"/>
    <x v="0"/>
    <x v="0"/>
    <x v="0"/>
    <x v="0"/>
    <x v="0"/>
    <x v="0"/>
    <x v="0"/>
    <x v="0"/>
    <x v="0"/>
    <s v="Gabinete do Presidente"/>
    <x v="0"/>
    <x v="0"/>
    <x v="0"/>
    <x v="0"/>
    <x v="0"/>
    <x v="0"/>
    <x v="0"/>
    <x v="0"/>
    <x v="0"/>
    <x v="0"/>
    <x v="8"/>
    <x v="0"/>
    <s v="Pagamento de salário referente a 07-2024"/>
  </r>
  <r>
    <x v="0"/>
    <n v="0"/>
    <n v="0"/>
    <n v="0"/>
    <n v="749"/>
    <x v="558"/>
    <x v="0"/>
    <x v="0"/>
    <x v="0"/>
    <s v="03.16.02"/>
    <x v="3"/>
    <x v="0"/>
    <x v="0"/>
    <s v="Gabinete do Presidente"/>
    <s v="03.16.02"/>
    <s v="Gabinete do Presidente"/>
    <s v="03.16.02"/>
    <x v="31"/>
    <x v="0"/>
    <x v="0"/>
    <x v="1"/>
    <x v="0"/>
    <x v="0"/>
    <x v="0"/>
    <x v="0"/>
    <x v="9"/>
    <s v="2024-07-23"/>
    <x v="2"/>
    <n v="749"/>
    <x v="0"/>
    <m/>
    <x v="0"/>
    <m/>
    <x v="19"/>
    <n v="100474706"/>
    <x v="0"/>
    <x v="6"/>
    <s v="Gabinete do Presidente"/>
    <s v="ORI"/>
    <x v="0"/>
    <m/>
    <x v="0"/>
    <x v="0"/>
    <x v="0"/>
    <x v="0"/>
    <x v="0"/>
    <x v="0"/>
    <x v="0"/>
    <x v="0"/>
    <x v="0"/>
    <x v="0"/>
    <x v="0"/>
    <s v="Gabinete do Presidente"/>
    <x v="0"/>
    <x v="0"/>
    <x v="0"/>
    <x v="0"/>
    <x v="0"/>
    <x v="0"/>
    <x v="0"/>
    <x v="0"/>
    <x v="0"/>
    <x v="0"/>
    <x v="6"/>
    <x v="0"/>
    <s v="Pagamento de salário referente a 07-2024"/>
  </r>
  <r>
    <x v="0"/>
    <n v="0"/>
    <n v="0"/>
    <n v="0"/>
    <n v="1124"/>
    <x v="558"/>
    <x v="0"/>
    <x v="0"/>
    <x v="0"/>
    <s v="03.16.02"/>
    <x v="3"/>
    <x v="0"/>
    <x v="0"/>
    <s v="Gabinete do Presidente"/>
    <s v="03.16.02"/>
    <s v="Gabinete do Presidente"/>
    <s v="03.16.02"/>
    <x v="59"/>
    <x v="0"/>
    <x v="0"/>
    <x v="0"/>
    <x v="0"/>
    <x v="0"/>
    <x v="0"/>
    <x v="0"/>
    <x v="9"/>
    <s v="2024-07-23"/>
    <x v="2"/>
    <n v="1124"/>
    <x v="0"/>
    <m/>
    <x v="0"/>
    <m/>
    <x v="19"/>
    <n v="100474706"/>
    <x v="0"/>
    <x v="6"/>
    <s v="Gabinete do Presidente"/>
    <s v="ORI"/>
    <x v="0"/>
    <m/>
    <x v="0"/>
    <x v="0"/>
    <x v="0"/>
    <x v="0"/>
    <x v="0"/>
    <x v="0"/>
    <x v="0"/>
    <x v="0"/>
    <x v="0"/>
    <x v="0"/>
    <x v="0"/>
    <s v="Gabinete do Presidente"/>
    <x v="0"/>
    <x v="0"/>
    <x v="0"/>
    <x v="0"/>
    <x v="0"/>
    <x v="0"/>
    <x v="0"/>
    <x v="0"/>
    <x v="0"/>
    <x v="0"/>
    <x v="6"/>
    <x v="0"/>
    <s v="Pagamento de salário referente a 07-2024"/>
  </r>
  <r>
    <x v="0"/>
    <n v="0"/>
    <n v="0"/>
    <n v="0"/>
    <n v="3858"/>
    <x v="558"/>
    <x v="0"/>
    <x v="0"/>
    <x v="0"/>
    <s v="03.16.02"/>
    <x v="3"/>
    <x v="0"/>
    <x v="0"/>
    <s v="Gabinete do Presidente"/>
    <s v="03.16.02"/>
    <s v="Gabinete do Presidente"/>
    <s v="03.16.02"/>
    <x v="28"/>
    <x v="0"/>
    <x v="0"/>
    <x v="0"/>
    <x v="0"/>
    <x v="0"/>
    <x v="0"/>
    <x v="0"/>
    <x v="9"/>
    <s v="2024-07-23"/>
    <x v="2"/>
    <n v="3858"/>
    <x v="0"/>
    <m/>
    <x v="0"/>
    <m/>
    <x v="19"/>
    <n v="100474706"/>
    <x v="0"/>
    <x v="6"/>
    <s v="Gabinete do Presidente"/>
    <s v="ORI"/>
    <x v="0"/>
    <m/>
    <x v="0"/>
    <x v="0"/>
    <x v="0"/>
    <x v="0"/>
    <x v="0"/>
    <x v="0"/>
    <x v="0"/>
    <x v="0"/>
    <x v="0"/>
    <x v="0"/>
    <x v="0"/>
    <s v="Gabinete do Presidente"/>
    <x v="0"/>
    <x v="0"/>
    <x v="0"/>
    <x v="0"/>
    <x v="0"/>
    <x v="0"/>
    <x v="0"/>
    <x v="0"/>
    <x v="0"/>
    <x v="0"/>
    <x v="6"/>
    <x v="0"/>
    <s v="Pagamento de salário referente a 07-2024"/>
  </r>
  <r>
    <x v="0"/>
    <n v="0"/>
    <n v="0"/>
    <n v="0"/>
    <n v="12696"/>
    <x v="558"/>
    <x v="0"/>
    <x v="0"/>
    <x v="0"/>
    <s v="03.16.02"/>
    <x v="3"/>
    <x v="0"/>
    <x v="0"/>
    <s v="Gabinete do Presidente"/>
    <s v="03.16.02"/>
    <s v="Gabinete do Presidente"/>
    <s v="03.16.02"/>
    <x v="49"/>
    <x v="0"/>
    <x v="0"/>
    <x v="0"/>
    <x v="1"/>
    <x v="0"/>
    <x v="0"/>
    <x v="0"/>
    <x v="9"/>
    <s v="2024-07-23"/>
    <x v="2"/>
    <n v="12696"/>
    <x v="0"/>
    <m/>
    <x v="0"/>
    <m/>
    <x v="19"/>
    <n v="100474706"/>
    <x v="0"/>
    <x v="6"/>
    <s v="Gabinete do Presidente"/>
    <s v="ORI"/>
    <x v="0"/>
    <m/>
    <x v="0"/>
    <x v="0"/>
    <x v="0"/>
    <x v="0"/>
    <x v="0"/>
    <x v="0"/>
    <x v="0"/>
    <x v="0"/>
    <x v="0"/>
    <x v="0"/>
    <x v="0"/>
    <s v="Gabinete do Presidente"/>
    <x v="0"/>
    <x v="0"/>
    <x v="0"/>
    <x v="0"/>
    <x v="0"/>
    <x v="0"/>
    <x v="0"/>
    <x v="0"/>
    <x v="0"/>
    <x v="0"/>
    <x v="6"/>
    <x v="0"/>
    <s v="Pagamento de salário referente a 07-2024"/>
  </r>
  <r>
    <x v="0"/>
    <n v="0"/>
    <n v="0"/>
    <n v="0"/>
    <n v="11728"/>
    <x v="558"/>
    <x v="0"/>
    <x v="0"/>
    <x v="0"/>
    <s v="03.16.02"/>
    <x v="3"/>
    <x v="0"/>
    <x v="0"/>
    <s v="Gabinete do Presidente"/>
    <s v="03.16.02"/>
    <s v="Gabinete do Presidente"/>
    <s v="03.16.02"/>
    <x v="31"/>
    <x v="0"/>
    <x v="0"/>
    <x v="1"/>
    <x v="0"/>
    <x v="0"/>
    <x v="0"/>
    <x v="0"/>
    <x v="9"/>
    <s v="2024-07-23"/>
    <x v="2"/>
    <n v="11728"/>
    <x v="0"/>
    <m/>
    <x v="0"/>
    <m/>
    <x v="9"/>
    <n v="100474693"/>
    <x v="0"/>
    <x v="0"/>
    <s v="Gabinete do Presidente"/>
    <s v="ORI"/>
    <x v="0"/>
    <m/>
    <x v="0"/>
    <x v="0"/>
    <x v="0"/>
    <x v="0"/>
    <x v="0"/>
    <x v="0"/>
    <x v="0"/>
    <x v="0"/>
    <x v="0"/>
    <x v="0"/>
    <x v="0"/>
    <s v="Gabinete do Presidente"/>
    <x v="0"/>
    <x v="0"/>
    <x v="0"/>
    <x v="0"/>
    <x v="0"/>
    <x v="0"/>
    <x v="0"/>
    <x v="0"/>
    <x v="0"/>
    <x v="0"/>
    <x v="0"/>
    <x v="0"/>
    <s v="Pagamento de salário referente a 07-2024"/>
  </r>
  <r>
    <x v="0"/>
    <n v="0"/>
    <n v="0"/>
    <n v="0"/>
    <n v="17591"/>
    <x v="558"/>
    <x v="0"/>
    <x v="0"/>
    <x v="0"/>
    <s v="03.16.02"/>
    <x v="3"/>
    <x v="0"/>
    <x v="0"/>
    <s v="Gabinete do Presidente"/>
    <s v="03.16.02"/>
    <s v="Gabinete do Presidente"/>
    <s v="03.16.02"/>
    <x v="59"/>
    <x v="0"/>
    <x v="0"/>
    <x v="0"/>
    <x v="0"/>
    <x v="0"/>
    <x v="0"/>
    <x v="0"/>
    <x v="9"/>
    <s v="2024-07-23"/>
    <x v="2"/>
    <n v="17591"/>
    <x v="0"/>
    <m/>
    <x v="0"/>
    <m/>
    <x v="9"/>
    <n v="100474693"/>
    <x v="0"/>
    <x v="0"/>
    <s v="Gabinete do Presidente"/>
    <s v="ORI"/>
    <x v="0"/>
    <m/>
    <x v="0"/>
    <x v="0"/>
    <x v="0"/>
    <x v="0"/>
    <x v="0"/>
    <x v="0"/>
    <x v="0"/>
    <x v="0"/>
    <x v="0"/>
    <x v="0"/>
    <x v="0"/>
    <s v="Gabinete do Presidente"/>
    <x v="0"/>
    <x v="0"/>
    <x v="0"/>
    <x v="0"/>
    <x v="0"/>
    <x v="0"/>
    <x v="0"/>
    <x v="0"/>
    <x v="0"/>
    <x v="0"/>
    <x v="0"/>
    <x v="0"/>
    <s v="Pagamento de salário referente a 07-2024"/>
  </r>
  <r>
    <x v="0"/>
    <n v="0"/>
    <n v="0"/>
    <n v="0"/>
    <n v="60357"/>
    <x v="558"/>
    <x v="0"/>
    <x v="0"/>
    <x v="0"/>
    <s v="03.16.02"/>
    <x v="3"/>
    <x v="0"/>
    <x v="0"/>
    <s v="Gabinete do Presidente"/>
    <s v="03.16.02"/>
    <s v="Gabinete do Presidente"/>
    <s v="03.16.02"/>
    <x v="28"/>
    <x v="0"/>
    <x v="0"/>
    <x v="0"/>
    <x v="0"/>
    <x v="0"/>
    <x v="0"/>
    <x v="0"/>
    <x v="9"/>
    <s v="2024-07-23"/>
    <x v="2"/>
    <n v="60357"/>
    <x v="0"/>
    <m/>
    <x v="0"/>
    <m/>
    <x v="9"/>
    <n v="100474693"/>
    <x v="0"/>
    <x v="0"/>
    <s v="Gabinete do Presidente"/>
    <s v="ORI"/>
    <x v="0"/>
    <m/>
    <x v="0"/>
    <x v="0"/>
    <x v="0"/>
    <x v="0"/>
    <x v="0"/>
    <x v="0"/>
    <x v="0"/>
    <x v="0"/>
    <x v="0"/>
    <x v="0"/>
    <x v="0"/>
    <s v="Gabinete do Presidente"/>
    <x v="0"/>
    <x v="0"/>
    <x v="0"/>
    <x v="0"/>
    <x v="0"/>
    <x v="0"/>
    <x v="0"/>
    <x v="0"/>
    <x v="0"/>
    <x v="0"/>
    <x v="0"/>
    <x v="0"/>
    <s v="Pagamento de salário referente a 07-2024"/>
  </r>
  <r>
    <x v="0"/>
    <n v="0"/>
    <n v="0"/>
    <n v="0"/>
    <n v="198592"/>
    <x v="558"/>
    <x v="0"/>
    <x v="0"/>
    <x v="0"/>
    <s v="03.16.02"/>
    <x v="3"/>
    <x v="0"/>
    <x v="0"/>
    <s v="Gabinete do Presidente"/>
    <s v="03.16.02"/>
    <s v="Gabinete do Presidente"/>
    <s v="03.16.02"/>
    <x v="49"/>
    <x v="0"/>
    <x v="0"/>
    <x v="0"/>
    <x v="1"/>
    <x v="0"/>
    <x v="0"/>
    <x v="0"/>
    <x v="9"/>
    <s v="2024-07-23"/>
    <x v="2"/>
    <n v="198592"/>
    <x v="0"/>
    <m/>
    <x v="0"/>
    <m/>
    <x v="9"/>
    <n v="100474693"/>
    <x v="0"/>
    <x v="0"/>
    <s v="Gabinete do Presidente"/>
    <s v="ORI"/>
    <x v="0"/>
    <m/>
    <x v="0"/>
    <x v="0"/>
    <x v="0"/>
    <x v="0"/>
    <x v="0"/>
    <x v="0"/>
    <x v="0"/>
    <x v="0"/>
    <x v="0"/>
    <x v="0"/>
    <x v="0"/>
    <s v="Gabinete do Presidente"/>
    <x v="0"/>
    <x v="0"/>
    <x v="0"/>
    <x v="0"/>
    <x v="0"/>
    <x v="0"/>
    <x v="0"/>
    <x v="0"/>
    <x v="0"/>
    <x v="0"/>
    <x v="0"/>
    <x v="0"/>
    <s v="Pagamento de salário referente a 07-2024"/>
  </r>
  <r>
    <x v="0"/>
    <n v="0"/>
    <n v="0"/>
    <n v="0"/>
    <n v="158"/>
    <x v="559"/>
    <x v="0"/>
    <x v="0"/>
    <x v="0"/>
    <s v="03.16.01"/>
    <x v="38"/>
    <x v="0"/>
    <x v="0"/>
    <s v="Assembleia Municipal"/>
    <s v="03.16.01"/>
    <s v="Assembleia Municipal"/>
    <s v="03.16.01"/>
    <x v="31"/>
    <x v="0"/>
    <x v="0"/>
    <x v="1"/>
    <x v="0"/>
    <x v="0"/>
    <x v="0"/>
    <x v="0"/>
    <x v="9"/>
    <s v="2024-07-23"/>
    <x v="2"/>
    <n v="158"/>
    <x v="0"/>
    <m/>
    <x v="0"/>
    <m/>
    <x v="2"/>
    <n v="100474696"/>
    <x v="0"/>
    <x v="1"/>
    <s v="Assembleia Municipal"/>
    <s v="ORI"/>
    <x v="0"/>
    <s v="AM"/>
    <x v="0"/>
    <x v="0"/>
    <x v="0"/>
    <x v="0"/>
    <x v="0"/>
    <x v="0"/>
    <x v="0"/>
    <x v="0"/>
    <x v="0"/>
    <x v="0"/>
    <x v="0"/>
    <s v="Assembleia Municipal"/>
    <x v="0"/>
    <x v="0"/>
    <x v="0"/>
    <x v="0"/>
    <x v="0"/>
    <x v="0"/>
    <x v="0"/>
    <x v="0"/>
    <x v="0"/>
    <x v="0"/>
    <x v="1"/>
    <x v="0"/>
    <s v="Pagamento de salário referente a 07-2024"/>
  </r>
  <r>
    <x v="0"/>
    <n v="0"/>
    <n v="0"/>
    <n v="0"/>
    <n v="4999"/>
    <x v="559"/>
    <x v="0"/>
    <x v="0"/>
    <x v="0"/>
    <s v="03.16.01"/>
    <x v="38"/>
    <x v="0"/>
    <x v="0"/>
    <s v="Assembleia Municipal"/>
    <s v="03.16.01"/>
    <s v="Assembleia Municipal"/>
    <s v="03.16.01"/>
    <x v="49"/>
    <x v="0"/>
    <x v="0"/>
    <x v="0"/>
    <x v="1"/>
    <x v="0"/>
    <x v="0"/>
    <x v="0"/>
    <x v="9"/>
    <s v="2024-07-23"/>
    <x v="2"/>
    <n v="4999"/>
    <x v="0"/>
    <m/>
    <x v="0"/>
    <m/>
    <x v="2"/>
    <n v="100474696"/>
    <x v="0"/>
    <x v="1"/>
    <s v="Assembleia Municipal"/>
    <s v="ORI"/>
    <x v="0"/>
    <s v="AM"/>
    <x v="0"/>
    <x v="0"/>
    <x v="0"/>
    <x v="0"/>
    <x v="0"/>
    <x v="0"/>
    <x v="0"/>
    <x v="0"/>
    <x v="0"/>
    <x v="0"/>
    <x v="0"/>
    <s v="Assembleia Municipal"/>
    <x v="0"/>
    <x v="0"/>
    <x v="0"/>
    <x v="0"/>
    <x v="0"/>
    <x v="0"/>
    <x v="0"/>
    <x v="0"/>
    <x v="0"/>
    <x v="0"/>
    <x v="1"/>
    <x v="0"/>
    <s v="Pagamento de salário referente a 07-2024"/>
  </r>
  <r>
    <x v="0"/>
    <n v="0"/>
    <n v="0"/>
    <n v="0"/>
    <n v="24"/>
    <x v="559"/>
    <x v="0"/>
    <x v="0"/>
    <x v="0"/>
    <s v="03.16.01"/>
    <x v="38"/>
    <x v="0"/>
    <x v="0"/>
    <s v="Assembleia Municipal"/>
    <s v="03.16.01"/>
    <s v="Assembleia Municipal"/>
    <s v="03.16.01"/>
    <x v="31"/>
    <x v="0"/>
    <x v="0"/>
    <x v="1"/>
    <x v="0"/>
    <x v="0"/>
    <x v="0"/>
    <x v="0"/>
    <x v="9"/>
    <s v="2024-07-23"/>
    <x v="2"/>
    <n v="24"/>
    <x v="0"/>
    <m/>
    <x v="0"/>
    <m/>
    <x v="54"/>
    <n v="100477977"/>
    <x v="0"/>
    <x v="8"/>
    <s v="Assembleia Municipal"/>
    <s v="ORI"/>
    <x v="0"/>
    <s v="AM"/>
    <x v="0"/>
    <x v="0"/>
    <x v="0"/>
    <x v="0"/>
    <x v="0"/>
    <x v="0"/>
    <x v="0"/>
    <x v="0"/>
    <x v="0"/>
    <x v="0"/>
    <x v="0"/>
    <s v="Assembleia Municipal"/>
    <x v="0"/>
    <x v="0"/>
    <x v="0"/>
    <x v="0"/>
    <x v="0"/>
    <x v="0"/>
    <x v="0"/>
    <x v="0"/>
    <x v="0"/>
    <x v="0"/>
    <x v="8"/>
    <x v="0"/>
    <s v="Pagamento de salário referente a 07-2024"/>
  </r>
  <r>
    <x v="0"/>
    <n v="0"/>
    <n v="0"/>
    <n v="0"/>
    <n v="776"/>
    <x v="559"/>
    <x v="0"/>
    <x v="0"/>
    <x v="0"/>
    <s v="03.16.01"/>
    <x v="38"/>
    <x v="0"/>
    <x v="0"/>
    <s v="Assembleia Municipal"/>
    <s v="03.16.01"/>
    <s v="Assembleia Municipal"/>
    <s v="03.16.01"/>
    <x v="49"/>
    <x v="0"/>
    <x v="0"/>
    <x v="0"/>
    <x v="1"/>
    <x v="0"/>
    <x v="0"/>
    <x v="0"/>
    <x v="9"/>
    <s v="2024-07-23"/>
    <x v="2"/>
    <n v="776"/>
    <x v="0"/>
    <m/>
    <x v="0"/>
    <m/>
    <x v="54"/>
    <n v="100477977"/>
    <x v="0"/>
    <x v="8"/>
    <s v="Assembleia Municipal"/>
    <s v="ORI"/>
    <x v="0"/>
    <s v="AM"/>
    <x v="0"/>
    <x v="0"/>
    <x v="0"/>
    <x v="0"/>
    <x v="0"/>
    <x v="0"/>
    <x v="0"/>
    <x v="0"/>
    <x v="0"/>
    <x v="0"/>
    <x v="0"/>
    <s v="Assembleia Municipal"/>
    <x v="0"/>
    <x v="0"/>
    <x v="0"/>
    <x v="0"/>
    <x v="0"/>
    <x v="0"/>
    <x v="0"/>
    <x v="0"/>
    <x v="0"/>
    <x v="0"/>
    <x v="8"/>
    <x v="0"/>
    <s v="Pagamento de salário referente a 07-2024"/>
  </r>
  <r>
    <x v="0"/>
    <n v="0"/>
    <n v="0"/>
    <n v="0"/>
    <n v="3218"/>
    <x v="559"/>
    <x v="0"/>
    <x v="0"/>
    <x v="0"/>
    <s v="03.16.01"/>
    <x v="38"/>
    <x v="0"/>
    <x v="0"/>
    <s v="Assembleia Municipal"/>
    <s v="03.16.01"/>
    <s v="Assembleia Municipal"/>
    <s v="03.16.01"/>
    <x v="31"/>
    <x v="0"/>
    <x v="0"/>
    <x v="1"/>
    <x v="0"/>
    <x v="0"/>
    <x v="0"/>
    <x v="0"/>
    <x v="9"/>
    <s v="2024-07-23"/>
    <x v="2"/>
    <n v="3218"/>
    <x v="0"/>
    <m/>
    <x v="0"/>
    <m/>
    <x v="9"/>
    <n v="100474693"/>
    <x v="0"/>
    <x v="0"/>
    <s v="Assembleia Municipal"/>
    <s v="ORI"/>
    <x v="0"/>
    <s v="AM"/>
    <x v="0"/>
    <x v="0"/>
    <x v="0"/>
    <x v="0"/>
    <x v="0"/>
    <x v="0"/>
    <x v="0"/>
    <x v="0"/>
    <x v="0"/>
    <x v="0"/>
    <x v="0"/>
    <s v="Assembleia Municipal"/>
    <x v="0"/>
    <x v="0"/>
    <x v="0"/>
    <x v="0"/>
    <x v="0"/>
    <x v="0"/>
    <x v="0"/>
    <x v="0"/>
    <x v="0"/>
    <x v="0"/>
    <x v="0"/>
    <x v="0"/>
    <s v="Pagamento de salário referente a 07-2024"/>
  </r>
  <r>
    <x v="0"/>
    <n v="0"/>
    <n v="0"/>
    <n v="0"/>
    <n v="101665"/>
    <x v="559"/>
    <x v="0"/>
    <x v="0"/>
    <x v="0"/>
    <s v="03.16.01"/>
    <x v="38"/>
    <x v="0"/>
    <x v="0"/>
    <s v="Assembleia Municipal"/>
    <s v="03.16.01"/>
    <s v="Assembleia Municipal"/>
    <s v="03.16.01"/>
    <x v="49"/>
    <x v="0"/>
    <x v="0"/>
    <x v="0"/>
    <x v="1"/>
    <x v="0"/>
    <x v="0"/>
    <x v="0"/>
    <x v="9"/>
    <s v="2024-07-23"/>
    <x v="2"/>
    <n v="101665"/>
    <x v="0"/>
    <m/>
    <x v="0"/>
    <m/>
    <x v="9"/>
    <n v="100474693"/>
    <x v="0"/>
    <x v="0"/>
    <s v="Assembleia Municipal"/>
    <s v="ORI"/>
    <x v="0"/>
    <s v="AM"/>
    <x v="0"/>
    <x v="0"/>
    <x v="0"/>
    <x v="0"/>
    <x v="0"/>
    <x v="0"/>
    <x v="0"/>
    <x v="0"/>
    <x v="0"/>
    <x v="0"/>
    <x v="0"/>
    <s v="Assembleia Municipal"/>
    <x v="0"/>
    <x v="0"/>
    <x v="0"/>
    <x v="0"/>
    <x v="0"/>
    <x v="0"/>
    <x v="0"/>
    <x v="0"/>
    <x v="0"/>
    <x v="0"/>
    <x v="0"/>
    <x v="0"/>
    <s v="Pagamento de salário referente a 07-2024"/>
  </r>
  <r>
    <x v="0"/>
    <n v="0"/>
    <n v="0"/>
    <n v="0"/>
    <n v="15929"/>
    <x v="560"/>
    <x v="0"/>
    <x v="0"/>
    <x v="0"/>
    <s v="03.16.32"/>
    <x v="29"/>
    <x v="0"/>
    <x v="0"/>
    <s v="Gabinete de Comunicação e Imagem"/>
    <s v="03.16.32"/>
    <s v="Gabinete de Comunicação e Imagem"/>
    <s v="03.16.32"/>
    <x v="30"/>
    <x v="0"/>
    <x v="0"/>
    <x v="0"/>
    <x v="1"/>
    <x v="0"/>
    <x v="0"/>
    <x v="0"/>
    <x v="9"/>
    <s v="2024-07-23"/>
    <x v="2"/>
    <n v="15929"/>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07-2024"/>
  </r>
  <r>
    <x v="0"/>
    <n v="0"/>
    <n v="0"/>
    <n v="0"/>
    <n v="14053"/>
    <x v="560"/>
    <x v="0"/>
    <x v="0"/>
    <x v="0"/>
    <s v="03.16.32"/>
    <x v="29"/>
    <x v="0"/>
    <x v="0"/>
    <s v="Gabinete de Comunicação e Imagem"/>
    <s v="03.16.32"/>
    <s v="Gabinete de Comunicação e Imagem"/>
    <s v="03.16.32"/>
    <x v="30"/>
    <x v="0"/>
    <x v="0"/>
    <x v="0"/>
    <x v="1"/>
    <x v="0"/>
    <x v="0"/>
    <x v="0"/>
    <x v="9"/>
    <s v="2024-07-23"/>
    <x v="2"/>
    <n v="14053"/>
    <x v="0"/>
    <m/>
    <x v="0"/>
    <m/>
    <x v="19"/>
    <n v="100474706"/>
    <x v="0"/>
    <x v="6"/>
    <s v="Gabinete de Comunicação e Imagem"/>
    <s v="ORI"/>
    <x v="0"/>
    <s v="GCI"/>
    <x v="0"/>
    <x v="0"/>
    <x v="0"/>
    <x v="0"/>
    <x v="0"/>
    <x v="0"/>
    <x v="0"/>
    <x v="0"/>
    <x v="0"/>
    <x v="0"/>
    <x v="0"/>
    <s v="Gabinete de Comunicação e Imagem"/>
    <x v="0"/>
    <x v="0"/>
    <x v="0"/>
    <x v="0"/>
    <x v="0"/>
    <x v="0"/>
    <x v="0"/>
    <x v="0"/>
    <x v="0"/>
    <x v="0"/>
    <x v="6"/>
    <x v="0"/>
    <s v="Pagamento de salário referente a 07-2024"/>
  </r>
  <r>
    <x v="0"/>
    <n v="0"/>
    <n v="0"/>
    <n v="0"/>
    <n v="145680"/>
    <x v="560"/>
    <x v="0"/>
    <x v="0"/>
    <x v="0"/>
    <s v="03.16.32"/>
    <x v="29"/>
    <x v="0"/>
    <x v="0"/>
    <s v="Gabinete de Comunicação e Imagem"/>
    <s v="03.16.32"/>
    <s v="Gabinete de Comunicação e Imagem"/>
    <s v="03.16.32"/>
    <x v="30"/>
    <x v="0"/>
    <x v="0"/>
    <x v="0"/>
    <x v="1"/>
    <x v="0"/>
    <x v="0"/>
    <x v="0"/>
    <x v="9"/>
    <s v="2024-07-23"/>
    <x v="2"/>
    <n v="145680"/>
    <x v="0"/>
    <m/>
    <x v="0"/>
    <m/>
    <x v="9"/>
    <n v="100474693"/>
    <x v="0"/>
    <x v="0"/>
    <s v="Gabinete de Comunicação e Imagem"/>
    <s v="ORI"/>
    <x v="0"/>
    <s v="GCI"/>
    <x v="0"/>
    <x v="0"/>
    <x v="0"/>
    <x v="0"/>
    <x v="0"/>
    <x v="0"/>
    <x v="0"/>
    <x v="0"/>
    <x v="0"/>
    <x v="0"/>
    <x v="0"/>
    <s v="Gabinete de Comunicação e Imagem"/>
    <x v="0"/>
    <x v="0"/>
    <x v="0"/>
    <x v="0"/>
    <x v="0"/>
    <x v="0"/>
    <x v="0"/>
    <x v="0"/>
    <x v="0"/>
    <x v="0"/>
    <x v="0"/>
    <x v="0"/>
    <s v="Pagamento de salário referente a 07-2024"/>
  </r>
  <r>
    <x v="0"/>
    <n v="0"/>
    <n v="0"/>
    <n v="0"/>
    <n v="10834"/>
    <x v="561"/>
    <x v="0"/>
    <x v="0"/>
    <x v="0"/>
    <s v="03.16.30"/>
    <x v="37"/>
    <x v="0"/>
    <x v="0"/>
    <s v="Gabinete de Relações Externas"/>
    <s v="03.16.30"/>
    <s v="Gabinete de Relações Externas"/>
    <s v="03.16.30"/>
    <x v="30"/>
    <x v="0"/>
    <x v="0"/>
    <x v="0"/>
    <x v="1"/>
    <x v="0"/>
    <x v="0"/>
    <x v="0"/>
    <x v="9"/>
    <s v="2024-07-23"/>
    <x v="2"/>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07-2024"/>
  </r>
  <r>
    <x v="0"/>
    <n v="0"/>
    <n v="0"/>
    <n v="0"/>
    <n v="8213"/>
    <x v="561"/>
    <x v="0"/>
    <x v="0"/>
    <x v="0"/>
    <s v="03.16.30"/>
    <x v="37"/>
    <x v="0"/>
    <x v="0"/>
    <s v="Gabinete de Relações Externas"/>
    <s v="03.16.30"/>
    <s v="Gabinete de Relações Externas"/>
    <s v="03.16.30"/>
    <x v="30"/>
    <x v="0"/>
    <x v="0"/>
    <x v="0"/>
    <x v="1"/>
    <x v="0"/>
    <x v="0"/>
    <x v="0"/>
    <x v="9"/>
    <s v="2024-07-23"/>
    <x v="2"/>
    <n v="8213"/>
    <x v="0"/>
    <m/>
    <x v="0"/>
    <m/>
    <x v="19"/>
    <n v="100474706"/>
    <x v="0"/>
    <x v="6"/>
    <s v="Gabinete de Relações Externas"/>
    <s v="ORI"/>
    <x v="0"/>
    <s v="GRE"/>
    <x v="0"/>
    <x v="0"/>
    <x v="0"/>
    <x v="0"/>
    <x v="0"/>
    <x v="0"/>
    <x v="0"/>
    <x v="0"/>
    <x v="0"/>
    <x v="0"/>
    <x v="0"/>
    <s v="Gabinete de Relações Externas"/>
    <x v="0"/>
    <x v="0"/>
    <x v="0"/>
    <x v="0"/>
    <x v="0"/>
    <x v="0"/>
    <x v="0"/>
    <x v="0"/>
    <x v="0"/>
    <x v="0"/>
    <x v="6"/>
    <x v="0"/>
    <s v="Pagamento de salário referente a 07-2024"/>
  </r>
  <r>
    <x v="0"/>
    <n v="0"/>
    <n v="0"/>
    <n v="0"/>
    <n v="83615"/>
    <x v="561"/>
    <x v="0"/>
    <x v="0"/>
    <x v="0"/>
    <s v="03.16.30"/>
    <x v="37"/>
    <x v="0"/>
    <x v="0"/>
    <s v="Gabinete de Relações Externas"/>
    <s v="03.16.30"/>
    <s v="Gabinete de Relações Externas"/>
    <s v="03.16.30"/>
    <x v="30"/>
    <x v="0"/>
    <x v="0"/>
    <x v="0"/>
    <x v="1"/>
    <x v="0"/>
    <x v="0"/>
    <x v="0"/>
    <x v="9"/>
    <s v="2024-07-23"/>
    <x v="2"/>
    <n v="83615"/>
    <x v="0"/>
    <m/>
    <x v="0"/>
    <m/>
    <x v="9"/>
    <n v="100474693"/>
    <x v="0"/>
    <x v="0"/>
    <s v="Gabinete de Relações Externas"/>
    <s v="ORI"/>
    <x v="0"/>
    <s v="GRE"/>
    <x v="0"/>
    <x v="0"/>
    <x v="0"/>
    <x v="0"/>
    <x v="0"/>
    <x v="0"/>
    <x v="0"/>
    <x v="0"/>
    <x v="0"/>
    <x v="0"/>
    <x v="0"/>
    <s v="Gabinete de Relações Externas"/>
    <x v="0"/>
    <x v="0"/>
    <x v="0"/>
    <x v="0"/>
    <x v="0"/>
    <x v="0"/>
    <x v="0"/>
    <x v="0"/>
    <x v="0"/>
    <x v="0"/>
    <x v="0"/>
    <x v="0"/>
    <s v="Pagamento de salário referente a 07-2024"/>
  </r>
  <r>
    <x v="0"/>
    <n v="0"/>
    <n v="0"/>
    <n v="0"/>
    <n v="5095"/>
    <x v="562"/>
    <x v="0"/>
    <x v="0"/>
    <x v="0"/>
    <s v="03.16.28"/>
    <x v="36"/>
    <x v="0"/>
    <x v="0"/>
    <s v="Gabinete da Auditoria Interna"/>
    <s v="03.16.28"/>
    <s v="Gabinete da Auditoria Interna"/>
    <s v="03.16.28"/>
    <x v="30"/>
    <x v="0"/>
    <x v="0"/>
    <x v="0"/>
    <x v="1"/>
    <x v="0"/>
    <x v="0"/>
    <x v="0"/>
    <x v="9"/>
    <s v="2024-07-23"/>
    <x v="2"/>
    <n v="5095"/>
    <x v="0"/>
    <m/>
    <x v="0"/>
    <m/>
    <x v="2"/>
    <n v="100474696"/>
    <x v="0"/>
    <x v="1"/>
    <s v="Gabinete da Auditoria Interna"/>
    <s v="ORI"/>
    <x v="0"/>
    <s v="GAI"/>
    <x v="0"/>
    <x v="0"/>
    <x v="0"/>
    <x v="0"/>
    <x v="0"/>
    <x v="0"/>
    <x v="0"/>
    <x v="0"/>
    <x v="0"/>
    <x v="0"/>
    <x v="0"/>
    <s v="Gabinete da Auditoria Interna"/>
    <x v="0"/>
    <x v="0"/>
    <x v="0"/>
    <x v="0"/>
    <x v="0"/>
    <x v="0"/>
    <x v="0"/>
    <x v="0"/>
    <x v="0"/>
    <x v="0"/>
    <x v="1"/>
    <x v="0"/>
    <s v="Pagamento de salário referente a 07-2024"/>
  </r>
  <r>
    <x v="0"/>
    <n v="0"/>
    <n v="0"/>
    <n v="0"/>
    <n v="5840"/>
    <x v="562"/>
    <x v="0"/>
    <x v="0"/>
    <x v="0"/>
    <s v="03.16.28"/>
    <x v="36"/>
    <x v="0"/>
    <x v="0"/>
    <s v="Gabinete da Auditoria Interna"/>
    <s v="03.16.28"/>
    <s v="Gabinete da Auditoria Interna"/>
    <s v="03.16.28"/>
    <x v="30"/>
    <x v="0"/>
    <x v="0"/>
    <x v="0"/>
    <x v="1"/>
    <x v="0"/>
    <x v="0"/>
    <x v="0"/>
    <x v="9"/>
    <s v="2024-07-23"/>
    <x v="2"/>
    <n v="5840"/>
    <x v="0"/>
    <m/>
    <x v="0"/>
    <m/>
    <x v="19"/>
    <n v="100474706"/>
    <x v="0"/>
    <x v="6"/>
    <s v="Gabinete da Auditoria Interna"/>
    <s v="ORI"/>
    <x v="0"/>
    <s v="GAI"/>
    <x v="0"/>
    <x v="0"/>
    <x v="0"/>
    <x v="0"/>
    <x v="0"/>
    <x v="0"/>
    <x v="0"/>
    <x v="0"/>
    <x v="0"/>
    <x v="0"/>
    <x v="0"/>
    <s v="Gabinete da Auditoria Interna"/>
    <x v="0"/>
    <x v="0"/>
    <x v="0"/>
    <x v="0"/>
    <x v="0"/>
    <x v="0"/>
    <x v="0"/>
    <x v="0"/>
    <x v="0"/>
    <x v="0"/>
    <x v="6"/>
    <x v="0"/>
    <s v="Pagamento de salário referente a 07-2024"/>
  </r>
  <r>
    <x v="0"/>
    <n v="0"/>
    <n v="0"/>
    <n v="0"/>
    <n v="62065"/>
    <x v="562"/>
    <x v="0"/>
    <x v="0"/>
    <x v="0"/>
    <s v="03.16.28"/>
    <x v="36"/>
    <x v="0"/>
    <x v="0"/>
    <s v="Gabinete da Auditoria Interna"/>
    <s v="03.16.28"/>
    <s v="Gabinete da Auditoria Interna"/>
    <s v="03.16.28"/>
    <x v="30"/>
    <x v="0"/>
    <x v="0"/>
    <x v="0"/>
    <x v="1"/>
    <x v="0"/>
    <x v="0"/>
    <x v="0"/>
    <x v="9"/>
    <s v="2024-07-23"/>
    <x v="2"/>
    <n v="62065"/>
    <x v="0"/>
    <m/>
    <x v="0"/>
    <m/>
    <x v="9"/>
    <n v="100474693"/>
    <x v="0"/>
    <x v="0"/>
    <s v="Gabinete da Auditoria Interna"/>
    <s v="ORI"/>
    <x v="0"/>
    <s v="GAI"/>
    <x v="0"/>
    <x v="0"/>
    <x v="0"/>
    <x v="0"/>
    <x v="0"/>
    <x v="0"/>
    <x v="0"/>
    <x v="0"/>
    <x v="0"/>
    <x v="0"/>
    <x v="0"/>
    <s v="Gabinete da Auditoria Interna"/>
    <x v="0"/>
    <x v="0"/>
    <x v="0"/>
    <x v="0"/>
    <x v="0"/>
    <x v="0"/>
    <x v="0"/>
    <x v="0"/>
    <x v="0"/>
    <x v="0"/>
    <x v="0"/>
    <x v="0"/>
    <s v="Pagamento de salário referente a 07-2024"/>
  </r>
  <r>
    <x v="0"/>
    <n v="0"/>
    <n v="0"/>
    <n v="0"/>
    <n v="64"/>
    <x v="563"/>
    <x v="0"/>
    <x v="0"/>
    <x v="0"/>
    <s v="03.16.24"/>
    <x v="31"/>
    <x v="0"/>
    <x v="0"/>
    <s v="Direcao da Familia, Inclusão, Género e Saúde"/>
    <s v="03.16.24"/>
    <s v="Direcao da Familia, Inclusão, Género e Saúde"/>
    <s v="03.16.24"/>
    <x v="28"/>
    <x v="0"/>
    <x v="0"/>
    <x v="0"/>
    <x v="0"/>
    <x v="0"/>
    <x v="0"/>
    <x v="0"/>
    <x v="9"/>
    <s v="2024-07-23"/>
    <x v="2"/>
    <n v="64"/>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7-2024"/>
  </r>
  <r>
    <x v="0"/>
    <n v="0"/>
    <n v="0"/>
    <n v="0"/>
    <n v="1758"/>
    <x v="563"/>
    <x v="0"/>
    <x v="0"/>
    <x v="0"/>
    <s v="03.16.24"/>
    <x v="31"/>
    <x v="0"/>
    <x v="0"/>
    <s v="Direcao da Familia, Inclusão, Género e Saúde"/>
    <s v="03.16.24"/>
    <s v="Direcao da Familia, Inclusão, Género e Saúde"/>
    <s v="03.16.24"/>
    <x v="30"/>
    <x v="0"/>
    <x v="0"/>
    <x v="0"/>
    <x v="1"/>
    <x v="0"/>
    <x v="0"/>
    <x v="0"/>
    <x v="9"/>
    <s v="2024-07-23"/>
    <x v="2"/>
    <n v="1758"/>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7-2024"/>
  </r>
  <r>
    <x v="0"/>
    <n v="0"/>
    <n v="0"/>
    <n v="0"/>
    <n v="2526"/>
    <x v="563"/>
    <x v="0"/>
    <x v="0"/>
    <x v="0"/>
    <s v="03.16.24"/>
    <x v="31"/>
    <x v="0"/>
    <x v="0"/>
    <s v="Direcao da Familia, Inclusão, Género e Saúde"/>
    <s v="03.16.24"/>
    <s v="Direcao da Familia, Inclusão, Género e Saúde"/>
    <s v="03.16.24"/>
    <x v="48"/>
    <x v="0"/>
    <x v="0"/>
    <x v="0"/>
    <x v="1"/>
    <x v="0"/>
    <x v="0"/>
    <x v="0"/>
    <x v="9"/>
    <s v="2024-07-23"/>
    <x v="2"/>
    <n v="2526"/>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7-2024"/>
  </r>
  <r>
    <x v="0"/>
    <n v="0"/>
    <n v="0"/>
    <n v="0"/>
    <n v="346"/>
    <x v="563"/>
    <x v="0"/>
    <x v="0"/>
    <x v="0"/>
    <s v="03.16.24"/>
    <x v="31"/>
    <x v="0"/>
    <x v="0"/>
    <s v="Direcao da Familia, Inclusão, Género e Saúde"/>
    <s v="03.16.24"/>
    <s v="Direcao da Familia, Inclusão, Género e Saúde"/>
    <s v="03.16.24"/>
    <x v="28"/>
    <x v="0"/>
    <x v="0"/>
    <x v="0"/>
    <x v="0"/>
    <x v="0"/>
    <x v="0"/>
    <x v="0"/>
    <x v="9"/>
    <s v="2024-07-23"/>
    <x v="2"/>
    <n v="346"/>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7-2024"/>
  </r>
  <r>
    <x v="0"/>
    <n v="0"/>
    <n v="0"/>
    <n v="0"/>
    <n v="9457"/>
    <x v="563"/>
    <x v="0"/>
    <x v="0"/>
    <x v="0"/>
    <s v="03.16.24"/>
    <x v="31"/>
    <x v="0"/>
    <x v="0"/>
    <s v="Direcao da Familia, Inclusão, Género e Saúde"/>
    <s v="03.16.24"/>
    <s v="Direcao da Familia, Inclusão, Género e Saúde"/>
    <s v="03.16.24"/>
    <x v="30"/>
    <x v="0"/>
    <x v="0"/>
    <x v="0"/>
    <x v="1"/>
    <x v="0"/>
    <x v="0"/>
    <x v="0"/>
    <x v="9"/>
    <s v="2024-07-23"/>
    <x v="2"/>
    <n v="9457"/>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7-2024"/>
  </r>
  <r>
    <x v="0"/>
    <n v="0"/>
    <n v="0"/>
    <n v="0"/>
    <n v="13579"/>
    <x v="563"/>
    <x v="0"/>
    <x v="0"/>
    <x v="0"/>
    <s v="03.16.24"/>
    <x v="31"/>
    <x v="0"/>
    <x v="0"/>
    <s v="Direcao da Familia, Inclusão, Género e Saúde"/>
    <s v="03.16.24"/>
    <s v="Direcao da Familia, Inclusão, Género e Saúde"/>
    <s v="03.16.24"/>
    <x v="48"/>
    <x v="0"/>
    <x v="0"/>
    <x v="0"/>
    <x v="1"/>
    <x v="0"/>
    <x v="0"/>
    <x v="0"/>
    <x v="9"/>
    <s v="2024-07-23"/>
    <x v="2"/>
    <n v="13579"/>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7-2024"/>
  </r>
  <r>
    <x v="0"/>
    <n v="0"/>
    <n v="0"/>
    <n v="0"/>
    <n v="2"/>
    <x v="563"/>
    <x v="0"/>
    <x v="0"/>
    <x v="0"/>
    <s v="03.16.24"/>
    <x v="31"/>
    <x v="0"/>
    <x v="0"/>
    <s v="Direcao da Familia, Inclusão, Género e Saúde"/>
    <s v="03.16.24"/>
    <s v="Direcao da Familia, Inclusão, Género e Saúde"/>
    <s v="03.16.24"/>
    <x v="28"/>
    <x v="0"/>
    <x v="0"/>
    <x v="0"/>
    <x v="0"/>
    <x v="0"/>
    <x v="0"/>
    <x v="0"/>
    <x v="9"/>
    <s v="2024-07-23"/>
    <x v="2"/>
    <n v="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7-2024"/>
  </r>
  <r>
    <x v="0"/>
    <n v="0"/>
    <n v="0"/>
    <n v="0"/>
    <n v="76"/>
    <x v="563"/>
    <x v="0"/>
    <x v="0"/>
    <x v="0"/>
    <s v="03.16.24"/>
    <x v="31"/>
    <x v="0"/>
    <x v="0"/>
    <s v="Direcao da Familia, Inclusão, Género e Saúde"/>
    <s v="03.16.24"/>
    <s v="Direcao da Familia, Inclusão, Género e Saúde"/>
    <s v="03.16.24"/>
    <x v="30"/>
    <x v="0"/>
    <x v="0"/>
    <x v="0"/>
    <x v="1"/>
    <x v="0"/>
    <x v="0"/>
    <x v="0"/>
    <x v="9"/>
    <s v="2024-07-23"/>
    <x v="2"/>
    <n v="76"/>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7-2024"/>
  </r>
  <r>
    <x v="0"/>
    <n v="0"/>
    <n v="0"/>
    <n v="0"/>
    <n v="112"/>
    <x v="563"/>
    <x v="0"/>
    <x v="0"/>
    <x v="0"/>
    <s v="03.16.24"/>
    <x v="31"/>
    <x v="0"/>
    <x v="0"/>
    <s v="Direcao da Familia, Inclusão, Género e Saúde"/>
    <s v="03.16.24"/>
    <s v="Direcao da Familia, Inclusão, Género e Saúde"/>
    <s v="03.16.24"/>
    <x v="48"/>
    <x v="0"/>
    <x v="0"/>
    <x v="0"/>
    <x v="1"/>
    <x v="0"/>
    <x v="0"/>
    <x v="0"/>
    <x v="9"/>
    <s v="2024-07-23"/>
    <x v="2"/>
    <n v="11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7-2024"/>
  </r>
  <r>
    <x v="0"/>
    <n v="0"/>
    <n v="0"/>
    <n v="0"/>
    <n v="508"/>
    <x v="563"/>
    <x v="0"/>
    <x v="0"/>
    <x v="0"/>
    <s v="03.16.24"/>
    <x v="31"/>
    <x v="0"/>
    <x v="0"/>
    <s v="Direcao da Familia, Inclusão, Género e Saúde"/>
    <s v="03.16.24"/>
    <s v="Direcao da Familia, Inclusão, Género e Saúde"/>
    <s v="03.16.24"/>
    <x v="28"/>
    <x v="0"/>
    <x v="0"/>
    <x v="0"/>
    <x v="0"/>
    <x v="0"/>
    <x v="0"/>
    <x v="0"/>
    <x v="9"/>
    <s v="2024-07-23"/>
    <x v="2"/>
    <n v="508"/>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7-2024"/>
  </r>
  <r>
    <x v="0"/>
    <n v="0"/>
    <n v="0"/>
    <n v="0"/>
    <n v="13871"/>
    <x v="563"/>
    <x v="0"/>
    <x v="0"/>
    <x v="0"/>
    <s v="03.16.24"/>
    <x v="31"/>
    <x v="0"/>
    <x v="0"/>
    <s v="Direcao da Familia, Inclusão, Género e Saúde"/>
    <s v="03.16.24"/>
    <s v="Direcao da Familia, Inclusão, Género e Saúde"/>
    <s v="03.16.24"/>
    <x v="30"/>
    <x v="0"/>
    <x v="0"/>
    <x v="0"/>
    <x v="1"/>
    <x v="0"/>
    <x v="0"/>
    <x v="0"/>
    <x v="9"/>
    <s v="2024-07-23"/>
    <x v="2"/>
    <n v="13871"/>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7-2024"/>
  </r>
  <r>
    <x v="0"/>
    <n v="0"/>
    <n v="0"/>
    <n v="0"/>
    <n v="19914"/>
    <x v="563"/>
    <x v="0"/>
    <x v="0"/>
    <x v="0"/>
    <s v="03.16.24"/>
    <x v="31"/>
    <x v="0"/>
    <x v="0"/>
    <s v="Direcao da Familia, Inclusão, Género e Saúde"/>
    <s v="03.16.24"/>
    <s v="Direcao da Familia, Inclusão, Género e Saúde"/>
    <s v="03.16.24"/>
    <x v="48"/>
    <x v="0"/>
    <x v="0"/>
    <x v="0"/>
    <x v="1"/>
    <x v="0"/>
    <x v="0"/>
    <x v="0"/>
    <x v="9"/>
    <s v="2024-07-23"/>
    <x v="2"/>
    <n v="19914"/>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7-2024"/>
  </r>
  <r>
    <x v="0"/>
    <n v="0"/>
    <n v="0"/>
    <n v="0"/>
    <n v="5530"/>
    <x v="563"/>
    <x v="0"/>
    <x v="0"/>
    <x v="0"/>
    <s v="03.16.24"/>
    <x v="31"/>
    <x v="0"/>
    <x v="0"/>
    <s v="Direcao da Familia, Inclusão, Género e Saúde"/>
    <s v="03.16.24"/>
    <s v="Direcao da Familia, Inclusão, Género e Saúde"/>
    <s v="03.16.24"/>
    <x v="28"/>
    <x v="0"/>
    <x v="0"/>
    <x v="0"/>
    <x v="0"/>
    <x v="0"/>
    <x v="0"/>
    <x v="0"/>
    <x v="9"/>
    <s v="2024-07-23"/>
    <x v="2"/>
    <n v="5530"/>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7-2024"/>
  </r>
  <r>
    <x v="0"/>
    <n v="0"/>
    <n v="0"/>
    <n v="0"/>
    <n v="150838"/>
    <x v="563"/>
    <x v="0"/>
    <x v="0"/>
    <x v="0"/>
    <s v="03.16.24"/>
    <x v="31"/>
    <x v="0"/>
    <x v="0"/>
    <s v="Direcao da Familia, Inclusão, Género e Saúde"/>
    <s v="03.16.24"/>
    <s v="Direcao da Familia, Inclusão, Género e Saúde"/>
    <s v="03.16.24"/>
    <x v="30"/>
    <x v="0"/>
    <x v="0"/>
    <x v="0"/>
    <x v="1"/>
    <x v="0"/>
    <x v="0"/>
    <x v="0"/>
    <x v="9"/>
    <s v="2024-07-23"/>
    <x v="2"/>
    <n v="150838"/>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7-2024"/>
  </r>
  <r>
    <x v="0"/>
    <n v="0"/>
    <n v="0"/>
    <n v="0"/>
    <n v="216531"/>
    <x v="563"/>
    <x v="0"/>
    <x v="0"/>
    <x v="0"/>
    <s v="03.16.24"/>
    <x v="31"/>
    <x v="0"/>
    <x v="0"/>
    <s v="Direcao da Familia, Inclusão, Género e Saúde"/>
    <s v="03.16.24"/>
    <s v="Direcao da Familia, Inclusão, Género e Saúde"/>
    <s v="03.16.24"/>
    <x v="48"/>
    <x v="0"/>
    <x v="0"/>
    <x v="0"/>
    <x v="1"/>
    <x v="0"/>
    <x v="0"/>
    <x v="0"/>
    <x v="9"/>
    <s v="2024-07-23"/>
    <x v="2"/>
    <n v="216531"/>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7-2024"/>
  </r>
  <r>
    <x v="0"/>
    <n v="0"/>
    <n v="0"/>
    <n v="0"/>
    <n v="3120"/>
    <x v="564"/>
    <x v="0"/>
    <x v="1"/>
    <x v="0"/>
    <s v="03.03.10"/>
    <x v="8"/>
    <x v="0"/>
    <x v="4"/>
    <s v="Receitas Da Câmara"/>
    <s v="03.03.10"/>
    <s v="Receitas Da Câmara"/>
    <s v="03.03.10"/>
    <x v="13"/>
    <x v="0"/>
    <x v="3"/>
    <x v="3"/>
    <x v="0"/>
    <x v="0"/>
    <x v="2"/>
    <x v="0"/>
    <x v="9"/>
    <s v="2024-07-25"/>
    <x v="2"/>
    <n v="3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850"/>
    <x v="565"/>
    <x v="0"/>
    <x v="1"/>
    <x v="0"/>
    <s v="03.03.10"/>
    <x v="8"/>
    <x v="0"/>
    <x v="4"/>
    <s v="Receitas Da Câmara"/>
    <s v="03.03.10"/>
    <s v="Receitas Da Câmara"/>
    <s v="03.03.10"/>
    <x v="10"/>
    <x v="0"/>
    <x v="3"/>
    <x v="3"/>
    <x v="0"/>
    <x v="0"/>
    <x v="2"/>
    <x v="0"/>
    <x v="9"/>
    <s v="2024-07-25"/>
    <x v="2"/>
    <n v="11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566"/>
    <x v="0"/>
    <x v="1"/>
    <x v="0"/>
    <s v="03.03.10"/>
    <x v="8"/>
    <x v="0"/>
    <x v="4"/>
    <s v="Receitas Da Câmara"/>
    <s v="03.03.10"/>
    <s v="Receitas Da Câmara"/>
    <s v="03.03.10"/>
    <x v="6"/>
    <x v="0"/>
    <x v="3"/>
    <x v="3"/>
    <x v="0"/>
    <x v="0"/>
    <x v="2"/>
    <x v="0"/>
    <x v="9"/>
    <s v="2024-07-25"/>
    <x v="2"/>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0"/>
    <x v="567"/>
    <x v="0"/>
    <x v="1"/>
    <x v="0"/>
    <s v="03.03.10"/>
    <x v="8"/>
    <x v="0"/>
    <x v="4"/>
    <s v="Receitas Da Câmara"/>
    <s v="03.03.10"/>
    <s v="Receitas Da Câmara"/>
    <s v="03.03.10"/>
    <x v="20"/>
    <x v="0"/>
    <x v="3"/>
    <x v="3"/>
    <x v="0"/>
    <x v="0"/>
    <x v="2"/>
    <x v="0"/>
    <x v="9"/>
    <s v="2024-07-25"/>
    <x v="2"/>
    <n v="10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66829"/>
    <x v="568"/>
    <x v="0"/>
    <x v="1"/>
    <x v="0"/>
    <s v="03.03.10"/>
    <x v="8"/>
    <x v="0"/>
    <x v="4"/>
    <s v="Receitas Da Câmara"/>
    <s v="03.03.10"/>
    <s v="Receitas Da Câmara"/>
    <s v="03.03.10"/>
    <x v="18"/>
    <x v="0"/>
    <x v="0"/>
    <x v="0"/>
    <x v="0"/>
    <x v="0"/>
    <x v="2"/>
    <x v="0"/>
    <x v="9"/>
    <s v="2024-07-25"/>
    <x v="2"/>
    <n v="8668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200"/>
    <x v="569"/>
    <x v="0"/>
    <x v="1"/>
    <x v="0"/>
    <s v="03.03.10"/>
    <x v="8"/>
    <x v="0"/>
    <x v="4"/>
    <s v="Receitas Da Câmara"/>
    <s v="03.03.10"/>
    <s v="Receitas Da Câmara"/>
    <s v="03.03.10"/>
    <x v="11"/>
    <x v="0"/>
    <x v="0"/>
    <x v="5"/>
    <x v="0"/>
    <x v="0"/>
    <x v="2"/>
    <x v="0"/>
    <x v="9"/>
    <s v="2024-07-25"/>
    <x v="2"/>
    <n v="14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
    <x v="570"/>
    <x v="0"/>
    <x v="1"/>
    <x v="0"/>
    <s v="03.03.10"/>
    <x v="8"/>
    <x v="0"/>
    <x v="4"/>
    <s v="Receitas Da Câmara"/>
    <s v="03.03.10"/>
    <s v="Receitas Da Câmara"/>
    <s v="03.03.10"/>
    <x v="8"/>
    <x v="0"/>
    <x v="3"/>
    <x v="3"/>
    <x v="0"/>
    <x v="0"/>
    <x v="2"/>
    <x v="0"/>
    <x v="9"/>
    <s v="2024-07-25"/>
    <x v="2"/>
    <n v="5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043"/>
    <x v="571"/>
    <x v="0"/>
    <x v="1"/>
    <x v="0"/>
    <s v="03.03.10"/>
    <x v="8"/>
    <x v="0"/>
    <x v="4"/>
    <s v="Receitas Da Câmara"/>
    <s v="03.03.10"/>
    <s v="Receitas Da Câmara"/>
    <s v="03.03.10"/>
    <x v="9"/>
    <x v="0"/>
    <x v="3"/>
    <x v="3"/>
    <x v="0"/>
    <x v="0"/>
    <x v="2"/>
    <x v="0"/>
    <x v="9"/>
    <s v="2024-07-25"/>
    <x v="2"/>
    <n v="1104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0"/>
    <x v="572"/>
    <x v="0"/>
    <x v="0"/>
    <x v="0"/>
    <s v="01.25.05.09"/>
    <x v="26"/>
    <x v="3"/>
    <x v="3"/>
    <s v="Saúde"/>
    <s v="01.25.05"/>
    <s v="Saúde"/>
    <s v="01.25.05"/>
    <x v="7"/>
    <x v="0"/>
    <x v="4"/>
    <x v="4"/>
    <x v="0"/>
    <x v="1"/>
    <x v="0"/>
    <x v="0"/>
    <x v="9"/>
    <s v="2024-07-31"/>
    <x v="2"/>
    <n v="30000"/>
    <x v="0"/>
    <m/>
    <x v="0"/>
    <m/>
    <x v="120"/>
    <n v="100453366"/>
    <x v="0"/>
    <x v="0"/>
    <s v="Apoio a Consultas de Especialidade e Medicamentos"/>
    <s v="ORI"/>
    <x v="0"/>
    <s v="ACE"/>
    <x v="0"/>
    <x v="0"/>
    <x v="0"/>
    <x v="0"/>
    <x v="0"/>
    <x v="0"/>
    <x v="0"/>
    <x v="0"/>
    <x v="0"/>
    <x v="0"/>
    <x v="0"/>
    <s v="Apoio a Consultas de Especialidade e Medicamentos"/>
    <x v="0"/>
    <x v="0"/>
    <x v="0"/>
    <x v="0"/>
    <x v="1"/>
    <x v="0"/>
    <x v="0"/>
    <x v="0"/>
    <x v="0"/>
    <x v="0"/>
    <x v="0"/>
    <x v="0"/>
    <s v="_x0009_Apoio social a favor da Sra. Belmira Tavares Furtado, referente apoio para consultas de especialidade, confrome anexo.  "/>
  </r>
  <r>
    <x v="0"/>
    <n v="0"/>
    <n v="0"/>
    <n v="0"/>
    <n v="16860"/>
    <x v="573"/>
    <x v="0"/>
    <x v="0"/>
    <x v="0"/>
    <s v="01.27.02.11"/>
    <x v="18"/>
    <x v="1"/>
    <x v="1"/>
    <s v="Saneamento básico"/>
    <s v="01.27.02"/>
    <s v="Saneamento básico"/>
    <s v="01.27.02"/>
    <x v="4"/>
    <x v="0"/>
    <x v="2"/>
    <x v="2"/>
    <x v="0"/>
    <x v="1"/>
    <x v="0"/>
    <x v="0"/>
    <x v="5"/>
    <s v="2024-08-02"/>
    <x v="2"/>
    <n v="16860"/>
    <x v="0"/>
    <m/>
    <x v="0"/>
    <m/>
    <x v="1"/>
    <n v="100476920"/>
    <x v="0"/>
    <x v="0"/>
    <s v="Reforço do saneamento básico"/>
    <s v="ORI"/>
    <x v="0"/>
    <m/>
    <x v="0"/>
    <x v="0"/>
    <x v="0"/>
    <x v="0"/>
    <x v="0"/>
    <x v="0"/>
    <x v="0"/>
    <x v="0"/>
    <x v="0"/>
    <x v="0"/>
    <x v="0"/>
    <s v="Reforço do saneamento básico"/>
    <x v="0"/>
    <x v="0"/>
    <x v="0"/>
    <x v="0"/>
    <x v="1"/>
    <x v="0"/>
    <x v="0"/>
    <x v="0"/>
    <x v="0"/>
    <x v="0"/>
    <x v="0"/>
    <x v="0"/>
    <s v="Pagamento referente a aquisição de combustíveis, destinados a viatura afeto a transferência de resíduos sólidos e urbanos da CMSM, conforme anexo.  "/>
  </r>
  <r>
    <x v="0"/>
    <n v="0"/>
    <n v="0"/>
    <n v="0"/>
    <n v="1000"/>
    <x v="574"/>
    <x v="0"/>
    <x v="0"/>
    <x v="0"/>
    <s v="03.16.15"/>
    <x v="0"/>
    <x v="0"/>
    <x v="0"/>
    <s v="Direção Financeira"/>
    <s v="03.16.15"/>
    <s v="Direção Financeira"/>
    <s v="03.16.15"/>
    <x v="31"/>
    <x v="0"/>
    <x v="0"/>
    <x v="1"/>
    <x v="0"/>
    <x v="0"/>
    <x v="0"/>
    <x v="0"/>
    <x v="9"/>
    <s v="2024-07-31"/>
    <x v="2"/>
    <n v="1000"/>
    <x v="0"/>
    <m/>
    <x v="0"/>
    <m/>
    <x v="21"/>
    <n v="100391960"/>
    <x v="0"/>
    <x v="0"/>
    <s v="Direção Financeira"/>
    <s v="ORI"/>
    <x v="0"/>
    <m/>
    <x v="0"/>
    <x v="0"/>
    <x v="0"/>
    <x v="0"/>
    <x v="0"/>
    <x v="0"/>
    <x v="0"/>
    <x v="0"/>
    <x v="0"/>
    <x v="0"/>
    <x v="0"/>
    <s v="Direção Financeira"/>
    <x v="0"/>
    <x v="0"/>
    <x v="0"/>
    <x v="0"/>
    <x v="0"/>
    <x v="0"/>
    <x v="0"/>
    <x v="0"/>
    <x v="0"/>
    <x v="0"/>
    <x v="0"/>
    <x v="0"/>
    <s v="Pagamento a favor da Tesouraria, pelo carregamento de slado internet destinada a serviços da escola do mar,referente mês de julho, confrome anexo. "/>
  </r>
  <r>
    <x v="1"/>
    <n v="0"/>
    <n v="0"/>
    <n v="0"/>
    <n v="804971"/>
    <x v="575"/>
    <x v="0"/>
    <x v="0"/>
    <x v="0"/>
    <s v="01.27.06.80"/>
    <x v="1"/>
    <x v="1"/>
    <x v="1"/>
    <s v="Requalificação Urbana e habitação"/>
    <s v="01.27.06"/>
    <s v="Requalificação Urbana e habitação"/>
    <s v="01.27.06"/>
    <x v="1"/>
    <x v="0"/>
    <x v="0"/>
    <x v="0"/>
    <x v="0"/>
    <x v="1"/>
    <x v="1"/>
    <x v="0"/>
    <x v="5"/>
    <s v="2024-08-02"/>
    <x v="2"/>
    <n v="804971"/>
    <x v="0"/>
    <m/>
    <x v="0"/>
    <m/>
    <x v="121"/>
    <n v="100478485"/>
    <x v="0"/>
    <x v="0"/>
    <s v="Requalificação Urbana de Veneza"/>
    <s v="ORI"/>
    <x v="0"/>
    <m/>
    <x v="0"/>
    <x v="0"/>
    <x v="0"/>
    <x v="0"/>
    <x v="0"/>
    <x v="0"/>
    <x v="0"/>
    <x v="0"/>
    <x v="0"/>
    <x v="0"/>
    <x v="0"/>
    <s v="Requalificação Urbana de Veneza"/>
    <x v="0"/>
    <x v="0"/>
    <x v="0"/>
    <x v="0"/>
    <x v="1"/>
    <x v="0"/>
    <x v="0"/>
    <x v="0"/>
    <x v="0"/>
    <x v="0"/>
    <x v="0"/>
    <x v="0"/>
    <s v="Pagamento referente a 20% de adiantamento do contrato da empreitada de obra de requalificação urbana e ambiental de Kizomba rua nº2, conforme anexo."/>
  </r>
  <r>
    <x v="1"/>
    <n v="0"/>
    <n v="0"/>
    <n v="0"/>
    <n v="80000"/>
    <x v="576"/>
    <x v="0"/>
    <x v="0"/>
    <x v="0"/>
    <s v="01.28.01.08"/>
    <x v="15"/>
    <x v="4"/>
    <x v="5"/>
    <s v="Habitação Social"/>
    <s v="01.28.01"/>
    <s v="Habitação Social"/>
    <s v="01.28.01"/>
    <x v="1"/>
    <x v="0"/>
    <x v="0"/>
    <x v="0"/>
    <x v="0"/>
    <x v="1"/>
    <x v="1"/>
    <x v="0"/>
    <x v="5"/>
    <s v="2024-08-02"/>
    <x v="2"/>
    <n v="80000"/>
    <x v="0"/>
    <m/>
    <x v="0"/>
    <m/>
    <x v="122"/>
    <n v="100479475"/>
    <x v="0"/>
    <x v="0"/>
    <s v="Habitações Sociais"/>
    <s v="ORI"/>
    <x v="0"/>
    <s v="HS"/>
    <x v="0"/>
    <x v="0"/>
    <x v="0"/>
    <x v="0"/>
    <x v="0"/>
    <x v="0"/>
    <x v="0"/>
    <x v="0"/>
    <x v="0"/>
    <x v="0"/>
    <x v="0"/>
    <s v="Habitações Sociais"/>
    <x v="0"/>
    <x v="0"/>
    <x v="0"/>
    <x v="0"/>
    <x v="1"/>
    <x v="0"/>
    <x v="0"/>
    <x v="0"/>
    <x v="0"/>
    <x v="0"/>
    <x v="0"/>
    <x v="0"/>
    <s v="Pagamento a favor de José cabral Construções e serviço geral, pela a aquisição de serviços de reabilitação da habitação da benificiárias Maria de Lurdes Rocha e Maria de Jesus dos Reis Carvalho Correia, confrome anexo."/>
  </r>
  <r>
    <x v="1"/>
    <n v="0"/>
    <n v="0"/>
    <n v="0"/>
    <n v="1800"/>
    <x v="577"/>
    <x v="0"/>
    <x v="0"/>
    <x v="0"/>
    <s v="01.27.06.42"/>
    <x v="22"/>
    <x v="1"/>
    <x v="1"/>
    <s v="Requalificação Urbana e habitação"/>
    <s v="01.27.06"/>
    <s v="Requalificação Urbana e habitação"/>
    <s v="01.27.06"/>
    <x v="1"/>
    <x v="0"/>
    <x v="0"/>
    <x v="0"/>
    <x v="0"/>
    <x v="1"/>
    <x v="1"/>
    <x v="0"/>
    <x v="5"/>
    <s v="2024-08-02"/>
    <x v="2"/>
    <n v="1800"/>
    <x v="0"/>
    <m/>
    <x v="0"/>
    <m/>
    <x v="2"/>
    <n v="100474696"/>
    <x v="0"/>
    <x v="1"/>
    <s v="Manutenção do Estádio Municipal/Campos Futebol 11"/>
    <s v="ORI"/>
    <x v="0"/>
    <s v="MCF"/>
    <x v="0"/>
    <x v="0"/>
    <x v="0"/>
    <x v="0"/>
    <x v="0"/>
    <x v="0"/>
    <x v="0"/>
    <x v="0"/>
    <x v="0"/>
    <x v="0"/>
    <x v="0"/>
    <s v="Manutenção do Estádio Municipal/Campos Futebol 11"/>
    <x v="0"/>
    <x v="0"/>
    <x v="0"/>
    <x v="0"/>
    <x v="1"/>
    <x v="0"/>
    <x v="0"/>
    <x v="0"/>
    <x v="0"/>
    <x v="0"/>
    <x v="1"/>
    <x v="0"/>
    <s v="Pagamento referente a aluguer de serra juntas, no âmbito dos trabalhos da reabilitação do estádio de Quizomba, da CMSM, conforme anexo."/>
  </r>
  <r>
    <x v="1"/>
    <n v="0"/>
    <n v="0"/>
    <n v="0"/>
    <n v="10200"/>
    <x v="577"/>
    <x v="0"/>
    <x v="0"/>
    <x v="0"/>
    <s v="01.27.06.42"/>
    <x v="22"/>
    <x v="1"/>
    <x v="1"/>
    <s v="Requalificação Urbana e habitação"/>
    <s v="01.27.06"/>
    <s v="Requalificação Urbana e habitação"/>
    <s v="01.27.06"/>
    <x v="1"/>
    <x v="0"/>
    <x v="0"/>
    <x v="0"/>
    <x v="0"/>
    <x v="1"/>
    <x v="1"/>
    <x v="0"/>
    <x v="5"/>
    <s v="2024-08-02"/>
    <x v="2"/>
    <n v="10200"/>
    <x v="0"/>
    <m/>
    <x v="0"/>
    <m/>
    <x v="123"/>
    <n v="100432775"/>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luguer de serra juntas, no âmbito dos trabalhos da reabilitação do estádio de Quizomba, da CMSM, conforme anexo."/>
  </r>
  <r>
    <x v="1"/>
    <n v="0"/>
    <n v="0"/>
    <n v="0"/>
    <n v="525"/>
    <x v="578"/>
    <x v="0"/>
    <x v="0"/>
    <x v="0"/>
    <s v="01.28.01.08"/>
    <x v="15"/>
    <x v="4"/>
    <x v="5"/>
    <s v="Habitação Social"/>
    <s v="01.28.01"/>
    <s v="Habitação Social"/>
    <s v="01.28.01"/>
    <x v="1"/>
    <x v="0"/>
    <x v="0"/>
    <x v="0"/>
    <x v="0"/>
    <x v="1"/>
    <x v="1"/>
    <x v="0"/>
    <x v="5"/>
    <s v="2024-08-02"/>
    <x v="2"/>
    <n v="525"/>
    <x v="0"/>
    <m/>
    <x v="0"/>
    <m/>
    <x v="2"/>
    <n v="100474696"/>
    <x v="0"/>
    <x v="1"/>
    <s v="Habitações Sociais"/>
    <s v="ORI"/>
    <x v="0"/>
    <s v="HS"/>
    <x v="0"/>
    <x v="0"/>
    <x v="0"/>
    <x v="0"/>
    <x v="0"/>
    <x v="0"/>
    <x v="0"/>
    <x v="0"/>
    <x v="0"/>
    <x v="0"/>
    <x v="0"/>
    <s v="Habitações Sociais"/>
    <x v="0"/>
    <x v="0"/>
    <x v="0"/>
    <x v="0"/>
    <x v="1"/>
    <x v="0"/>
    <x v="0"/>
    <x v="0"/>
    <x v="0"/>
    <x v="0"/>
    <x v="1"/>
    <x v="0"/>
    <s v="Pagamento a favor do Sr. Daniel Oliveira Correia, referente a transporte de areia para o realojamento das familias vitimas do incêndio em Achada Espinho Branco, confrome anexo.  "/>
  </r>
  <r>
    <x v="1"/>
    <n v="0"/>
    <n v="0"/>
    <n v="0"/>
    <n v="2975"/>
    <x v="578"/>
    <x v="0"/>
    <x v="0"/>
    <x v="0"/>
    <s v="01.28.01.08"/>
    <x v="15"/>
    <x v="4"/>
    <x v="5"/>
    <s v="Habitação Social"/>
    <s v="01.28.01"/>
    <s v="Habitação Social"/>
    <s v="01.28.01"/>
    <x v="1"/>
    <x v="0"/>
    <x v="0"/>
    <x v="0"/>
    <x v="0"/>
    <x v="1"/>
    <x v="1"/>
    <x v="0"/>
    <x v="5"/>
    <s v="2024-08-02"/>
    <x v="2"/>
    <n v="2975"/>
    <x v="0"/>
    <m/>
    <x v="0"/>
    <m/>
    <x v="124"/>
    <n v="100477537"/>
    <x v="0"/>
    <x v="0"/>
    <s v="Habitações Sociais"/>
    <s v="ORI"/>
    <x v="0"/>
    <s v="HS"/>
    <x v="0"/>
    <x v="0"/>
    <x v="0"/>
    <x v="0"/>
    <x v="0"/>
    <x v="0"/>
    <x v="0"/>
    <x v="0"/>
    <x v="0"/>
    <x v="0"/>
    <x v="0"/>
    <s v="Habitações Sociais"/>
    <x v="0"/>
    <x v="0"/>
    <x v="0"/>
    <x v="0"/>
    <x v="1"/>
    <x v="0"/>
    <x v="0"/>
    <x v="0"/>
    <x v="0"/>
    <x v="0"/>
    <x v="0"/>
    <x v="0"/>
    <s v="Pagamento a favor do Sr. Daniel Oliveira Correia, referente a transporte de areia para o realojamento das familias vitimas do incêndio em Achada Espinho Branco, confrome anexo.  "/>
  </r>
  <r>
    <x v="0"/>
    <n v="0"/>
    <n v="0"/>
    <n v="0"/>
    <n v="1281590"/>
    <x v="579"/>
    <x v="0"/>
    <x v="0"/>
    <x v="0"/>
    <s v="03.16.15"/>
    <x v="0"/>
    <x v="0"/>
    <x v="0"/>
    <s v="Direção Financeira"/>
    <s v="03.16.15"/>
    <s v="Direção Financeira"/>
    <s v="03.16.15"/>
    <x v="61"/>
    <x v="0"/>
    <x v="0"/>
    <x v="0"/>
    <x v="0"/>
    <x v="0"/>
    <x v="0"/>
    <x v="0"/>
    <x v="5"/>
    <s v="2024-08-05"/>
    <x v="2"/>
    <n v="1281590"/>
    <x v="0"/>
    <m/>
    <x v="0"/>
    <m/>
    <x v="125"/>
    <n v="100088126"/>
    <x v="0"/>
    <x v="0"/>
    <s v="Direção Financeira"/>
    <s v="ORI"/>
    <x v="0"/>
    <m/>
    <x v="0"/>
    <x v="0"/>
    <x v="0"/>
    <x v="0"/>
    <x v="0"/>
    <x v="0"/>
    <x v="0"/>
    <x v="0"/>
    <x v="0"/>
    <x v="0"/>
    <x v="0"/>
    <s v="Direção Financeira"/>
    <x v="0"/>
    <x v="0"/>
    <x v="0"/>
    <x v="0"/>
    <x v="0"/>
    <x v="0"/>
    <x v="0"/>
    <x v="0"/>
    <x v="0"/>
    <x v="0"/>
    <x v="0"/>
    <x v="0"/>
    <s v="Pagamento dos 15% da entidade patronal, aos serviços do INPS, referente aos meses de novembro e dezembro de 2023, conforme relação da folha dos descontos em anexo."/>
  </r>
  <r>
    <x v="0"/>
    <n v="0"/>
    <n v="0"/>
    <n v="0"/>
    <n v="48548"/>
    <x v="553"/>
    <x v="0"/>
    <x v="0"/>
    <x v="0"/>
    <s v="03.16.15"/>
    <x v="0"/>
    <x v="0"/>
    <x v="0"/>
    <s v="Direção Financeira"/>
    <s v="03.16.15"/>
    <s v="Direção Financeira"/>
    <s v="03.16.15"/>
    <x v="64"/>
    <x v="0"/>
    <x v="0"/>
    <x v="0"/>
    <x v="0"/>
    <x v="0"/>
    <x v="0"/>
    <x v="0"/>
    <x v="5"/>
    <s v="2024-08-05"/>
    <x v="2"/>
    <n v="48548"/>
    <x v="0"/>
    <m/>
    <x v="0"/>
    <m/>
    <x v="9"/>
    <n v="100474693"/>
    <x v="0"/>
    <x v="0"/>
    <s v="Direção Financeira"/>
    <s v="ORI"/>
    <x v="0"/>
    <m/>
    <x v="0"/>
    <x v="0"/>
    <x v="0"/>
    <x v="0"/>
    <x v="0"/>
    <x v="0"/>
    <x v="0"/>
    <x v="0"/>
    <x v="0"/>
    <x v="0"/>
    <x v="0"/>
    <s v="Direção Financeira"/>
    <x v="0"/>
    <x v="0"/>
    <x v="0"/>
    <x v="0"/>
    <x v="0"/>
    <x v="0"/>
    <x v="0"/>
    <x v="0"/>
    <x v="0"/>
    <x v="0"/>
    <x v="0"/>
    <x v="0"/>
    <s v="Pagamento de salário referente a 07-2024"/>
  </r>
  <r>
    <x v="0"/>
    <n v="0"/>
    <n v="0"/>
    <n v="0"/>
    <n v="999"/>
    <x v="553"/>
    <x v="0"/>
    <x v="0"/>
    <x v="0"/>
    <s v="03.16.15"/>
    <x v="0"/>
    <x v="0"/>
    <x v="0"/>
    <s v="Direção Financeira"/>
    <s v="03.16.15"/>
    <s v="Direção Financeira"/>
    <s v="03.16.15"/>
    <x v="29"/>
    <x v="0"/>
    <x v="0"/>
    <x v="0"/>
    <x v="0"/>
    <x v="0"/>
    <x v="0"/>
    <x v="0"/>
    <x v="5"/>
    <s v="2024-08-05"/>
    <x v="2"/>
    <n v="999"/>
    <x v="0"/>
    <m/>
    <x v="0"/>
    <m/>
    <x v="9"/>
    <n v="100474693"/>
    <x v="0"/>
    <x v="0"/>
    <s v="Direção Financeira"/>
    <s v="ORI"/>
    <x v="0"/>
    <m/>
    <x v="0"/>
    <x v="0"/>
    <x v="0"/>
    <x v="0"/>
    <x v="0"/>
    <x v="0"/>
    <x v="0"/>
    <x v="0"/>
    <x v="0"/>
    <x v="0"/>
    <x v="0"/>
    <s v="Direção Financeira"/>
    <x v="0"/>
    <x v="0"/>
    <x v="0"/>
    <x v="0"/>
    <x v="0"/>
    <x v="0"/>
    <x v="0"/>
    <x v="0"/>
    <x v="0"/>
    <x v="0"/>
    <x v="0"/>
    <x v="0"/>
    <s v="Pagamento de salário referente a 07-2024"/>
  </r>
  <r>
    <x v="0"/>
    <n v="0"/>
    <n v="0"/>
    <n v="0"/>
    <n v="35330"/>
    <x v="553"/>
    <x v="0"/>
    <x v="0"/>
    <x v="0"/>
    <s v="03.16.15"/>
    <x v="0"/>
    <x v="0"/>
    <x v="0"/>
    <s v="Direção Financeira"/>
    <s v="03.16.15"/>
    <s v="Direção Financeira"/>
    <s v="03.16.15"/>
    <x v="28"/>
    <x v="0"/>
    <x v="0"/>
    <x v="0"/>
    <x v="0"/>
    <x v="0"/>
    <x v="0"/>
    <x v="0"/>
    <x v="5"/>
    <s v="2024-08-05"/>
    <x v="2"/>
    <n v="35330"/>
    <x v="0"/>
    <m/>
    <x v="0"/>
    <m/>
    <x v="9"/>
    <n v="100474693"/>
    <x v="0"/>
    <x v="0"/>
    <s v="Direção Financeira"/>
    <s v="ORI"/>
    <x v="0"/>
    <m/>
    <x v="0"/>
    <x v="0"/>
    <x v="0"/>
    <x v="0"/>
    <x v="0"/>
    <x v="0"/>
    <x v="0"/>
    <x v="0"/>
    <x v="0"/>
    <x v="0"/>
    <x v="0"/>
    <s v="Direção Financeira"/>
    <x v="0"/>
    <x v="0"/>
    <x v="0"/>
    <x v="0"/>
    <x v="0"/>
    <x v="0"/>
    <x v="0"/>
    <x v="0"/>
    <x v="0"/>
    <x v="0"/>
    <x v="0"/>
    <x v="0"/>
    <s v="Pagamento de salário referente a 07-2024"/>
  </r>
  <r>
    <x v="0"/>
    <n v="0"/>
    <n v="0"/>
    <n v="0"/>
    <n v="526023"/>
    <x v="553"/>
    <x v="0"/>
    <x v="0"/>
    <x v="0"/>
    <s v="03.16.15"/>
    <x v="0"/>
    <x v="0"/>
    <x v="0"/>
    <s v="Direção Financeira"/>
    <s v="03.16.15"/>
    <s v="Direção Financeira"/>
    <s v="03.16.15"/>
    <x v="30"/>
    <x v="0"/>
    <x v="0"/>
    <x v="0"/>
    <x v="1"/>
    <x v="0"/>
    <x v="0"/>
    <x v="0"/>
    <x v="5"/>
    <s v="2024-08-05"/>
    <x v="2"/>
    <n v="526023"/>
    <x v="0"/>
    <m/>
    <x v="0"/>
    <m/>
    <x v="9"/>
    <n v="100474693"/>
    <x v="0"/>
    <x v="0"/>
    <s v="Direção Financeira"/>
    <s v="ORI"/>
    <x v="0"/>
    <m/>
    <x v="0"/>
    <x v="0"/>
    <x v="0"/>
    <x v="0"/>
    <x v="0"/>
    <x v="0"/>
    <x v="0"/>
    <x v="0"/>
    <x v="0"/>
    <x v="0"/>
    <x v="0"/>
    <s v="Direção Financeira"/>
    <x v="0"/>
    <x v="0"/>
    <x v="0"/>
    <x v="0"/>
    <x v="0"/>
    <x v="0"/>
    <x v="0"/>
    <x v="0"/>
    <x v="0"/>
    <x v="0"/>
    <x v="0"/>
    <x v="0"/>
    <s v="Pagamento de salário referente a 07-2024"/>
  </r>
  <r>
    <x v="0"/>
    <n v="0"/>
    <n v="0"/>
    <n v="0"/>
    <n v="238660"/>
    <x v="553"/>
    <x v="0"/>
    <x v="0"/>
    <x v="0"/>
    <s v="03.16.15"/>
    <x v="0"/>
    <x v="0"/>
    <x v="0"/>
    <s v="Direção Financeira"/>
    <s v="03.16.15"/>
    <s v="Direção Financeira"/>
    <s v="03.16.15"/>
    <x v="48"/>
    <x v="0"/>
    <x v="0"/>
    <x v="0"/>
    <x v="1"/>
    <x v="0"/>
    <x v="0"/>
    <x v="0"/>
    <x v="5"/>
    <s v="2024-08-05"/>
    <x v="2"/>
    <n v="238660"/>
    <x v="0"/>
    <m/>
    <x v="0"/>
    <m/>
    <x v="9"/>
    <n v="100474693"/>
    <x v="0"/>
    <x v="0"/>
    <s v="Direção Financeira"/>
    <s v="ORI"/>
    <x v="0"/>
    <m/>
    <x v="0"/>
    <x v="0"/>
    <x v="0"/>
    <x v="0"/>
    <x v="0"/>
    <x v="0"/>
    <x v="0"/>
    <x v="0"/>
    <x v="0"/>
    <x v="0"/>
    <x v="0"/>
    <s v="Direção Financeira"/>
    <x v="0"/>
    <x v="0"/>
    <x v="0"/>
    <x v="0"/>
    <x v="0"/>
    <x v="0"/>
    <x v="0"/>
    <x v="0"/>
    <x v="0"/>
    <x v="0"/>
    <x v="0"/>
    <x v="0"/>
    <s v="Pagamento de salário referente a 07-2024"/>
  </r>
  <r>
    <x v="0"/>
    <n v="0"/>
    <n v="0"/>
    <n v="0"/>
    <n v="3586"/>
    <x v="580"/>
    <x v="0"/>
    <x v="0"/>
    <x v="0"/>
    <s v="03.16.15"/>
    <x v="0"/>
    <x v="0"/>
    <x v="0"/>
    <s v="Direção Financeira"/>
    <s v="03.16.15"/>
    <s v="Direção Financeira"/>
    <s v="03.16.15"/>
    <x v="64"/>
    <x v="0"/>
    <x v="0"/>
    <x v="0"/>
    <x v="0"/>
    <x v="0"/>
    <x v="0"/>
    <x v="0"/>
    <x v="5"/>
    <s v="2024-08-05"/>
    <x v="2"/>
    <n v="3586"/>
    <x v="0"/>
    <m/>
    <x v="0"/>
    <m/>
    <x v="2"/>
    <n v="100474696"/>
    <x v="0"/>
    <x v="1"/>
    <s v="Direção Financeira"/>
    <s v="ORI"/>
    <x v="0"/>
    <m/>
    <x v="0"/>
    <x v="0"/>
    <x v="0"/>
    <x v="0"/>
    <x v="0"/>
    <x v="0"/>
    <x v="0"/>
    <x v="0"/>
    <x v="0"/>
    <x v="0"/>
    <x v="0"/>
    <s v="Direção Financeira"/>
    <x v="0"/>
    <x v="0"/>
    <x v="0"/>
    <x v="0"/>
    <x v="0"/>
    <x v="0"/>
    <x v="0"/>
    <x v="0"/>
    <x v="0"/>
    <x v="0"/>
    <x v="1"/>
    <x v="0"/>
    <s v="Pagamento de salário referente a 07-2024"/>
  </r>
  <r>
    <x v="0"/>
    <n v="0"/>
    <n v="0"/>
    <n v="0"/>
    <n v="2609"/>
    <x v="580"/>
    <x v="0"/>
    <x v="0"/>
    <x v="0"/>
    <s v="03.16.15"/>
    <x v="0"/>
    <x v="0"/>
    <x v="0"/>
    <s v="Direção Financeira"/>
    <s v="03.16.15"/>
    <s v="Direção Financeira"/>
    <s v="03.16.15"/>
    <x v="28"/>
    <x v="0"/>
    <x v="0"/>
    <x v="0"/>
    <x v="0"/>
    <x v="0"/>
    <x v="0"/>
    <x v="0"/>
    <x v="5"/>
    <s v="2024-08-05"/>
    <x v="2"/>
    <n v="2609"/>
    <x v="0"/>
    <m/>
    <x v="0"/>
    <m/>
    <x v="2"/>
    <n v="100474696"/>
    <x v="0"/>
    <x v="1"/>
    <s v="Direção Financeira"/>
    <s v="ORI"/>
    <x v="0"/>
    <m/>
    <x v="0"/>
    <x v="0"/>
    <x v="0"/>
    <x v="0"/>
    <x v="0"/>
    <x v="0"/>
    <x v="0"/>
    <x v="0"/>
    <x v="0"/>
    <x v="0"/>
    <x v="0"/>
    <s v="Direção Financeira"/>
    <x v="0"/>
    <x v="0"/>
    <x v="0"/>
    <x v="0"/>
    <x v="0"/>
    <x v="0"/>
    <x v="0"/>
    <x v="0"/>
    <x v="0"/>
    <x v="0"/>
    <x v="1"/>
    <x v="0"/>
    <s v="Pagamento de salário referente a 07-2024"/>
  </r>
  <r>
    <x v="0"/>
    <n v="0"/>
    <n v="0"/>
    <n v="0"/>
    <n v="73"/>
    <x v="580"/>
    <x v="0"/>
    <x v="0"/>
    <x v="0"/>
    <s v="03.16.15"/>
    <x v="0"/>
    <x v="0"/>
    <x v="0"/>
    <s v="Direção Financeira"/>
    <s v="03.16.15"/>
    <s v="Direção Financeira"/>
    <s v="03.16.15"/>
    <x v="29"/>
    <x v="0"/>
    <x v="0"/>
    <x v="0"/>
    <x v="0"/>
    <x v="0"/>
    <x v="0"/>
    <x v="0"/>
    <x v="5"/>
    <s v="2024-08-05"/>
    <x v="2"/>
    <n v="73"/>
    <x v="0"/>
    <m/>
    <x v="0"/>
    <m/>
    <x v="2"/>
    <n v="100474696"/>
    <x v="0"/>
    <x v="1"/>
    <s v="Direção Financeira"/>
    <s v="ORI"/>
    <x v="0"/>
    <m/>
    <x v="0"/>
    <x v="0"/>
    <x v="0"/>
    <x v="0"/>
    <x v="0"/>
    <x v="0"/>
    <x v="0"/>
    <x v="0"/>
    <x v="0"/>
    <x v="0"/>
    <x v="0"/>
    <s v="Direção Financeira"/>
    <x v="0"/>
    <x v="0"/>
    <x v="0"/>
    <x v="0"/>
    <x v="0"/>
    <x v="0"/>
    <x v="0"/>
    <x v="0"/>
    <x v="0"/>
    <x v="0"/>
    <x v="1"/>
    <x v="0"/>
    <s v="Pagamento de salário referente a 07-2024"/>
  </r>
  <r>
    <x v="0"/>
    <n v="0"/>
    <n v="0"/>
    <n v="0"/>
    <n v="42590"/>
    <x v="580"/>
    <x v="0"/>
    <x v="0"/>
    <x v="0"/>
    <s v="03.16.15"/>
    <x v="0"/>
    <x v="0"/>
    <x v="0"/>
    <s v="Direção Financeira"/>
    <s v="03.16.15"/>
    <s v="Direção Financeira"/>
    <s v="03.16.15"/>
    <x v="30"/>
    <x v="0"/>
    <x v="0"/>
    <x v="0"/>
    <x v="1"/>
    <x v="0"/>
    <x v="0"/>
    <x v="0"/>
    <x v="5"/>
    <s v="2024-08-05"/>
    <x v="2"/>
    <n v="42590"/>
    <x v="0"/>
    <m/>
    <x v="0"/>
    <m/>
    <x v="2"/>
    <n v="100474696"/>
    <x v="0"/>
    <x v="1"/>
    <s v="Direção Financeira"/>
    <s v="ORI"/>
    <x v="0"/>
    <m/>
    <x v="0"/>
    <x v="0"/>
    <x v="0"/>
    <x v="0"/>
    <x v="0"/>
    <x v="0"/>
    <x v="0"/>
    <x v="0"/>
    <x v="0"/>
    <x v="0"/>
    <x v="0"/>
    <s v="Direção Financeira"/>
    <x v="0"/>
    <x v="0"/>
    <x v="0"/>
    <x v="0"/>
    <x v="0"/>
    <x v="0"/>
    <x v="0"/>
    <x v="0"/>
    <x v="0"/>
    <x v="0"/>
    <x v="1"/>
    <x v="0"/>
    <s v="Pagamento de salário referente a 07-2024"/>
  </r>
  <r>
    <x v="0"/>
    <n v="0"/>
    <n v="0"/>
    <n v="0"/>
    <n v="17637"/>
    <x v="580"/>
    <x v="0"/>
    <x v="0"/>
    <x v="0"/>
    <s v="03.16.15"/>
    <x v="0"/>
    <x v="0"/>
    <x v="0"/>
    <s v="Direção Financeira"/>
    <s v="03.16.15"/>
    <s v="Direção Financeira"/>
    <s v="03.16.15"/>
    <x v="48"/>
    <x v="0"/>
    <x v="0"/>
    <x v="0"/>
    <x v="1"/>
    <x v="0"/>
    <x v="0"/>
    <x v="0"/>
    <x v="5"/>
    <s v="2024-08-05"/>
    <x v="2"/>
    <n v="17637"/>
    <x v="0"/>
    <m/>
    <x v="0"/>
    <m/>
    <x v="2"/>
    <n v="100474696"/>
    <x v="0"/>
    <x v="1"/>
    <s v="Direção Financeira"/>
    <s v="ORI"/>
    <x v="0"/>
    <m/>
    <x v="0"/>
    <x v="0"/>
    <x v="0"/>
    <x v="0"/>
    <x v="0"/>
    <x v="0"/>
    <x v="0"/>
    <x v="0"/>
    <x v="0"/>
    <x v="0"/>
    <x v="0"/>
    <s v="Direção Financeira"/>
    <x v="0"/>
    <x v="0"/>
    <x v="0"/>
    <x v="0"/>
    <x v="0"/>
    <x v="0"/>
    <x v="0"/>
    <x v="0"/>
    <x v="0"/>
    <x v="0"/>
    <x v="1"/>
    <x v="0"/>
    <s v="Pagamento de salário referente a 07-2024"/>
  </r>
  <r>
    <x v="0"/>
    <n v="0"/>
    <n v="0"/>
    <n v="0"/>
    <n v="48661"/>
    <x v="580"/>
    <x v="0"/>
    <x v="0"/>
    <x v="0"/>
    <s v="03.16.15"/>
    <x v="0"/>
    <x v="0"/>
    <x v="0"/>
    <s v="Direção Financeira"/>
    <s v="03.16.15"/>
    <s v="Direção Financeira"/>
    <s v="03.16.15"/>
    <x v="64"/>
    <x v="0"/>
    <x v="0"/>
    <x v="0"/>
    <x v="0"/>
    <x v="0"/>
    <x v="0"/>
    <x v="0"/>
    <x v="5"/>
    <s v="2024-08-05"/>
    <x v="2"/>
    <n v="48661"/>
    <x v="0"/>
    <m/>
    <x v="0"/>
    <m/>
    <x v="9"/>
    <n v="100474693"/>
    <x v="0"/>
    <x v="0"/>
    <s v="Direção Financeira"/>
    <s v="ORI"/>
    <x v="0"/>
    <m/>
    <x v="0"/>
    <x v="0"/>
    <x v="0"/>
    <x v="0"/>
    <x v="0"/>
    <x v="0"/>
    <x v="0"/>
    <x v="0"/>
    <x v="0"/>
    <x v="0"/>
    <x v="0"/>
    <s v="Direção Financeira"/>
    <x v="0"/>
    <x v="0"/>
    <x v="0"/>
    <x v="0"/>
    <x v="0"/>
    <x v="0"/>
    <x v="0"/>
    <x v="0"/>
    <x v="0"/>
    <x v="0"/>
    <x v="0"/>
    <x v="0"/>
    <s v="Pagamento de salário referente a 07-2024"/>
  </r>
  <r>
    <x v="0"/>
    <n v="0"/>
    <n v="0"/>
    <n v="0"/>
    <n v="35413"/>
    <x v="580"/>
    <x v="0"/>
    <x v="0"/>
    <x v="0"/>
    <s v="03.16.15"/>
    <x v="0"/>
    <x v="0"/>
    <x v="0"/>
    <s v="Direção Financeira"/>
    <s v="03.16.15"/>
    <s v="Direção Financeira"/>
    <s v="03.16.15"/>
    <x v="28"/>
    <x v="0"/>
    <x v="0"/>
    <x v="0"/>
    <x v="0"/>
    <x v="0"/>
    <x v="0"/>
    <x v="0"/>
    <x v="5"/>
    <s v="2024-08-05"/>
    <x v="2"/>
    <n v="35413"/>
    <x v="0"/>
    <m/>
    <x v="0"/>
    <m/>
    <x v="9"/>
    <n v="100474693"/>
    <x v="0"/>
    <x v="0"/>
    <s v="Direção Financeira"/>
    <s v="ORI"/>
    <x v="0"/>
    <m/>
    <x v="0"/>
    <x v="0"/>
    <x v="0"/>
    <x v="0"/>
    <x v="0"/>
    <x v="0"/>
    <x v="0"/>
    <x v="0"/>
    <x v="0"/>
    <x v="0"/>
    <x v="0"/>
    <s v="Direção Financeira"/>
    <x v="0"/>
    <x v="0"/>
    <x v="0"/>
    <x v="0"/>
    <x v="0"/>
    <x v="0"/>
    <x v="0"/>
    <x v="0"/>
    <x v="0"/>
    <x v="0"/>
    <x v="0"/>
    <x v="0"/>
    <s v="Pagamento de salário referente a 07-2024"/>
  </r>
  <r>
    <x v="0"/>
    <n v="0"/>
    <n v="0"/>
    <n v="0"/>
    <n v="1001"/>
    <x v="580"/>
    <x v="0"/>
    <x v="0"/>
    <x v="0"/>
    <s v="03.16.15"/>
    <x v="0"/>
    <x v="0"/>
    <x v="0"/>
    <s v="Direção Financeira"/>
    <s v="03.16.15"/>
    <s v="Direção Financeira"/>
    <s v="03.16.15"/>
    <x v="29"/>
    <x v="0"/>
    <x v="0"/>
    <x v="0"/>
    <x v="0"/>
    <x v="0"/>
    <x v="0"/>
    <x v="0"/>
    <x v="5"/>
    <s v="2024-08-05"/>
    <x v="2"/>
    <n v="1001"/>
    <x v="0"/>
    <m/>
    <x v="0"/>
    <m/>
    <x v="9"/>
    <n v="100474693"/>
    <x v="0"/>
    <x v="0"/>
    <s v="Direção Financeira"/>
    <s v="ORI"/>
    <x v="0"/>
    <m/>
    <x v="0"/>
    <x v="0"/>
    <x v="0"/>
    <x v="0"/>
    <x v="0"/>
    <x v="0"/>
    <x v="0"/>
    <x v="0"/>
    <x v="0"/>
    <x v="0"/>
    <x v="0"/>
    <s v="Direção Financeira"/>
    <x v="0"/>
    <x v="0"/>
    <x v="0"/>
    <x v="0"/>
    <x v="0"/>
    <x v="0"/>
    <x v="0"/>
    <x v="0"/>
    <x v="0"/>
    <x v="0"/>
    <x v="0"/>
    <x v="0"/>
    <s v="Pagamento de salário referente a 07-2024"/>
  </r>
  <r>
    <x v="0"/>
    <n v="0"/>
    <n v="0"/>
    <n v="0"/>
    <n v="577825"/>
    <x v="580"/>
    <x v="0"/>
    <x v="0"/>
    <x v="0"/>
    <s v="03.16.15"/>
    <x v="0"/>
    <x v="0"/>
    <x v="0"/>
    <s v="Direção Financeira"/>
    <s v="03.16.15"/>
    <s v="Direção Financeira"/>
    <s v="03.16.15"/>
    <x v="30"/>
    <x v="0"/>
    <x v="0"/>
    <x v="0"/>
    <x v="1"/>
    <x v="0"/>
    <x v="0"/>
    <x v="0"/>
    <x v="5"/>
    <s v="2024-08-05"/>
    <x v="2"/>
    <n v="577825"/>
    <x v="0"/>
    <m/>
    <x v="0"/>
    <m/>
    <x v="9"/>
    <n v="100474693"/>
    <x v="0"/>
    <x v="0"/>
    <s v="Direção Financeira"/>
    <s v="ORI"/>
    <x v="0"/>
    <m/>
    <x v="0"/>
    <x v="0"/>
    <x v="0"/>
    <x v="0"/>
    <x v="0"/>
    <x v="0"/>
    <x v="0"/>
    <x v="0"/>
    <x v="0"/>
    <x v="0"/>
    <x v="0"/>
    <s v="Direção Financeira"/>
    <x v="0"/>
    <x v="0"/>
    <x v="0"/>
    <x v="0"/>
    <x v="0"/>
    <x v="0"/>
    <x v="0"/>
    <x v="0"/>
    <x v="0"/>
    <x v="0"/>
    <x v="0"/>
    <x v="0"/>
    <s v="Pagamento de salário referente a 07-2024"/>
  </r>
  <r>
    <x v="0"/>
    <n v="0"/>
    <n v="0"/>
    <n v="0"/>
    <n v="239228"/>
    <x v="580"/>
    <x v="0"/>
    <x v="0"/>
    <x v="0"/>
    <s v="03.16.15"/>
    <x v="0"/>
    <x v="0"/>
    <x v="0"/>
    <s v="Direção Financeira"/>
    <s v="03.16.15"/>
    <s v="Direção Financeira"/>
    <s v="03.16.15"/>
    <x v="48"/>
    <x v="0"/>
    <x v="0"/>
    <x v="0"/>
    <x v="1"/>
    <x v="0"/>
    <x v="0"/>
    <x v="0"/>
    <x v="5"/>
    <s v="2024-08-05"/>
    <x v="2"/>
    <n v="239228"/>
    <x v="0"/>
    <m/>
    <x v="0"/>
    <m/>
    <x v="9"/>
    <n v="100474693"/>
    <x v="0"/>
    <x v="0"/>
    <s v="Direção Financeira"/>
    <s v="ORI"/>
    <x v="0"/>
    <m/>
    <x v="0"/>
    <x v="0"/>
    <x v="0"/>
    <x v="0"/>
    <x v="0"/>
    <x v="0"/>
    <x v="0"/>
    <x v="0"/>
    <x v="0"/>
    <x v="0"/>
    <x v="0"/>
    <s v="Direção Financeira"/>
    <x v="0"/>
    <x v="0"/>
    <x v="0"/>
    <x v="0"/>
    <x v="0"/>
    <x v="0"/>
    <x v="0"/>
    <x v="0"/>
    <x v="0"/>
    <x v="0"/>
    <x v="0"/>
    <x v="0"/>
    <s v="Pagamento de salário referente a 07-2024"/>
  </r>
  <r>
    <x v="0"/>
    <n v="0"/>
    <n v="0"/>
    <n v="0"/>
    <n v="70000"/>
    <x v="581"/>
    <x v="0"/>
    <x v="0"/>
    <x v="0"/>
    <s v="01.25.05.12"/>
    <x v="10"/>
    <x v="3"/>
    <x v="3"/>
    <s v="Saúde"/>
    <s v="01.25.05"/>
    <s v="Saúde"/>
    <s v="01.25.05"/>
    <x v="7"/>
    <x v="0"/>
    <x v="4"/>
    <x v="4"/>
    <x v="0"/>
    <x v="1"/>
    <x v="0"/>
    <x v="0"/>
    <x v="5"/>
    <s v="2024-08-05"/>
    <x v="2"/>
    <n v="70000"/>
    <x v="0"/>
    <m/>
    <x v="0"/>
    <m/>
    <x v="126"/>
    <n v="100479695"/>
    <x v="0"/>
    <x v="0"/>
    <s v="Promoção e Inclusão Social"/>
    <s v="ORI"/>
    <x v="0"/>
    <m/>
    <x v="0"/>
    <x v="0"/>
    <x v="0"/>
    <x v="0"/>
    <x v="0"/>
    <x v="0"/>
    <x v="0"/>
    <x v="0"/>
    <x v="0"/>
    <x v="0"/>
    <x v="0"/>
    <s v="Promoção e Inclusão Social"/>
    <x v="0"/>
    <x v="0"/>
    <x v="0"/>
    <x v="0"/>
    <x v="1"/>
    <x v="0"/>
    <x v="0"/>
    <x v="0"/>
    <x v="0"/>
    <x v="0"/>
    <x v="0"/>
    <x v="0"/>
    <s v="Apoio para melhoria do Espaço Multiusos na comunidade da Nossa Senhora do Socorro em Achada Pizarra, conforme anexo. "/>
  </r>
  <r>
    <x v="0"/>
    <n v="0"/>
    <n v="0"/>
    <n v="0"/>
    <n v="1800"/>
    <x v="582"/>
    <x v="0"/>
    <x v="0"/>
    <x v="0"/>
    <s v="01.25.05.09"/>
    <x v="26"/>
    <x v="3"/>
    <x v="3"/>
    <s v="Saúde"/>
    <s v="01.25.05"/>
    <s v="Saúde"/>
    <s v="01.25.05"/>
    <x v="7"/>
    <x v="0"/>
    <x v="4"/>
    <x v="4"/>
    <x v="0"/>
    <x v="1"/>
    <x v="0"/>
    <x v="0"/>
    <x v="2"/>
    <s v="2024-02-21"/>
    <x v="0"/>
    <n v="1800"/>
    <x v="0"/>
    <m/>
    <x v="0"/>
    <m/>
    <x v="127"/>
    <n v="100399700"/>
    <x v="0"/>
    <x v="0"/>
    <s v="Apoio a Consultas de Especialidade e Medicamentos"/>
    <s v="ORI"/>
    <x v="0"/>
    <s v="ACE"/>
    <x v="0"/>
    <x v="0"/>
    <x v="0"/>
    <x v="0"/>
    <x v="0"/>
    <x v="0"/>
    <x v="0"/>
    <x v="0"/>
    <x v="0"/>
    <x v="0"/>
    <x v="0"/>
    <s v="Apoio a Consultas de Especialidade e Medicamentos"/>
    <x v="0"/>
    <x v="0"/>
    <x v="0"/>
    <x v="0"/>
    <x v="1"/>
    <x v="0"/>
    <x v="0"/>
    <x v="0"/>
    <x v="0"/>
    <x v="0"/>
    <x v="0"/>
    <x v="0"/>
    <s v="Apoio para pagamento transporte para realização de fisioterapia domiciliar nos dias 14, 18 e 21 de fevereiro no conselho de SM, conforme anexo."/>
  </r>
  <r>
    <x v="1"/>
    <n v="0"/>
    <n v="0"/>
    <n v="0"/>
    <n v="67300"/>
    <x v="583"/>
    <x v="0"/>
    <x v="0"/>
    <x v="0"/>
    <s v="01.28.01.08"/>
    <x v="15"/>
    <x v="4"/>
    <x v="5"/>
    <s v="Habitação Social"/>
    <s v="01.28.01"/>
    <s v="Habitação Social"/>
    <s v="01.28.01"/>
    <x v="1"/>
    <x v="0"/>
    <x v="0"/>
    <x v="0"/>
    <x v="0"/>
    <x v="1"/>
    <x v="1"/>
    <x v="0"/>
    <x v="0"/>
    <s v="2024-01-03"/>
    <x v="0"/>
    <n v="67300"/>
    <x v="0"/>
    <m/>
    <x v="0"/>
    <m/>
    <x v="6"/>
    <n v="100474914"/>
    <x v="0"/>
    <x v="0"/>
    <s v="Habitações Sociais"/>
    <s v="ORI"/>
    <x v="0"/>
    <s v="HS"/>
    <x v="0"/>
    <x v="0"/>
    <x v="0"/>
    <x v="0"/>
    <x v="0"/>
    <x v="0"/>
    <x v="0"/>
    <x v="0"/>
    <x v="0"/>
    <x v="0"/>
    <x v="0"/>
    <s v="Habitações Sociais"/>
    <x v="0"/>
    <x v="0"/>
    <x v="0"/>
    <x v="0"/>
    <x v="1"/>
    <x v="0"/>
    <x v="0"/>
    <x v="0"/>
    <x v="0"/>
    <x v="0"/>
    <x v="0"/>
    <x v="0"/>
    <s v="Pagamento do pessoal referente a mão de obra realizada na reabilitação da habitação da Sra. Paula Mendes Teixeira residente em Ponta Verde, conforme anexo."/>
  </r>
  <r>
    <x v="1"/>
    <n v="0"/>
    <n v="0"/>
    <n v="0"/>
    <n v="195653"/>
    <x v="584"/>
    <x v="0"/>
    <x v="0"/>
    <x v="0"/>
    <s v="01.28.01.08"/>
    <x v="15"/>
    <x v="4"/>
    <x v="5"/>
    <s v="Habitação Social"/>
    <s v="01.28.01"/>
    <s v="Habitação Social"/>
    <s v="01.28.01"/>
    <x v="1"/>
    <x v="0"/>
    <x v="0"/>
    <x v="0"/>
    <x v="0"/>
    <x v="1"/>
    <x v="1"/>
    <x v="0"/>
    <x v="0"/>
    <s v="2024-01-03"/>
    <x v="0"/>
    <n v="195653"/>
    <x v="0"/>
    <m/>
    <x v="0"/>
    <m/>
    <x v="128"/>
    <n v="100477455"/>
    <x v="0"/>
    <x v="0"/>
    <s v="Habitações Sociais"/>
    <s v="ORI"/>
    <x v="0"/>
    <s v="HS"/>
    <x v="0"/>
    <x v="0"/>
    <x v="0"/>
    <x v="0"/>
    <x v="0"/>
    <x v="0"/>
    <x v="0"/>
    <x v="0"/>
    <x v="0"/>
    <x v="0"/>
    <x v="0"/>
    <s v="Habitações Sociais"/>
    <x v="0"/>
    <x v="0"/>
    <x v="0"/>
    <x v="0"/>
    <x v="1"/>
    <x v="0"/>
    <x v="0"/>
    <x v="0"/>
    <x v="0"/>
    <x v="0"/>
    <x v="0"/>
    <x v="0"/>
    <s v="Pagamento a favor de Domingos Oliveira, referente a colocação de vidros  de Sr. José Cardoso, conforme proposta em anexo."/>
  </r>
  <r>
    <x v="0"/>
    <n v="0"/>
    <n v="0"/>
    <n v="0"/>
    <n v="6000"/>
    <x v="585"/>
    <x v="0"/>
    <x v="0"/>
    <x v="0"/>
    <s v="03.16.02"/>
    <x v="3"/>
    <x v="0"/>
    <x v="0"/>
    <s v="Gabinete do Presidente"/>
    <s v="03.16.02"/>
    <s v="Gabinete do Presidente"/>
    <s v="03.16.02"/>
    <x v="3"/>
    <x v="0"/>
    <x v="0"/>
    <x v="1"/>
    <x v="0"/>
    <x v="0"/>
    <x v="0"/>
    <x v="0"/>
    <x v="0"/>
    <s v="2024-01-10"/>
    <x v="0"/>
    <n v="6000"/>
    <x v="0"/>
    <m/>
    <x v="0"/>
    <m/>
    <x v="118"/>
    <n v="100444140"/>
    <x v="0"/>
    <x v="0"/>
    <s v="Gabinete do Presidente"/>
    <s v="ORI"/>
    <x v="0"/>
    <m/>
    <x v="0"/>
    <x v="0"/>
    <x v="0"/>
    <x v="0"/>
    <x v="0"/>
    <x v="0"/>
    <x v="0"/>
    <x v="0"/>
    <x v="0"/>
    <x v="0"/>
    <x v="0"/>
    <s v="Gabinete do Presidente"/>
    <x v="0"/>
    <x v="0"/>
    <x v="0"/>
    <x v="0"/>
    <x v="0"/>
    <x v="0"/>
    <x v="0"/>
    <x v="0"/>
    <x v="0"/>
    <x v="0"/>
    <x v="0"/>
    <x v="0"/>
    <s v="Ajuda de custo a favor do senhor presidente Herménio Fernandes, pela sua deslocação a Praia em missão oficial de serviço, conforme anexo."/>
  </r>
  <r>
    <x v="1"/>
    <n v="0"/>
    <n v="0"/>
    <n v="0"/>
    <n v="43200"/>
    <x v="586"/>
    <x v="0"/>
    <x v="0"/>
    <x v="0"/>
    <s v="01.27.06.80"/>
    <x v="1"/>
    <x v="1"/>
    <x v="1"/>
    <s v="Requalificação Urbana e habitação"/>
    <s v="01.27.06"/>
    <s v="Requalificação Urbana e habitação"/>
    <s v="01.27.06"/>
    <x v="1"/>
    <x v="0"/>
    <x v="0"/>
    <x v="0"/>
    <x v="0"/>
    <x v="1"/>
    <x v="1"/>
    <x v="0"/>
    <x v="0"/>
    <s v="2024-01-22"/>
    <x v="0"/>
    <n v="43200"/>
    <x v="0"/>
    <m/>
    <x v="0"/>
    <m/>
    <x v="77"/>
    <n v="100477538"/>
    <x v="0"/>
    <x v="0"/>
    <s v="Requalificação Urbana de Veneza"/>
    <s v="ORI"/>
    <x v="0"/>
    <m/>
    <x v="0"/>
    <x v="0"/>
    <x v="0"/>
    <x v="0"/>
    <x v="0"/>
    <x v="0"/>
    <x v="0"/>
    <x v="0"/>
    <x v="0"/>
    <x v="0"/>
    <x v="0"/>
    <s v="Requalificação Urbana de Veneza"/>
    <x v="0"/>
    <x v="0"/>
    <x v="0"/>
    <x v="0"/>
    <x v="1"/>
    <x v="0"/>
    <x v="0"/>
    <x v="0"/>
    <x v="0"/>
    <x v="0"/>
    <x v="0"/>
    <x v="0"/>
    <s v="Pagamento referente a aquisição de serviço de reparação de viatura galucho, conforme proposta em anexo."/>
  </r>
  <r>
    <x v="0"/>
    <n v="0"/>
    <n v="0"/>
    <n v="0"/>
    <n v="18952"/>
    <x v="587"/>
    <x v="0"/>
    <x v="0"/>
    <x v="0"/>
    <s v="03.16.15"/>
    <x v="0"/>
    <x v="0"/>
    <x v="0"/>
    <s v="Direção Financeira"/>
    <s v="03.16.15"/>
    <s v="Direção Financeira"/>
    <s v="03.16.15"/>
    <x v="50"/>
    <x v="0"/>
    <x v="2"/>
    <x v="11"/>
    <x v="0"/>
    <x v="0"/>
    <x v="0"/>
    <x v="0"/>
    <x v="0"/>
    <s v="2024-01-23"/>
    <x v="0"/>
    <n v="18952"/>
    <x v="0"/>
    <m/>
    <x v="0"/>
    <m/>
    <x v="76"/>
    <n v="100394431"/>
    <x v="0"/>
    <x v="0"/>
    <s v="Direção Financeira"/>
    <s v="ORI"/>
    <x v="0"/>
    <m/>
    <x v="0"/>
    <x v="0"/>
    <x v="0"/>
    <x v="0"/>
    <x v="0"/>
    <x v="0"/>
    <x v="0"/>
    <x v="0"/>
    <x v="0"/>
    <x v="0"/>
    <x v="0"/>
    <s v="Direção Financeira"/>
    <x v="0"/>
    <x v="0"/>
    <x v="0"/>
    <x v="0"/>
    <x v="0"/>
    <x v="0"/>
    <x v="0"/>
    <x v="0"/>
    <x v="0"/>
    <x v="0"/>
    <x v="0"/>
    <x v="0"/>
    <s v="Pagamento a favor da Garantia Seguros, referente seguros automóvel ST-20-XE, conforme anexo."/>
  </r>
  <r>
    <x v="0"/>
    <n v="0"/>
    <n v="0"/>
    <n v="0"/>
    <n v="19200"/>
    <x v="588"/>
    <x v="0"/>
    <x v="0"/>
    <x v="0"/>
    <s v="01.25.01.10"/>
    <x v="33"/>
    <x v="3"/>
    <x v="3"/>
    <s v="Educação"/>
    <s v="01.25.01"/>
    <s v="Educação"/>
    <s v="01.25.01"/>
    <x v="4"/>
    <x v="0"/>
    <x v="2"/>
    <x v="2"/>
    <x v="0"/>
    <x v="1"/>
    <x v="0"/>
    <x v="0"/>
    <x v="0"/>
    <s v="2024-01-26"/>
    <x v="0"/>
    <n v="19200"/>
    <x v="0"/>
    <m/>
    <x v="0"/>
    <m/>
    <x v="77"/>
    <n v="100477538"/>
    <x v="0"/>
    <x v="0"/>
    <s v="Transporte escolar"/>
    <s v="ORI"/>
    <x v="0"/>
    <m/>
    <x v="0"/>
    <x v="0"/>
    <x v="0"/>
    <x v="0"/>
    <x v="0"/>
    <x v="0"/>
    <x v="0"/>
    <x v="0"/>
    <x v="0"/>
    <x v="0"/>
    <x v="0"/>
    <s v="Transporte escolar"/>
    <x v="0"/>
    <x v="0"/>
    <x v="0"/>
    <x v="0"/>
    <x v="1"/>
    <x v="0"/>
    <x v="0"/>
    <x v="0"/>
    <x v="0"/>
    <x v="0"/>
    <x v="0"/>
    <x v="0"/>
    <s v="Pagamento referente a aquisição de serviços de reparação e manutenção de viatura coaster ST-76-QP afetos a transporte escolar, conforme anexo"/>
  </r>
  <r>
    <x v="1"/>
    <n v="0"/>
    <n v="0"/>
    <n v="0"/>
    <n v="6000"/>
    <x v="589"/>
    <x v="0"/>
    <x v="0"/>
    <x v="0"/>
    <s v="01.27.06.41"/>
    <x v="19"/>
    <x v="1"/>
    <x v="1"/>
    <s v="Requalificação Urbana e habitação"/>
    <s v="01.27.06"/>
    <s v="Requalificação Urbana e habitação"/>
    <s v="01.27.06"/>
    <x v="40"/>
    <x v="0"/>
    <x v="0"/>
    <x v="0"/>
    <x v="0"/>
    <x v="1"/>
    <x v="1"/>
    <x v="0"/>
    <x v="2"/>
    <s v="2024-02-01"/>
    <x v="0"/>
    <n v="6000"/>
    <x v="0"/>
    <m/>
    <x v="0"/>
    <m/>
    <x v="129"/>
    <n v="100463669"/>
    <x v="0"/>
    <x v="0"/>
    <s v="Reabilitação de Jardins Infantis e Escolas do EBI"/>
    <s v="ORI"/>
    <x v="0"/>
    <s v="RJEBI"/>
    <x v="0"/>
    <x v="0"/>
    <x v="0"/>
    <x v="0"/>
    <x v="0"/>
    <x v="0"/>
    <x v="0"/>
    <x v="0"/>
    <x v="0"/>
    <x v="0"/>
    <x v="0"/>
    <s v="Reabilitação de Jardins Infantis e Escolas do EBI"/>
    <x v="0"/>
    <x v="0"/>
    <x v="0"/>
    <x v="0"/>
    <x v="1"/>
    <x v="0"/>
    <x v="0"/>
    <x v="0"/>
    <x v="0"/>
    <x v="0"/>
    <x v="0"/>
    <x v="0"/>
    <s v="Gratificação referente a serviços de vigilância de matérias em obras em Achada Espinho Branco, conforme anexo.  "/>
  </r>
  <r>
    <x v="1"/>
    <n v="0"/>
    <n v="0"/>
    <n v="0"/>
    <n v="239495"/>
    <x v="590"/>
    <x v="0"/>
    <x v="0"/>
    <x v="0"/>
    <s v="01.28.01.08"/>
    <x v="15"/>
    <x v="4"/>
    <x v="5"/>
    <s v="Habitação Social"/>
    <s v="01.28.01"/>
    <s v="Habitação Social"/>
    <s v="01.28.01"/>
    <x v="1"/>
    <x v="0"/>
    <x v="0"/>
    <x v="0"/>
    <x v="0"/>
    <x v="1"/>
    <x v="1"/>
    <x v="0"/>
    <x v="1"/>
    <s v="2024-03-06"/>
    <x v="0"/>
    <n v="239495"/>
    <x v="0"/>
    <m/>
    <x v="0"/>
    <m/>
    <x v="102"/>
    <n v="100475220"/>
    <x v="0"/>
    <x v="0"/>
    <s v="Habitações Sociais"/>
    <s v="ORI"/>
    <x v="0"/>
    <s v="HS"/>
    <x v="0"/>
    <x v="0"/>
    <x v="0"/>
    <x v="0"/>
    <x v="0"/>
    <x v="0"/>
    <x v="0"/>
    <x v="0"/>
    <x v="0"/>
    <x v="0"/>
    <x v="0"/>
    <s v="Habitações Sociais"/>
    <x v="0"/>
    <x v="0"/>
    <x v="0"/>
    <x v="0"/>
    <x v="1"/>
    <x v="0"/>
    <x v="0"/>
    <x v="0"/>
    <x v="0"/>
    <x v="0"/>
    <x v="0"/>
    <x v="0"/>
    <s v="Pagamento referente  a aquisição de matérias para a construção de casa de banho das famílias vulneráveis, conforme anexo. "/>
  </r>
  <r>
    <x v="1"/>
    <n v="0"/>
    <n v="0"/>
    <n v="0"/>
    <n v="1283240"/>
    <x v="591"/>
    <x v="0"/>
    <x v="0"/>
    <x v="0"/>
    <s v="03.16.15"/>
    <x v="0"/>
    <x v="0"/>
    <x v="0"/>
    <s v="Direção Financeira"/>
    <s v="03.16.15"/>
    <s v="Direção Financeira"/>
    <s v="03.16.15"/>
    <x v="32"/>
    <x v="0"/>
    <x v="0"/>
    <x v="0"/>
    <x v="0"/>
    <x v="0"/>
    <x v="1"/>
    <x v="0"/>
    <x v="2"/>
    <s v="2024-02-29"/>
    <x v="0"/>
    <n v="1283240"/>
    <x v="0"/>
    <m/>
    <x v="0"/>
    <m/>
    <x v="6"/>
    <n v="100474914"/>
    <x v="0"/>
    <x v="0"/>
    <s v="Direção Financeira"/>
    <s v="ORI"/>
    <x v="0"/>
    <m/>
    <x v="0"/>
    <x v="0"/>
    <x v="0"/>
    <x v="0"/>
    <x v="0"/>
    <x v="0"/>
    <x v="0"/>
    <x v="0"/>
    <x v="0"/>
    <x v="0"/>
    <x v="0"/>
    <s v="Direção Financeira"/>
    <x v="0"/>
    <x v="0"/>
    <x v="0"/>
    <x v="0"/>
    <x v="0"/>
    <x v="0"/>
    <x v="0"/>
    <x v="1"/>
    <x v="0"/>
    <x v="0"/>
    <x v="0"/>
    <x v="0"/>
    <s v="Despesas com Amortizações referente ao mês de Fevereiro de 2024."/>
  </r>
  <r>
    <x v="0"/>
    <n v="0"/>
    <n v="0"/>
    <n v="0"/>
    <n v="15000"/>
    <x v="592"/>
    <x v="0"/>
    <x v="0"/>
    <x v="0"/>
    <s v="03.16.15"/>
    <x v="0"/>
    <x v="0"/>
    <x v="0"/>
    <s v="Direção Financeira"/>
    <s v="03.16.15"/>
    <s v="Direção Financeira"/>
    <s v="03.16.15"/>
    <x v="43"/>
    <x v="0"/>
    <x v="0"/>
    <x v="1"/>
    <x v="0"/>
    <x v="0"/>
    <x v="0"/>
    <x v="0"/>
    <x v="6"/>
    <s v="2024-04-01"/>
    <x v="1"/>
    <n v="15000"/>
    <x v="0"/>
    <m/>
    <x v="0"/>
    <m/>
    <x v="130"/>
    <n v="100411663"/>
    <x v="0"/>
    <x v="0"/>
    <s v="Direção Financeira"/>
    <s v="ORI"/>
    <x v="0"/>
    <m/>
    <x v="0"/>
    <x v="0"/>
    <x v="0"/>
    <x v="0"/>
    <x v="0"/>
    <x v="0"/>
    <x v="0"/>
    <x v="0"/>
    <x v="0"/>
    <x v="0"/>
    <x v="0"/>
    <s v="Direção Financeira"/>
    <x v="0"/>
    <x v="0"/>
    <x v="0"/>
    <x v="0"/>
    <x v="0"/>
    <x v="0"/>
    <x v="0"/>
    <x v="0"/>
    <x v="0"/>
    <x v="0"/>
    <x v="0"/>
    <x v="0"/>
    <s v="Pagamento a favor do Sr. Arestides Levy Borges, referente a compensação dos trabalhos adicionais referente o mês de março de 2024, conforme anexo."/>
  </r>
  <r>
    <x v="0"/>
    <n v="0"/>
    <n v="0"/>
    <n v="0"/>
    <n v="36356"/>
    <x v="593"/>
    <x v="0"/>
    <x v="0"/>
    <x v="0"/>
    <s v="03.16.15"/>
    <x v="0"/>
    <x v="0"/>
    <x v="0"/>
    <s v="Direção Financeira"/>
    <s v="03.16.15"/>
    <s v="Direção Financeira"/>
    <s v="03.16.15"/>
    <x v="38"/>
    <x v="0"/>
    <x v="0"/>
    <x v="0"/>
    <x v="0"/>
    <x v="0"/>
    <x v="0"/>
    <x v="0"/>
    <x v="6"/>
    <s v="2024-04-01"/>
    <x v="1"/>
    <n v="36356"/>
    <x v="0"/>
    <m/>
    <x v="0"/>
    <m/>
    <x v="34"/>
    <n v="100477243"/>
    <x v="0"/>
    <x v="0"/>
    <s v="Direção Financeira"/>
    <s v="ORI"/>
    <x v="0"/>
    <m/>
    <x v="0"/>
    <x v="0"/>
    <x v="0"/>
    <x v="0"/>
    <x v="0"/>
    <x v="0"/>
    <x v="0"/>
    <x v="0"/>
    <x v="0"/>
    <x v="0"/>
    <x v="0"/>
    <s v="Direção Financeira"/>
    <x v="0"/>
    <x v="0"/>
    <x v="0"/>
    <x v="0"/>
    <x v="0"/>
    <x v="0"/>
    <x v="0"/>
    <x v="0"/>
    <x v="0"/>
    <x v="0"/>
    <x v="0"/>
    <x v="0"/>
    <s v="Pagamento a favor da Pensão Gonçalves, pela a aquisição de almoço servidas, conforme anexo."/>
  </r>
  <r>
    <x v="0"/>
    <n v="0"/>
    <n v="0"/>
    <n v="0"/>
    <n v="3881"/>
    <x v="594"/>
    <x v="0"/>
    <x v="1"/>
    <x v="0"/>
    <s v="80.02.01"/>
    <x v="2"/>
    <x v="2"/>
    <x v="2"/>
    <s v="Retenções Iur"/>
    <s v="80.02.01"/>
    <s v="Retenções Iur"/>
    <s v="80.02.01"/>
    <x v="2"/>
    <x v="0"/>
    <x v="1"/>
    <x v="0"/>
    <x v="1"/>
    <x v="2"/>
    <x v="2"/>
    <x v="0"/>
    <x v="1"/>
    <s v="2024-03-25"/>
    <x v="0"/>
    <n v="3881"/>
    <x v="0"/>
    <m/>
    <x v="0"/>
    <m/>
    <x v="2"/>
    <n v="100474696"/>
    <x v="0"/>
    <x v="0"/>
    <s v="Retenções Iur"/>
    <s v="ORI"/>
    <x v="0"/>
    <s v="RIUR"/>
    <x v="0"/>
    <x v="0"/>
    <x v="0"/>
    <x v="0"/>
    <x v="0"/>
    <x v="0"/>
    <x v="0"/>
    <x v="0"/>
    <x v="0"/>
    <x v="0"/>
    <x v="0"/>
    <s v="Retenções Iur"/>
    <x v="0"/>
    <x v="0"/>
    <x v="0"/>
    <x v="0"/>
    <x v="2"/>
    <x v="0"/>
    <x v="0"/>
    <x v="0"/>
    <x v="0"/>
    <x v="1"/>
    <x v="0"/>
    <x v="0"/>
    <s v="RETENCAO OT"/>
  </r>
  <r>
    <x v="0"/>
    <n v="0"/>
    <n v="0"/>
    <n v="0"/>
    <n v="3600"/>
    <x v="595"/>
    <x v="0"/>
    <x v="0"/>
    <x v="0"/>
    <s v="03.16.15"/>
    <x v="0"/>
    <x v="0"/>
    <x v="0"/>
    <s v="Direção Financeira"/>
    <s v="03.16.15"/>
    <s v="Direção Financeira"/>
    <s v="03.16.15"/>
    <x v="38"/>
    <x v="0"/>
    <x v="0"/>
    <x v="0"/>
    <x v="0"/>
    <x v="0"/>
    <x v="0"/>
    <x v="0"/>
    <x v="6"/>
    <s v="2024-04-26"/>
    <x v="1"/>
    <n v="3600"/>
    <x v="0"/>
    <m/>
    <x v="0"/>
    <m/>
    <x v="6"/>
    <n v="100474914"/>
    <x v="0"/>
    <x v="0"/>
    <s v="Direção Financeira"/>
    <s v="ORI"/>
    <x v="0"/>
    <m/>
    <x v="0"/>
    <x v="0"/>
    <x v="0"/>
    <x v="0"/>
    <x v="0"/>
    <x v="0"/>
    <x v="0"/>
    <x v="0"/>
    <x v="0"/>
    <x v="0"/>
    <x v="0"/>
    <s v="Direção Financeira"/>
    <x v="0"/>
    <x v="0"/>
    <x v="0"/>
    <x v="0"/>
    <x v="0"/>
    <x v="0"/>
    <x v="0"/>
    <x v="0"/>
    <x v="0"/>
    <x v="0"/>
    <x v="0"/>
    <x v="0"/>
    <s v="Pagamento referente a 4 almoço servidos aos técnicos da CMSM para captura de imagens e informações para formalização da candidatura no &quot;Best Tourism villages by un tourism, 2024 edtion&quot;, conforme anexo."/>
  </r>
  <r>
    <x v="0"/>
    <n v="0"/>
    <n v="0"/>
    <n v="0"/>
    <n v="39820"/>
    <x v="596"/>
    <x v="0"/>
    <x v="0"/>
    <x v="0"/>
    <s v="01.24.04.01.05"/>
    <x v="44"/>
    <x v="6"/>
    <x v="7"/>
    <s v="Segurança"/>
    <s v="01.24.04"/>
    <s v="Segurança"/>
    <s v="01.24.04"/>
    <x v="65"/>
    <x v="0"/>
    <x v="0"/>
    <x v="0"/>
    <x v="0"/>
    <x v="1"/>
    <x v="0"/>
    <x v="0"/>
    <x v="6"/>
    <s v="2024-04-26"/>
    <x v="1"/>
    <n v="39820"/>
    <x v="0"/>
    <m/>
    <x v="0"/>
    <m/>
    <x v="131"/>
    <n v="100479635"/>
    <x v="0"/>
    <x v="0"/>
    <s v="Formação de Bombeiros/Fiscais Municipais"/>
    <s v="ORI"/>
    <x v="0"/>
    <m/>
    <x v="0"/>
    <x v="0"/>
    <x v="0"/>
    <x v="0"/>
    <x v="0"/>
    <x v="0"/>
    <x v="0"/>
    <x v="0"/>
    <x v="0"/>
    <x v="0"/>
    <x v="0"/>
    <s v="Formação de Bombeiros/Fiscais Municipais"/>
    <x v="0"/>
    <x v="0"/>
    <x v="0"/>
    <x v="0"/>
    <x v="1"/>
    <x v="0"/>
    <x v="0"/>
    <x v="0"/>
    <x v="0"/>
    <x v="0"/>
    <x v="0"/>
    <x v="0"/>
    <s v="Pagamento referente a aquisição de almoços fornecidos aos formandos da Polícia Municipal da CMSM no período de 08 a 23 de abril de 2024, conforme anexo."/>
  </r>
  <r>
    <x v="0"/>
    <n v="0"/>
    <n v="0"/>
    <n v="0"/>
    <n v="463960"/>
    <x v="597"/>
    <x v="0"/>
    <x v="0"/>
    <x v="0"/>
    <s v="01.27.02.11"/>
    <x v="18"/>
    <x v="1"/>
    <x v="1"/>
    <s v="Saneamento básico"/>
    <s v="01.27.02"/>
    <s v="Saneamento básico"/>
    <s v="01.27.02"/>
    <x v="4"/>
    <x v="0"/>
    <x v="2"/>
    <x v="2"/>
    <x v="0"/>
    <x v="1"/>
    <x v="0"/>
    <x v="0"/>
    <x v="3"/>
    <s v="2024-05-27"/>
    <x v="1"/>
    <n v="463960"/>
    <x v="0"/>
    <m/>
    <x v="0"/>
    <m/>
    <x v="6"/>
    <n v="100474914"/>
    <x v="0"/>
    <x v="0"/>
    <s v="Reforço do saneamento básico"/>
    <s v="ORI"/>
    <x v="0"/>
    <m/>
    <x v="0"/>
    <x v="0"/>
    <x v="0"/>
    <x v="0"/>
    <x v="0"/>
    <x v="0"/>
    <x v="0"/>
    <x v="0"/>
    <x v="0"/>
    <x v="0"/>
    <x v="0"/>
    <s v="Reforço do saneamento básico"/>
    <x v="0"/>
    <x v="0"/>
    <x v="0"/>
    <x v="0"/>
    <x v="1"/>
    <x v="0"/>
    <x v="0"/>
    <x v="0"/>
    <x v="0"/>
    <x v="0"/>
    <x v="0"/>
    <x v="0"/>
    <s v="Pagamento referente a trabalhos de limpeza urbana no âmbito do projeto Município Saudável, durante o mês de maio de 2024. conforme folha em anexo."/>
  </r>
  <r>
    <x v="1"/>
    <n v="0"/>
    <n v="0"/>
    <n v="0"/>
    <n v="41360"/>
    <x v="598"/>
    <x v="0"/>
    <x v="0"/>
    <x v="0"/>
    <s v="01.27.06.79"/>
    <x v="28"/>
    <x v="1"/>
    <x v="1"/>
    <s v="Requalificação Urbana e habitação"/>
    <s v="01.27.06"/>
    <s v="Requalificação Urbana e habitação"/>
    <s v="01.27.06"/>
    <x v="1"/>
    <x v="0"/>
    <x v="0"/>
    <x v="0"/>
    <x v="0"/>
    <x v="1"/>
    <x v="1"/>
    <x v="0"/>
    <x v="3"/>
    <s v="2024-05-27"/>
    <x v="1"/>
    <n v="41360"/>
    <x v="0"/>
    <m/>
    <x v="0"/>
    <m/>
    <x v="132"/>
    <n v="100479520"/>
    <x v="0"/>
    <x v="0"/>
    <s v="Requalificação Urbana e Ambiental de Achada Bolanha"/>
    <s v="ORI"/>
    <x v="0"/>
    <m/>
    <x v="0"/>
    <x v="0"/>
    <x v="0"/>
    <x v="0"/>
    <x v="0"/>
    <x v="0"/>
    <x v="0"/>
    <x v="0"/>
    <x v="0"/>
    <x v="0"/>
    <x v="0"/>
    <s v="Requalificação Urbana e Ambiental de Achada Bolanha"/>
    <x v="0"/>
    <x v="0"/>
    <x v="0"/>
    <x v="0"/>
    <x v="1"/>
    <x v="0"/>
    <x v="0"/>
    <x v="0"/>
    <x v="0"/>
    <x v="0"/>
    <x v="0"/>
    <x v="0"/>
    <s v="Pagamento a favar da Oficina Auto Nautica Zecal &amp; Nutcha LDA, para a aquisição de serviço de confeção de sumidouro de drenagem para as obras de equalização urbana e ambiental de Achda Bolanha, conforme anexo."/>
  </r>
  <r>
    <x v="0"/>
    <n v="0"/>
    <n v="0"/>
    <n v="0"/>
    <n v="9000"/>
    <x v="599"/>
    <x v="0"/>
    <x v="0"/>
    <x v="0"/>
    <s v="01.25.05.12"/>
    <x v="10"/>
    <x v="3"/>
    <x v="3"/>
    <s v="Saúde"/>
    <s v="01.25.05"/>
    <s v="Saúde"/>
    <s v="01.25.05"/>
    <x v="7"/>
    <x v="0"/>
    <x v="4"/>
    <x v="4"/>
    <x v="0"/>
    <x v="1"/>
    <x v="0"/>
    <x v="0"/>
    <x v="3"/>
    <s v="2024-05-27"/>
    <x v="1"/>
    <n v="9000"/>
    <x v="0"/>
    <m/>
    <x v="0"/>
    <m/>
    <x v="28"/>
    <n v="100479335"/>
    <x v="0"/>
    <x v="0"/>
    <s v="Promoção e Inclusão Social"/>
    <s v="ORI"/>
    <x v="0"/>
    <m/>
    <x v="0"/>
    <x v="0"/>
    <x v="0"/>
    <x v="0"/>
    <x v="0"/>
    <x v="0"/>
    <x v="0"/>
    <x v="0"/>
    <x v="0"/>
    <x v="0"/>
    <x v="0"/>
    <s v="Promoção e Inclusão Social"/>
    <x v="0"/>
    <x v="0"/>
    <x v="0"/>
    <x v="0"/>
    <x v="1"/>
    <x v="0"/>
    <x v="0"/>
    <x v="0"/>
    <x v="0"/>
    <x v="0"/>
    <x v="0"/>
    <x v="0"/>
    <s v="Pagamento a favar da Mini Mercado Ribeiro, referente a aquisição de cesta básicas para famílias desfavorecidas do concelho de São Miguel, conforme anexo."/>
  </r>
  <r>
    <x v="0"/>
    <n v="0"/>
    <n v="0"/>
    <n v="0"/>
    <n v="3000"/>
    <x v="600"/>
    <x v="0"/>
    <x v="0"/>
    <x v="0"/>
    <s v="03.16.16"/>
    <x v="24"/>
    <x v="0"/>
    <x v="0"/>
    <s v="Direção Ambiente e Saneamento "/>
    <s v="03.16.16"/>
    <s v="Direção Ambiente e Saneamento "/>
    <s v="03.16.16"/>
    <x v="3"/>
    <x v="0"/>
    <x v="0"/>
    <x v="1"/>
    <x v="0"/>
    <x v="0"/>
    <x v="0"/>
    <x v="0"/>
    <x v="4"/>
    <s v="2024-06-05"/>
    <x v="1"/>
    <n v="3000"/>
    <x v="0"/>
    <m/>
    <x v="0"/>
    <m/>
    <x v="45"/>
    <n v="100432269"/>
    <x v="0"/>
    <x v="0"/>
    <s v="Direção Ambiente e Saneamento "/>
    <s v="ORI"/>
    <x v="0"/>
    <m/>
    <x v="0"/>
    <x v="0"/>
    <x v="0"/>
    <x v="0"/>
    <x v="0"/>
    <x v="0"/>
    <x v="0"/>
    <x v="0"/>
    <x v="0"/>
    <x v="0"/>
    <x v="0"/>
    <s v="Direção Ambiente e Saneamento "/>
    <x v="0"/>
    <x v="0"/>
    <x v="0"/>
    <x v="0"/>
    <x v="0"/>
    <x v="0"/>
    <x v="0"/>
    <x v="0"/>
    <x v="0"/>
    <x v="0"/>
    <x v="0"/>
    <x v="0"/>
    <s v="Ajuda de custo a favor do Sr. Herculano Fernandes pela sua deslocação em missão de serviço a cidade da Santa Cruz nos dia 27/04, 11/05 e 01/06 de 2024, conforme justificativo em anexo. "/>
  </r>
  <r>
    <x v="0"/>
    <n v="0"/>
    <n v="0"/>
    <n v="0"/>
    <n v="283000"/>
    <x v="601"/>
    <x v="0"/>
    <x v="0"/>
    <x v="0"/>
    <s v="01.27.04.03"/>
    <x v="4"/>
    <x v="1"/>
    <x v="1"/>
    <s v="Infra-Estruturas e Transportes"/>
    <s v="01.27.04"/>
    <s v="Infra-Estruturas e Transportes"/>
    <s v="01.27.04"/>
    <x v="4"/>
    <x v="0"/>
    <x v="2"/>
    <x v="2"/>
    <x v="0"/>
    <x v="1"/>
    <x v="0"/>
    <x v="0"/>
    <x v="4"/>
    <s v="2024-06-10"/>
    <x v="1"/>
    <n v="283000"/>
    <x v="0"/>
    <m/>
    <x v="0"/>
    <m/>
    <x v="6"/>
    <n v="100474914"/>
    <x v="0"/>
    <x v="0"/>
    <s v="Plano de emergencia da epoca de chuvas"/>
    <s v="ORI"/>
    <x v="0"/>
    <m/>
    <x v="0"/>
    <x v="0"/>
    <x v="0"/>
    <x v="0"/>
    <x v="0"/>
    <x v="0"/>
    <x v="0"/>
    <x v="0"/>
    <x v="0"/>
    <x v="0"/>
    <x v="0"/>
    <s v="Plano de emergencia da epoca de chuvas"/>
    <x v="0"/>
    <x v="0"/>
    <x v="0"/>
    <x v="0"/>
    <x v="1"/>
    <x v="0"/>
    <x v="0"/>
    <x v="0"/>
    <x v="0"/>
    <x v="0"/>
    <x v="0"/>
    <x v="0"/>
    <s v="Despesa com pessoal no trabalho da Limpeza de Caminhos - Ribereta a favor da Tesouraria Municipal, referente, conforme anexo."/>
  </r>
  <r>
    <x v="0"/>
    <n v="0"/>
    <n v="0"/>
    <n v="0"/>
    <n v="4000"/>
    <x v="602"/>
    <x v="0"/>
    <x v="0"/>
    <x v="0"/>
    <s v="03.16.15"/>
    <x v="0"/>
    <x v="0"/>
    <x v="0"/>
    <s v="Direção Financeira"/>
    <s v="03.16.15"/>
    <s v="Direção Financeira"/>
    <s v="03.16.15"/>
    <x v="39"/>
    <x v="0"/>
    <x v="0"/>
    <x v="1"/>
    <x v="1"/>
    <x v="0"/>
    <x v="0"/>
    <x v="0"/>
    <x v="4"/>
    <s v="2024-06-17"/>
    <x v="1"/>
    <n v="4000"/>
    <x v="0"/>
    <m/>
    <x v="0"/>
    <m/>
    <x v="99"/>
    <n v="100476775"/>
    <x v="0"/>
    <x v="0"/>
    <s v="Direção Financeira"/>
    <s v="ORI"/>
    <x v="0"/>
    <m/>
    <x v="0"/>
    <x v="0"/>
    <x v="0"/>
    <x v="0"/>
    <x v="0"/>
    <x v="0"/>
    <x v="0"/>
    <x v="0"/>
    <x v="0"/>
    <x v="0"/>
    <x v="0"/>
    <s v="Direção Financeira"/>
    <x v="0"/>
    <x v="0"/>
    <x v="0"/>
    <x v="0"/>
    <x v="0"/>
    <x v="0"/>
    <x v="0"/>
    <x v="0"/>
    <x v="0"/>
    <x v="0"/>
    <x v="0"/>
    <x v="0"/>
    <s v="Pagamento referente a recarga de energia elétrica, para  jardim infantil de Porto, conforme anexo. "/>
  </r>
  <r>
    <x v="1"/>
    <n v="0"/>
    <n v="0"/>
    <n v="0"/>
    <n v="2588"/>
    <x v="603"/>
    <x v="0"/>
    <x v="0"/>
    <x v="0"/>
    <s v="01.27.07.07"/>
    <x v="45"/>
    <x v="1"/>
    <x v="1"/>
    <s v="Requalificação Urbana e Habitação 2"/>
    <s v="01.27.07"/>
    <s v="Requalificação Urbana e Habitação 2"/>
    <s v="01.27.07"/>
    <x v="1"/>
    <x v="0"/>
    <x v="0"/>
    <x v="0"/>
    <x v="0"/>
    <x v="1"/>
    <x v="1"/>
    <x v="0"/>
    <x v="4"/>
    <s v="2024-06-20"/>
    <x v="1"/>
    <n v="2588"/>
    <x v="0"/>
    <m/>
    <x v="0"/>
    <m/>
    <x v="2"/>
    <n v="100474696"/>
    <x v="0"/>
    <x v="1"/>
    <s v="Arrelvamento do campo de Achada Bolanha"/>
    <s v="ORI"/>
    <x v="0"/>
    <s v="ACAB"/>
    <x v="0"/>
    <x v="0"/>
    <x v="0"/>
    <x v="0"/>
    <x v="0"/>
    <x v="0"/>
    <x v="0"/>
    <x v="0"/>
    <x v="0"/>
    <x v="0"/>
    <x v="0"/>
    <s v="Arrelvamento do campo de Achada Bolanha"/>
    <x v="0"/>
    <x v="0"/>
    <x v="0"/>
    <x v="0"/>
    <x v="1"/>
    <x v="0"/>
    <x v="0"/>
    <x v="0"/>
    <x v="0"/>
    <x v="0"/>
    <x v="1"/>
    <x v="0"/>
    <s v="Pagamento referente serviço de colocação de mosaicos, azulejos e loiça sanitária no polivalente de Achada Monte, conforme anexo."/>
  </r>
  <r>
    <x v="1"/>
    <n v="0"/>
    <n v="0"/>
    <n v="0"/>
    <n v="14662"/>
    <x v="603"/>
    <x v="0"/>
    <x v="0"/>
    <x v="0"/>
    <s v="01.27.07.07"/>
    <x v="45"/>
    <x v="1"/>
    <x v="1"/>
    <s v="Requalificação Urbana e Habitação 2"/>
    <s v="01.27.07"/>
    <s v="Requalificação Urbana e Habitação 2"/>
    <s v="01.27.07"/>
    <x v="1"/>
    <x v="0"/>
    <x v="0"/>
    <x v="0"/>
    <x v="0"/>
    <x v="1"/>
    <x v="1"/>
    <x v="0"/>
    <x v="4"/>
    <s v="2024-06-20"/>
    <x v="1"/>
    <n v="14662"/>
    <x v="0"/>
    <m/>
    <x v="0"/>
    <m/>
    <x v="133"/>
    <n v="100479673"/>
    <x v="0"/>
    <x v="0"/>
    <s v="Arrelvamento do campo de Achada Bolanha"/>
    <s v="ORI"/>
    <x v="0"/>
    <s v="ACAB"/>
    <x v="0"/>
    <x v="0"/>
    <x v="0"/>
    <x v="0"/>
    <x v="0"/>
    <x v="0"/>
    <x v="0"/>
    <x v="0"/>
    <x v="0"/>
    <x v="0"/>
    <x v="0"/>
    <s v="Arrelvamento do campo de Achada Bolanha"/>
    <x v="0"/>
    <x v="0"/>
    <x v="0"/>
    <x v="0"/>
    <x v="1"/>
    <x v="0"/>
    <x v="0"/>
    <x v="0"/>
    <x v="0"/>
    <x v="0"/>
    <x v="0"/>
    <x v="0"/>
    <s v="Pagamento referente serviço de colocação de mosaicos, azulejos e loiça sanitária no polivalente de Achada Monte, conforme anexo."/>
  </r>
  <r>
    <x v="0"/>
    <n v="0"/>
    <n v="0"/>
    <n v="0"/>
    <n v="6200"/>
    <x v="604"/>
    <x v="0"/>
    <x v="0"/>
    <x v="0"/>
    <s v="03.16.15"/>
    <x v="0"/>
    <x v="0"/>
    <x v="0"/>
    <s v="Direção Financeira"/>
    <s v="03.16.15"/>
    <s v="Direção Financeira"/>
    <s v="03.16.15"/>
    <x v="3"/>
    <x v="0"/>
    <x v="0"/>
    <x v="1"/>
    <x v="0"/>
    <x v="0"/>
    <x v="0"/>
    <x v="0"/>
    <x v="9"/>
    <s v="2024-07-26"/>
    <x v="2"/>
    <n v="6200"/>
    <x v="0"/>
    <m/>
    <x v="0"/>
    <m/>
    <x v="134"/>
    <n v="100477731"/>
    <x v="0"/>
    <x v="0"/>
    <s v="Direção Financeira"/>
    <s v="ORI"/>
    <x v="0"/>
    <m/>
    <x v="0"/>
    <x v="0"/>
    <x v="0"/>
    <x v="0"/>
    <x v="0"/>
    <x v="0"/>
    <x v="0"/>
    <x v="0"/>
    <x v="0"/>
    <x v="0"/>
    <x v="0"/>
    <s v="Direção Financeira"/>
    <x v="0"/>
    <x v="0"/>
    <x v="0"/>
    <x v="0"/>
    <x v="0"/>
    <x v="0"/>
    <x v="0"/>
    <x v="0"/>
    <x v="0"/>
    <x v="0"/>
    <x v="0"/>
    <x v="0"/>
    <s v="Ajuda de custo a favor do senhor Gerson Lopes pela sua deslocação á Assomada nos dias 06 e 16 de julho, e á Praia nos dias 01, 03 e 17 de julho de 2024, em missão de serviço, conforme anexo. "/>
  </r>
  <r>
    <x v="0"/>
    <n v="0"/>
    <n v="0"/>
    <n v="0"/>
    <n v="13145"/>
    <x v="605"/>
    <x v="0"/>
    <x v="0"/>
    <x v="0"/>
    <s v="03.16.15"/>
    <x v="0"/>
    <x v="0"/>
    <x v="0"/>
    <s v="Direção Financeira"/>
    <s v="03.16.15"/>
    <s v="Direção Financeira"/>
    <s v="03.16.15"/>
    <x v="50"/>
    <x v="0"/>
    <x v="2"/>
    <x v="11"/>
    <x v="0"/>
    <x v="0"/>
    <x v="0"/>
    <x v="0"/>
    <x v="9"/>
    <s v="2024-07-15"/>
    <x v="2"/>
    <n v="13145"/>
    <x v="0"/>
    <m/>
    <x v="0"/>
    <m/>
    <x v="76"/>
    <n v="100394431"/>
    <x v="0"/>
    <x v="0"/>
    <s v="Direção Financeira"/>
    <s v="ORI"/>
    <x v="0"/>
    <m/>
    <x v="0"/>
    <x v="0"/>
    <x v="0"/>
    <x v="0"/>
    <x v="0"/>
    <x v="0"/>
    <x v="0"/>
    <x v="0"/>
    <x v="0"/>
    <x v="0"/>
    <x v="0"/>
    <s v="Direção Financeira"/>
    <x v="0"/>
    <x v="0"/>
    <x v="0"/>
    <x v="0"/>
    <x v="0"/>
    <x v="0"/>
    <x v="0"/>
    <x v="0"/>
    <x v="0"/>
    <x v="0"/>
    <x v="0"/>
    <x v="0"/>
    <s v="Pagamento a favor da Garantia Seguros, referente seguros automóvel BMW x5 ST-35-RP, da CMSM, conforme anexo."/>
  </r>
  <r>
    <x v="1"/>
    <n v="0"/>
    <n v="0"/>
    <n v="0"/>
    <n v="60000"/>
    <x v="606"/>
    <x v="0"/>
    <x v="0"/>
    <x v="0"/>
    <s v="01.27.06.76"/>
    <x v="11"/>
    <x v="1"/>
    <x v="1"/>
    <s v="Requalificação Urbana e habitação"/>
    <s v="01.27.06"/>
    <s v="Requalificação Urbana e habitação"/>
    <s v="01.27.06"/>
    <x v="1"/>
    <x v="0"/>
    <x v="0"/>
    <x v="0"/>
    <x v="0"/>
    <x v="1"/>
    <x v="1"/>
    <x v="0"/>
    <x v="9"/>
    <s v="2024-07-26"/>
    <x v="2"/>
    <n v="60000"/>
    <x v="0"/>
    <m/>
    <x v="0"/>
    <m/>
    <x v="135"/>
    <n v="100479497"/>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01 (um) camião de areia fina as obras de requalificação urbana e ambiental de Dacalinha- Achada do Monte, conforme anexo. "/>
  </r>
  <r>
    <x v="0"/>
    <n v="0"/>
    <n v="0"/>
    <n v="0"/>
    <n v="3050"/>
    <x v="607"/>
    <x v="0"/>
    <x v="1"/>
    <x v="0"/>
    <s v="80.02.01"/>
    <x v="2"/>
    <x v="2"/>
    <x v="2"/>
    <s v="Retenções Iur"/>
    <s v="80.02.01"/>
    <s v="Retenções Iur"/>
    <s v="80.02.01"/>
    <x v="2"/>
    <x v="0"/>
    <x v="1"/>
    <x v="0"/>
    <x v="1"/>
    <x v="2"/>
    <x v="2"/>
    <x v="0"/>
    <x v="9"/>
    <s v="2024-07-23"/>
    <x v="2"/>
    <n v="3050"/>
    <x v="0"/>
    <m/>
    <x v="0"/>
    <m/>
    <x v="2"/>
    <n v="100474696"/>
    <x v="0"/>
    <x v="0"/>
    <s v="Retenções Iur"/>
    <s v="ORI"/>
    <x v="0"/>
    <s v="RIUR"/>
    <x v="0"/>
    <x v="0"/>
    <x v="0"/>
    <x v="0"/>
    <x v="0"/>
    <x v="0"/>
    <x v="0"/>
    <x v="0"/>
    <x v="0"/>
    <x v="0"/>
    <x v="0"/>
    <s v="Retenções Iur"/>
    <x v="0"/>
    <x v="0"/>
    <x v="0"/>
    <x v="0"/>
    <x v="2"/>
    <x v="0"/>
    <x v="0"/>
    <x v="0"/>
    <x v="0"/>
    <x v="1"/>
    <x v="0"/>
    <x v="0"/>
    <s v="RETENCAO OT"/>
  </r>
  <r>
    <x v="2"/>
    <n v="0"/>
    <n v="0"/>
    <n v="0"/>
    <n v="6800"/>
    <x v="608"/>
    <x v="0"/>
    <x v="0"/>
    <x v="0"/>
    <s v="80.02.10.01"/>
    <x v="16"/>
    <x v="2"/>
    <x v="2"/>
    <s v="Outros"/>
    <s v="80.02.10"/>
    <s v="Outros"/>
    <s v="80.02.10"/>
    <x v="66"/>
    <x v="0"/>
    <x v="5"/>
    <x v="13"/>
    <x v="1"/>
    <x v="2"/>
    <x v="0"/>
    <x v="0"/>
    <x v="9"/>
    <s v="2024-07-23"/>
    <x v="2"/>
    <n v="680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00"/>
    <x v="609"/>
    <x v="0"/>
    <x v="1"/>
    <x v="0"/>
    <s v="80.02.10.23"/>
    <x v="46"/>
    <x v="2"/>
    <x v="2"/>
    <s v="Outros"/>
    <s v="80.02.10"/>
    <s v="Outros"/>
    <s v="80.02.10"/>
    <x v="67"/>
    <x v="0"/>
    <x v="1"/>
    <x v="0"/>
    <x v="1"/>
    <x v="2"/>
    <x v="2"/>
    <x v="0"/>
    <x v="9"/>
    <s v="2024-07-23"/>
    <x v="2"/>
    <n v="600"/>
    <x v="0"/>
    <m/>
    <x v="0"/>
    <m/>
    <x v="136"/>
    <n v="100478986"/>
    <x v="0"/>
    <x v="0"/>
    <s v="Retenções SISCAP"/>
    <s v="ORI"/>
    <x v="0"/>
    <s v="SISCAP"/>
    <x v="0"/>
    <x v="0"/>
    <x v="0"/>
    <x v="0"/>
    <x v="0"/>
    <x v="0"/>
    <x v="0"/>
    <x v="0"/>
    <x v="0"/>
    <x v="0"/>
    <x v="0"/>
    <s v="Retenções SISCAP"/>
    <x v="0"/>
    <x v="0"/>
    <x v="0"/>
    <x v="0"/>
    <x v="2"/>
    <x v="0"/>
    <x v="0"/>
    <x v="0"/>
    <x v="0"/>
    <x v="1"/>
    <x v="0"/>
    <x v="0"/>
    <s v="RETENCAO OT"/>
  </r>
  <r>
    <x v="0"/>
    <n v="0"/>
    <n v="0"/>
    <n v="0"/>
    <n v="850"/>
    <x v="610"/>
    <x v="0"/>
    <x v="1"/>
    <x v="0"/>
    <s v="80.02.10.24"/>
    <x v="47"/>
    <x v="2"/>
    <x v="2"/>
    <s v="Outros"/>
    <s v="80.02.10"/>
    <s v="Outros"/>
    <s v="80.02.10"/>
    <x v="67"/>
    <x v="0"/>
    <x v="1"/>
    <x v="0"/>
    <x v="1"/>
    <x v="2"/>
    <x v="2"/>
    <x v="0"/>
    <x v="9"/>
    <s v="2024-07-23"/>
    <x v="2"/>
    <n v="850"/>
    <x v="0"/>
    <m/>
    <x v="0"/>
    <m/>
    <x v="18"/>
    <n v="100478987"/>
    <x v="0"/>
    <x v="0"/>
    <s v="Retenções SIACSA"/>
    <s v="ORI"/>
    <x v="0"/>
    <s v="SIACSA"/>
    <x v="0"/>
    <x v="0"/>
    <x v="0"/>
    <x v="0"/>
    <x v="0"/>
    <x v="0"/>
    <x v="0"/>
    <x v="0"/>
    <x v="0"/>
    <x v="0"/>
    <x v="0"/>
    <s v="Retenções SIACSA"/>
    <x v="0"/>
    <x v="0"/>
    <x v="0"/>
    <x v="0"/>
    <x v="2"/>
    <x v="0"/>
    <x v="0"/>
    <x v="0"/>
    <x v="0"/>
    <x v="1"/>
    <x v="0"/>
    <x v="0"/>
    <s v="RETENCAO OT"/>
  </r>
  <r>
    <x v="0"/>
    <n v="0"/>
    <n v="0"/>
    <n v="0"/>
    <n v="1541"/>
    <x v="611"/>
    <x v="0"/>
    <x v="1"/>
    <x v="0"/>
    <s v="80.02.10.26"/>
    <x v="13"/>
    <x v="2"/>
    <x v="2"/>
    <s v="Outros"/>
    <s v="80.02.10"/>
    <s v="Outros"/>
    <s v="80.02.10"/>
    <x v="34"/>
    <x v="0"/>
    <x v="1"/>
    <x v="9"/>
    <x v="1"/>
    <x v="2"/>
    <x v="2"/>
    <x v="0"/>
    <x v="9"/>
    <s v="2024-07-23"/>
    <x v="2"/>
    <n v="1541"/>
    <x v="0"/>
    <m/>
    <x v="0"/>
    <m/>
    <x v="15"/>
    <n v="100479277"/>
    <x v="0"/>
    <x v="0"/>
    <s v="Retenção Sansung"/>
    <s v="ORI"/>
    <x v="0"/>
    <s v="RS"/>
    <x v="0"/>
    <x v="0"/>
    <x v="0"/>
    <x v="0"/>
    <x v="0"/>
    <x v="0"/>
    <x v="0"/>
    <x v="0"/>
    <x v="0"/>
    <x v="0"/>
    <x v="0"/>
    <s v="Retenção Sansung"/>
    <x v="0"/>
    <x v="0"/>
    <x v="0"/>
    <x v="0"/>
    <x v="2"/>
    <x v="0"/>
    <x v="0"/>
    <x v="0"/>
    <x v="0"/>
    <x v="1"/>
    <x v="0"/>
    <x v="0"/>
    <s v="RETENCAO OT"/>
  </r>
  <r>
    <x v="0"/>
    <n v="0"/>
    <n v="0"/>
    <n v="0"/>
    <n v="7782"/>
    <x v="612"/>
    <x v="0"/>
    <x v="1"/>
    <x v="0"/>
    <s v="80.02.01"/>
    <x v="2"/>
    <x v="2"/>
    <x v="2"/>
    <s v="Retenções Iur"/>
    <s v="80.02.01"/>
    <s v="Retenções Iur"/>
    <s v="80.02.01"/>
    <x v="2"/>
    <x v="0"/>
    <x v="1"/>
    <x v="0"/>
    <x v="1"/>
    <x v="2"/>
    <x v="2"/>
    <x v="0"/>
    <x v="9"/>
    <s v="2024-07-23"/>
    <x v="2"/>
    <n v="7782"/>
    <x v="0"/>
    <m/>
    <x v="0"/>
    <m/>
    <x v="2"/>
    <n v="100474696"/>
    <x v="0"/>
    <x v="0"/>
    <s v="Retenções Iur"/>
    <s v="ORI"/>
    <x v="0"/>
    <s v="RIUR"/>
    <x v="0"/>
    <x v="0"/>
    <x v="0"/>
    <x v="0"/>
    <x v="0"/>
    <x v="0"/>
    <x v="0"/>
    <x v="0"/>
    <x v="0"/>
    <x v="0"/>
    <x v="0"/>
    <s v="Retenções Iur"/>
    <x v="0"/>
    <x v="0"/>
    <x v="0"/>
    <x v="0"/>
    <x v="2"/>
    <x v="0"/>
    <x v="0"/>
    <x v="0"/>
    <x v="0"/>
    <x v="1"/>
    <x v="0"/>
    <x v="0"/>
    <s v="RETENCAO OT"/>
  </r>
  <r>
    <x v="2"/>
    <n v="0"/>
    <n v="0"/>
    <n v="0"/>
    <n v="12890"/>
    <x v="613"/>
    <x v="0"/>
    <x v="0"/>
    <x v="0"/>
    <s v="80.02.10.01"/>
    <x v="16"/>
    <x v="2"/>
    <x v="2"/>
    <s v="Outros"/>
    <s v="80.02.10"/>
    <s v="Outros"/>
    <s v="80.02.10"/>
    <x v="66"/>
    <x v="0"/>
    <x v="5"/>
    <x v="13"/>
    <x v="1"/>
    <x v="2"/>
    <x v="0"/>
    <x v="0"/>
    <x v="9"/>
    <s v="2024-07-23"/>
    <x v="2"/>
    <n v="1289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7739"/>
    <x v="614"/>
    <x v="0"/>
    <x v="1"/>
    <x v="0"/>
    <s v="80.02.01"/>
    <x v="2"/>
    <x v="2"/>
    <x v="2"/>
    <s v="Retenções Iur"/>
    <s v="80.02.01"/>
    <s v="Retenções Iur"/>
    <s v="80.02.01"/>
    <x v="2"/>
    <x v="0"/>
    <x v="1"/>
    <x v="0"/>
    <x v="1"/>
    <x v="2"/>
    <x v="2"/>
    <x v="0"/>
    <x v="9"/>
    <s v="2024-07-23"/>
    <x v="2"/>
    <n v="47739"/>
    <x v="0"/>
    <m/>
    <x v="0"/>
    <m/>
    <x v="2"/>
    <n v="100474696"/>
    <x v="0"/>
    <x v="0"/>
    <s v="Retenções Iur"/>
    <s v="ORI"/>
    <x v="0"/>
    <s v="RIUR"/>
    <x v="0"/>
    <x v="0"/>
    <x v="0"/>
    <x v="0"/>
    <x v="0"/>
    <x v="0"/>
    <x v="0"/>
    <x v="0"/>
    <x v="0"/>
    <x v="0"/>
    <x v="0"/>
    <s v="Retenções Iur"/>
    <x v="0"/>
    <x v="0"/>
    <x v="0"/>
    <x v="0"/>
    <x v="2"/>
    <x v="0"/>
    <x v="0"/>
    <x v="0"/>
    <x v="0"/>
    <x v="1"/>
    <x v="0"/>
    <x v="0"/>
    <s v="RETENCAO OT"/>
  </r>
  <r>
    <x v="0"/>
    <n v="0"/>
    <n v="0"/>
    <n v="0"/>
    <n v="9000"/>
    <x v="615"/>
    <x v="0"/>
    <x v="1"/>
    <x v="0"/>
    <s v="80.02.10.03"/>
    <x v="43"/>
    <x v="2"/>
    <x v="2"/>
    <s v="Outros"/>
    <s v="80.02.10"/>
    <s v="Outros"/>
    <s v="80.02.10"/>
    <x v="68"/>
    <x v="0"/>
    <x v="1"/>
    <x v="0"/>
    <x v="1"/>
    <x v="2"/>
    <x v="2"/>
    <x v="0"/>
    <x v="9"/>
    <s v="2024-07-23"/>
    <x v="2"/>
    <n v="9000"/>
    <x v="0"/>
    <m/>
    <x v="0"/>
    <m/>
    <x v="67"/>
    <n v="100474708"/>
    <x v="0"/>
    <x v="0"/>
    <s v="Retençoes Pensao Alimenticia"/>
    <s v="ORI"/>
    <x v="0"/>
    <s v="RPA"/>
    <x v="0"/>
    <x v="0"/>
    <x v="0"/>
    <x v="0"/>
    <x v="0"/>
    <x v="0"/>
    <x v="0"/>
    <x v="0"/>
    <x v="0"/>
    <x v="0"/>
    <x v="0"/>
    <s v="Retençoes Pensao Alimenticia"/>
    <x v="0"/>
    <x v="0"/>
    <x v="0"/>
    <x v="0"/>
    <x v="2"/>
    <x v="0"/>
    <x v="0"/>
    <x v="0"/>
    <x v="0"/>
    <x v="1"/>
    <x v="0"/>
    <x v="0"/>
    <s v="RETENCAO OT"/>
  </r>
  <r>
    <x v="2"/>
    <n v="0"/>
    <n v="0"/>
    <n v="0"/>
    <n v="58005"/>
    <x v="616"/>
    <x v="0"/>
    <x v="0"/>
    <x v="0"/>
    <s v="80.02.10.01"/>
    <x v="16"/>
    <x v="2"/>
    <x v="2"/>
    <s v="Outros"/>
    <s v="80.02.10"/>
    <s v="Outros"/>
    <s v="80.02.10"/>
    <x v="66"/>
    <x v="0"/>
    <x v="5"/>
    <x v="13"/>
    <x v="1"/>
    <x v="2"/>
    <x v="0"/>
    <x v="0"/>
    <x v="9"/>
    <s v="2024-07-23"/>
    <x v="2"/>
    <n v="58005"/>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40"/>
    <x v="617"/>
    <x v="0"/>
    <x v="1"/>
    <x v="0"/>
    <s v="80.02.10.24"/>
    <x v="47"/>
    <x v="2"/>
    <x v="2"/>
    <s v="Outros"/>
    <s v="80.02.10"/>
    <s v="Outros"/>
    <s v="80.02.10"/>
    <x v="67"/>
    <x v="0"/>
    <x v="1"/>
    <x v="0"/>
    <x v="1"/>
    <x v="2"/>
    <x v="2"/>
    <x v="0"/>
    <x v="9"/>
    <s v="2024-07-23"/>
    <x v="2"/>
    <n v="1040"/>
    <x v="0"/>
    <m/>
    <x v="0"/>
    <m/>
    <x v="18"/>
    <n v="100478987"/>
    <x v="0"/>
    <x v="0"/>
    <s v="Retenções SIACSA"/>
    <s v="ORI"/>
    <x v="0"/>
    <s v="SIACSA"/>
    <x v="0"/>
    <x v="0"/>
    <x v="0"/>
    <x v="0"/>
    <x v="0"/>
    <x v="0"/>
    <x v="0"/>
    <x v="0"/>
    <x v="0"/>
    <x v="0"/>
    <x v="0"/>
    <s v="Retenções SIACSA"/>
    <x v="0"/>
    <x v="0"/>
    <x v="0"/>
    <x v="0"/>
    <x v="2"/>
    <x v="0"/>
    <x v="0"/>
    <x v="0"/>
    <x v="0"/>
    <x v="1"/>
    <x v="0"/>
    <x v="0"/>
    <s v="RETENCAO OT"/>
  </r>
  <r>
    <x v="0"/>
    <n v="0"/>
    <n v="0"/>
    <n v="0"/>
    <n v="4182"/>
    <x v="618"/>
    <x v="0"/>
    <x v="1"/>
    <x v="0"/>
    <s v="80.02.10.26"/>
    <x v="13"/>
    <x v="2"/>
    <x v="2"/>
    <s v="Outros"/>
    <s v="80.02.10"/>
    <s v="Outros"/>
    <s v="80.02.10"/>
    <x v="34"/>
    <x v="0"/>
    <x v="1"/>
    <x v="9"/>
    <x v="1"/>
    <x v="2"/>
    <x v="2"/>
    <x v="0"/>
    <x v="9"/>
    <s v="2024-07-23"/>
    <x v="2"/>
    <n v="4182"/>
    <x v="0"/>
    <m/>
    <x v="0"/>
    <m/>
    <x v="15"/>
    <n v="100479277"/>
    <x v="0"/>
    <x v="0"/>
    <s v="Retenção Sansung"/>
    <s v="ORI"/>
    <x v="0"/>
    <s v="RS"/>
    <x v="0"/>
    <x v="0"/>
    <x v="0"/>
    <x v="0"/>
    <x v="0"/>
    <x v="0"/>
    <x v="0"/>
    <x v="0"/>
    <x v="0"/>
    <x v="0"/>
    <x v="0"/>
    <s v="Retenção Sansung"/>
    <x v="0"/>
    <x v="0"/>
    <x v="0"/>
    <x v="0"/>
    <x v="2"/>
    <x v="0"/>
    <x v="0"/>
    <x v="0"/>
    <x v="0"/>
    <x v="1"/>
    <x v="0"/>
    <x v="0"/>
    <s v="RETENCAO OT"/>
  </r>
  <r>
    <x v="0"/>
    <n v="0"/>
    <n v="0"/>
    <n v="0"/>
    <n v="23382"/>
    <x v="619"/>
    <x v="0"/>
    <x v="1"/>
    <x v="0"/>
    <s v="80.02.01"/>
    <x v="2"/>
    <x v="2"/>
    <x v="2"/>
    <s v="Retenções Iur"/>
    <s v="80.02.01"/>
    <s v="Retenções Iur"/>
    <s v="80.02.01"/>
    <x v="2"/>
    <x v="0"/>
    <x v="1"/>
    <x v="0"/>
    <x v="1"/>
    <x v="2"/>
    <x v="2"/>
    <x v="0"/>
    <x v="9"/>
    <s v="2024-07-23"/>
    <x v="2"/>
    <n v="23382"/>
    <x v="0"/>
    <m/>
    <x v="0"/>
    <m/>
    <x v="2"/>
    <n v="100474696"/>
    <x v="0"/>
    <x v="0"/>
    <s v="Retenções Iur"/>
    <s v="ORI"/>
    <x v="0"/>
    <s v="RIUR"/>
    <x v="0"/>
    <x v="0"/>
    <x v="0"/>
    <x v="0"/>
    <x v="0"/>
    <x v="0"/>
    <x v="0"/>
    <x v="0"/>
    <x v="0"/>
    <x v="0"/>
    <x v="0"/>
    <s v="Retenções Iur"/>
    <x v="0"/>
    <x v="0"/>
    <x v="0"/>
    <x v="0"/>
    <x v="2"/>
    <x v="0"/>
    <x v="0"/>
    <x v="0"/>
    <x v="0"/>
    <x v="1"/>
    <x v="0"/>
    <x v="0"/>
    <s v="RETENCAO OT"/>
  </r>
  <r>
    <x v="2"/>
    <n v="0"/>
    <n v="0"/>
    <n v="0"/>
    <n v="34293"/>
    <x v="620"/>
    <x v="0"/>
    <x v="0"/>
    <x v="0"/>
    <s v="80.02.10.01"/>
    <x v="16"/>
    <x v="2"/>
    <x v="2"/>
    <s v="Outros"/>
    <s v="80.02.10"/>
    <s v="Outros"/>
    <s v="80.02.10"/>
    <x v="66"/>
    <x v="0"/>
    <x v="5"/>
    <x v="13"/>
    <x v="1"/>
    <x v="2"/>
    <x v="0"/>
    <x v="0"/>
    <x v="9"/>
    <s v="2024-07-23"/>
    <x v="2"/>
    <n v="3429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90"/>
    <x v="621"/>
    <x v="0"/>
    <x v="1"/>
    <x v="0"/>
    <s v="80.02.10.02"/>
    <x v="42"/>
    <x v="2"/>
    <x v="2"/>
    <s v="Outros"/>
    <s v="80.02.10"/>
    <s v="Outros"/>
    <s v="80.02.10"/>
    <x v="67"/>
    <x v="0"/>
    <x v="1"/>
    <x v="0"/>
    <x v="1"/>
    <x v="2"/>
    <x v="2"/>
    <x v="0"/>
    <x v="9"/>
    <s v="2024-07-23"/>
    <x v="2"/>
    <n v="190"/>
    <x v="0"/>
    <m/>
    <x v="0"/>
    <m/>
    <x v="16"/>
    <n v="100474707"/>
    <x v="0"/>
    <x v="0"/>
    <s v="Retençoes STAPS"/>
    <s v="ORI"/>
    <x v="0"/>
    <s v="RSND"/>
    <x v="0"/>
    <x v="0"/>
    <x v="0"/>
    <x v="0"/>
    <x v="0"/>
    <x v="0"/>
    <x v="0"/>
    <x v="0"/>
    <x v="0"/>
    <x v="0"/>
    <x v="0"/>
    <s v="Retençoes STAPS"/>
    <x v="0"/>
    <x v="0"/>
    <x v="0"/>
    <x v="0"/>
    <x v="2"/>
    <x v="0"/>
    <x v="0"/>
    <x v="0"/>
    <x v="0"/>
    <x v="1"/>
    <x v="0"/>
    <x v="0"/>
    <s v="RETENCAO OT"/>
  </r>
  <r>
    <x v="0"/>
    <n v="0"/>
    <n v="0"/>
    <n v="0"/>
    <n v="4348"/>
    <x v="622"/>
    <x v="0"/>
    <x v="1"/>
    <x v="0"/>
    <s v="80.02.10.26"/>
    <x v="13"/>
    <x v="2"/>
    <x v="2"/>
    <s v="Outros"/>
    <s v="80.02.10"/>
    <s v="Outros"/>
    <s v="80.02.10"/>
    <x v="34"/>
    <x v="0"/>
    <x v="1"/>
    <x v="9"/>
    <x v="1"/>
    <x v="2"/>
    <x v="2"/>
    <x v="0"/>
    <x v="9"/>
    <s v="2024-07-23"/>
    <x v="2"/>
    <n v="4348"/>
    <x v="0"/>
    <m/>
    <x v="0"/>
    <m/>
    <x v="15"/>
    <n v="100479277"/>
    <x v="0"/>
    <x v="0"/>
    <s v="Retenção Sansung"/>
    <s v="ORI"/>
    <x v="0"/>
    <s v="RS"/>
    <x v="0"/>
    <x v="0"/>
    <x v="0"/>
    <x v="0"/>
    <x v="0"/>
    <x v="0"/>
    <x v="0"/>
    <x v="0"/>
    <x v="0"/>
    <x v="0"/>
    <x v="0"/>
    <s v="Retenção Sansung"/>
    <x v="0"/>
    <x v="0"/>
    <x v="0"/>
    <x v="0"/>
    <x v="2"/>
    <x v="0"/>
    <x v="0"/>
    <x v="0"/>
    <x v="0"/>
    <x v="1"/>
    <x v="0"/>
    <x v="0"/>
    <s v="RETENCAO OT"/>
  </r>
  <r>
    <x v="0"/>
    <n v="0"/>
    <n v="0"/>
    <n v="0"/>
    <n v="10834"/>
    <x v="623"/>
    <x v="0"/>
    <x v="1"/>
    <x v="0"/>
    <s v="80.02.01"/>
    <x v="2"/>
    <x v="2"/>
    <x v="2"/>
    <s v="Retenções Iur"/>
    <s v="80.02.01"/>
    <s v="Retenções Iur"/>
    <s v="80.02.01"/>
    <x v="2"/>
    <x v="0"/>
    <x v="1"/>
    <x v="0"/>
    <x v="1"/>
    <x v="2"/>
    <x v="2"/>
    <x v="0"/>
    <x v="9"/>
    <s v="2024-07-23"/>
    <x v="2"/>
    <n v="10834"/>
    <x v="0"/>
    <m/>
    <x v="0"/>
    <m/>
    <x v="2"/>
    <n v="100474696"/>
    <x v="0"/>
    <x v="0"/>
    <s v="Retenções Iur"/>
    <s v="ORI"/>
    <x v="0"/>
    <s v="RIUR"/>
    <x v="0"/>
    <x v="0"/>
    <x v="0"/>
    <x v="0"/>
    <x v="0"/>
    <x v="0"/>
    <x v="0"/>
    <x v="0"/>
    <x v="0"/>
    <x v="0"/>
    <x v="0"/>
    <s v="Retenções Iur"/>
    <x v="0"/>
    <x v="0"/>
    <x v="0"/>
    <x v="0"/>
    <x v="2"/>
    <x v="0"/>
    <x v="0"/>
    <x v="0"/>
    <x v="0"/>
    <x v="1"/>
    <x v="0"/>
    <x v="0"/>
    <s v="RETENCAO OT"/>
  </r>
  <r>
    <x v="2"/>
    <n v="0"/>
    <n v="0"/>
    <n v="0"/>
    <n v="8213"/>
    <x v="624"/>
    <x v="0"/>
    <x v="0"/>
    <x v="0"/>
    <s v="80.02.10.01"/>
    <x v="16"/>
    <x v="2"/>
    <x v="2"/>
    <s v="Outros"/>
    <s v="80.02.10"/>
    <s v="Outros"/>
    <s v="80.02.10"/>
    <x v="66"/>
    <x v="0"/>
    <x v="5"/>
    <x v="13"/>
    <x v="1"/>
    <x v="2"/>
    <x v="0"/>
    <x v="0"/>
    <x v="9"/>
    <s v="2024-07-23"/>
    <x v="2"/>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5095"/>
    <x v="625"/>
    <x v="0"/>
    <x v="1"/>
    <x v="0"/>
    <s v="80.02.01"/>
    <x v="2"/>
    <x v="2"/>
    <x v="2"/>
    <s v="Retenções Iur"/>
    <s v="80.02.01"/>
    <s v="Retenções Iur"/>
    <s v="80.02.01"/>
    <x v="2"/>
    <x v="0"/>
    <x v="1"/>
    <x v="0"/>
    <x v="1"/>
    <x v="2"/>
    <x v="2"/>
    <x v="0"/>
    <x v="9"/>
    <s v="2024-07-23"/>
    <x v="2"/>
    <n v="5095"/>
    <x v="0"/>
    <m/>
    <x v="0"/>
    <m/>
    <x v="2"/>
    <n v="100474696"/>
    <x v="0"/>
    <x v="0"/>
    <s v="Retenções Iur"/>
    <s v="ORI"/>
    <x v="0"/>
    <s v="RIUR"/>
    <x v="0"/>
    <x v="0"/>
    <x v="0"/>
    <x v="0"/>
    <x v="0"/>
    <x v="0"/>
    <x v="0"/>
    <x v="0"/>
    <x v="0"/>
    <x v="0"/>
    <x v="0"/>
    <s v="Retenções Iur"/>
    <x v="0"/>
    <x v="0"/>
    <x v="0"/>
    <x v="0"/>
    <x v="2"/>
    <x v="0"/>
    <x v="0"/>
    <x v="0"/>
    <x v="0"/>
    <x v="1"/>
    <x v="0"/>
    <x v="0"/>
    <s v="RETENCAO OT"/>
  </r>
  <r>
    <x v="2"/>
    <n v="0"/>
    <n v="0"/>
    <n v="0"/>
    <n v="5840"/>
    <x v="626"/>
    <x v="0"/>
    <x v="0"/>
    <x v="0"/>
    <s v="80.02.10.01"/>
    <x v="16"/>
    <x v="2"/>
    <x v="2"/>
    <s v="Outros"/>
    <s v="80.02.10"/>
    <s v="Outros"/>
    <s v="80.02.10"/>
    <x v="66"/>
    <x v="0"/>
    <x v="5"/>
    <x v="13"/>
    <x v="1"/>
    <x v="2"/>
    <x v="0"/>
    <x v="0"/>
    <x v="9"/>
    <s v="2024-07-23"/>
    <x v="2"/>
    <n v="58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5157"/>
    <x v="627"/>
    <x v="0"/>
    <x v="1"/>
    <x v="0"/>
    <s v="80.02.01"/>
    <x v="2"/>
    <x v="2"/>
    <x v="2"/>
    <s v="Retenções Iur"/>
    <s v="80.02.01"/>
    <s v="Retenções Iur"/>
    <s v="80.02.01"/>
    <x v="2"/>
    <x v="0"/>
    <x v="1"/>
    <x v="0"/>
    <x v="1"/>
    <x v="2"/>
    <x v="2"/>
    <x v="0"/>
    <x v="9"/>
    <s v="2024-07-23"/>
    <x v="2"/>
    <n v="5157"/>
    <x v="0"/>
    <m/>
    <x v="0"/>
    <m/>
    <x v="2"/>
    <n v="100474696"/>
    <x v="0"/>
    <x v="0"/>
    <s v="Retenções Iur"/>
    <s v="ORI"/>
    <x v="0"/>
    <s v="RIUR"/>
    <x v="0"/>
    <x v="0"/>
    <x v="0"/>
    <x v="0"/>
    <x v="0"/>
    <x v="0"/>
    <x v="0"/>
    <x v="0"/>
    <x v="0"/>
    <x v="0"/>
    <x v="0"/>
    <s v="Retenções Iur"/>
    <x v="0"/>
    <x v="0"/>
    <x v="0"/>
    <x v="0"/>
    <x v="2"/>
    <x v="0"/>
    <x v="0"/>
    <x v="0"/>
    <x v="0"/>
    <x v="1"/>
    <x v="0"/>
    <x v="0"/>
    <s v="RETENCAO OT"/>
  </r>
  <r>
    <x v="0"/>
    <n v="0"/>
    <n v="0"/>
    <n v="0"/>
    <n v="800"/>
    <x v="628"/>
    <x v="0"/>
    <x v="1"/>
    <x v="0"/>
    <s v="80.02.10.20"/>
    <x v="20"/>
    <x v="2"/>
    <x v="2"/>
    <s v="Outros"/>
    <s v="80.02.10"/>
    <s v="Outros"/>
    <s v="80.02.10"/>
    <x v="34"/>
    <x v="0"/>
    <x v="1"/>
    <x v="9"/>
    <x v="1"/>
    <x v="2"/>
    <x v="2"/>
    <x v="0"/>
    <x v="9"/>
    <s v="2024-07-23"/>
    <x v="2"/>
    <n v="800"/>
    <x v="0"/>
    <m/>
    <x v="0"/>
    <m/>
    <x v="54"/>
    <n v="100477977"/>
    <x v="0"/>
    <x v="0"/>
    <s v="Retenções CVMovel"/>
    <s v="ORI"/>
    <x v="0"/>
    <s v="RT"/>
    <x v="0"/>
    <x v="0"/>
    <x v="0"/>
    <x v="0"/>
    <x v="0"/>
    <x v="0"/>
    <x v="0"/>
    <x v="0"/>
    <x v="0"/>
    <x v="0"/>
    <x v="0"/>
    <s v="Retenções CVMovel"/>
    <x v="0"/>
    <x v="0"/>
    <x v="0"/>
    <x v="0"/>
    <x v="2"/>
    <x v="0"/>
    <x v="0"/>
    <x v="0"/>
    <x v="0"/>
    <x v="1"/>
    <x v="0"/>
    <x v="0"/>
    <s v="RETENCAO OT"/>
  </r>
  <r>
    <x v="0"/>
    <n v="0"/>
    <n v="0"/>
    <n v="0"/>
    <n v="15929"/>
    <x v="629"/>
    <x v="0"/>
    <x v="1"/>
    <x v="0"/>
    <s v="80.02.01"/>
    <x v="2"/>
    <x v="2"/>
    <x v="2"/>
    <s v="Retenções Iur"/>
    <s v="80.02.01"/>
    <s v="Retenções Iur"/>
    <s v="80.02.01"/>
    <x v="2"/>
    <x v="0"/>
    <x v="1"/>
    <x v="0"/>
    <x v="1"/>
    <x v="2"/>
    <x v="2"/>
    <x v="0"/>
    <x v="9"/>
    <s v="2024-07-23"/>
    <x v="2"/>
    <n v="15929"/>
    <x v="0"/>
    <m/>
    <x v="0"/>
    <m/>
    <x v="2"/>
    <n v="100474696"/>
    <x v="0"/>
    <x v="0"/>
    <s v="Retenções Iur"/>
    <s v="ORI"/>
    <x v="0"/>
    <s v="RIUR"/>
    <x v="0"/>
    <x v="0"/>
    <x v="0"/>
    <x v="0"/>
    <x v="0"/>
    <x v="0"/>
    <x v="0"/>
    <x v="0"/>
    <x v="0"/>
    <x v="0"/>
    <x v="0"/>
    <s v="Retenções Iur"/>
    <x v="0"/>
    <x v="0"/>
    <x v="0"/>
    <x v="0"/>
    <x v="2"/>
    <x v="0"/>
    <x v="0"/>
    <x v="0"/>
    <x v="0"/>
    <x v="1"/>
    <x v="0"/>
    <x v="0"/>
    <s v="RETENCAO OT"/>
  </r>
  <r>
    <x v="2"/>
    <n v="0"/>
    <n v="0"/>
    <n v="0"/>
    <n v="14053"/>
    <x v="630"/>
    <x v="0"/>
    <x v="0"/>
    <x v="0"/>
    <s v="80.02.10.01"/>
    <x v="16"/>
    <x v="2"/>
    <x v="2"/>
    <s v="Outros"/>
    <s v="80.02.10"/>
    <s v="Outros"/>
    <s v="80.02.10"/>
    <x v="66"/>
    <x v="0"/>
    <x v="5"/>
    <x v="13"/>
    <x v="1"/>
    <x v="2"/>
    <x v="0"/>
    <x v="0"/>
    <x v="9"/>
    <s v="2024-07-23"/>
    <x v="2"/>
    <n v="1405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3733"/>
    <x v="631"/>
    <x v="0"/>
    <x v="1"/>
    <x v="0"/>
    <s v="80.02.01"/>
    <x v="2"/>
    <x v="2"/>
    <x v="2"/>
    <s v="Retenções Iur"/>
    <s v="80.02.01"/>
    <s v="Retenções Iur"/>
    <s v="80.02.01"/>
    <x v="2"/>
    <x v="0"/>
    <x v="1"/>
    <x v="0"/>
    <x v="1"/>
    <x v="2"/>
    <x v="2"/>
    <x v="0"/>
    <x v="5"/>
    <s v="2024-08-29"/>
    <x v="2"/>
    <n v="3733"/>
    <x v="0"/>
    <m/>
    <x v="0"/>
    <m/>
    <x v="2"/>
    <n v="100474696"/>
    <x v="0"/>
    <x v="0"/>
    <s v="Retenções Iur"/>
    <s v="ORI"/>
    <x v="0"/>
    <s v="RIUR"/>
    <x v="0"/>
    <x v="0"/>
    <x v="0"/>
    <x v="0"/>
    <x v="0"/>
    <x v="0"/>
    <x v="0"/>
    <x v="0"/>
    <x v="0"/>
    <x v="0"/>
    <x v="0"/>
    <s v="Retenções Iur"/>
    <x v="0"/>
    <x v="0"/>
    <x v="0"/>
    <x v="0"/>
    <x v="2"/>
    <x v="0"/>
    <x v="0"/>
    <x v="0"/>
    <x v="0"/>
    <x v="1"/>
    <x v="0"/>
    <x v="0"/>
    <s v="RETENCAO OT"/>
  </r>
  <r>
    <x v="0"/>
    <n v="0"/>
    <n v="0"/>
    <n v="0"/>
    <n v="1800"/>
    <x v="632"/>
    <x v="0"/>
    <x v="1"/>
    <x v="0"/>
    <s v="03.03.10"/>
    <x v="8"/>
    <x v="0"/>
    <x v="4"/>
    <s v="Receitas Da Câmara"/>
    <s v="03.03.10"/>
    <s v="Receitas Da Câmara"/>
    <s v="03.03.10"/>
    <x v="11"/>
    <x v="0"/>
    <x v="0"/>
    <x v="5"/>
    <x v="0"/>
    <x v="0"/>
    <x v="2"/>
    <x v="0"/>
    <x v="7"/>
    <s v="2024-09-30"/>
    <x v="2"/>
    <n v="18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9000"/>
    <x v="633"/>
    <x v="0"/>
    <x v="0"/>
    <x v="0"/>
    <s v="01.27.06.42"/>
    <x v="22"/>
    <x v="1"/>
    <x v="1"/>
    <s v="Requalificação Urbana e habitação"/>
    <s v="01.27.06"/>
    <s v="Requalificação Urbana e habitação"/>
    <s v="01.27.06"/>
    <x v="1"/>
    <x v="0"/>
    <x v="0"/>
    <x v="0"/>
    <x v="0"/>
    <x v="1"/>
    <x v="1"/>
    <x v="0"/>
    <x v="5"/>
    <s v="2024-08-07"/>
    <x v="2"/>
    <n v="69000"/>
    <x v="0"/>
    <m/>
    <x v="0"/>
    <m/>
    <x v="137"/>
    <n v="10047954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luguer de porta Máquina, para serviços de deslocação da máquina giratória, para serviços de escavação no estádio de Manguinho, conforme anexo."/>
  </r>
  <r>
    <x v="1"/>
    <n v="0"/>
    <n v="0"/>
    <n v="0"/>
    <n v="666667"/>
    <x v="634"/>
    <x v="0"/>
    <x v="1"/>
    <x v="0"/>
    <s v="03.03.10"/>
    <x v="8"/>
    <x v="0"/>
    <x v="4"/>
    <s v="Receitas Da Câmara"/>
    <s v="03.03.10"/>
    <s v="Receitas Da Câmara"/>
    <s v="03.03.10"/>
    <x v="56"/>
    <x v="0"/>
    <x v="6"/>
    <x v="10"/>
    <x v="0"/>
    <x v="0"/>
    <x v="2"/>
    <x v="0"/>
    <x v="5"/>
    <s v="2024-08-21"/>
    <x v="2"/>
    <n v="666667"/>
    <x v="0"/>
    <m/>
    <x v="0"/>
    <m/>
    <x v="6"/>
    <n v="100474914"/>
    <x v="0"/>
    <x v="0"/>
    <s v="Receitas Da Câmara"/>
    <s v="EXT"/>
    <x v="0"/>
    <s v="RDC"/>
    <x v="0"/>
    <x v="0"/>
    <x v="0"/>
    <x v="0"/>
    <x v="0"/>
    <x v="0"/>
    <x v="0"/>
    <x v="0"/>
    <x v="0"/>
    <x v="0"/>
    <x v="0"/>
    <s v="Receitas Da Câmara"/>
    <x v="0"/>
    <x v="0"/>
    <x v="0"/>
    <x v="0"/>
    <x v="0"/>
    <x v="0"/>
    <x v="0"/>
    <x v="0"/>
    <x v="0"/>
    <x v="0"/>
    <x v="0"/>
    <x v="0"/>
    <s v="Transferência de transporte escolar, conforme anexo."/>
  </r>
  <r>
    <x v="1"/>
    <n v="0"/>
    <n v="0"/>
    <n v="0"/>
    <n v="2400"/>
    <x v="635"/>
    <x v="0"/>
    <x v="0"/>
    <x v="0"/>
    <s v="01.23.04.14"/>
    <x v="48"/>
    <x v="7"/>
    <x v="8"/>
    <s v="Ambiente"/>
    <s v="01.23.04"/>
    <s v="Ambiente"/>
    <s v="01.23.04"/>
    <x v="1"/>
    <x v="0"/>
    <x v="0"/>
    <x v="0"/>
    <x v="0"/>
    <x v="1"/>
    <x v="1"/>
    <x v="0"/>
    <x v="7"/>
    <s v="2024-09-20"/>
    <x v="2"/>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 em criação e manutenção de espaços verdes, referente ao mês de setembro 2024, conforme anexo."/>
  </r>
  <r>
    <x v="1"/>
    <n v="0"/>
    <n v="0"/>
    <n v="0"/>
    <n v="13600"/>
    <x v="635"/>
    <x v="0"/>
    <x v="0"/>
    <x v="0"/>
    <s v="01.23.04.14"/>
    <x v="48"/>
    <x v="7"/>
    <x v="8"/>
    <s v="Ambiente"/>
    <s v="01.23.04"/>
    <s v="Ambiente"/>
    <s v="01.23.04"/>
    <x v="1"/>
    <x v="0"/>
    <x v="0"/>
    <x v="0"/>
    <x v="0"/>
    <x v="1"/>
    <x v="1"/>
    <x v="0"/>
    <x v="7"/>
    <s v="2024-09-20"/>
    <x v="2"/>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 em criação e manutenção de espaços verdes, referente ao mês de setembro 2024, conforme anexo."/>
  </r>
  <r>
    <x v="0"/>
    <n v="0"/>
    <n v="0"/>
    <n v="0"/>
    <n v="2200"/>
    <x v="636"/>
    <x v="0"/>
    <x v="1"/>
    <x v="0"/>
    <s v="03.03.10"/>
    <x v="8"/>
    <x v="0"/>
    <x v="4"/>
    <s v="Receitas Da Câmara"/>
    <s v="03.03.10"/>
    <s v="Receitas Da Câmara"/>
    <s v="03.03.10"/>
    <x v="26"/>
    <x v="0"/>
    <x v="3"/>
    <x v="3"/>
    <x v="0"/>
    <x v="0"/>
    <x v="2"/>
    <x v="0"/>
    <x v="7"/>
    <s v="2024-09-30"/>
    <x v="2"/>
    <n v="2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637"/>
    <x v="0"/>
    <x v="1"/>
    <x v="0"/>
    <s v="03.03.10"/>
    <x v="8"/>
    <x v="0"/>
    <x v="4"/>
    <s v="Receitas Da Câmara"/>
    <s v="03.03.10"/>
    <s v="Receitas Da Câmara"/>
    <s v="03.03.10"/>
    <x v="6"/>
    <x v="0"/>
    <x v="3"/>
    <x v="3"/>
    <x v="0"/>
    <x v="0"/>
    <x v="2"/>
    <x v="0"/>
    <x v="7"/>
    <s v="2024-09-30"/>
    <x v="2"/>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1050"/>
    <x v="638"/>
    <x v="0"/>
    <x v="0"/>
    <x v="0"/>
    <s v="03.16.15"/>
    <x v="0"/>
    <x v="0"/>
    <x v="0"/>
    <s v="Direção Financeira"/>
    <s v="03.16.15"/>
    <s v="Direção Financeira"/>
    <s v="03.16.15"/>
    <x v="43"/>
    <x v="0"/>
    <x v="0"/>
    <x v="1"/>
    <x v="0"/>
    <x v="0"/>
    <x v="0"/>
    <x v="0"/>
    <x v="7"/>
    <s v="2024-09-30"/>
    <x v="2"/>
    <n v="121050"/>
    <x v="0"/>
    <m/>
    <x v="0"/>
    <m/>
    <x v="6"/>
    <n v="100474914"/>
    <x v="0"/>
    <x v="0"/>
    <s v="Direção Financeira"/>
    <s v="ORI"/>
    <x v="0"/>
    <m/>
    <x v="0"/>
    <x v="0"/>
    <x v="0"/>
    <x v="0"/>
    <x v="0"/>
    <x v="0"/>
    <x v="0"/>
    <x v="0"/>
    <x v="0"/>
    <x v="0"/>
    <x v="0"/>
    <s v="Direção Financeira"/>
    <x v="0"/>
    <x v="0"/>
    <x v="0"/>
    <x v="0"/>
    <x v="0"/>
    <x v="0"/>
    <x v="0"/>
    <x v="1"/>
    <x v="0"/>
    <x v="0"/>
    <x v="0"/>
    <x v="0"/>
    <s v="Pagamento de outras despesas bancárias, setembro 2024, conforme extrato em anexo. "/>
  </r>
  <r>
    <x v="0"/>
    <n v="0"/>
    <n v="0"/>
    <n v="0"/>
    <n v="56930"/>
    <x v="639"/>
    <x v="0"/>
    <x v="0"/>
    <x v="0"/>
    <s v="01.25.01.10"/>
    <x v="33"/>
    <x v="3"/>
    <x v="3"/>
    <s v="Educação"/>
    <s v="01.25.01"/>
    <s v="Educação"/>
    <s v="01.25.01"/>
    <x v="4"/>
    <x v="0"/>
    <x v="2"/>
    <x v="2"/>
    <x v="0"/>
    <x v="1"/>
    <x v="0"/>
    <x v="0"/>
    <x v="8"/>
    <s v="2024-10-10"/>
    <x v="3"/>
    <n v="56930"/>
    <x v="0"/>
    <m/>
    <x v="0"/>
    <m/>
    <x v="138"/>
    <n v="100391760"/>
    <x v="0"/>
    <x v="0"/>
    <s v="Transporte escolar"/>
    <s v="ORI"/>
    <x v="0"/>
    <m/>
    <x v="0"/>
    <x v="0"/>
    <x v="0"/>
    <x v="0"/>
    <x v="0"/>
    <x v="0"/>
    <x v="0"/>
    <x v="0"/>
    <x v="0"/>
    <x v="0"/>
    <x v="0"/>
    <s v="Transporte escolar"/>
    <x v="0"/>
    <x v="0"/>
    <x v="0"/>
    <x v="0"/>
    <x v="1"/>
    <x v="0"/>
    <x v="0"/>
    <x v="0"/>
    <x v="0"/>
    <x v="0"/>
    <x v="0"/>
    <x v="0"/>
    <s v="Pagamento a favor de Caetano Auto, para a aquisição de jogo de maxilas travão trás e jogo de maxila de travão de frente da viatura Coaster ST-77-QP, conforme anexo."/>
  </r>
  <r>
    <x v="1"/>
    <n v="0"/>
    <n v="0"/>
    <n v="0"/>
    <n v="299000"/>
    <x v="640"/>
    <x v="0"/>
    <x v="0"/>
    <x v="0"/>
    <s v="01.27.06.80"/>
    <x v="1"/>
    <x v="1"/>
    <x v="1"/>
    <s v="Requalificação Urbana e habitação"/>
    <s v="01.27.06"/>
    <s v="Requalificação Urbana e habitação"/>
    <s v="01.27.06"/>
    <x v="1"/>
    <x v="0"/>
    <x v="0"/>
    <x v="0"/>
    <x v="0"/>
    <x v="1"/>
    <x v="1"/>
    <x v="0"/>
    <x v="8"/>
    <s v="2024-10-16"/>
    <x v="3"/>
    <n v="299000"/>
    <x v="0"/>
    <m/>
    <x v="0"/>
    <m/>
    <x v="55"/>
    <n v="100478943"/>
    <x v="0"/>
    <x v="0"/>
    <s v="Requalificação Urbana de Veneza"/>
    <s v="ORI"/>
    <x v="0"/>
    <m/>
    <x v="0"/>
    <x v="0"/>
    <x v="0"/>
    <x v="0"/>
    <x v="0"/>
    <x v="0"/>
    <x v="0"/>
    <x v="0"/>
    <x v="0"/>
    <x v="0"/>
    <x v="0"/>
    <s v="Requalificação Urbana de Veneza"/>
    <x v="0"/>
    <x v="0"/>
    <x v="0"/>
    <x v="0"/>
    <x v="1"/>
    <x v="0"/>
    <x v="0"/>
    <x v="0"/>
    <x v="0"/>
    <x v="0"/>
    <x v="0"/>
    <x v="0"/>
    <s v="Pagamento a favor da  Construção MA, para a aquisição de 260 sacos de cimentos para as obras de requalificação urbana e ambiental de Praia de Veneza, conforme anexo."/>
  </r>
  <r>
    <x v="0"/>
    <n v="0"/>
    <n v="0"/>
    <n v="0"/>
    <n v="20000"/>
    <x v="641"/>
    <x v="0"/>
    <x v="0"/>
    <x v="0"/>
    <s v="01.25.04.22"/>
    <x v="7"/>
    <x v="3"/>
    <x v="3"/>
    <s v="Cultura"/>
    <s v="01.25.04"/>
    <s v="Cultura"/>
    <s v="01.25.04"/>
    <x v="4"/>
    <x v="0"/>
    <x v="2"/>
    <x v="2"/>
    <x v="0"/>
    <x v="1"/>
    <x v="0"/>
    <x v="0"/>
    <x v="8"/>
    <s v="2024-10-18"/>
    <x v="3"/>
    <n v="20000"/>
    <x v="0"/>
    <m/>
    <x v="0"/>
    <m/>
    <x v="139"/>
    <n v="100479746"/>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Orisa Nunes Pereira, referente a gratificação atuação no festival de batuque e funaná, conforme anexo. "/>
  </r>
  <r>
    <x v="0"/>
    <n v="0"/>
    <n v="0"/>
    <n v="0"/>
    <n v="15000"/>
    <x v="642"/>
    <x v="0"/>
    <x v="0"/>
    <x v="0"/>
    <s v="01.25.04.22"/>
    <x v="7"/>
    <x v="3"/>
    <x v="3"/>
    <s v="Cultura"/>
    <s v="01.25.04"/>
    <s v="Cultura"/>
    <s v="01.25.04"/>
    <x v="4"/>
    <x v="0"/>
    <x v="2"/>
    <x v="2"/>
    <x v="0"/>
    <x v="1"/>
    <x v="0"/>
    <x v="0"/>
    <x v="8"/>
    <s v="2024-10-22"/>
    <x v="3"/>
    <n v="15000"/>
    <x v="0"/>
    <m/>
    <x v="0"/>
    <m/>
    <x v="140"/>
    <n v="100479752"/>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Sra. Domingas Monteiro Varela representante do Sr. Fortunato Mendes Veiga, referente a gratificação atuação no festival de batuque e funaná, conforme anexo."/>
  </r>
  <r>
    <x v="0"/>
    <n v="0"/>
    <n v="0"/>
    <n v="0"/>
    <n v="103500"/>
    <x v="643"/>
    <x v="0"/>
    <x v="0"/>
    <x v="0"/>
    <s v="01.25.05.12"/>
    <x v="10"/>
    <x v="3"/>
    <x v="3"/>
    <s v="Saúde"/>
    <s v="01.25.05"/>
    <s v="Saúde"/>
    <s v="01.25.05"/>
    <x v="7"/>
    <x v="0"/>
    <x v="4"/>
    <x v="4"/>
    <x v="0"/>
    <x v="1"/>
    <x v="0"/>
    <x v="0"/>
    <x v="8"/>
    <s v="2024-10-25"/>
    <x v="3"/>
    <n v="103500"/>
    <x v="0"/>
    <m/>
    <x v="0"/>
    <m/>
    <x v="22"/>
    <n v="100478657"/>
    <x v="0"/>
    <x v="0"/>
    <s v="Promoção e Inclusão Social"/>
    <s v="ORI"/>
    <x v="0"/>
    <m/>
    <x v="0"/>
    <x v="0"/>
    <x v="0"/>
    <x v="0"/>
    <x v="0"/>
    <x v="0"/>
    <x v="0"/>
    <x v="0"/>
    <x v="0"/>
    <x v="0"/>
    <x v="0"/>
    <s v="Promoção e Inclusão Social"/>
    <x v="0"/>
    <x v="0"/>
    <x v="0"/>
    <x v="0"/>
    <x v="1"/>
    <x v="0"/>
    <x v="0"/>
    <x v="0"/>
    <x v="0"/>
    <x v="0"/>
    <x v="0"/>
    <x v="0"/>
    <s v="Pagamento a favor da Translux Comercio E Serviços, referente serviços de aluguer da viatura para prestação de serviços, conforme anexo.  "/>
  </r>
  <r>
    <x v="0"/>
    <n v="0"/>
    <n v="0"/>
    <n v="0"/>
    <n v="220644"/>
    <x v="644"/>
    <x v="0"/>
    <x v="0"/>
    <x v="0"/>
    <s v="03.16.15"/>
    <x v="0"/>
    <x v="0"/>
    <x v="0"/>
    <s v="Direção Financeira"/>
    <s v="03.16.15"/>
    <s v="Direção Financeira"/>
    <s v="03.16.15"/>
    <x v="5"/>
    <x v="0"/>
    <x v="0"/>
    <x v="1"/>
    <x v="0"/>
    <x v="0"/>
    <x v="0"/>
    <x v="0"/>
    <x v="8"/>
    <s v="2024-10-25"/>
    <x v="3"/>
    <n v="220644"/>
    <x v="0"/>
    <m/>
    <x v="0"/>
    <m/>
    <x v="2"/>
    <n v="100474696"/>
    <x v="0"/>
    <x v="1"/>
    <s v="Direção Financeira"/>
    <s v="ORI"/>
    <x v="0"/>
    <m/>
    <x v="0"/>
    <x v="0"/>
    <x v="0"/>
    <x v="0"/>
    <x v="0"/>
    <x v="0"/>
    <x v="0"/>
    <x v="0"/>
    <x v="0"/>
    <x v="0"/>
    <x v="0"/>
    <s v="Direção Financeira"/>
    <x v="0"/>
    <x v="0"/>
    <x v="0"/>
    <x v="0"/>
    <x v="0"/>
    <x v="0"/>
    <x v="0"/>
    <x v="0"/>
    <x v="0"/>
    <x v="0"/>
    <x v="1"/>
    <x v="0"/>
    <s v="Pagamento de prestação de serviço, conforme folha em anexo. "/>
  </r>
  <r>
    <x v="0"/>
    <n v="0"/>
    <n v="0"/>
    <n v="0"/>
    <n v="7614"/>
    <x v="644"/>
    <x v="0"/>
    <x v="0"/>
    <x v="0"/>
    <s v="03.16.15"/>
    <x v="0"/>
    <x v="0"/>
    <x v="0"/>
    <s v="Direção Financeira"/>
    <s v="03.16.15"/>
    <s v="Direção Financeira"/>
    <s v="03.16.15"/>
    <x v="60"/>
    <x v="0"/>
    <x v="0"/>
    <x v="0"/>
    <x v="0"/>
    <x v="0"/>
    <x v="0"/>
    <x v="0"/>
    <x v="8"/>
    <s v="2024-10-25"/>
    <x v="3"/>
    <n v="7614"/>
    <x v="0"/>
    <m/>
    <x v="0"/>
    <m/>
    <x v="2"/>
    <n v="100474696"/>
    <x v="0"/>
    <x v="1"/>
    <s v="Direção Financeira"/>
    <s v="ORI"/>
    <x v="0"/>
    <m/>
    <x v="0"/>
    <x v="0"/>
    <x v="0"/>
    <x v="0"/>
    <x v="0"/>
    <x v="0"/>
    <x v="0"/>
    <x v="0"/>
    <x v="0"/>
    <x v="0"/>
    <x v="0"/>
    <s v="Direção Financeira"/>
    <x v="0"/>
    <x v="0"/>
    <x v="0"/>
    <x v="0"/>
    <x v="0"/>
    <x v="0"/>
    <x v="0"/>
    <x v="0"/>
    <x v="0"/>
    <x v="0"/>
    <x v="1"/>
    <x v="0"/>
    <s v="Pagamento de prestação de serviço, conforme folha em anexo. "/>
  </r>
  <r>
    <x v="0"/>
    <n v="0"/>
    <n v="0"/>
    <n v="0"/>
    <n v="6310"/>
    <x v="644"/>
    <x v="0"/>
    <x v="0"/>
    <x v="0"/>
    <s v="03.16.15"/>
    <x v="0"/>
    <x v="0"/>
    <x v="0"/>
    <s v="Direção Financeira"/>
    <s v="03.16.15"/>
    <s v="Direção Financeira"/>
    <s v="03.16.15"/>
    <x v="5"/>
    <x v="0"/>
    <x v="0"/>
    <x v="1"/>
    <x v="0"/>
    <x v="0"/>
    <x v="0"/>
    <x v="0"/>
    <x v="8"/>
    <s v="2024-10-25"/>
    <x v="3"/>
    <n v="6310"/>
    <x v="0"/>
    <m/>
    <x v="0"/>
    <m/>
    <x v="15"/>
    <n v="100479277"/>
    <x v="0"/>
    <x v="2"/>
    <s v="Direção Financeira"/>
    <s v="ORI"/>
    <x v="0"/>
    <m/>
    <x v="0"/>
    <x v="0"/>
    <x v="0"/>
    <x v="0"/>
    <x v="0"/>
    <x v="0"/>
    <x v="0"/>
    <x v="0"/>
    <x v="0"/>
    <x v="0"/>
    <x v="0"/>
    <s v="Direção Financeira"/>
    <x v="0"/>
    <x v="0"/>
    <x v="0"/>
    <x v="0"/>
    <x v="0"/>
    <x v="0"/>
    <x v="0"/>
    <x v="0"/>
    <x v="0"/>
    <x v="0"/>
    <x v="2"/>
    <x v="0"/>
    <s v="Pagamento de prestação de serviço, conforme folha em anexo. "/>
  </r>
  <r>
    <x v="0"/>
    <n v="0"/>
    <n v="0"/>
    <n v="0"/>
    <n v="218"/>
    <x v="644"/>
    <x v="0"/>
    <x v="0"/>
    <x v="0"/>
    <s v="03.16.15"/>
    <x v="0"/>
    <x v="0"/>
    <x v="0"/>
    <s v="Direção Financeira"/>
    <s v="03.16.15"/>
    <s v="Direção Financeira"/>
    <s v="03.16.15"/>
    <x v="60"/>
    <x v="0"/>
    <x v="0"/>
    <x v="0"/>
    <x v="0"/>
    <x v="0"/>
    <x v="0"/>
    <x v="0"/>
    <x v="8"/>
    <s v="2024-10-25"/>
    <x v="3"/>
    <n v="218"/>
    <x v="0"/>
    <m/>
    <x v="0"/>
    <m/>
    <x v="15"/>
    <n v="100479277"/>
    <x v="0"/>
    <x v="2"/>
    <s v="Direção Financeira"/>
    <s v="ORI"/>
    <x v="0"/>
    <m/>
    <x v="0"/>
    <x v="0"/>
    <x v="0"/>
    <x v="0"/>
    <x v="0"/>
    <x v="0"/>
    <x v="0"/>
    <x v="0"/>
    <x v="0"/>
    <x v="0"/>
    <x v="0"/>
    <s v="Direção Financeira"/>
    <x v="0"/>
    <x v="0"/>
    <x v="0"/>
    <x v="0"/>
    <x v="0"/>
    <x v="0"/>
    <x v="0"/>
    <x v="0"/>
    <x v="0"/>
    <x v="0"/>
    <x v="2"/>
    <x v="0"/>
    <s v="Pagamento de prestação de serviço, conforme folha em anexo. "/>
  </r>
  <r>
    <x v="0"/>
    <n v="0"/>
    <n v="0"/>
    <n v="0"/>
    <n v="1294767"/>
    <x v="644"/>
    <x v="0"/>
    <x v="0"/>
    <x v="0"/>
    <s v="03.16.15"/>
    <x v="0"/>
    <x v="0"/>
    <x v="0"/>
    <s v="Direção Financeira"/>
    <s v="03.16.15"/>
    <s v="Direção Financeira"/>
    <s v="03.16.15"/>
    <x v="5"/>
    <x v="0"/>
    <x v="0"/>
    <x v="1"/>
    <x v="0"/>
    <x v="0"/>
    <x v="0"/>
    <x v="0"/>
    <x v="8"/>
    <s v="2024-10-25"/>
    <x v="3"/>
    <n v="1294767"/>
    <x v="0"/>
    <m/>
    <x v="0"/>
    <m/>
    <x v="6"/>
    <n v="100474914"/>
    <x v="0"/>
    <x v="0"/>
    <s v="Direção Financeira"/>
    <s v="ORI"/>
    <x v="0"/>
    <m/>
    <x v="0"/>
    <x v="0"/>
    <x v="0"/>
    <x v="0"/>
    <x v="0"/>
    <x v="0"/>
    <x v="0"/>
    <x v="0"/>
    <x v="0"/>
    <x v="0"/>
    <x v="0"/>
    <s v="Direção Financeira"/>
    <x v="0"/>
    <x v="0"/>
    <x v="0"/>
    <x v="0"/>
    <x v="0"/>
    <x v="0"/>
    <x v="0"/>
    <x v="0"/>
    <x v="0"/>
    <x v="0"/>
    <x v="0"/>
    <x v="0"/>
    <s v="Pagamento de prestação de serviço, conforme folha em anexo. "/>
  </r>
  <r>
    <x v="0"/>
    <n v="0"/>
    <n v="0"/>
    <n v="0"/>
    <n v="44676"/>
    <x v="644"/>
    <x v="0"/>
    <x v="0"/>
    <x v="0"/>
    <s v="03.16.15"/>
    <x v="0"/>
    <x v="0"/>
    <x v="0"/>
    <s v="Direção Financeira"/>
    <s v="03.16.15"/>
    <s v="Direção Financeira"/>
    <s v="03.16.15"/>
    <x v="60"/>
    <x v="0"/>
    <x v="0"/>
    <x v="0"/>
    <x v="0"/>
    <x v="0"/>
    <x v="0"/>
    <x v="0"/>
    <x v="8"/>
    <s v="2024-10-25"/>
    <x v="3"/>
    <n v="44676"/>
    <x v="0"/>
    <m/>
    <x v="0"/>
    <m/>
    <x v="6"/>
    <n v="100474914"/>
    <x v="0"/>
    <x v="0"/>
    <s v="Direção Financeira"/>
    <s v="ORI"/>
    <x v="0"/>
    <m/>
    <x v="0"/>
    <x v="0"/>
    <x v="0"/>
    <x v="0"/>
    <x v="0"/>
    <x v="0"/>
    <x v="0"/>
    <x v="0"/>
    <x v="0"/>
    <x v="0"/>
    <x v="0"/>
    <s v="Direção Financeira"/>
    <x v="0"/>
    <x v="0"/>
    <x v="0"/>
    <x v="0"/>
    <x v="0"/>
    <x v="0"/>
    <x v="0"/>
    <x v="0"/>
    <x v="0"/>
    <x v="0"/>
    <x v="0"/>
    <x v="0"/>
    <s v="Pagamento de prestação de serviço, conforme folha em anexo. "/>
  </r>
  <r>
    <x v="0"/>
    <n v="0"/>
    <n v="0"/>
    <n v="0"/>
    <n v="394478"/>
    <x v="645"/>
    <x v="0"/>
    <x v="0"/>
    <x v="0"/>
    <s v="01.27.02.11"/>
    <x v="18"/>
    <x v="1"/>
    <x v="1"/>
    <s v="Saneamento básico"/>
    <s v="01.27.02"/>
    <s v="Saneamento básico"/>
    <s v="01.27.02"/>
    <x v="4"/>
    <x v="0"/>
    <x v="2"/>
    <x v="2"/>
    <x v="0"/>
    <x v="1"/>
    <x v="0"/>
    <x v="0"/>
    <x v="8"/>
    <s v="2024-10-29"/>
    <x v="3"/>
    <n v="394478"/>
    <x v="0"/>
    <m/>
    <x v="0"/>
    <m/>
    <x v="6"/>
    <n v="100474914"/>
    <x v="0"/>
    <x v="0"/>
    <s v="Reforço do saneamento básico"/>
    <s v="ORI"/>
    <x v="0"/>
    <m/>
    <x v="0"/>
    <x v="0"/>
    <x v="0"/>
    <x v="0"/>
    <x v="0"/>
    <x v="0"/>
    <x v="0"/>
    <x v="0"/>
    <x v="0"/>
    <x v="0"/>
    <x v="0"/>
    <s v="Reforço do saneamento básico"/>
    <x v="0"/>
    <x v="0"/>
    <x v="0"/>
    <x v="0"/>
    <x v="1"/>
    <x v="0"/>
    <x v="0"/>
    <x v="0"/>
    <x v="0"/>
    <x v="0"/>
    <x v="0"/>
    <x v="0"/>
    <s v="Pagamento a favor do Tesoureiro Municipal, referente de trabalhos de limpeza urbana no âmbito do Projeto Municipal Saudável, durante o mês de outubro de 2024, conforme anexo.  "/>
  </r>
  <r>
    <x v="0"/>
    <n v="0"/>
    <n v="0"/>
    <n v="0"/>
    <n v="3750"/>
    <x v="646"/>
    <x v="0"/>
    <x v="0"/>
    <x v="0"/>
    <s v="03.16.15"/>
    <x v="0"/>
    <x v="0"/>
    <x v="0"/>
    <s v="Direção Financeira"/>
    <s v="03.16.15"/>
    <s v="Direção Financeira"/>
    <s v="03.16.15"/>
    <x v="5"/>
    <x v="0"/>
    <x v="0"/>
    <x v="1"/>
    <x v="0"/>
    <x v="0"/>
    <x v="0"/>
    <x v="0"/>
    <x v="8"/>
    <s v="2024-10-30"/>
    <x v="3"/>
    <n v="3750"/>
    <x v="0"/>
    <m/>
    <x v="0"/>
    <m/>
    <x v="2"/>
    <n v="100474696"/>
    <x v="0"/>
    <x v="1"/>
    <s v="Direção Financeira"/>
    <s v="ORI"/>
    <x v="0"/>
    <m/>
    <x v="0"/>
    <x v="0"/>
    <x v="0"/>
    <x v="0"/>
    <x v="0"/>
    <x v="0"/>
    <x v="0"/>
    <x v="0"/>
    <x v="0"/>
    <x v="0"/>
    <x v="0"/>
    <s v="Direção Financeira"/>
    <x v="0"/>
    <x v="0"/>
    <x v="0"/>
    <x v="0"/>
    <x v="0"/>
    <x v="0"/>
    <x v="0"/>
    <x v="0"/>
    <x v="0"/>
    <x v="0"/>
    <x v="1"/>
    <x v="0"/>
    <s v="Pagamento a favor do Sr. Edmilson Sanches Correia, correspondentes aos serviços prestados como policias municipais no âmbito da fiscalização referente a Outubro de 2024, conforme anexo.   "/>
  </r>
  <r>
    <x v="0"/>
    <n v="0"/>
    <n v="0"/>
    <n v="0"/>
    <n v="21250"/>
    <x v="646"/>
    <x v="0"/>
    <x v="0"/>
    <x v="0"/>
    <s v="03.16.15"/>
    <x v="0"/>
    <x v="0"/>
    <x v="0"/>
    <s v="Direção Financeira"/>
    <s v="03.16.15"/>
    <s v="Direção Financeira"/>
    <s v="03.16.15"/>
    <x v="5"/>
    <x v="0"/>
    <x v="0"/>
    <x v="1"/>
    <x v="0"/>
    <x v="0"/>
    <x v="0"/>
    <x v="0"/>
    <x v="8"/>
    <s v="2024-10-30"/>
    <x v="3"/>
    <n v="21250"/>
    <x v="0"/>
    <m/>
    <x v="0"/>
    <m/>
    <x v="68"/>
    <n v="100476436"/>
    <x v="0"/>
    <x v="0"/>
    <s v="Direção Financeira"/>
    <s v="ORI"/>
    <x v="0"/>
    <m/>
    <x v="0"/>
    <x v="0"/>
    <x v="0"/>
    <x v="0"/>
    <x v="0"/>
    <x v="0"/>
    <x v="0"/>
    <x v="0"/>
    <x v="0"/>
    <x v="0"/>
    <x v="0"/>
    <s v="Direção Financeira"/>
    <x v="0"/>
    <x v="0"/>
    <x v="0"/>
    <x v="0"/>
    <x v="0"/>
    <x v="0"/>
    <x v="0"/>
    <x v="0"/>
    <x v="0"/>
    <x v="0"/>
    <x v="0"/>
    <x v="0"/>
    <s v="Pagamento a favor do Sr. Edmilson Sanches Correia, correspondentes aos serviços prestados como policias municipais no âmbito da fiscalização referente a Outubro de 2024, conforme anexo.   "/>
  </r>
  <r>
    <x v="0"/>
    <n v="0"/>
    <n v="0"/>
    <n v="0"/>
    <n v="21200"/>
    <x v="647"/>
    <x v="0"/>
    <x v="0"/>
    <x v="0"/>
    <s v="01.25.04.22"/>
    <x v="7"/>
    <x v="3"/>
    <x v="3"/>
    <s v="Cultura"/>
    <s v="01.25.04"/>
    <s v="Cultura"/>
    <s v="01.25.04"/>
    <x v="4"/>
    <x v="0"/>
    <x v="2"/>
    <x v="2"/>
    <x v="0"/>
    <x v="1"/>
    <x v="0"/>
    <x v="0"/>
    <x v="8"/>
    <s v="2024-10-30"/>
    <x v="3"/>
    <n v="21200"/>
    <x v="0"/>
    <m/>
    <x v="0"/>
    <m/>
    <x v="141"/>
    <n v="100450891"/>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trabalhos realizados na organização de festivais, conforme proposta em anexo."/>
  </r>
  <r>
    <x v="0"/>
    <n v="0"/>
    <n v="0"/>
    <n v="0"/>
    <n v="120"/>
    <x v="648"/>
    <x v="0"/>
    <x v="1"/>
    <x v="0"/>
    <s v="03.03.10"/>
    <x v="8"/>
    <x v="0"/>
    <x v="4"/>
    <s v="Receitas Da Câmara"/>
    <s v="03.03.10"/>
    <s v="Receitas Da Câmara"/>
    <s v="03.03.10"/>
    <x v="8"/>
    <x v="0"/>
    <x v="3"/>
    <x v="3"/>
    <x v="0"/>
    <x v="0"/>
    <x v="2"/>
    <x v="0"/>
    <x v="10"/>
    <s v="2024-11-25"/>
    <x v="3"/>
    <n v="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6800"/>
    <x v="649"/>
    <x v="0"/>
    <x v="0"/>
    <x v="0"/>
    <s v="01.27.04.03"/>
    <x v="4"/>
    <x v="1"/>
    <x v="1"/>
    <s v="Infra-Estruturas e Transportes"/>
    <s v="01.27.04"/>
    <s v="Infra-Estruturas e Transportes"/>
    <s v="01.27.04"/>
    <x v="4"/>
    <x v="0"/>
    <x v="2"/>
    <x v="2"/>
    <x v="0"/>
    <x v="1"/>
    <x v="0"/>
    <x v="0"/>
    <x v="8"/>
    <s v="2024-10-30"/>
    <x v="3"/>
    <n v="126800"/>
    <x v="0"/>
    <m/>
    <x v="0"/>
    <m/>
    <x v="6"/>
    <n v="100474914"/>
    <x v="0"/>
    <x v="0"/>
    <s v="Plano de emergencia da epoca de chuvas"/>
    <s v="ORI"/>
    <x v="0"/>
    <m/>
    <x v="0"/>
    <x v="0"/>
    <x v="0"/>
    <x v="0"/>
    <x v="0"/>
    <x v="0"/>
    <x v="0"/>
    <x v="0"/>
    <x v="0"/>
    <x v="0"/>
    <x v="0"/>
    <s v="Plano de emergencia da epoca de chuvas"/>
    <x v="0"/>
    <x v="0"/>
    <x v="0"/>
    <x v="0"/>
    <x v="1"/>
    <x v="0"/>
    <x v="0"/>
    <x v="0"/>
    <x v="0"/>
    <x v="0"/>
    <x v="0"/>
    <x v="0"/>
    <s v="Pagamento a favor do Tesoureiro Municipal, referente despesa com pessoal no trabalho, Plano de Mitigação Época das Chuvas, conforme anexe."/>
  </r>
  <r>
    <x v="0"/>
    <n v="0"/>
    <n v="0"/>
    <n v="0"/>
    <n v="102900"/>
    <x v="650"/>
    <x v="0"/>
    <x v="0"/>
    <x v="0"/>
    <s v="01.27.04.03"/>
    <x v="4"/>
    <x v="1"/>
    <x v="1"/>
    <s v="Infra-Estruturas e Transportes"/>
    <s v="01.27.04"/>
    <s v="Infra-Estruturas e Transportes"/>
    <s v="01.27.04"/>
    <x v="4"/>
    <x v="0"/>
    <x v="2"/>
    <x v="2"/>
    <x v="0"/>
    <x v="1"/>
    <x v="0"/>
    <x v="0"/>
    <x v="8"/>
    <s v="2024-10-30"/>
    <x v="3"/>
    <n v="102900"/>
    <x v="0"/>
    <m/>
    <x v="0"/>
    <m/>
    <x v="6"/>
    <n v="100474914"/>
    <x v="0"/>
    <x v="0"/>
    <s v="Plano de emergencia da epoca de chuvas"/>
    <s v="ORI"/>
    <x v="0"/>
    <m/>
    <x v="0"/>
    <x v="0"/>
    <x v="0"/>
    <x v="0"/>
    <x v="0"/>
    <x v="0"/>
    <x v="0"/>
    <x v="0"/>
    <x v="0"/>
    <x v="0"/>
    <x v="0"/>
    <s v="Plano de emergencia da epoca de chuvas"/>
    <x v="0"/>
    <x v="0"/>
    <x v="0"/>
    <x v="0"/>
    <x v="1"/>
    <x v="0"/>
    <x v="0"/>
    <x v="0"/>
    <x v="0"/>
    <x v="0"/>
    <x v="0"/>
    <x v="0"/>
    <s v="Pagamento a favor do Tesoureiro Municipal, referente despesa com pessoal no trabalho, Plano de Mitigação Época das Chuvas, conforme anexe."/>
  </r>
  <r>
    <x v="0"/>
    <n v="0"/>
    <n v="0"/>
    <n v="0"/>
    <n v="1882"/>
    <x v="651"/>
    <x v="0"/>
    <x v="1"/>
    <x v="0"/>
    <s v="80.02.01"/>
    <x v="2"/>
    <x v="2"/>
    <x v="2"/>
    <s v="Retenções Iur"/>
    <s v="80.02.01"/>
    <s v="Retenções Iur"/>
    <s v="80.02.01"/>
    <x v="2"/>
    <x v="0"/>
    <x v="1"/>
    <x v="0"/>
    <x v="1"/>
    <x v="2"/>
    <x v="2"/>
    <x v="0"/>
    <x v="8"/>
    <s v="2024-10-30"/>
    <x v="3"/>
    <n v="1882"/>
    <x v="0"/>
    <m/>
    <x v="0"/>
    <m/>
    <x v="2"/>
    <n v="100474696"/>
    <x v="0"/>
    <x v="0"/>
    <s v="Retenções Iur"/>
    <s v="ORI"/>
    <x v="0"/>
    <s v="RIUR"/>
    <x v="0"/>
    <x v="0"/>
    <x v="0"/>
    <x v="0"/>
    <x v="0"/>
    <x v="0"/>
    <x v="0"/>
    <x v="0"/>
    <x v="0"/>
    <x v="0"/>
    <x v="0"/>
    <s v="Retenções Iur"/>
    <x v="0"/>
    <x v="0"/>
    <x v="0"/>
    <x v="0"/>
    <x v="2"/>
    <x v="0"/>
    <x v="0"/>
    <x v="0"/>
    <x v="0"/>
    <x v="1"/>
    <x v="0"/>
    <x v="0"/>
    <s v="RETENCAO OT"/>
  </r>
  <r>
    <x v="0"/>
    <n v="0"/>
    <n v="0"/>
    <n v="0"/>
    <n v="1515"/>
    <x v="652"/>
    <x v="0"/>
    <x v="1"/>
    <x v="0"/>
    <s v="80.02.01"/>
    <x v="2"/>
    <x v="2"/>
    <x v="2"/>
    <s v="Retenções Iur"/>
    <s v="80.02.01"/>
    <s v="Retenções Iur"/>
    <s v="80.02.01"/>
    <x v="2"/>
    <x v="0"/>
    <x v="1"/>
    <x v="0"/>
    <x v="1"/>
    <x v="2"/>
    <x v="2"/>
    <x v="0"/>
    <x v="8"/>
    <s v="2024-10-30"/>
    <x v="3"/>
    <n v="1515"/>
    <x v="0"/>
    <m/>
    <x v="0"/>
    <m/>
    <x v="2"/>
    <n v="100474696"/>
    <x v="0"/>
    <x v="0"/>
    <s v="Retenções Iur"/>
    <s v="ORI"/>
    <x v="0"/>
    <s v="RIUR"/>
    <x v="0"/>
    <x v="0"/>
    <x v="0"/>
    <x v="0"/>
    <x v="0"/>
    <x v="0"/>
    <x v="0"/>
    <x v="0"/>
    <x v="0"/>
    <x v="0"/>
    <x v="0"/>
    <s v="Retenções Iur"/>
    <x v="0"/>
    <x v="0"/>
    <x v="0"/>
    <x v="0"/>
    <x v="2"/>
    <x v="0"/>
    <x v="0"/>
    <x v="0"/>
    <x v="0"/>
    <x v="1"/>
    <x v="0"/>
    <x v="0"/>
    <s v="RETENCAO OT"/>
  </r>
  <r>
    <x v="0"/>
    <n v="0"/>
    <n v="0"/>
    <n v="0"/>
    <n v="3750"/>
    <x v="653"/>
    <x v="0"/>
    <x v="1"/>
    <x v="0"/>
    <s v="80.02.01"/>
    <x v="2"/>
    <x v="2"/>
    <x v="2"/>
    <s v="Retenções Iur"/>
    <s v="80.02.01"/>
    <s v="Retenções Iur"/>
    <s v="80.02.01"/>
    <x v="2"/>
    <x v="0"/>
    <x v="1"/>
    <x v="0"/>
    <x v="1"/>
    <x v="2"/>
    <x v="2"/>
    <x v="0"/>
    <x v="8"/>
    <s v="2024-10-30"/>
    <x v="3"/>
    <n v="3750"/>
    <x v="0"/>
    <m/>
    <x v="0"/>
    <m/>
    <x v="2"/>
    <n v="100474696"/>
    <x v="0"/>
    <x v="0"/>
    <s v="Retenções Iur"/>
    <s v="ORI"/>
    <x v="0"/>
    <s v="RIUR"/>
    <x v="0"/>
    <x v="0"/>
    <x v="0"/>
    <x v="0"/>
    <x v="0"/>
    <x v="0"/>
    <x v="0"/>
    <x v="0"/>
    <x v="0"/>
    <x v="0"/>
    <x v="0"/>
    <s v="Retenções Iur"/>
    <x v="0"/>
    <x v="0"/>
    <x v="0"/>
    <x v="0"/>
    <x v="2"/>
    <x v="0"/>
    <x v="0"/>
    <x v="0"/>
    <x v="0"/>
    <x v="1"/>
    <x v="0"/>
    <x v="0"/>
    <s v="RETENCAO OT"/>
  </r>
  <r>
    <x v="1"/>
    <n v="0"/>
    <n v="0"/>
    <n v="0"/>
    <n v="254645"/>
    <x v="654"/>
    <x v="0"/>
    <x v="0"/>
    <x v="0"/>
    <s v="01.27.02.15"/>
    <x v="25"/>
    <x v="1"/>
    <x v="1"/>
    <s v="Saneamento básico"/>
    <s v="01.27.02"/>
    <s v="Saneamento básico"/>
    <s v="01.27.02"/>
    <x v="46"/>
    <x v="0"/>
    <x v="0"/>
    <x v="0"/>
    <x v="0"/>
    <x v="1"/>
    <x v="1"/>
    <x v="0"/>
    <x v="10"/>
    <s v="2024-11-11"/>
    <x v="3"/>
    <n v="254645"/>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e Felisberto Carvalho, pela aquisição de combustíveis, destinados a viatura afeto aos serviços da CMSM, conforme anexo."/>
  </r>
  <r>
    <x v="0"/>
    <n v="0"/>
    <n v="0"/>
    <n v="0"/>
    <n v="10000"/>
    <x v="655"/>
    <x v="0"/>
    <x v="0"/>
    <x v="0"/>
    <s v="01.25.01.11"/>
    <x v="17"/>
    <x v="3"/>
    <x v="3"/>
    <s v="Educação"/>
    <s v="01.25.01"/>
    <s v="Educação"/>
    <s v="01.25.01"/>
    <x v="4"/>
    <x v="0"/>
    <x v="2"/>
    <x v="2"/>
    <x v="0"/>
    <x v="1"/>
    <x v="0"/>
    <x v="0"/>
    <x v="10"/>
    <s v="2024-11-11"/>
    <x v="3"/>
    <n v="10000"/>
    <x v="0"/>
    <m/>
    <x v="0"/>
    <m/>
    <x v="142"/>
    <n v="100479304"/>
    <x v="0"/>
    <x v="0"/>
    <s v="Apoio ao Ensino Básico e Secundário"/>
    <s v="ORI"/>
    <x v="0"/>
    <s v="AEBS"/>
    <x v="0"/>
    <x v="0"/>
    <x v="0"/>
    <x v="0"/>
    <x v="0"/>
    <x v="0"/>
    <x v="0"/>
    <x v="0"/>
    <x v="0"/>
    <x v="0"/>
    <x v="0"/>
    <s v="Apoio ao Ensino Básico e Secundário"/>
    <x v="0"/>
    <x v="0"/>
    <x v="0"/>
    <x v="0"/>
    <x v="1"/>
    <x v="0"/>
    <x v="0"/>
    <x v="0"/>
    <x v="0"/>
    <x v="0"/>
    <x v="0"/>
    <x v="0"/>
    <s v="Apoio social a favor da Sra. Julia Gomes Monteiro, para pagamento de matricula, conforme anexo."/>
  </r>
  <r>
    <x v="0"/>
    <n v="0"/>
    <n v="0"/>
    <n v="0"/>
    <n v="10000"/>
    <x v="656"/>
    <x v="0"/>
    <x v="0"/>
    <x v="0"/>
    <s v="01.25.03.12"/>
    <x v="6"/>
    <x v="3"/>
    <x v="3"/>
    <s v="Emprego e Formação profissional"/>
    <s v="01.25.03"/>
    <s v="Emprego e Formação profissional"/>
    <s v="01.25.03"/>
    <x v="4"/>
    <x v="0"/>
    <x v="2"/>
    <x v="2"/>
    <x v="0"/>
    <x v="1"/>
    <x v="0"/>
    <x v="0"/>
    <x v="10"/>
    <s v="2024-11-11"/>
    <x v="3"/>
    <n v="10000"/>
    <x v="0"/>
    <m/>
    <x v="0"/>
    <m/>
    <x v="143"/>
    <n v="100478855"/>
    <x v="0"/>
    <x v="0"/>
    <s v="Estágios Profissionais e Promoção de Emprego"/>
    <s v="ORI"/>
    <x v="0"/>
    <m/>
    <x v="0"/>
    <x v="0"/>
    <x v="0"/>
    <x v="0"/>
    <x v="0"/>
    <x v="0"/>
    <x v="0"/>
    <x v="0"/>
    <x v="0"/>
    <x v="0"/>
    <x v="0"/>
    <s v="Estágios Profissionais e Promoção de Emprego"/>
    <x v="0"/>
    <x v="0"/>
    <x v="0"/>
    <x v="0"/>
    <x v="1"/>
    <x v="0"/>
    <x v="0"/>
    <x v="0"/>
    <x v="0"/>
    <x v="0"/>
    <x v="0"/>
    <x v="0"/>
    <s v="Apoio social a favor da Sra. Maria Eunice Martins Rosa, para reforço de negocio, conforme anexo."/>
  </r>
  <r>
    <x v="0"/>
    <n v="0"/>
    <n v="0"/>
    <n v="0"/>
    <n v="10000"/>
    <x v="657"/>
    <x v="0"/>
    <x v="0"/>
    <x v="0"/>
    <s v="01.25.03.12"/>
    <x v="6"/>
    <x v="3"/>
    <x v="3"/>
    <s v="Emprego e Formação profissional"/>
    <s v="01.25.03"/>
    <s v="Emprego e Formação profissional"/>
    <s v="01.25.03"/>
    <x v="4"/>
    <x v="0"/>
    <x v="2"/>
    <x v="2"/>
    <x v="0"/>
    <x v="1"/>
    <x v="0"/>
    <x v="0"/>
    <x v="10"/>
    <s v="2024-11-11"/>
    <x v="3"/>
    <n v="10000"/>
    <x v="0"/>
    <m/>
    <x v="0"/>
    <m/>
    <x v="144"/>
    <n v="100478307"/>
    <x v="0"/>
    <x v="0"/>
    <s v="Estágios Profissionais e Promoção de Emprego"/>
    <s v="ORI"/>
    <x v="0"/>
    <m/>
    <x v="0"/>
    <x v="0"/>
    <x v="0"/>
    <x v="0"/>
    <x v="0"/>
    <x v="0"/>
    <x v="0"/>
    <x v="0"/>
    <x v="0"/>
    <x v="0"/>
    <x v="0"/>
    <s v="Estágios Profissionais e Promoção de Emprego"/>
    <x v="0"/>
    <x v="0"/>
    <x v="0"/>
    <x v="0"/>
    <x v="1"/>
    <x v="0"/>
    <x v="0"/>
    <x v="0"/>
    <x v="0"/>
    <x v="0"/>
    <x v="0"/>
    <x v="0"/>
    <s v="Apoio social a favor da Sra. Carine Patricia Lopes Cabral, para promoção de autoemprego, conforme anexo."/>
  </r>
  <r>
    <x v="0"/>
    <n v="0"/>
    <n v="0"/>
    <n v="0"/>
    <n v="3640"/>
    <x v="658"/>
    <x v="0"/>
    <x v="1"/>
    <x v="0"/>
    <s v="03.03.10"/>
    <x v="8"/>
    <x v="0"/>
    <x v="4"/>
    <s v="Receitas Da Câmara"/>
    <s v="03.03.10"/>
    <s v="Receitas Da Câmara"/>
    <s v="03.03.10"/>
    <x v="9"/>
    <x v="0"/>
    <x v="3"/>
    <x v="3"/>
    <x v="0"/>
    <x v="0"/>
    <x v="2"/>
    <x v="0"/>
    <x v="10"/>
    <s v="2024-11-04"/>
    <x v="3"/>
    <n v="3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659"/>
    <x v="0"/>
    <x v="1"/>
    <x v="0"/>
    <s v="03.03.10"/>
    <x v="8"/>
    <x v="0"/>
    <x v="4"/>
    <s v="Receitas Da Câmara"/>
    <s v="03.03.10"/>
    <s v="Receitas Da Câmara"/>
    <s v="03.03.10"/>
    <x v="26"/>
    <x v="0"/>
    <x v="3"/>
    <x v="3"/>
    <x v="0"/>
    <x v="0"/>
    <x v="2"/>
    <x v="0"/>
    <x v="10"/>
    <s v="2024-11-04"/>
    <x v="3"/>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595"/>
    <x v="660"/>
    <x v="0"/>
    <x v="1"/>
    <x v="0"/>
    <s v="03.03.10"/>
    <x v="8"/>
    <x v="0"/>
    <x v="4"/>
    <s v="Receitas Da Câmara"/>
    <s v="03.03.10"/>
    <s v="Receitas Da Câmara"/>
    <s v="03.03.10"/>
    <x v="18"/>
    <x v="0"/>
    <x v="0"/>
    <x v="0"/>
    <x v="0"/>
    <x v="0"/>
    <x v="2"/>
    <x v="0"/>
    <x v="10"/>
    <s v="2024-11-04"/>
    <x v="3"/>
    <n v="2259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00"/>
    <x v="661"/>
    <x v="0"/>
    <x v="1"/>
    <x v="0"/>
    <s v="03.03.10"/>
    <x v="8"/>
    <x v="0"/>
    <x v="4"/>
    <s v="Receitas Da Câmara"/>
    <s v="03.03.10"/>
    <s v="Receitas Da Câmara"/>
    <s v="03.03.10"/>
    <x v="11"/>
    <x v="0"/>
    <x v="0"/>
    <x v="5"/>
    <x v="0"/>
    <x v="0"/>
    <x v="2"/>
    <x v="0"/>
    <x v="10"/>
    <s v="2024-11-04"/>
    <x v="3"/>
    <n v="1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
    <x v="662"/>
    <x v="0"/>
    <x v="1"/>
    <x v="0"/>
    <s v="03.03.10"/>
    <x v="8"/>
    <x v="0"/>
    <x v="4"/>
    <s v="Receitas Da Câmara"/>
    <s v="03.03.10"/>
    <s v="Receitas Da Câmara"/>
    <s v="03.03.10"/>
    <x v="8"/>
    <x v="0"/>
    <x v="3"/>
    <x v="3"/>
    <x v="0"/>
    <x v="0"/>
    <x v="2"/>
    <x v="0"/>
    <x v="10"/>
    <s v="2024-11-04"/>
    <x v="3"/>
    <n v="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663"/>
    <x v="0"/>
    <x v="1"/>
    <x v="0"/>
    <s v="03.03.10"/>
    <x v="8"/>
    <x v="0"/>
    <x v="4"/>
    <s v="Receitas Da Câmara"/>
    <s v="03.03.10"/>
    <s v="Receitas Da Câmara"/>
    <s v="03.03.10"/>
    <x v="42"/>
    <x v="0"/>
    <x v="3"/>
    <x v="3"/>
    <x v="0"/>
    <x v="0"/>
    <x v="2"/>
    <x v="0"/>
    <x v="10"/>
    <s v="2024-11-04"/>
    <x v="3"/>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80"/>
    <x v="664"/>
    <x v="0"/>
    <x v="1"/>
    <x v="0"/>
    <s v="03.03.10"/>
    <x v="8"/>
    <x v="0"/>
    <x v="4"/>
    <s v="Receitas Da Câmara"/>
    <s v="03.03.10"/>
    <s v="Receitas Da Câmara"/>
    <s v="03.03.10"/>
    <x v="6"/>
    <x v="0"/>
    <x v="3"/>
    <x v="3"/>
    <x v="0"/>
    <x v="0"/>
    <x v="2"/>
    <x v="0"/>
    <x v="10"/>
    <s v="2024-11-04"/>
    <x v="3"/>
    <n v="19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20"/>
    <x v="665"/>
    <x v="0"/>
    <x v="1"/>
    <x v="0"/>
    <s v="03.03.10"/>
    <x v="8"/>
    <x v="0"/>
    <x v="4"/>
    <s v="Receitas Da Câmara"/>
    <s v="03.03.10"/>
    <s v="Receitas Da Câmara"/>
    <s v="03.03.10"/>
    <x v="13"/>
    <x v="0"/>
    <x v="3"/>
    <x v="3"/>
    <x v="0"/>
    <x v="0"/>
    <x v="2"/>
    <x v="0"/>
    <x v="10"/>
    <s v="2024-11-04"/>
    <x v="3"/>
    <n v="5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2"/>
    <x v="666"/>
    <x v="0"/>
    <x v="1"/>
    <x v="0"/>
    <s v="03.03.10"/>
    <x v="8"/>
    <x v="0"/>
    <x v="4"/>
    <s v="Receitas Da Câmara"/>
    <s v="03.03.10"/>
    <s v="Receitas Da Câmara"/>
    <s v="03.03.10"/>
    <x v="25"/>
    <x v="0"/>
    <x v="3"/>
    <x v="3"/>
    <x v="0"/>
    <x v="0"/>
    <x v="2"/>
    <x v="0"/>
    <x v="10"/>
    <s v="2024-11-04"/>
    <x v="3"/>
    <n v="21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667"/>
    <x v="0"/>
    <x v="1"/>
    <x v="0"/>
    <s v="03.03.10"/>
    <x v="8"/>
    <x v="0"/>
    <x v="4"/>
    <s v="Receitas Da Câmara"/>
    <s v="03.03.10"/>
    <s v="Receitas Da Câmara"/>
    <s v="03.03.10"/>
    <x v="19"/>
    <x v="0"/>
    <x v="3"/>
    <x v="6"/>
    <x v="0"/>
    <x v="0"/>
    <x v="2"/>
    <x v="0"/>
    <x v="10"/>
    <s v="2024-11-06"/>
    <x v="3"/>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00"/>
    <x v="668"/>
    <x v="0"/>
    <x v="1"/>
    <x v="0"/>
    <s v="03.03.10"/>
    <x v="8"/>
    <x v="0"/>
    <x v="4"/>
    <s v="Receitas Da Câmara"/>
    <s v="03.03.10"/>
    <s v="Receitas Da Câmara"/>
    <s v="03.03.10"/>
    <x v="11"/>
    <x v="0"/>
    <x v="0"/>
    <x v="5"/>
    <x v="0"/>
    <x v="0"/>
    <x v="2"/>
    <x v="0"/>
    <x v="10"/>
    <s v="2024-11-06"/>
    <x v="3"/>
    <n v="4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50"/>
    <x v="669"/>
    <x v="0"/>
    <x v="1"/>
    <x v="0"/>
    <s v="03.03.10"/>
    <x v="8"/>
    <x v="0"/>
    <x v="4"/>
    <s v="Receitas Da Câmara"/>
    <s v="03.03.10"/>
    <s v="Receitas Da Câmara"/>
    <s v="03.03.10"/>
    <x v="10"/>
    <x v="0"/>
    <x v="3"/>
    <x v="3"/>
    <x v="0"/>
    <x v="0"/>
    <x v="2"/>
    <x v="0"/>
    <x v="10"/>
    <s v="2024-11-06"/>
    <x v="3"/>
    <n v="1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670"/>
    <x v="0"/>
    <x v="1"/>
    <x v="0"/>
    <s v="03.03.10"/>
    <x v="8"/>
    <x v="0"/>
    <x v="4"/>
    <s v="Receitas Da Câmara"/>
    <s v="03.03.10"/>
    <s v="Receitas Da Câmara"/>
    <s v="03.03.10"/>
    <x v="42"/>
    <x v="0"/>
    <x v="3"/>
    <x v="3"/>
    <x v="0"/>
    <x v="0"/>
    <x v="2"/>
    <x v="0"/>
    <x v="10"/>
    <s v="2024-11-06"/>
    <x v="3"/>
    <n v="4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0500"/>
    <x v="671"/>
    <x v="0"/>
    <x v="1"/>
    <x v="0"/>
    <s v="03.03.10"/>
    <x v="8"/>
    <x v="0"/>
    <x v="4"/>
    <s v="Receitas Da Câmara"/>
    <s v="03.03.10"/>
    <s v="Receitas Da Câmara"/>
    <s v="03.03.10"/>
    <x v="15"/>
    <x v="0"/>
    <x v="0"/>
    <x v="0"/>
    <x v="0"/>
    <x v="0"/>
    <x v="2"/>
    <x v="0"/>
    <x v="10"/>
    <s v="2024-11-06"/>
    <x v="3"/>
    <n v="70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
    <x v="672"/>
    <x v="0"/>
    <x v="1"/>
    <x v="0"/>
    <s v="03.03.10"/>
    <x v="8"/>
    <x v="0"/>
    <x v="4"/>
    <s v="Receitas Da Câmara"/>
    <s v="03.03.10"/>
    <s v="Receitas Da Câmara"/>
    <s v="03.03.10"/>
    <x v="8"/>
    <x v="0"/>
    <x v="3"/>
    <x v="3"/>
    <x v="0"/>
    <x v="0"/>
    <x v="2"/>
    <x v="0"/>
    <x v="10"/>
    <s v="2024-11-06"/>
    <x v="3"/>
    <n v="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
    <x v="673"/>
    <x v="0"/>
    <x v="1"/>
    <x v="0"/>
    <s v="03.03.10"/>
    <x v="8"/>
    <x v="0"/>
    <x v="4"/>
    <s v="Receitas Da Câmara"/>
    <s v="03.03.10"/>
    <s v="Receitas Da Câmara"/>
    <s v="03.03.10"/>
    <x v="21"/>
    <x v="0"/>
    <x v="3"/>
    <x v="3"/>
    <x v="0"/>
    <x v="0"/>
    <x v="2"/>
    <x v="0"/>
    <x v="10"/>
    <s v="2024-11-06"/>
    <x v="3"/>
    <n v="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8"/>
    <x v="674"/>
    <x v="0"/>
    <x v="1"/>
    <x v="0"/>
    <s v="03.03.10"/>
    <x v="8"/>
    <x v="0"/>
    <x v="4"/>
    <s v="Receitas Da Câmara"/>
    <s v="03.03.10"/>
    <s v="Receitas Da Câmara"/>
    <s v="03.03.10"/>
    <x v="25"/>
    <x v="0"/>
    <x v="3"/>
    <x v="3"/>
    <x v="0"/>
    <x v="0"/>
    <x v="2"/>
    <x v="0"/>
    <x v="10"/>
    <s v="2024-11-06"/>
    <x v="3"/>
    <n v="31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70"/>
    <x v="675"/>
    <x v="0"/>
    <x v="1"/>
    <x v="0"/>
    <s v="03.03.10"/>
    <x v="8"/>
    <x v="0"/>
    <x v="4"/>
    <s v="Receitas Da Câmara"/>
    <s v="03.03.10"/>
    <s v="Receitas Da Câmara"/>
    <s v="03.03.10"/>
    <x v="13"/>
    <x v="0"/>
    <x v="3"/>
    <x v="3"/>
    <x v="0"/>
    <x v="0"/>
    <x v="2"/>
    <x v="0"/>
    <x v="10"/>
    <s v="2024-11-06"/>
    <x v="3"/>
    <n v="21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837"/>
    <x v="676"/>
    <x v="0"/>
    <x v="1"/>
    <x v="0"/>
    <s v="03.03.10"/>
    <x v="8"/>
    <x v="0"/>
    <x v="4"/>
    <s v="Receitas Da Câmara"/>
    <s v="03.03.10"/>
    <s v="Receitas Da Câmara"/>
    <s v="03.03.10"/>
    <x v="18"/>
    <x v="0"/>
    <x v="0"/>
    <x v="0"/>
    <x v="0"/>
    <x v="0"/>
    <x v="2"/>
    <x v="0"/>
    <x v="10"/>
    <s v="2024-11-06"/>
    <x v="3"/>
    <n v="1183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677"/>
    <x v="0"/>
    <x v="1"/>
    <x v="0"/>
    <s v="03.03.10"/>
    <x v="8"/>
    <x v="0"/>
    <x v="4"/>
    <s v="Receitas Da Câmara"/>
    <s v="03.03.10"/>
    <s v="Receitas Da Câmara"/>
    <s v="03.03.10"/>
    <x v="8"/>
    <x v="0"/>
    <x v="3"/>
    <x v="3"/>
    <x v="0"/>
    <x v="0"/>
    <x v="2"/>
    <x v="0"/>
    <x v="10"/>
    <s v="2024-11-05"/>
    <x v="3"/>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20"/>
    <x v="678"/>
    <x v="0"/>
    <x v="1"/>
    <x v="0"/>
    <s v="03.03.10"/>
    <x v="8"/>
    <x v="0"/>
    <x v="4"/>
    <s v="Receitas Da Câmara"/>
    <s v="03.03.10"/>
    <s v="Receitas Da Câmara"/>
    <s v="03.03.10"/>
    <x v="13"/>
    <x v="0"/>
    <x v="3"/>
    <x v="3"/>
    <x v="0"/>
    <x v="0"/>
    <x v="2"/>
    <x v="0"/>
    <x v="10"/>
    <s v="2024-11-05"/>
    <x v="3"/>
    <n v="3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50"/>
    <x v="679"/>
    <x v="0"/>
    <x v="1"/>
    <x v="0"/>
    <s v="03.03.10"/>
    <x v="8"/>
    <x v="0"/>
    <x v="4"/>
    <s v="Receitas Da Câmara"/>
    <s v="03.03.10"/>
    <s v="Receitas Da Câmara"/>
    <s v="03.03.10"/>
    <x v="10"/>
    <x v="0"/>
    <x v="3"/>
    <x v="3"/>
    <x v="0"/>
    <x v="0"/>
    <x v="2"/>
    <x v="0"/>
    <x v="10"/>
    <s v="2024-11-05"/>
    <x v="3"/>
    <n v="2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680"/>
    <x v="0"/>
    <x v="1"/>
    <x v="0"/>
    <s v="03.03.10"/>
    <x v="8"/>
    <x v="0"/>
    <x v="4"/>
    <s v="Receitas Da Câmara"/>
    <s v="03.03.10"/>
    <s v="Receitas Da Câmara"/>
    <s v="03.03.10"/>
    <x v="12"/>
    <x v="0"/>
    <x v="3"/>
    <x v="3"/>
    <x v="0"/>
    <x v="0"/>
    <x v="2"/>
    <x v="0"/>
    <x v="10"/>
    <s v="2024-11-05"/>
    <x v="3"/>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681"/>
    <x v="0"/>
    <x v="1"/>
    <x v="0"/>
    <s v="03.03.10"/>
    <x v="8"/>
    <x v="0"/>
    <x v="4"/>
    <s v="Receitas Da Câmara"/>
    <s v="03.03.10"/>
    <s v="Receitas Da Câmara"/>
    <s v="03.03.10"/>
    <x v="42"/>
    <x v="0"/>
    <x v="3"/>
    <x v="3"/>
    <x v="0"/>
    <x v="0"/>
    <x v="2"/>
    <x v="0"/>
    <x v="10"/>
    <s v="2024-11-05"/>
    <x v="3"/>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00"/>
    <x v="682"/>
    <x v="0"/>
    <x v="1"/>
    <x v="0"/>
    <s v="03.03.10"/>
    <x v="8"/>
    <x v="0"/>
    <x v="4"/>
    <s v="Receitas Da Câmara"/>
    <s v="03.03.10"/>
    <s v="Receitas Da Câmara"/>
    <s v="03.03.10"/>
    <x v="17"/>
    <x v="0"/>
    <x v="3"/>
    <x v="3"/>
    <x v="0"/>
    <x v="0"/>
    <x v="2"/>
    <x v="0"/>
    <x v="10"/>
    <s v="2024-11-05"/>
    <x v="3"/>
    <n v="5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683"/>
    <x v="0"/>
    <x v="1"/>
    <x v="0"/>
    <s v="03.03.10"/>
    <x v="8"/>
    <x v="0"/>
    <x v="4"/>
    <s v="Receitas Da Câmara"/>
    <s v="03.03.10"/>
    <s v="Receitas Da Câmara"/>
    <s v="03.03.10"/>
    <x v="6"/>
    <x v="0"/>
    <x v="3"/>
    <x v="3"/>
    <x v="0"/>
    <x v="0"/>
    <x v="2"/>
    <x v="0"/>
    <x v="10"/>
    <s v="2024-11-05"/>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
    <x v="684"/>
    <x v="0"/>
    <x v="1"/>
    <x v="0"/>
    <s v="03.03.10"/>
    <x v="8"/>
    <x v="0"/>
    <x v="4"/>
    <s v="Receitas Da Câmara"/>
    <s v="03.03.10"/>
    <s v="Receitas Da Câmara"/>
    <s v="03.03.10"/>
    <x v="11"/>
    <x v="0"/>
    <x v="0"/>
    <x v="5"/>
    <x v="0"/>
    <x v="0"/>
    <x v="2"/>
    <x v="0"/>
    <x v="10"/>
    <s v="2024-11-05"/>
    <x v="3"/>
    <n v="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602.71249999999"/>
    <x v="685"/>
    <x v="0"/>
    <x v="1"/>
    <x v="0"/>
    <s v="03.03.10"/>
    <x v="8"/>
    <x v="0"/>
    <x v="4"/>
    <s v="Receitas Da Câmara"/>
    <s v="03.03.10"/>
    <s v="Receitas Da Câmara"/>
    <s v="03.03.10"/>
    <x v="18"/>
    <x v="0"/>
    <x v="0"/>
    <x v="0"/>
    <x v="0"/>
    <x v="0"/>
    <x v="2"/>
    <x v="0"/>
    <x v="10"/>
    <s v="2024-11-05"/>
    <x v="3"/>
    <n v="180602.7124999999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000"/>
    <x v="686"/>
    <x v="0"/>
    <x v="0"/>
    <x v="0"/>
    <s v="03.16.15"/>
    <x v="0"/>
    <x v="0"/>
    <x v="0"/>
    <s v="Direção Financeira"/>
    <s v="03.16.15"/>
    <s v="Direção Financeira"/>
    <s v="03.16.15"/>
    <x v="41"/>
    <x v="0"/>
    <x v="0"/>
    <x v="1"/>
    <x v="0"/>
    <x v="0"/>
    <x v="0"/>
    <x v="0"/>
    <x v="10"/>
    <s v="2024-11-19"/>
    <x v="3"/>
    <n v="92000"/>
    <x v="0"/>
    <m/>
    <x v="0"/>
    <m/>
    <x v="22"/>
    <n v="100478657"/>
    <x v="0"/>
    <x v="0"/>
    <s v="Direção Financeira"/>
    <s v="ORI"/>
    <x v="0"/>
    <m/>
    <x v="0"/>
    <x v="0"/>
    <x v="0"/>
    <x v="0"/>
    <x v="0"/>
    <x v="0"/>
    <x v="0"/>
    <x v="0"/>
    <x v="0"/>
    <x v="0"/>
    <x v="0"/>
    <s v="Direção Financeira"/>
    <x v="0"/>
    <x v="0"/>
    <x v="0"/>
    <x v="0"/>
    <x v="0"/>
    <x v="0"/>
    <x v="0"/>
    <x v="0"/>
    <x v="0"/>
    <x v="0"/>
    <x v="0"/>
    <x v="0"/>
    <s v="Pagamento a favor da Translux Comercio E Serviços, para a aquisição de serviços de pintura completo bate chapa-choque e guarda lama esquerdo e manutenção e carregamento de ar condicionado da viatura ST-48-WL da CMSM, conforme anexo.   "/>
  </r>
  <r>
    <x v="0"/>
    <n v="0"/>
    <n v="0"/>
    <n v="0"/>
    <n v="68"/>
    <x v="687"/>
    <x v="0"/>
    <x v="0"/>
    <x v="0"/>
    <s v="03.16.02"/>
    <x v="3"/>
    <x v="0"/>
    <x v="0"/>
    <s v="Gabinete do Presidente"/>
    <s v="03.16.02"/>
    <s v="Gabinete do Presidente"/>
    <s v="03.16.02"/>
    <x v="31"/>
    <x v="0"/>
    <x v="0"/>
    <x v="1"/>
    <x v="0"/>
    <x v="0"/>
    <x v="0"/>
    <x v="0"/>
    <x v="10"/>
    <s v="2024-11-22"/>
    <x v="3"/>
    <n v="68"/>
    <x v="0"/>
    <m/>
    <x v="0"/>
    <m/>
    <x v="15"/>
    <n v="100479277"/>
    <x v="0"/>
    <x v="2"/>
    <s v="Gabinete do Presidente"/>
    <s v="ORI"/>
    <x v="0"/>
    <m/>
    <x v="0"/>
    <x v="0"/>
    <x v="0"/>
    <x v="0"/>
    <x v="0"/>
    <x v="0"/>
    <x v="0"/>
    <x v="0"/>
    <x v="0"/>
    <x v="0"/>
    <x v="0"/>
    <s v="Gabinete do Presidente"/>
    <x v="0"/>
    <x v="0"/>
    <x v="0"/>
    <x v="0"/>
    <x v="0"/>
    <x v="0"/>
    <x v="0"/>
    <x v="0"/>
    <x v="0"/>
    <x v="0"/>
    <x v="2"/>
    <x v="0"/>
    <s v="Pagamento de salário referente a 11-2024"/>
  </r>
  <r>
    <x v="0"/>
    <n v="0"/>
    <n v="0"/>
    <n v="0"/>
    <n v="103"/>
    <x v="687"/>
    <x v="0"/>
    <x v="0"/>
    <x v="0"/>
    <s v="03.16.02"/>
    <x v="3"/>
    <x v="0"/>
    <x v="0"/>
    <s v="Gabinete do Presidente"/>
    <s v="03.16.02"/>
    <s v="Gabinete do Presidente"/>
    <s v="03.16.02"/>
    <x v="59"/>
    <x v="0"/>
    <x v="0"/>
    <x v="0"/>
    <x v="0"/>
    <x v="0"/>
    <x v="0"/>
    <x v="0"/>
    <x v="10"/>
    <s v="2024-11-22"/>
    <x v="3"/>
    <n v="103"/>
    <x v="0"/>
    <m/>
    <x v="0"/>
    <m/>
    <x v="15"/>
    <n v="100479277"/>
    <x v="0"/>
    <x v="2"/>
    <s v="Gabinete do Presidente"/>
    <s v="ORI"/>
    <x v="0"/>
    <m/>
    <x v="0"/>
    <x v="0"/>
    <x v="0"/>
    <x v="0"/>
    <x v="0"/>
    <x v="0"/>
    <x v="0"/>
    <x v="0"/>
    <x v="0"/>
    <x v="0"/>
    <x v="0"/>
    <s v="Gabinete do Presidente"/>
    <x v="0"/>
    <x v="0"/>
    <x v="0"/>
    <x v="0"/>
    <x v="0"/>
    <x v="0"/>
    <x v="0"/>
    <x v="0"/>
    <x v="0"/>
    <x v="0"/>
    <x v="2"/>
    <x v="0"/>
    <s v="Pagamento de salário referente a 11-2024"/>
  </r>
  <r>
    <x v="0"/>
    <n v="0"/>
    <n v="0"/>
    <n v="0"/>
    <n v="1"/>
    <x v="687"/>
    <x v="0"/>
    <x v="0"/>
    <x v="0"/>
    <s v="03.16.02"/>
    <x v="3"/>
    <x v="0"/>
    <x v="0"/>
    <s v="Gabinete do Presidente"/>
    <s v="03.16.02"/>
    <s v="Gabinete do Presidente"/>
    <s v="03.16.02"/>
    <x v="29"/>
    <x v="0"/>
    <x v="0"/>
    <x v="0"/>
    <x v="0"/>
    <x v="0"/>
    <x v="0"/>
    <x v="0"/>
    <x v="10"/>
    <s v="2024-11-22"/>
    <x v="3"/>
    <n v="1"/>
    <x v="0"/>
    <m/>
    <x v="0"/>
    <m/>
    <x v="15"/>
    <n v="100479277"/>
    <x v="0"/>
    <x v="2"/>
    <s v="Gabinete do Presidente"/>
    <s v="ORI"/>
    <x v="0"/>
    <m/>
    <x v="0"/>
    <x v="0"/>
    <x v="0"/>
    <x v="0"/>
    <x v="0"/>
    <x v="0"/>
    <x v="0"/>
    <x v="0"/>
    <x v="0"/>
    <x v="0"/>
    <x v="0"/>
    <s v="Gabinete do Presidente"/>
    <x v="0"/>
    <x v="0"/>
    <x v="0"/>
    <x v="0"/>
    <x v="0"/>
    <x v="0"/>
    <x v="0"/>
    <x v="0"/>
    <x v="0"/>
    <x v="0"/>
    <x v="2"/>
    <x v="0"/>
    <s v="Pagamento de salário referente a 11-2024"/>
  </r>
  <r>
    <x v="0"/>
    <n v="0"/>
    <n v="0"/>
    <n v="0"/>
    <n v="353"/>
    <x v="687"/>
    <x v="0"/>
    <x v="0"/>
    <x v="0"/>
    <s v="03.16.02"/>
    <x v="3"/>
    <x v="0"/>
    <x v="0"/>
    <s v="Gabinete do Presidente"/>
    <s v="03.16.02"/>
    <s v="Gabinete do Presidente"/>
    <s v="03.16.02"/>
    <x v="28"/>
    <x v="0"/>
    <x v="0"/>
    <x v="0"/>
    <x v="0"/>
    <x v="0"/>
    <x v="0"/>
    <x v="0"/>
    <x v="10"/>
    <s v="2024-11-22"/>
    <x v="3"/>
    <n v="353"/>
    <x v="0"/>
    <m/>
    <x v="0"/>
    <m/>
    <x v="15"/>
    <n v="100479277"/>
    <x v="0"/>
    <x v="2"/>
    <s v="Gabinete do Presidente"/>
    <s v="ORI"/>
    <x v="0"/>
    <m/>
    <x v="0"/>
    <x v="0"/>
    <x v="0"/>
    <x v="0"/>
    <x v="0"/>
    <x v="0"/>
    <x v="0"/>
    <x v="0"/>
    <x v="0"/>
    <x v="0"/>
    <x v="0"/>
    <s v="Gabinete do Presidente"/>
    <x v="0"/>
    <x v="0"/>
    <x v="0"/>
    <x v="0"/>
    <x v="0"/>
    <x v="0"/>
    <x v="0"/>
    <x v="0"/>
    <x v="0"/>
    <x v="0"/>
    <x v="2"/>
    <x v="0"/>
    <s v="Pagamento de salário referente a 11-2024"/>
  </r>
  <r>
    <x v="0"/>
    <n v="0"/>
    <n v="0"/>
    <n v="0"/>
    <n v="1016"/>
    <x v="687"/>
    <x v="0"/>
    <x v="0"/>
    <x v="0"/>
    <s v="03.16.02"/>
    <x v="3"/>
    <x v="0"/>
    <x v="0"/>
    <s v="Gabinete do Presidente"/>
    <s v="03.16.02"/>
    <s v="Gabinete do Presidente"/>
    <s v="03.16.02"/>
    <x v="49"/>
    <x v="0"/>
    <x v="0"/>
    <x v="0"/>
    <x v="1"/>
    <x v="0"/>
    <x v="0"/>
    <x v="0"/>
    <x v="10"/>
    <s v="2024-11-22"/>
    <x v="3"/>
    <n v="1016"/>
    <x v="0"/>
    <m/>
    <x v="0"/>
    <m/>
    <x v="15"/>
    <n v="100479277"/>
    <x v="0"/>
    <x v="2"/>
    <s v="Gabinete do Presidente"/>
    <s v="ORI"/>
    <x v="0"/>
    <m/>
    <x v="0"/>
    <x v="0"/>
    <x v="0"/>
    <x v="0"/>
    <x v="0"/>
    <x v="0"/>
    <x v="0"/>
    <x v="0"/>
    <x v="0"/>
    <x v="0"/>
    <x v="0"/>
    <s v="Gabinete do Presidente"/>
    <x v="0"/>
    <x v="0"/>
    <x v="0"/>
    <x v="0"/>
    <x v="0"/>
    <x v="0"/>
    <x v="0"/>
    <x v="0"/>
    <x v="0"/>
    <x v="0"/>
    <x v="2"/>
    <x v="0"/>
    <s v="Pagamento de salário referente a 11-2024"/>
  </r>
  <r>
    <x v="0"/>
    <n v="0"/>
    <n v="0"/>
    <n v="0"/>
    <n v="1941"/>
    <x v="687"/>
    <x v="0"/>
    <x v="0"/>
    <x v="0"/>
    <s v="03.16.02"/>
    <x v="3"/>
    <x v="0"/>
    <x v="0"/>
    <s v="Gabinete do Presidente"/>
    <s v="03.16.02"/>
    <s v="Gabinete do Presidente"/>
    <s v="03.16.02"/>
    <x v="31"/>
    <x v="0"/>
    <x v="0"/>
    <x v="1"/>
    <x v="0"/>
    <x v="0"/>
    <x v="0"/>
    <x v="0"/>
    <x v="10"/>
    <s v="2024-11-22"/>
    <x v="3"/>
    <n v="1941"/>
    <x v="0"/>
    <m/>
    <x v="0"/>
    <m/>
    <x v="2"/>
    <n v="100474696"/>
    <x v="0"/>
    <x v="1"/>
    <s v="Gabinete do Presidente"/>
    <s v="ORI"/>
    <x v="0"/>
    <m/>
    <x v="0"/>
    <x v="0"/>
    <x v="0"/>
    <x v="0"/>
    <x v="0"/>
    <x v="0"/>
    <x v="0"/>
    <x v="0"/>
    <x v="0"/>
    <x v="0"/>
    <x v="0"/>
    <s v="Gabinete do Presidente"/>
    <x v="0"/>
    <x v="0"/>
    <x v="0"/>
    <x v="0"/>
    <x v="0"/>
    <x v="0"/>
    <x v="0"/>
    <x v="0"/>
    <x v="0"/>
    <x v="0"/>
    <x v="1"/>
    <x v="0"/>
    <s v="Pagamento de salário referente a 11-2024"/>
  </r>
  <r>
    <x v="0"/>
    <n v="0"/>
    <n v="0"/>
    <n v="0"/>
    <n v="2912"/>
    <x v="687"/>
    <x v="0"/>
    <x v="0"/>
    <x v="0"/>
    <s v="03.16.02"/>
    <x v="3"/>
    <x v="0"/>
    <x v="0"/>
    <s v="Gabinete do Presidente"/>
    <s v="03.16.02"/>
    <s v="Gabinete do Presidente"/>
    <s v="03.16.02"/>
    <x v="59"/>
    <x v="0"/>
    <x v="0"/>
    <x v="0"/>
    <x v="0"/>
    <x v="0"/>
    <x v="0"/>
    <x v="0"/>
    <x v="10"/>
    <s v="2024-11-22"/>
    <x v="3"/>
    <n v="2912"/>
    <x v="0"/>
    <m/>
    <x v="0"/>
    <m/>
    <x v="2"/>
    <n v="100474696"/>
    <x v="0"/>
    <x v="1"/>
    <s v="Gabinete do Presidente"/>
    <s v="ORI"/>
    <x v="0"/>
    <m/>
    <x v="0"/>
    <x v="0"/>
    <x v="0"/>
    <x v="0"/>
    <x v="0"/>
    <x v="0"/>
    <x v="0"/>
    <x v="0"/>
    <x v="0"/>
    <x v="0"/>
    <x v="0"/>
    <s v="Gabinete do Presidente"/>
    <x v="0"/>
    <x v="0"/>
    <x v="0"/>
    <x v="0"/>
    <x v="0"/>
    <x v="0"/>
    <x v="0"/>
    <x v="0"/>
    <x v="0"/>
    <x v="0"/>
    <x v="1"/>
    <x v="0"/>
    <s v="Pagamento de salário referente a 11-2024"/>
  </r>
  <r>
    <x v="0"/>
    <n v="0"/>
    <n v="0"/>
    <n v="0"/>
    <n v="28"/>
    <x v="687"/>
    <x v="0"/>
    <x v="0"/>
    <x v="0"/>
    <s v="03.16.02"/>
    <x v="3"/>
    <x v="0"/>
    <x v="0"/>
    <s v="Gabinete do Presidente"/>
    <s v="03.16.02"/>
    <s v="Gabinete do Presidente"/>
    <s v="03.16.02"/>
    <x v="29"/>
    <x v="0"/>
    <x v="0"/>
    <x v="0"/>
    <x v="0"/>
    <x v="0"/>
    <x v="0"/>
    <x v="0"/>
    <x v="10"/>
    <s v="2024-11-22"/>
    <x v="3"/>
    <n v="28"/>
    <x v="0"/>
    <m/>
    <x v="0"/>
    <m/>
    <x v="2"/>
    <n v="100474696"/>
    <x v="0"/>
    <x v="1"/>
    <s v="Gabinete do Presidente"/>
    <s v="ORI"/>
    <x v="0"/>
    <m/>
    <x v="0"/>
    <x v="0"/>
    <x v="0"/>
    <x v="0"/>
    <x v="0"/>
    <x v="0"/>
    <x v="0"/>
    <x v="0"/>
    <x v="0"/>
    <x v="0"/>
    <x v="0"/>
    <s v="Gabinete do Presidente"/>
    <x v="0"/>
    <x v="0"/>
    <x v="0"/>
    <x v="0"/>
    <x v="0"/>
    <x v="0"/>
    <x v="0"/>
    <x v="0"/>
    <x v="0"/>
    <x v="0"/>
    <x v="1"/>
    <x v="0"/>
    <s v="Pagamento de salário referente a 11-2024"/>
  </r>
  <r>
    <x v="0"/>
    <n v="0"/>
    <n v="0"/>
    <n v="0"/>
    <n v="9993"/>
    <x v="687"/>
    <x v="0"/>
    <x v="0"/>
    <x v="0"/>
    <s v="03.16.02"/>
    <x v="3"/>
    <x v="0"/>
    <x v="0"/>
    <s v="Gabinete do Presidente"/>
    <s v="03.16.02"/>
    <s v="Gabinete do Presidente"/>
    <s v="03.16.02"/>
    <x v="28"/>
    <x v="0"/>
    <x v="0"/>
    <x v="0"/>
    <x v="0"/>
    <x v="0"/>
    <x v="0"/>
    <x v="0"/>
    <x v="10"/>
    <s v="2024-11-22"/>
    <x v="3"/>
    <n v="9993"/>
    <x v="0"/>
    <m/>
    <x v="0"/>
    <m/>
    <x v="2"/>
    <n v="100474696"/>
    <x v="0"/>
    <x v="1"/>
    <s v="Gabinete do Presidente"/>
    <s v="ORI"/>
    <x v="0"/>
    <m/>
    <x v="0"/>
    <x v="0"/>
    <x v="0"/>
    <x v="0"/>
    <x v="0"/>
    <x v="0"/>
    <x v="0"/>
    <x v="0"/>
    <x v="0"/>
    <x v="0"/>
    <x v="0"/>
    <s v="Gabinete do Presidente"/>
    <x v="0"/>
    <x v="0"/>
    <x v="0"/>
    <x v="0"/>
    <x v="0"/>
    <x v="0"/>
    <x v="0"/>
    <x v="0"/>
    <x v="0"/>
    <x v="0"/>
    <x v="1"/>
    <x v="0"/>
    <s v="Pagamento de salário referente a 11-2024"/>
  </r>
  <r>
    <x v="0"/>
    <n v="0"/>
    <n v="0"/>
    <n v="0"/>
    <n v="28650"/>
    <x v="687"/>
    <x v="0"/>
    <x v="0"/>
    <x v="0"/>
    <s v="03.16.02"/>
    <x v="3"/>
    <x v="0"/>
    <x v="0"/>
    <s v="Gabinete do Presidente"/>
    <s v="03.16.02"/>
    <s v="Gabinete do Presidente"/>
    <s v="03.16.02"/>
    <x v="49"/>
    <x v="0"/>
    <x v="0"/>
    <x v="0"/>
    <x v="1"/>
    <x v="0"/>
    <x v="0"/>
    <x v="0"/>
    <x v="10"/>
    <s v="2024-11-22"/>
    <x v="3"/>
    <n v="28650"/>
    <x v="0"/>
    <m/>
    <x v="0"/>
    <m/>
    <x v="2"/>
    <n v="100474696"/>
    <x v="0"/>
    <x v="1"/>
    <s v="Gabinete do Presidente"/>
    <s v="ORI"/>
    <x v="0"/>
    <m/>
    <x v="0"/>
    <x v="0"/>
    <x v="0"/>
    <x v="0"/>
    <x v="0"/>
    <x v="0"/>
    <x v="0"/>
    <x v="0"/>
    <x v="0"/>
    <x v="0"/>
    <x v="0"/>
    <s v="Gabinete do Presidente"/>
    <x v="0"/>
    <x v="0"/>
    <x v="0"/>
    <x v="0"/>
    <x v="0"/>
    <x v="0"/>
    <x v="0"/>
    <x v="0"/>
    <x v="0"/>
    <x v="0"/>
    <x v="1"/>
    <x v="0"/>
    <s v="Pagamento de salário referente a 11-2024"/>
  </r>
  <r>
    <x v="0"/>
    <n v="0"/>
    <n v="0"/>
    <n v="0"/>
    <n v="214"/>
    <x v="687"/>
    <x v="0"/>
    <x v="0"/>
    <x v="0"/>
    <s v="03.16.02"/>
    <x v="3"/>
    <x v="0"/>
    <x v="0"/>
    <s v="Gabinete do Presidente"/>
    <s v="03.16.02"/>
    <s v="Gabinete do Presidente"/>
    <s v="03.16.02"/>
    <x v="31"/>
    <x v="0"/>
    <x v="0"/>
    <x v="1"/>
    <x v="0"/>
    <x v="0"/>
    <x v="0"/>
    <x v="0"/>
    <x v="10"/>
    <s v="2024-11-22"/>
    <x v="3"/>
    <n v="214"/>
    <x v="0"/>
    <m/>
    <x v="0"/>
    <m/>
    <x v="54"/>
    <n v="100477977"/>
    <x v="0"/>
    <x v="8"/>
    <s v="Gabinete do Presidente"/>
    <s v="ORI"/>
    <x v="0"/>
    <m/>
    <x v="0"/>
    <x v="0"/>
    <x v="0"/>
    <x v="0"/>
    <x v="0"/>
    <x v="0"/>
    <x v="0"/>
    <x v="0"/>
    <x v="0"/>
    <x v="0"/>
    <x v="0"/>
    <s v="Gabinete do Presidente"/>
    <x v="0"/>
    <x v="0"/>
    <x v="0"/>
    <x v="0"/>
    <x v="0"/>
    <x v="0"/>
    <x v="0"/>
    <x v="0"/>
    <x v="0"/>
    <x v="0"/>
    <x v="8"/>
    <x v="0"/>
    <s v="Pagamento de salário referente a 11-2024"/>
  </r>
  <r>
    <x v="0"/>
    <n v="0"/>
    <n v="0"/>
    <n v="0"/>
    <n v="321"/>
    <x v="687"/>
    <x v="0"/>
    <x v="0"/>
    <x v="0"/>
    <s v="03.16.02"/>
    <x v="3"/>
    <x v="0"/>
    <x v="0"/>
    <s v="Gabinete do Presidente"/>
    <s v="03.16.02"/>
    <s v="Gabinete do Presidente"/>
    <s v="03.16.02"/>
    <x v="59"/>
    <x v="0"/>
    <x v="0"/>
    <x v="0"/>
    <x v="0"/>
    <x v="0"/>
    <x v="0"/>
    <x v="0"/>
    <x v="10"/>
    <s v="2024-11-22"/>
    <x v="3"/>
    <n v="321"/>
    <x v="0"/>
    <m/>
    <x v="0"/>
    <m/>
    <x v="54"/>
    <n v="100477977"/>
    <x v="0"/>
    <x v="8"/>
    <s v="Gabinete do Presidente"/>
    <s v="ORI"/>
    <x v="0"/>
    <m/>
    <x v="0"/>
    <x v="0"/>
    <x v="0"/>
    <x v="0"/>
    <x v="0"/>
    <x v="0"/>
    <x v="0"/>
    <x v="0"/>
    <x v="0"/>
    <x v="0"/>
    <x v="0"/>
    <s v="Gabinete do Presidente"/>
    <x v="0"/>
    <x v="0"/>
    <x v="0"/>
    <x v="0"/>
    <x v="0"/>
    <x v="0"/>
    <x v="0"/>
    <x v="0"/>
    <x v="0"/>
    <x v="0"/>
    <x v="8"/>
    <x v="0"/>
    <s v="Pagamento de salário referente a 11-2024"/>
  </r>
  <r>
    <x v="0"/>
    <n v="0"/>
    <n v="0"/>
    <n v="0"/>
    <n v="3"/>
    <x v="687"/>
    <x v="0"/>
    <x v="0"/>
    <x v="0"/>
    <s v="03.16.02"/>
    <x v="3"/>
    <x v="0"/>
    <x v="0"/>
    <s v="Gabinete do Presidente"/>
    <s v="03.16.02"/>
    <s v="Gabinete do Presidente"/>
    <s v="03.16.02"/>
    <x v="29"/>
    <x v="0"/>
    <x v="0"/>
    <x v="0"/>
    <x v="0"/>
    <x v="0"/>
    <x v="0"/>
    <x v="0"/>
    <x v="10"/>
    <s v="2024-11-22"/>
    <x v="3"/>
    <n v="3"/>
    <x v="0"/>
    <m/>
    <x v="0"/>
    <m/>
    <x v="54"/>
    <n v="100477977"/>
    <x v="0"/>
    <x v="8"/>
    <s v="Gabinete do Presidente"/>
    <s v="ORI"/>
    <x v="0"/>
    <m/>
    <x v="0"/>
    <x v="0"/>
    <x v="0"/>
    <x v="0"/>
    <x v="0"/>
    <x v="0"/>
    <x v="0"/>
    <x v="0"/>
    <x v="0"/>
    <x v="0"/>
    <x v="0"/>
    <s v="Gabinete do Presidente"/>
    <x v="0"/>
    <x v="0"/>
    <x v="0"/>
    <x v="0"/>
    <x v="0"/>
    <x v="0"/>
    <x v="0"/>
    <x v="0"/>
    <x v="0"/>
    <x v="0"/>
    <x v="8"/>
    <x v="0"/>
    <s v="Pagamento de salário referente a 11-2024"/>
  </r>
  <r>
    <x v="0"/>
    <n v="0"/>
    <n v="0"/>
    <n v="0"/>
    <n v="1102"/>
    <x v="687"/>
    <x v="0"/>
    <x v="0"/>
    <x v="0"/>
    <s v="03.16.02"/>
    <x v="3"/>
    <x v="0"/>
    <x v="0"/>
    <s v="Gabinete do Presidente"/>
    <s v="03.16.02"/>
    <s v="Gabinete do Presidente"/>
    <s v="03.16.02"/>
    <x v="28"/>
    <x v="0"/>
    <x v="0"/>
    <x v="0"/>
    <x v="0"/>
    <x v="0"/>
    <x v="0"/>
    <x v="0"/>
    <x v="10"/>
    <s v="2024-11-22"/>
    <x v="3"/>
    <n v="1102"/>
    <x v="0"/>
    <m/>
    <x v="0"/>
    <m/>
    <x v="54"/>
    <n v="100477977"/>
    <x v="0"/>
    <x v="8"/>
    <s v="Gabinete do Presidente"/>
    <s v="ORI"/>
    <x v="0"/>
    <m/>
    <x v="0"/>
    <x v="0"/>
    <x v="0"/>
    <x v="0"/>
    <x v="0"/>
    <x v="0"/>
    <x v="0"/>
    <x v="0"/>
    <x v="0"/>
    <x v="0"/>
    <x v="0"/>
    <s v="Gabinete do Presidente"/>
    <x v="0"/>
    <x v="0"/>
    <x v="0"/>
    <x v="0"/>
    <x v="0"/>
    <x v="0"/>
    <x v="0"/>
    <x v="0"/>
    <x v="0"/>
    <x v="0"/>
    <x v="8"/>
    <x v="0"/>
    <s v="Pagamento de salário referente a 11-2024"/>
  </r>
  <r>
    <x v="0"/>
    <n v="0"/>
    <n v="0"/>
    <n v="0"/>
    <n v="3160"/>
    <x v="687"/>
    <x v="0"/>
    <x v="0"/>
    <x v="0"/>
    <s v="03.16.02"/>
    <x v="3"/>
    <x v="0"/>
    <x v="0"/>
    <s v="Gabinete do Presidente"/>
    <s v="03.16.02"/>
    <s v="Gabinete do Presidente"/>
    <s v="03.16.02"/>
    <x v="49"/>
    <x v="0"/>
    <x v="0"/>
    <x v="0"/>
    <x v="1"/>
    <x v="0"/>
    <x v="0"/>
    <x v="0"/>
    <x v="10"/>
    <s v="2024-11-22"/>
    <x v="3"/>
    <n v="3160"/>
    <x v="0"/>
    <m/>
    <x v="0"/>
    <m/>
    <x v="54"/>
    <n v="100477977"/>
    <x v="0"/>
    <x v="8"/>
    <s v="Gabinete do Presidente"/>
    <s v="ORI"/>
    <x v="0"/>
    <m/>
    <x v="0"/>
    <x v="0"/>
    <x v="0"/>
    <x v="0"/>
    <x v="0"/>
    <x v="0"/>
    <x v="0"/>
    <x v="0"/>
    <x v="0"/>
    <x v="0"/>
    <x v="0"/>
    <s v="Gabinete do Presidente"/>
    <x v="0"/>
    <x v="0"/>
    <x v="0"/>
    <x v="0"/>
    <x v="0"/>
    <x v="0"/>
    <x v="0"/>
    <x v="0"/>
    <x v="0"/>
    <x v="0"/>
    <x v="8"/>
    <x v="0"/>
    <s v="Pagamento de salário referente a 11-2024"/>
  </r>
  <r>
    <x v="0"/>
    <n v="0"/>
    <n v="0"/>
    <n v="0"/>
    <n v="1432"/>
    <x v="687"/>
    <x v="0"/>
    <x v="0"/>
    <x v="0"/>
    <s v="03.16.02"/>
    <x v="3"/>
    <x v="0"/>
    <x v="0"/>
    <s v="Gabinete do Presidente"/>
    <s v="03.16.02"/>
    <s v="Gabinete do Presidente"/>
    <s v="03.16.02"/>
    <x v="31"/>
    <x v="0"/>
    <x v="0"/>
    <x v="1"/>
    <x v="0"/>
    <x v="0"/>
    <x v="0"/>
    <x v="0"/>
    <x v="10"/>
    <s v="2024-11-22"/>
    <x v="3"/>
    <n v="1432"/>
    <x v="0"/>
    <m/>
    <x v="0"/>
    <m/>
    <x v="19"/>
    <n v="100474706"/>
    <x v="0"/>
    <x v="6"/>
    <s v="Gabinete do Presidente"/>
    <s v="ORI"/>
    <x v="0"/>
    <m/>
    <x v="0"/>
    <x v="0"/>
    <x v="0"/>
    <x v="0"/>
    <x v="0"/>
    <x v="0"/>
    <x v="0"/>
    <x v="0"/>
    <x v="0"/>
    <x v="0"/>
    <x v="0"/>
    <s v="Gabinete do Presidente"/>
    <x v="0"/>
    <x v="0"/>
    <x v="0"/>
    <x v="0"/>
    <x v="0"/>
    <x v="0"/>
    <x v="0"/>
    <x v="0"/>
    <x v="0"/>
    <x v="0"/>
    <x v="6"/>
    <x v="0"/>
    <s v="Pagamento de salário referente a 11-2024"/>
  </r>
  <r>
    <x v="0"/>
    <n v="0"/>
    <n v="0"/>
    <n v="0"/>
    <n v="2148"/>
    <x v="687"/>
    <x v="0"/>
    <x v="0"/>
    <x v="0"/>
    <s v="03.16.02"/>
    <x v="3"/>
    <x v="0"/>
    <x v="0"/>
    <s v="Gabinete do Presidente"/>
    <s v="03.16.02"/>
    <s v="Gabinete do Presidente"/>
    <s v="03.16.02"/>
    <x v="59"/>
    <x v="0"/>
    <x v="0"/>
    <x v="0"/>
    <x v="0"/>
    <x v="0"/>
    <x v="0"/>
    <x v="0"/>
    <x v="10"/>
    <s v="2024-11-22"/>
    <x v="3"/>
    <n v="2148"/>
    <x v="0"/>
    <m/>
    <x v="0"/>
    <m/>
    <x v="19"/>
    <n v="100474706"/>
    <x v="0"/>
    <x v="6"/>
    <s v="Gabinete do Presidente"/>
    <s v="ORI"/>
    <x v="0"/>
    <m/>
    <x v="0"/>
    <x v="0"/>
    <x v="0"/>
    <x v="0"/>
    <x v="0"/>
    <x v="0"/>
    <x v="0"/>
    <x v="0"/>
    <x v="0"/>
    <x v="0"/>
    <x v="0"/>
    <s v="Gabinete do Presidente"/>
    <x v="0"/>
    <x v="0"/>
    <x v="0"/>
    <x v="0"/>
    <x v="0"/>
    <x v="0"/>
    <x v="0"/>
    <x v="0"/>
    <x v="0"/>
    <x v="0"/>
    <x v="6"/>
    <x v="0"/>
    <s v="Pagamento de salário referente a 11-2024"/>
  </r>
  <r>
    <x v="0"/>
    <n v="0"/>
    <n v="0"/>
    <n v="0"/>
    <n v="21"/>
    <x v="687"/>
    <x v="0"/>
    <x v="0"/>
    <x v="0"/>
    <s v="03.16.02"/>
    <x v="3"/>
    <x v="0"/>
    <x v="0"/>
    <s v="Gabinete do Presidente"/>
    <s v="03.16.02"/>
    <s v="Gabinete do Presidente"/>
    <s v="03.16.02"/>
    <x v="29"/>
    <x v="0"/>
    <x v="0"/>
    <x v="0"/>
    <x v="0"/>
    <x v="0"/>
    <x v="0"/>
    <x v="0"/>
    <x v="10"/>
    <s v="2024-11-22"/>
    <x v="3"/>
    <n v="21"/>
    <x v="0"/>
    <m/>
    <x v="0"/>
    <m/>
    <x v="19"/>
    <n v="100474706"/>
    <x v="0"/>
    <x v="6"/>
    <s v="Gabinete do Presidente"/>
    <s v="ORI"/>
    <x v="0"/>
    <m/>
    <x v="0"/>
    <x v="0"/>
    <x v="0"/>
    <x v="0"/>
    <x v="0"/>
    <x v="0"/>
    <x v="0"/>
    <x v="0"/>
    <x v="0"/>
    <x v="0"/>
    <x v="0"/>
    <s v="Gabinete do Presidente"/>
    <x v="0"/>
    <x v="0"/>
    <x v="0"/>
    <x v="0"/>
    <x v="0"/>
    <x v="0"/>
    <x v="0"/>
    <x v="0"/>
    <x v="0"/>
    <x v="0"/>
    <x v="6"/>
    <x v="0"/>
    <s v="Pagamento de salário referente a 11-2024"/>
  </r>
  <r>
    <x v="0"/>
    <n v="0"/>
    <n v="0"/>
    <n v="0"/>
    <n v="7371"/>
    <x v="687"/>
    <x v="0"/>
    <x v="0"/>
    <x v="0"/>
    <s v="03.16.02"/>
    <x v="3"/>
    <x v="0"/>
    <x v="0"/>
    <s v="Gabinete do Presidente"/>
    <s v="03.16.02"/>
    <s v="Gabinete do Presidente"/>
    <s v="03.16.02"/>
    <x v="28"/>
    <x v="0"/>
    <x v="0"/>
    <x v="0"/>
    <x v="0"/>
    <x v="0"/>
    <x v="0"/>
    <x v="0"/>
    <x v="10"/>
    <s v="2024-11-22"/>
    <x v="3"/>
    <n v="7371"/>
    <x v="0"/>
    <m/>
    <x v="0"/>
    <m/>
    <x v="19"/>
    <n v="100474706"/>
    <x v="0"/>
    <x v="6"/>
    <s v="Gabinete do Presidente"/>
    <s v="ORI"/>
    <x v="0"/>
    <m/>
    <x v="0"/>
    <x v="0"/>
    <x v="0"/>
    <x v="0"/>
    <x v="0"/>
    <x v="0"/>
    <x v="0"/>
    <x v="0"/>
    <x v="0"/>
    <x v="0"/>
    <x v="0"/>
    <s v="Gabinete do Presidente"/>
    <x v="0"/>
    <x v="0"/>
    <x v="0"/>
    <x v="0"/>
    <x v="0"/>
    <x v="0"/>
    <x v="0"/>
    <x v="0"/>
    <x v="0"/>
    <x v="0"/>
    <x v="6"/>
    <x v="0"/>
    <s v="Pagamento de salário referente a 11-2024"/>
  </r>
  <r>
    <x v="0"/>
    <n v="0"/>
    <n v="0"/>
    <n v="0"/>
    <n v="21133"/>
    <x v="687"/>
    <x v="0"/>
    <x v="0"/>
    <x v="0"/>
    <s v="03.16.02"/>
    <x v="3"/>
    <x v="0"/>
    <x v="0"/>
    <s v="Gabinete do Presidente"/>
    <s v="03.16.02"/>
    <s v="Gabinete do Presidente"/>
    <s v="03.16.02"/>
    <x v="49"/>
    <x v="0"/>
    <x v="0"/>
    <x v="0"/>
    <x v="1"/>
    <x v="0"/>
    <x v="0"/>
    <x v="0"/>
    <x v="10"/>
    <s v="2024-11-22"/>
    <x v="3"/>
    <n v="21133"/>
    <x v="0"/>
    <m/>
    <x v="0"/>
    <m/>
    <x v="19"/>
    <n v="100474706"/>
    <x v="0"/>
    <x v="6"/>
    <s v="Gabinete do Presidente"/>
    <s v="ORI"/>
    <x v="0"/>
    <m/>
    <x v="0"/>
    <x v="0"/>
    <x v="0"/>
    <x v="0"/>
    <x v="0"/>
    <x v="0"/>
    <x v="0"/>
    <x v="0"/>
    <x v="0"/>
    <x v="0"/>
    <x v="0"/>
    <s v="Gabinete do Presidente"/>
    <x v="0"/>
    <x v="0"/>
    <x v="0"/>
    <x v="0"/>
    <x v="0"/>
    <x v="0"/>
    <x v="0"/>
    <x v="0"/>
    <x v="0"/>
    <x v="0"/>
    <x v="6"/>
    <x v="0"/>
    <s v="Pagamento de salário referente a 11-2024"/>
  </r>
  <r>
    <x v="0"/>
    <n v="0"/>
    <n v="0"/>
    <n v="0"/>
    <n v="23545"/>
    <x v="687"/>
    <x v="0"/>
    <x v="0"/>
    <x v="0"/>
    <s v="03.16.02"/>
    <x v="3"/>
    <x v="0"/>
    <x v="0"/>
    <s v="Gabinete do Presidente"/>
    <s v="03.16.02"/>
    <s v="Gabinete do Presidente"/>
    <s v="03.16.02"/>
    <x v="31"/>
    <x v="0"/>
    <x v="0"/>
    <x v="1"/>
    <x v="0"/>
    <x v="0"/>
    <x v="0"/>
    <x v="0"/>
    <x v="10"/>
    <s v="2024-11-22"/>
    <x v="3"/>
    <n v="23545"/>
    <x v="0"/>
    <m/>
    <x v="0"/>
    <m/>
    <x v="6"/>
    <n v="100474914"/>
    <x v="0"/>
    <x v="0"/>
    <s v="Gabinete do Presidente"/>
    <s v="ORI"/>
    <x v="0"/>
    <m/>
    <x v="0"/>
    <x v="0"/>
    <x v="0"/>
    <x v="0"/>
    <x v="0"/>
    <x v="0"/>
    <x v="0"/>
    <x v="0"/>
    <x v="0"/>
    <x v="0"/>
    <x v="0"/>
    <s v="Gabinete do Presidente"/>
    <x v="0"/>
    <x v="0"/>
    <x v="0"/>
    <x v="0"/>
    <x v="0"/>
    <x v="0"/>
    <x v="0"/>
    <x v="0"/>
    <x v="0"/>
    <x v="0"/>
    <x v="0"/>
    <x v="0"/>
    <s v="Pagamento de salário referente a 11-2024"/>
  </r>
  <r>
    <x v="0"/>
    <n v="0"/>
    <n v="0"/>
    <n v="0"/>
    <n v="35316"/>
    <x v="687"/>
    <x v="0"/>
    <x v="0"/>
    <x v="0"/>
    <s v="03.16.02"/>
    <x v="3"/>
    <x v="0"/>
    <x v="0"/>
    <s v="Gabinete do Presidente"/>
    <s v="03.16.02"/>
    <s v="Gabinete do Presidente"/>
    <s v="03.16.02"/>
    <x v="59"/>
    <x v="0"/>
    <x v="0"/>
    <x v="0"/>
    <x v="0"/>
    <x v="0"/>
    <x v="0"/>
    <x v="0"/>
    <x v="10"/>
    <s v="2024-11-22"/>
    <x v="3"/>
    <n v="35316"/>
    <x v="0"/>
    <m/>
    <x v="0"/>
    <m/>
    <x v="6"/>
    <n v="100474914"/>
    <x v="0"/>
    <x v="0"/>
    <s v="Gabinete do Presidente"/>
    <s v="ORI"/>
    <x v="0"/>
    <m/>
    <x v="0"/>
    <x v="0"/>
    <x v="0"/>
    <x v="0"/>
    <x v="0"/>
    <x v="0"/>
    <x v="0"/>
    <x v="0"/>
    <x v="0"/>
    <x v="0"/>
    <x v="0"/>
    <s v="Gabinete do Presidente"/>
    <x v="0"/>
    <x v="0"/>
    <x v="0"/>
    <x v="0"/>
    <x v="0"/>
    <x v="0"/>
    <x v="0"/>
    <x v="0"/>
    <x v="0"/>
    <x v="0"/>
    <x v="0"/>
    <x v="0"/>
    <s v="Pagamento de salário referente a 11-2024"/>
  </r>
  <r>
    <x v="0"/>
    <n v="0"/>
    <n v="0"/>
    <n v="0"/>
    <n v="347"/>
    <x v="687"/>
    <x v="0"/>
    <x v="0"/>
    <x v="0"/>
    <s v="03.16.02"/>
    <x v="3"/>
    <x v="0"/>
    <x v="0"/>
    <s v="Gabinete do Presidente"/>
    <s v="03.16.02"/>
    <s v="Gabinete do Presidente"/>
    <s v="03.16.02"/>
    <x v="29"/>
    <x v="0"/>
    <x v="0"/>
    <x v="0"/>
    <x v="0"/>
    <x v="0"/>
    <x v="0"/>
    <x v="0"/>
    <x v="10"/>
    <s v="2024-11-22"/>
    <x v="3"/>
    <n v="347"/>
    <x v="0"/>
    <m/>
    <x v="0"/>
    <m/>
    <x v="6"/>
    <n v="100474914"/>
    <x v="0"/>
    <x v="0"/>
    <s v="Gabinete do Presidente"/>
    <s v="ORI"/>
    <x v="0"/>
    <m/>
    <x v="0"/>
    <x v="0"/>
    <x v="0"/>
    <x v="0"/>
    <x v="0"/>
    <x v="0"/>
    <x v="0"/>
    <x v="0"/>
    <x v="0"/>
    <x v="0"/>
    <x v="0"/>
    <s v="Gabinete do Presidente"/>
    <x v="0"/>
    <x v="0"/>
    <x v="0"/>
    <x v="0"/>
    <x v="0"/>
    <x v="0"/>
    <x v="0"/>
    <x v="0"/>
    <x v="0"/>
    <x v="0"/>
    <x v="0"/>
    <x v="0"/>
    <s v="Pagamento de salário referente a 11-2024"/>
  </r>
  <r>
    <x v="0"/>
    <n v="0"/>
    <n v="0"/>
    <n v="0"/>
    <n v="121181"/>
    <x v="687"/>
    <x v="0"/>
    <x v="0"/>
    <x v="0"/>
    <s v="03.16.02"/>
    <x v="3"/>
    <x v="0"/>
    <x v="0"/>
    <s v="Gabinete do Presidente"/>
    <s v="03.16.02"/>
    <s v="Gabinete do Presidente"/>
    <s v="03.16.02"/>
    <x v="28"/>
    <x v="0"/>
    <x v="0"/>
    <x v="0"/>
    <x v="0"/>
    <x v="0"/>
    <x v="0"/>
    <x v="0"/>
    <x v="10"/>
    <s v="2024-11-22"/>
    <x v="3"/>
    <n v="121181"/>
    <x v="0"/>
    <m/>
    <x v="0"/>
    <m/>
    <x v="6"/>
    <n v="100474914"/>
    <x v="0"/>
    <x v="0"/>
    <s v="Gabinete do Presidente"/>
    <s v="ORI"/>
    <x v="0"/>
    <m/>
    <x v="0"/>
    <x v="0"/>
    <x v="0"/>
    <x v="0"/>
    <x v="0"/>
    <x v="0"/>
    <x v="0"/>
    <x v="0"/>
    <x v="0"/>
    <x v="0"/>
    <x v="0"/>
    <s v="Gabinete do Presidente"/>
    <x v="0"/>
    <x v="0"/>
    <x v="0"/>
    <x v="0"/>
    <x v="0"/>
    <x v="0"/>
    <x v="0"/>
    <x v="0"/>
    <x v="0"/>
    <x v="0"/>
    <x v="0"/>
    <x v="0"/>
    <s v="Pagamento de salário referente a 11-2024"/>
  </r>
  <r>
    <x v="0"/>
    <n v="0"/>
    <n v="0"/>
    <n v="0"/>
    <n v="347354"/>
    <x v="687"/>
    <x v="0"/>
    <x v="0"/>
    <x v="0"/>
    <s v="03.16.02"/>
    <x v="3"/>
    <x v="0"/>
    <x v="0"/>
    <s v="Gabinete do Presidente"/>
    <s v="03.16.02"/>
    <s v="Gabinete do Presidente"/>
    <s v="03.16.02"/>
    <x v="49"/>
    <x v="0"/>
    <x v="0"/>
    <x v="0"/>
    <x v="1"/>
    <x v="0"/>
    <x v="0"/>
    <x v="0"/>
    <x v="10"/>
    <s v="2024-11-22"/>
    <x v="3"/>
    <n v="347354"/>
    <x v="0"/>
    <m/>
    <x v="0"/>
    <m/>
    <x v="6"/>
    <n v="100474914"/>
    <x v="0"/>
    <x v="0"/>
    <s v="Gabinete do Presidente"/>
    <s v="ORI"/>
    <x v="0"/>
    <m/>
    <x v="0"/>
    <x v="0"/>
    <x v="0"/>
    <x v="0"/>
    <x v="0"/>
    <x v="0"/>
    <x v="0"/>
    <x v="0"/>
    <x v="0"/>
    <x v="0"/>
    <x v="0"/>
    <s v="Gabinete do Presidente"/>
    <x v="0"/>
    <x v="0"/>
    <x v="0"/>
    <x v="0"/>
    <x v="0"/>
    <x v="0"/>
    <x v="0"/>
    <x v="0"/>
    <x v="0"/>
    <x v="0"/>
    <x v="0"/>
    <x v="0"/>
    <s v="Pagamento de salário referente a 11-2024"/>
  </r>
  <r>
    <x v="0"/>
    <n v="0"/>
    <n v="0"/>
    <n v="0"/>
    <n v="6000"/>
    <x v="688"/>
    <x v="0"/>
    <x v="0"/>
    <x v="0"/>
    <s v="01.25.05.12"/>
    <x v="10"/>
    <x v="3"/>
    <x v="3"/>
    <s v="Saúde"/>
    <s v="01.25.05"/>
    <s v="Saúde"/>
    <s v="01.25.05"/>
    <x v="7"/>
    <x v="0"/>
    <x v="4"/>
    <x v="4"/>
    <x v="0"/>
    <x v="1"/>
    <x v="0"/>
    <x v="0"/>
    <x v="10"/>
    <s v="2024-11-22"/>
    <x v="3"/>
    <n v="6000"/>
    <x v="0"/>
    <m/>
    <x v="0"/>
    <m/>
    <x v="145"/>
    <n v="100477010"/>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30000"/>
    <x v="689"/>
    <x v="0"/>
    <x v="0"/>
    <x v="0"/>
    <s v="01.25.05.12"/>
    <x v="10"/>
    <x v="3"/>
    <x v="3"/>
    <s v="Saúde"/>
    <s v="01.25.05"/>
    <s v="Saúde"/>
    <s v="01.25.05"/>
    <x v="7"/>
    <x v="0"/>
    <x v="4"/>
    <x v="4"/>
    <x v="0"/>
    <x v="1"/>
    <x v="0"/>
    <x v="0"/>
    <x v="10"/>
    <s v="2024-11-22"/>
    <x v="3"/>
    <n v="30000"/>
    <x v="0"/>
    <m/>
    <x v="0"/>
    <m/>
    <x v="146"/>
    <n v="100475830"/>
    <x v="0"/>
    <x v="0"/>
    <s v="Promoção e Inclusão Social"/>
    <s v="ORI"/>
    <x v="0"/>
    <m/>
    <x v="0"/>
    <x v="0"/>
    <x v="0"/>
    <x v="0"/>
    <x v="0"/>
    <x v="0"/>
    <x v="0"/>
    <x v="0"/>
    <x v="0"/>
    <x v="0"/>
    <x v="0"/>
    <s v="Promoção e Inclusão Social"/>
    <x v="0"/>
    <x v="0"/>
    <x v="0"/>
    <x v="0"/>
    <x v="1"/>
    <x v="0"/>
    <x v="0"/>
    <x v="0"/>
    <x v="0"/>
    <x v="0"/>
    <x v="0"/>
    <x v="0"/>
    <s v="Apoio para criação de auto emprego, conforme proposta em anexo."/>
  </r>
  <r>
    <x v="0"/>
    <n v="0"/>
    <n v="0"/>
    <n v="0"/>
    <n v="30000"/>
    <x v="690"/>
    <x v="0"/>
    <x v="0"/>
    <x v="0"/>
    <s v="03.16.15"/>
    <x v="0"/>
    <x v="0"/>
    <x v="0"/>
    <s v="Direção Financeira"/>
    <s v="03.16.15"/>
    <s v="Direção Financeira"/>
    <s v="03.16.15"/>
    <x v="69"/>
    <x v="0"/>
    <x v="0"/>
    <x v="0"/>
    <x v="0"/>
    <x v="0"/>
    <x v="0"/>
    <x v="0"/>
    <x v="10"/>
    <s v="2024-11-26"/>
    <x v="3"/>
    <n v="30000"/>
    <x v="0"/>
    <m/>
    <x v="0"/>
    <m/>
    <x v="130"/>
    <n v="100411663"/>
    <x v="0"/>
    <x v="0"/>
    <s v="Direção Financeira"/>
    <s v="ORI"/>
    <x v="0"/>
    <m/>
    <x v="0"/>
    <x v="0"/>
    <x v="0"/>
    <x v="0"/>
    <x v="0"/>
    <x v="0"/>
    <x v="0"/>
    <x v="0"/>
    <x v="0"/>
    <x v="0"/>
    <x v="0"/>
    <s v="Direção Financeira"/>
    <x v="0"/>
    <x v="0"/>
    <x v="0"/>
    <x v="0"/>
    <x v="0"/>
    <x v="0"/>
    <x v="0"/>
    <x v="0"/>
    <x v="0"/>
    <x v="0"/>
    <x v="0"/>
    <x v="0"/>
    <s v="Pagamento referente a compensação de trabalhos adicionais, conforme proposta em anexo."/>
  </r>
  <r>
    <x v="1"/>
    <n v="0"/>
    <n v="0"/>
    <n v="0"/>
    <n v="100000"/>
    <x v="691"/>
    <x v="0"/>
    <x v="0"/>
    <x v="0"/>
    <s v="01.27.06.80"/>
    <x v="1"/>
    <x v="1"/>
    <x v="1"/>
    <s v="Requalificação Urbana e habitação"/>
    <s v="01.27.06"/>
    <s v="Requalificação Urbana e habitação"/>
    <s v="01.27.06"/>
    <x v="1"/>
    <x v="0"/>
    <x v="0"/>
    <x v="0"/>
    <x v="0"/>
    <x v="1"/>
    <x v="1"/>
    <x v="0"/>
    <x v="10"/>
    <s v="2024-11-28"/>
    <x v="3"/>
    <n v="100000"/>
    <x v="0"/>
    <m/>
    <x v="0"/>
    <m/>
    <x v="103"/>
    <n v="100477593"/>
    <x v="0"/>
    <x v="0"/>
    <s v="Requalificação Urbana de Veneza"/>
    <s v="ORI"/>
    <x v="0"/>
    <m/>
    <x v="0"/>
    <x v="0"/>
    <x v="0"/>
    <x v="0"/>
    <x v="0"/>
    <x v="0"/>
    <x v="0"/>
    <x v="0"/>
    <x v="0"/>
    <x v="0"/>
    <x v="0"/>
    <s v="Requalificação Urbana de Veneza"/>
    <x v="0"/>
    <x v="0"/>
    <x v="0"/>
    <x v="0"/>
    <x v="1"/>
    <x v="0"/>
    <x v="0"/>
    <x v="0"/>
    <x v="0"/>
    <x v="0"/>
    <x v="0"/>
    <x v="0"/>
    <s v="Pagamento referente a trabalhos de requalificação urbana de Veneza, conforme proposta em anexo."/>
  </r>
  <r>
    <x v="0"/>
    <n v="0"/>
    <n v="0"/>
    <n v="0"/>
    <n v="1000"/>
    <x v="692"/>
    <x v="0"/>
    <x v="0"/>
    <x v="0"/>
    <s v="03.16.15"/>
    <x v="0"/>
    <x v="0"/>
    <x v="0"/>
    <s v="Direção Financeira"/>
    <s v="03.16.15"/>
    <s v="Direção Financeira"/>
    <s v="03.16.15"/>
    <x v="3"/>
    <x v="0"/>
    <x v="0"/>
    <x v="1"/>
    <x v="0"/>
    <x v="0"/>
    <x v="0"/>
    <x v="0"/>
    <x v="11"/>
    <s v="2024-12-11"/>
    <x v="3"/>
    <n v="1000"/>
    <x v="0"/>
    <m/>
    <x v="0"/>
    <m/>
    <x v="147"/>
    <n v="100107116"/>
    <x v="0"/>
    <x v="0"/>
    <s v="Direção Financeira"/>
    <s v="ORI"/>
    <x v="0"/>
    <m/>
    <x v="0"/>
    <x v="0"/>
    <x v="0"/>
    <x v="0"/>
    <x v="0"/>
    <x v="0"/>
    <x v="0"/>
    <x v="0"/>
    <x v="0"/>
    <x v="0"/>
    <x v="0"/>
    <s v="Direção Financeira"/>
    <x v="0"/>
    <x v="0"/>
    <x v="0"/>
    <x v="0"/>
    <x v="0"/>
    <x v="0"/>
    <x v="0"/>
    <x v="0"/>
    <x v="0"/>
    <x v="0"/>
    <x v="0"/>
    <x v="0"/>
    <s v="Ajuda de custo a favor do senhor Francisco Cardoso pela sua deslocação á São Lourenço dos Orgãos no dia 07 de dezembro de 2024, em missão de serviço, conforme anexo. "/>
  </r>
  <r>
    <x v="0"/>
    <n v="0"/>
    <n v="0"/>
    <n v="0"/>
    <n v="27675"/>
    <x v="693"/>
    <x v="0"/>
    <x v="0"/>
    <x v="0"/>
    <s v="01.25.05.12"/>
    <x v="10"/>
    <x v="3"/>
    <x v="3"/>
    <s v="Saúde"/>
    <s v="01.25.05"/>
    <s v="Saúde"/>
    <s v="01.25.05"/>
    <x v="7"/>
    <x v="0"/>
    <x v="4"/>
    <x v="4"/>
    <x v="0"/>
    <x v="1"/>
    <x v="0"/>
    <x v="0"/>
    <x v="6"/>
    <s v="2024-04-01"/>
    <x v="1"/>
    <n v="27675"/>
    <x v="0"/>
    <m/>
    <x v="0"/>
    <m/>
    <x v="102"/>
    <n v="100475220"/>
    <x v="0"/>
    <x v="0"/>
    <s v="Promoção e Inclusão Social"/>
    <s v="ORI"/>
    <x v="0"/>
    <m/>
    <x v="0"/>
    <x v="0"/>
    <x v="0"/>
    <x v="0"/>
    <x v="0"/>
    <x v="0"/>
    <x v="0"/>
    <x v="0"/>
    <x v="0"/>
    <x v="0"/>
    <x v="0"/>
    <s v="Promoção e Inclusão Social"/>
    <x v="0"/>
    <x v="0"/>
    <x v="0"/>
    <x v="0"/>
    <x v="1"/>
    <x v="0"/>
    <x v="0"/>
    <x v="0"/>
    <x v="0"/>
    <x v="0"/>
    <x v="0"/>
    <x v="0"/>
    <s v=" Pagamento a favor da Drogaria Tchukbest Holdings, para a aquisição de matérias para realojamento das famílias vitimas de incendio em Espinho Branco , conforme anexo.  "/>
  </r>
  <r>
    <x v="1"/>
    <n v="0"/>
    <n v="0"/>
    <n v="0"/>
    <n v="7295850"/>
    <x v="694"/>
    <x v="0"/>
    <x v="0"/>
    <x v="0"/>
    <s v="01.27.01.06"/>
    <x v="49"/>
    <x v="1"/>
    <x v="1"/>
    <s v="Ordenamento território"/>
    <s v="01.27.01"/>
    <s v="Ordenamento território"/>
    <s v="01.27.01"/>
    <x v="1"/>
    <x v="0"/>
    <x v="0"/>
    <x v="0"/>
    <x v="0"/>
    <x v="1"/>
    <x v="1"/>
    <x v="0"/>
    <x v="0"/>
    <s v="2024-01-22"/>
    <x v="0"/>
    <n v="7295850"/>
    <x v="0"/>
    <m/>
    <x v="0"/>
    <m/>
    <x v="148"/>
    <n v="100478082"/>
    <x v="0"/>
    <x v="0"/>
    <s v="Infraestruturação da Zona do Bácio"/>
    <s v="ORI"/>
    <x v="0"/>
    <m/>
    <x v="0"/>
    <x v="0"/>
    <x v="0"/>
    <x v="0"/>
    <x v="0"/>
    <x v="0"/>
    <x v="0"/>
    <x v="0"/>
    <x v="0"/>
    <x v="0"/>
    <x v="0"/>
    <s v="Infraestruturação da Zona do Bácio"/>
    <x v="0"/>
    <x v="0"/>
    <x v="0"/>
    <x v="0"/>
    <x v="1"/>
    <x v="0"/>
    <x v="0"/>
    <x v="0"/>
    <x v="0"/>
    <x v="0"/>
    <x v="0"/>
    <x v="0"/>
    <s v="Pagamento  referente a liquidação de contrato arruamento Bacio I e pagamento de uma parcela do arruamento em Bacio II, conforme contrato e propostas em anexo."/>
  </r>
  <r>
    <x v="1"/>
    <n v="0"/>
    <n v="0"/>
    <n v="0"/>
    <n v="180171"/>
    <x v="695"/>
    <x v="0"/>
    <x v="0"/>
    <x v="0"/>
    <s v="01.27.06.42"/>
    <x v="22"/>
    <x v="1"/>
    <x v="1"/>
    <s v="Requalificação Urbana e habitação"/>
    <s v="01.27.06"/>
    <s v="Requalificação Urbana e habitação"/>
    <s v="01.27.06"/>
    <x v="1"/>
    <x v="0"/>
    <x v="0"/>
    <x v="0"/>
    <x v="0"/>
    <x v="1"/>
    <x v="1"/>
    <x v="0"/>
    <x v="2"/>
    <s v="2024-02-06"/>
    <x v="0"/>
    <n v="180171"/>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s afeto as obras de construção do campo de relvado sintético de Manguinho, conforme anexo "/>
  </r>
  <r>
    <x v="0"/>
    <n v="0"/>
    <n v="0"/>
    <n v="0"/>
    <n v="1656"/>
    <x v="696"/>
    <x v="0"/>
    <x v="0"/>
    <x v="0"/>
    <s v="03.16.15"/>
    <x v="0"/>
    <x v="0"/>
    <x v="0"/>
    <s v="Direção Financeira"/>
    <s v="03.16.15"/>
    <s v="Direção Financeira"/>
    <s v="03.16.15"/>
    <x v="58"/>
    <x v="0"/>
    <x v="0"/>
    <x v="1"/>
    <x v="0"/>
    <x v="0"/>
    <x v="0"/>
    <x v="0"/>
    <x v="2"/>
    <s v="2024-02-13"/>
    <x v="0"/>
    <n v="1656"/>
    <x v="0"/>
    <m/>
    <x v="0"/>
    <m/>
    <x v="89"/>
    <n v="100391565"/>
    <x v="0"/>
    <x v="0"/>
    <s v="Direção Financeira"/>
    <s v="ORI"/>
    <x v="0"/>
    <m/>
    <x v="0"/>
    <x v="0"/>
    <x v="0"/>
    <x v="0"/>
    <x v="0"/>
    <x v="0"/>
    <x v="0"/>
    <x v="0"/>
    <x v="0"/>
    <x v="0"/>
    <x v="0"/>
    <s v="Direção Financeira"/>
    <x v="0"/>
    <x v="0"/>
    <x v="0"/>
    <x v="0"/>
    <x v="0"/>
    <x v="0"/>
    <x v="0"/>
    <x v="0"/>
    <x v="0"/>
    <x v="0"/>
    <x v="0"/>
    <x v="0"/>
    <s v="Pagamento referente a serviço de publicação de B.O IIª série, 1/4 página- Extrato de despacho de 26 de Janeiro de 2024, conforme justificativo em anexo."/>
  </r>
  <r>
    <x v="1"/>
    <n v="0"/>
    <n v="0"/>
    <n v="0"/>
    <n v="345000"/>
    <x v="697"/>
    <x v="0"/>
    <x v="0"/>
    <x v="0"/>
    <s v="01.28.01.08"/>
    <x v="15"/>
    <x v="4"/>
    <x v="5"/>
    <s v="Habitação Social"/>
    <s v="01.28.01"/>
    <s v="Habitação Social"/>
    <s v="01.28.01"/>
    <x v="1"/>
    <x v="0"/>
    <x v="0"/>
    <x v="0"/>
    <x v="0"/>
    <x v="1"/>
    <x v="1"/>
    <x v="0"/>
    <x v="0"/>
    <s v="2024-01-16"/>
    <x v="0"/>
    <n v="345000"/>
    <x v="0"/>
    <m/>
    <x v="0"/>
    <m/>
    <x v="55"/>
    <n v="100478943"/>
    <x v="0"/>
    <x v="0"/>
    <s v="Habitações Sociais"/>
    <s v="ORI"/>
    <x v="0"/>
    <s v="HS"/>
    <x v="0"/>
    <x v="0"/>
    <x v="0"/>
    <x v="0"/>
    <x v="0"/>
    <x v="0"/>
    <x v="0"/>
    <x v="0"/>
    <x v="0"/>
    <x v="0"/>
    <x v="0"/>
    <s v="Habitações Sociais"/>
    <x v="0"/>
    <x v="0"/>
    <x v="0"/>
    <x v="0"/>
    <x v="1"/>
    <x v="0"/>
    <x v="0"/>
    <x v="0"/>
    <x v="0"/>
    <x v="0"/>
    <x v="0"/>
    <x v="0"/>
    <s v="Pagamento a favor da empresa Comercio, Transporte Construção- M.A, Lda. referente a aquisição de 300 saco de cimento destinados aos trabalhos de reabilitação de habitações socias, conforme anexo."/>
  </r>
  <r>
    <x v="1"/>
    <n v="0"/>
    <n v="0"/>
    <n v="0"/>
    <n v="112037"/>
    <x v="698"/>
    <x v="0"/>
    <x v="0"/>
    <x v="0"/>
    <s v="01.27.02.15"/>
    <x v="25"/>
    <x v="1"/>
    <x v="1"/>
    <s v="Saneamento básico"/>
    <s v="01.27.02"/>
    <s v="Saneamento básico"/>
    <s v="01.27.02"/>
    <x v="46"/>
    <x v="0"/>
    <x v="0"/>
    <x v="0"/>
    <x v="0"/>
    <x v="1"/>
    <x v="1"/>
    <x v="0"/>
    <x v="0"/>
    <s v="2024-01-16"/>
    <x v="0"/>
    <n v="112037"/>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a Felisberto Carvalho Auto, pela aquisição de combustíveis destinados as viaturas dos serviços de transferência de resíduos sólidos urbanos, conforme anexo."/>
  </r>
  <r>
    <x v="0"/>
    <n v="0"/>
    <n v="0"/>
    <n v="0"/>
    <n v="4640"/>
    <x v="699"/>
    <x v="0"/>
    <x v="0"/>
    <x v="0"/>
    <s v="01.25.05.09"/>
    <x v="26"/>
    <x v="3"/>
    <x v="3"/>
    <s v="Saúde"/>
    <s v="01.25.05"/>
    <s v="Saúde"/>
    <s v="01.25.05"/>
    <x v="7"/>
    <x v="0"/>
    <x v="4"/>
    <x v="4"/>
    <x v="0"/>
    <x v="1"/>
    <x v="0"/>
    <x v="0"/>
    <x v="2"/>
    <s v="2024-02-13"/>
    <x v="0"/>
    <n v="4640"/>
    <x v="0"/>
    <m/>
    <x v="0"/>
    <m/>
    <x v="149"/>
    <n v="100393662"/>
    <x v="0"/>
    <x v="0"/>
    <s v="Apoio a Consultas de Especialidade e Medicamentos"/>
    <s v="ORI"/>
    <x v="0"/>
    <s v="ACE"/>
    <x v="0"/>
    <x v="0"/>
    <x v="0"/>
    <x v="0"/>
    <x v="0"/>
    <x v="0"/>
    <x v="0"/>
    <x v="0"/>
    <x v="0"/>
    <x v="0"/>
    <x v="0"/>
    <s v="Apoio a Consultas de Especialidade e Medicamentos"/>
    <x v="0"/>
    <x v="0"/>
    <x v="0"/>
    <x v="0"/>
    <x v="1"/>
    <x v="0"/>
    <x v="0"/>
    <x v="0"/>
    <x v="0"/>
    <x v="0"/>
    <x v="0"/>
    <x v="0"/>
    <s v="Pagamento referente a aquisição de produtos para realização da fisioterapia domiciliar, conforme anexo."/>
  </r>
  <r>
    <x v="0"/>
    <n v="0"/>
    <n v="0"/>
    <n v="0"/>
    <n v="5095"/>
    <x v="700"/>
    <x v="0"/>
    <x v="0"/>
    <x v="0"/>
    <s v="03.16.28"/>
    <x v="36"/>
    <x v="0"/>
    <x v="0"/>
    <s v="Gabinete da Auditoria Interna"/>
    <s v="03.16.28"/>
    <s v="Gabinete da Auditoria Interna"/>
    <s v="03.16.28"/>
    <x v="30"/>
    <x v="0"/>
    <x v="0"/>
    <x v="0"/>
    <x v="1"/>
    <x v="0"/>
    <x v="0"/>
    <x v="0"/>
    <x v="2"/>
    <s v="2024-02-23"/>
    <x v="0"/>
    <n v="5095"/>
    <x v="0"/>
    <m/>
    <x v="0"/>
    <m/>
    <x v="2"/>
    <n v="100474696"/>
    <x v="0"/>
    <x v="1"/>
    <s v="Gabinete da Auditoria Interna"/>
    <s v="ORI"/>
    <x v="0"/>
    <s v="GAI"/>
    <x v="0"/>
    <x v="0"/>
    <x v="0"/>
    <x v="0"/>
    <x v="0"/>
    <x v="0"/>
    <x v="0"/>
    <x v="0"/>
    <x v="0"/>
    <x v="0"/>
    <x v="0"/>
    <s v="Gabinete da Auditoria Interna"/>
    <x v="0"/>
    <x v="0"/>
    <x v="0"/>
    <x v="0"/>
    <x v="0"/>
    <x v="0"/>
    <x v="0"/>
    <x v="0"/>
    <x v="0"/>
    <x v="0"/>
    <x v="1"/>
    <x v="0"/>
    <s v="Pagamento de salário referente a 02-2024"/>
  </r>
  <r>
    <x v="0"/>
    <n v="0"/>
    <n v="0"/>
    <n v="0"/>
    <n v="62065"/>
    <x v="700"/>
    <x v="0"/>
    <x v="0"/>
    <x v="0"/>
    <s v="03.16.28"/>
    <x v="36"/>
    <x v="0"/>
    <x v="0"/>
    <s v="Gabinete da Auditoria Interna"/>
    <s v="03.16.28"/>
    <s v="Gabinete da Auditoria Interna"/>
    <s v="03.16.28"/>
    <x v="30"/>
    <x v="0"/>
    <x v="0"/>
    <x v="0"/>
    <x v="1"/>
    <x v="0"/>
    <x v="0"/>
    <x v="0"/>
    <x v="2"/>
    <s v="2024-02-23"/>
    <x v="0"/>
    <n v="62065"/>
    <x v="0"/>
    <m/>
    <x v="0"/>
    <m/>
    <x v="9"/>
    <n v="100474693"/>
    <x v="0"/>
    <x v="0"/>
    <s v="Gabinete da Auditoria Interna"/>
    <s v="ORI"/>
    <x v="0"/>
    <s v="GAI"/>
    <x v="0"/>
    <x v="0"/>
    <x v="0"/>
    <x v="0"/>
    <x v="0"/>
    <x v="0"/>
    <x v="0"/>
    <x v="0"/>
    <x v="0"/>
    <x v="0"/>
    <x v="0"/>
    <s v="Gabinete da Auditoria Interna"/>
    <x v="0"/>
    <x v="0"/>
    <x v="0"/>
    <x v="0"/>
    <x v="0"/>
    <x v="0"/>
    <x v="0"/>
    <x v="0"/>
    <x v="0"/>
    <x v="0"/>
    <x v="0"/>
    <x v="0"/>
    <s v="Pagamento de salário referente a 02-2024"/>
  </r>
  <r>
    <x v="0"/>
    <n v="0"/>
    <n v="0"/>
    <n v="0"/>
    <n v="10834"/>
    <x v="701"/>
    <x v="0"/>
    <x v="0"/>
    <x v="0"/>
    <s v="03.16.30"/>
    <x v="37"/>
    <x v="0"/>
    <x v="0"/>
    <s v="Gabinete de Relações Externas"/>
    <s v="03.16.30"/>
    <s v="Gabinete de Relações Externas"/>
    <s v="03.16.30"/>
    <x v="30"/>
    <x v="0"/>
    <x v="0"/>
    <x v="0"/>
    <x v="1"/>
    <x v="0"/>
    <x v="0"/>
    <x v="0"/>
    <x v="2"/>
    <s v="2024-02-23"/>
    <x v="0"/>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02-2024"/>
  </r>
  <r>
    <x v="0"/>
    <n v="0"/>
    <n v="0"/>
    <n v="0"/>
    <n v="83615"/>
    <x v="701"/>
    <x v="0"/>
    <x v="0"/>
    <x v="0"/>
    <s v="03.16.30"/>
    <x v="37"/>
    <x v="0"/>
    <x v="0"/>
    <s v="Gabinete de Relações Externas"/>
    <s v="03.16.30"/>
    <s v="Gabinete de Relações Externas"/>
    <s v="03.16.30"/>
    <x v="30"/>
    <x v="0"/>
    <x v="0"/>
    <x v="0"/>
    <x v="1"/>
    <x v="0"/>
    <x v="0"/>
    <x v="0"/>
    <x v="2"/>
    <s v="2024-02-23"/>
    <x v="0"/>
    <n v="83615"/>
    <x v="0"/>
    <m/>
    <x v="0"/>
    <m/>
    <x v="9"/>
    <n v="100474693"/>
    <x v="0"/>
    <x v="0"/>
    <s v="Gabinete de Relações Externas"/>
    <s v="ORI"/>
    <x v="0"/>
    <s v="GRE"/>
    <x v="0"/>
    <x v="0"/>
    <x v="0"/>
    <x v="0"/>
    <x v="0"/>
    <x v="0"/>
    <x v="0"/>
    <x v="0"/>
    <x v="0"/>
    <x v="0"/>
    <x v="0"/>
    <s v="Gabinete de Relações Externas"/>
    <x v="0"/>
    <x v="0"/>
    <x v="0"/>
    <x v="0"/>
    <x v="0"/>
    <x v="0"/>
    <x v="0"/>
    <x v="0"/>
    <x v="0"/>
    <x v="0"/>
    <x v="0"/>
    <x v="0"/>
    <s v="Pagamento de salário referente a 02-2024"/>
  </r>
  <r>
    <x v="0"/>
    <n v="0"/>
    <n v="0"/>
    <n v="0"/>
    <n v="2800"/>
    <x v="702"/>
    <x v="0"/>
    <x v="0"/>
    <x v="0"/>
    <s v="03.16.16"/>
    <x v="24"/>
    <x v="0"/>
    <x v="0"/>
    <s v="Direção Ambiente e Saneamento "/>
    <s v="03.16.16"/>
    <s v="Direção Ambiente e Saneamento "/>
    <s v="03.16.16"/>
    <x v="3"/>
    <x v="0"/>
    <x v="0"/>
    <x v="1"/>
    <x v="0"/>
    <x v="0"/>
    <x v="0"/>
    <x v="0"/>
    <x v="2"/>
    <s v="2024-02-26"/>
    <x v="0"/>
    <n v="2800"/>
    <x v="0"/>
    <m/>
    <x v="0"/>
    <m/>
    <x v="150"/>
    <n v="100479420"/>
    <x v="0"/>
    <x v="0"/>
    <s v="Direção Ambiente e Saneamento "/>
    <s v="ORI"/>
    <x v="0"/>
    <m/>
    <x v="0"/>
    <x v="0"/>
    <x v="0"/>
    <x v="0"/>
    <x v="0"/>
    <x v="0"/>
    <x v="0"/>
    <x v="0"/>
    <x v="0"/>
    <x v="0"/>
    <x v="0"/>
    <s v="Direção Ambiente e Saneamento "/>
    <x v="0"/>
    <x v="0"/>
    <x v="0"/>
    <x v="0"/>
    <x v="0"/>
    <x v="0"/>
    <x v="0"/>
    <x v="0"/>
    <x v="0"/>
    <x v="0"/>
    <x v="0"/>
    <x v="0"/>
    <s v="Ajuda de custo a favor do senhor Helton Conceição  de Pina pela sua deslocação a Praia nos dias 19 e 20 de fevereiro de 2024, conforme anexo. "/>
  </r>
  <r>
    <x v="0"/>
    <n v="0"/>
    <n v="0"/>
    <n v="0"/>
    <n v="2800"/>
    <x v="703"/>
    <x v="0"/>
    <x v="0"/>
    <x v="0"/>
    <s v="03.16.16"/>
    <x v="24"/>
    <x v="0"/>
    <x v="0"/>
    <s v="Direção Ambiente e Saneamento "/>
    <s v="03.16.16"/>
    <s v="Direção Ambiente e Saneamento "/>
    <s v="03.16.16"/>
    <x v="3"/>
    <x v="0"/>
    <x v="0"/>
    <x v="1"/>
    <x v="0"/>
    <x v="0"/>
    <x v="0"/>
    <x v="0"/>
    <x v="1"/>
    <s v="2024-03-05"/>
    <x v="0"/>
    <n v="2800"/>
    <x v="0"/>
    <m/>
    <x v="0"/>
    <m/>
    <x v="151"/>
    <n v="100479315"/>
    <x v="0"/>
    <x v="0"/>
    <s v="Direção Ambiente e Saneamento "/>
    <s v="ORI"/>
    <x v="0"/>
    <m/>
    <x v="0"/>
    <x v="0"/>
    <x v="0"/>
    <x v="0"/>
    <x v="0"/>
    <x v="0"/>
    <x v="0"/>
    <x v="0"/>
    <x v="0"/>
    <x v="0"/>
    <x v="0"/>
    <s v="Direção Ambiente e Saneamento "/>
    <x v="0"/>
    <x v="0"/>
    <x v="0"/>
    <x v="0"/>
    <x v="0"/>
    <x v="0"/>
    <x v="0"/>
    <x v="0"/>
    <x v="0"/>
    <x v="0"/>
    <x v="0"/>
    <x v="0"/>
    <s v="Ajuda de custo a favor do Sr. Angelo Nascimento Lopes pela sua deslocação em missão de serviço a cidade da Praia nos dia 28 e 29 de Fevereiro de 2024, conforme justificativo em anexo. "/>
  </r>
  <r>
    <x v="0"/>
    <n v="0"/>
    <n v="0"/>
    <n v="0"/>
    <n v="3000"/>
    <x v="704"/>
    <x v="0"/>
    <x v="0"/>
    <x v="0"/>
    <s v="03.16.15"/>
    <x v="0"/>
    <x v="0"/>
    <x v="0"/>
    <s v="Direção Financeira"/>
    <s v="03.16.15"/>
    <s v="Direção Financeira"/>
    <s v="03.16.15"/>
    <x v="39"/>
    <x v="0"/>
    <x v="0"/>
    <x v="1"/>
    <x v="1"/>
    <x v="0"/>
    <x v="0"/>
    <x v="0"/>
    <x v="1"/>
    <s v="2024-03-06"/>
    <x v="0"/>
    <n v="3000"/>
    <x v="0"/>
    <m/>
    <x v="0"/>
    <m/>
    <x v="99"/>
    <n v="100476775"/>
    <x v="0"/>
    <x v="0"/>
    <s v="Direção Financeira"/>
    <s v="ORI"/>
    <x v="0"/>
    <m/>
    <x v="0"/>
    <x v="0"/>
    <x v="0"/>
    <x v="0"/>
    <x v="0"/>
    <x v="0"/>
    <x v="0"/>
    <x v="0"/>
    <x v="0"/>
    <x v="0"/>
    <x v="0"/>
    <s v="Direção Financeira"/>
    <x v="0"/>
    <x v="0"/>
    <x v="0"/>
    <x v="0"/>
    <x v="0"/>
    <x v="0"/>
    <x v="0"/>
    <x v="0"/>
    <x v="0"/>
    <x v="0"/>
    <x v="0"/>
    <x v="0"/>
    <s v="Pagamento eletricidade para jardim infantil de Veneza, conforme proposta em anexo."/>
  </r>
  <r>
    <x v="1"/>
    <n v="0"/>
    <n v="0"/>
    <n v="0"/>
    <n v="177202"/>
    <x v="705"/>
    <x v="0"/>
    <x v="0"/>
    <x v="0"/>
    <s v="01.27.06.42"/>
    <x v="22"/>
    <x v="1"/>
    <x v="1"/>
    <s v="Requalificação Urbana e habitação"/>
    <s v="01.27.06"/>
    <s v="Requalificação Urbana e habitação"/>
    <s v="01.27.06"/>
    <x v="1"/>
    <x v="0"/>
    <x v="0"/>
    <x v="0"/>
    <x v="0"/>
    <x v="1"/>
    <x v="1"/>
    <x v="0"/>
    <x v="1"/>
    <s v="2024-03-13"/>
    <x v="0"/>
    <n v="177202"/>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a Felisberto Carvalho Auto, pela aquisição de combustíveis, destinados as viaturas afeto as obras de construção do campo de futebol de Manguinho, conforme anexo."/>
  </r>
  <r>
    <x v="0"/>
    <n v="0"/>
    <n v="0"/>
    <n v="0"/>
    <n v="7500"/>
    <x v="706"/>
    <x v="0"/>
    <x v="1"/>
    <x v="0"/>
    <s v="80.02.01"/>
    <x v="2"/>
    <x v="2"/>
    <x v="2"/>
    <s v="Retenções Iur"/>
    <s v="80.02.01"/>
    <s v="Retenções Iur"/>
    <s v="80.02.01"/>
    <x v="2"/>
    <x v="0"/>
    <x v="1"/>
    <x v="0"/>
    <x v="1"/>
    <x v="2"/>
    <x v="2"/>
    <x v="0"/>
    <x v="1"/>
    <s v="2024-03-12"/>
    <x v="0"/>
    <n v="7500"/>
    <x v="0"/>
    <m/>
    <x v="0"/>
    <m/>
    <x v="2"/>
    <n v="100474696"/>
    <x v="0"/>
    <x v="0"/>
    <s v="Retenções Iur"/>
    <s v="ORI"/>
    <x v="0"/>
    <s v="RIUR"/>
    <x v="0"/>
    <x v="0"/>
    <x v="0"/>
    <x v="0"/>
    <x v="0"/>
    <x v="0"/>
    <x v="0"/>
    <x v="0"/>
    <x v="0"/>
    <x v="0"/>
    <x v="0"/>
    <s v="Retenções Iur"/>
    <x v="0"/>
    <x v="0"/>
    <x v="0"/>
    <x v="0"/>
    <x v="2"/>
    <x v="0"/>
    <x v="0"/>
    <x v="0"/>
    <x v="0"/>
    <x v="1"/>
    <x v="0"/>
    <x v="0"/>
    <s v="RETENCAO OT"/>
  </r>
  <r>
    <x v="0"/>
    <n v="0"/>
    <n v="0"/>
    <n v="0"/>
    <n v="4995"/>
    <x v="707"/>
    <x v="0"/>
    <x v="1"/>
    <x v="0"/>
    <s v="80.02.01"/>
    <x v="2"/>
    <x v="2"/>
    <x v="2"/>
    <s v="Retenções Iur"/>
    <s v="80.02.01"/>
    <s v="Retenções Iur"/>
    <s v="80.02.01"/>
    <x v="2"/>
    <x v="0"/>
    <x v="1"/>
    <x v="0"/>
    <x v="1"/>
    <x v="2"/>
    <x v="2"/>
    <x v="0"/>
    <x v="1"/>
    <s v="2024-03-11"/>
    <x v="0"/>
    <n v="4995"/>
    <x v="0"/>
    <m/>
    <x v="0"/>
    <m/>
    <x v="2"/>
    <n v="100474696"/>
    <x v="0"/>
    <x v="0"/>
    <s v="Retenções Iur"/>
    <s v="ORI"/>
    <x v="0"/>
    <s v="RIUR"/>
    <x v="0"/>
    <x v="0"/>
    <x v="0"/>
    <x v="0"/>
    <x v="0"/>
    <x v="0"/>
    <x v="0"/>
    <x v="0"/>
    <x v="0"/>
    <x v="0"/>
    <x v="0"/>
    <s v="Retenções Iur"/>
    <x v="0"/>
    <x v="0"/>
    <x v="0"/>
    <x v="0"/>
    <x v="2"/>
    <x v="0"/>
    <x v="0"/>
    <x v="0"/>
    <x v="0"/>
    <x v="1"/>
    <x v="0"/>
    <x v="0"/>
    <s v="RETENCAO OT"/>
  </r>
  <r>
    <x v="1"/>
    <n v="0"/>
    <n v="0"/>
    <n v="0"/>
    <n v="299000"/>
    <x v="708"/>
    <x v="0"/>
    <x v="0"/>
    <x v="0"/>
    <s v="01.27.06.80"/>
    <x v="1"/>
    <x v="1"/>
    <x v="1"/>
    <s v="Requalificação Urbana e habitação"/>
    <s v="01.27.06"/>
    <s v="Requalificação Urbana e habitação"/>
    <s v="01.27.06"/>
    <x v="1"/>
    <x v="0"/>
    <x v="0"/>
    <x v="0"/>
    <x v="0"/>
    <x v="1"/>
    <x v="1"/>
    <x v="0"/>
    <x v="6"/>
    <s v="2024-04-01"/>
    <x v="1"/>
    <n v="299000"/>
    <x v="0"/>
    <m/>
    <x v="0"/>
    <m/>
    <x v="55"/>
    <n v="100478943"/>
    <x v="0"/>
    <x v="0"/>
    <s v="Requalificação Urbana de Veneza"/>
    <s v="ORI"/>
    <x v="0"/>
    <m/>
    <x v="0"/>
    <x v="0"/>
    <x v="0"/>
    <x v="0"/>
    <x v="0"/>
    <x v="0"/>
    <x v="0"/>
    <x v="0"/>
    <x v="0"/>
    <x v="0"/>
    <x v="0"/>
    <s v="Requalificação Urbana de Veneza"/>
    <x v="0"/>
    <x v="0"/>
    <x v="0"/>
    <x v="0"/>
    <x v="1"/>
    <x v="0"/>
    <x v="0"/>
    <x v="0"/>
    <x v="0"/>
    <x v="0"/>
    <x v="0"/>
    <x v="0"/>
    <s v="Pagamento referente a aquisição de 260 sacos de cimentos para as obras de requalificação urbana e ambiental de praia de Veneza, conforme anexo."/>
  </r>
  <r>
    <x v="1"/>
    <n v="0"/>
    <n v="0"/>
    <n v="0"/>
    <n v="69024"/>
    <x v="709"/>
    <x v="0"/>
    <x v="0"/>
    <x v="0"/>
    <s v="01.27.06.72"/>
    <x v="32"/>
    <x v="1"/>
    <x v="1"/>
    <s v="Requalificação Urbana e habitação"/>
    <s v="01.27.06"/>
    <s v="Requalificação Urbana e habitação"/>
    <s v="01.27.06"/>
    <x v="1"/>
    <x v="0"/>
    <x v="0"/>
    <x v="0"/>
    <x v="0"/>
    <x v="1"/>
    <x v="1"/>
    <x v="0"/>
    <x v="6"/>
    <s v="2024-04-01"/>
    <x v="1"/>
    <n v="69024"/>
    <x v="0"/>
    <m/>
    <x v="0"/>
    <m/>
    <x v="102"/>
    <n v="100475220"/>
    <x v="0"/>
    <x v="0"/>
    <s v="Manutenção e Reabilitação de Edificios Municipais"/>
    <s v="ORI"/>
    <x v="0"/>
    <m/>
    <x v="0"/>
    <x v="0"/>
    <x v="0"/>
    <x v="0"/>
    <x v="0"/>
    <x v="0"/>
    <x v="0"/>
    <x v="0"/>
    <x v="0"/>
    <x v="0"/>
    <x v="0"/>
    <s v="Manutenção e Reabilitação de Edificios Municipais"/>
    <x v="0"/>
    <x v="0"/>
    <x v="0"/>
    <x v="0"/>
    <x v="1"/>
    <x v="0"/>
    <x v="0"/>
    <x v="0"/>
    <x v="0"/>
    <x v="0"/>
    <x v="0"/>
    <x v="0"/>
    <s v=" Pagamento a favor da Drogaria Tchukbest Holdings, para a aquisição de matérias de pinturas e canalizações para a reabilitação do centro de Apoio a vitima da CMSM, conforme anexo.  "/>
  </r>
  <r>
    <x v="0"/>
    <n v="0"/>
    <n v="0"/>
    <n v="0"/>
    <n v="2400"/>
    <x v="710"/>
    <x v="0"/>
    <x v="0"/>
    <x v="0"/>
    <s v="03.16.15"/>
    <x v="0"/>
    <x v="0"/>
    <x v="0"/>
    <s v="Direção Financeira"/>
    <s v="03.16.15"/>
    <s v="Direção Financeira"/>
    <s v="03.16.15"/>
    <x v="3"/>
    <x v="0"/>
    <x v="0"/>
    <x v="1"/>
    <x v="0"/>
    <x v="0"/>
    <x v="0"/>
    <x v="0"/>
    <x v="6"/>
    <s v="2024-04-04"/>
    <x v="1"/>
    <n v="2400"/>
    <x v="0"/>
    <m/>
    <x v="0"/>
    <m/>
    <x v="78"/>
    <n v="100477691"/>
    <x v="0"/>
    <x v="0"/>
    <s v="Direção Financeira"/>
    <s v="ORI"/>
    <x v="0"/>
    <m/>
    <x v="0"/>
    <x v="0"/>
    <x v="0"/>
    <x v="0"/>
    <x v="0"/>
    <x v="0"/>
    <x v="0"/>
    <x v="0"/>
    <x v="0"/>
    <x v="0"/>
    <x v="0"/>
    <s v="Direção Financeira"/>
    <x v="0"/>
    <x v="0"/>
    <x v="0"/>
    <x v="0"/>
    <x v="0"/>
    <x v="0"/>
    <x v="0"/>
    <x v="0"/>
    <x v="0"/>
    <x v="0"/>
    <x v="0"/>
    <x v="0"/>
    <s v=" Ajuda de custo e subsidio de transporte a favor do Sr. Austelino Cardoso, pela sua deslocação em missão de serviço a cidade da Praia, conforme justificativo em anexo. "/>
  </r>
  <r>
    <x v="0"/>
    <n v="0"/>
    <n v="0"/>
    <n v="0"/>
    <n v="10000"/>
    <x v="711"/>
    <x v="0"/>
    <x v="0"/>
    <x v="0"/>
    <s v="01.25.05.12"/>
    <x v="10"/>
    <x v="3"/>
    <x v="3"/>
    <s v="Saúde"/>
    <s v="01.25.05"/>
    <s v="Saúde"/>
    <s v="01.25.05"/>
    <x v="7"/>
    <x v="0"/>
    <x v="4"/>
    <x v="4"/>
    <x v="0"/>
    <x v="1"/>
    <x v="0"/>
    <x v="0"/>
    <x v="6"/>
    <s v="2024-04-09"/>
    <x v="1"/>
    <n v="10000"/>
    <x v="0"/>
    <m/>
    <x v="0"/>
    <m/>
    <x v="152"/>
    <n v="100479628"/>
    <x v="0"/>
    <x v="0"/>
    <s v="Promoção e Inclusão Social"/>
    <s v="ORI"/>
    <x v="0"/>
    <m/>
    <x v="0"/>
    <x v="0"/>
    <x v="0"/>
    <x v="0"/>
    <x v="0"/>
    <x v="0"/>
    <x v="0"/>
    <x v="0"/>
    <x v="0"/>
    <x v="0"/>
    <x v="0"/>
    <s v="Promoção e Inclusão Social"/>
    <x v="0"/>
    <x v="0"/>
    <x v="0"/>
    <x v="0"/>
    <x v="1"/>
    <x v="0"/>
    <x v="0"/>
    <x v="0"/>
    <x v="0"/>
    <x v="0"/>
    <x v="0"/>
    <x v="0"/>
    <s v="Apoio a favor da senhora Genoveva Tavares pela assistência a família vitima de VBG no pagamento de aluguer, conforme anexo."/>
  </r>
  <r>
    <x v="0"/>
    <n v="0"/>
    <n v="0"/>
    <n v="0"/>
    <n v="6000"/>
    <x v="712"/>
    <x v="0"/>
    <x v="1"/>
    <x v="0"/>
    <s v="03.03.10"/>
    <x v="8"/>
    <x v="0"/>
    <x v="4"/>
    <s v="Receitas Da Câmara"/>
    <s v="03.03.10"/>
    <s v="Receitas Da Câmara"/>
    <s v="03.03.10"/>
    <x v="20"/>
    <x v="0"/>
    <x v="3"/>
    <x v="3"/>
    <x v="0"/>
    <x v="0"/>
    <x v="2"/>
    <x v="0"/>
    <x v="6"/>
    <s v="2024-04-01"/>
    <x v="1"/>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60"/>
    <x v="713"/>
    <x v="0"/>
    <x v="1"/>
    <x v="0"/>
    <s v="03.03.10"/>
    <x v="8"/>
    <x v="0"/>
    <x v="4"/>
    <s v="Receitas Da Câmara"/>
    <s v="03.03.10"/>
    <s v="Receitas Da Câmara"/>
    <s v="03.03.10"/>
    <x v="6"/>
    <x v="0"/>
    <x v="3"/>
    <x v="3"/>
    <x v="0"/>
    <x v="0"/>
    <x v="2"/>
    <x v="0"/>
    <x v="6"/>
    <s v="2024-04-01"/>
    <x v="1"/>
    <n v="3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150"/>
    <x v="714"/>
    <x v="0"/>
    <x v="1"/>
    <x v="0"/>
    <s v="03.03.10"/>
    <x v="8"/>
    <x v="0"/>
    <x v="4"/>
    <s v="Receitas Da Câmara"/>
    <s v="03.03.10"/>
    <s v="Receitas Da Câmara"/>
    <s v="03.03.10"/>
    <x v="10"/>
    <x v="0"/>
    <x v="3"/>
    <x v="3"/>
    <x v="0"/>
    <x v="0"/>
    <x v="2"/>
    <x v="0"/>
    <x v="6"/>
    <s v="2024-04-01"/>
    <x v="1"/>
    <n v="12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49"/>
    <x v="715"/>
    <x v="0"/>
    <x v="1"/>
    <x v="0"/>
    <s v="03.03.10"/>
    <x v="8"/>
    <x v="0"/>
    <x v="4"/>
    <s v="Receitas Da Câmara"/>
    <s v="03.03.10"/>
    <s v="Receitas Da Câmara"/>
    <s v="03.03.10"/>
    <x v="9"/>
    <x v="0"/>
    <x v="3"/>
    <x v="3"/>
    <x v="0"/>
    <x v="0"/>
    <x v="2"/>
    <x v="0"/>
    <x v="6"/>
    <s v="2024-04-01"/>
    <x v="1"/>
    <n v="60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0"/>
    <x v="716"/>
    <x v="0"/>
    <x v="1"/>
    <x v="0"/>
    <s v="03.03.10"/>
    <x v="8"/>
    <x v="0"/>
    <x v="4"/>
    <s v="Receitas Da Câmara"/>
    <s v="03.03.10"/>
    <s v="Receitas Da Câmara"/>
    <s v="03.03.10"/>
    <x v="8"/>
    <x v="0"/>
    <x v="3"/>
    <x v="3"/>
    <x v="0"/>
    <x v="0"/>
    <x v="2"/>
    <x v="0"/>
    <x v="6"/>
    <s v="2024-04-01"/>
    <x v="1"/>
    <n v="5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717"/>
    <x v="0"/>
    <x v="1"/>
    <x v="0"/>
    <s v="03.03.10"/>
    <x v="8"/>
    <x v="0"/>
    <x v="4"/>
    <s v="Receitas Da Câmara"/>
    <s v="03.03.10"/>
    <s v="Receitas Da Câmara"/>
    <s v="03.03.10"/>
    <x v="21"/>
    <x v="0"/>
    <x v="3"/>
    <x v="3"/>
    <x v="0"/>
    <x v="0"/>
    <x v="2"/>
    <x v="0"/>
    <x v="6"/>
    <s v="2024-04-01"/>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718"/>
    <x v="0"/>
    <x v="1"/>
    <x v="0"/>
    <s v="03.03.10"/>
    <x v="8"/>
    <x v="0"/>
    <x v="4"/>
    <s v="Receitas Da Câmara"/>
    <s v="03.03.10"/>
    <s v="Receitas Da Câmara"/>
    <s v="03.03.10"/>
    <x v="42"/>
    <x v="0"/>
    <x v="3"/>
    <x v="3"/>
    <x v="0"/>
    <x v="0"/>
    <x v="2"/>
    <x v="0"/>
    <x v="6"/>
    <s v="2024-04-01"/>
    <x v="1"/>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389"/>
    <x v="719"/>
    <x v="0"/>
    <x v="1"/>
    <x v="0"/>
    <s v="03.03.10"/>
    <x v="8"/>
    <x v="0"/>
    <x v="4"/>
    <s v="Receitas Da Câmara"/>
    <s v="03.03.10"/>
    <s v="Receitas Da Câmara"/>
    <s v="03.03.10"/>
    <x v="18"/>
    <x v="0"/>
    <x v="0"/>
    <x v="0"/>
    <x v="0"/>
    <x v="0"/>
    <x v="2"/>
    <x v="0"/>
    <x v="6"/>
    <s v="2024-04-01"/>
    <x v="1"/>
    <n v="2338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00"/>
    <x v="720"/>
    <x v="0"/>
    <x v="1"/>
    <x v="0"/>
    <s v="03.03.10"/>
    <x v="8"/>
    <x v="0"/>
    <x v="4"/>
    <s v="Receitas Da Câmara"/>
    <s v="03.03.10"/>
    <s v="Receitas Da Câmara"/>
    <s v="03.03.10"/>
    <x v="26"/>
    <x v="0"/>
    <x v="3"/>
    <x v="3"/>
    <x v="0"/>
    <x v="0"/>
    <x v="2"/>
    <x v="0"/>
    <x v="6"/>
    <s v="2024-04-01"/>
    <x v="1"/>
    <n v="2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83"/>
    <x v="721"/>
    <x v="0"/>
    <x v="1"/>
    <x v="0"/>
    <s v="03.03.10"/>
    <x v="8"/>
    <x v="0"/>
    <x v="4"/>
    <s v="Receitas Da Câmara"/>
    <s v="03.03.10"/>
    <s v="Receitas Da Câmara"/>
    <s v="03.03.10"/>
    <x v="25"/>
    <x v="0"/>
    <x v="3"/>
    <x v="3"/>
    <x v="0"/>
    <x v="0"/>
    <x v="2"/>
    <x v="0"/>
    <x v="6"/>
    <s v="2024-04-01"/>
    <x v="1"/>
    <n v="66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20"/>
    <x v="722"/>
    <x v="0"/>
    <x v="1"/>
    <x v="0"/>
    <s v="03.03.10"/>
    <x v="8"/>
    <x v="0"/>
    <x v="4"/>
    <s v="Receitas Da Câmara"/>
    <s v="03.03.10"/>
    <s v="Receitas Da Câmara"/>
    <s v="03.03.10"/>
    <x v="17"/>
    <x v="0"/>
    <x v="3"/>
    <x v="3"/>
    <x v="0"/>
    <x v="0"/>
    <x v="2"/>
    <x v="0"/>
    <x v="6"/>
    <s v="2024-04-01"/>
    <x v="1"/>
    <n v="4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60"/>
    <x v="723"/>
    <x v="0"/>
    <x v="1"/>
    <x v="0"/>
    <s v="03.03.10"/>
    <x v="8"/>
    <x v="0"/>
    <x v="4"/>
    <s v="Receitas Da Câmara"/>
    <s v="03.03.10"/>
    <s v="Receitas Da Câmara"/>
    <s v="03.03.10"/>
    <x v="13"/>
    <x v="0"/>
    <x v="3"/>
    <x v="3"/>
    <x v="0"/>
    <x v="0"/>
    <x v="2"/>
    <x v="0"/>
    <x v="6"/>
    <s v="2024-04-01"/>
    <x v="1"/>
    <n v="5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300"/>
    <x v="724"/>
    <x v="0"/>
    <x v="1"/>
    <x v="0"/>
    <s v="03.03.10"/>
    <x v="8"/>
    <x v="0"/>
    <x v="4"/>
    <s v="Receitas Da Câmara"/>
    <s v="03.03.10"/>
    <s v="Receitas Da Câmara"/>
    <s v="03.03.10"/>
    <x v="11"/>
    <x v="0"/>
    <x v="0"/>
    <x v="5"/>
    <x v="0"/>
    <x v="0"/>
    <x v="2"/>
    <x v="0"/>
    <x v="6"/>
    <s v="2024-04-01"/>
    <x v="1"/>
    <n v="18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00"/>
    <x v="725"/>
    <x v="0"/>
    <x v="1"/>
    <x v="0"/>
    <s v="03.03.10"/>
    <x v="8"/>
    <x v="0"/>
    <x v="4"/>
    <s v="Receitas Da Câmara"/>
    <s v="03.03.10"/>
    <s v="Receitas Da Câmara"/>
    <s v="03.03.10"/>
    <x v="12"/>
    <x v="0"/>
    <x v="3"/>
    <x v="3"/>
    <x v="0"/>
    <x v="0"/>
    <x v="2"/>
    <x v="0"/>
    <x v="6"/>
    <s v="2024-04-01"/>
    <x v="1"/>
    <n v="10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726"/>
    <x v="0"/>
    <x v="1"/>
    <x v="0"/>
    <s v="03.03.10"/>
    <x v="8"/>
    <x v="0"/>
    <x v="4"/>
    <s v="Receitas Da Câmara"/>
    <s v="03.03.10"/>
    <s v="Receitas Da Câmara"/>
    <s v="03.03.10"/>
    <x v="8"/>
    <x v="0"/>
    <x v="3"/>
    <x v="3"/>
    <x v="0"/>
    <x v="0"/>
    <x v="2"/>
    <x v="0"/>
    <x v="6"/>
    <s v="2024-04-03"/>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110"/>
    <x v="727"/>
    <x v="0"/>
    <x v="1"/>
    <x v="0"/>
    <s v="03.03.10"/>
    <x v="8"/>
    <x v="0"/>
    <x v="4"/>
    <s v="Receitas Da Câmara"/>
    <s v="03.03.10"/>
    <s v="Receitas Da Câmara"/>
    <s v="03.03.10"/>
    <x v="6"/>
    <x v="0"/>
    <x v="3"/>
    <x v="3"/>
    <x v="0"/>
    <x v="0"/>
    <x v="2"/>
    <x v="0"/>
    <x v="6"/>
    <s v="2024-04-03"/>
    <x v="1"/>
    <n v="711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000"/>
    <x v="728"/>
    <x v="0"/>
    <x v="1"/>
    <x v="0"/>
    <s v="03.03.10"/>
    <x v="8"/>
    <x v="0"/>
    <x v="4"/>
    <s v="Receitas Da Câmara"/>
    <s v="03.03.10"/>
    <s v="Receitas Da Câmara"/>
    <s v="03.03.10"/>
    <x v="15"/>
    <x v="0"/>
    <x v="0"/>
    <x v="0"/>
    <x v="0"/>
    <x v="0"/>
    <x v="2"/>
    <x v="0"/>
    <x v="6"/>
    <s v="2024-04-03"/>
    <x v="1"/>
    <n v="7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554"/>
    <x v="729"/>
    <x v="0"/>
    <x v="1"/>
    <x v="0"/>
    <s v="03.03.10"/>
    <x v="8"/>
    <x v="0"/>
    <x v="4"/>
    <s v="Receitas Da Câmara"/>
    <s v="03.03.10"/>
    <s v="Receitas Da Câmara"/>
    <s v="03.03.10"/>
    <x v="18"/>
    <x v="0"/>
    <x v="0"/>
    <x v="0"/>
    <x v="0"/>
    <x v="0"/>
    <x v="2"/>
    <x v="0"/>
    <x v="6"/>
    <s v="2024-04-03"/>
    <x v="1"/>
    <n v="4855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730"/>
    <x v="0"/>
    <x v="1"/>
    <x v="0"/>
    <s v="03.03.10"/>
    <x v="8"/>
    <x v="0"/>
    <x v="4"/>
    <s v="Receitas Da Câmara"/>
    <s v="03.03.10"/>
    <s v="Receitas Da Câmara"/>
    <s v="03.03.10"/>
    <x v="42"/>
    <x v="0"/>
    <x v="3"/>
    <x v="3"/>
    <x v="0"/>
    <x v="0"/>
    <x v="2"/>
    <x v="0"/>
    <x v="6"/>
    <s v="2024-04-03"/>
    <x v="1"/>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66"/>
    <x v="731"/>
    <x v="0"/>
    <x v="1"/>
    <x v="0"/>
    <s v="03.03.10"/>
    <x v="8"/>
    <x v="0"/>
    <x v="4"/>
    <s v="Receitas Da Câmara"/>
    <s v="03.03.10"/>
    <s v="Receitas Da Câmara"/>
    <s v="03.03.10"/>
    <x v="9"/>
    <x v="0"/>
    <x v="3"/>
    <x v="3"/>
    <x v="0"/>
    <x v="0"/>
    <x v="2"/>
    <x v="0"/>
    <x v="6"/>
    <s v="2024-04-03"/>
    <x v="1"/>
    <n v="111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0"/>
    <x v="732"/>
    <x v="0"/>
    <x v="1"/>
    <x v="0"/>
    <s v="03.03.10"/>
    <x v="8"/>
    <x v="0"/>
    <x v="4"/>
    <s v="Receitas Da Câmara"/>
    <s v="03.03.10"/>
    <s v="Receitas Da Câmara"/>
    <s v="03.03.10"/>
    <x v="11"/>
    <x v="0"/>
    <x v="0"/>
    <x v="5"/>
    <x v="0"/>
    <x v="0"/>
    <x v="2"/>
    <x v="0"/>
    <x v="6"/>
    <s v="2024-04-03"/>
    <x v="1"/>
    <n v="7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0"/>
    <x v="733"/>
    <x v="0"/>
    <x v="1"/>
    <x v="0"/>
    <s v="03.03.10"/>
    <x v="8"/>
    <x v="0"/>
    <x v="4"/>
    <s v="Receitas Da Câmara"/>
    <s v="03.03.10"/>
    <s v="Receitas Da Câmara"/>
    <s v="03.03.10"/>
    <x v="10"/>
    <x v="0"/>
    <x v="3"/>
    <x v="3"/>
    <x v="0"/>
    <x v="0"/>
    <x v="2"/>
    <x v="0"/>
    <x v="6"/>
    <s v="2024-04-03"/>
    <x v="1"/>
    <n v="2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90"/>
    <x v="734"/>
    <x v="0"/>
    <x v="1"/>
    <x v="0"/>
    <s v="03.03.10"/>
    <x v="8"/>
    <x v="0"/>
    <x v="4"/>
    <s v="Receitas Da Câmara"/>
    <s v="03.03.10"/>
    <s v="Receitas Da Câmara"/>
    <s v="03.03.10"/>
    <x v="17"/>
    <x v="0"/>
    <x v="3"/>
    <x v="3"/>
    <x v="0"/>
    <x v="0"/>
    <x v="2"/>
    <x v="0"/>
    <x v="6"/>
    <s v="2024-04-04"/>
    <x v="1"/>
    <n v="15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400"/>
    <x v="735"/>
    <x v="0"/>
    <x v="1"/>
    <x v="0"/>
    <s v="03.03.10"/>
    <x v="8"/>
    <x v="0"/>
    <x v="4"/>
    <s v="Receitas Da Câmara"/>
    <s v="03.03.10"/>
    <s v="Receitas Da Câmara"/>
    <s v="03.03.10"/>
    <x v="42"/>
    <x v="0"/>
    <x v="3"/>
    <x v="3"/>
    <x v="0"/>
    <x v="0"/>
    <x v="2"/>
    <x v="0"/>
    <x v="6"/>
    <s v="2024-04-04"/>
    <x v="1"/>
    <n v="1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500"/>
    <x v="736"/>
    <x v="0"/>
    <x v="1"/>
    <x v="0"/>
    <s v="03.03.10"/>
    <x v="8"/>
    <x v="0"/>
    <x v="4"/>
    <s v="Receitas Da Câmara"/>
    <s v="03.03.10"/>
    <s v="Receitas Da Câmara"/>
    <s v="03.03.10"/>
    <x v="11"/>
    <x v="0"/>
    <x v="0"/>
    <x v="5"/>
    <x v="0"/>
    <x v="0"/>
    <x v="2"/>
    <x v="0"/>
    <x v="6"/>
    <s v="2024-04-04"/>
    <x v="1"/>
    <n v="12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737"/>
    <x v="0"/>
    <x v="1"/>
    <x v="0"/>
    <s v="03.03.10"/>
    <x v="8"/>
    <x v="0"/>
    <x v="4"/>
    <s v="Receitas Da Câmara"/>
    <s v="03.03.10"/>
    <s v="Receitas Da Câmara"/>
    <s v="03.03.10"/>
    <x v="20"/>
    <x v="0"/>
    <x v="3"/>
    <x v="3"/>
    <x v="0"/>
    <x v="0"/>
    <x v="2"/>
    <x v="0"/>
    <x v="6"/>
    <s v="2024-04-04"/>
    <x v="1"/>
    <n v="24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0000"/>
    <x v="738"/>
    <x v="0"/>
    <x v="1"/>
    <x v="0"/>
    <s v="03.03.10"/>
    <x v="8"/>
    <x v="0"/>
    <x v="4"/>
    <s v="Receitas Da Câmara"/>
    <s v="03.03.10"/>
    <s v="Receitas Da Câmara"/>
    <s v="03.03.10"/>
    <x v="15"/>
    <x v="0"/>
    <x v="0"/>
    <x v="0"/>
    <x v="0"/>
    <x v="0"/>
    <x v="2"/>
    <x v="0"/>
    <x v="6"/>
    <s v="2024-04-04"/>
    <x v="1"/>
    <n v="3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
    <x v="739"/>
    <x v="0"/>
    <x v="1"/>
    <x v="0"/>
    <s v="03.03.10"/>
    <x v="8"/>
    <x v="0"/>
    <x v="4"/>
    <s v="Receitas Da Câmara"/>
    <s v="03.03.10"/>
    <s v="Receitas Da Câmara"/>
    <s v="03.03.10"/>
    <x v="8"/>
    <x v="0"/>
    <x v="3"/>
    <x v="3"/>
    <x v="0"/>
    <x v="0"/>
    <x v="2"/>
    <x v="0"/>
    <x v="6"/>
    <s v="2024-04-04"/>
    <x v="1"/>
    <n v="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110"/>
    <x v="740"/>
    <x v="0"/>
    <x v="1"/>
    <x v="0"/>
    <s v="03.03.10"/>
    <x v="8"/>
    <x v="0"/>
    <x v="4"/>
    <s v="Receitas Da Câmara"/>
    <s v="03.03.10"/>
    <s v="Receitas Da Câmara"/>
    <s v="03.03.10"/>
    <x v="10"/>
    <x v="0"/>
    <x v="3"/>
    <x v="3"/>
    <x v="0"/>
    <x v="0"/>
    <x v="2"/>
    <x v="0"/>
    <x v="6"/>
    <s v="2024-04-04"/>
    <x v="1"/>
    <n v="61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741"/>
    <x v="0"/>
    <x v="1"/>
    <x v="0"/>
    <s v="03.03.10"/>
    <x v="8"/>
    <x v="0"/>
    <x v="4"/>
    <s v="Receitas Da Câmara"/>
    <s v="03.03.10"/>
    <s v="Receitas Da Câmara"/>
    <s v="03.03.10"/>
    <x v="9"/>
    <x v="0"/>
    <x v="3"/>
    <x v="3"/>
    <x v="0"/>
    <x v="0"/>
    <x v="2"/>
    <x v="0"/>
    <x v="6"/>
    <s v="2024-04-04"/>
    <x v="1"/>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730"/>
    <x v="742"/>
    <x v="0"/>
    <x v="1"/>
    <x v="0"/>
    <s v="03.03.10"/>
    <x v="8"/>
    <x v="0"/>
    <x v="4"/>
    <s v="Receitas Da Câmara"/>
    <s v="03.03.10"/>
    <s v="Receitas Da Câmara"/>
    <s v="03.03.10"/>
    <x v="13"/>
    <x v="0"/>
    <x v="3"/>
    <x v="3"/>
    <x v="0"/>
    <x v="0"/>
    <x v="2"/>
    <x v="0"/>
    <x v="6"/>
    <s v="2024-04-04"/>
    <x v="1"/>
    <n v="367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452"/>
    <x v="743"/>
    <x v="0"/>
    <x v="1"/>
    <x v="0"/>
    <s v="03.03.10"/>
    <x v="8"/>
    <x v="0"/>
    <x v="4"/>
    <s v="Receitas Da Câmara"/>
    <s v="03.03.10"/>
    <s v="Receitas Da Câmara"/>
    <s v="03.03.10"/>
    <x v="18"/>
    <x v="0"/>
    <x v="0"/>
    <x v="0"/>
    <x v="0"/>
    <x v="0"/>
    <x v="2"/>
    <x v="0"/>
    <x v="6"/>
    <s v="2024-04-04"/>
    <x v="1"/>
    <n v="2045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0"/>
    <x v="744"/>
    <x v="0"/>
    <x v="0"/>
    <x v="0"/>
    <s v="03.16.15"/>
    <x v="0"/>
    <x v="0"/>
    <x v="0"/>
    <s v="Direção Financeira"/>
    <s v="03.16.15"/>
    <s v="Direção Financeira"/>
    <s v="03.16.15"/>
    <x v="3"/>
    <x v="0"/>
    <x v="0"/>
    <x v="1"/>
    <x v="0"/>
    <x v="0"/>
    <x v="0"/>
    <x v="0"/>
    <x v="6"/>
    <s v="2024-04-12"/>
    <x v="1"/>
    <n v="4200"/>
    <x v="0"/>
    <m/>
    <x v="0"/>
    <m/>
    <x v="134"/>
    <n v="100477731"/>
    <x v="0"/>
    <x v="0"/>
    <s v="Direção Financeira"/>
    <s v="ORI"/>
    <x v="0"/>
    <m/>
    <x v="0"/>
    <x v="0"/>
    <x v="0"/>
    <x v="0"/>
    <x v="0"/>
    <x v="0"/>
    <x v="0"/>
    <x v="0"/>
    <x v="0"/>
    <x v="0"/>
    <x v="0"/>
    <s v="Direção Financeira"/>
    <x v="0"/>
    <x v="0"/>
    <x v="0"/>
    <x v="0"/>
    <x v="0"/>
    <x v="0"/>
    <x v="0"/>
    <x v="0"/>
    <x v="0"/>
    <x v="0"/>
    <x v="0"/>
    <x v="0"/>
    <s v="Ajuda de custo a favor do Sr. Gersom Lopes, condutor pela sua deslocação em missão de serviço a cidade da Praia nos dia 02, 03 e 09 de Abril de 2024, conforme justificativo em anexo. "/>
  </r>
  <r>
    <x v="1"/>
    <n v="0"/>
    <n v="0"/>
    <n v="0"/>
    <n v="536500"/>
    <x v="745"/>
    <x v="0"/>
    <x v="0"/>
    <x v="0"/>
    <s v="01.27.06.80"/>
    <x v="1"/>
    <x v="1"/>
    <x v="1"/>
    <s v="Requalificação Urbana e habitação"/>
    <s v="01.27.06"/>
    <s v="Requalificação Urbana e habitação"/>
    <s v="01.27.06"/>
    <x v="1"/>
    <x v="0"/>
    <x v="0"/>
    <x v="0"/>
    <x v="0"/>
    <x v="1"/>
    <x v="1"/>
    <x v="0"/>
    <x v="6"/>
    <s v="2024-04-16"/>
    <x v="1"/>
    <n v="536500"/>
    <x v="0"/>
    <m/>
    <x v="0"/>
    <m/>
    <x v="153"/>
    <n v="100479232"/>
    <x v="0"/>
    <x v="0"/>
    <s v="Requalificação Urbana de Veneza"/>
    <s v="ORI"/>
    <x v="0"/>
    <m/>
    <x v="0"/>
    <x v="0"/>
    <x v="0"/>
    <x v="0"/>
    <x v="0"/>
    <x v="0"/>
    <x v="0"/>
    <x v="0"/>
    <x v="0"/>
    <x v="0"/>
    <x v="0"/>
    <s v="Requalificação Urbana de Veneza"/>
    <x v="0"/>
    <x v="0"/>
    <x v="0"/>
    <x v="0"/>
    <x v="1"/>
    <x v="0"/>
    <x v="0"/>
    <x v="0"/>
    <x v="0"/>
    <x v="0"/>
    <x v="0"/>
    <x v="0"/>
    <s v="Liquidação do contrato, referente a fornecimento de paralelos, a favor do Sr. Avelino Veiga, conforme contrato e fatura em anexo."/>
  </r>
  <r>
    <x v="1"/>
    <n v="0"/>
    <n v="0"/>
    <n v="0"/>
    <n v="1345559"/>
    <x v="746"/>
    <x v="0"/>
    <x v="0"/>
    <x v="0"/>
    <s v="01.27.06.42"/>
    <x v="22"/>
    <x v="1"/>
    <x v="1"/>
    <s v="Requalificação Urbana e habitação"/>
    <s v="01.27.06"/>
    <s v="Requalificação Urbana e habitação"/>
    <s v="01.27.06"/>
    <x v="1"/>
    <x v="0"/>
    <x v="0"/>
    <x v="0"/>
    <x v="0"/>
    <x v="1"/>
    <x v="1"/>
    <x v="0"/>
    <x v="6"/>
    <s v="2024-04-16"/>
    <x v="1"/>
    <n v="1345559"/>
    <x v="0"/>
    <m/>
    <x v="0"/>
    <m/>
    <x v="154"/>
    <n v="100475724"/>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denda trabalhos a mais, para a construção de campos de futebol 11, conforme proposta em anexo."/>
  </r>
  <r>
    <x v="1"/>
    <n v="0"/>
    <n v="0"/>
    <n v="0"/>
    <n v="37500"/>
    <x v="747"/>
    <x v="0"/>
    <x v="0"/>
    <x v="0"/>
    <s v="01.28.01.08"/>
    <x v="15"/>
    <x v="4"/>
    <x v="5"/>
    <s v="Habitação Social"/>
    <s v="01.28.01"/>
    <s v="Habitação Social"/>
    <s v="01.28.01"/>
    <x v="1"/>
    <x v="0"/>
    <x v="0"/>
    <x v="0"/>
    <x v="0"/>
    <x v="1"/>
    <x v="1"/>
    <x v="0"/>
    <x v="1"/>
    <s v="2024-03-08"/>
    <x v="0"/>
    <n v="37500"/>
    <x v="0"/>
    <m/>
    <x v="0"/>
    <m/>
    <x v="2"/>
    <n v="100474696"/>
    <x v="0"/>
    <x v="1"/>
    <s v="Habitações Sociais"/>
    <s v="ORI"/>
    <x v="0"/>
    <s v="HS"/>
    <x v="0"/>
    <x v="0"/>
    <x v="0"/>
    <x v="0"/>
    <x v="0"/>
    <x v="0"/>
    <x v="0"/>
    <x v="0"/>
    <x v="0"/>
    <x v="0"/>
    <x v="0"/>
    <s v="Habitações Sociais"/>
    <x v="0"/>
    <x v="0"/>
    <x v="0"/>
    <x v="0"/>
    <x v="1"/>
    <x v="0"/>
    <x v="0"/>
    <x v="1"/>
    <x v="0"/>
    <x v="0"/>
    <x v="1"/>
    <x v="0"/>
    <s v="Pagamento a favor do Sr. Moísés Mendes Pereira, referente a reabilitação de habitação da Sra. Donita Mendes Pereira, Sra. Porfica Mendes da Veiga e Sra. Anilda de Jesus Lopes da Veiga conforme anexo.  "/>
  </r>
  <r>
    <x v="0"/>
    <n v="0"/>
    <n v="0"/>
    <n v="0"/>
    <n v="3000"/>
    <x v="748"/>
    <x v="0"/>
    <x v="0"/>
    <x v="0"/>
    <s v="01.25.05.09"/>
    <x v="26"/>
    <x v="3"/>
    <x v="3"/>
    <s v="Saúde"/>
    <s v="01.25.05"/>
    <s v="Saúde"/>
    <s v="01.25.05"/>
    <x v="7"/>
    <x v="0"/>
    <x v="4"/>
    <x v="4"/>
    <x v="0"/>
    <x v="1"/>
    <x v="0"/>
    <x v="0"/>
    <x v="0"/>
    <s v="2024-01-31"/>
    <x v="0"/>
    <n v="3000"/>
    <x v="0"/>
    <m/>
    <x v="0"/>
    <m/>
    <x v="155"/>
    <n v="100475959"/>
    <x v="0"/>
    <x v="0"/>
    <s v="Apoio a Consultas de Especialidade e Medicamentos"/>
    <s v="ORI"/>
    <x v="0"/>
    <s v="ACE"/>
    <x v="0"/>
    <x v="0"/>
    <x v="0"/>
    <x v="0"/>
    <x v="0"/>
    <x v="0"/>
    <x v="0"/>
    <x v="0"/>
    <x v="0"/>
    <x v="0"/>
    <x v="0"/>
    <s v="Apoio a Consultas de Especialidade e Medicamentos"/>
    <x v="0"/>
    <x v="0"/>
    <x v="0"/>
    <x v="0"/>
    <x v="1"/>
    <x v="0"/>
    <x v="0"/>
    <x v="0"/>
    <x v="0"/>
    <x v="0"/>
    <x v="0"/>
    <x v="0"/>
    <s v="Apoio a favor da senhora Maria Correia, referente a comparticipação no tratamento medico, conforme anexo."/>
  </r>
  <r>
    <x v="0"/>
    <n v="0"/>
    <n v="0"/>
    <n v="0"/>
    <n v="28450"/>
    <x v="749"/>
    <x v="0"/>
    <x v="0"/>
    <x v="0"/>
    <s v="03.16.02"/>
    <x v="3"/>
    <x v="0"/>
    <x v="0"/>
    <s v="Gabinete do Presidente"/>
    <s v="03.16.02"/>
    <s v="Gabinete do Presidente"/>
    <s v="03.16.02"/>
    <x v="3"/>
    <x v="0"/>
    <x v="0"/>
    <x v="1"/>
    <x v="0"/>
    <x v="0"/>
    <x v="0"/>
    <x v="0"/>
    <x v="0"/>
    <s v="2024-01-08"/>
    <x v="0"/>
    <n v="28450"/>
    <x v="0"/>
    <m/>
    <x v="0"/>
    <m/>
    <x v="156"/>
    <n v="100479531"/>
    <x v="0"/>
    <x v="0"/>
    <s v="Gabinete do Presidente"/>
    <s v="ORI"/>
    <x v="0"/>
    <m/>
    <x v="0"/>
    <x v="0"/>
    <x v="0"/>
    <x v="0"/>
    <x v="0"/>
    <x v="0"/>
    <x v="0"/>
    <x v="0"/>
    <x v="0"/>
    <x v="0"/>
    <x v="0"/>
    <s v="Gabinete do Presidente"/>
    <x v="0"/>
    <x v="0"/>
    <x v="0"/>
    <x v="0"/>
    <x v="0"/>
    <x v="0"/>
    <x v="0"/>
    <x v="0"/>
    <x v="0"/>
    <x v="0"/>
    <x v="0"/>
    <x v="0"/>
    <s v="Pagamento a favor da Cacheta São Miguel Tours, Lda., referente a 1 bilhete de viagem nacional, conforme fatura em anexo."/>
  </r>
  <r>
    <x v="1"/>
    <n v="0"/>
    <n v="0"/>
    <n v="0"/>
    <n v="287000"/>
    <x v="750"/>
    <x v="0"/>
    <x v="0"/>
    <x v="0"/>
    <s v="01.28.01.08"/>
    <x v="15"/>
    <x v="4"/>
    <x v="5"/>
    <s v="Habitação Social"/>
    <s v="01.28.01"/>
    <s v="Habitação Social"/>
    <s v="01.28.01"/>
    <x v="1"/>
    <x v="0"/>
    <x v="0"/>
    <x v="0"/>
    <x v="0"/>
    <x v="1"/>
    <x v="1"/>
    <x v="0"/>
    <x v="1"/>
    <s v="2024-03-06"/>
    <x v="0"/>
    <n v="287000"/>
    <x v="0"/>
    <m/>
    <x v="0"/>
    <m/>
    <x v="157"/>
    <n v="100476460"/>
    <x v="0"/>
    <x v="0"/>
    <s v="Habitações Sociais"/>
    <s v="ORI"/>
    <x v="0"/>
    <s v="HS"/>
    <x v="0"/>
    <x v="0"/>
    <x v="0"/>
    <x v="0"/>
    <x v="0"/>
    <x v="0"/>
    <x v="0"/>
    <x v="0"/>
    <x v="0"/>
    <x v="0"/>
    <x v="0"/>
    <s v="Habitações Sociais"/>
    <x v="0"/>
    <x v="0"/>
    <x v="0"/>
    <x v="0"/>
    <x v="1"/>
    <x v="0"/>
    <x v="0"/>
    <x v="0"/>
    <x v="0"/>
    <x v="0"/>
    <x v="0"/>
    <x v="0"/>
    <s v="Pagamento a favor da Eco-Produções, para a aquisição de 250 sacos de cimentos para as obras de reabilitação de habitações no âmbito do programa regeneração urbana, conforme anexo. "/>
  </r>
  <r>
    <x v="0"/>
    <n v="0"/>
    <n v="0"/>
    <n v="0"/>
    <n v="20519"/>
    <x v="751"/>
    <x v="0"/>
    <x v="0"/>
    <x v="0"/>
    <s v="03.16.15"/>
    <x v="0"/>
    <x v="0"/>
    <x v="0"/>
    <s v="Direção Financeira"/>
    <s v="03.16.15"/>
    <s v="Direção Financeira"/>
    <s v="03.16.15"/>
    <x v="70"/>
    <x v="0"/>
    <x v="0"/>
    <x v="0"/>
    <x v="0"/>
    <x v="0"/>
    <x v="0"/>
    <x v="0"/>
    <x v="1"/>
    <s v="2024-03-08"/>
    <x v="0"/>
    <n v="20519"/>
    <x v="0"/>
    <m/>
    <x v="0"/>
    <m/>
    <x v="158"/>
    <n v="100478727"/>
    <x v="0"/>
    <x v="0"/>
    <s v="Direção Financeira"/>
    <s v="ORI"/>
    <x v="0"/>
    <m/>
    <x v="0"/>
    <x v="0"/>
    <x v="0"/>
    <x v="0"/>
    <x v="0"/>
    <x v="0"/>
    <x v="0"/>
    <x v="0"/>
    <x v="0"/>
    <x v="0"/>
    <x v="0"/>
    <s v="Direção Financeira"/>
    <x v="0"/>
    <x v="0"/>
    <x v="0"/>
    <x v="0"/>
    <x v="0"/>
    <x v="0"/>
    <x v="0"/>
    <x v="0"/>
    <x v="0"/>
    <x v="0"/>
    <x v="0"/>
    <x v="0"/>
    <s v="Pagamento referente a aquisição de 72 vassourão direito    25cm, com cepo plástico síbina, para a Direção de Ambiente e Saneamento da CMSM, conforme anexo._x000d__x000a_ "/>
  </r>
  <r>
    <x v="0"/>
    <n v="0"/>
    <n v="0"/>
    <n v="0"/>
    <n v="65000"/>
    <x v="752"/>
    <x v="0"/>
    <x v="0"/>
    <x v="0"/>
    <s v="01.25.04.22"/>
    <x v="7"/>
    <x v="3"/>
    <x v="3"/>
    <s v="Cultura"/>
    <s v="01.25.04"/>
    <s v="Cultura"/>
    <s v="01.25.04"/>
    <x v="4"/>
    <x v="0"/>
    <x v="2"/>
    <x v="2"/>
    <x v="0"/>
    <x v="1"/>
    <x v="0"/>
    <x v="0"/>
    <x v="1"/>
    <s v="2024-03-13"/>
    <x v="0"/>
    <n v="65000"/>
    <x v="0"/>
    <m/>
    <x v="0"/>
    <m/>
    <x v="159"/>
    <n v="100479612"/>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Antonito Lopes Ramos Delgado, referente gratificação da Câmara Municipal no evento stand up comedy realizado no dia 09 de março de 2024, conforme anexo."/>
  </r>
  <r>
    <x v="0"/>
    <n v="0"/>
    <n v="0"/>
    <n v="0"/>
    <n v="45"/>
    <x v="753"/>
    <x v="0"/>
    <x v="0"/>
    <x v="0"/>
    <s v="03.16.16"/>
    <x v="24"/>
    <x v="0"/>
    <x v="0"/>
    <s v="Direção Ambiente e Saneamento "/>
    <s v="03.16.16"/>
    <s v="Direção Ambiente e Saneamento "/>
    <s v="03.16.16"/>
    <x v="60"/>
    <x v="0"/>
    <x v="0"/>
    <x v="0"/>
    <x v="0"/>
    <x v="0"/>
    <x v="0"/>
    <x v="0"/>
    <x v="1"/>
    <s v="2024-03-26"/>
    <x v="0"/>
    <n v="45"/>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3-2024"/>
  </r>
  <r>
    <x v="0"/>
    <n v="0"/>
    <n v="0"/>
    <n v="0"/>
    <n v="685"/>
    <x v="753"/>
    <x v="0"/>
    <x v="0"/>
    <x v="0"/>
    <s v="03.16.16"/>
    <x v="24"/>
    <x v="0"/>
    <x v="0"/>
    <s v="Direção Ambiente e Saneamento "/>
    <s v="03.16.16"/>
    <s v="Direção Ambiente e Saneamento "/>
    <s v="03.16.16"/>
    <x v="28"/>
    <x v="0"/>
    <x v="0"/>
    <x v="0"/>
    <x v="0"/>
    <x v="0"/>
    <x v="0"/>
    <x v="0"/>
    <x v="1"/>
    <s v="2024-03-26"/>
    <x v="0"/>
    <n v="685"/>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3-2024"/>
  </r>
  <r>
    <x v="0"/>
    <n v="0"/>
    <n v="0"/>
    <n v="0"/>
    <n v="14"/>
    <x v="753"/>
    <x v="0"/>
    <x v="0"/>
    <x v="0"/>
    <s v="03.16.16"/>
    <x v="24"/>
    <x v="0"/>
    <x v="0"/>
    <s v="Direção Ambiente e Saneamento "/>
    <s v="03.16.16"/>
    <s v="Direção Ambiente e Saneamento "/>
    <s v="03.16.16"/>
    <x v="29"/>
    <x v="0"/>
    <x v="0"/>
    <x v="0"/>
    <x v="0"/>
    <x v="0"/>
    <x v="0"/>
    <x v="0"/>
    <x v="1"/>
    <s v="2024-03-26"/>
    <x v="0"/>
    <n v="14"/>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3-2024"/>
  </r>
  <r>
    <x v="0"/>
    <n v="0"/>
    <n v="0"/>
    <n v="0"/>
    <n v="9678"/>
    <x v="753"/>
    <x v="0"/>
    <x v="0"/>
    <x v="0"/>
    <s v="03.16.16"/>
    <x v="24"/>
    <x v="0"/>
    <x v="0"/>
    <s v="Direção Ambiente e Saneamento "/>
    <s v="03.16.16"/>
    <s v="Direção Ambiente e Saneamento "/>
    <s v="03.16.16"/>
    <x v="30"/>
    <x v="0"/>
    <x v="0"/>
    <x v="0"/>
    <x v="1"/>
    <x v="0"/>
    <x v="0"/>
    <x v="0"/>
    <x v="1"/>
    <s v="2024-03-26"/>
    <x v="0"/>
    <n v="9678"/>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3-2024"/>
  </r>
  <r>
    <x v="0"/>
    <n v="0"/>
    <n v="0"/>
    <n v="0"/>
    <n v="39"/>
    <x v="753"/>
    <x v="0"/>
    <x v="0"/>
    <x v="0"/>
    <s v="03.16.16"/>
    <x v="24"/>
    <x v="0"/>
    <x v="0"/>
    <s v="Direção Ambiente e Saneamento "/>
    <s v="03.16.16"/>
    <s v="Direção Ambiente e Saneamento "/>
    <s v="03.16.16"/>
    <x v="60"/>
    <x v="0"/>
    <x v="0"/>
    <x v="0"/>
    <x v="0"/>
    <x v="0"/>
    <x v="0"/>
    <x v="0"/>
    <x v="1"/>
    <s v="2024-03-26"/>
    <x v="0"/>
    <n v="39"/>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3-2024"/>
  </r>
  <r>
    <x v="0"/>
    <n v="0"/>
    <n v="0"/>
    <n v="0"/>
    <n v="591"/>
    <x v="753"/>
    <x v="0"/>
    <x v="0"/>
    <x v="0"/>
    <s v="03.16.16"/>
    <x v="24"/>
    <x v="0"/>
    <x v="0"/>
    <s v="Direção Ambiente e Saneamento "/>
    <s v="03.16.16"/>
    <s v="Direção Ambiente e Saneamento "/>
    <s v="03.16.16"/>
    <x v="28"/>
    <x v="0"/>
    <x v="0"/>
    <x v="0"/>
    <x v="0"/>
    <x v="0"/>
    <x v="0"/>
    <x v="0"/>
    <x v="1"/>
    <s v="2024-03-26"/>
    <x v="0"/>
    <n v="591"/>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3-2024"/>
  </r>
  <r>
    <x v="0"/>
    <n v="0"/>
    <n v="0"/>
    <n v="0"/>
    <n v="12"/>
    <x v="753"/>
    <x v="0"/>
    <x v="0"/>
    <x v="0"/>
    <s v="03.16.16"/>
    <x v="24"/>
    <x v="0"/>
    <x v="0"/>
    <s v="Direção Ambiente e Saneamento "/>
    <s v="03.16.16"/>
    <s v="Direção Ambiente e Saneamento "/>
    <s v="03.16.16"/>
    <x v="29"/>
    <x v="0"/>
    <x v="0"/>
    <x v="0"/>
    <x v="0"/>
    <x v="0"/>
    <x v="0"/>
    <x v="0"/>
    <x v="1"/>
    <s v="2024-03-26"/>
    <x v="0"/>
    <n v="12"/>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3-2024"/>
  </r>
  <r>
    <x v="0"/>
    <n v="0"/>
    <n v="0"/>
    <n v="0"/>
    <n v="8358"/>
    <x v="753"/>
    <x v="0"/>
    <x v="0"/>
    <x v="0"/>
    <s v="03.16.16"/>
    <x v="24"/>
    <x v="0"/>
    <x v="0"/>
    <s v="Direção Ambiente e Saneamento "/>
    <s v="03.16.16"/>
    <s v="Direção Ambiente e Saneamento "/>
    <s v="03.16.16"/>
    <x v="30"/>
    <x v="0"/>
    <x v="0"/>
    <x v="0"/>
    <x v="1"/>
    <x v="0"/>
    <x v="0"/>
    <x v="0"/>
    <x v="1"/>
    <s v="2024-03-26"/>
    <x v="0"/>
    <n v="8358"/>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3-2024"/>
  </r>
  <r>
    <x v="0"/>
    <n v="0"/>
    <n v="0"/>
    <n v="0"/>
    <n v="35"/>
    <x v="753"/>
    <x v="0"/>
    <x v="0"/>
    <x v="0"/>
    <s v="03.16.16"/>
    <x v="24"/>
    <x v="0"/>
    <x v="0"/>
    <s v="Direção Ambiente e Saneamento "/>
    <s v="03.16.16"/>
    <s v="Direção Ambiente e Saneamento "/>
    <s v="03.16.16"/>
    <x v="60"/>
    <x v="0"/>
    <x v="0"/>
    <x v="0"/>
    <x v="0"/>
    <x v="0"/>
    <x v="0"/>
    <x v="0"/>
    <x v="1"/>
    <s v="2024-03-26"/>
    <x v="0"/>
    <n v="35"/>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3-2024"/>
  </r>
  <r>
    <x v="0"/>
    <n v="0"/>
    <n v="0"/>
    <n v="0"/>
    <n v="541"/>
    <x v="753"/>
    <x v="0"/>
    <x v="0"/>
    <x v="0"/>
    <s v="03.16.16"/>
    <x v="24"/>
    <x v="0"/>
    <x v="0"/>
    <s v="Direção Ambiente e Saneamento "/>
    <s v="03.16.16"/>
    <s v="Direção Ambiente e Saneamento "/>
    <s v="03.16.16"/>
    <x v="28"/>
    <x v="0"/>
    <x v="0"/>
    <x v="0"/>
    <x v="0"/>
    <x v="0"/>
    <x v="0"/>
    <x v="0"/>
    <x v="1"/>
    <s v="2024-03-26"/>
    <x v="0"/>
    <n v="541"/>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3-2024"/>
  </r>
  <r>
    <x v="0"/>
    <n v="0"/>
    <n v="0"/>
    <n v="0"/>
    <n v="11"/>
    <x v="753"/>
    <x v="0"/>
    <x v="0"/>
    <x v="0"/>
    <s v="03.16.16"/>
    <x v="24"/>
    <x v="0"/>
    <x v="0"/>
    <s v="Direção Ambiente e Saneamento "/>
    <s v="03.16.16"/>
    <s v="Direção Ambiente e Saneamento "/>
    <s v="03.16.16"/>
    <x v="29"/>
    <x v="0"/>
    <x v="0"/>
    <x v="0"/>
    <x v="0"/>
    <x v="0"/>
    <x v="0"/>
    <x v="0"/>
    <x v="1"/>
    <s v="2024-03-26"/>
    <x v="0"/>
    <n v="11"/>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3-2024"/>
  </r>
  <r>
    <x v="0"/>
    <n v="0"/>
    <n v="0"/>
    <n v="0"/>
    <n v="7646"/>
    <x v="753"/>
    <x v="0"/>
    <x v="0"/>
    <x v="0"/>
    <s v="03.16.16"/>
    <x v="24"/>
    <x v="0"/>
    <x v="0"/>
    <s v="Direção Ambiente e Saneamento "/>
    <s v="03.16.16"/>
    <s v="Direção Ambiente e Saneamento "/>
    <s v="03.16.16"/>
    <x v="30"/>
    <x v="0"/>
    <x v="0"/>
    <x v="0"/>
    <x v="1"/>
    <x v="0"/>
    <x v="0"/>
    <x v="0"/>
    <x v="1"/>
    <s v="2024-03-26"/>
    <x v="0"/>
    <n v="7646"/>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3-2024"/>
  </r>
  <r>
    <x v="0"/>
    <n v="0"/>
    <n v="0"/>
    <n v="0"/>
    <n v="5040"/>
    <x v="753"/>
    <x v="0"/>
    <x v="0"/>
    <x v="0"/>
    <s v="03.16.16"/>
    <x v="24"/>
    <x v="0"/>
    <x v="0"/>
    <s v="Direção Ambiente e Saneamento "/>
    <s v="03.16.16"/>
    <s v="Direção Ambiente e Saneamento "/>
    <s v="03.16.16"/>
    <x v="60"/>
    <x v="0"/>
    <x v="0"/>
    <x v="0"/>
    <x v="0"/>
    <x v="0"/>
    <x v="0"/>
    <x v="0"/>
    <x v="1"/>
    <s v="2024-03-26"/>
    <x v="0"/>
    <n v="5040"/>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3-2024"/>
  </r>
  <r>
    <x v="0"/>
    <n v="0"/>
    <n v="0"/>
    <n v="0"/>
    <n v="76219"/>
    <x v="753"/>
    <x v="0"/>
    <x v="0"/>
    <x v="0"/>
    <s v="03.16.16"/>
    <x v="24"/>
    <x v="0"/>
    <x v="0"/>
    <s v="Direção Ambiente e Saneamento "/>
    <s v="03.16.16"/>
    <s v="Direção Ambiente e Saneamento "/>
    <s v="03.16.16"/>
    <x v="28"/>
    <x v="0"/>
    <x v="0"/>
    <x v="0"/>
    <x v="0"/>
    <x v="0"/>
    <x v="0"/>
    <x v="0"/>
    <x v="1"/>
    <s v="2024-03-26"/>
    <x v="0"/>
    <n v="76219"/>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3-2024"/>
  </r>
  <r>
    <x v="0"/>
    <n v="0"/>
    <n v="0"/>
    <n v="0"/>
    <n v="1620"/>
    <x v="753"/>
    <x v="0"/>
    <x v="0"/>
    <x v="0"/>
    <s v="03.16.16"/>
    <x v="24"/>
    <x v="0"/>
    <x v="0"/>
    <s v="Direção Ambiente e Saneamento "/>
    <s v="03.16.16"/>
    <s v="Direção Ambiente e Saneamento "/>
    <s v="03.16.16"/>
    <x v="29"/>
    <x v="0"/>
    <x v="0"/>
    <x v="0"/>
    <x v="0"/>
    <x v="0"/>
    <x v="0"/>
    <x v="0"/>
    <x v="1"/>
    <s v="2024-03-26"/>
    <x v="0"/>
    <n v="1620"/>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3-2024"/>
  </r>
  <r>
    <x v="0"/>
    <n v="0"/>
    <n v="0"/>
    <n v="0"/>
    <n v="1076621"/>
    <x v="753"/>
    <x v="0"/>
    <x v="0"/>
    <x v="0"/>
    <s v="03.16.16"/>
    <x v="24"/>
    <x v="0"/>
    <x v="0"/>
    <s v="Direção Ambiente e Saneamento "/>
    <s v="03.16.16"/>
    <s v="Direção Ambiente e Saneamento "/>
    <s v="03.16.16"/>
    <x v="30"/>
    <x v="0"/>
    <x v="0"/>
    <x v="0"/>
    <x v="1"/>
    <x v="0"/>
    <x v="0"/>
    <x v="0"/>
    <x v="1"/>
    <s v="2024-03-26"/>
    <x v="0"/>
    <n v="1076621"/>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3-2024"/>
  </r>
  <r>
    <x v="0"/>
    <n v="0"/>
    <n v="0"/>
    <n v="0"/>
    <n v="23769"/>
    <x v="754"/>
    <x v="0"/>
    <x v="0"/>
    <x v="0"/>
    <s v="03.16.01"/>
    <x v="38"/>
    <x v="0"/>
    <x v="0"/>
    <s v="Assembleia Municipal"/>
    <s v="03.16.01"/>
    <s v="Assembleia Municipal"/>
    <s v="03.16.01"/>
    <x v="3"/>
    <x v="0"/>
    <x v="0"/>
    <x v="1"/>
    <x v="0"/>
    <x v="0"/>
    <x v="0"/>
    <x v="0"/>
    <x v="6"/>
    <s v="2024-04-02"/>
    <x v="1"/>
    <n v="23769"/>
    <x v="0"/>
    <m/>
    <x v="0"/>
    <m/>
    <x v="161"/>
    <n v="100479469"/>
    <x v="0"/>
    <x v="0"/>
    <s v="Assembleia Municipal"/>
    <s v="ORI"/>
    <x v="0"/>
    <s v="AM"/>
    <x v="0"/>
    <x v="0"/>
    <x v="0"/>
    <x v="0"/>
    <x v="0"/>
    <x v="0"/>
    <x v="0"/>
    <x v="0"/>
    <x v="0"/>
    <x v="0"/>
    <x v="0"/>
    <s v="Assembleia Municipal"/>
    <x v="0"/>
    <x v="0"/>
    <x v="0"/>
    <x v="0"/>
    <x v="0"/>
    <x v="0"/>
    <x v="0"/>
    <x v="0"/>
    <x v="0"/>
    <x v="0"/>
    <x v="0"/>
    <x v="0"/>
    <s v=" Pagamento a favor da Tripouli, LDA, referente a aquisição de bilhetes de viagem Praia/sal/Praia da Sra. Leocadia Furtado, conforme anexo.   "/>
  </r>
  <r>
    <x v="0"/>
    <n v="0"/>
    <n v="0"/>
    <n v="0"/>
    <n v="26250"/>
    <x v="755"/>
    <x v="0"/>
    <x v="1"/>
    <x v="0"/>
    <s v="80.02.01"/>
    <x v="2"/>
    <x v="2"/>
    <x v="2"/>
    <s v="Retenções Iur"/>
    <s v="80.02.01"/>
    <s v="Retenções Iur"/>
    <s v="80.02.01"/>
    <x v="2"/>
    <x v="0"/>
    <x v="1"/>
    <x v="0"/>
    <x v="1"/>
    <x v="2"/>
    <x v="2"/>
    <x v="0"/>
    <x v="1"/>
    <s v="2024-03-28"/>
    <x v="0"/>
    <n v="26250"/>
    <x v="0"/>
    <m/>
    <x v="0"/>
    <m/>
    <x v="2"/>
    <n v="100474696"/>
    <x v="0"/>
    <x v="0"/>
    <s v="Retenções Iur"/>
    <s v="ORI"/>
    <x v="0"/>
    <s v="RIUR"/>
    <x v="0"/>
    <x v="0"/>
    <x v="0"/>
    <x v="0"/>
    <x v="0"/>
    <x v="0"/>
    <x v="0"/>
    <x v="0"/>
    <x v="0"/>
    <x v="0"/>
    <x v="0"/>
    <s v="Retenções Iur"/>
    <x v="0"/>
    <x v="0"/>
    <x v="0"/>
    <x v="0"/>
    <x v="2"/>
    <x v="0"/>
    <x v="0"/>
    <x v="0"/>
    <x v="0"/>
    <x v="1"/>
    <x v="0"/>
    <x v="0"/>
    <s v="RETENCAO OT"/>
  </r>
  <r>
    <x v="0"/>
    <n v="0"/>
    <n v="0"/>
    <n v="0"/>
    <n v="54000"/>
    <x v="756"/>
    <x v="0"/>
    <x v="1"/>
    <x v="0"/>
    <s v="80.02.01"/>
    <x v="2"/>
    <x v="2"/>
    <x v="2"/>
    <s v="Retenções Iur"/>
    <s v="80.02.01"/>
    <s v="Retenções Iur"/>
    <s v="80.02.01"/>
    <x v="2"/>
    <x v="0"/>
    <x v="1"/>
    <x v="0"/>
    <x v="1"/>
    <x v="2"/>
    <x v="2"/>
    <x v="0"/>
    <x v="1"/>
    <s v="2024-03-27"/>
    <x v="0"/>
    <n v="54000"/>
    <x v="0"/>
    <m/>
    <x v="0"/>
    <m/>
    <x v="2"/>
    <n v="100474696"/>
    <x v="0"/>
    <x v="0"/>
    <s v="Retenções Iur"/>
    <s v="ORI"/>
    <x v="0"/>
    <s v="RIUR"/>
    <x v="0"/>
    <x v="0"/>
    <x v="0"/>
    <x v="0"/>
    <x v="0"/>
    <x v="0"/>
    <x v="0"/>
    <x v="0"/>
    <x v="0"/>
    <x v="0"/>
    <x v="0"/>
    <s v="Retenções Iur"/>
    <x v="0"/>
    <x v="0"/>
    <x v="0"/>
    <x v="0"/>
    <x v="2"/>
    <x v="0"/>
    <x v="0"/>
    <x v="0"/>
    <x v="0"/>
    <x v="1"/>
    <x v="0"/>
    <x v="0"/>
    <s v="RETENCAO OT"/>
  </r>
  <r>
    <x v="0"/>
    <n v="0"/>
    <n v="0"/>
    <n v="0"/>
    <n v="2431"/>
    <x v="757"/>
    <x v="0"/>
    <x v="1"/>
    <x v="0"/>
    <s v="80.02.10.26"/>
    <x v="13"/>
    <x v="2"/>
    <x v="2"/>
    <s v="Outros"/>
    <s v="80.02.10"/>
    <s v="Outros"/>
    <s v="80.02.10"/>
    <x v="34"/>
    <x v="0"/>
    <x v="1"/>
    <x v="9"/>
    <x v="1"/>
    <x v="2"/>
    <x v="2"/>
    <x v="0"/>
    <x v="1"/>
    <s v="2024-03-27"/>
    <x v="0"/>
    <n v="2431"/>
    <x v="0"/>
    <m/>
    <x v="0"/>
    <m/>
    <x v="15"/>
    <n v="100479277"/>
    <x v="0"/>
    <x v="0"/>
    <s v="Retenção Sansung"/>
    <s v="ORI"/>
    <x v="0"/>
    <s v="RS"/>
    <x v="0"/>
    <x v="0"/>
    <x v="0"/>
    <x v="0"/>
    <x v="0"/>
    <x v="0"/>
    <x v="0"/>
    <x v="0"/>
    <x v="0"/>
    <x v="0"/>
    <x v="0"/>
    <s v="Retenção Sansung"/>
    <x v="0"/>
    <x v="0"/>
    <x v="0"/>
    <x v="0"/>
    <x v="2"/>
    <x v="0"/>
    <x v="0"/>
    <x v="0"/>
    <x v="0"/>
    <x v="1"/>
    <x v="0"/>
    <x v="0"/>
    <s v="RETENCAO OT"/>
  </r>
  <r>
    <x v="1"/>
    <n v="0"/>
    <n v="0"/>
    <n v="0"/>
    <n v="29000"/>
    <x v="758"/>
    <x v="0"/>
    <x v="0"/>
    <x v="0"/>
    <s v="01.27.06.79"/>
    <x v="28"/>
    <x v="1"/>
    <x v="1"/>
    <s v="Requalificação Urbana e habitação"/>
    <s v="01.27.06"/>
    <s v="Requalificação Urbana e habitação"/>
    <s v="01.27.06"/>
    <x v="1"/>
    <x v="0"/>
    <x v="0"/>
    <x v="0"/>
    <x v="0"/>
    <x v="1"/>
    <x v="1"/>
    <x v="0"/>
    <x v="6"/>
    <s v="2024-04-05"/>
    <x v="1"/>
    <n v="29000"/>
    <x v="0"/>
    <m/>
    <x v="0"/>
    <m/>
    <x v="162"/>
    <n v="100478457"/>
    <x v="0"/>
    <x v="0"/>
    <s v="Requalificação Urbana e Ambiental de Achada Bolanha"/>
    <s v="ORI"/>
    <x v="0"/>
    <m/>
    <x v="0"/>
    <x v="0"/>
    <x v="0"/>
    <x v="0"/>
    <x v="0"/>
    <x v="0"/>
    <x v="0"/>
    <x v="0"/>
    <x v="0"/>
    <x v="0"/>
    <x v="0"/>
    <s v="Requalificação Urbana e Ambiental de Achada Bolanha"/>
    <x v="0"/>
    <x v="0"/>
    <x v="0"/>
    <x v="0"/>
    <x v="1"/>
    <x v="0"/>
    <x v="0"/>
    <x v="0"/>
    <x v="0"/>
    <x v="0"/>
    <x v="0"/>
    <x v="0"/>
    <s v="Pagamento referente a aquisição de 5200 unidades de paralelos e 1 carrada de pedra de corte para as obras de requalificação urbana e ambiental de Achada Bolanha, conforme anexo."/>
  </r>
  <r>
    <x v="0"/>
    <n v="0"/>
    <n v="0"/>
    <n v="0"/>
    <n v="10500"/>
    <x v="759"/>
    <x v="0"/>
    <x v="0"/>
    <x v="0"/>
    <s v="01.25.01.10"/>
    <x v="33"/>
    <x v="3"/>
    <x v="3"/>
    <s v="Educação"/>
    <s v="01.25.01"/>
    <s v="Educação"/>
    <s v="01.25.01"/>
    <x v="4"/>
    <x v="0"/>
    <x v="2"/>
    <x v="2"/>
    <x v="0"/>
    <x v="1"/>
    <x v="0"/>
    <x v="0"/>
    <x v="6"/>
    <s v="2024-04-16"/>
    <x v="1"/>
    <n v="10500"/>
    <x v="0"/>
    <m/>
    <x v="0"/>
    <m/>
    <x v="97"/>
    <n v="100479452"/>
    <x v="0"/>
    <x v="0"/>
    <s v="Transporte escolar"/>
    <s v="ORI"/>
    <x v="0"/>
    <m/>
    <x v="0"/>
    <x v="0"/>
    <x v="0"/>
    <x v="0"/>
    <x v="0"/>
    <x v="0"/>
    <x v="0"/>
    <x v="0"/>
    <x v="0"/>
    <x v="0"/>
    <x v="0"/>
    <s v="Transporte escolar"/>
    <x v="0"/>
    <x v="0"/>
    <x v="0"/>
    <x v="0"/>
    <x v="1"/>
    <x v="0"/>
    <x v="0"/>
    <x v="0"/>
    <x v="0"/>
    <x v="0"/>
    <x v="0"/>
    <x v="0"/>
    <s v="Pagamento a favor da Newash Automóvel, pela aquisição de 3 conjuntos de porcas para a viatura ST-77-QP afeto aos transportes escolar da CMSM"/>
  </r>
  <r>
    <x v="0"/>
    <n v="0"/>
    <n v="0"/>
    <n v="0"/>
    <n v="25031"/>
    <x v="760"/>
    <x v="0"/>
    <x v="0"/>
    <x v="0"/>
    <s v="03.16.01"/>
    <x v="38"/>
    <x v="0"/>
    <x v="0"/>
    <s v="Assembleia Municipal"/>
    <s v="03.16.01"/>
    <s v="Assembleia Municipal"/>
    <s v="03.16.01"/>
    <x v="3"/>
    <x v="0"/>
    <x v="0"/>
    <x v="1"/>
    <x v="0"/>
    <x v="0"/>
    <x v="0"/>
    <x v="0"/>
    <x v="6"/>
    <s v="2024-04-17"/>
    <x v="1"/>
    <n v="25031"/>
    <x v="0"/>
    <m/>
    <x v="0"/>
    <m/>
    <x v="163"/>
    <n v="100438723"/>
    <x v="0"/>
    <x v="0"/>
    <s v="Assembleia Municipal"/>
    <s v="ORI"/>
    <x v="0"/>
    <s v="AM"/>
    <x v="0"/>
    <x v="0"/>
    <x v="0"/>
    <x v="0"/>
    <x v="0"/>
    <x v="0"/>
    <x v="0"/>
    <x v="0"/>
    <x v="0"/>
    <x v="0"/>
    <x v="0"/>
    <s v="Assembleia Municipal"/>
    <x v="0"/>
    <x v="0"/>
    <x v="0"/>
    <x v="0"/>
    <x v="0"/>
    <x v="0"/>
    <x v="0"/>
    <x v="0"/>
    <x v="0"/>
    <x v="0"/>
    <x v="0"/>
    <x v="0"/>
    <s v="Pagamento referente a estadia, em missão de serviço a ilha do Sal, conforme fatura em anexo."/>
  </r>
  <r>
    <x v="0"/>
    <n v="0"/>
    <n v="0"/>
    <n v="0"/>
    <n v="276780"/>
    <x v="761"/>
    <x v="0"/>
    <x v="0"/>
    <x v="0"/>
    <s v="01.27.04.03"/>
    <x v="4"/>
    <x v="1"/>
    <x v="1"/>
    <s v="Infra-Estruturas e Transportes"/>
    <s v="01.27.04"/>
    <s v="Infra-Estruturas e Transportes"/>
    <s v="01.27.04"/>
    <x v="4"/>
    <x v="0"/>
    <x v="2"/>
    <x v="2"/>
    <x v="0"/>
    <x v="1"/>
    <x v="0"/>
    <x v="0"/>
    <x v="6"/>
    <s v="2024-04-30"/>
    <x v="1"/>
    <n v="276780"/>
    <x v="0"/>
    <m/>
    <x v="0"/>
    <m/>
    <x v="6"/>
    <n v="100474914"/>
    <x v="0"/>
    <x v="0"/>
    <s v="Plano de emergencia da epoca de chuvas"/>
    <s v="ORI"/>
    <x v="0"/>
    <m/>
    <x v="0"/>
    <x v="0"/>
    <x v="0"/>
    <x v="0"/>
    <x v="0"/>
    <x v="0"/>
    <x v="0"/>
    <x v="0"/>
    <x v="0"/>
    <x v="0"/>
    <x v="0"/>
    <s v="Plano de emergencia da epoca de chuvas"/>
    <x v="0"/>
    <x v="0"/>
    <x v="0"/>
    <x v="0"/>
    <x v="1"/>
    <x v="0"/>
    <x v="0"/>
    <x v="0"/>
    <x v="0"/>
    <x v="0"/>
    <x v="0"/>
    <x v="0"/>
    <s v="Despesa com pessoal nos trabalho de requalificação urbana e ambiental de Galeão, conforme anexo."/>
  </r>
  <r>
    <x v="0"/>
    <n v="0"/>
    <n v="0"/>
    <n v="0"/>
    <n v="5157"/>
    <x v="762"/>
    <x v="0"/>
    <x v="1"/>
    <x v="0"/>
    <s v="80.02.01"/>
    <x v="2"/>
    <x v="2"/>
    <x v="2"/>
    <s v="Retenções Iur"/>
    <s v="80.02.01"/>
    <s v="Retenções Iur"/>
    <s v="80.02.01"/>
    <x v="2"/>
    <x v="0"/>
    <x v="1"/>
    <x v="0"/>
    <x v="1"/>
    <x v="2"/>
    <x v="2"/>
    <x v="0"/>
    <x v="3"/>
    <s v="2024-05-21"/>
    <x v="1"/>
    <n v="5157"/>
    <x v="0"/>
    <m/>
    <x v="0"/>
    <m/>
    <x v="2"/>
    <n v="100474696"/>
    <x v="0"/>
    <x v="0"/>
    <s v="Retenções Iur"/>
    <s v="ORI"/>
    <x v="0"/>
    <s v="RIUR"/>
    <x v="0"/>
    <x v="0"/>
    <x v="0"/>
    <x v="0"/>
    <x v="0"/>
    <x v="0"/>
    <x v="0"/>
    <x v="0"/>
    <x v="0"/>
    <x v="0"/>
    <x v="0"/>
    <s v="Retenções Iur"/>
    <x v="0"/>
    <x v="0"/>
    <x v="0"/>
    <x v="0"/>
    <x v="2"/>
    <x v="0"/>
    <x v="0"/>
    <x v="0"/>
    <x v="0"/>
    <x v="1"/>
    <x v="0"/>
    <x v="0"/>
    <s v="RETENCAO OT"/>
  </r>
  <r>
    <x v="0"/>
    <n v="0"/>
    <n v="0"/>
    <n v="0"/>
    <n v="800"/>
    <x v="763"/>
    <x v="0"/>
    <x v="1"/>
    <x v="0"/>
    <s v="80.02.10.20"/>
    <x v="20"/>
    <x v="2"/>
    <x v="2"/>
    <s v="Outros"/>
    <s v="80.02.10"/>
    <s v="Outros"/>
    <s v="80.02.10"/>
    <x v="34"/>
    <x v="0"/>
    <x v="1"/>
    <x v="9"/>
    <x v="1"/>
    <x v="2"/>
    <x v="2"/>
    <x v="0"/>
    <x v="3"/>
    <s v="2024-05-21"/>
    <x v="1"/>
    <n v="800"/>
    <x v="0"/>
    <m/>
    <x v="0"/>
    <m/>
    <x v="54"/>
    <n v="100477977"/>
    <x v="0"/>
    <x v="0"/>
    <s v="Retenções CVMovel"/>
    <s v="ORI"/>
    <x v="0"/>
    <s v="RT"/>
    <x v="0"/>
    <x v="0"/>
    <x v="0"/>
    <x v="0"/>
    <x v="0"/>
    <x v="0"/>
    <x v="0"/>
    <x v="0"/>
    <x v="0"/>
    <x v="0"/>
    <x v="0"/>
    <s v="Retenções CVMovel"/>
    <x v="0"/>
    <x v="0"/>
    <x v="0"/>
    <x v="0"/>
    <x v="2"/>
    <x v="0"/>
    <x v="0"/>
    <x v="0"/>
    <x v="0"/>
    <x v="1"/>
    <x v="0"/>
    <x v="0"/>
    <s v="RETENCAO OT"/>
  </r>
  <r>
    <x v="0"/>
    <n v="0"/>
    <n v="0"/>
    <n v="0"/>
    <n v="50479"/>
    <x v="764"/>
    <x v="0"/>
    <x v="1"/>
    <x v="0"/>
    <s v="80.02.01"/>
    <x v="2"/>
    <x v="2"/>
    <x v="2"/>
    <s v="Retenções Iur"/>
    <s v="80.02.01"/>
    <s v="Retenções Iur"/>
    <s v="80.02.01"/>
    <x v="2"/>
    <x v="0"/>
    <x v="1"/>
    <x v="0"/>
    <x v="1"/>
    <x v="2"/>
    <x v="2"/>
    <x v="0"/>
    <x v="3"/>
    <s v="2024-05-22"/>
    <x v="1"/>
    <n v="50479"/>
    <x v="0"/>
    <m/>
    <x v="0"/>
    <m/>
    <x v="2"/>
    <n v="100474696"/>
    <x v="0"/>
    <x v="0"/>
    <s v="Retenções Iur"/>
    <s v="ORI"/>
    <x v="0"/>
    <s v="RIUR"/>
    <x v="0"/>
    <x v="0"/>
    <x v="0"/>
    <x v="0"/>
    <x v="0"/>
    <x v="0"/>
    <x v="0"/>
    <x v="0"/>
    <x v="0"/>
    <x v="0"/>
    <x v="0"/>
    <s v="Retenções Iur"/>
    <x v="0"/>
    <x v="0"/>
    <x v="0"/>
    <x v="0"/>
    <x v="2"/>
    <x v="0"/>
    <x v="0"/>
    <x v="0"/>
    <x v="0"/>
    <x v="1"/>
    <x v="0"/>
    <x v="0"/>
    <s v="RETENCAO OT"/>
  </r>
  <r>
    <x v="0"/>
    <n v="0"/>
    <n v="0"/>
    <n v="0"/>
    <n v="17732"/>
    <x v="765"/>
    <x v="0"/>
    <x v="0"/>
    <x v="0"/>
    <s v="01.25.01.10"/>
    <x v="33"/>
    <x v="3"/>
    <x v="3"/>
    <s v="Educação"/>
    <s v="01.25.01"/>
    <s v="Educação"/>
    <s v="01.25.01"/>
    <x v="4"/>
    <x v="0"/>
    <x v="2"/>
    <x v="2"/>
    <x v="0"/>
    <x v="1"/>
    <x v="0"/>
    <x v="0"/>
    <x v="3"/>
    <s v="2024-05-28"/>
    <x v="1"/>
    <n v="17732"/>
    <x v="0"/>
    <m/>
    <x v="0"/>
    <m/>
    <x v="138"/>
    <n v="100391760"/>
    <x v="0"/>
    <x v="0"/>
    <s v="Transporte escolar"/>
    <s v="ORI"/>
    <x v="0"/>
    <m/>
    <x v="0"/>
    <x v="0"/>
    <x v="0"/>
    <x v="0"/>
    <x v="0"/>
    <x v="0"/>
    <x v="0"/>
    <x v="0"/>
    <x v="0"/>
    <x v="0"/>
    <x v="0"/>
    <s v="Transporte escolar"/>
    <x v="0"/>
    <x v="0"/>
    <x v="0"/>
    <x v="0"/>
    <x v="1"/>
    <x v="0"/>
    <x v="0"/>
    <x v="0"/>
    <x v="0"/>
    <x v="0"/>
    <x v="0"/>
    <x v="0"/>
    <s v="Pagamento referente a aquisição de um rolamento exterior roda frente e um centro jante para a viatura ST-77-QP, afeto ao transporte escolar da CMSM, conforme anexo."/>
  </r>
  <r>
    <x v="0"/>
    <n v="0"/>
    <n v="0"/>
    <n v="0"/>
    <n v="13960"/>
    <x v="766"/>
    <x v="0"/>
    <x v="0"/>
    <x v="0"/>
    <s v="03.16.15"/>
    <x v="0"/>
    <x v="0"/>
    <x v="0"/>
    <s v="Direção Financeira"/>
    <s v="03.16.15"/>
    <s v="Direção Financeira"/>
    <s v="03.16.15"/>
    <x v="50"/>
    <x v="0"/>
    <x v="2"/>
    <x v="11"/>
    <x v="0"/>
    <x v="0"/>
    <x v="0"/>
    <x v="0"/>
    <x v="4"/>
    <s v="2024-06-04"/>
    <x v="1"/>
    <n v="13960"/>
    <x v="0"/>
    <m/>
    <x v="0"/>
    <m/>
    <x v="76"/>
    <n v="100394431"/>
    <x v="0"/>
    <x v="0"/>
    <s v="Direção Financeira"/>
    <s v="ORI"/>
    <x v="0"/>
    <m/>
    <x v="0"/>
    <x v="0"/>
    <x v="0"/>
    <x v="0"/>
    <x v="0"/>
    <x v="0"/>
    <x v="0"/>
    <x v="0"/>
    <x v="0"/>
    <x v="0"/>
    <x v="0"/>
    <s v="Direção Financeira"/>
    <x v="0"/>
    <x v="0"/>
    <x v="0"/>
    <x v="0"/>
    <x v="0"/>
    <x v="0"/>
    <x v="0"/>
    <x v="0"/>
    <x v="0"/>
    <x v="0"/>
    <x v="0"/>
    <x v="0"/>
    <s v="Pagamento a favor da Garantia, referente seguro automóvel Ford View C2 ST-59-UR da CMSM, conforme anexo."/>
  </r>
  <r>
    <x v="1"/>
    <n v="0"/>
    <n v="0"/>
    <n v="0"/>
    <n v="6206"/>
    <x v="767"/>
    <x v="0"/>
    <x v="0"/>
    <x v="0"/>
    <s v="01.27.06.61"/>
    <x v="34"/>
    <x v="1"/>
    <x v="1"/>
    <s v="Requalificação Urbana e habitação"/>
    <s v="01.27.06"/>
    <s v="Requalificação Urbana e habitação"/>
    <s v="01.27.06"/>
    <x v="1"/>
    <x v="0"/>
    <x v="0"/>
    <x v="0"/>
    <x v="0"/>
    <x v="1"/>
    <x v="1"/>
    <x v="0"/>
    <x v="4"/>
    <s v="2024-06-28"/>
    <x v="1"/>
    <n v="6206"/>
    <x v="0"/>
    <m/>
    <x v="0"/>
    <m/>
    <x v="2"/>
    <n v="100474696"/>
    <x v="0"/>
    <x v="1"/>
    <s v="Requalificação Urbana de Ponta Verde"/>
    <s v="ORI"/>
    <x v="0"/>
    <s v="PVR"/>
    <x v="0"/>
    <x v="0"/>
    <x v="0"/>
    <x v="0"/>
    <x v="0"/>
    <x v="0"/>
    <x v="0"/>
    <x v="0"/>
    <x v="0"/>
    <x v="0"/>
    <x v="0"/>
    <s v="Requalificação Urbana de Ponta Verde"/>
    <x v="0"/>
    <x v="0"/>
    <x v="0"/>
    <x v="0"/>
    <x v="1"/>
    <x v="0"/>
    <x v="0"/>
    <x v="0"/>
    <x v="0"/>
    <x v="0"/>
    <x v="1"/>
    <x v="0"/>
    <s v="Pagamento referente a aprestação de serviços de calcetamento na localidade de Ponta Verde, correspondente a 275,81 metro quadrado de calçadas, no âmbito da Requalificação Urbana e Ambiental de Brufa, conforme anexo."/>
  </r>
  <r>
    <x v="1"/>
    <n v="0"/>
    <n v="0"/>
    <n v="0"/>
    <n v="35166"/>
    <x v="767"/>
    <x v="0"/>
    <x v="0"/>
    <x v="0"/>
    <s v="01.27.06.61"/>
    <x v="34"/>
    <x v="1"/>
    <x v="1"/>
    <s v="Requalificação Urbana e habitação"/>
    <s v="01.27.06"/>
    <s v="Requalificação Urbana e habitação"/>
    <s v="01.27.06"/>
    <x v="1"/>
    <x v="0"/>
    <x v="0"/>
    <x v="0"/>
    <x v="0"/>
    <x v="1"/>
    <x v="1"/>
    <x v="0"/>
    <x v="4"/>
    <s v="2024-06-28"/>
    <x v="1"/>
    <n v="35166"/>
    <x v="0"/>
    <m/>
    <x v="0"/>
    <m/>
    <x v="164"/>
    <n v="100476015"/>
    <x v="0"/>
    <x v="0"/>
    <s v="Requalificação Urbana de Ponta Verde"/>
    <s v="ORI"/>
    <x v="0"/>
    <s v="PVR"/>
    <x v="0"/>
    <x v="0"/>
    <x v="0"/>
    <x v="0"/>
    <x v="0"/>
    <x v="0"/>
    <x v="0"/>
    <x v="0"/>
    <x v="0"/>
    <x v="0"/>
    <x v="0"/>
    <s v="Requalificação Urbana de Ponta Verde"/>
    <x v="0"/>
    <x v="0"/>
    <x v="0"/>
    <x v="0"/>
    <x v="1"/>
    <x v="0"/>
    <x v="0"/>
    <x v="0"/>
    <x v="0"/>
    <x v="0"/>
    <x v="0"/>
    <x v="0"/>
    <s v="Pagamento referente a aprestação de serviços de calcetamento na localidade de Ponta Verde, correspondente a 275,81 metro quadrado de calçadas, no âmbito da Requalificação Urbana e Ambiental de Brufa, conforme anexo."/>
  </r>
  <r>
    <x v="0"/>
    <n v="0"/>
    <n v="0"/>
    <n v="0"/>
    <n v="4000"/>
    <x v="768"/>
    <x v="0"/>
    <x v="0"/>
    <x v="0"/>
    <s v="03.16.15"/>
    <x v="0"/>
    <x v="0"/>
    <x v="0"/>
    <s v="Direção Financeira"/>
    <s v="03.16.15"/>
    <s v="Direção Financeira"/>
    <s v="03.16.15"/>
    <x v="64"/>
    <x v="0"/>
    <x v="0"/>
    <x v="0"/>
    <x v="0"/>
    <x v="0"/>
    <x v="0"/>
    <x v="0"/>
    <x v="9"/>
    <s v="2024-07-12"/>
    <x v="2"/>
    <n v="4000"/>
    <x v="0"/>
    <m/>
    <x v="0"/>
    <m/>
    <x v="165"/>
    <n v="100476713"/>
    <x v="0"/>
    <x v="0"/>
    <s v="Direção Financeira"/>
    <s v="ORI"/>
    <x v="0"/>
    <m/>
    <x v="0"/>
    <x v="0"/>
    <x v="0"/>
    <x v="0"/>
    <x v="0"/>
    <x v="0"/>
    <x v="0"/>
    <x v="0"/>
    <x v="0"/>
    <x v="0"/>
    <x v="0"/>
    <s v="Direção Financeira"/>
    <x v="0"/>
    <x v="0"/>
    <x v="0"/>
    <x v="0"/>
    <x v="0"/>
    <x v="0"/>
    <x v="0"/>
    <x v="0"/>
    <x v="0"/>
    <x v="0"/>
    <x v="0"/>
    <x v="0"/>
    <s v="Pagamento a favor da colaboradora Madda Alice Afonso, em compensação a trabalhos adicionais, referente ao mês de junho de 2024, conforme anexo."/>
  </r>
  <r>
    <x v="0"/>
    <n v="0"/>
    <n v="0"/>
    <n v="0"/>
    <n v="12000"/>
    <x v="769"/>
    <x v="0"/>
    <x v="0"/>
    <x v="0"/>
    <s v="01.25.05.12"/>
    <x v="10"/>
    <x v="3"/>
    <x v="3"/>
    <s v="Saúde"/>
    <s v="01.25.05"/>
    <s v="Saúde"/>
    <s v="01.25.05"/>
    <x v="7"/>
    <x v="0"/>
    <x v="4"/>
    <x v="4"/>
    <x v="0"/>
    <x v="1"/>
    <x v="0"/>
    <x v="0"/>
    <x v="5"/>
    <s v="2024-08-02"/>
    <x v="2"/>
    <n v="12000"/>
    <x v="0"/>
    <m/>
    <x v="0"/>
    <m/>
    <x v="166"/>
    <n v="100476865"/>
    <x v="0"/>
    <x v="0"/>
    <s v="Promoção e Inclusão Social"/>
    <s v="ORI"/>
    <x v="0"/>
    <m/>
    <x v="0"/>
    <x v="0"/>
    <x v="0"/>
    <x v="0"/>
    <x v="0"/>
    <x v="0"/>
    <x v="0"/>
    <x v="0"/>
    <x v="0"/>
    <x v="0"/>
    <x v="0"/>
    <s v="Promoção e Inclusão Social"/>
    <x v="0"/>
    <x v="0"/>
    <x v="0"/>
    <x v="0"/>
    <x v="1"/>
    <x v="0"/>
    <x v="0"/>
    <x v="0"/>
    <x v="0"/>
    <x v="0"/>
    <x v="0"/>
    <x v="0"/>
    <s v="Apoio social a favor do Sr. Ildo Nascimento da Costa, para assistência na saúde (realisação do exame TAC), confrome anexo."/>
  </r>
  <r>
    <x v="0"/>
    <n v="0"/>
    <n v="0"/>
    <n v="0"/>
    <n v="6750"/>
    <x v="770"/>
    <x v="0"/>
    <x v="0"/>
    <x v="0"/>
    <s v="01.27.04.03"/>
    <x v="4"/>
    <x v="1"/>
    <x v="1"/>
    <s v="Infra-Estruturas e Transportes"/>
    <s v="01.27.04"/>
    <s v="Infra-Estruturas e Transportes"/>
    <s v="01.27.04"/>
    <x v="4"/>
    <x v="0"/>
    <x v="2"/>
    <x v="2"/>
    <x v="0"/>
    <x v="1"/>
    <x v="0"/>
    <x v="0"/>
    <x v="5"/>
    <s v="2024-08-02"/>
    <x v="2"/>
    <n v="6750"/>
    <x v="0"/>
    <m/>
    <x v="0"/>
    <m/>
    <x v="2"/>
    <n v="100474696"/>
    <x v="0"/>
    <x v="1"/>
    <s v="Plano de emergencia da epoca de chuvas"/>
    <s v="ORI"/>
    <x v="0"/>
    <m/>
    <x v="0"/>
    <x v="0"/>
    <x v="0"/>
    <x v="0"/>
    <x v="0"/>
    <x v="0"/>
    <x v="0"/>
    <x v="0"/>
    <x v="0"/>
    <x v="0"/>
    <x v="0"/>
    <s v="Plano de emergencia da epoca de chuvas"/>
    <x v="0"/>
    <x v="0"/>
    <x v="0"/>
    <x v="0"/>
    <x v="1"/>
    <x v="0"/>
    <x v="0"/>
    <x v="0"/>
    <x v="0"/>
    <x v="0"/>
    <x v="1"/>
    <x v="0"/>
    <s v="Pagamento a favor do Sr. Daniel Oliveira Correia, referente a transporte de terra para o enchimento de valas em chada Espinho Branco, confrome anexo.  "/>
  </r>
  <r>
    <x v="0"/>
    <n v="0"/>
    <n v="0"/>
    <n v="0"/>
    <n v="38250"/>
    <x v="770"/>
    <x v="0"/>
    <x v="0"/>
    <x v="0"/>
    <s v="01.27.04.03"/>
    <x v="4"/>
    <x v="1"/>
    <x v="1"/>
    <s v="Infra-Estruturas e Transportes"/>
    <s v="01.27.04"/>
    <s v="Infra-Estruturas e Transportes"/>
    <s v="01.27.04"/>
    <x v="4"/>
    <x v="0"/>
    <x v="2"/>
    <x v="2"/>
    <x v="0"/>
    <x v="1"/>
    <x v="0"/>
    <x v="0"/>
    <x v="5"/>
    <s v="2024-08-02"/>
    <x v="2"/>
    <n v="38250"/>
    <x v="0"/>
    <m/>
    <x v="0"/>
    <m/>
    <x v="124"/>
    <n v="100477537"/>
    <x v="0"/>
    <x v="0"/>
    <s v="Plano de emergencia da epoca de chuvas"/>
    <s v="ORI"/>
    <x v="0"/>
    <m/>
    <x v="0"/>
    <x v="0"/>
    <x v="0"/>
    <x v="0"/>
    <x v="0"/>
    <x v="0"/>
    <x v="0"/>
    <x v="0"/>
    <x v="0"/>
    <x v="0"/>
    <x v="0"/>
    <s v="Plano de emergencia da epoca de chuvas"/>
    <x v="0"/>
    <x v="0"/>
    <x v="0"/>
    <x v="0"/>
    <x v="1"/>
    <x v="0"/>
    <x v="0"/>
    <x v="0"/>
    <x v="0"/>
    <x v="0"/>
    <x v="0"/>
    <x v="0"/>
    <s v="Pagamento a favor do Sr. Daniel Oliveira Correia, referente a transporte de terra para o enchimento de valas em chada Espinho Branco, confrome anexo.  "/>
  </r>
  <r>
    <x v="2"/>
    <n v="0"/>
    <n v="0"/>
    <n v="0"/>
    <n v="959592"/>
    <x v="771"/>
    <x v="0"/>
    <x v="0"/>
    <x v="0"/>
    <s v="80.02.10.01"/>
    <x v="16"/>
    <x v="2"/>
    <x v="2"/>
    <s v="Outros"/>
    <s v="80.02.10"/>
    <s v="Outros"/>
    <s v="80.02.10"/>
    <x v="66"/>
    <x v="0"/>
    <x v="5"/>
    <x v="13"/>
    <x v="1"/>
    <x v="2"/>
    <x v="0"/>
    <x v="0"/>
    <x v="5"/>
    <s v="2024-08-05"/>
    <x v="2"/>
    <n v="959592"/>
    <x v="0"/>
    <m/>
    <x v="0"/>
    <m/>
    <x v="110"/>
    <n v="100392190"/>
    <x v="0"/>
    <x v="0"/>
    <s v="Retençoes Previdencia Social"/>
    <s v="ORI"/>
    <x v="0"/>
    <s v="RPS"/>
    <x v="0"/>
    <x v="0"/>
    <x v="0"/>
    <x v="0"/>
    <x v="0"/>
    <x v="0"/>
    <x v="0"/>
    <x v="0"/>
    <x v="0"/>
    <x v="0"/>
    <x v="0"/>
    <s v="Retençoes Previdencia Social"/>
    <x v="0"/>
    <x v="0"/>
    <x v="0"/>
    <x v="0"/>
    <x v="2"/>
    <x v="0"/>
    <x v="0"/>
    <x v="0"/>
    <x v="0"/>
    <x v="1"/>
    <x v="0"/>
    <x v="0"/>
    <s v="Transferência do 8% dos descontos de Previdência social efetuada nos salário dos funcionários em regime novo e antigo, a favor da INPS referente a mês de Novembro e Dezembro de 2023, conforme justificativo em anexo.  "/>
  </r>
  <r>
    <x v="1"/>
    <n v="0"/>
    <n v="0"/>
    <n v="0"/>
    <n v="10000"/>
    <x v="772"/>
    <x v="0"/>
    <x v="0"/>
    <x v="0"/>
    <s v="01.25.02.23"/>
    <x v="12"/>
    <x v="3"/>
    <x v="3"/>
    <s v="desporto"/>
    <s v="01.25.02"/>
    <s v="desporto"/>
    <s v="01.25.02"/>
    <x v="1"/>
    <x v="0"/>
    <x v="0"/>
    <x v="0"/>
    <x v="0"/>
    <x v="1"/>
    <x v="1"/>
    <x v="0"/>
    <x v="5"/>
    <s v="2024-08-07"/>
    <x v="2"/>
    <n v="10000"/>
    <x v="0"/>
    <m/>
    <x v="0"/>
    <m/>
    <x v="6"/>
    <n v="10047491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a Tesouraria Municipal, referente a gratificão dos árbitos do torneio futsal sénio e júnior e júnior realizado em Pilão Cão comemorando a festa romaria São Domingos, confrome anexo."/>
  </r>
  <r>
    <x v="0"/>
    <n v="0"/>
    <n v="0"/>
    <n v="0"/>
    <n v="7100"/>
    <x v="773"/>
    <x v="0"/>
    <x v="0"/>
    <x v="0"/>
    <s v="03.16.10"/>
    <x v="39"/>
    <x v="0"/>
    <x v="0"/>
    <s v="Delegações Municipais "/>
    <s v="03.16.10"/>
    <s v="Delegações Municipais "/>
    <s v="03.16.10"/>
    <x v="3"/>
    <x v="0"/>
    <x v="0"/>
    <x v="1"/>
    <x v="0"/>
    <x v="0"/>
    <x v="0"/>
    <x v="0"/>
    <x v="5"/>
    <s v="2024-08-07"/>
    <x v="2"/>
    <n v="7100"/>
    <x v="0"/>
    <m/>
    <x v="0"/>
    <m/>
    <x v="167"/>
    <n v="100477347"/>
    <x v="0"/>
    <x v="0"/>
    <s v="Delegações Municipais "/>
    <s v="ORI"/>
    <x v="0"/>
    <m/>
    <x v="0"/>
    <x v="0"/>
    <x v="0"/>
    <x v="0"/>
    <x v="0"/>
    <x v="0"/>
    <x v="0"/>
    <x v="0"/>
    <x v="0"/>
    <x v="0"/>
    <x v="0"/>
    <s v="Delegações Municipais "/>
    <x v="0"/>
    <x v="0"/>
    <x v="0"/>
    <x v="0"/>
    <x v="0"/>
    <x v="0"/>
    <x v="0"/>
    <x v="0"/>
    <x v="0"/>
    <x v="0"/>
    <x v="0"/>
    <x v="0"/>
    <s v="Ajuda de custo e subsidio de transporte na deslocação para Assomada e duas deslocação feita a cidade da Praia, uma feita para o municipio do Tarrafal em missão de serviço a favor do Sr. Iderlindo Furtado , conforme justificativo em anexo. "/>
  </r>
  <r>
    <x v="0"/>
    <n v="0"/>
    <n v="0"/>
    <n v="0"/>
    <n v="2000"/>
    <x v="774"/>
    <x v="0"/>
    <x v="0"/>
    <x v="0"/>
    <s v="03.16.15"/>
    <x v="0"/>
    <x v="0"/>
    <x v="0"/>
    <s v="Direção Financeira"/>
    <s v="03.16.15"/>
    <s v="Direção Financeira"/>
    <s v="03.16.15"/>
    <x v="3"/>
    <x v="0"/>
    <x v="0"/>
    <x v="1"/>
    <x v="0"/>
    <x v="0"/>
    <x v="0"/>
    <x v="0"/>
    <x v="5"/>
    <s v="2024-08-07"/>
    <x v="2"/>
    <n v="2000"/>
    <x v="0"/>
    <m/>
    <x v="0"/>
    <m/>
    <x v="78"/>
    <n v="100477691"/>
    <x v="0"/>
    <x v="0"/>
    <s v="Direção Financeira"/>
    <s v="ORI"/>
    <x v="0"/>
    <m/>
    <x v="0"/>
    <x v="0"/>
    <x v="0"/>
    <x v="0"/>
    <x v="0"/>
    <x v="0"/>
    <x v="0"/>
    <x v="0"/>
    <x v="0"/>
    <x v="0"/>
    <x v="0"/>
    <s v="Direção Financeira"/>
    <x v="0"/>
    <x v="0"/>
    <x v="0"/>
    <x v="0"/>
    <x v="0"/>
    <x v="0"/>
    <x v="0"/>
    <x v="0"/>
    <x v="0"/>
    <x v="0"/>
    <x v="0"/>
    <x v="0"/>
    <s v="Ajuda de custo e subsidio de transporte a favor do SR. Austelino Cardoso Martins, pela sua deslocação em missão de serviço a cidade da Assomada no dia 07 de Agosto de 2024, conforme justificativo em anexo.  "/>
  </r>
  <r>
    <x v="0"/>
    <n v="0"/>
    <n v="0"/>
    <n v="0"/>
    <n v="5400"/>
    <x v="775"/>
    <x v="0"/>
    <x v="0"/>
    <x v="0"/>
    <s v="01.25.05.12"/>
    <x v="10"/>
    <x v="3"/>
    <x v="3"/>
    <s v="Saúde"/>
    <s v="01.25.05"/>
    <s v="Saúde"/>
    <s v="01.25.05"/>
    <x v="7"/>
    <x v="0"/>
    <x v="4"/>
    <x v="4"/>
    <x v="0"/>
    <x v="1"/>
    <x v="0"/>
    <x v="0"/>
    <x v="5"/>
    <s v="2024-08-07"/>
    <x v="2"/>
    <n v="5400"/>
    <x v="0"/>
    <m/>
    <x v="0"/>
    <m/>
    <x v="127"/>
    <n v="100399700"/>
    <x v="0"/>
    <x v="0"/>
    <s v="Promoção e Inclusão Social"/>
    <s v="ORI"/>
    <x v="0"/>
    <m/>
    <x v="0"/>
    <x v="0"/>
    <x v="0"/>
    <x v="0"/>
    <x v="0"/>
    <x v="0"/>
    <x v="0"/>
    <x v="0"/>
    <x v="0"/>
    <x v="0"/>
    <x v="0"/>
    <s v="Promoção e Inclusão Social"/>
    <x v="0"/>
    <x v="0"/>
    <x v="0"/>
    <x v="0"/>
    <x v="1"/>
    <x v="0"/>
    <x v="0"/>
    <x v="0"/>
    <x v="0"/>
    <x v="0"/>
    <x v="0"/>
    <x v="0"/>
    <s v="Pagamento a favor do Sr. Viatl Gonçalves, referente subsidio de transporte para realização de fisioterapia domiciliar, confrome anexo."/>
  </r>
  <r>
    <x v="1"/>
    <n v="0"/>
    <n v="0"/>
    <n v="0"/>
    <n v="79560"/>
    <x v="776"/>
    <x v="0"/>
    <x v="0"/>
    <x v="0"/>
    <s v="01.28.01.08"/>
    <x v="15"/>
    <x v="4"/>
    <x v="5"/>
    <s v="Habitação Social"/>
    <s v="01.28.01"/>
    <s v="Habitação Social"/>
    <s v="01.28.01"/>
    <x v="1"/>
    <x v="0"/>
    <x v="0"/>
    <x v="0"/>
    <x v="0"/>
    <x v="1"/>
    <x v="1"/>
    <x v="0"/>
    <x v="5"/>
    <s v="2024-08-07"/>
    <x v="2"/>
    <n v="79560"/>
    <x v="0"/>
    <m/>
    <x v="0"/>
    <m/>
    <x v="168"/>
    <n v="100478964"/>
    <x v="0"/>
    <x v="0"/>
    <s v="Habitações Sociais"/>
    <s v="ORI"/>
    <x v="0"/>
    <s v="HS"/>
    <x v="0"/>
    <x v="0"/>
    <x v="0"/>
    <x v="0"/>
    <x v="0"/>
    <x v="0"/>
    <x v="0"/>
    <x v="0"/>
    <x v="0"/>
    <x v="0"/>
    <x v="0"/>
    <s v="Habitações Sociais"/>
    <x v="0"/>
    <x v="0"/>
    <x v="0"/>
    <x v="0"/>
    <x v="1"/>
    <x v="0"/>
    <x v="0"/>
    <x v="0"/>
    <x v="0"/>
    <x v="0"/>
    <x v="0"/>
    <x v="0"/>
    <s v="Liquidação da fatura, referente aquisição de portas e janelas para a habitação da senhora Paula Mendes Teixeira- Pala, residente em Ponta Verde, conforme anexo."/>
  </r>
  <r>
    <x v="0"/>
    <n v="0"/>
    <n v="0"/>
    <n v="0"/>
    <n v="222665"/>
    <x v="777"/>
    <x v="0"/>
    <x v="0"/>
    <x v="0"/>
    <s v="03.16.15"/>
    <x v="0"/>
    <x v="0"/>
    <x v="0"/>
    <s v="Direção Financeira"/>
    <s v="03.16.15"/>
    <s v="Direção Financeira"/>
    <s v="03.16.15"/>
    <x v="38"/>
    <x v="0"/>
    <x v="0"/>
    <x v="0"/>
    <x v="0"/>
    <x v="0"/>
    <x v="0"/>
    <x v="0"/>
    <x v="5"/>
    <s v="2024-08-07"/>
    <x v="2"/>
    <n v="222665"/>
    <x v="0"/>
    <m/>
    <x v="0"/>
    <m/>
    <x v="100"/>
    <n v="100477569"/>
    <x v="0"/>
    <x v="0"/>
    <s v="Direção Financeira"/>
    <s v="ORI"/>
    <x v="0"/>
    <m/>
    <x v="0"/>
    <x v="0"/>
    <x v="0"/>
    <x v="0"/>
    <x v="0"/>
    <x v="0"/>
    <x v="0"/>
    <x v="0"/>
    <x v="0"/>
    <x v="0"/>
    <x v="0"/>
    <s v="Direção Financeira"/>
    <x v="0"/>
    <x v="0"/>
    <x v="0"/>
    <x v="0"/>
    <x v="0"/>
    <x v="0"/>
    <x v="0"/>
    <x v="0"/>
    <x v="0"/>
    <x v="0"/>
    <x v="0"/>
    <x v="0"/>
    <s v="Pagamento referente a refeição servidas, conforme propostas em anexo."/>
  </r>
  <r>
    <x v="0"/>
    <n v="0"/>
    <n v="0"/>
    <n v="0"/>
    <n v="20628"/>
    <x v="778"/>
    <x v="0"/>
    <x v="1"/>
    <x v="0"/>
    <s v="03.03.10"/>
    <x v="8"/>
    <x v="0"/>
    <x v="4"/>
    <s v="Receitas Da Câmara"/>
    <s v="03.03.10"/>
    <s v="Receitas Da Câmara"/>
    <s v="03.03.10"/>
    <x v="57"/>
    <x v="0"/>
    <x v="3"/>
    <x v="12"/>
    <x v="0"/>
    <x v="0"/>
    <x v="2"/>
    <x v="0"/>
    <x v="5"/>
    <s v="2024-08-07"/>
    <x v="2"/>
    <n v="20628"/>
    <x v="0"/>
    <m/>
    <x v="0"/>
    <m/>
    <x v="6"/>
    <n v="100474914"/>
    <x v="0"/>
    <x v="0"/>
    <s v="Receitas Da Câmara"/>
    <s v="EXT"/>
    <x v="0"/>
    <s v="RDC"/>
    <x v="0"/>
    <x v="0"/>
    <x v="0"/>
    <x v="0"/>
    <x v="0"/>
    <x v="0"/>
    <x v="0"/>
    <x v="0"/>
    <x v="0"/>
    <x v="0"/>
    <x v="0"/>
    <s v="Receitas Da Câmara"/>
    <x v="0"/>
    <x v="0"/>
    <x v="0"/>
    <x v="0"/>
    <x v="0"/>
    <x v="0"/>
    <x v="0"/>
    <x v="0"/>
    <x v="0"/>
    <x v="0"/>
    <x v="0"/>
    <x v="0"/>
    <s v="Reposição do valor não abatida no pagamento do cab nº273696, conforme anexo."/>
  </r>
  <r>
    <x v="1"/>
    <n v="0"/>
    <n v="0"/>
    <n v="0"/>
    <n v="232300"/>
    <x v="779"/>
    <x v="0"/>
    <x v="0"/>
    <x v="0"/>
    <s v="01.27.06.42"/>
    <x v="22"/>
    <x v="1"/>
    <x v="1"/>
    <s v="Requalificação Urbana e habitação"/>
    <s v="01.27.06"/>
    <s v="Requalificação Urbana e habitação"/>
    <s v="01.27.06"/>
    <x v="1"/>
    <x v="0"/>
    <x v="0"/>
    <x v="0"/>
    <x v="0"/>
    <x v="1"/>
    <x v="1"/>
    <x v="0"/>
    <x v="5"/>
    <s v="2024-08-08"/>
    <x v="2"/>
    <n v="232300"/>
    <x v="0"/>
    <m/>
    <x v="0"/>
    <m/>
    <x v="169"/>
    <n v="100478631"/>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serviço de transporte de lancil, arreia paralelo, pavês, água, matérias de transporte de cofragem e equipamento para as obras da CMSM, conforme anexo."/>
  </r>
  <r>
    <x v="0"/>
    <n v="0"/>
    <n v="0"/>
    <n v="0"/>
    <n v="1950"/>
    <x v="780"/>
    <x v="0"/>
    <x v="1"/>
    <x v="0"/>
    <s v="80.02.01"/>
    <x v="2"/>
    <x v="2"/>
    <x v="2"/>
    <s v="Retenções Iur"/>
    <s v="80.02.01"/>
    <s v="Retenções Iur"/>
    <s v="80.02.01"/>
    <x v="2"/>
    <x v="0"/>
    <x v="1"/>
    <x v="0"/>
    <x v="1"/>
    <x v="2"/>
    <x v="2"/>
    <x v="0"/>
    <x v="5"/>
    <s v="2024-08-08"/>
    <x v="2"/>
    <n v="1950"/>
    <x v="0"/>
    <m/>
    <x v="0"/>
    <m/>
    <x v="2"/>
    <n v="100474696"/>
    <x v="0"/>
    <x v="0"/>
    <s v="Retenções Iur"/>
    <s v="ORI"/>
    <x v="0"/>
    <s v="RIUR"/>
    <x v="0"/>
    <x v="0"/>
    <x v="0"/>
    <x v="0"/>
    <x v="0"/>
    <x v="0"/>
    <x v="0"/>
    <x v="0"/>
    <x v="0"/>
    <x v="0"/>
    <x v="0"/>
    <s v="Retenções Iur"/>
    <x v="0"/>
    <x v="0"/>
    <x v="0"/>
    <x v="0"/>
    <x v="2"/>
    <x v="0"/>
    <x v="0"/>
    <x v="0"/>
    <x v="0"/>
    <x v="1"/>
    <x v="0"/>
    <x v="0"/>
    <s v="RETENCAO OT"/>
  </r>
  <r>
    <x v="0"/>
    <n v="0"/>
    <n v="0"/>
    <n v="0"/>
    <n v="119589"/>
    <x v="781"/>
    <x v="0"/>
    <x v="0"/>
    <x v="0"/>
    <s v="03.16.15"/>
    <x v="0"/>
    <x v="0"/>
    <x v="0"/>
    <s v="Direção Financeira"/>
    <s v="03.16.15"/>
    <s v="Direção Financeira"/>
    <s v="03.16.15"/>
    <x v="43"/>
    <x v="0"/>
    <x v="0"/>
    <x v="1"/>
    <x v="0"/>
    <x v="0"/>
    <x v="0"/>
    <x v="0"/>
    <x v="9"/>
    <s v="2024-07-31"/>
    <x v="2"/>
    <n v="119589"/>
    <x v="0"/>
    <m/>
    <x v="0"/>
    <m/>
    <x v="6"/>
    <n v="100474914"/>
    <x v="0"/>
    <x v="0"/>
    <s v="Direção Financeira"/>
    <s v="ORI"/>
    <x v="0"/>
    <m/>
    <x v="0"/>
    <x v="0"/>
    <x v="0"/>
    <x v="0"/>
    <x v="0"/>
    <x v="0"/>
    <x v="0"/>
    <x v="0"/>
    <x v="0"/>
    <x v="0"/>
    <x v="0"/>
    <s v="Direção Financeira"/>
    <x v="0"/>
    <x v="0"/>
    <x v="0"/>
    <x v="0"/>
    <x v="0"/>
    <x v="0"/>
    <x v="0"/>
    <x v="0"/>
    <x v="0"/>
    <x v="0"/>
    <x v="0"/>
    <x v="0"/>
    <s v="Despesas bancarias referente ao mês de Julho de 2024.  "/>
  </r>
  <r>
    <x v="1"/>
    <n v="0"/>
    <n v="0"/>
    <n v="0"/>
    <n v="1319971"/>
    <x v="782"/>
    <x v="0"/>
    <x v="0"/>
    <x v="0"/>
    <s v="03.16.15"/>
    <x v="0"/>
    <x v="0"/>
    <x v="0"/>
    <s v="Direção Financeira"/>
    <s v="03.16.15"/>
    <s v="Direção Financeira"/>
    <s v="03.16.15"/>
    <x v="32"/>
    <x v="0"/>
    <x v="0"/>
    <x v="0"/>
    <x v="0"/>
    <x v="0"/>
    <x v="1"/>
    <x v="0"/>
    <x v="9"/>
    <s v="2024-07-31"/>
    <x v="2"/>
    <n v="1319971"/>
    <x v="0"/>
    <m/>
    <x v="0"/>
    <m/>
    <x v="6"/>
    <n v="100474914"/>
    <x v="0"/>
    <x v="0"/>
    <s v="Direção Financeira"/>
    <s v="ORI"/>
    <x v="0"/>
    <m/>
    <x v="0"/>
    <x v="0"/>
    <x v="0"/>
    <x v="0"/>
    <x v="0"/>
    <x v="0"/>
    <x v="0"/>
    <x v="0"/>
    <x v="0"/>
    <x v="0"/>
    <x v="0"/>
    <s v="Direção Financeira"/>
    <x v="0"/>
    <x v="0"/>
    <x v="0"/>
    <x v="0"/>
    <x v="0"/>
    <x v="0"/>
    <x v="0"/>
    <x v="0"/>
    <x v="0"/>
    <x v="0"/>
    <x v="0"/>
    <x v="0"/>
    <s v="Despesas com Amortizações referente ao mês de Julho de 2024.   "/>
  </r>
  <r>
    <x v="0"/>
    <n v="0"/>
    <n v="0"/>
    <n v="0"/>
    <n v="30000"/>
    <x v="783"/>
    <x v="0"/>
    <x v="0"/>
    <x v="0"/>
    <s v="01.25.04.22"/>
    <x v="7"/>
    <x v="3"/>
    <x v="3"/>
    <s v="Cultura"/>
    <s v="01.25.04"/>
    <s v="Cultura"/>
    <s v="01.25.04"/>
    <x v="4"/>
    <x v="0"/>
    <x v="2"/>
    <x v="2"/>
    <x v="0"/>
    <x v="1"/>
    <x v="0"/>
    <x v="0"/>
    <x v="5"/>
    <s v="2024-08-09"/>
    <x v="2"/>
    <n v="30000"/>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a favor do Sr. joão Cerilo Perreira Monteiro, referente a uma parte de pagamento de atuação no festival de 15 de Agosto de 2024, conforme copia de contrato em anexo"/>
  </r>
  <r>
    <x v="0"/>
    <n v="0"/>
    <n v="0"/>
    <n v="0"/>
    <n v="170000"/>
    <x v="783"/>
    <x v="0"/>
    <x v="0"/>
    <x v="0"/>
    <s v="01.25.04.22"/>
    <x v="7"/>
    <x v="3"/>
    <x v="3"/>
    <s v="Cultura"/>
    <s v="01.25.04"/>
    <s v="Cultura"/>
    <s v="01.25.04"/>
    <x v="4"/>
    <x v="0"/>
    <x v="2"/>
    <x v="2"/>
    <x v="0"/>
    <x v="1"/>
    <x v="0"/>
    <x v="0"/>
    <x v="5"/>
    <s v="2024-08-09"/>
    <x v="2"/>
    <n v="170000"/>
    <x v="0"/>
    <m/>
    <x v="0"/>
    <m/>
    <x v="170"/>
    <n v="10047970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joão Cerilo Perreira Monteiro, referente a uma parte de pagamento de atuação no festival de 15 de Agosto de 2024, conforme copia de contrato em anexo"/>
  </r>
  <r>
    <x v="0"/>
    <n v="0"/>
    <n v="0"/>
    <n v="0"/>
    <n v="4000"/>
    <x v="784"/>
    <x v="0"/>
    <x v="0"/>
    <x v="0"/>
    <s v="03.16.15"/>
    <x v="0"/>
    <x v="0"/>
    <x v="0"/>
    <s v="Direção Financeira"/>
    <s v="03.16.15"/>
    <s v="Direção Financeira"/>
    <s v="03.16.15"/>
    <x v="3"/>
    <x v="0"/>
    <x v="0"/>
    <x v="1"/>
    <x v="0"/>
    <x v="0"/>
    <x v="0"/>
    <x v="0"/>
    <x v="5"/>
    <s v="2024-08-12"/>
    <x v="2"/>
    <n v="4000"/>
    <x v="0"/>
    <m/>
    <x v="0"/>
    <m/>
    <x v="11"/>
    <n v="100384352"/>
    <x v="0"/>
    <x v="0"/>
    <s v="Direção Financeira"/>
    <s v="ORI"/>
    <x v="0"/>
    <m/>
    <x v="0"/>
    <x v="0"/>
    <x v="0"/>
    <x v="0"/>
    <x v="0"/>
    <x v="0"/>
    <x v="0"/>
    <x v="0"/>
    <x v="0"/>
    <x v="0"/>
    <x v="0"/>
    <s v="Direção Financeira"/>
    <x v="0"/>
    <x v="0"/>
    <x v="0"/>
    <x v="0"/>
    <x v="0"/>
    <x v="0"/>
    <x v="0"/>
    <x v="0"/>
    <x v="0"/>
    <x v="0"/>
    <x v="0"/>
    <x v="0"/>
    <s v="Ajuda de custo a favor do senhor João da Luz Martins, pela sua deslocação à Assomada e à Tarrafal nos dias 16 e 29 de junho e 06 e 07 de agosto de 2024, em missão de serviço, conforme anexo."/>
  </r>
  <r>
    <x v="1"/>
    <n v="0"/>
    <n v="0"/>
    <n v="0"/>
    <n v="20000"/>
    <x v="785"/>
    <x v="0"/>
    <x v="0"/>
    <x v="0"/>
    <s v="01.25.02.23"/>
    <x v="12"/>
    <x v="3"/>
    <x v="3"/>
    <s v="desporto"/>
    <s v="01.25.02"/>
    <s v="desporto"/>
    <s v="01.25.02"/>
    <x v="1"/>
    <x v="0"/>
    <x v="0"/>
    <x v="0"/>
    <x v="0"/>
    <x v="1"/>
    <x v="1"/>
    <x v="0"/>
    <x v="5"/>
    <s v="2024-08-12"/>
    <x v="2"/>
    <n v="20000"/>
    <x v="0"/>
    <m/>
    <x v="0"/>
    <m/>
    <x v="171"/>
    <n v="100400589"/>
    <x v="0"/>
    <x v="0"/>
    <s v="Atividades desportivas e promoção do desporto no Concelho"/>
    <s v="ORI"/>
    <x v="0"/>
    <m/>
    <x v="0"/>
    <x v="0"/>
    <x v="0"/>
    <x v="0"/>
    <x v="0"/>
    <x v="0"/>
    <x v="0"/>
    <x v="0"/>
    <x v="0"/>
    <x v="0"/>
    <x v="0"/>
    <s v="Atividades desportivas e promoção do desporto no Concelho"/>
    <x v="0"/>
    <x v="0"/>
    <x v="0"/>
    <x v="0"/>
    <x v="1"/>
    <x v="0"/>
    <x v="0"/>
    <x v="0"/>
    <x v="0"/>
    <x v="0"/>
    <x v="0"/>
    <x v="0"/>
    <s v="Pagamento de uma parte do valor da proposta, referente a fornecimento de materiais desportivas, conforme proposta em anexo."/>
  </r>
  <r>
    <x v="1"/>
    <n v="0"/>
    <n v="0"/>
    <n v="0"/>
    <n v="20965"/>
    <x v="786"/>
    <x v="0"/>
    <x v="0"/>
    <x v="0"/>
    <s v="01.27.02.15"/>
    <x v="25"/>
    <x v="1"/>
    <x v="1"/>
    <s v="Saneamento básico"/>
    <s v="01.27.02"/>
    <s v="Saneamento básico"/>
    <s v="01.27.02"/>
    <x v="46"/>
    <x v="0"/>
    <x v="0"/>
    <x v="0"/>
    <x v="0"/>
    <x v="1"/>
    <x v="1"/>
    <x v="0"/>
    <x v="5"/>
    <s v="2024-08-14"/>
    <x v="2"/>
    <n v="20965"/>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 viatura afeto a transferência de resíduos sólidos e urbano da CMSM , conforme anexo.  "/>
  </r>
  <r>
    <x v="1"/>
    <n v="0"/>
    <n v="0"/>
    <n v="0"/>
    <n v="10350"/>
    <x v="787"/>
    <x v="0"/>
    <x v="0"/>
    <x v="0"/>
    <s v="01.27.06.41"/>
    <x v="19"/>
    <x v="1"/>
    <x v="1"/>
    <s v="Requalificação Urbana e habitação"/>
    <s v="01.27.06"/>
    <s v="Requalificação Urbana e habitação"/>
    <s v="01.27.06"/>
    <x v="40"/>
    <x v="0"/>
    <x v="0"/>
    <x v="0"/>
    <x v="0"/>
    <x v="1"/>
    <x v="1"/>
    <x v="0"/>
    <x v="5"/>
    <s v="2024-08-19"/>
    <x v="2"/>
    <n v="10350"/>
    <x v="0"/>
    <m/>
    <x v="0"/>
    <m/>
    <x v="2"/>
    <n v="100474696"/>
    <x v="0"/>
    <x v="1"/>
    <s v="Reabilitação de Jardins Infantis e Escolas do EBI"/>
    <s v="ORI"/>
    <x v="0"/>
    <s v="RJEBI"/>
    <x v="0"/>
    <x v="0"/>
    <x v="0"/>
    <x v="0"/>
    <x v="0"/>
    <x v="0"/>
    <x v="0"/>
    <x v="0"/>
    <x v="0"/>
    <x v="0"/>
    <x v="0"/>
    <s v="Reabilitação de Jardins Infantis e Escolas do EBI"/>
    <x v="0"/>
    <x v="0"/>
    <x v="0"/>
    <x v="0"/>
    <x v="1"/>
    <x v="0"/>
    <x v="0"/>
    <x v="0"/>
    <x v="0"/>
    <x v="0"/>
    <x v="1"/>
    <x v="0"/>
    <s v="Pagamento referente a transporte de dez (10) volta de matérias para reconstrução do muro de proteção do jardim de Aguadinha em Ribeira de São Miguel, conforme anexo."/>
  </r>
  <r>
    <x v="1"/>
    <n v="0"/>
    <n v="0"/>
    <n v="0"/>
    <n v="58650"/>
    <x v="787"/>
    <x v="0"/>
    <x v="0"/>
    <x v="0"/>
    <s v="01.27.06.41"/>
    <x v="19"/>
    <x v="1"/>
    <x v="1"/>
    <s v="Requalificação Urbana e habitação"/>
    <s v="01.27.06"/>
    <s v="Requalificação Urbana e habitação"/>
    <s v="01.27.06"/>
    <x v="40"/>
    <x v="0"/>
    <x v="0"/>
    <x v="0"/>
    <x v="0"/>
    <x v="1"/>
    <x v="1"/>
    <x v="0"/>
    <x v="5"/>
    <s v="2024-08-19"/>
    <x v="2"/>
    <n v="58650"/>
    <x v="0"/>
    <m/>
    <x v="0"/>
    <m/>
    <x v="172"/>
    <n v="100479705"/>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transporte de dez (10) volta de matérias para reconstrução do muro de proteção do jardim de Aguadinha em Ribeira de São Miguel, conforme anexo."/>
  </r>
  <r>
    <x v="0"/>
    <n v="0"/>
    <n v="0"/>
    <n v="0"/>
    <n v="2000"/>
    <x v="788"/>
    <x v="0"/>
    <x v="0"/>
    <x v="0"/>
    <s v="01.25.03.09"/>
    <x v="50"/>
    <x v="3"/>
    <x v="3"/>
    <s v="Emprego e Formação profissional"/>
    <s v="01.25.03"/>
    <s v="Emprego e Formação profissional"/>
    <s v="01.25.03"/>
    <x v="4"/>
    <x v="0"/>
    <x v="2"/>
    <x v="2"/>
    <x v="0"/>
    <x v="1"/>
    <x v="0"/>
    <x v="0"/>
    <x v="5"/>
    <s v="2024-08-20"/>
    <x v="2"/>
    <n v="2000"/>
    <x v="0"/>
    <m/>
    <x v="0"/>
    <m/>
    <x v="173"/>
    <n v="100479631"/>
    <x v="0"/>
    <x v="0"/>
    <s v="Apoio a formação profissional"/>
    <s v="ORI"/>
    <x v="0"/>
    <m/>
    <x v="0"/>
    <x v="0"/>
    <x v="0"/>
    <x v="0"/>
    <x v="0"/>
    <x v="0"/>
    <x v="0"/>
    <x v="0"/>
    <x v="0"/>
    <x v="0"/>
    <x v="0"/>
    <s v="Apoio a formação profissional"/>
    <x v="0"/>
    <x v="0"/>
    <x v="0"/>
    <x v="0"/>
    <x v="1"/>
    <x v="0"/>
    <x v="0"/>
    <x v="0"/>
    <x v="0"/>
    <x v="0"/>
    <x v="0"/>
    <x v="0"/>
    <s v="Apoio a favor da formanda Neuritex Ramos para pagamento de transporte no curso de Mecânica, conforme anexo."/>
  </r>
  <r>
    <x v="0"/>
    <n v="0"/>
    <n v="0"/>
    <n v="0"/>
    <n v="1631481"/>
    <x v="789"/>
    <x v="0"/>
    <x v="0"/>
    <x v="0"/>
    <s v="03.16.15"/>
    <x v="0"/>
    <x v="0"/>
    <x v="0"/>
    <s v="Direção Financeira"/>
    <s v="03.16.15"/>
    <s v="Direção Financeira"/>
    <s v="03.16.15"/>
    <x v="54"/>
    <x v="0"/>
    <x v="0"/>
    <x v="0"/>
    <x v="0"/>
    <x v="0"/>
    <x v="0"/>
    <x v="0"/>
    <x v="9"/>
    <s v="2024-07-31"/>
    <x v="2"/>
    <n v="1631481"/>
    <x v="0"/>
    <m/>
    <x v="0"/>
    <m/>
    <x v="6"/>
    <n v="100474914"/>
    <x v="0"/>
    <x v="0"/>
    <s v="Direção Financeira"/>
    <s v="ORI"/>
    <x v="0"/>
    <m/>
    <x v="0"/>
    <x v="0"/>
    <x v="0"/>
    <x v="0"/>
    <x v="0"/>
    <x v="0"/>
    <x v="0"/>
    <x v="0"/>
    <x v="0"/>
    <x v="0"/>
    <x v="0"/>
    <s v="Direção Financeira"/>
    <x v="0"/>
    <x v="0"/>
    <x v="0"/>
    <x v="0"/>
    <x v="0"/>
    <x v="0"/>
    <x v="0"/>
    <x v="0"/>
    <x v="0"/>
    <x v="0"/>
    <x v="0"/>
    <x v="0"/>
    <s v="Despesas com juros referente ao mês de julho de 2024, conforme anexo"/>
  </r>
  <r>
    <x v="0"/>
    <n v="0"/>
    <n v="0"/>
    <n v="0"/>
    <n v="89600"/>
    <x v="790"/>
    <x v="0"/>
    <x v="0"/>
    <x v="0"/>
    <s v="01.27.04.03"/>
    <x v="4"/>
    <x v="1"/>
    <x v="1"/>
    <s v="Infra-Estruturas e Transportes"/>
    <s v="01.27.04"/>
    <s v="Infra-Estruturas e Transportes"/>
    <s v="01.27.04"/>
    <x v="4"/>
    <x v="0"/>
    <x v="2"/>
    <x v="2"/>
    <x v="0"/>
    <x v="1"/>
    <x v="0"/>
    <x v="0"/>
    <x v="5"/>
    <s v="2024-08-21"/>
    <x v="2"/>
    <n v="89600"/>
    <x v="0"/>
    <m/>
    <x v="0"/>
    <m/>
    <x v="6"/>
    <n v="100474914"/>
    <x v="0"/>
    <x v="0"/>
    <s v="Plano de emergencia da epoca de chuvas"/>
    <s v="ORI"/>
    <x v="0"/>
    <m/>
    <x v="0"/>
    <x v="0"/>
    <x v="0"/>
    <x v="0"/>
    <x v="0"/>
    <x v="0"/>
    <x v="0"/>
    <x v="0"/>
    <x v="0"/>
    <x v="0"/>
    <x v="0"/>
    <s v="Plano de emergencia da epoca de chuvas"/>
    <x v="0"/>
    <x v="0"/>
    <x v="0"/>
    <x v="0"/>
    <x v="1"/>
    <x v="0"/>
    <x v="0"/>
    <x v="0"/>
    <x v="0"/>
    <x v="0"/>
    <x v="0"/>
    <x v="0"/>
    <s v="Pagamento aos trabalhadores, referente aos trabalhos realizados no âmbito do plano de mitigação da época  das chuvas, conforme anexo"/>
  </r>
  <r>
    <x v="1"/>
    <n v="0"/>
    <n v="0"/>
    <n v="0"/>
    <n v="279700"/>
    <x v="791"/>
    <x v="0"/>
    <x v="0"/>
    <x v="0"/>
    <s v="01.27.06.61"/>
    <x v="34"/>
    <x v="1"/>
    <x v="1"/>
    <s v="Requalificação Urbana e habitação"/>
    <s v="01.27.06"/>
    <s v="Requalificação Urbana e habitação"/>
    <s v="01.27.06"/>
    <x v="1"/>
    <x v="0"/>
    <x v="0"/>
    <x v="0"/>
    <x v="0"/>
    <x v="1"/>
    <x v="1"/>
    <x v="0"/>
    <x v="5"/>
    <s v="2024-08-21"/>
    <x v="2"/>
    <n v="279700"/>
    <x v="0"/>
    <m/>
    <x v="0"/>
    <m/>
    <x v="6"/>
    <n v="100474914"/>
    <x v="0"/>
    <x v="0"/>
    <s v="Requalificação Urbana de Ponta Verde"/>
    <s v="ORI"/>
    <x v="0"/>
    <s v="PVR"/>
    <x v="0"/>
    <x v="0"/>
    <x v="0"/>
    <x v="0"/>
    <x v="0"/>
    <x v="0"/>
    <x v="0"/>
    <x v="0"/>
    <x v="0"/>
    <x v="0"/>
    <x v="0"/>
    <s v="Requalificação Urbana de Ponta Verde"/>
    <x v="0"/>
    <x v="0"/>
    <x v="0"/>
    <x v="0"/>
    <x v="1"/>
    <x v="0"/>
    <x v="0"/>
    <x v="0"/>
    <x v="0"/>
    <x v="0"/>
    <x v="0"/>
    <x v="0"/>
    <s v="Pagamento aos trabalhadores referente aos trabalhos realizados na construção de muros de proteção requalificação urbana de Brufa-Ponta Verde, conforme anexo"/>
  </r>
  <r>
    <x v="0"/>
    <n v="0"/>
    <n v="0"/>
    <n v="0"/>
    <n v="2583"/>
    <x v="792"/>
    <x v="0"/>
    <x v="1"/>
    <x v="0"/>
    <s v="03.03.10"/>
    <x v="8"/>
    <x v="0"/>
    <x v="4"/>
    <s v="Receitas Da Câmara"/>
    <s v="03.03.10"/>
    <s v="Receitas Da Câmara"/>
    <s v="03.03.10"/>
    <x v="9"/>
    <x v="0"/>
    <x v="3"/>
    <x v="3"/>
    <x v="0"/>
    <x v="0"/>
    <x v="2"/>
    <x v="0"/>
    <x v="5"/>
    <s v="2024-08-05"/>
    <x v="2"/>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
    <x v="793"/>
    <x v="0"/>
    <x v="1"/>
    <x v="0"/>
    <s v="03.03.10"/>
    <x v="8"/>
    <x v="0"/>
    <x v="4"/>
    <s v="Receitas Da Câmara"/>
    <s v="03.03.10"/>
    <s v="Receitas Da Câmara"/>
    <s v="03.03.10"/>
    <x v="25"/>
    <x v="0"/>
    <x v="3"/>
    <x v="3"/>
    <x v="0"/>
    <x v="0"/>
    <x v="2"/>
    <x v="0"/>
    <x v="5"/>
    <s v="2024-08-05"/>
    <x v="2"/>
    <n v="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06"/>
    <x v="794"/>
    <x v="0"/>
    <x v="1"/>
    <x v="0"/>
    <s v="03.03.10"/>
    <x v="8"/>
    <x v="0"/>
    <x v="4"/>
    <s v="Receitas Da Câmara"/>
    <s v="03.03.10"/>
    <s v="Receitas Da Câmara"/>
    <s v="03.03.10"/>
    <x v="17"/>
    <x v="0"/>
    <x v="3"/>
    <x v="3"/>
    <x v="0"/>
    <x v="0"/>
    <x v="2"/>
    <x v="0"/>
    <x v="5"/>
    <s v="2024-08-05"/>
    <x v="2"/>
    <n v="530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795"/>
    <x v="0"/>
    <x v="1"/>
    <x v="0"/>
    <s v="03.03.10"/>
    <x v="8"/>
    <x v="0"/>
    <x v="4"/>
    <s v="Receitas Da Câmara"/>
    <s v="03.03.10"/>
    <s v="Receitas Da Câmara"/>
    <s v="03.03.10"/>
    <x v="8"/>
    <x v="0"/>
    <x v="3"/>
    <x v="3"/>
    <x v="0"/>
    <x v="0"/>
    <x v="2"/>
    <x v="0"/>
    <x v="5"/>
    <s v="2024-08-05"/>
    <x v="2"/>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252"/>
    <x v="796"/>
    <x v="0"/>
    <x v="1"/>
    <x v="0"/>
    <s v="03.03.10"/>
    <x v="8"/>
    <x v="0"/>
    <x v="4"/>
    <s v="Receitas Da Câmara"/>
    <s v="03.03.10"/>
    <s v="Receitas Da Câmara"/>
    <s v="03.03.10"/>
    <x v="18"/>
    <x v="0"/>
    <x v="0"/>
    <x v="0"/>
    <x v="0"/>
    <x v="0"/>
    <x v="2"/>
    <x v="0"/>
    <x v="5"/>
    <s v="2024-08-05"/>
    <x v="2"/>
    <n v="5025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797"/>
    <x v="0"/>
    <x v="1"/>
    <x v="0"/>
    <s v="03.03.10"/>
    <x v="8"/>
    <x v="0"/>
    <x v="4"/>
    <s v="Receitas Da Câmara"/>
    <s v="03.03.10"/>
    <s v="Receitas Da Câmara"/>
    <s v="03.03.10"/>
    <x v="26"/>
    <x v="0"/>
    <x v="3"/>
    <x v="3"/>
    <x v="0"/>
    <x v="0"/>
    <x v="2"/>
    <x v="0"/>
    <x v="5"/>
    <s v="2024-08-05"/>
    <x v="2"/>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798"/>
    <x v="0"/>
    <x v="1"/>
    <x v="0"/>
    <s v="03.03.10"/>
    <x v="8"/>
    <x v="0"/>
    <x v="4"/>
    <s v="Receitas Da Câmara"/>
    <s v="03.03.10"/>
    <s v="Receitas Da Câmara"/>
    <s v="03.03.10"/>
    <x v="21"/>
    <x v="0"/>
    <x v="3"/>
    <x v="3"/>
    <x v="0"/>
    <x v="0"/>
    <x v="2"/>
    <x v="0"/>
    <x v="5"/>
    <s v="2024-08-05"/>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400"/>
    <x v="799"/>
    <x v="0"/>
    <x v="1"/>
    <x v="0"/>
    <s v="03.03.10"/>
    <x v="8"/>
    <x v="0"/>
    <x v="4"/>
    <s v="Receitas Da Câmara"/>
    <s v="03.03.10"/>
    <s v="Receitas Da Câmara"/>
    <s v="03.03.10"/>
    <x v="11"/>
    <x v="0"/>
    <x v="0"/>
    <x v="5"/>
    <x v="0"/>
    <x v="0"/>
    <x v="2"/>
    <x v="0"/>
    <x v="5"/>
    <s v="2024-08-05"/>
    <x v="2"/>
    <n v="16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75"/>
    <x v="800"/>
    <x v="0"/>
    <x v="1"/>
    <x v="0"/>
    <s v="03.03.10"/>
    <x v="8"/>
    <x v="0"/>
    <x v="4"/>
    <s v="Receitas Da Câmara"/>
    <s v="03.03.10"/>
    <s v="Receitas Da Câmara"/>
    <s v="03.03.10"/>
    <x v="10"/>
    <x v="0"/>
    <x v="3"/>
    <x v="3"/>
    <x v="0"/>
    <x v="0"/>
    <x v="2"/>
    <x v="0"/>
    <x v="5"/>
    <s v="2024-08-05"/>
    <x v="2"/>
    <n v="39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50"/>
    <x v="801"/>
    <x v="0"/>
    <x v="1"/>
    <x v="0"/>
    <s v="03.03.10"/>
    <x v="8"/>
    <x v="0"/>
    <x v="4"/>
    <s v="Receitas Da Câmara"/>
    <s v="03.03.10"/>
    <s v="Receitas Da Câmara"/>
    <s v="03.03.10"/>
    <x v="13"/>
    <x v="0"/>
    <x v="3"/>
    <x v="3"/>
    <x v="0"/>
    <x v="0"/>
    <x v="2"/>
    <x v="0"/>
    <x v="5"/>
    <s v="2024-08-05"/>
    <x v="2"/>
    <n v="5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
    <x v="802"/>
    <x v="0"/>
    <x v="1"/>
    <x v="0"/>
    <s v="03.03.10"/>
    <x v="8"/>
    <x v="0"/>
    <x v="4"/>
    <s v="Receitas Da Câmara"/>
    <s v="03.03.10"/>
    <s v="Receitas Da Câmara"/>
    <s v="03.03.10"/>
    <x v="8"/>
    <x v="0"/>
    <x v="3"/>
    <x v="3"/>
    <x v="0"/>
    <x v="0"/>
    <x v="2"/>
    <x v="0"/>
    <x v="5"/>
    <s v="2024-08-09"/>
    <x v="2"/>
    <n v="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13"/>
    <x v="803"/>
    <x v="0"/>
    <x v="1"/>
    <x v="0"/>
    <s v="03.03.10"/>
    <x v="8"/>
    <x v="0"/>
    <x v="4"/>
    <s v="Receitas Da Câmara"/>
    <s v="03.03.10"/>
    <s v="Receitas Da Câmara"/>
    <s v="03.03.10"/>
    <x v="9"/>
    <x v="0"/>
    <x v="3"/>
    <x v="3"/>
    <x v="0"/>
    <x v="0"/>
    <x v="2"/>
    <x v="0"/>
    <x v="5"/>
    <s v="2024-08-09"/>
    <x v="2"/>
    <n v="741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600"/>
    <x v="804"/>
    <x v="0"/>
    <x v="1"/>
    <x v="0"/>
    <s v="03.03.10"/>
    <x v="8"/>
    <x v="0"/>
    <x v="4"/>
    <s v="Receitas Da Câmara"/>
    <s v="03.03.10"/>
    <s v="Receitas Da Câmara"/>
    <s v="03.03.10"/>
    <x v="11"/>
    <x v="0"/>
    <x v="0"/>
    <x v="5"/>
    <x v="0"/>
    <x v="0"/>
    <x v="2"/>
    <x v="0"/>
    <x v="5"/>
    <s v="2024-08-09"/>
    <x v="2"/>
    <n v="1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9644"/>
    <x v="805"/>
    <x v="0"/>
    <x v="1"/>
    <x v="0"/>
    <s v="03.03.10"/>
    <x v="8"/>
    <x v="0"/>
    <x v="4"/>
    <s v="Receitas Da Câmara"/>
    <s v="03.03.10"/>
    <s v="Receitas Da Câmara"/>
    <s v="03.03.10"/>
    <x v="18"/>
    <x v="0"/>
    <x v="0"/>
    <x v="0"/>
    <x v="0"/>
    <x v="0"/>
    <x v="2"/>
    <x v="0"/>
    <x v="5"/>
    <s v="2024-08-09"/>
    <x v="2"/>
    <n v="7964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806"/>
    <x v="0"/>
    <x v="1"/>
    <x v="0"/>
    <s v="03.03.10"/>
    <x v="8"/>
    <x v="0"/>
    <x v="4"/>
    <s v="Receitas Da Câmara"/>
    <s v="03.03.10"/>
    <s v="Receitas Da Câmara"/>
    <s v="03.03.10"/>
    <x v="20"/>
    <x v="0"/>
    <x v="3"/>
    <x v="3"/>
    <x v="0"/>
    <x v="0"/>
    <x v="2"/>
    <x v="0"/>
    <x v="5"/>
    <s v="2024-08-09"/>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000"/>
    <x v="807"/>
    <x v="0"/>
    <x v="1"/>
    <x v="0"/>
    <s v="03.03.10"/>
    <x v="8"/>
    <x v="0"/>
    <x v="4"/>
    <s v="Receitas Da Câmara"/>
    <s v="03.03.10"/>
    <s v="Receitas Da Câmara"/>
    <s v="03.03.10"/>
    <x v="21"/>
    <x v="0"/>
    <x v="3"/>
    <x v="3"/>
    <x v="0"/>
    <x v="0"/>
    <x v="2"/>
    <x v="0"/>
    <x v="5"/>
    <s v="2024-08-09"/>
    <x v="2"/>
    <n v="2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2695"/>
    <x v="808"/>
    <x v="0"/>
    <x v="1"/>
    <x v="0"/>
    <s v="03.03.10"/>
    <x v="8"/>
    <x v="0"/>
    <x v="4"/>
    <s v="Receitas Da Câmara"/>
    <s v="03.03.10"/>
    <s v="Receitas Da Câmara"/>
    <s v="03.03.10"/>
    <x v="13"/>
    <x v="0"/>
    <x v="3"/>
    <x v="3"/>
    <x v="0"/>
    <x v="0"/>
    <x v="2"/>
    <x v="0"/>
    <x v="5"/>
    <s v="2024-08-09"/>
    <x v="2"/>
    <n v="12269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790"/>
    <x v="809"/>
    <x v="0"/>
    <x v="1"/>
    <x v="0"/>
    <s v="03.03.10"/>
    <x v="8"/>
    <x v="0"/>
    <x v="4"/>
    <s v="Receitas Da Câmara"/>
    <s v="03.03.10"/>
    <s v="Receitas Da Câmara"/>
    <s v="03.03.10"/>
    <x v="17"/>
    <x v="0"/>
    <x v="3"/>
    <x v="3"/>
    <x v="0"/>
    <x v="0"/>
    <x v="2"/>
    <x v="0"/>
    <x v="5"/>
    <s v="2024-08-09"/>
    <x v="2"/>
    <n v="58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810"/>
    <x v="0"/>
    <x v="1"/>
    <x v="0"/>
    <s v="03.03.10"/>
    <x v="8"/>
    <x v="0"/>
    <x v="4"/>
    <s v="Receitas Da Câmara"/>
    <s v="03.03.10"/>
    <s v="Receitas Da Câmara"/>
    <s v="03.03.10"/>
    <x v="6"/>
    <x v="0"/>
    <x v="3"/>
    <x v="3"/>
    <x v="0"/>
    <x v="0"/>
    <x v="2"/>
    <x v="0"/>
    <x v="5"/>
    <s v="2024-08-09"/>
    <x v="2"/>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300"/>
    <x v="811"/>
    <x v="0"/>
    <x v="1"/>
    <x v="0"/>
    <s v="03.03.10"/>
    <x v="8"/>
    <x v="0"/>
    <x v="4"/>
    <s v="Receitas Da Câmara"/>
    <s v="03.03.10"/>
    <s v="Receitas Da Câmara"/>
    <s v="03.03.10"/>
    <x v="10"/>
    <x v="0"/>
    <x v="3"/>
    <x v="3"/>
    <x v="0"/>
    <x v="0"/>
    <x v="2"/>
    <x v="0"/>
    <x v="5"/>
    <s v="2024-08-09"/>
    <x v="2"/>
    <n v="93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6500"/>
    <x v="812"/>
    <x v="0"/>
    <x v="1"/>
    <x v="0"/>
    <s v="03.03.10"/>
    <x v="8"/>
    <x v="0"/>
    <x v="4"/>
    <s v="Receitas Da Câmara"/>
    <s v="03.03.10"/>
    <s v="Receitas Da Câmara"/>
    <s v="03.03.10"/>
    <x v="15"/>
    <x v="0"/>
    <x v="0"/>
    <x v="0"/>
    <x v="0"/>
    <x v="0"/>
    <x v="2"/>
    <x v="0"/>
    <x v="5"/>
    <s v="2024-08-09"/>
    <x v="2"/>
    <n v="76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813"/>
    <x v="0"/>
    <x v="1"/>
    <x v="0"/>
    <s v="03.03.10"/>
    <x v="8"/>
    <x v="0"/>
    <x v="4"/>
    <s v="Receitas Da Câmara"/>
    <s v="03.03.10"/>
    <s v="Receitas Da Câmara"/>
    <s v="03.03.10"/>
    <x v="6"/>
    <x v="0"/>
    <x v="3"/>
    <x v="3"/>
    <x v="0"/>
    <x v="0"/>
    <x v="2"/>
    <x v="0"/>
    <x v="5"/>
    <s v="2024-08-16"/>
    <x v="2"/>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400"/>
    <x v="814"/>
    <x v="0"/>
    <x v="1"/>
    <x v="0"/>
    <s v="03.03.10"/>
    <x v="8"/>
    <x v="0"/>
    <x v="4"/>
    <s v="Receitas Da Câmara"/>
    <s v="03.03.10"/>
    <s v="Receitas Da Câmara"/>
    <s v="03.03.10"/>
    <x v="17"/>
    <x v="0"/>
    <x v="3"/>
    <x v="3"/>
    <x v="0"/>
    <x v="0"/>
    <x v="2"/>
    <x v="0"/>
    <x v="5"/>
    <s v="2024-08-16"/>
    <x v="2"/>
    <n v="2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401"/>
    <x v="815"/>
    <x v="0"/>
    <x v="1"/>
    <x v="0"/>
    <s v="03.03.10"/>
    <x v="8"/>
    <x v="0"/>
    <x v="4"/>
    <s v="Receitas Da Câmara"/>
    <s v="03.03.10"/>
    <s v="Receitas Da Câmara"/>
    <s v="03.03.10"/>
    <x v="9"/>
    <x v="0"/>
    <x v="3"/>
    <x v="3"/>
    <x v="0"/>
    <x v="0"/>
    <x v="2"/>
    <x v="0"/>
    <x v="5"/>
    <s v="2024-08-16"/>
    <x v="2"/>
    <n v="2440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340"/>
    <x v="816"/>
    <x v="0"/>
    <x v="1"/>
    <x v="0"/>
    <s v="03.03.10"/>
    <x v="8"/>
    <x v="0"/>
    <x v="4"/>
    <s v="Receitas Da Câmara"/>
    <s v="03.03.10"/>
    <s v="Receitas Da Câmara"/>
    <s v="03.03.10"/>
    <x v="13"/>
    <x v="0"/>
    <x v="3"/>
    <x v="3"/>
    <x v="0"/>
    <x v="0"/>
    <x v="2"/>
    <x v="0"/>
    <x v="5"/>
    <s v="2024-08-16"/>
    <x v="2"/>
    <n v="834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5000"/>
    <x v="817"/>
    <x v="0"/>
    <x v="1"/>
    <x v="0"/>
    <s v="03.03.10"/>
    <x v="8"/>
    <x v="0"/>
    <x v="4"/>
    <s v="Receitas Da Câmara"/>
    <s v="03.03.10"/>
    <s v="Receitas Da Câmara"/>
    <s v="03.03.10"/>
    <x v="15"/>
    <x v="0"/>
    <x v="0"/>
    <x v="0"/>
    <x v="0"/>
    <x v="0"/>
    <x v="2"/>
    <x v="0"/>
    <x v="5"/>
    <s v="2024-08-16"/>
    <x v="2"/>
    <n v="7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630"/>
    <x v="818"/>
    <x v="0"/>
    <x v="1"/>
    <x v="0"/>
    <s v="03.03.10"/>
    <x v="8"/>
    <x v="0"/>
    <x v="4"/>
    <s v="Receitas Da Câmara"/>
    <s v="03.03.10"/>
    <s v="Receitas Da Câmara"/>
    <s v="03.03.10"/>
    <x v="18"/>
    <x v="0"/>
    <x v="0"/>
    <x v="0"/>
    <x v="0"/>
    <x v="0"/>
    <x v="2"/>
    <x v="0"/>
    <x v="5"/>
    <s v="2024-08-16"/>
    <x v="2"/>
    <n v="1046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819"/>
    <x v="0"/>
    <x v="1"/>
    <x v="0"/>
    <s v="03.03.10"/>
    <x v="8"/>
    <x v="0"/>
    <x v="4"/>
    <s v="Receitas Da Câmara"/>
    <s v="03.03.10"/>
    <s v="Receitas Da Câmara"/>
    <s v="03.03.10"/>
    <x v="11"/>
    <x v="0"/>
    <x v="0"/>
    <x v="5"/>
    <x v="0"/>
    <x v="0"/>
    <x v="2"/>
    <x v="0"/>
    <x v="5"/>
    <s v="2024-08-16"/>
    <x v="2"/>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820"/>
    <x v="0"/>
    <x v="1"/>
    <x v="0"/>
    <s v="03.03.10"/>
    <x v="8"/>
    <x v="0"/>
    <x v="4"/>
    <s v="Receitas Da Câmara"/>
    <s v="03.03.10"/>
    <s v="Receitas Da Câmara"/>
    <s v="03.03.10"/>
    <x v="20"/>
    <x v="0"/>
    <x v="3"/>
    <x v="3"/>
    <x v="0"/>
    <x v="0"/>
    <x v="2"/>
    <x v="0"/>
    <x v="5"/>
    <s v="2024-08-16"/>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60"/>
    <x v="821"/>
    <x v="0"/>
    <x v="1"/>
    <x v="0"/>
    <s v="03.03.10"/>
    <x v="8"/>
    <x v="0"/>
    <x v="4"/>
    <s v="Receitas Da Câmara"/>
    <s v="03.03.10"/>
    <s v="Receitas Da Câmara"/>
    <s v="03.03.10"/>
    <x v="8"/>
    <x v="0"/>
    <x v="3"/>
    <x v="3"/>
    <x v="0"/>
    <x v="0"/>
    <x v="2"/>
    <x v="0"/>
    <x v="5"/>
    <s v="2024-08-16"/>
    <x v="2"/>
    <n v="10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940"/>
    <x v="822"/>
    <x v="0"/>
    <x v="1"/>
    <x v="0"/>
    <s v="03.03.10"/>
    <x v="8"/>
    <x v="0"/>
    <x v="4"/>
    <s v="Receitas Da Câmara"/>
    <s v="03.03.10"/>
    <s v="Receitas Da Câmara"/>
    <s v="03.03.10"/>
    <x v="10"/>
    <x v="0"/>
    <x v="3"/>
    <x v="3"/>
    <x v="0"/>
    <x v="0"/>
    <x v="2"/>
    <x v="0"/>
    <x v="5"/>
    <s v="2024-08-16"/>
    <x v="2"/>
    <n v="149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823"/>
    <x v="0"/>
    <x v="1"/>
    <x v="0"/>
    <s v="03.03.10"/>
    <x v="8"/>
    <x v="0"/>
    <x v="4"/>
    <s v="Receitas Da Câmara"/>
    <s v="03.03.10"/>
    <s v="Receitas Da Câmara"/>
    <s v="03.03.10"/>
    <x v="20"/>
    <x v="0"/>
    <x v="3"/>
    <x v="3"/>
    <x v="0"/>
    <x v="0"/>
    <x v="2"/>
    <x v="0"/>
    <x v="5"/>
    <s v="2024-08-14"/>
    <x v="2"/>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3120"/>
    <x v="824"/>
    <x v="0"/>
    <x v="1"/>
    <x v="0"/>
    <s v="03.03.10"/>
    <x v="8"/>
    <x v="0"/>
    <x v="4"/>
    <s v="Receitas Da Câmara"/>
    <s v="03.03.10"/>
    <s v="Receitas Da Câmara"/>
    <s v="03.03.10"/>
    <x v="17"/>
    <x v="0"/>
    <x v="3"/>
    <x v="3"/>
    <x v="0"/>
    <x v="0"/>
    <x v="2"/>
    <x v="0"/>
    <x v="5"/>
    <s v="2024-08-14"/>
    <x v="2"/>
    <n v="83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2343"/>
    <x v="825"/>
    <x v="0"/>
    <x v="1"/>
    <x v="0"/>
    <s v="03.03.10"/>
    <x v="8"/>
    <x v="0"/>
    <x v="4"/>
    <s v="Receitas Da Câmara"/>
    <s v="03.03.10"/>
    <s v="Receitas Da Câmara"/>
    <s v="03.03.10"/>
    <x v="18"/>
    <x v="0"/>
    <x v="0"/>
    <x v="0"/>
    <x v="0"/>
    <x v="0"/>
    <x v="2"/>
    <x v="0"/>
    <x v="5"/>
    <s v="2024-08-14"/>
    <x v="2"/>
    <n v="14234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826"/>
    <x v="0"/>
    <x v="1"/>
    <x v="0"/>
    <s v="03.03.10"/>
    <x v="8"/>
    <x v="0"/>
    <x v="4"/>
    <s v="Receitas Da Câmara"/>
    <s v="03.03.10"/>
    <s v="Receitas Da Câmara"/>
    <s v="03.03.10"/>
    <x v="42"/>
    <x v="0"/>
    <x v="3"/>
    <x v="3"/>
    <x v="0"/>
    <x v="0"/>
    <x v="2"/>
    <x v="0"/>
    <x v="5"/>
    <s v="2024-08-14"/>
    <x v="2"/>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827"/>
    <x v="0"/>
    <x v="1"/>
    <x v="0"/>
    <s v="03.03.10"/>
    <x v="8"/>
    <x v="0"/>
    <x v="4"/>
    <s v="Receitas Da Câmara"/>
    <s v="03.03.10"/>
    <s v="Receitas Da Câmara"/>
    <s v="03.03.10"/>
    <x v="6"/>
    <x v="0"/>
    <x v="3"/>
    <x v="3"/>
    <x v="0"/>
    <x v="0"/>
    <x v="2"/>
    <x v="0"/>
    <x v="5"/>
    <s v="2024-08-14"/>
    <x v="2"/>
    <n v="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87"/>
    <x v="828"/>
    <x v="0"/>
    <x v="0"/>
    <x v="0"/>
    <s v="01.25.05.12"/>
    <x v="10"/>
    <x v="3"/>
    <x v="3"/>
    <s v="Saúde"/>
    <s v="01.25.05"/>
    <s v="Saúde"/>
    <s v="01.25.05"/>
    <x v="7"/>
    <x v="0"/>
    <x v="4"/>
    <x v="4"/>
    <x v="0"/>
    <x v="1"/>
    <x v="0"/>
    <x v="0"/>
    <x v="2"/>
    <s v="2024-02-08"/>
    <x v="0"/>
    <n v="4787"/>
    <x v="0"/>
    <m/>
    <x v="0"/>
    <m/>
    <x v="1"/>
    <n v="100476920"/>
    <x v="0"/>
    <x v="0"/>
    <s v="Promoção e Inclusão Social"/>
    <s v="ORI"/>
    <x v="0"/>
    <m/>
    <x v="0"/>
    <x v="0"/>
    <x v="0"/>
    <x v="0"/>
    <x v="0"/>
    <x v="0"/>
    <x v="0"/>
    <x v="0"/>
    <x v="0"/>
    <x v="0"/>
    <x v="0"/>
    <s v="Promoção e Inclusão Social"/>
    <x v="0"/>
    <x v="0"/>
    <x v="0"/>
    <x v="0"/>
    <x v="1"/>
    <x v="0"/>
    <x v="0"/>
    <x v="0"/>
    <x v="0"/>
    <x v="0"/>
    <x v="0"/>
    <x v="0"/>
    <s v="Pagamento referente ao contrato fornecimento e aquisição de gaz 12.5kg para jardim infantil de Pilão Cão, conforme fatura em anexo."/>
  </r>
  <r>
    <x v="0"/>
    <n v="0"/>
    <n v="0"/>
    <n v="0"/>
    <n v="40000"/>
    <x v="829"/>
    <x v="0"/>
    <x v="0"/>
    <x v="0"/>
    <s v="01.25.03.12"/>
    <x v="6"/>
    <x v="3"/>
    <x v="3"/>
    <s v="Emprego e Formação profissional"/>
    <s v="01.25.03"/>
    <s v="Emprego e Formação profissional"/>
    <s v="01.25.03"/>
    <x v="4"/>
    <x v="0"/>
    <x v="2"/>
    <x v="2"/>
    <x v="0"/>
    <x v="1"/>
    <x v="0"/>
    <x v="0"/>
    <x v="0"/>
    <s v="2024-01-23"/>
    <x v="0"/>
    <n v="40000"/>
    <x v="0"/>
    <m/>
    <x v="0"/>
    <m/>
    <x v="6"/>
    <n v="100474914"/>
    <x v="0"/>
    <x v="0"/>
    <s v="Estágios Profissionais e Promoção de Emprego"/>
    <s v="ORI"/>
    <x v="0"/>
    <m/>
    <x v="0"/>
    <x v="0"/>
    <x v="0"/>
    <x v="0"/>
    <x v="0"/>
    <x v="0"/>
    <x v="0"/>
    <x v="0"/>
    <x v="0"/>
    <x v="0"/>
    <x v="0"/>
    <s v="Estágios Profissionais e Promoção de Emprego"/>
    <x v="0"/>
    <x v="0"/>
    <x v="0"/>
    <x v="0"/>
    <x v="1"/>
    <x v="0"/>
    <x v="0"/>
    <x v="0"/>
    <x v="0"/>
    <x v="0"/>
    <x v="0"/>
    <x v="0"/>
    <s v="Pagamento subsídio de estágio referente a mês de janeiro 2024, conforme anexo."/>
  </r>
  <r>
    <x v="0"/>
    <n v="0"/>
    <n v="0"/>
    <n v="0"/>
    <n v="1400"/>
    <x v="830"/>
    <x v="0"/>
    <x v="0"/>
    <x v="0"/>
    <s v="03.16.17"/>
    <x v="51"/>
    <x v="0"/>
    <x v="0"/>
    <s v="Direção Proteção Civil"/>
    <s v="03.16.17"/>
    <s v="Direção Proteção Civil"/>
    <s v="03.16.17"/>
    <x v="3"/>
    <x v="0"/>
    <x v="0"/>
    <x v="1"/>
    <x v="0"/>
    <x v="0"/>
    <x v="0"/>
    <x v="0"/>
    <x v="0"/>
    <s v="2024-01-17"/>
    <x v="0"/>
    <n v="1400"/>
    <x v="0"/>
    <m/>
    <x v="0"/>
    <m/>
    <x v="174"/>
    <n v="100476021"/>
    <x v="0"/>
    <x v="0"/>
    <s v="Direção Proteção Civil"/>
    <s v="ORI"/>
    <x v="0"/>
    <m/>
    <x v="0"/>
    <x v="0"/>
    <x v="0"/>
    <x v="0"/>
    <x v="0"/>
    <x v="0"/>
    <x v="0"/>
    <x v="0"/>
    <x v="0"/>
    <x v="0"/>
    <x v="0"/>
    <s v="Direção Proteção Civil"/>
    <x v="0"/>
    <x v="0"/>
    <x v="0"/>
    <x v="0"/>
    <x v="0"/>
    <x v="0"/>
    <x v="0"/>
    <x v="0"/>
    <x v="0"/>
    <x v="0"/>
    <x v="0"/>
    <x v="0"/>
    <s v="Ajuda de custo a favor do SR. Edmilson Adriano leal Ajudante pela sua deslocação em missão de serviço a cidade da Praia no dia 12 de Janeiro de 2024, conforme justificativo em anexo."/>
  </r>
  <r>
    <x v="0"/>
    <n v="0"/>
    <n v="0"/>
    <n v="0"/>
    <n v="2000"/>
    <x v="831"/>
    <x v="0"/>
    <x v="0"/>
    <x v="0"/>
    <s v="03.16.15"/>
    <x v="0"/>
    <x v="0"/>
    <x v="0"/>
    <s v="Direção Financeira"/>
    <s v="03.16.15"/>
    <s v="Direção Financeira"/>
    <s v="03.16.15"/>
    <x v="33"/>
    <x v="0"/>
    <x v="0"/>
    <x v="0"/>
    <x v="0"/>
    <x v="0"/>
    <x v="0"/>
    <x v="0"/>
    <x v="2"/>
    <s v="2024-02-16"/>
    <x v="0"/>
    <n v="2000"/>
    <x v="0"/>
    <m/>
    <x v="0"/>
    <m/>
    <x v="6"/>
    <n v="100474914"/>
    <x v="0"/>
    <x v="0"/>
    <s v="Direção Financeira"/>
    <s v="ORI"/>
    <x v="0"/>
    <m/>
    <x v="0"/>
    <x v="0"/>
    <x v="0"/>
    <x v="0"/>
    <x v="0"/>
    <x v="0"/>
    <x v="0"/>
    <x v="0"/>
    <x v="0"/>
    <x v="0"/>
    <x v="0"/>
    <s v="Direção Financeira"/>
    <x v="0"/>
    <x v="0"/>
    <x v="0"/>
    <x v="0"/>
    <x v="0"/>
    <x v="0"/>
    <x v="0"/>
    <x v="0"/>
    <x v="0"/>
    <x v="0"/>
    <x v="0"/>
    <x v="0"/>
    <s v="Pagamento de despesas efetuadas na aquisição de pilhas a favor da empresa Foto Digital NR, Sociedade Unipessoal, Lda, conforme anexo."/>
  </r>
  <r>
    <x v="1"/>
    <n v="0"/>
    <n v="0"/>
    <n v="0"/>
    <n v="50000"/>
    <x v="832"/>
    <x v="0"/>
    <x v="0"/>
    <x v="0"/>
    <s v="01.28.01.08"/>
    <x v="15"/>
    <x v="4"/>
    <x v="5"/>
    <s v="Habitação Social"/>
    <s v="01.28.01"/>
    <s v="Habitação Social"/>
    <s v="01.28.01"/>
    <x v="1"/>
    <x v="0"/>
    <x v="0"/>
    <x v="0"/>
    <x v="0"/>
    <x v="1"/>
    <x v="1"/>
    <x v="0"/>
    <x v="0"/>
    <s v="2024-01-08"/>
    <x v="0"/>
    <n v="50000"/>
    <x v="0"/>
    <m/>
    <x v="0"/>
    <m/>
    <x v="122"/>
    <n v="100479475"/>
    <x v="0"/>
    <x v="0"/>
    <s v="Habitações Sociais"/>
    <s v="ORI"/>
    <x v="0"/>
    <s v="HS"/>
    <x v="0"/>
    <x v="0"/>
    <x v="0"/>
    <x v="0"/>
    <x v="0"/>
    <x v="0"/>
    <x v="0"/>
    <x v="0"/>
    <x v="0"/>
    <x v="0"/>
    <x v="0"/>
    <s v="Habitações Sociais"/>
    <x v="0"/>
    <x v="0"/>
    <x v="0"/>
    <x v="0"/>
    <x v="1"/>
    <x v="0"/>
    <x v="0"/>
    <x v="0"/>
    <x v="0"/>
    <x v="0"/>
    <x v="0"/>
    <x v="0"/>
    <s v="Pagamento a favor de José Cabral Construção e Serviços Geral Soc. Unip Lda. referente a reabilitação de habitação da Sra. Maria Moreno, residente em Veneza, conforme anexo."/>
  </r>
  <r>
    <x v="0"/>
    <n v="0"/>
    <n v="0"/>
    <n v="0"/>
    <n v="3500"/>
    <x v="833"/>
    <x v="0"/>
    <x v="0"/>
    <x v="0"/>
    <s v="03.16.15"/>
    <x v="0"/>
    <x v="0"/>
    <x v="0"/>
    <s v="Direção Financeira"/>
    <s v="03.16.15"/>
    <s v="Direção Financeira"/>
    <s v="03.16.15"/>
    <x v="0"/>
    <x v="0"/>
    <x v="0"/>
    <x v="0"/>
    <x v="0"/>
    <x v="0"/>
    <x v="0"/>
    <x v="0"/>
    <x v="0"/>
    <s v="2024-01-05"/>
    <x v="0"/>
    <n v="3500"/>
    <x v="0"/>
    <m/>
    <x v="0"/>
    <m/>
    <x v="6"/>
    <n v="100474914"/>
    <x v="0"/>
    <x v="0"/>
    <s v="Direção Financeira"/>
    <s v="ORI"/>
    <x v="0"/>
    <m/>
    <x v="0"/>
    <x v="0"/>
    <x v="0"/>
    <x v="0"/>
    <x v="0"/>
    <x v="0"/>
    <x v="0"/>
    <x v="0"/>
    <x v="0"/>
    <x v="0"/>
    <x v="0"/>
    <s v="Direção Financeira"/>
    <x v="0"/>
    <x v="0"/>
    <x v="0"/>
    <x v="0"/>
    <x v="0"/>
    <x v="0"/>
    <x v="0"/>
    <x v="0"/>
    <x v="0"/>
    <x v="0"/>
    <x v="0"/>
    <x v="0"/>
    <s v="Pagamento a favor de Hidráulica Sove Transformação e Comercio, Lda. referente a aquisição de tubo e acessórios, conforme anexo."/>
  </r>
  <r>
    <x v="0"/>
    <n v="0"/>
    <n v="0"/>
    <n v="0"/>
    <n v="30000"/>
    <x v="834"/>
    <x v="0"/>
    <x v="0"/>
    <x v="0"/>
    <s v="01.25.05.12"/>
    <x v="10"/>
    <x v="3"/>
    <x v="3"/>
    <s v="Saúde"/>
    <s v="01.25.05"/>
    <s v="Saúde"/>
    <s v="01.25.05"/>
    <x v="7"/>
    <x v="0"/>
    <x v="4"/>
    <x v="4"/>
    <x v="0"/>
    <x v="1"/>
    <x v="0"/>
    <x v="0"/>
    <x v="0"/>
    <s v="2024-01-08"/>
    <x v="0"/>
    <n v="30000"/>
    <x v="0"/>
    <m/>
    <x v="0"/>
    <m/>
    <x v="101"/>
    <n v="100477863"/>
    <x v="0"/>
    <x v="0"/>
    <s v="Promoção e Inclusão Social"/>
    <s v="ORI"/>
    <x v="0"/>
    <m/>
    <x v="0"/>
    <x v="0"/>
    <x v="0"/>
    <x v="0"/>
    <x v="0"/>
    <x v="0"/>
    <x v="0"/>
    <x v="0"/>
    <x v="0"/>
    <x v="0"/>
    <x v="0"/>
    <s v="Promoção e Inclusão Social"/>
    <x v="0"/>
    <x v="0"/>
    <x v="0"/>
    <x v="0"/>
    <x v="1"/>
    <x v="0"/>
    <x v="0"/>
    <x v="0"/>
    <x v="0"/>
    <x v="0"/>
    <x v="0"/>
    <x v="0"/>
    <s v="Pagamento a favor da Agência Funerária Go to Heaven, referente aquisição de urna do malogrado Manuel Dias Furtado, conforme anexo."/>
  </r>
  <r>
    <x v="0"/>
    <n v="0"/>
    <n v="0"/>
    <n v="0"/>
    <n v="7340"/>
    <x v="835"/>
    <x v="0"/>
    <x v="0"/>
    <x v="0"/>
    <s v="01.25.05.09"/>
    <x v="26"/>
    <x v="3"/>
    <x v="3"/>
    <s v="Saúde"/>
    <s v="01.25.05"/>
    <s v="Saúde"/>
    <s v="01.25.05"/>
    <x v="7"/>
    <x v="0"/>
    <x v="4"/>
    <x v="4"/>
    <x v="0"/>
    <x v="1"/>
    <x v="0"/>
    <x v="0"/>
    <x v="0"/>
    <s v="2024-01-19"/>
    <x v="0"/>
    <n v="7340"/>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Pagamento a favor de Farmácia Calheta São Miguel, referente a aquisição de produtos para fisioterapia domiciliar, conforme anexo."/>
  </r>
  <r>
    <x v="0"/>
    <n v="0"/>
    <n v="0"/>
    <n v="0"/>
    <n v="980"/>
    <x v="836"/>
    <x v="0"/>
    <x v="0"/>
    <x v="0"/>
    <s v="03.16.15"/>
    <x v="0"/>
    <x v="0"/>
    <x v="0"/>
    <s v="Direção Financeira"/>
    <s v="03.16.15"/>
    <s v="Direção Financeira"/>
    <s v="03.16.15"/>
    <x v="31"/>
    <x v="0"/>
    <x v="0"/>
    <x v="1"/>
    <x v="0"/>
    <x v="0"/>
    <x v="0"/>
    <x v="0"/>
    <x v="0"/>
    <s v="2024-01-23"/>
    <x v="0"/>
    <n v="980"/>
    <x v="0"/>
    <m/>
    <x v="0"/>
    <m/>
    <x v="21"/>
    <n v="100391960"/>
    <x v="0"/>
    <x v="0"/>
    <s v="Direção Financeira"/>
    <s v="ORI"/>
    <x v="0"/>
    <m/>
    <x v="0"/>
    <x v="0"/>
    <x v="0"/>
    <x v="0"/>
    <x v="0"/>
    <x v="0"/>
    <x v="0"/>
    <x v="0"/>
    <x v="0"/>
    <x v="0"/>
    <x v="0"/>
    <s v="Direção Financeira"/>
    <x v="0"/>
    <x v="0"/>
    <x v="0"/>
    <x v="0"/>
    <x v="0"/>
    <x v="0"/>
    <x v="0"/>
    <x v="0"/>
    <x v="0"/>
    <x v="0"/>
    <x v="0"/>
    <x v="0"/>
    <s v="Pagamento referente a aquisição de megas para aparelho de levantamento topográfico do Gabinete Técnico da CMSM, conforme fatura em anexo."/>
  </r>
  <r>
    <x v="0"/>
    <n v="0"/>
    <n v="0"/>
    <n v="0"/>
    <n v="50000"/>
    <x v="837"/>
    <x v="0"/>
    <x v="0"/>
    <x v="0"/>
    <s v="01.27.02.11"/>
    <x v="18"/>
    <x v="1"/>
    <x v="1"/>
    <s v="Saneamento básico"/>
    <s v="01.27.02"/>
    <s v="Saneamento básico"/>
    <s v="01.27.02"/>
    <x v="4"/>
    <x v="0"/>
    <x v="2"/>
    <x v="2"/>
    <x v="0"/>
    <x v="1"/>
    <x v="0"/>
    <x v="0"/>
    <x v="0"/>
    <s v="2024-01-24"/>
    <x v="0"/>
    <n v="50000"/>
    <x v="0"/>
    <m/>
    <x v="0"/>
    <m/>
    <x v="175"/>
    <n v="100479576"/>
    <x v="0"/>
    <x v="0"/>
    <s v="Reforço do saneamento básico"/>
    <s v="ORI"/>
    <x v="0"/>
    <m/>
    <x v="0"/>
    <x v="0"/>
    <x v="0"/>
    <x v="0"/>
    <x v="0"/>
    <x v="0"/>
    <x v="0"/>
    <x v="0"/>
    <x v="0"/>
    <x v="0"/>
    <x v="0"/>
    <s v="Reforço do saneamento básico"/>
    <x v="0"/>
    <x v="0"/>
    <x v="0"/>
    <x v="0"/>
    <x v="1"/>
    <x v="0"/>
    <x v="0"/>
    <x v="0"/>
    <x v="0"/>
    <x v="0"/>
    <x v="0"/>
    <x v="0"/>
    <s v="Pagamento a AFUDIP representado pelo Sr. João Semedo, liquidação de contrato, referente a limpeza de caminhos vicinais, conforme copia contrato em anexo."/>
  </r>
  <r>
    <x v="0"/>
    <n v="0"/>
    <n v="0"/>
    <n v="0"/>
    <n v="39600"/>
    <x v="838"/>
    <x v="0"/>
    <x v="0"/>
    <x v="0"/>
    <s v="01.27.02.11"/>
    <x v="18"/>
    <x v="1"/>
    <x v="1"/>
    <s v="Saneamento básico"/>
    <s v="01.27.02"/>
    <s v="Saneamento básico"/>
    <s v="01.27.02"/>
    <x v="4"/>
    <x v="0"/>
    <x v="2"/>
    <x v="2"/>
    <x v="0"/>
    <x v="1"/>
    <x v="0"/>
    <x v="0"/>
    <x v="0"/>
    <s v="2024-01-24"/>
    <x v="0"/>
    <n v="39600"/>
    <x v="0"/>
    <m/>
    <x v="0"/>
    <m/>
    <x v="2"/>
    <n v="100474696"/>
    <x v="0"/>
    <x v="1"/>
    <s v="Reforço do saneamento básico"/>
    <s v="ORI"/>
    <x v="0"/>
    <m/>
    <x v="0"/>
    <x v="0"/>
    <x v="0"/>
    <x v="0"/>
    <x v="0"/>
    <x v="0"/>
    <x v="0"/>
    <x v="0"/>
    <x v="0"/>
    <x v="0"/>
    <x v="0"/>
    <s v="Reforço do saneamento básico"/>
    <x v="0"/>
    <x v="0"/>
    <x v="0"/>
    <x v="0"/>
    <x v="1"/>
    <x v="0"/>
    <x v="0"/>
    <x v="0"/>
    <x v="0"/>
    <x v="0"/>
    <x v="1"/>
    <x v="0"/>
    <s v="Pagamento prestação de serviço Janeiro 2024, conforme folha em anexo."/>
  </r>
  <r>
    <x v="0"/>
    <n v="0"/>
    <n v="0"/>
    <n v="0"/>
    <n v="224400"/>
    <x v="838"/>
    <x v="0"/>
    <x v="0"/>
    <x v="0"/>
    <s v="01.27.02.11"/>
    <x v="18"/>
    <x v="1"/>
    <x v="1"/>
    <s v="Saneamento básico"/>
    <s v="01.27.02"/>
    <s v="Saneamento básico"/>
    <s v="01.27.02"/>
    <x v="4"/>
    <x v="0"/>
    <x v="2"/>
    <x v="2"/>
    <x v="0"/>
    <x v="1"/>
    <x v="0"/>
    <x v="0"/>
    <x v="0"/>
    <s v="2024-01-24"/>
    <x v="0"/>
    <n v="224400"/>
    <x v="0"/>
    <m/>
    <x v="0"/>
    <m/>
    <x v="6"/>
    <n v="100474914"/>
    <x v="0"/>
    <x v="0"/>
    <s v="Reforço do saneamento básico"/>
    <s v="ORI"/>
    <x v="0"/>
    <m/>
    <x v="0"/>
    <x v="0"/>
    <x v="0"/>
    <x v="0"/>
    <x v="0"/>
    <x v="0"/>
    <x v="0"/>
    <x v="0"/>
    <x v="0"/>
    <x v="0"/>
    <x v="0"/>
    <s v="Reforço do saneamento básico"/>
    <x v="0"/>
    <x v="0"/>
    <x v="0"/>
    <x v="0"/>
    <x v="1"/>
    <x v="0"/>
    <x v="0"/>
    <x v="0"/>
    <x v="0"/>
    <x v="0"/>
    <x v="0"/>
    <x v="0"/>
    <s v="Pagamento prestação de serviço Janeiro 2024, conforme folha em anexo."/>
  </r>
  <r>
    <x v="0"/>
    <n v="0"/>
    <n v="0"/>
    <n v="0"/>
    <n v="1400"/>
    <x v="839"/>
    <x v="0"/>
    <x v="0"/>
    <x v="0"/>
    <s v="03.16.15"/>
    <x v="0"/>
    <x v="0"/>
    <x v="0"/>
    <s v="Direção Financeira"/>
    <s v="03.16.15"/>
    <s v="Direção Financeira"/>
    <s v="03.16.15"/>
    <x v="3"/>
    <x v="0"/>
    <x v="0"/>
    <x v="1"/>
    <x v="0"/>
    <x v="0"/>
    <x v="0"/>
    <x v="0"/>
    <x v="0"/>
    <s v="2024-01-25"/>
    <x v="0"/>
    <n v="1400"/>
    <x v="0"/>
    <m/>
    <x v="0"/>
    <m/>
    <x v="176"/>
    <n v="100478423"/>
    <x v="0"/>
    <x v="0"/>
    <s v="Direção Financeira"/>
    <s v="ORI"/>
    <x v="0"/>
    <m/>
    <x v="0"/>
    <x v="0"/>
    <x v="0"/>
    <x v="0"/>
    <x v="0"/>
    <x v="0"/>
    <x v="0"/>
    <x v="0"/>
    <x v="0"/>
    <x v="0"/>
    <x v="0"/>
    <s v="Direção Financeira"/>
    <x v="0"/>
    <x v="0"/>
    <x v="0"/>
    <x v="0"/>
    <x v="0"/>
    <x v="0"/>
    <x v="0"/>
    <x v="0"/>
    <x v="0"/>
    <x v="0"/>
    <x v="0"/>
    <x v="0"/>
    <s v="Ajuda de custo a favor do senhor Arnaldo Lopes pela sua deslocação a Praia no dia 21 de janeiro em missão oficial de serviço, conforme anexo."/>
  </r>
  <r>
    <x v="1"/>
    <n v="0"/>
    <n v="0"/>
    <n v="0"/>
    <n v="2000"/>
    <x v="840"/>
    <x v="0"/>
    <x v="0"/>
    <x v="0"/>
    <s v="01.27.06.80"/>
    <x v="1"/>
    <x v="1"/>
    <x v="1"/>
    <s v="Requalificação Urbana e habitação"/>
    <s v="01.27.06"/>
    <s v="Requalificação Urbana e habitação"/>
    <s v="01.27.06"/>
    <x v="1"/>
    <x v="0"/>
    <x v="0"/>
    <x v="0"/>
    <x v="0"/>
    <x v="1"/>
    <x v="1"/>
    <x v="0"/>
    <x v="0"/>
    <s v="2024-01-11"/>
    <x v="0"/>
    <n v="2000"/>
    <x v="0"/>
    <m/>
    <x v="0"/>
    <m/>
    <x v="177"/>
    <n v="100479581"/>
    <x v="0"/>
    <x v="0"/>
    <s v="Requalificação Urbana de Veneza"/>
    <s v="ORI"/>
    <x v="0"/>
    <m/>
    <x v="0"/>
    <x v="0"/>
    <x v="0"/>
    <x v="0"/>
    <x v="0"/>
    <x v="0"/>
    <x v="0"/>
    <x v="0"/>
    <x v="0"/>
    <x v="0"/>
    <x v="0"/>
    <s v="Requalificação Urbana de Veneza"/>
    <x v="0"/>
    <x v="0"/>
    <x v="0"/>
    <x v="0"/>
    <x v="1"/>
    <x v="0"/>
    <x v="0"/>
    <x v="1"/>
    <x v="0"/>
    <x v="0"/>
    <x v="0"/>
    <x v="0"/>
    <s v="Gratificação a favor do senhor Adelson José Tavares Centeio, referente ao trabalho realizado, conforme anexo."/>
  </r>
  <r>
    <x v="1"/>
    <n v="0"/>
    <n v="0"/>
    <n v="0"/>
    <n v="50000"/>
    <x v="841"/>
    <x v="0"/>
    <x v="0"/>
    <x v="0"/>
    <s v="01.27.06.72"/>
    <x v="32"/>
    <x v="1"/>
    <x v="1"/>
    <s v="Requalificação Urbana e habitação"/>
    <s v="01.27.06"/>
    <s v="Requalificação Urbana e habitação"/>
    <s v="01.27.06"/>
    <x v="1"/>
    <x v="0"/>
    <x v="0"/>
    <x v="0"/>
    <x v="0"/>
    <x v="1"/>
    <x v="1"/>
    <x v="0"/>
    <x v="2"/>
    <s v="2024-02-02"/>
    <x v="0"/>
    <n v="50000"/>
    <x v="0"/>
    <m/>
    <x v="0"/>
    <m/>
    <x v="122"/>
    <n v="100479475"/>
    <x v="0"/>
    <x v="0"/>
    <s v="Manutenção e Reabilitação de Edificios Municipais"/>
    <s v="ORI"/>
    <x v="0"/>
    <m/>
    <x v="0"/>
    <x v="0"/>
    <x v="0"/>
    <x v="0"/>
    <x v="0"/>
    <x v="0"/>
    <x v="0"/>
    <x v="0"/>
    <x v="0"/>
    <x v="0"/>
    <x v="0"/>
    <s v="Manutenção e Reabilitação de Edificios Municipais"/>
    <x v="0"/>
    <x v="0"/>
    <x v="0"/>
    <x v="0"/>
    <x v="1"/>
    <x v="0"/>
    <x v="0"/>
    <x v="0"/>
    <x v="0"/>
    <x v="0"/>
    <x v="0"/>
    <x v="0"/>
    <s v="Pagamento a favor do senhor José Cabral Construção e Serviços Geral Soc Unipessoal Lda,  referente a reabilitação das fachadas residências em Achada Portinho, conforme anexo."/>
  </r>
  <r>
    <x v="0"/>
    <n v="0"/>
    <n v="0"/>
    <n v="0"/>
    <n v="12000"/>
    <x v="842"/>
    <x v="0"/>
    <x v="0"/>
    <x v="0"/>
    <s v="03.16.15"/>
    <x v="0"/>
    <x v="0"/>
    <x v="0"/>
    <s v="Direção Financeira"/>
    <s v="03.16.15"/>
    <s v="Direção Financeira"/>
    <s v="03.16.15"/>
    <x v="39"/>
    <x v="0"/>
    <x v="0"/>
    <x v="1"/>
    <x v="1"/>
    <x v="0"/>
    <x v="0"/>
    <x v="0"/>
    <x v="2"/>
    <s v="2024-02-08"/>
    <x v="0"/>
    <n v="12000"/>
    <x v="0"/>
    <m/>
    <x v="0"/>
    <m/>
    <x v="99"/>
    <n v="100476775"/>
    <x v="0"/>
    <x v="0"/>
    <s v="Direção Financeira"/>
    <s v="ORI"/>
    <x v="0"/>
    <m/>
    <x v="0"/>
    <x v="0"/>
    <x v="0"/>
    <x v="0"/>
    <x v="0"/>
    <x v="0"/>
    <x v="0"/>
    <x v="0"/>
    <x v="0"/>
    <x v="0"/>
    <x v="0"/>
    <s v="Direção Financeira"/>
    <x v="0"/>
    <x v="0"/>
    <x v="0"/>
    <x v="0"/>
    <x v="0"/>
    <x v="0"/>
    <x v="0"/>
    <x v="0"/>
    <x v="0"/>
    <x v="0"/>
    <x v="0"/>
    <x v="0"/>
    <s v="Pagamento a favor da Electra, referente a recarregamento da energia nas contadores pré-pago do Mercado Municipal, conforme anexo."/>
  </r>
  <r>
    <x v="0"/>
    <n v="0"/>
    <n v="0"/>
    <n v="0"/>
    <n v="340"/>
    <x v="843"/>
    <x v="0"/>
    <x v="1"/>
    <x v="0"/>
    <s v="03.03.10"/>
    <x v="8"/>
    <x v="0"/>
    <x v="4"/>
    <s v="Receitas Da Câmara"/>
    <s v="03.03.10"/>
    <s v="Receitas Da Câmara"/>
    <s v="03.03.10"/>
    <x v="8"/>
    <x v="0"/>
    <x v="3"/>
    <x v="3"/>
    <x v="0"/>
    <x v="0"/>
    <x v="2"/>
    <x v="0"/>
    <x v="2"/>
    <s v="2024-02-02"/>
    <x v="0"/>
    <n v="3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20"/>
    <x v="844"/>
    <x v="0"/>
    <x v="1"/>
    <x v="0"/>
    <s v="03.03.10"/>
    <x v="8"/>
    <x v="0"/>
    <x v="4"/>
    <s v="Receitas Da Câmara"/>
    <s v="03.03.10"/>
    <s v="Receitas Da Câmara"/>
    <s v="03.03.10"/>
    <x v="6"/>
    <x v="0"/>
    <x v="3"/>
    <x v="3"/>
    <x v="0"/>
    <x v="0"/>
    <x v="2"/>
    <x v="0"/>
    <x v="2"/>
    <s v="2024-02-02"/>
    <x v="0"/>
    <n v="65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0"/>
    <x v="845"/>
    <x v="0"/>
    <x v="1"/>
    <x v="0"/>
    <s v="03.03.10"/>
    <x v="8"/>
    <x v="0"/>
    <x v="4"/>
    <s v="Receitas Da Câmara"/>
    <s v="03.03.10"/>
    <s v="Receitas Da Câmara"/>
    <s v="03.03.10"/>
    <x v="42"/>
    <x v="0"/>
    <x v="3"/>
    <x v="3"/>
    <x v="0"/>
    <x v="0"/>
    <x v="2"/>
    <x v="0"/>
    <x v="2"/>
    <s v="2024-02-02"/>
    <x v="0"/>
    <n v="18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25"/>
    <x v="846"/>
    <x v="0"/>
    <x v="1"/>
    <x v="0"/>
    <s v="03.03.10"/>
    <x v="8"/>
    <x v="0"/>
    <x v="4"/>
    <s v="Receitas Da Câmara"/>
    <s v="03.03.10"/>
    <s v="Receitas Da Câmara"/>
    <s v="03.03.10"/>
    <x v="10"/>
    <x v="0"/>
    <x v="3"/>
    <x v="3"/>
    <x v="0"/>
    <x v="0"/>
    <x v="2"/>
    <x v="0"/>
    <x v="2"/>
    <s v="2024-02-02"/>
    <x v="0"/>
    <n v="2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35"/>
    <x v="847"/>
    <x v="0"/>
    <x v="1"/>
    <x v="0"/>
    <s v="03.03.10"/>
    <x v="8"/>
    <x v="0"/>
    <x v="4"/>
    <s v="Receitas Da Câmara"/>
    <s v="03.03.10"/>
    <s v="Receitas Da Câmara"/>
    <s v="03.03.10"/>
    <x v="25"/>
    <x v="0"/>
    <x v="3"/>
    <x v="3"/>
    <x v="0"/>
    <x v="0"/>
    <x v="2"/>
    <x v="0"/>
    <x v="2"/>
    <s v="2024-02-02"/>
    <x v="0"/>
    <n v="14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848"/>
    <x v="0"/>
    <x v="1"/>
    <x v="0"/>
    <s v="03.03.10"/>
    <x v="8"/>
    <x v="0"/>
    <x v="4"/>
    <s v="Receitas Da Câmara"/>
    <s v="03.03.10"/>
    <s v="Receitas Da Câmara"/>
    <s v="03.03.10"/>
    <x v="14"/>
    <x v="0"/>
    <x v="3"/>
    <x v="3"/>
    <x v="0"/>
    <x v="0"/>
    <x v="2"/>
    <x v="0"/>
    <x v="2"/>
    <s v="2024-02-02"/>
    <x v="0"/>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849"/>
    <x v="0"/>
    <x v="1"/>
    <x v="0"/>
    <s v="03.03.10"/>
    <x v="8"/>
    <x v="0"/>
    <x v="4"/>
    <s v="Receitas Da Câmara"/>
    <s v="03.03.10"/>
    <s v="Receitas Da Câmara"/>
    <s v="03.03.10"/>
    <x v="9"/>
    <x v="0"/>
    <x v="3"/>
    <x v="3"/>
    <x v="0"/>
    <x v="0"/>
    <x v="2"/>
    <x v="0"/>
    <x v="2"/>
    <s v="2024-02-02"/>
    <x v="0"/>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0"/>
    <x v="850"/>
    <x v="0"/>
    <x v="1"/>
    <x v="0"/>
    <s v="03.03.10"/>
    <x v="8"/>
    <x v="0"/>
    <x v="4"/>
    <s v="Receitas Da Câmara"/>
    <s v="03.03.10"/>
    <s v="Receitas Da Câmara"/>
    <s v="03.03.10"/>
    <x v="26"/>
    <x v="0"/>
    <x v="3"/>
    <x v="3"/>
    <x v="0"/>
    <x v="0"/>
    <x v="2"/>
    <x v="0"/>
    <x v="2"/>
    <s v="2024-02-02"/>
    <x v="0"/>
    <n v="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10"/>
    <x v="851"/>
    <x v="0"/>
    <x v="1"/>
    <x v="0"/>
    <s v="03.03.10"/>
    <x v="8"/>
    <x v="0"/>
    <x v="4"/>
    <s v="Receitas Da Câmara"/>
    <s v="03.03.10"/>
    <s v="Receitas Da Câmara"/>
    <s v="03.03.10"/>
    <x v="13"/>
    <x v="0"/>
    <x v="3"/>
    <x v="3"/>
    <x v="0"/>
    <x v="0"/>
    <x v="2"/>
    <x v="0"/>
    <x v="2"/>
    <s v="2024-02-02"/>
    <x v="0"/>
    <n v="27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852"/>
    <x v="0"/>
    <x v="1"/>
    <x v="0"/>
    <s v="03.03.10"/>
    <x v="8"/>
    <x v="0"/>
    <x v="4"/>
    <s v="Receitas Da Câmara"/>
    <s v="03.03.10"/>
    <s v="Receitas Da Câmara"/>
    <s v="03.03.10"/>
    <x v="16"/>
    <x v="0"/>
    <x v="0"/>
    <x v="5"/>
    <x v="0"/>
    <x v="0"/>
    <x v="2"/>
    <x v="0"/>
    <x v="2"/>
    <s v="2024-02-02"/>
    <x v="0"/>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50"/>
    <x v="853"/>
    <x v="0"/>
    <x v="1"/>
    <x v="0"/>
    <s v="03.03.10"/>
    <x v="8"/>
    <x v="0"/>
    <x v="4"/>
    <s v="Receitas Da Câmara"/>
    <s v="03.03.10"/>
    <s v="Receitas Da Câmara"/>
    <s v="03.03.10"/>
    <x v="17"/>
    <x v="0"/>
    <x v="3"/>
    <x v="3"/>
    <x v="0"/>
    <x v="0"/>
    <x v="2"/>
    <x v="0"/>
    <x v="2"/>
    <s v="2024-02-02"/>
    <x v="0"/>
    <n v="4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854"/>
    <x v="0"/>
    <x v="1"/>
    <x v="0"/>
    <s v="03.03.10"/>
    <x v="8"/>
    <x v="0"/>
    <x v="4"/>
    <s v="Receitas Da Câmara"/>
    <s v="03.03.10"/>
    <s v="Receitas Da Câmara"/>
    <s v="03.03.10"/>
    <x v="11"/>
    <x v="0"/>
    <x v="0"/>
    <x v="5"/>
    <x v="0"/>
    <x v="0"/>
    <x v="2"/>
    <x v="0"/>
    <x v="2"/>
    <s v="2024-02-02"/>
    <x v="0"/>
    <n v="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855"/>
    <x v="0"/>
    <x v="0"/>
    <x v="0"/>
    <s v="03.16.15"/>
    <x v="0"/>
    <x v="0"/>
    <x v="0"/>
    <s v="Direção Financeira"/>
    <s v="03.16.15"/>
    <s v="Direção Financeira"/>
    <s v="03.16.15"/>
    <x v="3"/>
    <x v="0"/>
    <x v="0"/>
    <x v="1"/>
    <x v="0"/>
    <x v="0"/>
    <x v="0"/>
    <x v="0"/>
    <x v="3"/>
    <s v="2024-05-27"/>
    <x v="1"/>
    <n v="2800"/>
    <x v="0"/>
    <m/>
    <x v="0"/>
    <m/>
    <x v="81"/>
    <n v="100476675"/>
    <x v="0"/>
    <x v="0"/>
    <s v="Direção Financeira"/>
    <s v="ORI"/>
    <x v="0"/>
    <m/>
    <x v="0"/>
    <x v="0"/>
    <x v="0"/>
    <x v="0"/>
    <x v="0"/>
    <x v="0"/>
    <x v="0"/>
    <x v="0"/>
    <x v="0"/>
    <x v="0"/>
    <x v="0"/>
    <s v="Direção Financeira"/>
    <x v="0"/>
    <x v="0"/>
    <x v="0"/>
    <x v="0"/>
    <x v="0"/>
    <x v="0"/>
    <x v="0"/>
    <x v="0"/>
    <x v="0"/>
    <x v="0"/>
    <x v="0"/>
    <x v="0"/>
    <s v="Ajuda de custo a favor do senhor José Jorge Fernandes, pela sua deslocação a Praia nos dias 25 e 26 de maio de 2024, deslocação  com grupos desportivos, conforme anexo. "/>
  </r>
  <r>
    <x v="0"/>
    <n v="0"/>
    <n v="0"/>
    <n v="0"/>
    <n v="5000"/>
    <x v="856"/>
    <x v="0"/>
    <x v="0"/>
    <x v="0"/>
    <s v="03.16.15"/>
    <x v="0"/>
    <x v="0"/>
    <x v="0"/>
    <s v="Direção Financeira"/>
    <s v="03.16.15"/>
    <s v="Direção Financeira"/>
    <s v="03.16.15"/>
    <x v="64"/>
    <x v="0"/>
    <x v="0"/>
    <x v="0"/>
    <x v="0"/>
    <x v="0"/>
    <x v="0"/>
    <x v="0"/>
    <x v="3"/>
    <s v="2024-05-28"/>
    <x v="1"/>
    <n v="5000"/>
    <x v="0"/>
    <m/>
    <x v="0"/>
    <m/>
    <x v="178"/>
    <n v="100476959"/>
    <x v="0"/>
    <x v="0"/>
    <s v="Direção Financeira"/>
    <s v="ORI"/>
    <x v="0"/>
    <m/>
    <x v="0"/>
    <x v="0"/>
    <x v="0"/>
    <x v="0"/>
    <x v="0"/>
    <x v="0"/>
    <x v="0"/>
    <x v="0"/>
    <x v="0"/>
    <x v="0"/>
    <x v="0"/>
    <s v="Direção Financeira"/>
    <x v="0"/>
    <x v="0"/>
    <x v="0"/>
    <x v="0"/>
    <x v="0"/>
    <x v="0"/>
    <x v="0"/>
    <x v="0"/>
    <x v="0"/>
    <x v="0"/>
    <x v="0"/>
    <x v="0"/>
    <s v=" Gratificação atribuído a favor do Sr. José Alberto Furtado, como premio do colaborador do mês, pelo recompensa do seu esforço, dedicação, e desempenho trabalhos conforme deliberação da 47sessão da Camara, conforme justificativo em anexo. "/>
  </r>
  <r>
    <x v="0"/>
    <n v="0"/>
    <n v="0"/>
    <n v="0"/>
    <n v="4000"/>
    <x v="857"/>
    <x v="0"/>
    <x v="0"/>
    <x v="0"/>
    <s v="01.25.04.22"/>
    <x v="7"/>
    <x v="3"/>
    <x v="3"/>
    <s v="Cultura"/>
    <s v="01.25.04"/>
    <s v="Cultura"/>
    <s v="01.25.04"/>
    <x v="4"/>
    <x v="0"/>
    <x v="2"/>
    <x v="2"/>
    <x v="0"/>
    <x v="1"/>
    <x v="0"/>
    <x v="0"/>
    <x v="7"/>
    <s v="2024-09-25"/>
    <x v="2"/>
    <n v="4000"/>
    <x v="0"/>
    <m/>
    <x v="0"/>
    <m/>
    <x v="179"/>
    <n v="10047916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Natalício Miranda, referente a serviços prestado à noite nos dias 09 e 10 de agosto de 2024- festival Calheta 2024, conforme anexo"/>
  </r>
  <r>
    <x v="0"/>
    <n v="0"/>
    <n v="0"/>
    <n v="0"/>
    <n v="600"/>
    <x v="858"/>
    <x v="0"/>
    <x v="1"/>
    <x v="0"/>
    <s v="03.03.10"/>
    <x v="8"/>
    <x v="0"/>
    <x v="4"/>
    <s v="Receitas Da Câmara"/>
    <s v="03.03.10"/>
    <s v="Receitas Da Câmara"/>
    <s v="03.03.10"/>
    <x v="6"/>
    <x v="0"/>
    <x v="3"/>
    <x v="3"/>
    <x v="0"/>
    <x v="0"/>
    <x v="2"/>
    <x v="0"/>
    <x v="4"/>
    <s v="2024-06-14"/>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
    <x v="859"/>
    <x v="0"/>
    <x v="1"/>
    <x v="0"/>
    <s v="03.03.10"/>
    <x v="8"/>
    <x v="0"/>
    <x v="4"/>
    <s v="Receitas Da Câmara"/>
    <s v="03.03.10"/>
    <s v="Receitas Da Câmara"/>
    <s v="03.03.10"/>
    <x v="8"/>
    <x v="0"/>
    <x v="3"/>
    <x v="3"/>
    <x v="0"/>
    <x v="0"/>
    <x v="2"/>
    <x v="0"/>
    <x v="4"/>
    <s v="2024-06-14"/>
    <x v="1"/>
    <n v="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7"/>
    <x v="860"/>
    <x v="0"/>
    <x v="1"/>
    <x v="0"/>
    <s v="03.03.10"/>
    <x v="8"/>
    <x v="0"/>
    <x v="4"/>
    <s v="Receitas Da Câmara"/>
    <s v="03.03.10"/>
    <s v="Receitas Da Câmara"/>
    <s v="03.03.10"/>
    <x v="9"/>
    <x v="0"/>
    <x v="3"/>
    <x v="3"/>
    <x v="0"/>
    <x v="0"/>
    <x v="2"/>
    <x v="0"/>
    <x v="4"/>
    <s v="2024-06-14"/>
    <x v="1"/>
    <n v="38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375"/>
    <x v="861"/>
    <x v="0"/>
    <x v="1"/>
    <x v="0"/>
    <s v="03.03.10"/>
    <x v="8"/>
    <x v="0"/>
    <x v="4"/>
    <s v="Receitas Da Câmara"/>
    <s v="03.03.10"/>
    <s v="Receitas Da Câmara"/>
    <s v="03.03.10"/>
    <x v="12"/>
    <x v="0"/>
    <x v="3"/>
    <x v="3"/>
    <x v="0"/>
    <x v="0"/>
    <x v="2"/>
    <x v="0"/>
    <x v="4"/>
    <s v="2024-06-14"/>
    <x v="1"/>
    <n v="63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862"/>
    <x v="0"/>
    <x v="0"/>
    <x v="0"/>
    <s v="01.25.05.12"/>
    <x v="10"/>
    <x v="3"/>
    <x v="3"/>
    <s v="Saúde"/>
    <s v="01.25.05"/>
    <s v="Saúde"/>
    <s v="01.25.05"/>
    <x v="7"/>
    <x v="0"/>
    <x v="4"/>
    <x v="4"/>
    <x v="0"/>
    <x v="1"/>
    <x v="0"/>
    <x v="0"/>
    <x v="9"/>
    <s v="2024-07-12"/>
    <x v="2"/>
    <n v="3000"/>
    <x v="0"/>
    <m/>
    <x v="0"/>
    <m/>
    <x v="180"/>
    <n v="100479685"/>
    <x v="0"/>
    <x v="0"/>
    <s v="Promoção e Inclusão Social"/>
    <s v="ORI"/>
    <x v="0"/>
    <m/>
    <x v="0"/>
    <x v="0"/>
    <x v="0"/>
    <x v="0"/>
    <x v="0"/>
    <x v="0"/>
    <x v="0"/>
    <x v="0"/>
    <x v="0"/>
    <x v="0"/>
    <x v="0"/>
    <s v="Promoção e Inclusão Social"/>
    <x v="0"/>
    <x v="0"/>
    <x v="0"/>
    <x v="0"/>
    <x v="1"/>
    <x v="0"/>
    <x v="0"/>
    <x v="0"/>
    <x v="0"/>
    <x v="0"/>
    <x v="0"/>
    <x v="0"/>
    <s v="Apoio a favor da senhora Edna de Jesus Semedo, para pagamento de Passaporte, conforme anexo."/>
  </r>
  <r>
    <x v="0"/>
    <n v="0"/>
    <n v="0"/>
    <n v="0"/>
    <n v="1400"/>
    <x v="863"/>
    <x v="0"/>
    <x v="0"/>
    <x v="0"/>
    <s v="03.16.15"/>
    <x v="0"/>
    <x v="0"/>
    <x v="0"/>
    <s v="Direção Financeira"/>
    <s v="03.16.15"/>
    <s v="Direção Financeira"/>
    <s v="03.16.15"/>
    <x v="3"/>
    <x v="0"/>
    <x v="0"/>
    <x v="1"/>
    <x v="0"/>
    <x v="0"/>
    <x v="0"/>
    <x v="0"/>
    <x v="9"/>
    <s v="2024-07-16"/>
    <x v="2"/>
    <n v="1400"/>
    <x v="0"/>
    <m/>
    <x v="0"/>
    <m/>
    <x v="181"/>
    <n v="100479425"/>
    <x v="0"/>
    <x v="0"/>
    <s v="Direção Financeira"/>
    <s v="ORI"/>
    <x v="0"/>
    <m/>
    <x v="0"/>
    <x v="0"/>
    <x v="0"/>
    <x v="0"/>
    <x v="0"/>
    <x v="0"/>
    <x v="0"/>
    <x v="0"/>
    <x v="0"/>
    <x v="0"/>
    <x v="0"/>
    <s v="Direção Financeira"/>
    <x v="0"/>
    <x v="0"/>
    <x v="0"/>
    <x v="0"/>
    <x v="0"/>
    <x v="0"/>
    <x v="0"/>
    <x v="0"/>
    <x v="0"/>
    <x v="0"/>
    <x v="0"/>
    <x v="0"/>
    <s v="Ajuda de custo a favor do Sr. Domingos de barros, pela sua deslocação a Praia nos dia 10 de julho de 2024, em missão oficial de serviço, conforme anexo. "/>
  </r>
  <r>
    <x v="1"/>
    <n v="0"/>
    <n v="0"/>
    <n v="0"/>
    <n v="1958"/>
    <x v="864"/>
    <x v="0"/>
    <x v="0"/>
    <x v="0"/>
    <s v="01.27.06.61"/>
    <x v="34"/>
    <x v="1"/>
    <x v="1"/>
    <s v="Requalificação Urbana e habitação"/>
    <s v="01.27.06"/>
    <s v="Requalificação Urbana e habitação"/>
    <s v="01.27.06"/>
    <x v="1"/>
    <x v="0"/>
    <x v="0"/>
    <x v="0"/>
    <x v="0"/>
    <x v="1"/>
    <x v="1"/>
    <x v="0"/>
    <x v="4"/>
    <s v="2024-06-28"/>
    <x v="1"/>
    <n v="1958"/>
    <x v="0"/>
    <m/>
    <x v="0"/>
    <m/>
    <x v="2"/>
    <n v="100474696"/>
    <x v="0"/>
    <x v="1"/>
    <s v="Requalificação Urbana de Ponta Verde"/>
    <s v="ORI"/>
    <x v="0"/>
    <s v="PVR"/>
    <x v="0"/>
    <x v="0"/>
    <x v="0"/>
    <x v="0"/>
    <x v="0"/>
    <x v="0"/>
    <x v="0"/>
    <x v="0"/>
    <x v="0"/>
    <x v="0"/>
    <x v="0"/>
    <s v="Requalificação Urbana de Ponta Verde"/>
    <x v="0"/>
    <x v="0"/>
    <x v="0"/>
    <x v="0"/>
    <x v="1"/>
    <x v="0"/>
    <x v="0"/>
    <x v="0"/>
    <x v="0"/>
    <x v="0"/>
    <x v="1"/>
    <x v="0"/>
    <s v=" Pagamento a favor do Sr. Evaldino Tavares Furtado, referente a prestação de serviços de calcetamento na localidade de Achada Monte, no âmbito dos trabalhos da requalificação de Brufa-Ponta Verde, conforme anexo.   "/>
  </r>
  <r>
    <x v="1"/>
    <n v="0"/>
    <n v="0"/>
    <n v="0"/>
    <n v="11098"/>
    <x v="864"/>
    <x v="0"/>
    <x v="0"/>
    <x v="0"/>
    <s v="01.27.06.61"/>
    <x v="34"/>
    <x v="1"/>
    <x v="1"/>
    <s v="Requalificação Urbana e habitação"/>
    <s v="01.27.06"/>
    <s v="Requalificação Urbana e habitação"/>
    <s v="01.27.06"/>
    <x v="1"/>
    <x v="0"/>
    <x v="0"/>
    <x v="0"/>
    <x v="0"/>
    <x v="1"/>
    <x v="1"/>
    <x v="0"/>
    <x v="4"/>
    <s v="2024-06-28"/>
    <x v="1"/>
    <n v="11098"/>
    <x v="0"/>
    <m/>
    <x v="0"/>
    <m/>
    <x v="182"/>
    <n v="100479683"/>
    <x v="0"/>
    <x v="0"/>
    <s v="Requalificação Urbana de Ponta Verde"/>
    <s v="ORI"/>
    <x v="0"/>
    <s v="PVR"/>
    <x v="0"/>
    <x v="0"/>
    <x v="0"/>
    <x v="0"/>
    <x v="0"/>
    <x v="0"/>
    <x v="0"/>
    <x v="0"/>
    <x v="0"/>
    <x v="0"/>
    <x v="0"/>
    <s v="Requalificação Urbana de Ponta Verde"/>
    <x v="0"/>
    <x v="0"/>
    <x v="0"/>
    <x v="0"/>
    <x v="1"/>
    <x v="0"/>
    <x v="0"/>
    <x v="0"/>
    <x v="0"/>
    <x v="0"/>
    <x v="0"/>
    <x v="0"/>
    <s v=" Pagamento a favor do Sr. Evaldino Tavares Furtado, referente a prestação de serviços de calcetamento na localidade de Achada Monte, no âmbito dos trabalhos da requalificação de Brufa-Ponta Verde, conforme anexo.   "/>
  </r>
  <r>
    <x v="1"/>
    <n v="0"/>
    <n v="0"/>
    <n v="0"/>
    <n v="154109"/>
    <x v="865"/>
    <x v="0"/>
    <x v="0"/>
    <x v="0"/>
    <s v="01.27.06.42"/>
    <x v="22"/>
    <x v="1"/>
    <x v="1"/>
    <s v="Requalificação Urbana e habitação"/>
    <s v="01.27.06"/>
    <s v="Requalificação Urbana e habitação"/>
    <s v="01.27.06"/>
    <x v="1"/>
    <x v="0"/>
    <x v="0"/>
    <x v="0"/>
    <x v="0"/>
    <x v="1"/>
    <x v="1"/>
    <x v="0"/>
    <x v="9"/>
    <s v="2024-07-08"/>
    <x v="2"/>
    <n v="154109"/>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Aquisição de combustíveis, conforme proposta em anexo."/>
  </r>
  <r>
    <x v="0"/>
    <n v="0"/>
    <n v="0"/>
    <n v="0"/>
    <n v="1238"/>
    <x v="866"/>
    <x v="0"/>
    <x v="1"/>
    <x v="0"/>
    <s v="80.02.01"/>
    <x v="2"/>
    <x v="2"/>
    <x v="2"/>
    <s v="Retenções Iur"/>
    <s v="80.02.01"/>
    <s v="Retenções Iur"/>
    <s v="80.02.01"/>
    <x v="2"/>
    <x v="0"/>
    <x v="1"/>
    <x v="0"/>
    <x v="1"/>
    <x v="2"/>
    <x v="2"/>
    <x v="0"/>
    <x v="4"/>
    <s v="2024-06-17"/>
    <x v="1"/>
    <n v="1238"/>
    <x v="0"/>
    <m/>
    <x v="0"/>
    <m/>
    <x v="2"/>
    <n v="100474696"/>
    <x v="0"/>
    <x v="0"/>
    <s v="Retenções Iur"/>
    <s v="ORI"/>
    <x v="0"/>
    <s v="RIUR"/>
    <x v="0"/>
    <x v="0"/>
    <x v="0"/>
    <x v="0"/>
    <x v="0"/>
    <x v="0"/>
    <x v="0"/>
    <x v="0"/>
    <x v="0"/>
    <x v="0"/>
    <x v="0"/>
    <s v="Retenções Iur"/>
    <x v="0"/>
    <x v="0"/>
    <x v="0"/>
    <x v="0"/>
    <x v="2"/>
    <x v="0"/>
    <x v="0"/>
    <x v="0"/>
    <x v="0"/>
    <x v="1"/>
    <x v="0"/>
    <x v="0"/>
    <s v="RETENCAO OT"/>
  </r>
  <r>
    <x v="1"/>
    <n v="0"/>
    <n v="0"/>
    <n v="0"/>
    <n v="49480"/>
    <x v="867"/>
    <x v="0"/>
    <x v="0"/>
    <x v="0"/>
    <s v="01.27.06.42"/>
    <x v="22"/>
    <x v="1"/>
    <x v="1"/>
    <s v="Requalificação Urbana e habitação"/>
    <s v="01.27.06"/>
    <s v="Requalificação Urbana e habitação"/>
    <s v="01.27.06"/>
    <x v="1"/>
    <x v="0"/>
    <x v="0"/>
    <x v="0"/>
    <x v="0"/>
    <x v="1"/>
    <x v="1"/>
    <x v="0"/>
    <x v="9"/>
    <s v="2024-07-26"/>
    <x v="2"/>
    <n v="49480"/>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s viaturas afeto a obra de construção do campo de relvado sintético de Manguinho, conforme anexo.  "/>
  </r>
  <r>
    <x v="0"/>
    <n v="0"/>
    <n v="0"/>
    <n v="0"/>
    <n v="2495"/>
    <x v="868"/>
    <x v="0"/>
    <x v="0"/>
    <x v="0"/>
    <s v="01.27.02.11"/>
    <x v="18"/>
    <x v="1"/>
    <x v="1"/>
    <s v="Saneamento básico"/>
    <s v="01.27.02"/>
    <s v="Saneamento básico"/>
    <s v="01.27.02"/>
    <x v="4"/>
    <x v="0"/>
    <x v="2"/>
    <x v="2"/>
    <x v="0"/>
    <x v="1"/>
    <x v="0"/>
    <x v="0"/>
    <x v="9"/>
    <s v="2024-07-30"/>
    <x v="2"/>
    <n v="2495"/>
    <x v="0"/>
    <m/>
    <x v="0"/>
    <m/>
    <x v="2"/>
    <n v="100474696"/>
    <x v="0"/>
    <x v="1"/>
    <s v="Reforço do saneamento básico"/>
    <s v="ORI"/>
    <x v="0"/>
    <m/>
    <x v="0"/>
    <x v="0"/>
    <x v="0"/>
    <x v="0"/>
    <x v="0"/>
    <x v="0"/>
    <x v="0"/>
    <x v="0"/>
    <x v="0"/>
    <x v="0"/>
    <x v="0"/>
    <s v="Reforço do saneamento básico"/>
    <x v="0"/>
    <x v="0"/>
    <x v="0"/>
    <x v="0"/>
    <x v="1"/>
    <x v="0"/>
    <x v="0"/>
    <x v="0"/>
    <x v="0"/>
    <x v="0"/>
    <x v="1"/>
    <x v="0"/>
    <s v="Pagamento a favor da Sr. Romisse Carla Varela, pelo trbalho de limpeza urbana na cidade durante o mês de julho do corrente ano, confrome anexo."/>
  </r>
  <r>
    <x v="0"/>
    <n v="0"/>
    <n v="0"/>
    <n v="0"/>
    <n v="1725"/>
    <x v="869"/>
    <x v="0"/>
    <x v="1"/>
    <x v="0"/>
    <s v="80.02.01"/>
    <x v="2"/>
    <x v="2"/>
    <x v="2"/>
    <s v="Retenções Iur"/>
    <s v="80.02.01"/>
    <s v="Retenções Iur"/>
    <s v="80.02.01"/>
    <x v="2"/>
    <x v="0"/>
    <x v="1"/>
    <x v="0"/>
    <x v="1"/>
    <x v="2"/>
    <x v="2"/>
    <x v="0"/>
    <x v="1"/>
    <s v="2024-03-08"/>
    <x v="0"/>
    <n v="1725"/>
    <x v="0"/>
    <m/>
    <x v="0"/>
    <m/>
    <x v="2"/>
    <n v="100474696"/>
    <x v="0"/>
    <x v="0"/>
    <s v="Retenções Iur"/>
    <s v="ORI"/>
    <x v="0"/>
    <s v="RIUR"/>
    <x v="0"/>
    <x v="0"/>
    <x v="0"/>
    <x v="0"/>
    <x v="0"/>
    <x v="0"/>
    <x v="0"/>
    <x v="0"/>
    <x v="0"/>
    <x v="0"/>
    <x v="0"/>
    <s v="Retenções Iur"/>
    <x v="0"/>
    <x v="0"/>
    <x v="0"/>
    <x v="0"/>
    <x v="2"/>
    <x v="0"/>
    <x v="0"/>
    <x v="0"/>
    <x v="0"/>
    <x v="1"/>
    <x v="0"/>
    <x v="0"/>
    <s v="RETENCAO OT"/>
  </r>
  <r>
    <x v="0"/>
    <n v="0"/>
    <n v="0"/>
    <n v="0"/>
    <n v="28424"/>
    <x v="870"/>
    <x v="0"/>
    <x v="1"/>
    <x v="0"/>
    <s v="03.03.10"/>
    <x v="8"/>
    <x v="0"/>
    <x v="4"/>
    <s v="Receitas Da Câmara"/>
    <s v="03.03.10"/>
    <s v="Receitas Da Câmara"/>
    <s v="03.03.10"/>
    <x v="6"/>
    <x v="0"/>
    <x v="3"/>
    <x v="3"/>
    <x v="0"/>
    <x v="0"/>
    <x v="2"/>
    <x v="0"/>
    <x v="1"/>
    <s v="2024-03-22"/>
    <x v="0"/>
    <n v="28424"/>
    <x v="0"/>
    <m/>
    <x v="0"/>
    <m/>
    <x v="6"/>
    <n v="100474914"/>
    <x v="0"/>
    <x v="0"/>
    <s v="Receitas Da Câmara"/>
    <s v="EXT"/>
    <x v="0"/>
    <s v="RDC"/>
    <x v="0"/>
    <x v="0"/>
    <x v="0"/>
    <x v="0"/>
    <x v="0"/>
    <x v="0"/>
    <x v="0"/>
    <x v="0"/>
    <x v="0"/>
    <x v="0"/>
    <x v="0"/>
    <s v="Receitas Da Câmara"/>
    <x v="0"/>
    <x v="0"/>
    <x v="0"/>
    <x v="0"/>
    <x v="0"/>
    <x v="0"/>
    <x v="0"/>
    <x v="0"/>
    <x v="0"/>
    <x v="0"/>
    <x v="0"/>
    <x v="0"/>
    <s v="Deposito 1/MR Jean-Jacques Tetu, conforme anexo."/>
  </r>
  <r>
    <x v="0"/>
    <n v="0"/>
    <n v="0"/>
    <n v="0"/>
    <n v="6038"/>
    <x v="871"/>
    <x v="0"/>
    <x v="1"/>
    <x v="0"/>
    <s v="80.02.01"/>
    <x v="2"/>
    <x v="2"/>
    <x v="2"/>
    <s v="Retenções Iur"/>
    <s v="80.02.01"/>
    <s v="Retenções Iur"/>
    <s v="80.02.01"/>
    <x v="2"/>
    <x v="0"/>
    <x v="1"/>
    <x v="0"/>
    <x v="1"/>
    <x v="2"/>
    <x v="2"/>
    <x v="0"/>
    <x v="6"/>
    <s v="2024-04-02"/>
    <x v="1"/>
    <n v="6038"/>
    <x v="0"/>
    <m/>
    <x v="0"/>
    <m/>
    <x v="2"/>
    <n v="100474696"/>
    <x v="0"/>
    <x v="0"/>
    <s v="Retenções Iur"/>
    <s v="ORI"/>
    <x v="0"/>
    <s v="RIUR"/>
    <x v="0"/>
    <x v="0"/>
    <x v="0"/>
    <x v="0"/>
    <x v="0"/>
    <x v="0"/>
    <x v="0"/>
    <x v="0"/>
    <x v="0"/>
    <x v="0"/>
    <x v="0"/>
    <s v="Retenções Iur"/>
    <x v="0"/>
    <x v="0"/>
    <x v="0"/>
    <x v="0"/>
    <x v="2"/>
    <x v="0"/>
    <x v="0"/>
    <x v="0"/>
    <x v="0"/>
    <x v="1"/>
    <x v="0"/>
    <x v="0"/>
    <s v="RETENCAO OT"/>
  </r>
  <r>
    <x v="1"/>
    <n v="0"/>
    <n v="0"/>
    <n v="0"/>
    <n v="50790"/>
    <x v="872"/>
    <x v="0"/>
    <x v="0"/>
    <x v="0"/>
    <s v="01.27.06.72"/>
    <x v="32"/>
    <x v="1"/>
    <x v="1"/>
    <s v="Requalificação Urbana e habitação"/>
    <s v="01.27.06"/>
    <s v="Requalificação Urbana e habitação"/>
    <s v="01.27.06"/>
    <x v="1"/>
    <x v="0"/>
    <x v="0"/>
    <x v="0"/>
    <x v="0"/>
    <x v="1"/>
    <x v="1"/>
    <x v="0"/>
    <x v="6"/>
    <s v="2024-04-09"/>
    <x v="1"/>
    <n v="50790"/>
    <x v="0"/>
    <m/>
    <x v="0"/>
    <m/>
    <x v="85"/>
    <n v="100389549"/>
    <x v="0"/>
    <x v="0"/>
    <s v="Manutenção e Reabilitação de Edificios Municipais"/>
    <s v="ORI"/>
    <x v="0"/>
    <m/>
    <x v="0"/>
    <x v="0"/>
    <x v="0"/>
    <x v="0"/>
    <x v="0"/>
    <x v="0"/>
    <x v="0"/>
    <x v="0"/>
    <x v="0"/>
    <x v="0"/>
    <x v="0"/>
    <s v="Manutenção e Reabilitação de Edificios Municipais"/>
    <x v="0"/>
    <x v="0"/>
    <x v="0"/>
    <x v="0"/>
    <x v="1"/>
    <x v="0"/>
    <x v="0"/>
    <x v="0"/>
    <x v="0"/>
    <x v="0"/>
    <x v="0"/>
    <x v="0"/>
    <s v="Pagamento referente  a aquisição de matérias para a manutenção do Mercado Municipal de CMSM, conforme anexo"/>
  </r>
  <r>
    <x v="1"/>
    <n v="0"/>
    <n v="0"/>
    <n v="0"/>
    <n v="5000000"/>
    <x v="873"/>
    <x v="0"/>
    <x v="0"/>
    <x v="0"/>
    <s v="03.16.15"/>
    <x v="0"/>
    <x v="0"/>
    <x v="0"/>
    <s v="Direção Financeira"/>
    <s v="03.16.15"/>
    <s v="Direção Financeira"/>
    <s v="03.16.15"/>
    <x v="55"/>
    <x v="0"/>
    <x v="0"/>
    <x v="0"/>
    <x v="0"/>
    <x v="0"/>
    <x v="1"/>
    <x v="0"/>
    <x v="6"/>
    <s v="2024-04-09"/>
    <x v="1"/>
    <n v="5000000"/>
    <x v="0"/>
    <m/>
    <x v="0"/>
    <m/>
    <x v="12"/>
    <n v="100478565"/>
    <x v="0"/>
    <x v="0"/>
    <s v="Direção Financeira"/>
    <s v="ORI"/>
    <x v="0"/>
    <m/>
    <x v="0"/>
    <x v="0"/>
    <x v="0"/>
    <x v="0"/>
    <x v="0"/>
    <x v="0"/>
    <x v="0"/>
    <x v="0"/>
    <x v="0"/>
    <x v="0"/>
    <x v="0"/>
    <s v="Direção Financeira"/>
    <x v="0"/>
    <x v="0"/>
    <x v="0"/>
    <x v="0"/>
    <x v="0"/>
    <x v="0"/>
    <x v="0"/>
    <x v="1"/>
    <x v="0"/>
    <x v="0"/>
    <x v="0"/>
    <x v="0"/>
    <s v="Pagamento de uma parte referente a trabalhos complementares de asfaltagens de estrada, conforme documento em anexo."/>
  </r>
  <r>
    <x v="0"/>
    <n v="0"/>
    <n v="0"/>
    <n v="0"/>
    <n v="1000"/>
    <x v="874"/>
    <x v="0"/>
    <x v="0"/>
    <x v="0"/>
    <s v="01.25.05.12"/>
    <x v="10"/>
    <x v="3"/>
    <x v="3"/>
    <s v="Saúde"/>
    <s v="01.25.05"/>
    <s v="Saúde"/>
    <s v="01.25.05"/>
    <x v="7"/>
    <x v="0"/>
    <x v="4"/>
    <x v="4"/>
    <x v="0"/>
    <x v="1"/>
    <x v="0"/>
    <x v="0"/>
    <x v="6"/>
    <s v="2024-04-11"/>
    <x v="1"/>
    <n v="1000"/>
    <x v="0"/>
    <m/>
    <x v="0"/>
    <m/>
    <x v="183"/>
    <n v="100395125"/>
    <x v="0"/>
    <x v="0"/>
    <s v="Promoção e Inclusão Social"/>
    <s v="ORI"/>
    <x v="0"/>
    <m/>
    <x v="0"/>
    <x v="0"/>
    <x v="0"/>
    <x v="0"/>
    <x v="0"/>
    <x v="0"/>
    <x v="0"/>
    <x v="0"/>
    <x v="0"/>
    <x v="0"/>
    <x v="0"/>
    <s v="Promoção e Inclusão Social"/>
    <x v="0"/>
    <x v="0"/>
    <x v="0"/>
    <x v="0"/>
    <x v="1"/>
    <x v="0"/>
    <x v="0"/>
    <x v="0"/>
    <x v="0"/>
    <x v="0"/>
    <x v="0"/>
    <x v="0"/>
    <s v="Apoio Social a favor  do Sr. António Monteiro Tavares, conforme anexo."/>
  </r>
  <r>
    <x v="0"/>
    <n v="0"/>
    <n v="0"/>
    <n v="0"/>
    <n v="6000"/>
    <x v="875"/>
    <x v="0"/>
    <x v="0"/>
    <x v="0"/>
    <s v="03.16.15"/>
    <x v="0"/>
    <x v="0"/>
    <x v="0"/>
    <s v="Direção Financeira"/>
    <s v="03.16.15"/>
    <s v="Direção Financeira"/>
    <s v="03.16.15"/>
    <x v="39"/>
    <x v="0"/>
    <x v="0"/>
    <x v="1"/>
    <x v="1"/>
    <x v="0"/>
    <x v="0"/>
    <x v="0"/>
    <x v="6"/>
    <s v="2024-04-16"/>
    <x v="1"/>
    <n v="6000"/>
    <x v="0"/>
    <m/>
    <x v="0"/>
    <m/>
    <x v="99"/>
    <n v="100476775"/>
    <x v="0"/>
    <x v="0"/>
    <s v="Direção Financeira"/>
    <s v="ORI"/>
    <x v="0"/>
    <m/>
    <x v="0"/>
    <x v="0"/>
    <x v="0"/>
    <x v="0"/>
    <x v="0"/>
    <x v="0"/>
    <x v="0"/>
    <x v="0"/>
    <x v="0"/>
    <x v="0"/>
    <x v="0"/>
    <s v="Direção Financeira"/>
    <x v="0"/>
    <x v="0"/>
    <x v="0"/>
    <x v="0"/>
    <x v="0"/>
    <x v="0"/>
    <x v="0"/>
    <x v="0"/>
    <x v="0"/>
    <x v="0"/>
    <x v="0"/>
    <x v="0"/>
    <s v="Pagamento referente a carregamento do poste de iluminação da placa desportiva de Achada Monte, conforme anexo."/>
  </r>
  <r>
    <x v="1"/>
    <n v="0"/>
    <n v="0"/>
    <n v="0"/>
    <n v="2400"/>
    <x v="876"/>
    <x v="0"/>
    <x v="0"/>
    <x v="0"/>
    <s v="01.23.04.14"/>
    <x v="48"/>
    <x v="7"/>
    <x v="8"/>
    <s v="Ambiente"/>
    <s v="01.23.04"/>
    <s v="Ambiente"/>
    <s v="01.23.04"/>
    <x v="1"/>
    <x v="0"/>
    <x v="0"/>
    <x v="0"/>
    <x v="0"/>
    <x v="1"/>
    <x v="1"/>
    <x v="0"/>
    <x v="6"/>
    <s v="2024-04-24"/>
    <x v="1"/>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 de Criação e Manutenção de Espaço Verdes referente ao mês de abril de 2024, conforme anexo. "/>
  </r>
  <r>
    <x v="1"/>
    <n v="0"/>
    <n v="0"/>
    <n v="0"/>
    <n v="13600"/>
    <x v="876"/>
    <x v="0"/>
    <x v="0"/>
    <x v="0"/>
    <s v="01.23.04.14"/>
    <x v="48"/>
    <x v="7"/>
    <x v="8"/>
    <s v="Ambiente"/>
    <s v="01.23.04"/>
    <s v="Ambiente"/>
    <s v="01.23.04"/>
    <x v="1"/>
    <x v="0"/>
    <x v="0"/>
    <x v="0"/>
    <x v="0"/>
    <x v="1"/>
    <x v="1"/>
    <x v="0"/>
    <x v="6"/>
    <s v="2024-04-24"/>
    <x v="1"/>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 de Criação e Manutenção de Espaço Verdes referente ao mês de abril de 2024, conforme anexo. "/>
  </r>
  <r>
    <x v="0"/>
    <n v="0"/>
    <n v="0"/>
    <n v="0"/>
    <n v="14137"/>
    <x v="868"/>
    <x v="0"/>
    <x v="0"/>
    <x v="0"/>
    <s v="01.27.02.11"/>
    <x v="18"/>
    <x v="1"/>
    <x v="1"/>
    <s v="Saneamento básico"/>
    <s v="01.27.02"/>
    <s v="Saneamento básico"/>
    <s v="01.27.02"/>
    <x v="4"/>
    <x v="0"/>
    <x v="2"/>
    <x v="2"/>
    <x v="0"/>
    <x v="1"/>
    <x v="0"/>
    <x v="0"/>
    <x v="9"/>
    <s v="2024-07-30"/>
    <x v="2"/>
    <n v="14137"/>
    <x v="0"/>
    <m/>
    <x v="0"/>
    <m/>
    <x v="184"/>
    <n v="100477375"/>
    <x v="0"/>
    <x v="0"/>
    <s v="Reforço do saneamento básico"/>
    <s v="ORI"/>
    <x v="0"/>
    <m/>
    <x v="0"/>
    <x v="0"/>
    <x v="0"/>
    <x v="0"/>
    <x v="0"/>
    <x v="0"/>
    <x v="0"/>
    <x v="0"/>
    <x v="0"/>
    <x v="0"/>
    <x v="0"/>
    <s v="Reforço do saneamento básico"/>
    <x v="0"/>
    <x v="0"/>
    <x v="0"/>
    <x v="0"/>
    <x v="1"/>
    <x v="0"/>
    <x v="0"/>
    <x v="0"/>
    <x v="0"/>
    <x v="0"/>
    <x v="0"/>
    <x v="0"/>
    <s v="Pagamento a favor da Sr. Romisse Carla Varela, pelo trbalho de limpeza urbana na cidade durante o mês de julho do corrente ano, confrome anexo."/>
  </r>
  <r>
    <x v="2"/>
    <n v="0"/>
    <n v="0"/>
    <n v="0"/>
    <n v="6240"/>
    <x v="877"/>
    <x v="0"/>
    <x v="0"/>
    <x v="0"/>
    <s v="80.02.10.01"/>
    <x v="16"/>
    <x v="2"/>
    <x v="2"/>
    <s v="Outros"/>
    <s v="80.02.10"/>
    <s v="Outros"/>
    <s v="80.02.10"/>
    <x v="66"/>
    <x v="0"/>
    <x v="5"/>
    <x v="13"/>
    <x v="1"/>
    <x v="2"/>
    <x v="0"/>
    <x v="0"/>
    <x v="9"/>
    <s v="2024-07-23"/>
    <x v="2"/>
    <n v="62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5626"/>
    <x v="878"/>
    <x v="0"/>
    <x v="1"/>
    <x v="0"/>
    <s v="80.02.01"/>
    <x v="2"/>
    <x v="2"/>
    <x v="2"/>
    <s v="Retenções Iur"/>
    <s v="80.02.01"/>
    <s v="Retenções Iur"/>
    <s v="80.02.01"/>
    <x v="2"/>
    <x v="0"/>
    <x v="1"/>
    <x v="0"/>
    <x v="1"/>
    <x v="2"/>
    <x v="2"/>
    <x v="0"/>
    <x v="9"/>
    <s v="2024-07-23"/>
    <x v="2"/>
    <n v="5626"/>
    <x v="0"/>
    <m/>
    <x v="0"/>
    <m/>
    <x v="2"/>
    <n v="100474696"/>
    <x v="0"/>
    <x v="0"/>
    <s v="Retenções Iur"/>
    <s v="ORI"/>
    <x v="0"/>
    <s v="RIUR"/>
    <x v="0"/>
    <x v="0"/>
    <x v="0"/>
    <x v="0"/>
    <x v="0"/>
    <x v="0"/>
    <x v="0"/>
    <x v="0"/>
    <x v="0"/>
    <x v="0"/>
    <x v="0"/>
    <s v="Retenções Iur"/>
    <x v="0"/>
    <x v="0"/>
    <x v="0"/>
    <x v="0"/>
    <x v="2"/>
    <x v="0"/>
    <x v="0"/>
    <x v="0"/>
    <x v="0"/>
    <x v="1"/>
    <x v="0"/>
    <x v="0"/>
    <s v="RETENCAO OT"/>
  </r>
  <r>
    <x v="0"/>
    <n v="0"/>
    <n v="0"/>
    <n v="0"/>
    <n v="10422"/>
    <x v="879"/>
    <x v="0"/>
    <x v="1"/>
    <x v="0"/>
    <s v="80.02.01"/>
    <x v="2"/>
    <x v="2"/>
    <x v="2"/>
    <s v="Retenções Iur"/>
    <s v="80.02.01"/>
    <s v="Retenções Iur"/>
    <s v="80.02.01"/>
    <x v="2"/>
    <x v="0"/>
    <x v="1"/>
    <x v="0"/>
    <x v="1"/>
    <x v="2"/>
    <x v="2"/>
    <x v="0"/>
    <x v="9"/>
    <s v="2024-07-23"/>
    <x v="2"/>
    <n v="10422"/>
    <x v="0"/>
    <m/>
    <x v="0"/>
    <m/>
    <x v="2"/>
    <n v="100474696"/>
    <x v="0"/>
    <x v="0"/>
    <s v="Retenções Iur"/>
    <s v="ORI"/>
    <x v="0"/>
    <s v="RIUR"/>
    <x v="0"/>
    <x v="0"/>
    <x v="0"/>
    <x v="0"/>
    <x v="0"/>
    <x v="0"/>
    <x v="0"/>
    <x v="0"/>
    <x v="0"/>
    <x v="0"/>
    <x v="0"/>
    <s v="Retenções Iur"/>
    <x v="0"/>
    <x v="0"/>
    <x v="0"/>
    <x v="0"/>
    <x v="2"/>
    <x v="0"/>
    <x v="0"/>
    <x v="0"/>
    <x v="0"/>
    <x v="1"/>
    <x v="0"/>
    <x v="0"/>
    <s v="RETENCAO OT"/>
  </r>
  <r>
    <x v="0"/>
    <n v="0"/>
    <n v="0"/>
    <n v="0"/>
    <n v="8233"/>
    <x v="880"/>
    <x v="0"/>
    <x v="1"/>
    <x v="0"/>
    <s v="80.02.10.21"/>
    <x v="52"/>
    <x v="2"/>
    <x v="2"/>
    <s v="Outros"/>
    <s v="80.02.10"/>
    <s v="Outros"/>
    <s v="80.02.10"/>
    <x v="71"/>
    <x v="0"/>
    <x v="1"/>
    <x v="0"/>
    <x v="1"/>
    <x v="2"/>
    <x v="2"/>
    <x v="0"/>
    <x v="9"/>
    <s v="2024-07-23"/>
    <x v="2"/>
    <n v="82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9000"/>
    <x v="881"/>
    <x v="0"/>
    <x v="1"/>
    <x v="0"/>
    <s v="80.02.10.03"/>
    <x v="43"/>
    <x v="2"/>
    <x v="2"/>
    <s v="Outros"/>
    <s v="80.02.10"/>
    <s v="Outros"/>
    <s v="80.02.10"/>
    <x v="68"/>
    <x v="0"/>
    <x v="1"/>
    <x v="0"/>
    <x v="1"/>
    <x v="2"/>
    <x v="2"/>
    <x v="0"/>
    <x v="9"/>
    <s v="2024-07-23"/>
    <x v="2"/>
    <n v="9000"/>
    <x v="0"/>
    <m/>
    <x v="0"/>
    <m/>
    <x v="67"/>
    <n v="100474708"/>
    <x v="0"/>
    <x v="0"/>
    <s v="Retençoes Pensao Alimenticia"/>
    <s v="ORI"/>
    <x v="0"/>
    <s v="RPA"/>
    <x v="0"/>
    <x v="0"/>
    <x v="0"/>
    <x v="0"/>
    <x v="0"/>
    <x v="0"/>
    <x v="0"/>
    <x v="0"/>
    <x v="0"/>
    <x v="0"/>
    <x v="0"/>
    <s v="Retençoes Pensao Alimenticia"/>
    <x v="0"/>
    <x v="0"/>
    <x v="0"/>
    <x v="0"/>
    <x v="2"/>
    <x v="0"/>
    <x v="0"/>
    <x v="0"/>
    <x v="0"/>
    <x v="1"/>
    <x v="0"/>
    <x v="0"/>
    <s v="RETENCAO OT"/>
  </r>
  <r>
    <x v="2"/>
    <n v="0"/>
    <n v="0"/>
    <n v="0"/>
    <n v="91587"/>
    <x v="882"/>
    <x v="0"/>
    <x v="0"/>
    <x v="0"/>
    <s v="80.02.10.01"/>
    <x v="16"/>
    <x v="2"/>
    <x v="2"/>
    <s v="Outros"/>
    <s v="80.02.10"/>
    <s v="Outros"/>
    <s v="80.02.10"/>
    <x v="66"/>
    <x v="0"/>
    <x v="5"/>
    <x v="13"/>
    <x v="1"/>
    <x v="2"/>
    <x v="0"/>
    <x v="0"/>
    <x v="9"/>
    <s v="2024-07-23"/>
    <x v="2"/>
    <n v="91587"/>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550"/>
    <x v="883"/>
    <x v="0"/>
    <x v="1"/>
    <x v="0"/>
    <s v="80.02.10.02"/>
    <x v="42"/>
    <x v="2"/>
    <x v="2"/>
    <s v="Outros"/>
    <s v="80.02.10"/>
    <s v="Outros"/>
    <s v="80.02.10"/>
    <x v="67"/>
    <x v="0"/>
    <x v="1"/>
    <x v="0"/>
    <x v="1"/>
    <x v="2"/>
    <x v="2"/>
    <x v="0"/>
    <x v="9"/>
    <s v="2024-07-23"/>
    <x v="2"/>
    <n v="2550"/>
    <x v="0"/>
    <m/>
    <x v="0"/>
    <m/>
    <x v="16"/>
    <n v="100474707"/>
    <x v="0"/>
    <x v="0"/>
    <s v="Retençoes STAPS"/>
    <s v="ORI"/>
    <x v="0"/>
    <s v="RSND"/>
    <x v="0"/>
    <x v="0"/>
    <x v="0"/>
    <x v="0"/>
    <x v="0"/>
    <x v="0"/>
    <x v="0"/>
    <x v="0"/>
    <x v="0"/>
    <x v="0"/>
    <x v="0"/>
    <s v="Retençoes STAPS"/>
    <x v="0"/>
    <x v="0"/>
    <x v="0"/>
    <x v="0"/>
    <x v="2"/>
    <x v="0"/>
    <x v="0"/>
    <x v="0"/>
    <x v="0"/>
    <x v="1"/>
    <x v="0"/>
    <x v="0"/>
    <s v="RETENCAO OT"/>
  </r>
  <r>
    <x v="0"/>
    <n v="0"/>
    <n v="0"/>
    <n v="0"/>
    <n v="230"/>
    <x v="884"/>
    <x v="0"/>
    <x v="1"/>
    <x v="0"/>
    <s v="80.02.10.23"/>
    <x v="46"/>
    <x v="2"/>
    <x v="2"/>
    <s v="Outros"/>
    <s v="80.02.10"/>
    <s v="Outros"/>
    <s v="80.02.10"/>
    <x v="67"/>
    <x v="0"/>
    <x v="1"/>
    <x v="0"/>
    <x v="1"/>
    <x v="2"/>
    <x v="2"/>
    <x v="0"/>
    <x v="9"/>
    <s v="2024-07-23"/>
    <x v="2"/>
    <n v="230"/>
    <x v="0"/>
    <m/>
    <x v="0"/>
    <m/>
    <x v="136"/>
    <n v="100478986"/>
    <x v="0"/>
    <x v="0"/>
    <s v="Retenções SISCAP"/>
    <s v="ORI"/>
    <x v="0"/>
    <s v="SISCAP"/>
    <x v="0"/>
    <x v="0"/>
    <x v="0"/>
    <x v="0"/>
    <x v="0"/>
    <x v="0"/>
    <x v="0"/>
    <x v="0"/>
    <x v="0"/>
    <x v="0"/>
    <x v="0"/>
    <s v="Retenções SISCAP"/>
    <x v="0"/>
    <x v="0"/>
    <x v="0"/>
    <x v="0"/>
    <x v="2"/>
    <x v="0"/>
    <x v="0"/>
    <x v="0"/>
    <x v="0"/>
    <x v="1"/>
    <x v="0"/>
    <x v="0"/>
    <s v="RETENCAO OT"/>
  </r>
  <r>
    <x v="0"/>
    <n v="0"/>
    <n v="0"/>
    <n v="0"/>
    <n v="1180"/>
    <x v="885"/>
    <x v="0"/>
    <x v="1"/>
    <x v="0"/>
    <s v="80.02.10.24"/>
    <x v="47"/>
    <x v="2"/>
    <x v="2"/>
    <s v="Outros"/>
    <s v="80.02.10"/>
    <s v="Outros"/>
    <s v="80.02.10"/>
    <x v="67"/>
    <x v="0"/>
    <x v="1"/>
    <x v="0"/>
    <x v="1"/>
    <x v="2"/>
    <x v="2"/>
    <x v="0"/>
    <x v="9"/>
    <s v="2024-07-23"/>
    <x v="2"/>
    <n v="1180"/>
    <x v="0"/>
    <m/>
    <x v="0"/>
    <m/>
    <x v="18"/>
    <n v="100478987"/>
    <x v="0"/>
    <x v="0"/>
    <s v="Retenções SIACSA"/>
    <s v="ORI"/>
    <x v="0"/>
    <s v="SIACSA"/>
    <x v="0"/>
    <x v="0"/>
    <x v="0"/>
    <x v="0"/>
    <x v="0"/>
    <x v="0"/>
    <x v="0"/>
    <x v="0"/>
    <x v="0"/>
    <x v="0"/>
    <x v="0"/>
    <s v="Retenções SIACSA"/>
    <x v="0"/>
    <x v="0"/>
    <x v="0"/>
    <x v="0"/>
    <x v="2"/>
    <x v="0"/>
    <x v="0"/>
    <x v="0"/>
    <x v="0"/>
    <x v="1"/>
    <x v="0"/>
    <x v="0"/>
    <s v="RETENCAO OT"/>
  </r>
  <r>
    <x v="0"/>
    <n v="0"/>
    <n v="0"/>
    <n v="0"/>
    <n v="4905"/>
    <x v="886"/>
    <x v="0"/>
    <x v="1"/>
    <x v="0"/>
    <s v="80.02.10.26"/>
    <x v="13"/>
    <x v="2"/>
    <x v="2"/>
    <s v="Outros"/>
    <s v="80.02.10"/>
    <s v="Outros"/>
    <s v="80.02.10"/>
    <x v="34"/>
    <x v="0"/>
    <x v="1"/>
    <x v="9"/>
    <x v="1"/>
    <x v="2"/>
    <x v="2"/>
    <x v="0"/>
    <x v="9"/>
    <s v="2024-07-23"/>
    <x v="2"/>
    <n v="4905"/>
    <x v="0"/>
    <m/>
    <x v="0"/>
    <m/>
    <x v="15"/>
    <n v="100479277"/>
    <x v="0"/>
    <x v="0"/>
    <s v="Retenção Sansung"/>
    <s v="ORI"/>
    <x v="0"/>
    <s v="RS"/>
    <x v="0"/>
    <x v="0"/>
    <x v="0"/>
    <x v="0"/>
    <x v="0"/>
    <x v="0"/>
    <x v="0"/>
    <x v="0"/>
    <x v="0"/>
    <x v="0"/>
    <x v="0"/>
    <s v="Retenção Sansung"/>
    <x v="0"/>
    <x v="0"/>
    <x v="0"/>
    <x v="0"/>
    <x v="2"/>
    <x v="0"/>
    <x v="0"/>
    <x v="0"/>
    <x v="0"/>
    <x v="1"/>
    <x v="0"/>
    <x v="0"/>
    <s v="RETENCAO OT"/>
  </r>
  <r>
    <x v="0"/>
    <n v="0"/>
    <n v="0"/>
    <n v="0"/>
    <n v="8593"/>
    <x v="887"/>
    <x v="0"/>
    <x v="1"/>
    <x v="0"/>
    <s v="80.02.01"/>
    <x v="2"/>
    <x v="2"/>
    <x v="2"/>
    <s v="Retenções Iur"/>
    <s v="80.02.01"/>
    <s v="Retenções Iur"/>
    <s v="80.02.01"/>
    <x v="2"/>
    <x v="0"/>
    <x v="1"/>
    <x v="0"/>
    <x v="1"/>
    <x v="2"/>
    <x v="2"/>
    <x v="0"/>
    <x v="9"/>
    <s v="2024-07-23"/>
    <x v="2"/>
    <n v="8593"/>
    <x v="0"/>
    <m/>
    <x v="0"/>
    <m/>
    <x v="2"/>
    <n v="100474696"/>
    <x v="0"/>
    <x v="0"/>
    <s v="Retenções Iur"/>
    <s v="ORI"/>
    <x v="0"/>
    <s v="RIUR"/>
    <x v="0"/>
    <x v="0"/>
    <x v="0"/>
    <x v="0"/>
    <x v="0"/>
    <x v="0"/>
    <x v="0"/>
    <x v="0"/>
    <x v="0"/>
    <x v="0"/>
    <x v="0"/>
    <s v="Retenções Iur"/>
    <x v="0"/>
    <x v="0"/>
    <x v="0"/>
    <x v="0"/>
    <x v="2"/>
    <x v="0"/>
    <x v="0"/>
    <x v="0"/>
    <x v="0"/>
    <x v="1"/>
    <x v="0"/>
    <x v="0"/>
    <s v="RETENCAO OT"/>
  </r>
  <r>
    <x v="2"/>
    <n v="0"/>
    <n v="0"/>
    <n v="0"/>
    <n v="10767"/>
    <x v="888"/>
    <x v="0"/>
    <x v="0"/>
    <x v="0"/>
    <s v="80.02.10.01"/>
    <x v="16"/>
    <x v="2"/>
    <x v="2"/>
    <s v="Outros"/>
    <s v="80.02.10"/>
    <s v="Outros"/>
    <s v="80.02.10"/>
    <x v="66"/>
    <x v="0"/>
    <x v="5"/>
    <x v="13"/>
    <x v="1"/>
    <x v="2"/>
    <x v="0"/>
    <x v="0"/>
    <x v="9"/>
    <s v="2024-07-23"/>
    <x v="2"/>
    <n v="10767"/>
    <x v="0"/>
    <m/>
    <x v="0"/>
    <m/>
    <x v="19"/>
    <n v="100474706"/>
    <x v="0"/>
    <x v="0"/>
    <s v="Retençoes Previdencia Social"/>
    <s v="ORI"/>
    <x v="0"/>
    <s v="RPS"/>
    <x v="0"/>
    <x v="0"/>
    <x v="0"/>
    <x v="0"/>
    <x v="0"/>
    <x v="0"/>
    <x v="0"/>
    <x v="0"/>
    <x v="0"/>
    <x v="0"/>
    <x v="0"/>
    <s v="Retençoes Previdencia Social"/>
    <x v="0"/>
    <x v="0"/>
    <x v="0"/>
    <x v="0"/>
    <x v="2"/>
    <x v="0"/>
    <x v="0"/>
    <x v="0"/>
    <x v="0"/>
    <x v="1"/>
    <x v="0"/>
    <x v="0"/>
    <s v="RETENCAO OT"/>
  </r>
  <r>
    <x v="1"/>
    <n v="0"/>
    <n v="0"/>
    <n v="0"/>
    <n v="3000000"/>
    <x v="889"/>
    <x v="0"/>
    <x v="0"/>
    <x v="0"/>
    <s v="03.16.15"/>
    <x v="0"/>
    <x v="0"/>
    <x v="0"/>
    <s v="Direção Financeira"/>
    <s v="03.16.15"/>
    <s v="Direção Financeira"/>
    <s v="03.16.15"/>
    <x v="55"/>
    <x v="0"/>
    <x v="0"/>
    <x v="0"/>
    <x v="0"/>
    <x v="0"/>
    <x v="1"/>
    <x v="0"/>
    <x v="5"/>
    <s v="2024-08-22"/>
    <x v="2"/>
    <n v="3000000"/>
    <x v="0"/>
    <m/>
    <x v="0"/>
    <m/>
    <x v="12"/>
    <n v="100478565"/>
    <x v="0"/>
    <x v="0"/>
    <s v="Direção Financeira"/>
    <s v="ORI"/>
    <x v="0"/>
    <m/>
    <x v="0"/>
    <x v="0"/>
    <x v="0"/>
    <x v="0"/>
    <x v="0"/>
    <x v="0"/>
    <x v="0"/>
    <x v="0"/>
    <x v="0"/>
    <x v="0"/>
    <x v="0"/>
    <s v="Direção Financeira"/>
    <x v="0"/>
    <x v="0"/>
    <x v="0"/>
    <x v="0"/>
    <x v="0"/>
    <x v="0"/>
    <x v="0"/>
    <x v="0"/>
    <x v="0"/>
    <x v="0"/>
    <x v="0"/>
    <x v="0"/>
    <s v="Pagamento de uma parte do auto nº12, referente a trabalhos de rede de adução na ribeira de São Miguel, conforme proposta e auto em anexo."/>
  </r>
  <r>
    <x v="0"/>
    <n v="0"/>
    <n v="0"/>
    <n v="0"/>
    <n v="10000"/>
    <x v="890"/>
    <x v="0"/>
    <x v="0"/>
    <x v="0"/>
    <s v="01.25.05.12"/>
    <x v="10"/>
    <x v="3"/>
    <x v="3"/>
    <s v="Saúde"/>
    <s v="01.25.05"/>
    <s v="Saúde"/>
    <s v="01.25.05"/>
    <x v="7"/>
    <x v="0"/>
    <x v="4"/>
    <x v="4"/>
    <x v="0"/>
    <x v="1"/>
    <x v="0"/>
    <x v="0"/>
    <x v="5"/>
    <s v="2024-08-08"/>
    <x v="2"/>
    <n v="10000"/>
    <x v="0"/>
    <m/>
    <x v="0"/>
    <m/>
    <x v="185"/>
    <n v="100479702"/>
    <x v="0"/>
    <x v="0"/>
    <s v="Promoção e Inclusão Social"/>
    <s v="ORI"/>
    <x v="0"/>
    <m/>
    <x v="0"/>
    <x v="0"/>
    <x v="0"/>
    <x v="0"/>
    <x v="0"/>
    <x v="0"/>
    <x v="0"/>
    <x v="0"/>
    <x v="0"/>
    <x v="0"/>
    <x v="0"/>
    <s v="Promoção e Inclusão Social"/>
    <x v="0"/>
    <x v="0"/>
    <x v="0"/>
    <x v="0"/>
    <x v="1"/>
    <x v="0"/>
    <x v="0"/>
    <x v="0"/>
    <x v="0"/>
    <x v="0"/>
    <x v="0"/>
    <x v="0"/>
    <s v="Apoio social para aquisição de uma cama para melhorar a qualidade de vida, conforme anexo. "/>
  </r>
  <r>
    <x v="1"/>
    <n v="0"/>
    <n v="0"/>
    <n v="0"/>
    <n v="12750"/>
    <x v="891"/>
    <x v="0"/>
    <x v="0"/>
    <x v="0"/>
    <s v="01.27.06.42"/>
    <x v="22"/>
    <x v="1"/>
    <x v="1"/>
    <s v="Requalificação Urbana e habitação"/>
    <s v="01.27.06"/>
    <s v="Requalificação Urbana e habitação"/>
    <s v="01.27.06"/>
    <x v="1"/>
    <x v="0"/>
    <x v="0"/>
    <x v="0"/>
    <x v="0"/>
    <x v="1"/>
    <x v="1"/>
    <x v="0"/>
    <x v="5"/>
    <s v="2024-08-23"/>
    <x v="2"/>
    <n v="12750"/>
    <x v="0"/>
    <m/>
    <x v="0"/>
    <m/>
    <x v="2"/>
    <n v="100474696"/>
    <x v="0"/>
    <x v="1"/>
    <s v="Manutenção do Estádio Municipal/Campos Futebol 11"/>
    <s v="ORI"/>
    <x v="0"/>
    <s v="MCF"/>
    <x v="0"/>
    <x v="0"/>
    <x v="0"/>
    <x v="0"/>
    <x v="0"/>
    <x v="0"/>
    <x v="0"/>
    <x v="0"/>
    <x v="0"/>
    <x v="0"/>
    <x v="0"/>
    <s v="Manutenção do Estádio Municipal/Campos Futebol 11"/>
    <x v="0"/>
    <x v="0"/>
    <x v="0"/>
    <x v="0"/>
    <x v="1"/>
    <x v="0"/>
    <x v="0"/>
    <x v="0"/>
    <x v="0"/>
    <x v="0"/>
    <x v="1"/>
    <x v="0"/>
    <s v="Pagamento referente a 50% dos trabalhos de reabilitação do estádio Municipal, conforme anexo."/>
  </r>
  <r>
    <x v="1"/>
    <n v="0"/>
    <n v="0"/>
    <n v="0"/>
    <n v="72250"/>
    <x v="891"/>
    <x v="0"/>
    <x v="0"/>
    <x v="0"/>
    <s v="01.27.06.42"/>
    <x v="22"/>
    <x v="1"/>
    <x v="1"/>
    <s v="Requalificação Urbana e habitação"/>
    <s v="01.27.06"/>
    <s v="Requalificação Urbana e habitação"/>
    <s v="01.27.06"/>
    <x v="1"/>
    <x v="0"/>
    <x v="0"/>
    <x v="0"/>
    <x v="0"/>
    <x v="1"/>
    <x v="1"/>
    <x v="0"/>
    <x v="5"/>
    <s v="2024-08-23"/>
    <x v="2"/>
    <n v="72250"/>
    <x v="0"/>
    <m/>
    <x v="0"/>
    <m/>
    <x v="49"/>
    <n v="10047806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50% dos trabalhos de reabilitação do estádio Municipal, conforme anexo."/>
  </r>
  <r>
    <x v="1"/>
    <n v="0"/>
    <n v="0"/>
    <n v="0"/>
    <n v="1000000"/>
    <x v="892"/>
    <x v="0"/>
    <x v="1"/>
    <x v="0"/>
    <s v="03.03.10"/>
    <x v="8"/>
    <x v="0"/>
    <x v="4"/>
    <s v="Receitas Da Câmara"/>
    <s v="03.03.10"/>
    <s v="Receitas Da Câmara"/>
    <s v="03.03.10"/>
    <x v="72"/>
    <x v="0"/>
    <x v="6"/>
    <x v="14"/>
    <x v="0"/>
    <x v="0"/>
    <x v="2"/>
    <x v="0"/>
    <x v="5"/>
    <s v="2024-08-07"/>
    <x v="2"/>
    <n v="1000000"/>
    <x v="0"/>
    <m/>
    <x v="0"/>
    <m/>
    <x v="6"/>
    <n v="100474914"/>
    <x v="0"/>
    <x v="0"/>
    <s v="Receitas Da Câmara"/>
    <s v="EXT"/>
    <x v="0"/>
    <s v="RDC"/>
    <x v="0"/>
    <x v="0"/>
    <x v="0"/>
    <x v="0"/>
    <x v="0"/>
    <x v="0"/>
    <x v="0"/>
    <x v="0"/>
    <x v="0"/>
    <x v="0"/>
    <x v="0"/>
    <s v="Receitas Da Câmara"/>
    <x v="0"/>
    <x v="0"/>
    <x v="0"/>
    <x v="0"/>
    <x v="0"/>
    <x v="0"/>
    <x v="0"/>
    <x v="0"/>
    <x v="0"/>
    <x v="0"/>
    <x v="0"/>
    <x v="0"/>
    <s v="Recebimentos provenientes da empresa SALSS - Importação e Comércio, Lda relativo a patrocínio do festival Calheta 2024, conforme anexo"/>
  </r>
  <r>
    <x v="0"/>
    <n v="0"/>
    <n v="0"/>
    <n v="0"/>
    <n v="2000"/>
    <x v="893"/>
    <x v="0"/>
    <x v="0"/>
    <x v="0"/>
    <s v="01.25.04.22"/>
    <x v="7"/>
    <x v="3"/>
    <x v="3"/>
    <s v="Cultura"/>
    <s v="01.25.04"/>
    <s v="Cultura"/>
    <s v="01.25.04"/>
    <x v="4"/>
    <x v="0"/>
    <x v="2"/>
    <x v="2"/>
    <x v="0"/>
    <x v="1"/>
    <x v="0"/>
    <x v="0"/>
    <x v="7"/>
    <s v="2024-09-25"/>
    <x v="2"/>
    <n v="2000"/>
    <x v="0"/>
    <m/>
    <x v="0"/>
    <m/>
    <x v="68"/>
    <n v="100476436"/>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r. Edmilson Sanches Correia, pelos serviços prestado a noite nos dias 09 e 10 de agosto 2024, Festival Calheta, conforme anexo."/>
  </r>
  <r>
    <x v="0"/>
    <n v="0"/>
    <n v="0"/>
    <n v="0"/>
    <n v="498323"/>
    <x v="894"/>
    <x v="0"/>
    <x v="0"/>
    <x v="0"/>
    <s v="01.27.02.11"/>
    <x v="18"/>
    <x v="1"/>
    <x v="1"/>
    <s v="Saneamento básico"/>
    <s v="01.27.02"/>
    <s v="Saneamento básico"/>
    <s v="01.27.02"/>
    <x v="4"/>
    <x v="0"/>
    <x v="2"/>
    <x v="2"/>
    <x v="0"/>
    <x v="1"/>
    <x v="0"/>
    <x v="0"/>
    <x v="5"/>
    <s v="2024-08-27"/>
    <x v="2"/>
    <n v="498323"/>
    <x v="0"/>
    <m/>
    <x v="0"/>
    <m/>
    <x v="6"/>
    <n v="100474914"/>
    <x v="0"/>
    <x v="0"/>
    <s v="Reforço do saneamento básico"/>
    <s v="ORI"/>
    <x v="0"/>
    <m/>
    <x v="0"/>
    <x v="0"/>
    <x v="0"/>
    <x v="0"/>
    <x v="0"/>
    <x v="0"/>
    <x v="0"/>
    <x v="0"/>
    <x v="0"/>
    <x v="0"/>
    <x v="0"/>
    <s v="Reforço do saneamento básico"/>
    <x v="0"/>
    <x v="0"/>
    <x v="0"/>
    <x v="0"/>
    <x v="1"/>
    <x v="0"/>
    <x v="0"/>
    <x v="0"/>
    <x v="0"/>
    <x v="0"/>
    <x v="0"/>
    <x v="0"/>
    <s v="Pagamento de trabalhos de limpeza urbana realizado no âmbito do projeto município saudável, durante o mês de agosto 2024, conforme anexo."/>
  </r>
  <r>
    <x v="0"/>
    <n v="0"/>
    <n v="0"/>
    <n v="0"/>
    <n v="2000"/>
    <x v="895"/>
    <x v="0"/>
    <x v="0"/>
    <x v="0"/>
    <s v="01.25.04.22"/>
    <x v="7"/>
    <x v="3"/>
    <x v="3"/>
    <s v="Cultura"/>
    <s v="01.25.04"/>
    <s v="Cultura"/>
    <s v="01.25.04"/>
    <x v="4"/>
    <x v="0"/>
    <x v="2"/>
    <x v="2"/>
    <x v="0"/>
    <x v="1"/>
    <x v="0"/>
    <x v="0"/>
    <x v="7"/>
    <s v="2024-09-25"/>
    <x v="2"/>
    <n v="2000"/>
    <x v="0"/>
    <m/>
    <x v="0"/>
    <m/>
    <x v="32"/>
    <n v="100479490"/>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r. Ângelo Miguel Mendes Pereira, pelos serviços prestado a noite nos dias 09 e 10 de agosto 2024, Festival Calheta, conforme anexo."/>
  </r>
  <r>
    <x v="0"/>
    <n v="0"/>
    <n v="0"/>
    <n v="0"/>
    <n v="2000"/>
    <x v="896"/>
    <x v="0"/>
    <x v="0"/>
    <x v="0"/>
    <s v="01.25.04.22"/>
    <x v="7"/>
    <x v="3"/>
    <x v="3"/>
    <s v="Cultura"/>
    <s v="01.25.04"/>
    <s v="Cultura"/>
    <s v="01.25.04"/>
    <x v="4"/>
    <x v="0"/>
    <x v="2"/>
    <x v="2"/>
    <x v="0"/>
    <x v="1"/>
    <x v="0"/>
    <x v="0"/>
    <x v="7"/>
    <s v="2024-09-25"/>
    <x v="2"/>
    <n v="2000"/>
    <x v="0"/>
    <m/>
    <x v="0"/>
    <m/>
    <x v="186"/>
    <n v="100475767"/>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r. Angela De Jesus Gomes Silva Miranda, pelos serviços prestado a noite nos dias 09 e 10 de agosto 2024, Festival Calheta, conforme anexo.  "/>
  </r>
  <r>
    <x v="0"/>
    <n v="0"/>
    <n v="0"/>
    <n v="0"/>
    <n v="30000"/>
    <x v="897"/>
    <x v="0"/>
    <x v="0"/>
    <x v="0"/>
    <s v="01.25.04.22"/>
    <x v="7"/>
    <x v="3"/>
    <x v="3"/>
    <s v="Cultura"/>
    <s v="01.25.04"/>
    <s v="Cultura"/>
    <s v="01.25.04"/>
    <x v="4"/>
    <x v="0"/>
    <x v="2"/>
    <x v="2"/>
    <x v="0"/>
    <x v="1"/>
    <x v="0"/>
    <x v="0"/>
    <x v="7"/>
    <s v="2024-09-25"/>
    <x v="2"/>
    <n v="30000"/>
    <x v="0"/>
    <m/>
    <x v="0"/>
    <m/>
    <x v="187"/>
    <n v="10047822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a artista, senhora Natalina Martins Landim  pela atuação na IV edição da Noite de Mornas, conforme anexo."/>
  </r>
  <r>
    <x v="0"/>
    <n v="0"/>
    <n v="0"/>
    <n v="0"/>
    <n v="2500"/>
    <x v="898"/>
    <x v="0"/>
    <x v="0"/>
    <x v="0"/>
    <s v="01.25.03.09"/>
    <x v="50"/>
    <x v="3"/>
    <x v="3"/>
    <s v="Emprego e Formação profissional"/>
    <s v="01.25.03"/>
    <s v="Emprego e Formação profissional"/>
    <s v="01.25.03"/>
    <x v="4"/>
    <x v="0"/>
    <x v="2"/>
    <x v="2"/>
    <x v="0"/>
    <x v="1"/>
    <x v="0"/>
    <x v="0"/>
    <x v="7"/>
    <s v="2024-09-26"/>
    <x v="2"/>
    <n v="2500"/>
    <x v="0"/>
    <m/>
    <x v="0"/>
    <m/>
    <x v="173"/>
    <n v="100479631"/>
    <x v="0"/>
    <x v="0"/>
    <s v="Apoio a formação profissional"/>
    <s v="ORI"/>
    <x v="0"/>
    <m/>
    <x v="0"/>
    <x v="0"/>
    <x v="0"/>
    <x v="0"/>
    <x v="0"/>
    <x v="0"/>
    <x v="0"/>
    <x v="0"/>
    <x v="0"/>
    <x v="0"/>
    <x v="0"/>
    <s v="Apoio a formação profissional"/>
    <x v="0"/>
    <x v="0"/>
    <x v="0"/>
    <x v="0"/>
    <x v="1"/>
    <x v="0"/>
    <x v="0"/>
    <x v="0"/>
    <x v="0"/>
    <x v="0"/>
    <x v="0"/>
    <x v="0"/>
    <s v="Apoio a favor da formanda Neuritx Ramos, referente a subsidio de transporte para sua  deslocação a formação do curso Mecânica, Escola do Mar, conforme anexo."/>
  </r>
  <r>
    <x v="2"/>
    <n v="0"/>
    <n v="0"/>
    <n v="0"/>
    <n v="2687554"/>
    <x v="899"/>
    <x v="0"/>
    <x v="0"/>
    <x v="0"/>
    <s v="80.02.01"/>
    <x v="2"/>
    <x v="2"/>
    <x v="2"/>
    <s v="Retenções Iur"/>
    <s v="80.02.01"/>
    <s v="Retenções Iur"/>
    <s v="80.02.01"/>
    <x v="73"/>
    <x v="0"/>
    <x v="5"/>
    <x v="15"/>
    <x v="1"/>
    <x v="2"/>
    <x v="0"/>
    <x v="0"/>
    <x v="5"/>
    <s v="2024-08-30"/>
    <x v="2"/>
    <n v="2687554"/>
    <x v="0"/>
    <m/>
    <x v="0"/>
    <m/>
    <x v="188"/>
    <n v="100409238"/>
    <x v="0"/>
    <x v="0"/>
    <s v="Retenções Iur"/>
    <s v="ORI"/>
    <x v="0"/>
    <s v="RIUR"/>
    <x v="0"/>
    <x v="0"/>
    <x v="0"/>
    <x v="0"/>
    <x v="0"/>
    <x v="0"/>
    <x v="0"/>
    <x v="0"/>
    <x v="0"/>
    <x v="0"/>
    <x v="0"/>
    <s v="Retenções Iur"/>
    <x v="0"/>
    <x v="0"/>
    <x v="0"/>
    <x v="0"/>
    <x v="2"/>
    <x v="0"/>
    <x v="0"/>
    <x v="0"/>
    <x v="0"/>
    <x v="1"/>
    <x v="0"/>
    <x v="0"/>
    <s v="Encontro de conta a favor da FINANÇAS dos descontos de IUR efetuada nas folhas de vencimento e nas ordens de pagamento referente a Janeiro 2024 ate Abril 2024, conforme documentos em anexo.  "/>
  </r>
  <r>
    <x v="0"/>
    <n v="0"/>
    <n v="0"/>
    <n v="0"/>
    <n v="3400"/>
    <x v="900"/>
    <x v="0"/>
    <x v="1"/>
    <x v="0"/>
    <s v="03.03.10"/>
    <x v="8"/>
    <x v="0"/>
    <x v="4"/>
    <s v="Receitas Da Câmara"/>
    <s v="03.03.10"/>
    <s v="Receitas Da Câmara"/>
    <s v="03.03.10"/>
    <x v="6"/>
    <x v="0"/>
    <x v="3"/>
    <x v="3"/>
    <x v="0"/>
    <x v="0"/>
    <x v="2"/>
    <x v="0"/>
    <x v="7"/>
    <s v="2024-09-27"/>
    <x v="2"/>
    <n v="3400"/>
    <x v="0"/>
    <m/>
    <x v="0"/>
    <m/>
    <x v="6"/>
    <n v="100474914"/>
    <x v="0"/>
    <x v="0"/>
    <s v="Receitas Da Câmara"/>
    <s v="EXT"/>
    <x v="0"/>
    <s v="RDC"/>
    <x v="0"/>
    <x v="0"/>
    <x v="0"/>
    <x v="0"/>
    <x v="0"/>
    <x v="0"/>
    <x v="0"/>
    <x v="0"/>
    <x v="0"/>
    <x v="0"/>
    <x v="0"/>
    <s v="Receitas Da Câmara"/>
    <x v="0"/>
    <x v="0"/>
    <x v="0"/>
    <x v="0"/>
    <x v="0"/>
    <x v="0"/>
    <x v="0"/>
    <x v="0"/>
    <x v="0"/>
    <x v="0"/>
    <x v="0"/>
    <x v="0"/>
    <s v="Depósitos não identificado, conforme anexo."/>
  </r>
  <r>
    <x v="0"/>
    <n v="0"/>
    <n v="0"/>
    <n v="0"/>
    <n v="3000"/>
    <x v="901"/>
    <x v="0"/>
    <x v="0"/>
    <x v="0"/>
    <s v="01.25.05.12"/>
    <x v="10"/>
    <x v="3"/>
    <x v="3"/>
    <s v="Saúde"/>
    <s v="01.25.05"/>
    <s v="Saúde"/>
    <s v="01.25.05"/>
    <x v="7"/>
    <x v="0"/>
    <x v="4"/>
    <x v="4"/>
    <x v="0"/>
    <x v="1"/>
    <x v="0"/>
    <x v="0"/>
    <x v="8"/>
    <s v="2024-10-18"/>
    <x v="3"/>
    <n v="3000"/>
    <x v="0"/>
    <m/>
    <x v="0"/>
    <m/>
    <x v="189"/>
    <n v="100479689"/>
    <x v="0"/>
    <x v="0"/>
    <s v="Promoção e Inclusão Social"/>
    <s v="ORI"/>
    <x v="0"/>
    <m/>
    <x v="0"/>
    <x v="0"/>
    <x v="0"/>
    <x v="0"/>
    <x v="0"/>
    <x v="0"/>
    <x v="0"/>
    <x v="0"/>
    <x v="0"/>
    <x v="0"/>
    <x v="0"/>
    <s v="Promoção e Inclusão Social"/>
    <x v="0"/>
    <x v="0"/>
    <x v="0"/>
    <x v="0"/>
    <x v="1"/>
    <x v="0"/>
    <x v="0"/>
    <x v="0"/>
    <x v="0"/>
    <x v="0"/>
    <x v="0"/>
    <x v="0"/>
    <s v="Apoio social, a favor do Sr. Edmilson Mendes Martins, para melhorar a segurança alimentação ( cesta básica), conforme anexo."/>
  </r>
  <r>
    <x v="0"/>
    <n v="0"/>
    <n v="0"/>
    <n v="0"/>
    <n v="147070"/>
    <x v="902"/>
    <x v="0"/>
    <x v="0"/>
    <x v="0"/>
    <s v="01.25.04.22"/>
    <x v="7"/>
    <x v="3"/>
    <x v="3"/>
    <s v="Cultura"/>
    <s v="01.25.04"/>
    <s v="Cultura"/>
    <s v="01.25.04"/>
    <x v="4"/>
    <x v="0"/>
    <x v="2"/>
    <x v="2"/>
    <x v="0"/>
    <x v="1"/>
    <x v="0"/>
    <x v="0"/>
    <x v="8"/>
    <s v="2024-10-15"/>
    <x v="3"/>
    <n v="147070"/>
    <x v="0"/>
    <m/>
    <x v="0"/>
    <m/>
    <x v="34"/>
    <n v="10047724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de refeições servidas, conforme proposta em anexo."/>
  </r>
  <r>
    <x v="0"/>
    <n v="0"/>
    <n v="0"/>
    <n v="0"/>
    <n v="25000"/>
    <x v="903"/>
    <x v="0"/>
    <x v="0"/>
    <x v="0"/>
    <s v="01.25.01.11"/>
    <x v="17"/>
    <x v="3"/>
    <x v="3"/>
    <s v="Educação"/>
    <s v="01.25.01"/>
    <s v="Educação"/>
    <s v="01.25.01"/>
    <x v="4"/>
    <x v="0"/>
    <x v="2"/>
    <x v="2"/>
    <x v="0"/>
    <x v="1"/>
    <x v="0"/>
    <x v="0"/>
    <x v="8"/>
    <s v="2024-10-17"/>
    <x v="3"/>
    <n v="25000"/>
    <x v="0"/>
    <m/>
    <x v="0"/>
    <m/>
    <x v="190"/>
    <n v="100479742"/>
    <x v="0"/>
    <x v="0"/>
    <s v="Apoio ao Ensino Básico e Secundário"/>
    <s v="ORI"/>
    <x v="0"/>
    <s v="AEBS"/>
    <x v="0"/>
    <x v="0"/>
    <x v="0"/>
    <x v="0"/>
    <x v="0"/>
    <x v="0"/>
    <x v="0"/>
    <x v="0"/>
    <x v="0"/>
    <x v="0"/>
    <x v="0"/>
    <s v="Apoio ao Ensino Básico e Secundário"/>
    <x v="0"/>
    <x v="0"/>
    <x v="0"/>
    <x v="0"/>
    <x v="1"/>
    <x v="0"/>
    <x v="0"/>
    <x v="0"/>
    <x v="0"/>
    <x v="0"/>
    <x v="0"/>
    <x v="0"/>
    <s v="Apoio social a favor da Sra. Nadilene Patricia Gomes, para o pagamento dividas ( propina), conforme anexo."/>
  </r>
  <r>
    <x v="0"/>
    <n v="0"/>
    <n v="0"/>
    <n v="0"/>
    <n v="25000"/>
    <x v="904"/>
    <x v="0"/>
    <x v="0"/>
    <x v="0"/>
    <s v="01.25.04.22"/>
    <x v="7"/>
    <x v="3"/>
    <x v="3"/>
    <s v="Cultura"/>
    <s v="01.25.04"/>
    <s v="Cultura"/>
    <s v="01.25.04"/>
    <x v="4"/>
    <x v="0"/>
    <x v="2"/>
    <x v="2"/>
    <x v="0"/>
    <x v="1"/>
    <x v="0"/>
    <x v="0"/>
    <x v="8"/>
    <s v="2024-10-18"/>
    <x v="3"/>
    <n v="25000"/>
    <x v="0"/>
    <m/>
    <x v="0"/>
    <m/>
    <x v="104"/>
    <n v="10047969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Evanilson Da Luz Borges Mendes, referente a gratificação atuação no festival de batuque e funaná, conforme anexo. "/>
  </r>
  <r>
    <x v="0"/>
    <n v="0"/>
    <n v="0"/>
    <n v="0"/>
    <n v="20000"/>
    <x v="905"/>
    <x v="0"/>
    <x v="0"/>
    <x v="0"/>
    <s v="01.25.04.22"/>
    <x v="7"/>
    <x v="3"/>
    <x v="3"/>
    <s v="Cultura"/>
    <s v="01.25.04"/>
    <s v="Cultura"/>
    <s v="01.25.04"/>
    <x v="4"/>
    <x v="0"/>
    <x v="2"/>
    <x v="2"/>
    <x v="0"/>
    <x v="1"/>
    <x v="0"/>
    <x v="0"/>
    <x v="8"/>
    <s v="2024-10-18"/>
    <x v="3"/>
    <n v="20000"/>
    <x v="0"/>
    <m/>
    <x v="0"/>
    <m/>
    <x v="191"/>
    <n v="100479476"/>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Cesaltina Pereira Gomes, referente a gratificação atuação no festival de batuque e funaná, conforme anexo. "/>
  </r>
  <r>
    <x v="0"/>
    <n v="0"/>
    <n v="0"/>
    <n v="0"/>
    <n v="8000"/>
    <x v="906"/>
    <x v="0"/>
    <x v="0"/>
    <x v="0"/>
    <s v="01.25.04.22"/>
    <x v="7"/>
    <x v="3"/>
    <x v="3"/>
    <s v="Cultura"/>
    <s v="01.25.04"/>
    <s v="Cultura"/>
    <s v="01.25.04"/>
    <x v="4"/>
    <x v="0"/>
    <x v="2"/>
    <x v="2"/>
    <x v="0"/>
    <x v="1"/>
    <x v="0"/>
    <x v="0"/>
    <x v="8"/>
    <s v="2024-10-18"/>
    <x v="3"/>
    <n v="8000"/>
    <x v="0"/>
    <m/>
    <x v="0"/>
    <m/>
    <x v="189"/>
    <n v="100479689"/>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Edmilsom Mendes Martins, referente a gratificação atuação no festival de batuque e funaná, conforme anexo.  "/>
  </r>
  <r>
    <x v="0"/>
    <n v="0"/>
    <n v="0"/>
    <n v="0"/>
    <n v="7000"/>
    <x v="907"/>
    <x v="0"/>
    <x v="0"/>
    <x v="0"/>
    <s v="03.16.15"/>
    <x v="0"/>
    <x v="0"/>
    <x v="0"/>
    <s v="Direção Financeira"/>
    <s v="03.16.15"/>
    <s v="Direção Financeira"/>
    <s v="03.16.15"/>
    <x v="41"/>
    <x v="0"/>
    <x v="0"/>
    <x v="1"/>
    <x v="0"/>
    <x v="0"/>
    <x v="0"/>
    <x v="0"/>
    <x v="8"/>
    <s v="2024-10-24"/>
    <x v="3"/>
    <n v="7000"/>
    <x v="0"/>
    <m/>
    <x v="0"/>
    <m/>
    <x v="192"/>
    <n v="100478793"/>
    <x v="0"/>
    <x v="0"/>
    <s v="Direção Financeira"/>
    <s v="ORI"/>
    <x v="0"/>
    <m/>
    <x v="0"/>
    <x v="0"/>
    <x v="0"/>
    <x v="0"/>
    <x v="0"/>
    <x v="0"/>
    <x v="0"/>
    <x v="0"/>
    <x v="0"/>
    <x v="0"/>
    <x v="0"/>
    <s v="Direção Financeira"/>
    <x v="0"/>
    <x v="0"/>
    <x v="0"/>
    <x v="0"/>
    <x v="0"/>
    <x v="0"/>
    <x v="0"/>
    <x v="0"/>
    <x v="0"/>
    <x v="0"/>
    <x v="0"/>
    <x v="0"/>
    <s v="Pagamento a favor de Hidraulica Sove Transformacao E Comercio, referente reparação de macaco de porta maquina da CMSM, conforme anexo."/>
  </r>
  <r>
    <x v="0"/>
    <n v="0"/>
    <n v="0"/>
    <n v="0"/>
    <n v="180000"/>
    <x v="908"/>
    <x v="0"/>
    <x v="0"/>
    <x v="0"/>
    <s v="03.16.15"/>
    <x v="0"/>
    <x v="0"/>
    <x v="0"/>
    <s v="Direção Financeira"/>
    <s v="03.16.15"/>
    <s v="Direção Financeira"/>
    <s v="03.16.15"/>
    <x v="36"/>
    <x v="0"/>
    <x v="0"/>
    <x v="0"/>
    <x v="0"/>
    <x v="0"/>
    <x v="0"/>
    <x v="0"/>
    <x v="8"/>
    <s v="2024-10-22"/>
    <x v="3"/>
    <n v="180000"/>
    <x v="0"/>
    <m/>
    <x v="0"/>
    <m/>
    <x v="1"/>
    <n v="100476920"/>
    <x v="0"/>
    <x v="0"/>
    <s v="Direção Financeira"/>
    <s v="ORI"/>
    <x v="0"/>
    <m/>
    <x v="0"/>
    <x v="0"/>
    <x v="0"/>
    <x v="0"/>
    <x v="0"/>
    <x v="0"/>
    <x v="0"/>
    <x v="0"/>
    <x v="0"/>
    <x v="0"/>
    <x v="0"/>
    <s v="Direção Financeira"/>
    <x v="0"/>
    <x v="0"/>
    <x v="0"/>
    <x v="0"/>
    <x v="0"/>
    <x v="0"/>
    <x v="0"/>
    <x v="0"/>
    <x v="0"/>
    <x v="0"/>
    <x v="0"/>
    <x v="0"/>
    <s v="Pagamento a favor da Empresa Felisberto Carvalho, pela aquisição de combustíveis  destinados a viatura afeto aos serviços da CMSM conforme anexo."/>
  </r>
  <r>
    <x v="0"/>
    <n v="0"/>
    <n v="0"/>
    <n v="0"/>
    <n v="1400"/>
    <x v="909"/>
    <x v="0"/>
    <x v="0"/>
    <x v="0"/>
    <s v="03.16.15"/>
    <x v="0"/>
    <x v="0"/>
    <x v="0"/>
    <s v="Direção Financeira"/>
    <s v="03.16.15"/>
    <s v="Direção Financeira"/>
    <s v="03.16.15"/>
    <x v="31"/>
    <x v="0"/>
    <x v="0"/>
    <x v="1"/>
    <x v="0"/>
    <x v="0"/>
    <x v="0"/>
    <x v="0"/>
    <x v="8"/>
    <s v="2024-10-23"/>
    <x v="3"/>
    <n v="1400"/>
    <x v="0"/>
    <m/>
    <x v="0"/>
    <m/>
    <x v="21"/>
    <n v="100391960"/>
    <x v="0"/>
    <x v="0"/>
    <s v="Direção Financeira"/>
    <s v="ORI"/>
    <x v="0"/>
    <m/>
    <x v="0"/>
    <x v="0"/>
    <x v="0"/>
    <x v="0"/>
    <x v="0"/>
    <x v="0"/>
    <x v="0"/>
    <x v="0"/>
    <x v="0"/>
    <x v="0"/>
    <x v="0"/>
    <s v="Direção Financeira"/>
    <x v="0"/>
    <x v="0"/>
    <x v="0"/>
    <x v="0"/>
    <x v="0"/>
    <x v="0"/>
    <x v="0"/>
    <x v="0"/>
    <x v="0"/>
    <x v="0"/>
    <x v="0"/>
    <x v="0"/>
    <s v="Pagamento a favor da CVtelecom, referente a recarga dados de internet nos tablet dos técnicos, conforme anexo."/>
  </r>
  <r>
    <x v="0"/>
    <n v="0"/>
    <n v="0"/>
    <n v="0"/>
    <n v="127000"/>
    <x v="910"/>
    <x v="0"/>
    <x v="0"/>
    <x v="0"/>
    <s v="03.16.15"/>
    <x v="0"/>
    <x v="0"/>
    <x v="0"/>
    <s v="Direção Financeira"/>
    <s v="03.16.15"/>
    <s v="Direção Financeira"/>
    <s v="03.16.15"/>
    <x v="33"/>
    <x v="0"/>
    <x v="0"/>
    <x v="0"/>
    <x v="0"/>
    <x v="0"/>
    <x v="0"/>
    <x v="0"/>
    <x v="10"/>
    <s v="2024-11-04"/>
    <x v="3"/>
    <n v="127000"/>
    <x v="0"/>
    <m/>
    <x v="0"/>
    <m/>
    <x v="92"/>
    <n v="100479413"/>
    <x v="0"/>
    <x v="0"/>
    <s v="Direção Financeira"/>
    <s v="ORI"/>
    <x v="0"/>
    <m/>
    <x v="0"/>
    <x v="0"/>
    <x v="0"/>
    <x v="0"/>
    <x v="0"/>
    <x v="0"/>
    <x v="0"/>
    <x v="0"/>
    <x v="0"/>
    <x v="0"/>
    <x v="0"/>
    <s v="Direção Financeira"/>
    <x v="0"/>
    <x v="0"/>
    <x v="0"/>
    <x v="0"/>
    <x v="0"/>
    <x v="0"/>
    <x v="0"/>
    <x v="0"/>
    <x v="0"/>
    <x v="0"/>
    <x v="0"/>
    <x v="0"/>
    <s v="Pagamento a favor da Silvia Antunes, pela a aquisição de de Tinteiro e toner para os serviços da CMSM, conforme anexo.  "/>
  </r>
  <r>
    <x v="0"/>
    <n v="0"/>
    <n v="0"/>
    <n v="0"/>
    <n v="2310"/>
    <x v="911"/>
    <x v="0"/>
    <x v="0"/>
    <x v="0"/>
    <s v="01.27.02.11"/>
    <x v="18"/>
    <x v="1"/>
    <x v="1"/>
    <s v="Saneamento básico"/>
    <s v="01.27.02"/>
    <s v="Saneamento básico"/>
    <s v="01.27.02"/>
    <x v="4"/>
    <x v="0"/>
    <x v="2"/>
    <x v="2"/>
    <x v="0"/>
    <x v="1"/>
    <x v="0"/>
    <x v="0"/>
    <x v="10"/>
    <s v="2024-11-06"/>
    <x v="3"/>
    <n v="2310"/>
    <x v="0"/>
    <m/>
    <x v="0"/>
    <m/>
    <x v="2"/>
    <n v="100474696"/>
    <x v="0"/>
    <x v="1"/>
    <s v="Reforço do saneamento básico"/>
    <s v="ORI"/>
    <x v="0"/>
    <m/>
    <x v="0"/>
    <x v="0"/>
    <x v="0"/>
    <x v="0"/>
    <x v="0"/>
    <x v="0"/>
    <x v="0"/>
    <x v="0"/>
    <x v="0"/>
    <x v="0"/>
    <x v="0"/>
    <s v="Reforço do saneamento básico"/>
    <x v="0"/>
    <x v="0"/>
    <x v="0"/>
    <x v="0"/>
    <x v="1"/>
    <x v="0"/>
    <x v="0"/>
    <x v="0"/>
    <x v="0"/>
    <x v="0"/>
    <x v="1"/>
    <x v="0"/>
    <s v="Pagamento a favor do Sr. Adelson António Silva Dos Reis, pelos trabalhos de covato e mondas realizadas no Cemitério de Achada Bolanha durante mês de outubro de 2024, conforme anexo."/>
  </r>
  <r>
    <x v="0"/>
    <n v="0"/>
    <n v="0"/>
    <n v="0"/>
    <n v="13090"/>
    <x v="911"/>
    <x v="0"/>
    <x v="0"/>
    <x v="0"/>
    <s v="01.27.02.11"/>
    <x v="18"/>
    <x v="1"/>
    <x v="1"/>
    <s v="Saneamento básico"/>
    <s v="01.27.02"/>
    <s v="Saneamento básico"/>
    <s v="01.27.02"/>
    <x v="4"/>
    <x v="0"/>
    <x v="2"/>
    <x v="2"/>
    <x v="0"/>
    <x v="1"/>
    <x v="0"/>
    <x v="0"/>
    <x v="10"/>
    <s v="2024-11-06"/>
    <x v="3"/>
    <n v="13090"/>
    <x v="0"/>
    <m/>
    <x v="0"/>
    <m/>
    <x v="193"/>
    <n v="100479756"/>
    <x v="0"/>
    <x v="0"/>
    <s v="Reforço do saneamento básico"/>
    <s v="ORI"/>
    <x v="0"/>
    <m/>
    <x v="0"/>
    <x v="0"/>
    <x v="0"/>
    <x v="0"/>
    <x v="0"/>
    <x v="0"/>
    <x v="0"/>
    <x v="0"/>
    <x v="0"/>
    <x v="0"/>
    <x v="0"/>
    <s v="Reforço do saneamento básico"/>
    <x v="0"/>
    <x v="0"/>
    <x v="0"/>
    <x v="0"/>
    <x v="1"/>
    <x v="0"/>
    <x v="0"/>
    <x v="0"/>
    <x v="0"/>
    <x v="0"/>
    <x v="0"/>
    <x v="0"/>
    <s v="Pagamento a favor do Sr. Adelson António Silva Dos Reis, pelos trabalhos de covato e mondas realizadas no Cemitério de Achada Bolanha durante mês de outubro de 2024, conforme anexo."/>
  </r>
  <r>
    <x v="0"/>
    <n v="0"/>
    <n v="0"/>
    <n v="0"/>
    <n v="5000"/>
    <x v="912"/>
    <x v="0"/>
    <x v="0"/>
    <x v="0"/>
    <s v="01.25.03.12"/>
    <x v="6"/>
    <x v="3"/>
    <x v="3"/>
    <s v="Emprego e Formação profissional"/>
    <s v="01.25.03"/>
    <s v="Emprego e Formação profissional"/>
    <s v="01.25.03"/>
    <x v="4"/>
    <x v="0"/>
    <x v="2"/>
    <x v="2"/>
    <x v="0"/>
    <x v="1"/>
    <x v="0"/>
    <x v="0"/>
    <x v="10"/>
    <s v="2024-11-11"/>
    <x v="3"/>
    <n v="5000"/>
    <x v="0"/>
    <m/>
    <x v="0"/>
    <m/>
    <x v="194"/>
    <n v="100477907"/>
    <x v="0"/>
    <x v="0"/>
    <s v="Estágios Profissionais e Promoção de Emprego"/>
    <s v="ORI"/>
    <x v="0"/>
    <m/>
    <x v="0"/>
    <x v="0"/>
    <x v="0"/>
    <x v="0"/>
    <x v="0"/>
    <x v="0"/>
    <x v="0"/>
    <x v="0"/>
    <x v="0"/>
    <x v="0"/>
    <x v="0"/>
    <s v="Estágios Profissionais e Promoção de Emprego"/>
    <x v="0"/>
    <x v="0"/>
    <x v="0"/>
    <x v="0"/>
    <x v="1"/>
    <x v="0"/>
    <x v="0"/>
    <x v="0"/>
    <x v="0"/>
    <x v="0"/>
    <x v="0"/>
    <x v="0"/>
    <s v="Apoio social a favor do Sra. Juvina Ramos Cabral, para promoção de auto emprego, conforme anexo.  "/>
  </r>
  <r>
    <x v="0"/>
    <n v="0"/>
    <n v="0"/>
    <n v="0"/>
    <n v="6240"/>
    <x v="913"/>
    <x v="0"/>
    <x v="0"/>
    <x v="0"/>
    <s v="03.16.15"/>
    <x v="0"/>
    <x v="0"/>
    <x v="0"/>
    <s v="Direção Financeira"/>
    <s v="03.16.15"/>
    <s v="Direção Financeira"/>
    <s v="03.16.15"/>
    <x v="0"/>
    <x v="0"/>
    <x v="0"/>
    <x v="0"/>
    <x v="0"/>
    <x v="0"/>
    <x v="0"/>
    <x v="0"/>
    <x v="10"/>
    <s v="2024-11-12"/>
    <x v="3"/>
    <n v="6240"/>
    <x v="0"/>
    <m/>
    <x v="0"/>
    <m/>
    <x v="195"/>
    <n v="100478815"/>
    <x v="0"/>
    <x v="0"/>
    <s v="Direção Financeira"/>
    <s v="ORI"/>
    <x v="0"/>
    <m/>
    <x v="0"/>
    <x v="0"/>
    <x v="0"/>
    <x v="0"/>
    <x v="0"/>
    <x v="0"/>
    <x v="0"/>
    <x v="0"/>
    <x v="0"/>
    <x v="0"/>
    <x v="0"/>
    <s v="Direção Financeira"/>
    <x v="0"/>
    <x v="0"/>
    <x v="0"/>
    <x v="0"/>
    <x v="0"/>
    <x v="0"/>
    <x v="0"/>
    <x v="0"/>
    <x v="0"/>
    <x v="0"/>
    <x v="0"/>
    <x v="0"/>
    <s v="Pagamento a favor Boniface Ononuju Anaehob,referente a aquisição de peças para viaturas de transporte escolar, conforme proposta em anexo."/>
  </r>
  <r>
    <x v="1"/>
    <n v="0"/>
    <n v="0"/>
    <n v="0"/>
    <n v="471080"/>
    <x v="914"/>
    <x v="0"/>
    <x v="0"/>
    <x v="0"/>
    <s v="01.27.06.42"/>
    <x v="22"/>
    <x v="1"/>
    <x v="1"/>
    <s v="Requalificação Urbana e habitação"/>
    <s v="01.27.06"/>
    <s v="Requalificação Urbana e habitação"/>
    <s v="01.27.06"/>
    <x v="1"/>
    <x v="0"/>
    <x v="0"/>
    <x v="0"/>
    <x v="0"/>
    <x v="1"/>
    <x v="1"/>
    <x v="0"/>
    <x v="8"/>
    <s v="2024-10-25"/>
    <x v="3"/>
    <n v="471080"/>
    <x v="0"/>
    <m/>
    <x v="0"/>
    <m/>
    <x v="196"/>
    <n v="100479657"/>
    <x v="0"/>
    <x v="0"/>
    <s v="Manutenção do Estádio Municipal/Campos Futebol 11"/>
    <s v="ORI"/>
    <x v="0"/>
    <s v="MCF"/>
    <x v="0"/>
    <x v="0"/>
    <x v="0"/>
    <x v="0"/>
    <x v="0"/>
    <x v="0"/>
    <x v="0"/>
    <x v="0"/>
    <x v="0"/>
    <x v="0"/>
    <x v="0"/>
    <s v="Manutenção do Estádio Municipal/Campos Futebol 11"/>
    <x v="0"/>
    <x v="0"/>
    <x v="0"/>
    <x v="0"/>
    <x v="1"/>
    <x v="0"/>
    <x v="0"/>
    <x v="0"/>
    <x v="0"/>
    <x v="0"/>
    <x v="0"/>
    <x v="0"/>
    <s v="Pagamento a favor da ASR- Transporte Sociedade Unipessoal, referente de serviços de Transporte de terra nas obras de construção dos campo relvado sintético de Manguinho e Achada Bolanha, conforme justificativo em anexo.  "/>
  </r>
  <r>
    <x v="0"/>
    <n v="0"/>
    <n v="0"/>
    <n v="0"/>
    <n v="62500"/>
    <x v="915"/>
    <x v="0"/>
    <x v="0"/>
    <x v="0"/>
    <s v="03.16.15"/>
    <x v="0"/>
    <x v="0"/>
    <x v="0"/>
    <s v="Direção Financeira"/>
    <s v="03.16.15"/>
    <s v="Direção Financeira"/>
    <s v="03.16.15"/>
    <x v="5"/>
    <x v="0"/>
    <x v="0"/>
    <x v="1"/>
    <x v="0"/>
    <x v="0"/>
    <x v="0"/>
    <x v="0"/>
    <x v="10"/>
    <s v="2024-11-13"/>
    <x v="3"/>
    <n v="62500"/>
    <x v="0"/>
    <m/>
    <x v="0"/>
    <m/>
    <x v="86"/>
    <n v="100479507"/>
    <x v="0"/>
    <x v="0"/>
    <s v="Direção Financeira"/>
    <s v="ORI"/>
    <x v="0"/>
    <m/>
    <x v="0"/>
    <x v="0"/>
    <x v="0"/>
    <x v="0"/>
    <x v="0"/>
    <x v="0"/>
    <x v="0"/>
    <x v="0"/>
    <x v="0"/>
    <x v="0"/>
    <x v="0"/>
    <s v="Direção Financeira"/>
    <x v="0"/>
    <x v="0"/>
    <x v="0"/>
    <x v="0"/>
    <x v="0"/>
    <x v="0"/>
    <x v="0"/>
    <x v="0"/>
    <x v="0"/>
    <x v="0"/>
    <x v="0"/>
    <x v="0"/>
    <s v="Pagamento referente a aquisição de serviços de aluguer  de groa, conforme proposta em anexo."/>
  </r>
  <r>
    <x v="0"/>
    <n v="0"/>
    <n v="0"/>
    <n v="0"/>
    <n v="1000"/>
    <x v="916"/>
    <x v="0"/>
    <x v="0"/>
    <x v="0"/>
    <s v="03.16.24"/>
    <x v="31"/>
    <x v="0"/>
    <x v="0"/>
    <s v="Direcao da Familia, Inclusão, Género e Saúde"/>
    <s v="03.16.24"/>
    <s v="Direcao da Familia, Inclusão, Género e Saúde"/>
    <s v="03.16.24"/>
    <x v="3"/>
    <x v="0"/>
    <x v="0"/>
    <x v="1"/>
    <x v="0"/>
    <x v="0"/>
    <x v="0"/>
    <x v="0"/>
    <x v="10"/>
    <s v="2024-11-15"/>
    <x v="3"/>
    <n v="1000"/>
    <x v="0"/>
    <m/>
    <x v="0"/>
    <m/>
    <x v="82"/>
    <n v="100477415"/>
    <x v="0"/>
    <x v="0"/>
    <s v="Direcao da Familia, Inclusão, Género e Saúde"/>
    <s v="ORI"/>
    <x v="0"/>
    <m/>
    <x v="0"/>
    <x v="0"/>
    <x v="0"/>
    <x v="0"/>
    <x v="0"/>
    <x v="0"/>
    <x v="0"/>
    <x v="0"/>
    <x v="0"/>
    <x v="0"/>
    <x v="0"/>
    <s v="Direcao da Familia, Inclusão, Género e Saúde"/>
    <x v="0"/>
    <x v="0"/>
    <x v="0"/>
    <x v="0"/>
    <x v="0"/>
    <x v="0"/>
    <x v="0"/>
    <x v="0"/>
    <x v="0"/>
    <x v="0"/>
    <x v="0"/>
    <x v="0"/>
    <s v="subsidio de transporte favor do SR. Anildo Lopes Rodrigues pela sua deslocação em missão de serviço a cidade da Praia no dia 25 de Setembro de 2024, conforme justificativo em anexo."/>
  </r>
  <r>
    <x v="0"/>
    <n v="0"/>
    <n v="0"/>
    <n v="0"/>
    <n v="3980"/>
    <x v="917"/>
    <x v="0"/>
    <x v="1"/>
    <x v="0"/>
    <s v="03.03.10"/>
    <x v="8"/>
    <x v="0"/>
    <x v="4"/>
    <s v="Receitas Da Câmara"/>
    <s v="03.03.10"/>
    <s v="Receitas Da Câmara"/>
    <s v="03.03.10"/>
    <x v="6"/>
    <x v="0"/>
    <x v="3"/>
    <x v="3"/>
    <x v="0"/>
    <x v="0"/>
    <x v="2"/>
    <x v="0"/>
    <x v="0"/>
    <s v="2024-01-23"/>
    <x v="0"/>
    <n v="39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700"/>
    <x v="918"/>
    <x v="0"/>
    <x v="0"/>
    <x v="0"/>
    <s v="03.16.15"/>
    <x v="0"/>
    <x v="0"/>
    <x v="0"/>
    <s v="Direção Financeira"/>
    <s v="03.16.15"/>
    <s v="Direção Financeira"/>
    <s v="03.16.15"/>
    <x v="33"/>
    <x v="0"/>
    <x v="0"/>
    <x v="0"/>
    <x v="0"/>
    <x v="0"/>
    <x v="0"/>
    <x v="0"/>
    <x v="2"/>
    <s v="2024-02-02"/>
    <x v="0"/>
    <n v="40700"/>
    <x v="0"/>
    <m/>
    <x v="0"/>
    <m/>
    <x v="92"/>
    <n v="100479413"/>
    <x v="0"/>
    <x v="0"/>
    <s v="Direção Financeira"/>
    <s v="ORI"/>
    <x v="0"/>
    <m/>
    <x v="0"/>
    <x v="0"/>
    <x v="0"/>
    <x v="0"/>
    <x v="0"/>
    <x v="0"/>
    <x v="0"/>
    <x v="0"/>
    <x v="0"/>
    <x v="0"/>
    <x v="0"/>
    <s v="Direção Financeira"/>
    <x v="0"/>
    <x v="0"/>
    <x v="0"/>
    <x v="0"/>
    <x v="0"/>
    <x v="0"/>
    <x v="0"/>
    <x v="0"/>
    <x v="0"/>
    <x v="0"/>
    <x v="0"/>
    <x v="0"/>
    <s v="Pagamento a favor da Silva Antunes, pela a aquisição de tinteiro para o gabinete técnico da CMSM e gabinete da escola do mar, conforme anexo."/>
  </r>
  <r>
    <x v="0"/>
    <n v="0"/>
    <n v="0"/>
    <n v="0"/>
    <n v="900"/>
    <x v="919"/>
    <x v="0"/>
    <x v="1"/>
    <x v="0"/>
    <s v="80.02.01"/>
    <x v="2"/>
    <x v="2"/>
    <x v="2"/>
    <s v="Retenções Iur"/>
    <s v="80.02.01"/>
    <s v="Retenções Iur"/>
    <s v="80.02.01"/>
    <x v="2"/>
    <x v="0"/>
    <x v="1"/>
    <x v="0"/>
    <x v="1"/>
    <x v="2"/>
    <x v="2"/>
    <x v="0"/>
    <x v="0"/>
    <s v="2024-01-09"/>
    <x v="0"/>
    <n v="900"/>
    <x v="0"/>
    <m/>
    <x v="0"/>
    <m/>
    <x v="2"/>
    <n v="100474696"/>
    <x v="0"/>
    <x v="0"/>
    <s v="Retenções Iur"/>
    <s v="ORI"/>
    <x v="0"/>
    <s v="RIUR"/>
    <x v="0"/>
    <x v="0"/>
    <x v="0"/>
    <x v="0"/>
    <x v="0"/>
    <x v="0"/>
    <x v="0"/>
    <x v="0"/>
    <x v="0"/>
    <x v="0"/>
    <x v="0"/>
    <s v="Retenções Iur"/>
    <x v="0"/>
    <x v="0"/>
    <x v="0"/>
    <x v="0"/>
    <x v="2"/>
    <x v="0"/>
    <x v="0"/>
    <x v="0"/>
    <x v="0"/>
    <x v="1"/>
    <x v="0"/>
    <x v="0"/>
    <s v="RETENCAO OT"/>
  </r>
  <r>
    <x v="0"/>
    <n v="0"/>
    <n v="0"/>
    <n v="0"/>
    <n v="48739"/>
    <x v="920"/>
    <x v="0"/>
    <x v="1"/>
    <x v="0"/>
    <s v="03.03.10"/>
    <x v="8"/>
    <x v="0"/>
    <x v="4"/>
    <s v="Receitas Da Câmara"/>
    <s v="03.03.10"/>
    <s v="Receitas Da Câmara"/>
    <s v="03.03.10"/>
    <x v="18"/>
    <x v="0"/>
    <x v="0"/>
    <x v="0"/>
    <x v="0"/>
    <x v="0"/>
    <x v="2"/>
    <x v="0"/>
    <x v="0"/>
    <s v="2024-01-23"/>
    <x v="0"/>
    <n v="4873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921"/>
    <x v="0"/>
    <x v="1"/>
    <x v="0"/>
    <s v="03.03.10"/>
    <x v="8"/>
    <x v="0"/>
    <x v="4"/>
    <s v="Receitas Da Câmara"/>
    <s v="03.03.10"/>
    <s v="Receitas Da Câmara"/>
    <s v="03.03.10"/>
    <x v="8"/>
    <x v="0"/>
    <x v="3"/>
    <x v="3"/>
    <x v="0"/>
    <x v="0"/>
    <x v="2"/>
    <x v="0"/>
    <x v="0"/>
    <s v="2024-01-23"/>
    <x v="0"/>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30"/>
    <x v="922"/>
    <x v="0"/>
    <x v="1"/>
    <x v="0"/>
    <s v="03.03.10"/>
    <x v="8"/>
    <x v="0"/>
    <x v="4"/>
    <s v="Receitas Da Câmara"/>
    <s v="03.03.10"/>
    <s v="Receitas Da Câmara"/>
    <s v="03.03.10"/>
    <x v="13"/>
    <x v="0"/>
    <x v="3"/>
    <x v="3"/>
    <x v="0"/>
    <x v="0"/>
    <x v="2"/>
    <x v="0"/>
    <x v="0"/>
    <s v="2024-01-23"/>
    <x v="0"/>
    <n v="26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25"/>
    <x v="923"/>
    <x v="0"/>
    <x v="1"/>
    <x v="0"/>
    <s v="03.03.10"/>
    <x v="8"/>
    <x v="0"/>
    <x v="4"/>
    <s v="Receitas Da Câmara"/>
    <s v="03.03.10"/>
    <s v="Receitas Da Câmara"/>
    <s v="03.03.10"/>
    <x v="17"/>
    <x v="0"/>
    <x v="3"/>
    <x v="3"/>
    <x v="0"/>
    <x v="0"/>
    <x v="2"/>
    <x v="0"/>
    <x v="0"/>
    <s v="2024-01-23"/>
    <x v="0"/>
    <n v="65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924"/>
    <x v="0"/>
    <x v="1"/>
    <x v="0"/>
    <s v="03.03.10"/>
    <x v="8"/>
    <x v="0"/>
    <x v="4"/>
    <s v="Receitas Da Câmara"/>
    <s v="03.03.10"/>
    <s v="Receitas Da Câmara"/>
    <s v="03.03.10"/>
    <x v="42"/>
    <x v="0"/>
    <x v="3"/>
    <x v="3"/>
    <x v="0"/>
    <x v="0"/>
    <x v="2"/>
    <x v="0"/>
    <x v="0"/>
    <s v="2024-01-23"/>
    <x v="0"/>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0"/>
    <x v="925"/>
    <x v="0"/>
    <x v="1"/>
    <x v="0"/>
    <s v="03.03.10"/>
    <x v="8"/>
    <x v="0"/>
    <x v="4"/>
    <s v="Receitas Da Câmara"/>
    <s v="03.03.10"/>
    <s v="Receitas Da Câmara"/>
    <s v="03.03.10"/>
    <x v="11"/>
    <x v="0"/>
    <x v="0"/>
    <x v="5"/>
    <x v="0"/>
    <x v="0"/>
    <x v="2"/>
    <x v="0"/>
    <x v="0"/>
    <s v="2024-01-23"/>
    <x v="0"/>
    <n v="4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25"/>
    <x v="926"/>
    <x v="0"/>
    <x v="1"/>
    <x v="0"/>
    <s v="03.03.10"/>
    <x v="8"/>
    <x v="0"/>
    <x v="4"/>
    <s v="Receitas Da Câmara"/>
    <s v="03.03.10"/>
    <s v="Receitas Da Câmara"/>
    <s v="03.03.10"/>
    <x v="10"/>
    <x v="0"/>
    <x v="3"/>
    <x v="3"/>
    <x v="0"/>
    <x v="0"/>
    <x v="2"/>
    <x v="0"/>
    <x v="0"/>
    <s v="2024-01-23"/>
    <x v="0"/>
    <n v="87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2"/>
    <x v="927"/>
    <x v="0"/>
    <x v="1"/>
    <x v="0"/>
    <s v="03.03.10"/>
    <x v="8"/>
    <x v="0"/>
    <x v="4"/>
    <s v="Receitas Da Câmara"/>
    <s v="03.03.10"/>
    <s v="Receitas Da Câmara"/>
    <s v="03.03.10"/>
    <x v="25"/>
    <x v="0"/>
    <x v="3"/>
    <x v="3"/>
    <x v="0"/>
    <x v="0"/>
    <x v="2"/>
    <x v="0"/>
    <x v="0"/>
    <s v="2024-01-23"/>
    <x v="0"/>
    <n v="21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928"/>
    <x v="0"/>
    <x v="1"/>
    <x v="0"/>
    <s v="03.03.10"/>
    <x v="8"/>
    <x v="0"/>
    <x v="4"/>
    <s v="Receitas Da Câmara"/>
    <s v="03.03.10"/>
    <s v="Receitas Da Câmara"/>
    <s v="03.03.10"/>
    <x v="20"/>
    <x v="0"/>
    <x v="3"/>
    <x v="3"/>
    <x v="0"/>
    <x v="0"/>
    <x v="2"/>
    <x v="0"/>
    <x v="0"/>
    <s v="2024-01-23"/>
    <x v="0"/>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929"/>
    <x v="0"/>
    <x v="1"/>
    <x v="0"/>
    <s v="03.03.10"/>
    <x v="8"/>
    <x v="0"/>
    <x v="4"/>
    <s v="Receitas Da Câmara"/>
    <s v="03.03.10"/>
    <s v="Receitas Da Câmara"/>
    <s v="03.03.10"/>
    <x v="13"/>
    <x v="0"/>
    <x v="3"/>
    <x v="3"/>
    <x v="0"/>
    <x v="0"/>
    <x v="2"/>
    <x v="0"/>
    <x v="0"/>
    <s v="2024-01-24"/>
    <x v="0"/>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930"/>
    <x v="0"/>
    <x v="1"/>
    <x v="0"/>
    <s v="03.03.10"/>
    <x v="8"/>
    <x v="0"/>
    <x v="4"/>
    <s v="Receitas Da Câmara"/>
    <s v="03.03.10"/>
    <s v="Receitas Da Câmara"/>
    <s v="03.03.10"/>
    <x v="42"/>
    <x v="0"/>
    <x v="3"/>
    <x v="3"/>
    <x v="0"/>
    <x v="0"/>
    <x v="2"/>
    <x v="0"/>
    <x v="0"/>
    <s v="2024-01-24"/>
    <x v="0"/>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931"/>
    <x v="0"/>
    <x v="1"/>
    <x v="0"/>
    <s v="03.03.10"/>
    <x v="8"/>
    <x v="0"/>
    <x v="4"/>
    <s v="Receitas Da Câmara"/>
    <s v="03.03.10"/>
    <s v="Receitas Da Câmara"/>
    <s v="03.03.10"/>
    <x v="11"/>
    <x v="0"/>
    <x v="0"/>
    <x v="5"/>
    <x v="0"/>
    <x v="0"/>
    <x v="2"/>
    <x v="0"/>
    <x v="0"/>
    <s v="2024-01-24"/>
    <x v="0"/>
    <n v="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0"/>
    <x v="932"/>
    <x v="0"/>
    <x v="1"/>
    <x v="0"/>
    <s v="03.03.10"/>
    <x v="8"/>
    <x v="0"/>
    <x v="4"/>
    <s v="Receitas Da Câmara"/>
    <s v="03.03.10"/>
    <s v="Receitas Da Câmara"/>
    <s v="03.03.10"/>
    <x v="10"/>
    <x v="0"/>
    <x v="3"/>
    <x v="3"/>
    <x v="0"/>
    <x v="0"/>
    <x v="2"/>
    <x v="0"/>
    <x v="0"/>
    <s v="2024-01-24"/>
    <x v="0"/>
    <n v="2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96"/>
    <x v="933"/>
    <x v="0"/>
    <x v="1"/>
    <x v="0"/>
    <s v="03.03.10"/>
    <x v="8"/>
    <x v="0"/>
    <x v="4"/>
    <s v="Receitas Da Câmara"/>
    <s v="03.03.10"/>
    <s v="Receitas Da Câmara"/>
    <s v="03.03.10"/>
    <x v="9"/>
    <x v="0"/>
    <x v="3"/>
    <x v="3"/>
    <x v="0"/>
    <x v="0"/>
    <x v="2"/>
    <x v="0"/>
    <x v="0"/>
    <s v="2024-01-24"/>
    <x v="0"/>
    <n v="6996"/>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44000"/>
    <x v="934"/>
    <x v="0"/>
    <x v="1"/>
    <x v="0"/>
    <s v="03.03.10"/>
    <x v="8"/>
    <x v="0"/>
    <x v="4"/>
    <s v="Receitas Da Câmara"/>
    <s v="03.03.10"/>
    <s v="Receitas Da Câmara"/>
    <s v="03.03.10"/>
    <x v="15"/>
    <x v="0"/>
    <x v="0"/>
    <x v="0"/>
    <x v="0"/>
    <x v="0"/>
    <x v="2"/>
    <x v="0"/>
    <x v="0"/>
    <s v="2024-01-24"/>
    <x v="0"/>
    <n v="14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935"/>
    <x v="0"/>
    <x v="1"/>
    <x v="0"/>
    <s v="03.03.10"/>
    <x v="8"/>
    <x v="0"/>
    <x v="4"/>
    <s v="Receitas Da Câmara"/>
    <s v="03.03.10"/>
    <s v="Receitas Da Câmara"/>
    <s v="03.03.10"/>
    <x v="8"/>
    <x v="0"/>
    <x v="3"/>
    <x v="3"/>
    <x v="0"/>
    <x v="0"/>
    <x v="2"/>
    <x v="0"/>
    <x v="0"/>
    <s v="2024-01-24"/>
    <x v="0"/>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2108"/>
    <x v="936"/>
    <x v="0"/>
    <x v="1"/>
    <x v="0"/>
    <s v="03.03.10"/>
    <x v="8"/>
    <x v="0"/>
    <x v="4"/>
    <s v="Receitas Da Câmara"/>
    <s v="03.03.10"/>
    <s v="Receitas Da Câmara"/>
    <s v="03.03.10"/>
    <x v="18"/>
    <x v="0"/>
    <x v="0"/>
    <x v="0"/>
    <x v="0"/>
    <x v="0"/>
    <x v="2"/>
    <x v="0"/>
    <x v="0"/>
    <s v="2024-01-24"/>
    <x v="0"/>
    <n v="12210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937"/>
    <x v="0"/>
    <x v="1"/>
    <x v="0"/>
    <s v="03.03.10"/>
    <x v="8"/>
    <x v="0"/>
    <x v="4"/>
    <s v="Receitas Da Câmara"/>
    <s v="03.03.10"/>
    <s v="Receitas Da Câmara"/>
    <s v="03.03.10"/>
    <x v="17"/>
    <x v="0"/>
    <x v="3"/>
    <x v="3"/>
    <x v="0"/>
    <x v="0"/>
    <x v="2"/>
    <x v="0"/>
    <x v="0"/>
    <s v="2024-01-24"/>
    <x v="0"/>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938"/>
    <x v="0"/>
    <x v="1"/>
    <x v="0"/>
    <s v="03.03.10"/>
    <x v="8"/>
    <x v="0"/>
    <x v="4"/>
    <s v="Receitas Da Câmara"/>
    <s v="03.03.10"/>
    <s v="Receitas Da Câmara"/>
    <s v="03.03.10"/>
    <x v="8"/>
    <x v="0"/>
    <x v="3"/>
    <x v="3"/>
    <x v="0"/>
    <x v="0"/>
    <x v="2"/>
    <x v="0"/>
    <x v="0"/>
    <s v="2024-01-26"/>
    <x v="0"/>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939"/>
    <x v="0"/>
    <x v="1"/>
    <x v="0"/>
    <s v="03.03.10"/>
    <x v="8"/>
    <x v="0"/>
    <x v="4"/>
    <s v="Receitas Da Câmara"/>
    <s v="03.03.10"/>
    <s v="Receitas Da Câmara"/>
    <s v="03.03.10"/>
    <x v="9"/>
    <x v="0"/>
    <x v="3"/>
    <x v="3"/>
    <x v="0"/>
    <x v="0"/>
    <x v="2"/>
    <x v="0"/>
    <x v="0"/>
    <s v="2024-01-26"/>
    <x v="0"/>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320"/>
    <x v="940"/>
    <x v="0"/>
    <x v="1"/>
    <x v="0"/>
    <s v="03.03.10"/>
    <x v="8"/>
    <x v="0"/>
    <x v="4"/>
    <s v="Receitas Da Câmara"/>
    <s v="03.03.10"/>
    <s v="Receitas Da Câmara"/>
    <s v="03.03.10"/>
    <x v="18"/>
    <x v="0"/>
    <x v="0"/>
    <x v="0"/>
    <x v="0"/>
    <x v="0"/>
    <x v="2"/>
    <x v="0"/>
    <x v="0"/>
    <s v="2024-01-26"/>
    <x v="0"/>
    <n v="323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200"/>
    <x v="941"/>
    <x v="0"/>
    <x v="1"/>
    <x v="0"/>
    <s v="03.03.10"/>
    <x v="8"/>
    <x v="0"/>
    <x v="4"/>
    <s v="Receitas Da Câmara"/>
    <s v="03.03.10"/>
    <s v="Receitas Da Câmara"/>
    <s v="03.03.10"/>
    <x v="11"/>
    <x v="0"/>
    <x v="0"/>
    <x v="5"/>
    <x v="0"/>
    <x v="0"/>
    <x v="2"/>
    <x v="0"/>
    <x v="0"/>
    <s v="2024-01-26"/>
    <x v="0"/>
    <n v="1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490"/>
    <x v="942"/>
    <x v="0"/>
    <x v="1"/>
    <x v="0"/>
    <s v="03.03.10"/>
    <x v="8"/>
    <x v="0"/>
    <x v="4"/>
    <s v="Receitas Da Câmara"/>
    <s v="03.03.10"/>
    <s v="Receitas Da Câmara"/>
    <s v="03.03.10"/>
    <x v="10"/>
    <x v="0"/>
    <x v="3"/>
    <x v="3"/>
    <x v="0"/>
    <x v="0"/>
    <x v="2"/>
    <x v="0"/>
    <x v="0"/>
    <s v="2024-01-26"/>
    <x v="0"/>
    <n v="94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61"/>
    <x v="943"/>
    <x v="0"/>
    <x v="1"/>
    <x v="0"/>
    <s v="03.03.10"/>
    <x v="8"/>
    <x v="0"/>
    <x v="4"/>
    <s v="Receitas Da Câmara"/>
    <s v="03.03.10"/>
    <s v="Receitas Da Câmara"/>
    <s v="03.03.10"/>
    <x v="25"/>
    <x v="0"/>
    <x v="3"/>
    <x v="3"/>
    <x v="0"/>
    <x v="0"/>
    <x v="2"/>
    <x v="0"/>
    <x v="0"/>
    <s v="2024-01-26"/>
    <x v="0"/>
    <n v="286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03"/>
    <x v="944"/>
    <x v="0"/>
    <x v="1"/>
    <x v="0"/>
    <s v="03.03.10"/>
    <x v="8"/>
    <x v="0"/>
    <x v="4"/>
    <s v="Receitas Da Câmara"/>
    <s v="03.03.10"/>
    <s v="Receitas Da Câmara"/>
    <s v="03.03.10"/>
    <x v="17"/>
    <x v="0"/>
    <x v="3"/>
    <x v="3"/>
    <x v="0"/>
    <x v="0"/>
    <x v="2"/>
    <x v="0"/>
    <x v="0"/>
    <s v="2024-01-26"/>
    <x v="0"/>
    <n v="870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30"/>
    <x v="945"/>
    <x v="0"/>
    <x v="1"/>
    <x v="0"/>
    <s v="03.03.10"/>
    <x v="8"/>
    <x v="0"/>
    <x v="4"/>
    <s v="Receitas Da Câmara"/>
    <s v="03.03.10"/>
    <s v="Receitas Da Câmara"/>
    <s v="03.03.10"/>
    <x v="13"/>
    <x v="0"/>
    <x v="3"/>
    <x v="3"/>
    <x v="0"/>
    <x v="0"/>
    <x v="2"/>
    <x v="0"/>
    <x v="0"/>
    <s v="2024-01-26"/>
    <x v="0"/>
    <n v="27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60"/>
    <x v="946"/>
    <x v="0"/>
    <x v="1"/>
    <x v="0"/>
    <s v="03.03.10"/>
    <x v="8"/>
    <x v="0"/>
    <x v="4"/>
    <s v="Receitas Da Câmara"/>
    <s v="03.03.10"/>
    <s v="Receitas Da Câmara"/>
    <s v="03.03.10"/>
    <x v="21"/>
    <x v="0"/>
    <x v="3"/>
    <x v="3"/>
    <x v="0"/>
    <x v="0"/>
    <x v="2"/>
    <x v="0"/>
    <x v="0"/>
    <s v="2024-01-26"/>
    <x v="0"/>
    <n v="1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300"/>
    <x v="947"/>
    <x v="0"/>
    <x v="1"/>
    <x v="0"/>
    <s v="03.03.10"/>
    <x v="8"/>
    <x v="0"/>
    <x v="4"/>
    <s v="Receitas Da Câmara"/>
    <s v="03.03.10"/>
    <s v="Receitas Da Câmara"/>
    <s v="03.03.10"/>
    <x v="20"/>
    <x v="0"/>
    <x v="3"/>
    <x v="3"/>
    <x v="0"/>
    <x v="0"/>
    <x v="2"/>
    <x v="0"/>
    <x v="0"/>
    <s v="2024-01-26"/>
    <x v="0"/>
    <n v="21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30"/>
    <x v="948"/>
    <x v="0"/>
    <x v="1"/>
    <x v="0"/>
    <s v="03.03.10"/>
    <x v="8"/>
    <x v="0"/>
    <x v="4"/>
    <s v="Receitas Da Câmara"/>
    <s v="03.03.10"/>
    <s v="Receitas Da Câmara"/>
    <s v="03.03.10"/>
    <x v="6"/>
    <x v="0"/>
    <x v="3"/>
    <x v="3"/>
    <x v="0"/>
    <x v="0"/>
    <x v="2"/>
    <x v="0"/>
    <x v="0"/>
    <s v="2024-01-26"/>
    <x v="0"/>
    <n v="843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881"/>
    <x v="949"/>
    <x v="0"/>
    <x v="0"/>
    <x v="0"/>
    <s v="01.27.06.80"/>
    <x v="1"/>
    <x v="1"/>
    <x v="1"/>
    <s v="Requalificação Urbana e habitação"/>
    <s v="01.27.06"/>
    <s v="Requalificação Urbana e habitação"/>
    <s v="01.27.06"/>
    <x v="1"/>
    <x v="0"/>
    <x v="0"/>
    <x v="0"/>
    <x v="0"/>
    <x v="1"/>
    <x v="1"/>
    <x v="0"/>
    <x v="1"/>
    <s v="2024-03-25"/>
    <x v="0"/>
    <n v="3881"/>
    <x v="0"/>
    <m/>
    <x v="0"/>
    <m/>
    <x v="2"/>
    <n v="100474696"/>
    <x v="0"/>
    <x v="1"/>
    <s v="Requalificação Urbana de Veneza"/>
    <s v="ORI"/>
    <x v="0"/>
    <m/>
    <x v="0"/>
    <x v="0"/>
    <x v="0"/>
    <x v="0"/>
    <x v="0"/>
    <x v="0"/>
    <x v="0"/>
    <x v="0"/>
    <x v="0"/>
    <x v="0"/>
    <x v="0"/>
    <s v="Requalificação Urbana de Veneza"/>
    <x v="0"/>
    <x v="0"/>
    <x v="0"/>
    <x v="0"/>
    <x v="1"/>
    <x v="0"/>
    <x v="0"/>
    <x v="0"/>
    <x v="0"/>
    <x v="0"/>
    <x v="1"/>
    <x v="0"/>
    <s v="Pagamento prestação de serviço mão de obra no âmbito de requalificação urbana e ambiental de praia de Veneza, conforme anexo."/>
  </r>
  <r>
    <x v="0"/>
    <n v="0"/>
    <n v="0"/>
    <n v="0"/>
    <n v="10000"/>
    <x v="950"/>
    <x v="0"/>
    <x v="0"/>
    <x v="0"/>
    <s v="01.25.03.12"/>
    <x v="6"/>
    <x v="3"/>
    <x v="3"/>
    <s v="Emprego e Formação profissional"/>
    <s v="01.25.03"/>
    <s v="Emprego e Formação profissional"/>
    <s v="01.25.03"/>
    <x v="4"/>
    <x v="0"/>
    <x v="2"/>
    <x v="2"/>
    <x v="0"/>
    <x v="1"/>
    <x v="0"/>
    <x v="0"/>
    <x v="2"/>
    <s v="2024-02-29"/>
    <x v="0"/>
    <n v="10000"/>
    <x v="0"/>
    <m/>
    <x v="0"/>
    <m/>
    <x v="197"/>
    <n v="100478097"/>
    <x v="0"/>
    <x v="0"/>
    <s v="Estágios Profissionais e Promoção de Emprego"/>
    <s v="ORI"/>
    <x v="0"/>
    <m/>
    <x v="0"/>
    <x v="0"/>
    <x v="0"/>
    <x v="0"/>
    <x v="0"/>
    <x v="0"/>
    <x v="0"/>
    <x v="0"/>
    <x v="0"/>
    <x v="0"/>
    <x v="0"/>
    <s v="Estágios Profissionais e Promoção de Emprego"/>
    <x v="0"/>
    <x v="0"/>
    <x v="0"/>
    <x v="0"/>
    <x v="1"/>
    <x v="0"/>
    <x v="0"/>
    <x v="0"/>
    <x v="0"/>
    <x v="0"/>
    <x v="0"/>
    <x v="0"/>
    <s v="Apoio a favor da Sra. Maria Virginia Tavares, para a aquisição de género para inicio de atividade de AGQ, conforme anexo."/>
  </r>
  <r>
    <x v="1"/>
    <n v="0"/>
    <n v="0"/>
    <n v="0"/>
    <n v="21994"/>
    <x v="949"/>
    <x v="0"/>
    <x v="0"/>
    <x v="0"/>
    <s v="01.27.06.80"/>
    <x v="1"/>
    <x v="1"/>
    <x v="1"/>
    <s v="Requalificação Urbana e habitação"/>
    <s v="01.27.06"/>
    <s v="Requalificação Urbana e habitação"/>
    <s v="01.27.06"/>
    <x v="1"/>
    <x v="0"/>
    <x v="0"/>
    <x v="0"/>
    <x v="0"/>
    <x v="1"/>
    <x v="1"/>
    <x v="0"/>
    <x v="1"/>
    <s v="2024-03-25"/>
    <x v="0"/>
    <n v="21994"/>
    <x v="0"/>
    <m/>
    <x v="0"/>
    <m/>
    <x v="198"/>
    <n v="100479365"/>
    <x v="0"/>
    <x v="0"/>
    <s v="Requalificação Urbana de Veneza"/>
    <s v="ORI"/>
    <x v="0"/>
    <m/>
    <x v="0"/>
    <x v="0"/>
    <x v="0"/>
    <x v="0"/>
    <x v="0"/>
    <x v="0"/>
    <x v="0"/>
    <x v="0"/>
    <x v="0"/>
    <x v="0"/>
    <x v="0"/>
    <s v="Requalificação Urbana de Veneza"/>
    <x v="0"/>
    <x v="0"/>
    <x v="0"/>
    <x v="0"/>
    <x v="1"/>
    <x v="0"/>
    <x v="0"/>
    <x v="0"/>
    <x v="0"/>
    <x v="0"/>
    <x v="0"/>
    <x v="0"/>
    <s v="Pagamento prestação de serviço mão de obra no âmbito de requalificação urbana e ambiental de praia de Veneza, conforme anexo."/>
  </r>
  <r>
    <x v="0"/>
    <n v="0"/>
    <n v="0"/>
    <n v="0"/>
    <n v="300000"/>
    <x v="951"/>
    <x v="0"/>
    <x v="0"/>
    <x v="0"/>
    <s v="03.16.15"/>
    <x v="0"/>
    <x v="0"/>
    <x v="0"/>
    <s v="Direção Financeira"/>
    <s v="03.16.15"/>
    <s v="Direção Financeira"/>
    <s v="03.16.15"/>
    <x v="43"/>
    <x v="0"/>
    <x v="0"/>
    <x v="1"/>
    <x v="0"/>
    <x v="0"/>
    <x v="0"/>
    <x v="0"/>
    <x v="1"/>
    <s v="2024-03-26"/>
    <x v="0"/>
    <n v="300000"/>
    <x v="0"/>
    <m/>
    <x v="0"/>
    <m/>
    <x v="157"/>
    <n v="100476460"/>
    <x v="0"/>
    <x v="0"/>
    <s v="Direção Financeira"/>
    <s v="ORI"/>
    <x v="0"/>
    <m/>
    <x v="0"/>
    <x v="0"/>
    <x v="0"/>
    <x v="0"/>
    <x v="0"/>
    <x v="0"/>
    <x v="0"/>
    <x v="0"/>
    <x v="0"/>
    <x v="0"/>
    <x v="0"/>
    <s v="Direção Financeira"/>
    <x v="0"/>
    <x v="0"/>
    <x v="0"/>
    <x v="0"/>
    <x v="0"/>
    <x v="0"/>
    <x v="0"/>
    <x v="0"/>
    <x v="0"/>
    <x v="0"/>
    <x v="0"/>
    <x v="0"/>
    <s v="Pagamento referente a aquisição de serviços de transporte de donativos da Associação Cabo Verde AMIENS-França atribuída a CMSM, conforme anexo."/>
  </r>
  <r>
    <x v="0"/>
    <n v="0"/>
    <n v="0"/>
    <n v="0"/>
    <n v="1050"/>
    <x v="952"/>
    <x v="0"/>
    <x v="0"/>
    <x v="0"/>
    <s v="01.25.03.12"/>
    <x v="6"/>
    <x v="3"/>
    <x v="3"/>
    <s v="Emprego e Formação profissional"/>
    <s v="01.25.03"/>
    <s v="Emprego e Formação profissional"/>
    <s v="01.25.03"/>
    <x v="4"/>
    <x v="0"/>
    <x v="2"/>
    <x v="2"/>
    <x v="0"/>
    <x v="1"/>
    <x v="0"/>
    <x v="0"/>
    <x v="1"/>
    <s v="2024-03-28"/>
    <x v="0"/>
    <n v="1050"/>
    <x v="0"/>
    <m/>
    <x v="0"/>
    <m/>
    <x v="2"/>
    <n v="100474696"/>
    <x v="0"/>
    <x v="1"/>
    <s v="Estágios Profissionais e Promoção de Emprego"/>
    <s v="ORI"/>
    <x v="0"/>
    <m/>
    <x v="0"/>
    <x v="0"/>
    <x v="0"/>
    <x v="0"/>
    <x v="0"/>
    <x v="0"/>
    <x v="0"/>
    <x v="0"/>
    <x v="0"/>
    <x v="0"/>
    <x v="0"/>
    <s v="Estágios Profissionais e Promoção de Emprego"/>
    <x v="0"/>
    <x v="0"/>
    <x v="0"/>
    <x v="0"/>
    <x v="1"/>
    <x v="0"/>
    <x v="0"/>
    <x v="0"/>
    <x v="0"/>
    <x v="0"/>
    <x v="1"/>
    <x v="0"/>
    <s v="Pagamento referente a armação e condução de bote, durante uma semana , de formação prática  de iniciação de pescador na cidade da Calheta, conforme anexo."/>
  </r>
  <r>
    <x v="0"/>
    <n v="0"/>
    <n v="0"/>
    <n v="0"/>
    <n v="5950"/>
    <x v="952"/>
    <x v="0"/>
    <x v="0"/>
    <x v="0"/>
    <s v="01.25.03.12"/>
    <x v="6"/>
    <x v="3"/>
    <x v="3"/>
    <s v="Emprego e Formação profissional"/>
    <s v="01.25.03"/>
    <s v="Emprego e Formação profissional"/>
    <s v="01.25.03"/>
    <x v="4"/>
    <x v="0"/>
    <x v="2"/>
    <x v="2"/>
    <x v="0"/>
    <x v="1"/>
    <x v="0"/>
    <x v="0"/>
    <x v="1"/>
    <s v="2024-03-28"/>
    <x v="0"/>
    <n v="5950"/>
    <x v="0"/>
    <m/>
    <x v="0"/>
    <m/>
    <x v="199"/>
    <n v="100475667"/>
    <x v="0"/>
    <x v="0"/>
    <s v="Estágios Profissionais e Promoção de Emprego"/>
    <s v="ORI"/>
    <x v="0"/>
    <m/>
    <x v="0"/>
    <x v="0"/>
    <x v="0"/>
    <x v="0"/>
    <x v="0"/>
    <x v="0"/>
    <x v="0"/>
    <x v="0"/>
    <x v="0"/>
    <x v="0"/>
    <x v="0"/>
    <s v="Estágios Profissionais e Promoção de Emprego"/>
    <x v="0"/>
    <x v="0"/>
    <x v="0"/>
    <x v="0"/>
    <x v="1"/>
    <x v="0"/>
    <x v="0"/>
    <x v="0"/>
    <x v="0"/>
    <x v="0"/>
    <x v="0"/>
    <x v="0"/>
    <s v="Pagamento referente a armação e condução de bote, durante uma semana , de formação prática  de iniciação de pescador na cidade da Calheta, conforme anexo."/>
  </r>
  <r>
    <x v="1"/>
    <n v="0"/>
    <n v="0"/>
    <n v="0"/>
    <n v="15748009"/>
    <x v="953"/>
    <x v="0"/>
    <x v="0"/>
    <x v="0"/>
    <s v="01.27.06.42"/>
    <x v="22"/>
    <x v="1"/>
    <x v="1"/>
    <s v="Requalificação Urbana e habitação"/>
    <s v="01.27.06"/>
    <s v="Requalificação Urbana e habitação"/>
    <s v="01.27.06"/>
    <x v="1"/>
    <x v="0"/>
    <x v="0"/>
    <x v="0"/>
    <x v="0"/>
    <x v="1"/>
    <x v="1"/>
    <x v="0"/>
    <x v="3"/>
    <s v="2024-05-21"/>
    <x v="1"/>
    <n v="15748009"/>
    <x v="0"/>
    <m/>
    <x v="0"/>
    <m/>
    <x v="154"/>
    <n v="100475724"/>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80% de fornecimento de bens no âmbito do concurso 03/CMSM/2023 para construção de dois campo de futebol de 11 no município de SM, conforme anexo."/>
  </r>
  <r>
    <x v="1"/>
    <n v="0"/>
    <n v="0"/>
    <n v="0"/>
    <n v="75390"/>
    <x v="954"/>
    <x v="0"/>
    <x v="0"/>
    <x v="0"/>
    <s v="01.27.03.12"/>
    <x v="53"/>
    <x v="1"/>
    <x v="1"/>
    <s v="Gestão de Recursos Hídricos"/>
    <s v="01.27.03"/>
    <s v="Gestão de Recursos Hídricos"/>
    <s v="01.27.03"/>
    <x v="46"/>
    <x v="0"/>
    <x v="0"/>
    <x v="0"/>
    <x v="0"/>
    <x v="1"/>
    <x v="1"/>
    <x v="0"/>
    <x v="6"/>
    <s v="2024-04-25"/>
    <x v="1"/>
    <n v="75390"/>
    <x v="0"/>
    <m/>
    <x v="0"/>
    <m/>
    <x v="200"/>
    <n v="100477943"/>
    <x v="0"/>
    <x v="0"/>
    <s v="Ligações Domiciliarias em Jaquetão e Ribeira de Flamengos"/>
    <s v="ORI"/>
    <x v="0"/>
    <s v="LDJF"/>
    <x v="0"/>
    <x v="0"/>
    <x v="0"/>
    <x v="0"/>
    <x v="0"/>
    <x v="0"/>
    <x v="0"/>
    <x v="0"/>
    <x v="0"/>
    <x v="0"/>
    <x v="0"/>
    <s v="Ligações Domiciliarias em Jaquetão e Ribeira de Flamengos"/>
    <x v="0"/>
    <x v="0"/>
    <x v="0"/>
    <x v="0"/>
    <x v="1"/>
    <x v="0"/>
    <x v="0"/>
    <x v="0"/>
    <x v="0"/>
    <x v="0"/>
    <x v="0"/>
    <x v="0"/>
    <s v="Pagamento a favor de Sun LDA, referente a matérias para ligação de água, conforme anexo."/>
  </r>
  <r>
    <x v="1"/>
    <n v="0"/>
    <n v="0"/>
    <n v="0"/>
    <n v="1350"/>
    <x v="955"/>
    <x v="0"/>
    <x v="0"/>
    <x v="0"/>
    <s v="01.27.06.72"/>
    <x v="32"/>
    <x v="1"/>
    <x v="1"/>
    <s v="Requalificação Urbana e habitação"/>
    <s v="01.27.06"/>
    <s v="Requalificação Urbana e habitação"/>
    <s v="01.27.06"/>
    <x v="1"/>
    <x v="0"/>
    <x v="0"/>
    <x v="0"/>
    <x v="0"/>
    <x v="1"/>
    <x v="1"/>
    <x v="0"/>
    <x v="6"/>
    <s v="2024-04-09"/>
    <x v="1"/>
    <n v="135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referente a prestação da manutenção completa rede de eletricidade, nas instalações do Centro de Apoio á Vitima, conforme anexo"/>
  </r>
  <r>
    <x v="1"/>
    <n v="0"/>
    <n v="0"/>
    <n v="0"/>
    <n v="7650"/>
    <x v="955"/>
    <x v="0"/>
    <x v="0"/>
    <x v="0"/>
    <s v="01.27.06.72"/>
    <x v="32"/>
    <x v="1"/>
    <x v="1"/>
    <s v="Requalificação Urbana e habitação"/>
    <s v="01.27.06"/>
    <s v="Requalificação Urbana e habitação"/>
    <s v="01.27.06"/>
    <x v="1"/>
    <x v="0"/>
    <x v="0"/>
    <x v="0"/>
    <x v="0"/>
    <x v="1"/>
    <x v="1"/>
    <x v="0"/>
    <x v="6"/>
    <s v="2024-04-09"/>
    <x v="1"/>
    <n v="7650"/>
    <x v="0"/>
    <m/>
    <x v="0"/>
    <m/>
    <x v="201"/>
    <n v="100442548"/>
    <x v="0"/>
    <x v="0"/>
    <s v="Manutenção e Reabilitação de Edificios Municipais"/>
    <s v="ORI"/>
    <x v="0"/>
    <m/>
    <x v="0"/>
    <x v="0"/>
    <x v="0"/>
    <x v="0"/>
    <x v="0"/>
    <x v="0"/>
    <x v="0"/>
    <x v="0"/>
    <x v="0"/>
    <x v="0"/>
    <x v="0"/>
    <s v="Manutenção e Reabilitação de Edificios Municipais"/>
    <x v="0"/>
    <x v="0"/>
    <x v="0"/>
    <x v="0"/>
    <x v="1"/>
    <x v="0"/>
    <x v="0"/>
    <x v="0"/>
    <x v="0"/>
    <x v="0"/>
    <x v="0"/>
    <x v="0"/>
    <s v="Pagamento referente a prestação da manutenção completa rede de eletricidade, nas instalações do Centro de Apoio á Vitima, conforme anexo"/>
  </r>
  <r>
    <x v="0"/>
    <n v="0"/>
    <n v="0"/>
    <n v="0"/>
    <n v="1000"/>
    <x v="956"/>
    <x v="0"/>
    <x v="0"/>
    <x v="0"/>
    <s v="03.16.15"/>
    <x v="0"/>
    <x v="0"/>
    <x v="0"/>
    <s v="Direção Financeira"/>
    <s v="03.16.15"/>
    <s v="Direção Financeira"/>
    <s v="03.16.15"/>
    <x v="31"/>
    <x v="0"/>
    <x v="0"/>
    <x v="1"/>
    <x v="0"/>
    <x v="0"/>
    <x v="0"/>
    <x v="0"/>
    <x v="6"/>
    <s v="2024-04-09"/>
    <x v="1"/>
    <n v="1000"/>
    <x v="0"/>
    <m/>
    <x v="0"/>
    <m/>
    <x v="6"/>
    <n v="100474914"/>
    <x v="0"/>
    <x v="0"/>
    <s v="Direção Financeira"/>
    <s v="ORI"/>
    <x v="0"/>
    <m/>
    <x v="0"/>
    <x v="0"/>
    <x v="0"/>
    <x v="0"/>
    <x v="0"/>
    <x v="0"/>
    <x v="0"/>
    <x v="0"/>
    <x v="0"/>
    <x v="0"/>
    <x v="0"/>
    <s v="Direção Financeira"/>
    <x v="0"/>
    <x v="0"/>
    <x v="0"/>
    <x v="0"/>
    <x v="0"/>
    <x v="0"/>
    <x v="0"/>
    <x v="0"/>
    <x v="0"/>
    <x v="0"/>
    <x v="0"/>
    <x v="0"/>
    <s v="Pagamento a favor da Tesouraria Municipal, pela a aquisição de carregamento de megas de internet do polo Escolar do Mar da CMSM, conforme anexo."/>
  </r>
  <r>
    <x v="0"/>
    <n v="0"/>
    <n v="0"/>
    <n v="0"/>
    <n v="23888"/>
    <x v="957"/>
    <x v="0"/>
    <x v="0"/>
    <x v="0"/>
    <s v="03.16.15"/>
    <x v="0"/>
    <x v="0"/>
    <x v="0"/>
    <s v="Direção Financeira"/>
    <s v="03.16.15"/>
    <s v="Direção Financeira"/>
    <s v="03.16.15"/>
    <x v="74"/>
    <x v="0"/>
    <x v="0"/>
    <x v="0"/>
    <x v="0"/>
    <x v="0"/>
    <x v="0"/>
    <x v="0"/>
    <x v="6"/>
    <s v="2024-04-26"/>
    <x v="1"/>
    <n v="23888"/>
    <x v="0"/>
    <m/>
    <x v="0"/>
    <m/>
    <x v="202"/>
    <n v="100479567"/>
    <x v="0"/>
    <x v="0"/>
    <s v="Direção Financeira"/>
    <s v="ORI"/>
    <x v="0"/>
    <m/>
    <x v="0"/>
    <x v="0"/>
    <x v="0"/>
    <x v="0"/>
    <x v="0"/>
    <x v="0"/>
    <x v="0"/>
    <x v="0"/>
    <x v="0"/>
    <x v="0"/>
    <x v="0"/>
    <s v="Direção Financeira"/>
    <x v="0"/>
    <x v="0"/>
    <x v="0"/>
    <x v="0"/>
    <x v="0"/>
    <x v="0"/>
    <x v="0"/>
    <x v="0"/>
    <x v="0"/>
    <x v="0"/>
    <x v="0"/>
    <x v="0"/>
    <s v="Pagamento referente a aquisição de fechadura e acessórios para a manutenção das portas e janelas do Mercado Municipal de Calheta SM, conforme anexo."/>
  </r>
  <r>
    <x v="0"/>
    <n v="0"/>
    <n v="0"/>
    <n v="0"/>
    <n v="14250"/>
    <x v="958"/>
    <x v="0"/>
    <x v="1"/>
    <x v="0"/>
    <s v="80.02.01"/>
    <x v="2"/>
    <x v="2"/>
    <x v="2"/>
    <s v="Retenções Iur"/>
    <s v="80.02.01"/>
    <s v="Retenções Iur"/>
    <s v="80.02.01"/>
    <x v="2"/>
    <x v="0"/>
    <x v="1"/>
    <x v="0"/>
    <x v="1"/>
    <x v="2"/>
    <x v="2"/>
    <x v="0"/>
    <x v="4"/>
    <s v="2024-06-06"/>
    <x v="1"/>
    <n v="14250"/>
    <x v="0"/>
    <m/>
    <x v="0"/>
    <m/>
    <x v="2"/>
    <n v="100474696"/>
    <x v="0"/>
    <x v="0"/>
    <s v="Retenções Iur"/>
    <s v="ORI"/>
    <x v="0"/>
    <s v="RIUR"/>
    <x v="0"/>
    <x v="0"/>
    <x v="0"/>
    <x v="0"/>
    <x v="0"/>
    <x v="0"/>
    <x v="0"/>
    <x v="0"/>
    <x v="0"/>
    <x v="0"/>
    <x v="0"/>
    <s v="Retenções Iur"/>
    <x v="0"/>
    <x v="0"/>
    <x v="0"/>
    <x v="0"/>
    <x v="2"/>
    <x v="0"/>
    <x v="0"/>
    <x v="0"/>
    <x v="0"/>
    <x v="1"/>
    <x v="0"/>
    <x v="0"/>
    <s v="RETENCAO OT"/>
  </r>
  <r>
    <x v="0"/>
    <n v="0"/>
    <n v="0"/>
    <n v="0"/>
    <n v="6000"/>
    <x v="959"/>
    <x v="0"/>
    <x v="0"/>
    <x v="0"/>
    <s v="03.16.15"/>
    <x v="0"/>
    <x v="0"/>
    <x v="0"/>
    <s v="Direção Financeira"/>
    <s v="03.16.15"/>
    <s v="Direção Financeira"/>
    <s v="03.16.15"/>
    <x v="75"/>
    <x v="0"/>
    <x v="2"/>
    <x v="16"/>
    <x v="0"/>
    <x v="0"/>
    <x v="0"/>
    <x v="0"/>
    <x v="4"/>
    <s v="2024-06-14"/>
    <x v="1"/>
    <n v="6000"/>
    <x v="0"/>
    <m/>
    <x v="0"/>
    <m/>
    <x v="203"/>
    <n v="100479672"/>
    <x v="0"/>
    <x v="0"/>
    <s v="Direção Financeira"/>
    <s v="ORI"/>
    <x v="0"/>
    <m/>
    <x v="0"/>
    <x v="0"/>
    <x v="0"/>
    <x v="0"/>
    <x v="0"/>
    <x v="0"/>
    <x v="0"/>
    <x v="0"/>
    <x v="0"/>
    <x v="0"/>
    <x v="0"/>
    <s v="Direção Financeira"/>
    <x v="0"/>
    <x v="0"/>
    <x v="0"/>
    <x v="0"/>
    <x v="0"/>
    <x v="0"/>
    <x v="0"/>
    <x v="1"/>
    <x v="0"/>
    <x v="0"/>
    <x v="0"/>
    <x v="0"/>
    <s v="Restituição a favor do senhor Rafael Mendes Tavares, referente a cobrança indevida, conforme anexo."/>
  </r>
  <r>
    <x v="0"/>
    <n v="0"/>
    <n v="0"/>
    <n v="0"/>
    <n v="2000"/>
    <x v="960"/>
    <x v="0"/>
    <x v="0"/>
    <x v="0"/>
    <s v="01.25.03.09"/>
    <x v="50"/>
    <x v="3"/>
    <x v="3"/>
    <s v="Emprego e Formação profissional"/>
    <s v="01.25.03"/>
    <s v="Emprego e Formação profissional"/>
    <s v="01.25.03"/>
    <x v="4"/>
    <x v="0"/>
    <x v="2"/>
    <x v="2"/>
    <x v="0"/>
    <x v="1"/>
    <x v="0"/>
    <x v="0"/>
    <x v="9"/>
    <s v="2024-07-16"/>
    <x v="2"/>
    <n v="2000"/>
    <x v="0"/>
    <m/>
    <x v="0"/>
    <m/>
    <x v="173"/>
    <n v="100479631"/>
    <x v="0"/>
    <x v="0"/>
    <s v="Apoio a formação profissional"/>
    <s v="ORI"/>
    <x v="0"/>
    <m/>
    <x v="0"/>
    <x v="0"/>
    <x v="0"/>
    <x v="0"/>
    <x v="0"/>
    <x v="0"/>
    <x v="0"/>
    <x v="0"/>
    <x v="0"/>
    <x v="0"/>
    <x v="0"/>
    <s v="Apoio a formação profissional"/>
    <x v="0"/>
    <x v="0"/>
    <x v="0"/>
    <x v="0"/>
    <x v="1"/>
    <x v="0"/>
    <x v="0"/>
    <x v="0"/>
    <x v="0"/>
    <x v="0"/>
    <x v="0"/>
    <x v="0"/>
    <s v="Apoio a favor da aluna Neuritx Ramos, para pagamento transporte da formação em mecânica, conforme anexo."/>
  </r>
  <r>
    <x v="0"/>
    <n v="0"/>
    <n v="0"/>
    <n v="0"/>
    <n v="4800"/>
    <x v="961"/>
    <x v="0"/>
    <x v="0"/>
    <x v="0"/>
    <s v="03.16.15"/>
    <x v="0"/>
    <x v="0"/>
    <x v="0"/>
    <s v="Direção Financeira"/>
    <s v="03.16.15"/>
    <s v="Direção Financeira"/>
    <s v="03.16.15"/>
    <x v="3"/>
    <x v="0"/>
    <x v="0"/>
    <x v="1"/>
    <x v="0"/>
    <x v="0"/>
    <x v="0"/>
    <x v="0"/>
    <x v="9"/>
    <s v="2024-07-17"/>
    <x v="2"/>
    <n v="4800"/>
    <x v="0"/>
    <m/>
    <x v="0"/>
    <m/>
    <x v="204"/>
    <n v="100463625"/>
    <x v="0"/>
    <x v="0"/>
    <s v="Direção Financeira"/>
    <s v="ORI"/>
    <x v="0"/>
    <m/>
    <x v="0"/>
    <x v="0"/>
    <x v="0"/>
    <x v="0"/>
    <x v="0"/>
    <x v="0"/>
    <x v="0"/>
    <x v="0"/>
    <x v="0"/>
    <x v="0"/>
    <x v="0"/>
    <s v="Direção Financeira"/>
    <x v="0"/>
    <x v="0"/>
    <x v="0"/>
    <x v="0"/>
    <x v="0"/>
    <x v="0"/>
    <x v="0"/>
    <x v="0"/>
    <x v="0"/>
    <x v="0"/>
    <x v="0"/>
    <x v="0"/>
    <s v=" Ajuda de custo a favor do Sra.Ivaldina Vaz, pela sua deslocação a Praia nos dia 14, 20 e 27 de julho de 2024, em missão oficial de serviço, conforme anexo.  "/>
  </r>
  <r>
    <x v="1"/>
    <n v="0"/>
    <n v="0"/>
    <n v="0"/>
    <n v="10650"/>
    <x v="962"/>
    <x v="0"/>
    <x v="0"/>
    <x v="0"/>
    <s v="01.27.06.72"/>
    <x v="32"/>
    <x v="1"/>
    <x v="1"/>
    <s v="Requalificação Urbana e habitação"/>
    <s v="01.27.06"/>
    <s v="Requalificação Urbana e habitação"/>
    <s v="01.27.06"/>
    <x v="1"/>
    <x v="0"/>
    <x v="0"/>
    <x v="0"/>
    <x v="0"/>
    <x v="1"/>
    <x v="1"/>
    <x v="0"/>
    <x v="5"/>
    <s v="2024-08-01"/>
    <x v="2"/>
    <n v="1065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referente a serviços de pintura do espaço CAV- Centro de Apoio a Vítima da CMSM, conforme anexo."/>
  </r>
  <r>
    <x v="1"/>
    <n v="0"/>
    <n v="0"/>
    <n v="0"/>
    <n v="60350"/>
    <x v="962"/>
    <x v="0"/>
    <x v="0"/>
    <x v="0"/>
    <s v="01.27.06.72"/>
    <x v="32"/>
    <x v="1"/>
    <x v="1"/>
    <s v="Requalificação Urbana e habitação"/>
    <s v="01.27.06"/>
    <s v="Requalificação Urbana e habitação"/>
    <s v="01.27.06"/>
    <x v="1"/>
    <x v="0"/>
    <x v="0"/>
    <x v="0"/>
    <x v="0"/>
    <x v="1"/>
    <x v="1"/>
    <x v="0"/>
    <x v="5"/>
    <s v="2024-08-01"/>
    <x v="2"/>
    <n v="60350"/>
    <x v="0"/>
    <m/>
    <x v="0"/>
    <m/>
    <x v="80"/>
    <n v="100479650"/>
    <x v="0"/>
    <x v="0"/>
    <s v="Manutenção e Reabilitação de Edificios Municipais"/>
    <s v="ORI"/>
    <x v="0"/>
    <m/>
    <x v="0"/>
    <x v="0"/>
    <x v="0"/>
    <x v="0"/>
    <x v="0"/>
    <x v="0"/>
    <x v="0"/>
    <x v="0"/>
    <x v="0"/>
    <x v="0"/>
    <x v="0"/>
    <s v="Manutenção e Reabilitação de Edificios Municipais"/>
    <x v="0"/>
    <x v="0"/>
    <x v="0"/>
    <x v="0"/>
    <x v="1"/>
    <x v="0"/>
    <x v="0"/>
    <x v="0"/>
    <x v="0"/>
    <x v="0"/>
    <x v="0"/>
    <x v="0"/>
    <s v="Pagamento referente a serviços de pintura do espaço CAV- Centro de Apoio a Vítima da CMSM, conforme anexo."/>
  </r>
  <r>
    <x v="0"/>
    <n v="0"/>
    <n v="0"/>
    <n v="0"/>
    <n v="4200"/>
    <x v="963"/>
    <x v="0"/>
    <x v="0"/>
    <x v="0"/>
    <s v="03.16.15"/>
    <x v="0"/>
    <x v="0"/>
    <x v="0"/>
    <s v="Direção Financeira"/>
    <s v="03.16.15"/>
    <s v="Direção Financeira"/>
    <s v="03.16.15"/>
    <x v="3"/>
    <x v="0"/>
    <x v="0"/>
    <x v="1"/>
    <x v="0"/>
    <x v="0"/>
    <x v="0"/>
    <x v="0"/>
    <x v="5"/>
    <s v="2024-08-09"/>
    <x v="2"/>
    <n v="4200"/>
    <x v="0"/>
    <m/>
    <x v="0"/>
    <m/>
    <x v="205"/>
    <n v="100478458"/>
    <x v="0"/>
    <x v="0"/>
    <s v="Direção Financeira"/>
    <s v="ORI"/>
    <x v="0"/>
    <m/>
    <x v="0"/>
    <x v="0"/>
    <x v="0"/>
    <x v="0"/>
    <x v="0"/>
    <x v="0"/>
    <x v="0"/>
    <x v="0"/>
    <x v="0"/>
    <x v="0"/>
    <x v="0"/>
    <s v="Direção Financeira"/>
    <x v="0"/>
    <x v="0"/>
    <x v="0"/>
    <x v="0"/>
    <x v="0"/>
    <x v="0"/>
    <x v="0"/>
    <x v="0"/>
    <x v="0"/>
    <x v="0"/>
    <x v="0"/>
    <x v="0"/>
    <s v="Ajuda de custo a favor de Felisberto Mendonça, pela sua deslocação a Praia nos dias 02 e 07 de agosto e no dia 26 de junho de 2024, em missão de serviço, conforme anexo."/>
  </r>
  <r>
    <x v="0"/>
    <n v="0"/>
    <n v="0"/>
    <n v="0"/>
    <n v="10000"/>
    <x v="964"/>
    <x v="0"/>
    <x v="0"/>
    <x v="0"/>
    <s v="01.25.03.12"/>
    <x v="6"/>
    <x v="3"/>
    <x v="3"/>
    <s v="Emprego e Formação profissional"/>
    <s v="01.25.03"/>
    <s v="Emprego e Formação profissional"/>
    <s v="01.25.03"/>
    <x v="4"/>
    <x v="0"/>
    <x v="2"/>
    <x v="2"/>
    <x v="0"/>
    <x v="1"/>
    <x v="0"/>
    <x v="0"/>
    <x v="5"/>
    <s v="2024-08-21"/>
    <x v="2"/>
    <n v="10000"/>
    <x v="0"/>
    <m/>
    <x v="0"/>
    <m/>
    <x v="206"/>
    <n v="100436670"/>
    <x v="0"/>
    <x v="0"/>
    <s v="Estágios Profissionais e Promoção de Emprego"/>
    <s v="ORI"/>
    <x v="0"/>
    <m/>
    <x v="0"/>
    <x v="0"/>
    <x v="0"/>
    <x v="0"/>
    <x v="0"/>
    <x v="0"/>
    <x v="0"/>
    <x v="0"/>
    <x v="0"/>
    <x v="0"/>
    <x v="0"/>
    <s v="Estágios Profissionais e Promoção de Emprego"/>
    <x v="0"/>
    <x v="0"/>
    <x v="0"/>
    <x v="0"/>
    <x v="1"/>
    <x v="0"/>
    <x v="0"/>
    <x v="0"/>
    <x v="0"/>
    <x v="0"/>
    <x v="0"/>
    <x v="0"/>
    <s v="Apoio a favor da senhora Maria Filomena Moreno, para atividades geradoras de rendimento, conforme anexo."/>
  </r>
  <r>
    <x v="1"/>
    <n v="0"/>
    <n v="0"/>
    <n v="0"/>
    <n v="6502"/>
    <x v="965"/>
    <x v="0"/>
    <x v="0"/>
    <x v="0"/>
    <s v="01.27.06.61"/>
    <x v="34"/>
    <x v="1"/>
    <x v="1"/>
    <s v="Requalificação Urbana e habitação"/>
    <s v="01.27.06"/>
    <s v="Requalificação Urbana e habitação"/>
    <s v="01.27.06"/>
    <x v="1"/>
    <x v="0"/>
    <x v="0"/>
    <x v="0"/>
    <x v="0"/>
    <x v="1"/>
    <x v="1"/>
    <x v="0"/>
    <x v="7"/>
    <s v="2024-09-03"/>
    <x v="2"/>
    <n v="6502"/>
    <x v="0"/>
    <m/>
    <x v="0"/>
    <m/>
    <x v="207"/>
    <n v="100479716"/>
    <x v="0"/>
    <x v="0"/>
    <s v="Requalificação Urbana de Ponta Verde"/>
    <s v="ORI"/>
    <x v="0"/>
    <s v="PVR"/>
    <x v="0"/>
    <x v="0"/>
    <x v="0"/>
    <x v="0"/>
    <x v="0"/>
    <x v="0"/>
    <x v="0"/>
    <x v="0"/>
    <x v="0"/>
    <x v="0"/>
    <x v="0"/>
    <s v="Requalificação Urbana de Ponta Verde"/>
    <x v="0"/>
    <x v="0"/>
    <x v="0"/>
    <x v="0"/>
    <x v="1"/>
    <x v="0"/>
    <x v="0"/>
    <x v="0"/>
    <x v="0"/>
    <x v="0"/>
    <x v="0"/>
    <x v="0"/>
    <s v="Pagamento referente a serviços de mão de obra no âmbito da requalificação urbana e ambiental de Brufa, conforme anexo."/>
  </r>
  <r>
    <x v="0"/>
    <n v="0"/>
    <n v="0"/>
    <n v="0"/>
    <n v="10"/>
    <x v="966"/>
    <x v="0"/>
    <x v="0"/>
    <x v="0"/>
    <s v="03.16.16"/>
    <x v="24"/>
    <x v="0"/>
    <x v="0"/>
    <s v="Direção Ambiente e Saneamento "/>
    <s v="03.16.16"/>
    <s v="Direção Ambiente e Saneamento "/>
    <s v="03.16.16"/>
    <x v="64"/>
    <x v="0"/>
    <x v="0"/>
    <x v="0"/>
    <x v="0"/>
    <x v="0"/>
    <x v="0"/>
    <x v="0"/>
    <x v="7"/>
    <s v="2024-09-19"/>
    <x v="2"/>
    <n v="10"/>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9-2024"/>
  </r>
  <r>
    <x v="0"/>
    <n v="0"/>
    <n v="0"/>
    <n v="0"/>
    <n v="6"/>
    <x v="966"/>
    <x v="0"/>
    <x v="0"/>
    <x v="0"/>
    <s v="03.16.16"/>
    <x v="24"/>
    <x v="0"/>
    <x v="0"/>
    <s v="Direção Ambiente e Saneamento "/>
    <s v="03.16.16"/>
    <s v="Direção Ambiente e Saneamento "/>
    <s v="03.16.16"/>
    <x v="29"/>
    <x v="0"/>
    <x v="0"/>
    <x v="0"/>
    <x v="0"/>
    <x v="0"/>
    <x v="0"/>
    <x v="0"/>
    <x v="7"/>
    <s v="2024-09-19"/>
    <x v="2"/>
    <n v="6"/>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9-2024"/>
  </r>
  <r>
    <x v="0"/>
    <n v="0"/>
    <n v="0"/>
    <n v="0"/>
    <n v="378"/>
    <x v="966"/>
    <x v="0"/>
    <x v="0"/>
    <x v="0"/>
    <s v="03.16.16"/>
    <x v="24"/>
    <x v="0"/>
    <x v="0"/>
    <s v="Direção Ambiente e Saneamento "/>
    <s v="03.16.16"/>
    <s v="Direção Ambiente e Saneamento "/>
    <s v="03.16.16"/>
    <x v="28"/>
    <x v="0"/>
    <x v="0"/>
    <x v="0"/>
    <x v="0"/>
    <x v="0"/>
    <x v="0"/>
    <x v="0"/>
    <x v="7"/>
    <s v="2024-09-19"/>
    <x v="2"/>
    <n v="378"/>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9-2024"/>
  </r>
  <r>
    <x v="0"/>
    <n v="0"/>
    <n v="0"/>
    <n v="0"/>
    <n v="5587"/>
    <x v="966"/>
    <x v="0"/>
    <x v="0"/>
    <x v="0"/>
    <s v="03.16.16"/>
    <x v="24"/>
    <x v="0"/>
    <x v="0"/>
    <s v="Direção Ambiente e Saneamento "/>
    <s v="03.16.16"/>
    <s v="Direção Ambiente e Saneamento "/>
    <s v="03.16.16"/>
    <x v="30"/>
    <x v="0"/>
    <x v="0"/>
    <x v="0"/>
    <x v="1"/>
    <x v="0"/>
    <x v="0"/>
    <x v="0"/>
    <x v="7"/>
    <s v="2024-09-19"/>
    <x v="2"/>
    <n v="5587"/>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9-2024"/>
  </r>
  <r>
    <x v="0"/>
    <n v="0"/>
    <n v="0"/>
    <n v="0"/>
    <n v="17"/>
    <x v="966"/>
    <x v="0"/>
    <x v="0"/>
    <x v="0"/>
    <s v="03.16.16"/>
    <x v="24"/>
    <x v="0"/>
    <x v="0"/>
    <s v="Direção Ambiente e Saneamento "/>
    <s v="03.16.16"/>
    <s v="Direção Ambiente e Saneamento "/>
    <s v="03.16.16"/>
    <x v="64"/>
    <x v="0"/>
    <x v="0"/>
    <x v="0"/>
    <x v="0"/>
    <x v="0"/>
    <x v="0"/>
    <x v="0"/>
    <x v="7"/>
    <s v="2024-09-19"/>
    <x v="2"/>
    <n v="17"/>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9-2024"/>
  </r>
  <r>
    <x v="0"/>
    <n v="0"/>
    <n v="0"/>
    <n v="0"/>
    <n v="10"/>
    <x v="966"/>
    <x v="0"/>
    <x v="0"/>
    <x v="0"/>
    <s v="03.16.16"/>
    <x v="24"/>
    <x v="0"/>
    <x v="0"/>
    <s v="Direção Ambiente e Saneamento "/>
    <s v="03.16.16"/>
    <s v="Direção Ambiente e Saneamento "/>
    <s v="03.16.16"/>
    <x v="29"/>
    <x v="0"/>
    <x v="0"/>
    <x v="0"/>
    <x v="0"/>
    <x v="0"/>
    <x v="0"/>
    <x v="0"/>
    <x v="7"/>
    <s v="2024-09-19"/>
    <x v="2"/>
    <n v="10"/>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9-2024"/>
  </r>
  <r>
    <x v="0"/>
    <n v="0"/>
    <n v="0"/>
    <n v="0"/>
    <n v="659"/>
    <x v="966"/>
    <x v="0"/>
    <x v="0"/>
    <x v="0"/>
    <s v="03.16.16"/>
    <x v="24"/>
    <x v="0"/>
    <x v="0"/>
    <s v="Direção Ambiente e Saneamento "/>
    <s v="03.16.16"/>
    <s v="Direção Ambiente e Saneamento "/>
    <s v="03.16.16"/>
    <x v="28"/>
    <x v="0"/>
    <x v="0"/>
    <x v="0"/>
    <x v="0"/>
    <x v="0"/>
    <x v="0"/>
    <x v="0"/>
    <x v="7"/>
    <s v="2024-09-19"/>
    <x v="2"/>
    <n v="659"/>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9-2024"/>
  </r>
  <r>
    <x v="0"/>
    <n v="0"/>
    <n v="0"/>
    <n v="0"/>
    <n v="9736"/>
    <x v="966"/>
    <x v="0"/>
    <x v="0"/>
    <x v="0"/>
    <s v="03.16.16"/>
    <x v="24"/>
    <x v="0"/>
    <x v="0"/>
    <s v="Direção Ambiente e Saneamento "/>
    <s v="03.16.16"/>
    <s v="Direção Ambiente e Saneamento "/>
    <s v="03.16.16"/>
    <x v="30"/>
    <x v="0"/>
    <x v="0"/>
    <x v="0"/>
    <x v="1"/>
    <x v="0"/>
    <x v="0"/>
    <x v="0"/>
    <x v="7"/>
    <s v="2024-09-19"/>
    <x v="2"/>
    <n v="9736"/>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9-2024"/>
  </r>
  <r>
    <x v="0"/>
    <n v="0"/>
    <n v="0"/>
    <n v="0"/>
    <n v="4625"/>
    <x v="967"/>
    <x v="0"/>
    <x v="1"/>
    <x v="0"/>
    <s v="80.02.01"/>
    <x v="2"/>
    <x v="2"/>
    <x v="2"/>
    <s v="Retenções Iur"/>
    <s v="80.02.01"/>
    <s v="Retenções Iur"/>
    <s v="80.02.01"/>
    <x v="2"/>
    <x v="0"/>
    <x v="1"/>
    <x v="0"/>
    <x v="1"/>
    <x v="2"/>
    <x v="2"/>
    <x v="0"/>
    <x v="5"/>
    <s v="2024-08-27"/>
    <x v="2"/>
    <n v="4625"/>
    <x v="0"/>
    <m/>
    <x v="0"/>
    <m/>
    <x v="2"/>
    <n v="100474696"/>
    <x v="0"/>
    <x v="0"/>
    <s v="Retenções Iur"/>
    <s v="ORI"/>
    <x v="0"/>
    <s v="RIUR"/>
    <x v="0"/>
    <x v="0"/>
    <x v="0"/>
    <x v="0"/>
    <x v="0"/>
    <x v="0"/>
    <x v="0"/>
    <x v="0"/>
    <x v="0"/>
    <x v="0"/>
    <x v="0"/>
    <s v="Retenções Iur"/>
    <x v="0"/>
    <x v="0"/>
    <x v="0"/>
    <x v="0"/>
    <x v="2"/>
    <x v="0"/>
    <x v="0"/>
    <x v="0"/>
    <x v="0"/>
    <x v="1"/>
    <x v="0"/>
    <x v="0"/>
    <s v="RETENCAO OT"/>
  </r>
  <r>
    <x v="1"/>
    <n v="0"/>
    <n v="0"/>
    <n v="0"/>
    <n v="1148"/>
    <x v="965"/>
    <x v="0"/>
    <x v="0"/>
    <x v="0"/>
    <s v="01.27.06.61"/>
    <x v="34"/>
    <x v="1"/>
    <x v="1"/>
    <s v="Requalificação Urbana e habitação"/>
    <s v="01.27.06"/>
    <s v="Requalificação Urbana e habitação"/>
    <s v="01.27.06"/>
    <x v="1"/>
    <x v="0"/>
    <x v="0"/>
    <x v="0"/>
    <x v="0"/>
    <x v="1"/>
    <x v="1"/>
    <x v="0"/>
    <x v="7"/>
    <s v="2024-09-03"/>
    <x v="2"/>
    <n v="1148"/>
    <x v="0"/>
    <m/>
    <x v="0"/>
    <m/>
    <x v="2"/>
    <n v="100474696"/>
    <x v="0"/>
    <x v="1"/>
    <s v="Requalificação Urbana de Ponta Verde"/>
    <s v="ORI"/>
    <x v="0"/>
    <s v="PVR"/>
    <x v="0"/>
    <x v="0"/>
    <x v="0"/>
    <x v="0"/>
    <x v="0"/>
    <x v="0"/>
    <x v="0"/>
    <x v="0"/>
    <x v="0"/>
    <x v="0"/>
    <x v="0"/>
    <s v="Requalificação Urbana de Ponta Verde"/>
    <x v="0"/>
    <x v="0"/>
    <x v="0"/>
    <x v="0"/>
    <x v="1"/>
    <x v="0"/>
    <x v="0"/>
    <x v="0"/>
    <x v="0"/>
    <x v="0"/>
    <x v="1"/>
    <x v="0"/>
    <s v="Pagamento referente a serviços de mão de obra no âmbito da requalificação urbana e ambiental de Brufa, conforme anexo."/>
  </r>
  <r>
    <x v="0"/>
    <n v="0"/>
    <n v="0"/>
    <n v="0"/>
    <n v="4"/>
    <x v="966"/>
    <x v="0"/>
    <x v="0"/>
    <x v="0"/>
    <s v="03.16.16"/>
    <x v="24"/>
    <x v="0"/>
    <x v="0"/>
    <s v="Direção Ambiente e Saneamento "/>
    <s v="03.16.16"/>
    <s v="Direção Ambiente e Saneamento "/>
    <s v="03.16.16"/>
    <x v="64"/>
    <x v="0"/>
    <x v="0"/>
    <x v="0"/>
    <x v="0"/>
    <x v="0"/>
    <x v="0"/>
    <x v="0"/>
    <x v="7"/>
    <s v="2024-09-19"/>
    <x v="2"/>
    <n v="4"/>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9-2024"/>
  </r>
  <r>
    <x v="0"/>
    <n v="0"/>
    <n v="0"/>
    <n v="0"/>
    <n v="2"/>
    <x v="966"/>
    <x v="0"/>
    <x v="0"/>
    <x v="0"/>
    <s v="03.16.16"/>
    <x v="24"/>
    <x v="0"/>
    <x v="0"/>
    <s v="Direção Ambiente e Saneamento "/>
    <s v="03.16.16"/>
    <s v="Direção Ambiente e Saneamento "/>
    <s v="03.16.16"/>
    <x v="29"/>
    <x v="0"/>
    <x v="0"/>
    <x v="0"/>
    <x v="0"/>
    <x v="0"/>
    <x v="0"/>
    <x v="0"/>
    <x v="7"/>
    <s v="2024-09-19"/>
    <x v="2"/>
    <n v="2"/>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9-2024"/>
  </r>
  <r>
    <x v="0"/>
    <n v="0"/>
    <n v="0"/>
    <n v="0"/>
    <n v="160"/>
    <x v="966"/>
    <x v="0"/>
    <x v="0"/>
    <x v="0"/>
    <s v="03.16.16"/>
    <x v="24"/>
    <x v="0"/>
    <x v="0"/>
    <s v="Direção Ambiente e Saneamento "/>
    <s v="03.16.16"/>
    <s v="Direção Ambiente e Saneamento "/>
    <s v="03.16.16"/>
    <x v="28"/>
    <x v="0"/>
    <x v="0"/>
    <x v="0"/>
    <x v="0"/>
    <x v="0"/>
    <x v="0"/>
    <x v="0"/>
    <x v="7"/>
    <s v="2024-09-19"/>
    <x v="2"/>
    <n v="160"/>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9-2024"/>
  </r>
  <r>
    <x v="0"/>
    <n v="0"/>
    <n v="0"/>
    <n v="0"/>
    <n v="2378"/>
    <x v="966"/>
    <x v="0"/>
    <x v="0"/>
    <x v="0"/>
    <s v="03.16.16"/>
    <x v="24"/>
    <x v="0"/>
    <x v="0"/>
    <s v="Direção Ambiente e Saneamento "/>
    <s v="03.16.16"/>
    <s v="Direção Ambiente e Saneamento "/>
    <s v="03.16.16"/>
    <x v="30"/>
    <x v="0"/>
    <x v="0"/>
    <x v="0"/>
    <x v="1"/>
    <x v="0"/>
    <x v="0"/>
    <x v="0"/>
    <x v="7"/>
    <s v="2024-09-19"/>
    <x v="2"/>
    <n v="2378"/>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9-2024"/>
  </r>
  <r>
    <x v="0"/>
    <n v="0"/>
    <n v="0"/>
    <n v="0"/>
    <n v="0"/>
    <x v="966"/>
    <x v="0"/>
    <x v="0"/>
    <x v="0"/>
    <s v="03.16.16"/>
    <x v="24"/>
    <x v="0"/>
    <x v="0"/>
    <s v="Direção Ambiente e Saneamento "/>
    <s v="03.16.16"/>
    <s v="Direção Ambiente e Saneamento "/>
    <s v="03.16.16"/>
    <x v="64"/>
    <x v="0"/>
    <x v="0"/>
    <x v="0"/>
    <x v="0"/>
    <x v="0"/>
    <x v="0"/>
    <x v="0"/>
    <x v="7"/>
    <s v="2024-09-19"/>
    <x v="2"/>
    <n v="0"/>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9-2024"/>
  </r>
  <r>
    <x v="0"/>
    <n v="0"/>
    <n v="0"/>
    <n v="0"/>
    <n v="0"/>
    <x v="966"/>
    <x v="0"/>
    <x v="0"/>
    <x v="0"/>
    <s v="03.16.16"/>
    <x v="24"/>
    <x v="0"/>
    <x v="0"/>
    <s v="Direção Ambiente e Saneamento "/>
    <s v="03.16.16"/>
    <s v="Direção Ambiente e Saneamento "/>
    <s v="03.16.16"/>
    <x v="29"/>
    <x v="0"/>
    <x v="0"/>
    <x v="0"/>
    <x v="0"/>
    <x v="0"/>
    <x v="0"/>
    <x v="0"/>
    <x v="7"/>
    <s v="2024-09-19"/>
    <x v="2"/>
    <n v="0"/>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9-2024"/>
  </r>
  <r>
    <x v="0"/>
    <n v="0"/>
    <n v="0"/>
    <n v="0"/>
    <n v="14"/>
    <x v="966"/>
    <x v="0"/>
    <x v="0"/>
    <x v="0"/>
    <s v="03.16.16"/>
    <x v="24"/>
    <x v="0"/>
    <x v="0"/>
    <s v="Direção Ambiente e Saneamento "/>
    <s v="03.16.16"/>
    <s v="Direção Ambiente e Saneamento "/>
    <s v="03.16.16"/>
    <x v="28"/>
    <x v="0"/>
    <x v="0"/>
    <x v="0"/>
    <x v="0"/>
    <x v="0"/>
    <x v="0"/>
    <x v="0"/>
    <x v="7"/>
    <s v="2024-09-19"/>
    <x v="2"/>
    <n v="14"/>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9-2024"/>
  </r>
  <r>
    <x v="0"/>
    <n v="0"/>
    <n v="0"/>
    <n v="0"/>
    <n v="216"/>
    <x v="966"/>
    <x v="0"/>
    <x v="0"/>
    <x v="0"/>
    <s v="03.16.16"/>
    <x v="24"/>
    <x v="0"/>
    <x v="0"/>
    <s v="Direção Ambiente e Saneamento "/>
    <s v="03.16.16"/>
    <s v="Direção Ambiente e Saneamento "/>
    <s v="03.16.16"/>
    <x v="30"/>
    <x v="0"/>
    <x v="0"/>
    <x v="0"/>
    <x v="1"/>
    <x v="0"/>
    <x v="0"/>
    <x v="0"/>
    <x v="7"/>
    <s v="2024-09-19"/>
    <x v="2"/>
    <n v="216"/>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9-2024"/>
  </r>
  <r>
    <x v="0"/>
    <n v="0"/>
    <n v="0"/>
    <n v="0"/>
    <n v="15"/>
    <x v="966"/>
    <x v="0"/>
    <x v="0"/>
    <x v="0"/>
    <s v="03.16.16"/>
    <x v="24"/>
    <x v="0"/>
    <x v="0"/>
    <s v="Direção Ambiente e Saneamento "/>
    <s v="03.16.16"/>
    <s v="Direção Ambiente e Saneamento "/>
    <s v="03.16.16"/>
    <x v="64"/>
    <x v="0"/>
    <x v="0"/>
    <x v="0"/>
    <x v="0"/>
    <x v="0"/>
    <x v="0"/>
    <x v="0"/>
    <x v="7"/>
    <s v="2024-09-19"/>
    <x v="2"/>
    <n v="15"/>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9-2024"/>
  </r>
  <r>
    <x v="0"/>
    <n v="0"/>
    <n v="0"/>
    <n v="0"/>
    <n v="9"/>
    <x v="966"/>
    <x v="0"/>
    <x v="0"/>
    <x v="0"/>
    <s v="03.16.16"/>
    <x v="24"/>
    <x v="0"/>
    <x v="0"/>
    <s v="Direção Ambiente e Saneamento "/>
    <s v="03.16.16"/>
    <s v="Direção Ambiente e Saneamento "/>
    <s v="03.16.16"/>
    <x v="29"/>
    <x v="0"/>
    <x v="0"/>
    <x v="0"/>
    <x v="0"/>
    <x v="0"/>
    <x v="0"/>
    <x v="0"/>
    <x v="7"/>
    <s v="2024-09-19"/>
    <x v="2"/>
    <n v="9"/>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9-2024"/>
  </r>
  <r>
    <x v="0"/>
    <n v="0"/>
    <n v="0"/>
    <n v="0"/>
    <n v="569"/>
    <x v="966"/>
    <x v="0"/>
    <x v="0"/>
    <x v="0"/>
    <s v="03.16.16"/>
    <x v="24"/>
    <x v="0"/>
    <x v="0"/>
    <s v="Direção Ambiente e Saneamento "/>
    <s v="03.16.16"/>
    <s v="Direção Ambiente e Saneamento "/>
    <s v="03.16.16"/>
    <x v="28"/>
    <x v="0"/>
    <x v="0"/>
    <x v="0"/>
    <x v="0"/>
    <x v="0"/>
    <x v="0"/>
    <x v="0"/>
    <x v="7"/>
    <s v="2024-09-19"/>
    <x v="2"/>
    <n v="569"/>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9-2024"/>
  </r>
  <r>
    <x v="0"/>
    <n v="0"/>
    <n v="0"/>
    <n v="0"/>
    <n v="8407"/>
    <x v="966"/>
    <x v="0"/>
    <x v="0"/>
    <x v="0"/>
    <s v="03.16.16"/>
    <x v="24"/>
    <x v="0"/>
    <x v="0"/>
    <s v="Direção Ambiente e Saneamento "/>
    <s v="03.16.16"/>
    <s v="Direção Ambiente e Saneamento "/>
    <s v="03.16.16"/>
    <x v="30"/>
    <x v="0"/>
    <x v="0"/>
    <x v="0"/>
    <x v="1"/>
    <x v="0"/>
    <x v="0"/>
    <x v="0"/>
    <x v="7"/>
    <s v="2024-09-19"/>
    <x v="2"/>
    <n v="8407"/>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9-2024"/>
  </r>
  <r>
    <x v="0"/>
    <n v="0"/>
    <n v="0"/>
    <n v="0"/>
    <n v="13"/>
    <x v="966"/>
    <x v="0"/>
    <x v="0"/>
    <x v="0"/>
    <s v="03.16.16"/>
    <x v="24"/>
    <x v="0"/>
    <x v="0"/>
    <s v="Direção Ambiente e Saneamento "/>
    <s v="03.16.16"/>
    <s v="Direção Ambiente e Saneamento "/>
    <s v="03.16.16"/>
    <x v="64"/>
    <x v="0"/>
    <x v="0"/>
    <x v="0"/>
    <x v="0"/>
    <x v="0"/>
    <x v="0"/>
    <x v="0"/>
    <x v="7"/>
    <s v="2024-09-19"/>
    <x v="2"/>
    <n v="13"/>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9-2024"/>
  </r>
  <r>
    <x v="0"/>
    <n v="0"/>
    <n v="0"/>
    <n v="0"/>
    <n v="8"/>
    <x v="966"/>
    <x v="0"/>
    <x v="0"/>
    <x v="0"/>
    <s v="03.16.16"/>
    <x v="24"/>
    <x v="0"/>
    <x v="0"/>
    <s v="Direção Ambiente e Saneamento "/>
    <s v="03.16.16"/>
    <s v="Direção Ambiente e Saneamento "/>
    <s v="03.16.16"/>
    <x v="29"/>
    <x v="0"/>
    <x v="0"/>
    <x v="0"/>
    <x v="0"/>
    <x v="0"/>
    <x v="0"/>
    <x v="0"/>
    <x v="7"/>
    <s v="2024-09-19"/>
    <x v="2"/>
    <n v="8"/>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9-2024"/>
  </r>
  <r>
    <x v="0"/>
    <n v="0"/>
    <n v="0"/>
    <n v="0"/>
    <n v="520"/>
    <x v="966"/>
    <x v="0"/>
    <x v="0"/>
    <x v="0"/>
    <s v="03.16.16"/>
    <x v="24"/>
    <x v="0"/>
    <x v="0"/>
    <s v="Direção Ambiente e Saneamento "/>
    <s v="03.16.16"/>
    <s v="Direção Ambiente e Saneamento "/>
    <s v="03.16.16"/>
    <x v="28"/>
    <x v="0"/>
    <x v="0"/>
    <x v="0"/>
    <x v="0"/>
    <x v="0"/>
    <x v="0"/>
    <x v="0"/>
    <x v="7"/>
    <s v="2024-09-19"/>
    <x v="2"/>
    <n v="520"/>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9-2024"/>
  </r>
  <r>
    <x v="0"/>
    <n v="0"/>
    <n v="0"/>
    <n v="0"/>
    <n v="7692"/>
    <x v="966"/>
    <x v="0"/>
    <x v="0"/>
    <x v="0"/>
    <s v="03.16.16"/>
    <x v="24"/>
    <x v="0"/>
    <x v="0"/>
    <s v="Direção Ambiente e Saneamento "/>
    <s v="03.16.16"/>
    <s v="Direção Ambiente e Saneamento "/>
    <s v="03.16.16"/>
    <x v="30"/>
    <x v="0"/>
    <x v="0"/>
    <x v="0"/>
    <x v="1"/>
    <x v="0"/>
    <x v="0"/>
    <x v="0"/>
    <x v="7"/>
    <s v="2024-09-19"/>
    <x v="2"/>
    <n v="7692"/>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9-2024"/>
  </r>
  <r>
    <x v="0"/>
    <n v="0"/>
    <n v="0"/>
    <n v="0"/>
    <n v="1"/>
    <x v="966"/>
    <x v="0"/>
    <x v="0"/>
    <x v="0"/>
    <s v="03.16.16"/>
    <x v="24"/>
    <x v="0"/>
    <x v="0"/>
    <s v="Direção Ambiente e Saneamento "/>
    <s v="03.16.16"/>
    <s v="Direção Ambiente e Saneamento "/>
    <s v="03.16.16"/>
    <x v="64"/>
    <x v="0"/>
    <x v="0"/>
    <x v="0"/>
    <x v="0"/>
    <x v="0"/>
    <x v="0"/>
    <x v="0"/>
    <x v="7"/>
    <s v="2024-09-19"/>
    <x v="2"/>
    <n v="1"/>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9-2024"/>
  </r>
  <r>
    <x v="0"/>
    <n v="0"/>
    <n v="0"/>
    <n v="0"/>
    <n v="1"/>
    <x v="966"/>
    <x v="0"/>
    <x v="0"/>
    <x v="0"/>
    <s v="03.16.16"/>
    <x v="24"/>
    <x v="0"/>
    <x v="0"/>
    <s v="Direção Ambiente e Saneamento "/>
    <s v="03.16.16"/>
    <s v="Direção Ambiente e Saneamento "/>
    <s v="03.16.16"/>
    <x v="29"/>
    <x v="0"/>
    <x v="0"/>
    <x v="0"/>
    <x v="0"/>
    <x v="0"/>
    <x v="0"/>
    <x v="0"/>
    <x v="7"/>
    <s v="2024-09-19"/>
    <x v="2"/>
    <n v="1"/>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9-2024"/>
  </r>
  <r>
    <x v="0"/>
    <n v="0"/>
    <n v="0"/>
    <n v="0"/>
    <n v="74"/>
    <x v="966"/>
    <x v="0"/>
    <x v="0"/>
    <x v="0"/>
    <s v="03.16.16"/>
    <x v="24"/>
    <x v="0"/>
    <x v="0"/>
    <s v="Direção Ambiente e Saneamento "/>
    <s v="03.16.16"/>
    <s v="Direção Ambiente e Saneamento "/>
    <s v="03.16.16"/>
    <x v="28"/>
    <x v="0"/>
    <x v="0"/>
    <x v="0"/>
    <x v="0"/>
    <x v="0"/>
    <x v="0"/>
    <x v="0"/>
    <x v="7"/>
    <s v="2024-09-19"/>
    <x v="2"/>
    <n v="74"/>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9-2024"/>
  </r>
  <r>
    <x v="0"/>
    <n v="0"/>
    <n v="0"/>
    <n v="0"/>
    <n v="1098"/>
    <x v="966"/>
    <x v="0"/>
    <x v="0"/>
    <x v="0"/>
    <s v="03.16.16"/>
    <x v="24"/>
    <x v="0"/>
    <x v="0"/>
    <s v="Direção Ambiente e Saneamento "/>
    <s v="03.16.16"/>
    <s v="Direção Ambiente e Saneamento "/>
    <s v="03.16.16"/>
    <x v="30"/>
    <x v="0"/>
    <x v="0"/>
    <x v="0"/>
    <x v="1"/>
    <x v="0"/>
    <x v="0"/>
    <x v="0"/>
    <x v="7"/>
    <s v="2024-09-19"/>
    <x v="2"/>
    <n v="1098"/>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9-2024"/>
  </r>
  <r>
    <x v="0"/>
    <n v="0"/>
    <n v="0"/>
    <n v="0"/>
    <n v="149"/>
    <x v="966"/>
    <x v="0"/>
    <x v="0"/>
    <x v="0"/>
    <s v="03.16.16"/>
    <x v="24"/>
    <x v="0"/>
    <x v="0"/>
    <s v="Direção Ambiente e Saneamento "/>
    <s v="03.16.16"/>
    <s v="Direção Ambiente e Saneamento "/>
    <s v="03.16.16"/>
    <x v="64"/>
    <x v="0"/>
    <x v="0"/>
    <x v="0"/>
    <x v="0"/>
    <x v="0"/>
    <x v="0"/>
    <x v="0"/>
    <x v="7"/>
    <s v="2024-09-19"/>
    <x v="2"/>
    <n v="149"/>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9-2024"/>
  </r>
  <r>
    <x v="0"/>
    <n v="0"/>
    <n v="0"/>
    <n v="0"/>
    <n v="89"/>
    <x v="966"/>
    <x v="0"/>
    <x v="0"/>
    <x v="0"/>
    <s v="03.16.16"/>
    <x v="24"/>
    <x v="0"/>
    <x v="0"/>
    <s v="Direção Ambiente e Saneamento "/>
    <s v="03.16.16"/>
    <s v="Direção Ambiente e Saneamento "/>
    <s v="03.16.16"/>
    <x v="29"/>
    <x v="0"/>
    <x v="0"/>
    <x v="0"/>
    <x v="0"/>
    <x v="0"/>
    <x v="0"/>
    <x v="0"/>
    <x v="7"/>
    <s v="2024-09-19"/>
    <x v="2"/>
    <n v="89"/>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9-2024"/>
  </r>
  <r>
    <x v="0"/>
    <n v="0"/>
    <n v="0"/>
    <n v="0"/>
    <n v="5640"/>
    <x v="966"/>
    <x v="0"/>
    <x v="0"/>
    <x v="0"/>
    <s v="03.16.16"/>
    <x v="24"/>
    <x v="0"/>
    <x v="0"/>
    <s v="Direção Ambiente e Saneamento "/>
    <s v="03.16.16"/>
    <s v="Direção Ambiente e Saneamento "/>
    <s v="03.16.16"/>
    <x v="28"/>
    <x v="0"/>
    <x v="0"/>
    <x v="0"/>
    <x v="0"/>
    <x v="0"/>
    <x v="0"/>
    <x v="0"/>
    <x v="7"/>
    <s v="2024-09-19"/>
    <x v="2"/>
    <n v="5640"/>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9-2024"/>
  </r>
  <r>
    <x v="0"/>
    <n v="0"/>
    <n v="0"/>
    <n v="0"/>
    <n v="83290"/>
    <x v="966"/>
    <x v="0"/>
    <x v="0"/>
    <x v="0"/>
    <s v="03.16.16"/>
    <x v="24"/>
    <x v="0"/>
    <x v="0"/>
    <s v="Direção Ambiente e Saneamento "/>
    <s v="03.16.16"/>
    <s v="Direção Ambiente e Saneamento "/>
    <s v="03.16.16"/>
    <x v="30"/>
    <x v="0"/>
    <x v="0"/>
    <x v="0"/>
    <x v="1"/>
    <x v="0"/>
    <x v="0"/>
    <x v="0"/>
    <x v="7"/>
    <s v="2024-09-19"/>
    <x v="2"/>
    <n v="83290"/>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9-2024"/>
  </r>
  <r>
    <x v="0"/>
    <n v="0"/>
    <n v="0"/>
    <n v="0"/>
    <n v="1791"/>
    <x v="966"/>
    <x v="0"/>
    <x v="0"/>
    <x v="0"/>
    <s v="03.16.16"/>
    <x v="24"/>
    <x v="0"/>
    <x v="0"/>
    <s v="Direção Ambiente e Saneamento "/>
    <s v="03.16.16"/>
    <s v="Direção Ambiente e Saneamento "/>
    <s v="03.16.16"/>
    <x v="64"/>
    <x v="0"/>
    <x v="0"/>
    <x v="0"/>
    <x v="0"/>
    <x v="0"/>
    <x v="0"/>
    <x v="0"/>
    <x v="7"/>
    <s v="2024-09-19"/>
    <x v="2"/>
    <n v="1791"/>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9-2024"/>
  </r>
  <r>
    <x v="0"/>
    <n v="0"/>
    <n v="0"/>
    <n v="0"/>
    <n v="1075"/>
    <x v="966"/>
    <x v="0"/>
    <x v="0"/>
    <x v="0"/>
    <s v="03.16.16"/>
    <x v="24"/>
    <x v="0"/>
    <x v="0"/>
    <s v="Direção Ambiente e Saneamento "/>
    <s v="03.16.16"/>
    <s v="Direção Ambiente e Saneamento "/>
    <s v="03.16.16"/>
    <x v="29"/>
    <x v="0"/>
    <x v="0"/>
    <x v="0"/>
    <x v="0"/>
    <x v="0"/>
    <x v="0"/>
    <x v="0"/>
    <x v="7"/>
    <s v="2024-09-19"/>
    <x v="2"/>
    <n v="1075"/>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9-2024"/>
  </r>
  <r>
    <x v="0"/>
    <n v="0"/>
    <n v="0"/>
    <n v="0"/>
    <n v="67468"/>
    <x v="966"/>
    <x v="0"/>
    <x v="0"/>
    <x v="0"/>
    <s v="03.16.16"/>
    <x v="24"/>
    <x v="0"/>
    <x v="0"/>
    <s v="Direção Ambiente e Saneamento "/>
    <s v="03.16.16"/>
    <s v="Direção Ambiente e Saneamento "/>
    <s v="03.16.16"/>
    <x v="28"/>
    <x v="0"/>
    <x v="0"/>
    <x v="0"/>
    <x v="0"/>
    <x v="0"/>
    <x v="0"/>
    <x v="0"/>
    <x v="7"/>
    <s v="2024-09-19"/>
    <x v="2"/>
    <n v="67468"/>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9-2024"/>
  </r>
  <r>
    <x v="0"/>
    <n v="0"/>
    <n v="0"/>
    <n v="0"/>
    <n v="996202"/>
    <x v="966"/>
    <x v="0"/>
    <x v="0"/>
    <x v="0"/>
    <s v="03.16.16"/>
    <x v="24"/>
    <x v="0"/>
    <x v="0"/>
    <s v="Direção Ambiente e Saneamento "/>
    <s v="03.16.16"/>
    <s v="Direção Ambiente e Saneamento "/>
    <s v="03.16.16"/>
    <x v="30"/>
    <x v="0"/>
    <x v="0"/>
    <x v="0"/>
    <x v="1"/>
    <x v="0"/>
    <x v="0"/>
    <x v="0"/>
    <x v="7"/>
    <s v="2024-09-19"/>
    <x v="2"/>
    <n v="996202"/>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9-2024"/>
  </r>
  <r>
    <x v="0"/>
    <n v="0"/>
    <n v="0"/>
    <n v="0"/>
    <n v="32000"/>
    <x v="968"/>
    <x v="0"/>
    <x v="0"/>
    <x v="0"/>
    <s v="01.25.04.22"/>
    <x v="7"/>
    <x v="3"/>
    <x v="3"/>
    <s v="Cultura"/>
    <s v="01.25.04"/>
    <s v="Cultura"/>
    <s v="01.25.04"/>
    <x v="4"/>
    <x v="0"/>
    <x v="2"/>
    <x v="2"/>
    <x v="0"/>
    <x v="1"/>
    <x v="0"/>
    <x v="0"/>
    <x v="7"/>
    <s v="2024-09-25"/>
    <x v="2"/>
    <n v="32000"/>
    <x v="0"/>
    <m/>
    <x v="0"/>
    <m/>
    <x v="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os trabalhadores referente aos trabalhos realizados no domínio da proteção Civil e Bombeiros, bem como limpeza e recolha de resíduos, no festival de Calheta 2024 nos dias 09 e 10 de agosto de 2024, conforme anexo."/>
  </r>
  <r>
    <x v="1"/>
    <n v="0"/>
    <n v="0"/>
    <n v="0"/>
    <n v="250000"/>
    <x v="969"/>
    <x v="0"/>
    <x v="1"/>
    <x v="0"/>
    <s v="03.03.10"/>
    <x v="8"/>
    <x v="0"/>
    <x v="4"/>
    <s v="Receitas Da Câmara"/>
    <s v="03.03.10"/>
    <s v="Receitas Da Câmara"/>
    <s v="03.03.10"/>
    <x v="72"/>
    <x v="0"/>
    <x v="6"/>
    <x v="14"/>
    <x v="0"/>
    <x v="0"/>
    <x v="2"/>
    <x v="0"/>
    <x v="7"/>
    <s v="2024-09-26"/>
    <x v="2"/>
    <n v="250000"/>
    <x v="0"/>
    <m/>
    <x v="0"/>
    <m/>
    <x v="6"/>
    <n v="100474914"/>
    <x v="0"/>
    <x v="0"/>
    <s v="Receitas Da Câmara"/>
    <s v="EXT"/>
    <x v="0"/>
    <s v="RDC"/>
    <x v="0"/>
    <x v="0"/>
    <x v="0"/>
    <x v="0"/>
    <x v="0"/>
    <x v="0"/>
    <x v="0"/>
    <x v="0"/>
    <x v="0"/>
    <x v="0"/>
    <x v="0"/>
    <s v="Receitas Da Câmara"/>
    <x v="0"/>
    <x v="0"/>
    <x v="0"/>
    <x v="0"/>
    <x v="0"/>
    <x v="0"/>
    <x v="0"/>
    <x v="0"/>
    <x v="0"/>
    <x v="0"/>
    <x v="0"/>
    <x v="0"/>
    <s v="Recebimento de patrocínio de ASA, referente a comemoração do 27º aniversario do município de SM, conforme anexo."/>
  </r>
  <r>
    <x v="0"/>
    <n v="0"/>
    <n v="0"/>
    <n v="0"/>
    <n v="30000"/>
    <x v="970"/>
    <x v="0"/>
    <x v="0"/>
    <x v="0"/>
    <s v="01.25.01.12"/>
    <x v="54"/>
    <x v="3"/>
    <x v="3"/>
    <s v="Educação"/>
    <s v="01.25.01"/>
    <s v="Educação"/>
    <s v="01.25.01"/>
    <x v="4"/>
    <x v="0"/>
    <x v="2"/>
    <x v="2"/>
    <x v="0"/>
    <x v="1"/>
    <x v="0"/>
    <x v="0"/>
    <x v="8"/>
    <s v="2024-10-15"/>
    <x v="3"/>
    <n v="30000"/>
    <x v="0"/>
    <m/>
    <x v="0"/>
    <m/>
    <x v="208"/>
    <n v="100479736"/>
    <x v="0"/>
    <x v="0"/>
    <s v="Comparticipação da Câmara com Ensino Superior"/>
    <s v="ORI"/>
    <x v="0"/>
    <m/>
    <x v="0"/>
    <x v="0"/>
    <x v="0"/>
    <x v="0"/>
    <x v="0"/>
    <x v="0"/>
    <x v="0"/>
    <x v="0"/>
    <x v="0"/>
    <x v="0"/>
    <x v="0"/>
    <s v="Comparticipação da Câmara com Ensino Superior"/>
    <x v="0"/>
    <x v="0"/>
    <x v="0"/>
    <x v="0"/>
    <x v="1"/>
    <x v="0"/>
    <x v="0"/>
    <x v="0"/>
    <x v="0"/>
    <x v="0"/>
    <x v="0"/>
    <x v="0"/>
    <s v="Apoio Social a favor da Sra. Elisa Viviane Gomes Fernandes para formação, conforme anexo."/>
  </r>
  <r>
    <x v="1"/>
    <n v="0"/>
    <n v="0"/>
    <n v="0"/>
    <n v="91189"/>
    <x v="971"/>
    <x v="0"/>
    <x v="0"/>
    <x v="0"/>
    <s v="01.27.02.15"/>
    <x v="25"/>
    <x v="1"/>
    <x v="1"/>
    <s v="Saneamento básico"/>
    <s v="01.27.02"/>
    <s v="Saneamento básico"/>
    <s v="01.27.02"/>
    <x v="46"/>
    <x v="0"/>
    <x v="0"/>
    <x v="0"/>
    <x v="0"/>
    <x v="1"/>
    <x v="1"/>
    <x v="0"/>
    <x v="10"/>
    <s v="2024-11-11"/>
    <x v="3"/>
    <n v="91189"/>
    <x v="0"/>
    <m/>
    <x v="0"/>
    <m/>
    <x v="27"/>
    <n v="100479096"/>
    <x v="0"/>
    <x v="0"/>
    <s v="Transferência de Residuos Aterro Santiago"/>
    <s v="ORI"/>
    <x v="0"/>
    <m/>
    <x v="0"/>
    <x v="0"/>
    <x v="0"/>
    <x v="0"/>
    <x v="0"/>
    <x v="0"/>
    <x v="0"/>
    <x v="0"/>
    <x v="0"/>
    <x v="0"/>
    <x v="0"/>
    <s v="Transferência de Residuos Aterro Santiago"/>
    <x v="0"/>
    <x v="0"/>
    <x v="0"/>
    <x v="0"/>
    <x v="1"/>
    <x v="0"/>
    <x v="0"/>
    <x v="0"/>
    <x v="0"/>
    <x v="0"/>
    <x v="0"/>
    <x v="0"/>
    <s v="Pagamento a favor de Preco Piquinoti, para a aquisição de 1 sensor de nível de adligue para a viatura ST-20-XE afeto a transferência de resíduos e urbanos da CMSM, conforme anexo. "/>
  </r>
  <r>
    <x v="1"/>
    <n v="0"/>
    <n v="0"/>
    <n v="0"/>
    <n v="2600000"/>
    <x v="972"/>
    <x v="0"/>
    <x v="0"/>
    <x v="0"/>
    <s v="01.27.06.72"/>
    <x v="32"/>
    <x v="1"/>
    <x v="1"/>
    <s v="Requalificação Urbana e habitação"/>
    <s v="01.27.06"/>
    <s v="Requalificação Urbana e habitação"/>
    <s v="01.27.06"/>
    <x v="1"/>
    <x v="0"/>
    <x v="0"/>
    <x v="0"/>
    <x v="0"/>
    <x v="1"/>
    <x v="1"/>
    <x v="0"/>
    <x v="10"/>
    <s v="2024-11-21"/>
    <x v="3"/>
    <n v="2600000"/>
    <x v="0"/>
    <m/>
    <x v="0"/>
    <m/>
    <x v="209"/>
    <n v="100479707"/>
    <x v="0"/>
    <x v="0"/>
    <s v="Manutenção e Reabilitação de Edificios Municipais"/>
    <s v="ORI"/>
    <x v="0"/>
    <m/>
    <x v="0"/>
    <x v="0"/>
    <x v="0"/>
    <x v="0"/>
    <x v="0"/>
    <x v="0"/>
    <x v="0"/>
    <x v="0"/>
    <x v="0"/>
    <x v="0"/>
    <x v="0"/>
    <s v="Manutenção e Reabilitação de Edificios Municipais"/>
    <x v="0"/>
    <x v="0"/>
    <x v="0"/>
    <x v="0"/>
    <x v="1"/>
    <x v="0"/>
    <x v="0"/>
    <x v="0"/>
    <x v="0"/>
    <x v="0"/>
    <x v="0"/>
    <x v="0"/>
    <s v="Pagamento referente a reabilitação do centro do dia e Achada Bolanha, conforme proposta em anexo."/>
  </r>
  <r>
    <x v="0"/>
    <n v="0"/>
    <n v="0"/>
    <n v="0"/>
    <n v="5010"/>
    <x v="973"/>
    <x v="0"/>
    <x v="1"/>
    <x v="0"/>
    <s v="03.03.10"/>
    <x v="8"/>
    <x v="0"/>
    <x v="4"/>
    <s v="Receitas Da Câmara"/>
    <s v="03.03.10"/>
    <s v="Receitas Da Câmara"/>
    <s v="03.03.10"/>
    <x v="13"/>
    <x v="0"/>
    <x v="3"/>
    <x v="3"/>
    <x v="0"/>
    <x v="0"/>
    <x v="2"/>
    <x v="0"/>
    <x v="10"/>
    <s v="2024-11-25"/>
    <x v="3"/>
    <n v="50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550"/>
    <x v="974"/>
    <x v="0"/>
    <x v="1"/>
    <x v="0"/>
    <s v="03.03.10"/>
    <x v="8"/>
    <x v="0"/>
    <x v="4"/>
    <s v="Receitas Da Câmara"/>
    <s v="03.03.10"/>
    <s v="Receitas Da Câmara"/>
    <s v="03.03.10"/>
    <x v="12"/>
    <x v="0"/>
    <x v="3"/>
    <x v="3"/>
    <x v="0"/>
    <x v="0"/>
    <x v="2"/>
    <x v="0"/>
    <x v="10"/>
    <s v="2024-11-25"/>
    <x v="3"/>
    <n v="14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975"/>
    <x v="0"/>
    <x v="1"/>
    <x v="0"/>
    <s v="03.03.10"/>
    <x v="8"/>
    <x v="0"/>
    <x v="4"/>
    <s v="Receitas Da Câmara"/>
    <s v="03.03.10"/>
    <s v="Receitas Da Câmara"/>
    <s v="03.03.10"/>
    <x v="10"/>
    <x v="0"/>
    <x v="3"/>
    <x v="3"/>
    <x v="0"/>
    <x v="0"/>
    <x v="2"/>
    <x v="0"/>
    <x v="10"/>
    <s v="2024-11-25"/>
    <x v="3"/>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976"/>
    <x v="0"/>
    <x v="1"/>
    <x v="0"/>
    <s v="03.03.10"/>
    <x v="8"/>
    <x v="0"/>
    <x v="4"/>
    <s v="Receitas Da Câmara"/>
    <s v="03.03.10"/>
    <s v="Receitas Da Câmara"/>
    <s v="03.03.10"/>
    <x v="42"/>
    <x v="0"/>
    <x v="3"/>
    <x v="3"/>
    <x v="0"/>
    <x v="0"/>
    <x v="2"/>
    <x v="0"/>
    <x v="10"/>
    <s v="2024-11-25"/>
    <x v="3"/>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977"/>
    <x v="0"/>
    <x v="1"/>
    <x v="0"/>
    <s v="03.03.10"/>
    <x v="8"/>
    <x v="0"/>
    <x v="4"/>
    <s v="Receitas Da Câmara"/>
    <s v="03.03.10"/>
    <s v="Receitas Da Câmara"/>
    <s v="03.03.10"/>
    <x v="11"/>
    <x v="0"/>
    <x v="0"/>
    <x v="5"/>
    <x v="0"/>
    <x v="0"/>
    <x v="2"/>
    <x v="0"/>
    <x v="10"/>
    <s v="2024-11-25"/>
    <x v="3"/>
    <n v="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
    <x v="978"/>
    <x v="0"/>
    <x v="1"/>
    <x v="0"/>
    <s v="03.03.10"/>
    <x v="8"/>
    <x v="0"/>
    <x v="4"/>
    <s v="Receitas Da Câmara"/>
    <s v="03.03.10"/>
    <s v="Receitas Da Câmara"/>
    <s v="03.03.10"/>
    <x v="21"/>
    <x v="0"/>
    <x v="3"/>
    <x v="3"/>
    <x v="0"/>
    <x v="0"/>
    <x v="2"/>
    <x v="0"/>
    <x v="10"/>
    <s v="2024-11-25"/>
    <x v="3"/>
    <n v="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979"/>
    <x v="0"/>
    <x v="1"/>
    <x v="0"/>
    <s v="03.03.10"/>
    <x v="8"/>
    <x v="0"/>
    <x v="4"/>
    <s v="Receitas Da Câmara"/>
    <s v="03.03.10"/>
    <s v="Receitas Da Câmara"/>
    <s v="03.03.10"/>
    <x v="6"/>
    <x v="0"/>
    <x v="3"/>
    <x v="3"/>
    <x v="0"/>
    <x v="0"/>
    <x v="2"/>
    <x v="0"/>
    <x v="10"/>
    <s v="2024-11-25"/>
    <x v="3"/>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980"/>
    <x v="0"/>
    <x v="1"/>
    <x v="0"/>
    <s v="03.03.10"/>
    <x v="8"/>
    <x v="0"/>
    <x v="4"/>
    <s v="Receitas Da Câmara"/>
    <s v="03.03.10"/>
    <s v="Receitas Da Câmara"/>
    <s v="03.03.10"/>
    <x v="17"/>
    <x v="0"/>
    <x v="3"/>
    <x v="3"/>
    <x v="0"/>
    <x v="0"/>
    <x v="2"/>
    <x v="0"/>
    <x v="10"/>
    <s v="2024-11-26"/>
    <x v="3"/>
    <n v="3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1795816"/>
    <x v="981"/>
    <x v="0"/>
    <x v="1"/>
    <x v="0"/>
    <s v="03.03.10"/>
    <x v="8"/>
    <x v="0"/>
    <x v="4"/>
    <s v="Receitas Da Câmara"/>
    <s v="03.03.10"/>
    <s v="Receitas Da Câmara"/>
    <s v="03.03.10"/>
    <x v="56"/>
    <x v="0"/>
    <x v="6"/>
    <x v="10"/>
    <x v="0"/>
    <x v="0"/>
    <x v="2"/>
    <x v="0"/>
    <x v="5"/>
    <s v="2024-08-22"/>
    <x v="2"/>
    <n v="21795816"/>
    <x v="0"/>
    <m/>
    <x v="0"/>
    <m/>
    <x v="6"/>
    <n v="100474914"/>
    <x v="0"/>
    <x v="0"/>
    <s v="Receitas Da Câmara"/>
    <s v="EXT"/>
    <x v="0"/>
    <s v="RDC"/>
    <x v="0"/>
    <x v="0"/>
    <x v="0"/>
    <x v="0"/>
    <x v="0"/>
    <x v="0"/>
    <x v="0"/>
    <x v="0"/>
    <x v="0"/>
    <x v="0"/>
    <x v="0"/>
    <s v="Receitas Da Câmara"/>
    <x v="0"/>
    <x v="0"/>
    <x v="0"/>
    <x v="0"/>
    <x v="0"/>
    <x v="0"/>
    <x v="0"/>
    <x v="0"/>
    <x v="0"/>
    <x v="0"/>
    <x v="0"/>
    <x v="0"/>
    <s v="Transferência de FAC1, conforme anexo."/>
  </r>
  <r>
    <x v="0"/>
    <n v="0"/>
    <n v="0"/>
    <n v="0"/>
    <n v="6425"/>
    <x v="982"/>
    <x v="0"/>
    <x v="1"/>
    <x v="0"/>
    <s v="03.03.10"/>
    <x v="8"/>
    <x v="0"/>
    <x v="4"/>
    <s v="Receitas Da Câmara"/>
    <s v="03.03.10"/>
    <s v="Receitas Da Câmara"/>
    <s v="03.03.10"/>
    <x v="12"/>
    <x v="0"/>
    <x v="3"/>
    <x v="3"/>
    <x v="0"/>
    <x v="0"/>
    <x v="2"/>
    <x v="0"/>
    <x v="10"/>
    <s v="2024-11-26"/>
    <x v="3"/>
    <n v="6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983"/>
    <x v="0"/>
    <x v="1"/>
    <x v="0"/>
    <s v="03.03.10"/>
    <x v="8"/>
    <x v="0"/>
    <x v="4"/>
    <s v="Receitas Da Câmara"/>
    <s v="03.03.10"/>
    <s v="Receitas Da Câmara"/>
    <s v="03.03.10"/>
    <x v="6"/>
    <x v="0"/>
    <x v="3"/>
    <x v="3"/>
    <x v="0"/>
    <x v="0"/>
    <x v="2"/>
    <x v="0"/>
    <x v="10"/>
    <s v="2024-11-26"/>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844"/>
    <x v="984"/>
    <x v="0"/>
    <x v="1"/>
    <x v="0"/>
    <s v="03.03.10"/>
    <x v="8"/>
    <x v="0"/>
    <x v="4"/>
    <s v="Receitas Da Câmara"/>
    <s v="03.03.10"/>
    <s v="Receitas Da Câmara"/>
    <s v="03.03.10"/>
    <x v="18"/>
    <x v="0"/>
    <x v="0"/>
    <x v="0"/>
    <x v="0"/>
    <x v="0"/>
    <x v="2"/>
    <x v="0"/>
    <x v="10"/>
    <s v="2024-11-26"/>
    <x v="3"/>
    <n v="4184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985"/>
    <x v="0"/>
    <x v="1"/>
    <x v="0"/>
    <s v="03.03.10"/>
    <x v="8"/>
    <x v="0"/>
    <x v="4"/>
    <s v="Receitas Da Câmara"/>
    <s v="03.03.10"/>
    <s v="Receitas Da Câmara"/>
    <s v="03.03.10"/>
    <x v="11"/>
    <x v="0"/>
    <x v="0"/>
    <x v="5"/>
    <x v="0"/>
    <x v="0"/>
    <x v="2"/>
    <x v="0"/>
    <x v="10"/>
    <s v="2024-11-26"/>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986"/>
    <x v="0"/>
    <x v="1"/>
    <x v="0"/>
    <s v="03.03.10"/>
    <x v="8"/>
    <x v="0"/>
    <x v="4"/>
    <s v="Receitas Da Câmara"/>
    <s v="03.03.10"/>
    <s v="Receitas Da Câmara"/>
    <s v="03.03.10"/>
    <x v="26"/>
    <x v="0"/>
    <x v="3"/>
    <x v="3"/>
    <x v="0"/>
    <x v="0"/>
    <x v="2"/>
    <x v="0"/>
    <x v="10"/>
    <s v="2024-11-26"/>
    <x v="3"/>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90"/>
    <x v="987"/>
    <x v="0"/>
    <x v="1"/>
    <x v="0"/>
    <s v="03.03.10"/>
    <x v="8"/>
    <x v="0"/>
    <x v="4"/>
    <s v="Receitas Da Câmara"/>
    <s v="03.03.10"/>
    <s v="Receitas Da Câmara"/>
    <s v="03.03.10"/>
    <x v="13"/>
    <x v="0"/>
    <x v="3"/>
    <x v="3"/>
    <x v="0"/>
    <x v="0"/>
    <x v="2"/>
    <x v="0"/>
    <x v="10"/>
    <s v="2024-11-26"/>
    <x v="3"/>
    <n v="28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988"/>
    <x v="0"/>
    <x v="1"/>
    <x v="0"/>
    <s v="03.03.10"/>
    <x v="8"/>
    <x v="0"/>
    <x v="4"/>
    <s v="Receitas Da Câmara"/>
    <s v="03.03.10"/>
    <s v="Receitas Da Câmara"/>
    <s v="03.03.10"/>
    <x v="8"/>
    <x v="0"/>
    <x v="3"/>
    <x v="3"/>
    <x v="0"/>
    <x v="0"/>
    <x v="2"/>
    <x v="0"/>
    <x v="10"/>
    <s v="2024-11-26"/>
    <x v="3"/>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95"/>
    <x v="989"/>
    <x v="0"/>
    <x v="1"/>
    <x v="0"/>
    <s v="03.03.10"/>
    <x v="8"/>
    <x v="0"/>
    <x v="4"/>
    <s v="Receitas Da Câmara"/>
    <s v="03.03.10"/>
    <s v="Receitas Da Câmara"/>
    <s v="03.03.10"/>
    <x v="10"/>
    <x v="0"/>
    <x v="3"/>
    <x v="3"/>
    <x v="0"/>
    <x v="0"/>
    <x v="2"/>
    <x v="0"/>
    <x v="10"/>
    <s v="2024-11-26"/>
    <x v="3"/>
    <n v="259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990"/>
    <x v="0"/>
    <x v="1"/>
    <x v="0"/>
    <s v="03.03.10"/>
    <x v="8"/>
    <x v="0"/>
    <x v="4"/>
    <s v="Receitas Da Câmara"/>
    <s v="03.03.10"/>
    <s v="Receitas Da Câmara"/>
    <s v="03.03.10"/>
    <x v="11"/>
    <x v="0"/>
    <x v="0"/>
    <x v="5"/>
    <x v="0"/>
    <x v="0"/>
    <x v="2"/>
    <x v="0"/>
    <x v="10"/>
    <s v="2024-11-27"/>
    <x v="3"/>
    <n v="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660"/>
    <x v="991"/>
    <x v="0"/>
    <x v="1"/>
    <x v="0"/>
    <s v="03.03.10"/>
    <x v="8"/>
    <x v="0"/>
    <x v="4"/>
    <s v="Receitas Da Câmara"/>
    <s v="03.03.10"/>
    <s v="Receitas Da Câmara"/>
    <s v="03.03.10"/>
    <x v="20"/>
    <x v="0"/>
    <x v="3"/>
    <x v="3"/>
    <x v="0"/>
    <x v="0"/>
    <x v="2"/>
    <x v="0"/>
    <x v="10"/>
    <s v="2024-11-27"/>
    <x v="3"/>
    <n v="336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992"/>
    <x v="0"/>
    <x v="1"/>
    <x v="0"/>
    <s v="03.03.10"/>
    <x v="8"/>
    <x v="0"/>
    <x v="4"/>
    <s v="Receitas Da Câmara"/>
    <s v="03.03.10"/>
    <s v="Receitas Da Câmara"/>
    <s v="03.03.10"/>
    <x v="8"/>
    <x v="0"/>
    <x v="3"/>
    <x v="3"/>
    <x v="0"/>
    <x v="0"/>
    <x v="2"/>
    <x v="0"/>
    <x v="10"/>
    <s v="2024-11-27"/>
    <x v="3"/>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993"/>
    <x v="0"/>
    <x v="1"/>
    <x v="0"/>
    <s v="03.03.10"/>
    <x v="8"/>
    <x v="0"/>
    <x v="4"/>
    <s v="Receitas Da Câmara"/>
    <s v="03.03.10"/>
    <s v="Receitas Da Câmara"/>
    <s v="03.03.10"/>
    <x v="76"/>
    <x v="0"/>
    <x v="3"/>
    <x v="7"/>
    <x v="0"/>
    <x v="0"/>
    <x v="2"/>
    <x v="0"/>
    <x v="10"/>
    <s v="2024-11-27"/>
    <x v="3"/>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994"/>
    <x v="0"/>
    <x v="1"/>
    <x v="0"/>
    <s v="03.03.10"/>
    <x v="8"/>
    <x v="0"/>
    <x v="4"/>
    <s v="Receitas Da Câmara"/>
    <s v="03.03.10"/>
    <s v="Receitas Da Câmara"/>
    <s v="03.03.10"/>
    <x v="6"/>
    <x v="0"/>
    <x v="3"/>
    <x v="3"/>
    <x v="0"/>
    <x v="0"/>
    <x v="2"/>
    <x v="0"/>
    <x v="10"/>
    <s v="2024-11-27"/>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00"/>
    <x v="995"/>
    <x v="0"/>
    <x v="1"/>
    <x v="0"/>
    <s v="03.03.10"/>
    <x v="8"/>
    <x v="0"/>
    <x v="4"/>
    <s v="Receitas Da Câmara"/>
    <s v="03.03.10"/>
    <s v="Receitas Da Câmara"/>
    <s v="03.03.10"/>
    <x v="42"/>
    <x v="0"/>
    <x v="3"/>
    <x v="3"/>
    <x v="0"/>
    <x v="0"/>
    <x v="2"/>
    <x v="0"/>
    <x v="10"/>
    <s v="2024-11-27"/>
    <x v="3"/>
    <n v="4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737"/>
    <x v="996"/>
    <x v="0"/>
    <x v="1"/>
    <x v="0"/>
    <s v="03.03.10"/>
    <x v="8"/>
    <x v="0"/>
    <x v="4"/>
    <s v="Receitas Da Câmara"/>
    <s v="03.03.10"/>
    <s v="Receitas Da Câmara"/>
    <s v="03.03.10"/>
    <x v="18"/>
    <x v="0"/>
    <x v="0"/>
    <x v="0"/>
    <x v="0"/>
    <x v="0"/>
    <x v="2"/>
    <x v="0"/>
    <x v="10"/>
    <s v="2024-11-27"/>
    <x v="3"/>
    <n v="2573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0"/>
    <x v="997"/>
    <x v="0"/>
    <x v="1"/>
    <x v="0"/>
    <s v="03.03.10"/>
    <x v="8"/>
    <x v="0"/>
    <x v="4"/>
    <s v="Receitas Da Câmara"/>
    <s v="03.03.10"/>
    <s v="Receitas Da Câmara"/>
    <s v="03.03.10"/>
    <x v="12"/>
    <x v="0"/>
    <x v="3"/>
    <x v="3"/>
    <x v="0"/>
    <x v="0"/>
    <x v="2"/>
    <x v="0"/>
    <x v="10"/>
    <s v="2024-11-27"/>
    <x v="3"/>
    <n v="8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998"/>
    <x v="0"/>
    <x v="1"/>
    <x v="0"/>
    <s v="03.03.10"/>
    <x v="8"/>
    <x v="0"/>
    <x v="4"/>
    <s v="Receitas Da Câmara"/>
    <s v="03.03.10"/>
    <s v="Receitas Da Câmara"/>
    <s v="03.03.10"/>
    <x v="14"/>
    <x v="0"/>
    <x v="3"/>
    <x v="3"/>
    <x v="0"/>
    <x v="0"/>
    <x v="2"/>
    <x v="0"/>
    <x v="10"/>
    <s v="2024-11-28"/>
    <x v="3"/>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50"/>
    <x v="999"/>
    <x v="0"/>
    <x v="1"/>
    <x v="0"/>
    <s v="03.03.10"/>
    <x v="8"/>
    <x v="0"/>
    <x v="4"/>
    <s v="Receitas Da Câmara"/>
    <s v="03.03.10"/>
    <s v="Receitas Da Câmara"/>
    <s v="03.03.10"/>
    <x v="13"/>
    <x v="0"/>
    <x v="3"/>
    <x v="3"/>
    <x v="0"/>
    <x v="0"/>
    <x v="2"/>
    <x v="0"/>
    <x v="10"/>
    <s v="2024-11-28"/>
    <x v="3"/>
    <n v="53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1000"/>
    <x v="0"/>
    <x v="1"/>
    <x v="0"/>
    <s v="03.03.10"/>
    <x v="8"/>
    <x v="0"/>
    <x v="4"/>
    <s v="Receitas Da Câmara"/>
    <s v="03.03.10"/>
    <s v="Receitas Da Câmara"/>
    <s v="03.03.10"/>
    <x v="42"/>
    <x v="0"/>
    <x v="3"/>
    <x v="3"/>
    <x v="0"/>
    <x v="0"/>
    <x v="2"/>
    <x v="0"/>
    <x v="10"/>
    <s v="2024-11-28"/>
    <x v="3"/>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1001"/>
    <x v="0"/>
    <x v="1"/>
    <x v="0"/>
    <s v="03.03.10"/>
    <x v="8"/>
    <x v="0"/>
    <x v="4"/>
    <s v="Receitas Da Câmara"/>
    <s v="03.03.10"/>
    <s v="Receitas Da Câmara"/>
    <s v="03.03.10"/>
    <x v="16"/>
    <x v="0"/>
    <x v="0"/>
    <x v="5"/>
    <x v="0"/>
    <x v="0"/>
    <x v="2"/>
    <x v="0"/>
    <x v="10"/>
    <s v="2024-11-28"/>
    <x v="3"/>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1002"/>
    <x v="0"/>
    <x v="1"/>
    <x v="0"/>
    <s v="03.03.10"/>
    <x v="8"/>
    <x v="0"/>
    <x v="4"/>
    <s v="Receitas Da Câmara"/>
    <s v="03.03.10"/>
    <s v="Receitas Da Câmara"/>
    <s v="03.03.10"/>
    <x v="10"/>
    <x v="0"/>
    <x v="3"/>
    <x v="3"/>
    <x v="0"/>
    <x v="0"/>
    <x v="2"/>
    <x v="0"/>
    <x v="10"/>
    <s v="2024-11-28"/>
    <x v="3"/>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10"/>
    <x v="1003"/>
    <x v="0"/>
    <x v="1"/>
    <x v="0"/>
    <s v="03.03.10"/>
    <x v="8"/>
    <x v="0"/>
    <x v="4"/>
    <s v="Receitas Da Câmara"/>
    <s v="03.03.10"/>
    <s v="Receitas Da Câmara"/>
    <s v="03.03.10"/>
    <x v="17"/>
    <x v="0"/>
    <x v="3"/>
    <x v="3"/>
    <x v="0"/>
    <x v="0"/>
    <x v="2"/>
    <x v="0"/>
    <x v="10"/>
    <s v="2024-11-28"/>
    <x v="3"/>
    <n v="41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383"/>
    <x v="1004"/>
    <x v="0"/>
    <x v="1"/>
    <x v="0"/>
    <s v="03.03.10"/>
    <x v="8"/>
    <x v="0"/>
    <x v="4"/>
    <s v="Receitas Da Câmara"/>
    <s v="03.03.10"/>
    <s v="Receitas Da Câmara"/>
    <s v="03.03.10"/>
    <x v="18"/>
    <x v="0"/>
    <x v="0"/>
    <x v="0"/>
    <x v="0"/>
    <x v="0"/>
    <x v="2"/>
    <x v="0"/>
    <x v="10"/>
    <s v="2024-11-28"/>
    <x v="3"/>
    <n v="213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00"/>
    <x v="1005"/>
    <x v="0"/>
    <x v="1"/>
    <x v="0"/>
    <s v="03.03.10"/>
    <x v="8"/>
    <x v="0"/>
    <x v="4"/>
    <s v="Receitas Da Câmara"/>
    <s v="03.03.10"/>
    <s v="Receitas Da Câmara"/>
    <s v="03.03.10"/>
    <x v="24"/>
    <x v="0"/>
    <x v="3"/>
    <x v="6"/>
    <x v="0"/>
    <x v="0"/>
    <x v="2"/>
    <x v="0"/>
    <x v="10"/>
    <s v="2024-11-28"/>
    <x v="3"/>
    <n v="13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5000"/>
    <x v="1006"/>
    <x v="0"/>
    <x v="1"/>
    <x v="0"/>
    <s v="03.03.10"/>
    <x v="8"/>
    <x v="0"/>
    <x v="4"/>
    <s v="Receitas Da Câmara"/>
    <s v="03.03.10"/>
    <s v="Receitas Da Câmara"/>
    <s v="03.03.10"/>
    <x v="15"/>
    <x v="0"/>
    <x v="0"/>
    <x v="0"/>
    <x v="0"/>
    <x v="0"/>
    <x v="2"/>
    <x v="0"/>
    <x v="10"/>
    <s v="2024-11-28"/>
    <x v="3"/>
    <n v="1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00"/>
    <x v="1007"/>
    <x v="0"/>
    <x v="1"/>
    <x v="0"/>
    <s v="80.02.01"/>
    <x v="2"/>
    <x v="2"/>
    <x v="2"/>
    <s v="Retenções Iur"/>
    <s v="80.02.01"/>
    <s v="Retenções Iur"/>
    <s v="80.02.01"/>
    <x v="2"/>
    <x v="0"/>
    <x v="1"/>
    <x v="0"/>
    <x v="1"/>
    <x v="2"/>
    <x v="2"/>
    <x v="0"/>
    <x v="10"/>
    <s v="2024-11-27"/>
    <x v="3"/>
    <n v="6900"/>
    <x v="0"/>
    <m/>
    <x v="0"/>
    <m/>
    <x v="2"/>
    <n v="100474696"/>
    <x v="0"/>
    <x v="0"/>
    <s v="Retenções Iur"/>
    <s v="ORI"/>
    <x v="0"/>
    <s v="RIUR"/>
    <x v="0"/>
    <x v="0"/>
    <x v="0"/>
    <x v="0"/>
    <x v="0"/>
    <x v="0"/>
    <x v="0"/>
    <x v="0"/>
    <x v="0"/>
    <x v="0"/>
    <x v="0"/>
    <s v="Retenções Iur"/>
    <x v="0"/>
    <x v="0"/>
    <x v="0"/>
    <x v="0"/>
    <x v="2"/>
    <x v="0"/>
    <x v="0"/>
    <x v="0"/>
    <x v="0"/>
    <x v="1"/>
    <x v="0"/>
    <x v="0"/>
    <s v="RETENCAO OT"/>
  </r>
  <r>
    <x v="0"/>
    <n v="0"/>
    <n v="0"/>
    <n v="0"/>
    <n v="300"/>
    <x v="1008"/>
    <x v="0"/>
    <x v="1"/>
    <x v="0"/>
    <s v="03.03.10"/>
    <x v="8"/>
    <x v="0"/>
    <x v="4"/>
    <s v="Receitas Da Câmara"/>
    <s v="03.03.10"/>
    <s v="Receitas Da Câmara"/>
    <s v="03.03.10"/>
    <x v="10"/>
    <x v="0"/>
    <x v="3"/>
    <x v="3"/>
    <x v="0"/>
    <x v="0"/>
    <x v="2"/>
    <x v="0"/>
    <x v="10"/>
    <s v="2024-11-29"/>
    <x v="3"/>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1009"/>
    <x v="0"/>
    <x v="1"/>
    <x v="0"/>
    <s v="03.03.10"/>
    <x v="8"/>
    <x v="0"/>
    <x v="4"/>
    <s v="Receitas Da Câmara"/>
    <s v="03.03.10"/>
    <s v="Receitas Da Câmara"/>
    <s v="03.03.10"/>
    <x v="21"/>
    <x v="0"/>
    <x v="3"/>
    <x v="3"/>
    <x v="0"/>
    <x v="0"/>
    <x v="2"/>
    <x v="0"/>
    <x v="10"/>
    <s v="2024-11-29"/>
    <x v="3"/>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90"/>
    <x v="1010"/>
    <x v="0"/>
    <x v="1"/>
    <x v="0"/>
    <s v="03.03.10"/>
    <x v="8"/>
    <x v="0"/>
    <x v="4"/>
    <s v="Receitas Da Câmara"/>
    <s v="03.03.10"/>
    <s v="Receitas Da Câmara"/>
    <s v="03.03.10"/>
    <x v="13"/>
    <x v="0"/>
    <x v="3"/>
    <x v="3"/>
    <x v="0"/>
    <x v="0"/>
    <x v="2"/>
    <x v="0"/>
    <x v="10"/>
    <s v="2024-11-29"/>
    <x v="3"/>
    <n v="55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1011"/>
    <x v="0"/>
    <x v="1"/>
    <x v="0"/>
    <s v="03.03.10"/>
    <x v="8"/>
    <x v="0"/>
    <x v="4"/>
    <s v="Receitas Da Câmara"/>
    <s v="03.03.10"/>
    <s v="Receitas Da Câmara"/>
    <s v="03.03.10"/>
    <x v="42"/>
    <x v="0"/>
    <x v="3"/>
    <x v="3"/>
    <x v="0"/>
    <x v="0"/>
    <x v="2"/>
    <x v="0"/>
    <x v="10"/>
    <s v="2024-11-29"/>
    <x v="3"/>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22"/>
    <x v="1012"/>
    <x v="0"/>
    <x v="1"/>
    <x v="0"/>
    <s v="03.03.10"/>
    <x v="8"/>
    <x v="0"/>
    <x v="4"/>
    <s v="Receitas Da Câmara"/>
    <s v="03.03.10"/>
    <s v="Receitas Da Câmara"/>
    <s v="03.03.10"/>
    <x v="18"/>
    <x v="0"/>
    <x v="0"/>
    <x v="0"/>
    <x v="0"/>
    <x v="0"/>
    <x v="2"/>
    <x v="0"/>
    <x v="10"/>
    <s v="2024-11-29"/>
    <x v="3"/>
    <n v="352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5"/>
    <x v="1013"/>
    <x v="0"/>
    <x v="1"/>
    <x v="0"/>
    <s v="03.03.10"/>
    <x v="8"/>
    <x v="0"/>
    <x v="4"/>
    <s v="Receitas Da Câmara"/>
    <s v="03.03.10"/>
    <s v="Receitas Da Câmara"/>
    <s v="03.03.10"/>
    <x v="25"/>
    <x v="0"/>
    <x v="3"/>
    <x v="3"/>
    <x v="0"/>
    <x v="0"/>
    <x v="2"/>
    <x v="0"/>
    <x v="10"/>
    <s v="2024-11-29"/>
    <x v="3"/>
    <n v="15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0"/>
    <x v="1014"/>
    <x v="0"/>
    <x v="1"/>
    <x v="0"/>
    <s v="80.02.01"/>
    <x v="2"/>
    <x v="2"/>
    <x v="2"/>
    <s v="Retenções Iur"/>
    <s v="80.02.01"/>
    <s v="Retenções Iur"/>
    <s v="80.02.01"/>
    <x v="2"/>
    <x v="0"/>
    <x v="1"/>
    <x v="0"/>
    <x v="1"/>
    <x v="2"/>
    <x v="2"/>
    <x v="0"/>
    <x v="10"/>
    <s v="2024-11-29"/>
    <x v="3"/>
    <n v="12000"/>
    <x v="0"/>
    <m/>
    <x v="0"/>
    <m/>
    <x v="2"/>
    <n v="100474696"/>
    <x v="0"/>
    <x v="0"/>
    <s v="Retenções Iur"/>
    <s v="ORI"/>
    <x v="0"/>
    <s v="RIUR"/>
    <x v="0"/>
    <x v="0"/>
    <x v="0"/>
    <x v="0"/>
    <x v="0"/>
    <x v="0"/>
    <x v="0"/>
    <x v="0"/>
    <x v="0"/>
    <x v="0"/>
    <x v="0"/>
    <s v="Retenções Iur"/>
    <x v="0"/>
    <x v="0"/>
    <x v="0"/>
    <x v="0"/>
    <x v="2"/>
    <x v="0"/>
    <x v="0"/>
    <x v="0"/>
    <x v="0"/>
    <x v="1"/>
    <x v="0"/>
    <x v="0"/>
    <s v="RETENCAO OT"/>
  </r>
  <r>
    <x v="0"/>
    <n v="0"/>
    <n v="0"/>
    <n v="0"/>
    <n v="3525"/>
    <x v="1015"/>
    <x v="0"/>
    <x v="1"/>
    <x v="0"/>
    <s v="80.02.01"/>
    <x v="2"/>
    <x v="2"/>
    <x v="2"/>
    <s v="Retenções Iur"/>
    <s v="80.02.01"/>
    <s v="Retenções Iur"/>
    <s v="80.02.01"/>
    <x v="2"/>
    <x v="0"/>
    <x v="1"/>
    <x v="0"/>
    <x v="1"/>
    <x v="2"/>
    <x v="2"/>
    <x v="0"/>
    <x v="10"/>
    <s v="2024-11-29"/>
    <x v="3"/>
    <n v="3525"/>
    <x v="0"/>
    <m/>
    <x v="0"/>
    <m/>
    <x v="2"/>
    <n v="100474696"/>
    <x v="0"/>
    <x v="0"/>
    <s v="Retenções Iur"/>
    <s v="ORI"/>
    <x v="0"/>
    <s v="RIUR"/>
    <x v="0"/>
    <x v="0"/>
    <x v="0"/>
    <x v="0"/>
    <x v="0"/>
    <x v="0"/>
    <x v="0"/>
    <x v="0"/>
    <x v="0"/>
    <x v="0"/>
    <x v="0"/>
    <s v="Retenções Iur"/>
    <x v="0"/>
    <x v="0"/>
    <x v="0"/>
    <x v="0"/>
    <x v="2"/>
    <x v="0"/>
    <x v="0"/>
    <x v="0"/>
    <x v="0"/>
    <x v="1"/>
    <x v="0"/>
    <x v="0"/>
    <s v="RETENCAO OT"/>
  </r>
  <r>
    <x v="0"/>
    <n v="0"/>
    <n v="0"/>
    <n v="0"/>
    <n v="4500"/>
    <x v="1016"/>
    <x v="0"/>
    <x v="1"/>
    <x v="0"/>
    <s v="80.02.01"/>
    <x v="2"/>
    <x v="2"/>
    <x v="2"/>
    <s v="Retenções Iur"/>
    <s v="80.02.01"/>
    <s v="Retenções Iur"/>
    <s v="80.02.01"/>
    <x v="2"/>
    <x v="0"/>
    <x v="1"/>
    <x v="0"/>
    <x v="1"/>
    <x v="2"/>
    <x v="2"/>
    <x v="0"/>
    <x v="10"/>
    <s v="2024-11-29"/>
    <x v="3"/>
    <n v="4500"/>
    <x v="0"/>
    <m/>
    <x v="0"/>
    <m/>
    <x v="2"/>
    <n v="100474696"/>
    <x v="0"/>
    <x v="0"/>
    <s v="Retenções Iur"/>
    <s v="ORI"/>
    <x v="0"/>
    <s v="RIUR"/>
    <x v="0"/>
    <x v="0"/>
    <x v="0"/>
    <x v="0"/>
    <x v="0"/>
    <x v="0"/>
    <x v="0"/>
    <x v="0"/>
    <x v="0"/>
    <x v="0"/>
    <x v="0"/>
    <s v="Retenções Iur"/>
    <x v="0"/>
    <x v="0"/>
    <x v="0"/>
    <x v="0"/>
    <x v="2"/>
    <x v="0"/>
    <x v="0"/>
    <x v="0"/>
    <x v="0"/>
    <x v="1"/>
    <x v="0"/>
    <x v="0"/>
    <s v="RETENCAO OT"/>
  </r>
  <r>
    <x v="1"/>
    <n v="0"/>
    <n v="0"/>
    <n v="0"/>
    <n v="2400"/>
    <x v="1017"/>
    <x v="0"/>
    <x v="0"/>
    <x v="0"/>
    <s v="01.23.04.14"/>
    <x v="48"/>
    <x v="7"/>
    <x v="8"/>
    <s v="Ambiente"/>
    <s v="01.23.04"/>
    <s v="Ambiente"/>
    <s v="01.23.04"/>
    <x v="1"/>
    <x v="0"/>
    <x v="0"/>
    <x v="0"/>
    <x v="0"/>
    <x v="1"/>
    <x v="1"/>
    <x v="0"/>
    <x v="11"/>
    <s v="2024-12-13"/>
    <x v="3"/>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 criação e manutenção de espaço verdes referente ao mês de dezembro 2024, conforme anexo."/>
  </r>
  <r>
    <x v="1"/>
    <n v="0"/>
    <n v="0"/>
    <n v="0"/>
    <n v="13600"/>
    <x v="1017"/>
    <x v="0"/>
    <x v="0"/>
    <x v="0"/>
    <s v="01.23.04.14"/>
    <x v="48"/>
    <x v="7"/>
    <x v="8"/>
    <s v="Ambiente"/>
    <s v="01.23.04"/>
    <s v="Ambiente"/>
    <s v="01.23.04"/>
    <x v="1"/>
    <x v="0"/>
    <x v="0"/>
    <x v="0"/>
    <x v="0"/>
    <x v="1"/>
    <x v="1"/>
    <x v="0"/>
    <x v="11"/>
    <s v="2024-12-13"/>
    <x v="3"/>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 criação e manutenção de espaço verdes referente ao mês de dezembro 2024, conforme anexo."/>
  </r>
  <r>
    <x v="0"/>
    <n v="0"/>
    <n v="0"/>
    <n v="0"/>
    <n v="15929"/>
    <x v="1018"/>
    <x v="0"/>
    <x v="0"/>
    <x v="0"/>
    <s v="03.16.32"/>
    <x v="29"/>
    <x v="0"/>
    <x v="0"/>
    <s v="Gabinete de Comunicação e Imagem"/>
    <s v="03.16.32"/>
    <s v="Gabinete de Comunicação e Imagem"/>
    <s v="03.16.32"/>
    <x v="30"/>
    <x v="0"/>
    <x v="0"/>
    <x v="0"/>
    <x v="1"/>
    <x v="0"/>
    <x v="0"/>
    <x v="0"/>
    <x v="11"/>
    <s v="2024-12-16"/>
    <x v="3"/>
    <n v="15929"/>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12-2024"/>
  </r>
  <r>
    <x v="0"/>
    <n v="0"/>
    <n v="0"/>
    <n v="0"/>
    <n v="14053"/>
    <x v="1018"/>
    <x v="0"/>
    <x v="0"/>
    <x v="0"/>
    <s v="03.16.32"/>
    <x v="29"/>
    <x v="0"/>
    <x v="0"/>
    <s v="Gabinete de Comunicação e Imagem"/>
    <s v="03.16.32"/>
    <s v="Gabinete de Comunicação e Imagem"/>
    <s v="03.16.32"/>
    <x v="30"/>
    <x v="0"/>
    <x v="0"/>
    <x v="0"/>
    <x v="1"/>
    <x v="0"/>
    <x v="0"/>
    <x v="0"/>
    <x v="11"/>
    <s v="2024-12-16"/>
    <x v="3"/>
    <n v="14053"/>
    <x v="0"/>
    <m/>
    <x v="0"/>
    <m/>
    <x v="19"/>
    <n v="100474706"/>
    <x v="0"/>
    <x v="6"/>
    <s v="Gabinete de Comunicação e Imagem"/>
    <s v="ORI"/>
    <x v="0"/>
    <s v="GCI"/>
    <x v="0"/>
    <x v="0"/>
    <x v="0"/>
    <x v="0"/>
    <x v="0"/>
    <x v="0"/>
    <x v="0"/>
    <x v="0"/>
    <x v="0"/>
    <x v="0"/>
    <x v="0"/>
    <s v="Gabinete de Comunicação e Imagem"/>
    <x v="0"/>
    <x v="0"/>
    <x v="0"/>
    <x v="0"/>
    <x v="0"/>
    <x v="0"/>
    <x v="0"/>
    <x v="0"/>
    <x v="0"/>
    <x v="0"/>
    <x v="6"/>
    <x v="0"/>
    <s v="Pagamento de salário referente a 12-2024"/>
  </r>
  <r>
    <x v="0"/>
    <n v="0"/>
    <n v="0"/>
    <n v="0"/>
    <n v="145680"/>
    <x v="1018"/>
    <x v="0"/>
    <x v="0"/>
    <x v="0"/>
    <s v="03.16.32"/>
    <x v="29"/>
    <x v="0"/>
    <x v="0"/>
    <s v="Gabinete de Comunicação e Imagem"/>
    <s v="03.16.32"/>
    <s v="Gabinete de Comunicação e Imagem"/>
    <s v="03.16.32"/>
    <x v="30"/>
    <x v="0"/>
    <x v="0"/>
    <x v="0"/>
    <x v="1"/>
    <x v="0"/>
    <x v="0"/>
    <x v="0"/>
    <x v="11"/>
    <s v="2024-12-16"/>
    <x v="3"/>
    <n v="145680"/>
    <x v="0"/>
    <m/>
    <x v="0"/>
    <m/>
    <x v="6"/>
    <n v="100474914"/>
    <x v="0"/>
    <x v="0"/>
    <s v="Gabinete de Comunicação e Imagem"/>
    <s v="ORI"/>
    <x v="0"/>
    <s v="GCI"/>
    <x v="0"/>
    <x v="0"/>
    <x v="0"/>
    <x v="0"/>
    <x v="0"/>
    <x v="0"/>
    <x v="0"/>
    <x v="0"/>
    <x v="0"/>
    <x v="0"/>
    <x v="0"/>
    <s v="Gabinete de Comunicação e Imagem"/>
    <x v="0"/>
    <x v="0"/>
    <x v="0"/>
    <x v="0"/>
    <x v="0"/>
    <x v="0"/>
    <x v="0"/>
    <x v="0"/>
    <x v="0"/>
    <x v="0"/>
    <x v="0"/>
    <x v="0"/>
    <s v="Pagamento de salário referente a 12-2024"/>
  </r>
  <r>
    <x v="0"/>
    <n v="0"/>
    <n v="0"/>
    <n v="0"/>
    <n v="158"/>
    <x v="1019"/>
    <x v="0"/>
    <x v="0"/>
    <x v="0"/>
    <s v="03.16.01"/>
    <x v="38"/>
    <x v="0"/>
    <x v="0"/>
    <s v="Assembleia Municipal"/>
    <s v="03.16.01"/>
    <s v="Assembleia Municipal"/>
    <s v="03.16.01"/>
    <x v="31"/>
    <x v="0"/>
    <x v="0"/>
    <x v="1"/>
    <x v="0"/>
    <x v="0"/>
    <x v="0"/>
    <x v="0"/>
    <x v="11"/>
    <s v="2024-12-16"/>
    <x v="3"/>
    <n v="158"/>
    <x v="0"/>
    <m/>
    <x v="0"/>
    <m/>
    <x v="2"/>
    <n v="100474696"/>
    <x v="0"/>
    <x v="1"/>
    <s v="Assembleia Municipal"/>
    <s v="ORI"/>
    <x v="0"/>
    <s v="AM"/>
    <x v="0"/>
    <x v="0"/>
    <x v="0"/>
    <x v="0"/>
    <x v="0"/>
    <x v="0"/>
    <x v="0"/>
    <x v="0"/>
    <x v="0"/>
    <x v="0"/>
    <x v="0"/>
    <s v="Assembleia Municipal"/>
    <x v="0"/>
    <x v="0"/>
    <x v="0"/>
    <x v="0"/>
    <x v="0"/>
    <x v="0"/>
    <x v="0"/>
    <x v="0"/>
    <x v="0"/>
    <x v="0"/>
    <x v="1"/>
    <x v="0"/>
    <s v="Pagamento de salário referente a 12-2024"/>
  </r>
  <r>
    <x v="0"/>
    <n v="0"/>
    <n v="0"/>
    <n v="0"/>
    <n v="4999"/>
    <x v="1019"/>
    <x v="0"/>
    <x v="0"/>
    <x v="0"/>
    <s v="03.16.01"/>
    <x v="38"/>
    <x v="0"/>
    <x v="0"/>
    <s v="Assembleia Municipal"/>
    <s v="03.16.01"/>
    <s v="Assembleia Municipal"/>
    <s v="03.16.01"/>
    <x v="49"/>
    <x v="0"/>
    <x v="0"/>
    <x v="0"/>
    <x v="1"/>
    <x v="0"/>
    <x v="0"/>
    <x v="0"/>
    <x v="11"/>
    <s v="2024-12-16"/>
    <x v="3"/>
    <n v="4999"/>
    <x v="0"/>
    <m/>
    <x v="0"/>
    <m/>
    <x v="2"/>
    <n v="100474696"/>
    <x v="0"/>
    <x v="1"/>
    <s v="Assembleia Municipal"/>
    <s v="ORI"/>
    <x v="0"/>
    <s v="AM"/>
    <x v="0"/>
    <x v="0"/>
    <x v="0"/>
    <x v="0"/>
    <x v="0"/>
    <x v="0"/>
    <x v="0"/>
    <x v="0"/>
    <x v="0"/>
    <x v="0"/>
    <x v="0"/>
    <s v="Assembleia Municipal"/>
    <x v="0"/>
    <x v="0"/>
    <x v="0"/>
    <x v="0"/>
    <x v="0"/>
    <x v="0"/>
    <x v="0"/>
    <x v="0"/>
    <x v="0"/>
    <x v="0"/>
    <x v="1"/>
    <x v="0"/>
    <s v="Pagamento de salário referente a 12-2024"/>
  </r>
  <r>
    <x v="0"/>
    <n v="0"/>
    <n v="0"/>
    <n v="0"/>
    <n v="24"/>
    <x v="1019"/>
    <x v="0"/>
    <x v="0"/>
    <x v="0"/>
    <s v="03.16.01"/>
    <x v="38"/>
    <x v="0"/>
    <x v="0"/>
    <s v="Assembleia Municipal"/>
    <s v="03.16.01"/>
    <s v="Assembleia Municipal"/>
    <s v="03.16.01"/>
    <x v="31"/>
    <x v="0"/>
    <x v="0"/>
    <x v="1"/>
    <x v="0"/>
    <x v="0"/>
    <x v="0"/>
    <x v="0"/>
    <x v="11"/>
    <s v="2024-12-16"/>
    <x v="3"/>
    <n v="24"/>
    <x v="0"/>
    <m/>
    <x v="0"/>
    <m/>
    <x v="54"/>
    <n v="100477977"/>
    <x v="0"/>
    <x v="8"/>
    <s v="Assembleia Municipal"/>
    <s v="ORI"/>
    <x v="0"/>
    <s v="AM"/>
    <x v="0"/>
    <x v="0"/>
    <x v="0"/>
    <x v="0"/>
    <x v="0"/>
    <x v="0"/>
    <x v="0"/>
    <x v="0"/>
    <x v="0"/>
    <x v="0"/>
    <x v="0"/>
    <s v="Assembleia Municipal"/>
    <x v="0"/>
    <x v="0"/>
    <x v="0"/>
    <x v="0"/>
    <x v="0"/>
    <x v="0"/>
    <x v="0"/>
    <x v="0"/>
    <x v="0"/>
    <x v="0"/>
    <x v="8"/>
    <x v="0"/>
    <s v="Pagamento de salário referente a 12-2024"/>
  </r>
  <r>
    <x v="0"/>
    <n v="0"/>
    <n v="0"/>
    <n v="0"/>
    <n v="776"/>
    <x v="1019"/>
    <x v="0"/>
    <x v="0"/>
    <x v="0"/>
    <s v="03.16.01"/>
    <x v="38"/>
    <x v="0"/>
    <x v="0"/>
    <s v="Assembleia Municipal"/>
    <s v="03.16.01"/>
    <s v="Assembleia Municipal"/>
    <s v="03.16.01"/>
    <x v="49"/>
    <x v="0"/>
    <x v="0"/>
    <x v="0"/>
    <x v="1"/>
    <x v="0"/>
    <x v="0"/>
    <x v="0"/>
    <x v="11"/>
    <s v="2024-12-16"/>
    <x v="3"/>
    <n v="776"/>
    <x v="0"/>
    <m/>
    <x v="0"/>
    <m/>
    <x v="54"/>
    <n v="100477977"/>
    <x v="0"/>
    <x v="8"/>
    <s v="Assembleia Municipal"/>
    <s v="ORI"/>
    <x v="0"/>
    <s v="AM"/>
    <x v="0"/>
    <x v="0"/>
    <x v="0"/>
    <x v="0"/>
    <x v="0"/>
    <x v="0"/>
    <x v="0"/>
    <x v="0"/>
    <x v="0"/>
    <x v="0"/>
    <x v="0"/>
    <s v="Assembleia Municipal"/>
    <x v="0"/>
    <x v="0"/>
    <x v="0"/>
    <x v="0"/>
    <x v="0"/>
    <x v="0"/>
    <x v="0"/>
    <x v="0"/>
    <x v="0"/>
    <x v="0"/>
    <x v="8"/>
    <x v="0"/>
    <s v="Pagamento de salário referente a 12-2024"/>
  </r>
  <r>
    <x v="0"/>
    <n v="0"/>
    <n v="0"/>
    <n v="0"/>
    <n v="3218"/>
    <x v="1019"/>
    <x v="0"/>
    <x v="0"/>
    <x v="0"/>
    <s v="03.16.01"/>
    <x v="38"/>
    <x v="0"/>
    <x v="0"/>
    <s v="Assembleia Municipal"/>
    <s v="03.16.01"/>
    <s v="Assembleia Municipal"/>
    <s v="03.16.01"/>
    <x v="31"/>
    <x v="0"/>
    <x v="0"/>
    <x v="1"/>
    <x v="0"/>
    <x v="0"/>
    <x v="0"/>
    <x v="0"/>
    <x v="11"/>
    <s v="2024-12-16"/>
    <x v="3"/>
    <n v="3218"/>
    <x v="0"/>
    <m/>
    <x v="0"/>
    <m/>
    <x v="6"/>
    <n v="100474914"/>
    <x v="0"/>
    <x v="0"/>
    <s v="Assembleia Municipal"/>
    <s v="ORI"/>
    <x v="0"/>
    <s v="AM"/>
    <x v="0"/>
    <x v="0"/>
    <x v="0"/>
    <x v="0"/>
    <x v="0"/>
    <x v="0"/>
    <x v="0"/>
    <x v="0"/>
    <x v="0"/>
    <x v="0"/>
    <x v="0"/>
    <s v="Assembleia Municipal"/>
    <x v="0"/>
    <x v="0"/>
    <x v="0"/>
    <x v="0"/>
    <x v="0"/>
    <x v="0"/>
    <x v="0"/>
    <x v="0"/>
    <x v="0"/>
    <x v="0"/>
    <x v="0"/>
    <x v="0"/>
    <s v="Pagamento de salário referente a 12-2024"/>
  </r>
  <r>
    <x v="0"/>
    <n v="0"/>
    <n v="0"/>
    <n v="0"/>
    <n v="101665"/>
    <x v="1019"/>
    <x v="0"/>
    <x v="0"/>
    <x v="0"/>
    <s v="03.16.01"/>
    <x v="38"/>
    <x v="0"/>
    <x v="0"/>
    <s v="Assembleia Municipal"/>
    <s v="03.16.01"/>
    <s v="Assembleia Municipal"/>
    <s v="03.16.01"/>
    <x v="49"/>
    <x v="0"/>
    <x v="0"/>
    <x v="0"/>
    <x v="1"/>
    <x v="0"/>
    <x v="0"/>
    <x v="0"/>
    <x v="11"/>
    <s v="2024-12-16"/>
    <x v="3"/>
    <n v="101665"/>
    <x v="0"/>
    <m/>
    <x v="0"/>
    <m/>
    <x v="6"/>
    <n v="100474914"/>
    <x v="0"/>
    <x v="0"/>
    <s v="Assembleia Municipal"/>
    <s v="ORI"/>
    <x v="0"/>
    <s v="AM"/>
    <x v="0"/>
    <x v="0"/>
    <x v="0"/>
    <x v="0"/>
    <x v="0"/>
    <x v="0"/>
    <x v="0"/>
    <x v="0"/>
    <x v="0"/>
    <x v="0"/>
    <x v="0"/>
    <s v="Assembleia Municipal"/>
    <x v="0"/>
    <x v="0"/>
    <x v="0"/>
    <x v="0"/>
    <x v="0"/>
    <x v="0"/>
    <x v="0"/>
    <x v="0"/>
    <x v="0"/>
    <x v="0"/>
    <x v="0"/>
    <x v="0"/>
    <s v="Pagamento de salário referente a 12-2024"/>
  </r>
  <r>
    <x v="0"/>
    <n v="0"/>
    <n v="0"/>
    <n v="0"/>
    <n v="68"/>
    <x v="1020"/>
    <x v="0"/>
    <x v="0"/>
    <x v="0"/>
    <s v="03.16.02"/>
    <x v="3"/>
    <x v="0"/>
    <x v="0"/>
    <s v="Gabinete do Presidente"/>
    <s v="03.16.02"/>
    <s v="Gabinete do Presidente"/>
    <s v="03.16.02"/>
    <x v="31"/>
    <x v="0"/>
    <x v="0"/>
    <x v="1"/>
    <x v="0"/>
    <x v="0"/>
    <x v="0"/>
    <x v="0"/>
    <x v="11"/>
    <s v="2024-12-16"/>
    <x v="3"/>
    <n v="68"/>
    <x v="0"/>
    <m/>
    <x v="0"/>
    <m/>
    <x v="15"/>
    <n v="100479277"/>
    <x v="0"/>
    <x v="2"/>
    <s v="Gabinete do Presidente"/>
    <s v="ORI"/>
    <x v="0"/>
    <m/>
    <x v="0"/>
    <x v="0"/>
    <x v="0"/>
    <x v="0"/>
    <x v="0"/>
    <x v="0"/>
    <x v="0"/>
    <x v="0"/>
    <x v="0"/>
    <x v="0"/>
    <x v="0"/>
    <s v="Gabinete do Presidente"/>
    <x v="0"/>
    <x v="0"/>
    <x v="0"/>
    <x v="0"/>
    <x v="0"/>
    <x v="0"/>
    <x v="0"/>
    <x v="0"/>
    <x v="0"/>
    <x v="0"/>
    <x v="2"/>
    <x v="0"/>
    <s v="Pagamento de salário referente a 12-2024"/>
  </r>
  <r>
    <x v="0"/>
    <n v="0"/>
    <n v="0"/>
    <n v="0"/>
    <n v="103"/>
    <x v="1020"/>
    <x v="0"/>
    <x v="0"/>
    <x v="0"/>
    <s v="03.16.02"/>
    <x v="3"/>
    <x v="0"/>
    <x v="0"/>
    <s v="Gabinete do Presidente"/>
    <s v="03.16.02"/>
    <s v="Gabinete do Presidente"/>
    <s v="03.16.02"/>
    <x v="59"/>
    <x v="0"/>
    <x v="0"/>
    <x v="0"/>
    <x v="0"/>
    <x v="0"/>
    <x v="0"/>
    <x v="0"/>
    <x v="11"/>
    <s v="2024-12-16"/>
    <x v="3"/>
    <n v="103"/>
    <x v="0"/>
    <m/>
    <x v="0"/>
    <m/>
    <x v="15"/>
    <n v="100479277"/>
    <x v="0"/>
    <x v="2"/>
    <s v="Gabinete do Presidente"/>
    <s v="ORI"/>
    <x v="0"/>
    <m/>
    <x v="0"/>
    <x v="0"/>
    <x v="0"/>
    <x v="0"/>
    <x v="0"/>
    <x v="0"/>
    <x v="0"/>
    <x v="0"/>
    <x v="0"/>
    <x v="0"/>
    <x v="0"/>
    <s v="Gabinete do Presidente"/>
    <x v="0"/>
    <x v="0"/>
    <x v="0"/>
    <x v="0"/>
    <x v="0"/>
    <x v="0"/>
    <x v="0"/>
    <x v="0"/>
    <x v="0"/>
    <x v="0"/>
    <x v="2"/>
    <x v="0"/>
    <s v="Pagamento de salário referente a 12-2024"/>
  </r>
  <r>
    <x v="0"/>
    <n v="0"/>
    <n v="0"/>
    <n v="0"/>
    <n v="1"/>
    <x v="1020"/>
    <x v="0"/>
    <x v="0"/>
    <x v="0"/>
    <s v="03.16.02"/>
    <x v="3"/>
    <x v="0"/>
    <x v="0"/>
    <s v="Gabinete do Presidente"/>
    <s v="03.16.02"/>
    <s v="Gabinete do Presidente"/>
    <s v="03.16.02"/>
    <x v="29"/>
    <x v="0"/>
    <x v="0"/>
    <x v="0"/>
    <x v="0"/>
    <x v="0"/>
    <x v="0"/>
    <x v="0"/>
    <x v="11"/>
    <s v="2024-12-16"/>
    <x v="3"/>
    <n v="1"/>
    <x v="0"/>
    <m/>
    <x v="0"/>
    <m/>
    <x v="15"/>
    <n v="100479277"/>
    <x v="0"/>
    <x v="2"/>
    <s v="Gabinete do Presidente"/>
    <s v="ORI"/>
    <x v="0"/>
    <m/>
    <x v="0"/>
    <x v="0"/>
    <x v="0"/>
    <x v="0"/>
    <x v="0"/>
    <x v="0"/>
    <x v="0"/>
    <x v="0"/>
    <x v="0"/>
    <x v="0"/>
    <x v="0"/>
    <s v="Gabinete do Presidente"/>
    <x v="0"/>
    <x v="0"/>
    <x v="0"/>
    <x v="0"/>
    <x v="0"/>
    <x v="0"/>
    <x v="0"/>
    <x v="0"/>
    <x v="0"/>
    <x v="0"/>
    <x v="2"/>
    <x v="0"/>
    <s v="Pagamento de salário referente a 12-2024"/>
  </r>
  <r>
    <x v="0"/>
    <n v="0"/>
    <n v="0"/>
    <n v="0"/>
    <n v="353"/>
    <x v="1020"/>
    <x v="0"/>
    <x v="0"/>
    <x v="0"/>
    <s v="03.16.02"/>
    <x v="3"/>
    <x v="0"/>
    <x v="0"/>
    <s v="Gabinete do Presidente"/>
    <s v="03.16.02"/>
    <s v="Gabinete do Presidente"/>
    <s v="03.16.02"/>
    <x v="28"/>
    <x v="0"/>
    <x v="0"/>
    <x v="0"/>
    <x v="0"/>
    <x v="0"/>
    <x v="0"/>
    <x v="0"/>
    <x v="11"/>
    <s v="2024-12-16"/>
    <x v="3"/>
    <n v="353"/>
    <x v="0"/>
    <m/>
    <x v="0"/>
    <m/>
    <x v="15"/>
    <n v="100479277"/>
    <x v="0"/>
    <x v="2"/>
    <s v="Gabinete do Presidente"/>
    <s v="ORI"/>
    <x v="0"/>
    <m/>
    <x v="0"/>
    <x v="0"/>
    <x v="0"/>
    <x v="0"/>
    <x v="0"/>
    <x v="0"/>
    <x v="0"/>
    <x v="0"/>
    <x v="0"/>
    <x v="0"/>
    <x v="0"/>
    <s v="Gabinete do Presidente"/>
    <x v="0"/>
    <x v="0"/>
    <x v="0"/>
    <x v="0"/>
    <x v="0"/>
    <x v="0"/>
    <x v="0"/>
    <x v="0"/>
    <x v="0"/>
    <x v="0"/>
    <x v="2"/>
    <x v="0"/>
    <s v="Pagamento de salário referente a 12-2024"/>
  </r>
  <r>
    <x v="0"/>
    <n v="0"/>
    <n v="0"/>
    <n v="0"/>
    <n v="1016"/>
    <x v="1020"/>
    <x v="0"/>
    <x v="0"/>
    <x v="0"/>
    <s v="03.16.02"/>
    <x v="3"/>
    <x v="0"/>
    <x v="0"/>
    <s v="Gabinete do Presidente"/>
    <s v="03.16.02"/>
    <s v="Gabinete do Presidente"/>
    <s v="03.16.02"/>
    <x v="49"/>
    <x v="0"/>
    <x v="0"/>
    <x v="0"/>
    <x v="1"/>
    <x v="0"/>
    <x v="0"/>
    <x v="0"/>
    <x v="11"/>
    <s v="2024-12-16"/>
    <x v="3"/>
    <n v="1016"/>
    <x v="0"/>
    <m/>
    <x v="0"/>
    <m/>
    <x v="15"/>
    <n v="100479277"/>
    <x v="0"/>
    <x v="2"/>
    <s v="Gabinete do Presidente"/>
    <s v="ORI"/>
    <x v="0"/>
    <m/>
    <x v="0"/>
    <x v="0"/>
    <x v="0"/>
    <x v="0"/>
    <x v="0"/>
    <x v="0"/>
    <x v="0"/>
    <x v="0"/>
    <x v="0"/>
    <x v="0"/>
    <x v="0"/>
    <s v="Gabinete do Presidente"/>
    <x v="0"/>
    <x v="0"/>
    <x v="0"/>
    <x v="0"/>
    <x v="0"/>
    <x v="0"/>
    <x v="0"/>
    <x v="0"/>
    <x v="0"/>
    <x v="0"/>
    <x v="2"/>
    <x v="0"/>
    <s v="Pagamento de salário referente a 12-2024"/>
  </r>
  <r>
    <x v="0"/>
    <n v="0"/>
    <n v="0"/>
    <n v="0"/>
    <n v="1941"/>
    <x v="1020"/>
    <x v="0"/>
    <x v="0"/>
    <x v="0"/>
    <s v="03.16.02"/>
    <x v="3"/>
    <x v="0"/>
    <x v="0"/>
    <s v="Gabinete do Presidente"/>
    <s v="03.16.02"/>
    <s v="Gabinete do Presidente"/>
    <s v="03.16.02"/>
    <x v="31"/>
    <x v="0"/>
    <x v="0"/>
    <x v="1"/>
    <x v="0"/>
    <x v="0"/>
    <x v="0"/>
    <x v="0"/>
    <x v="11"/>
    <s v="2024-12-16"/>
    <x v="3"/>
    <n v="1941"/>
    <x v="0"/>
    <m/>
    <x v="0"/>
    <m/>
    <x v="2"/>
    <n v="100474696"/>
    <x v="0"/>
    <x v="1"/>
    <s v="Gabinete do Presidente"/>
    <s v="ORI"/>
    <x v="0"/>
    <m/>
    <x v="0"/>
    <x v="0"/>
    <x v="0"/>
    <x v="0"/>
    <x v="0"/>
    <x v="0"/>
    <x v="0"/>
    <x v="0"/>
    <x v="0"/>
    <x v="0"/>
    <x v="0"/>
    <s v="Gabinete do Presidente"/>
    <x v="0"/>
    <x v="0"/>
    <x v="0"/>
    <x v="0"/>
    <x v="0"/>
    <x v="0"/>
    <x v="0"/>
    <x v="0"/>
    <x v="0"/>
    <x v="0"/>
    <x v="1"/>
    <x v="0"/>
    <s v="Pagamento de salário referente a 12-2024"/>
  </r>
  <r>
    <x v="0"/>
    <n v="0"/>
    <n v="0"/>
    <n v="0"/>
    <n v="2912"/>
    <x v="1020"/>
    <x v="0"/>
    <x v="0"/>
    <x v="0"/>
    <s v="03.16.02"/>
    <x v="3"/>
    <x v="0"/>
    <x v="0"/>
    <s v="Gabinete do Presidente"/>
    <s v="03.16.02"/>
    <s v="Gabinete do Presidente"/>
    <s v="03.16.02"/>
    <x v="59"/>
    <x v="0"/>
    <x v="0"/>
    <x v="0"/>
    <x v="0"/>
    <x v="0"/>
    <x v="0"/>
    <x v="0"/>
    <x v="11"/>
    <s v="2024-12-16"/>
    <x v="3"/>
    <n v="2912"/>
    <x v="0"/>
    <m/>
    <x v="0"/>
    <m/>
    <x v="2"/>
    <n v="100474696"/>
    <x v="0"/>
    <x v="1"/>
    <s v="Gabinete do Presidente"/>
    <s v="ORI"/>
    <x v="0"/>
    <m/>
    <x v="0"/>
    <x v="0"/>
    <x v="0"/>
    <x v="0"/>
    <x v="0"/>
    <x v="0"/>
    <x v="0"/>
    <x v="0"/>
    <x v="0"/>
    <x v="0"/>
    <x v="0"/>
    <s v="Gabinete do Presidente"/>
    <x v="0"/>
    <x v="0"/>
    <x v="0"/>
    <x v="0"/>
    <x v="0"/>
    <x v="0"/>
    <x v="0"/>
    <x v="0"/>
    <x v="0"/>
    <x v="0"/>
    <x v="1"/>
    <x v="0"/>
    <s v="Pagamento de salário referente a 12-2024"/>
  </r>
  <r>
    <x v="0"/>
    <n v="0"/>
    <n v="0"/>
    <n v="0"/>
    <n v="28"/>
    <x v="1020"/>
    <x v="0"/>
    <x v="0"/>
    <x v="0"/>
    <s v="03.16.02"/>
    <x v="3"/>
    <x v="0"/>
    <x v="0"/>
    <s v="Gabinete do Presidente"/>
    <s v="03.16.02"/>
    <s v="Gabinete do Presidente"/>
    <s v="03.16.02"/>
    <x v="29"/>
    <x v="0"/>
    <x v="0"/>
    <x v="0"/>
    <x v="0"/>
    <x v="0"/>
    <x v="0"/>
    <x v="0"/>
    <x v="11"/>
    <s v="2024-12-16"/>
    <x v="3"/>
    <n v="28"/>
    <x v="0"/>
    <m/>
    <x v="0"/>
    <m/>
    <x v="2"/>
    <n v="100474696"/>
    <x v="0"/>
    <x v="1"/>
    <s v="Gabinete do Presidente"/>
    <s v="ORI"/>
    <x v="0"/>
    <m/>
    <x v="0"/>
    <x v="0"/>
    <x v="0"/>
    <x v="0"/>
    <x v="0"/>
    <x v="0"/>
    <x v="0"/>
    <x v="0"/>
    <x v="0"/>
    <x v="0"/>
    <x v="0"/>
    <s v="Gabinete do Presidente"/>
    <x v="0"/>
    <x v="0"/>
    <x v="0"/>
    <x v="0"/>
    <x v="0"/>
    <x v="0"/>
    <x v="0"/>
    <x v="0"/>
    <x v="0"/>
    <x v="0"/>
    <x v="1"/>
    <x v="0"/>
    <s v="Pagamento de salário referente a 12-2024"/>
  </r>
  <r>
    <x v="0"/>
    <n v="0"/>
    <n v="0"/>
    <n v="0"/>
    <n v="9993"/>
    <x v="1020"/>
    <x v="0"/>
    <x v="0"/>
    <x v="0"/>
    <s v="03.16.02"/>
    <x v="3"/>
    <x v="0"/>
    <x v="0"/>
    <s v="Gabinete do Presidente"/>
    <s v="03.16.02"/>
    <s v="Gabinete do Presidente"/>
    <s v="03.16.02"/>
    <x v="28"/>
    <x v="0"/>
    <x v="0"/>
    <x v="0"/>
    <x v="0"/>
    <x v="0"/>
    <x v="0"/>
    <x v="0"/>
    <x v="11"/>
    <s v="2024-12-16"/>
    <x v="3"/>
    <n v="9993"/>
    <x v="0"/>
    <m/>
    <x v="0"/>
    <m/>
    <x v="2"/>
    <n v="100474696"/>
    <x v="0"/>
    <x v="1"/>
    <s v="Gabinete do Presidente"/>
    <s v="ORI"/>
    <x v="0"/>
    <m/>
    <x v="0"/>
    <x v="0"/>
    <x v="0"/>
    <x v="0"/>
    <x v="0"/>
    <x v="0"/>
    <x v="0"/>
    <x v="0"/>
    <x v="0"/>
    <x v="0"/>
    <x v="0"/>
    <s v="Gabinete do Presidente"/>
    <x v="0"/>
    <x v="0"/>
    <x v="0"/>
    <x v="0"/>
    <x v="0"/>
    <x v="0"/>
    <x v="0"/>
    <x v="0"/>
    <x v="0"/>
    <x v="0"/>
    <x v="1"/>
    <x v="0"/>
    <s v="Pagamento de salário referente a 12-2024"/>
  </r>
  <r>
    <x v="0"/>
    <n v="0"/>
    <n v="0"/>
    <n v="0"/>
    <n v="28650"/>
    <x v="1020"/>
    <x v="0"/>
    <x v="0"/>
    <x v="0"/>
    <s v="03.16.02"/>
    <x v="3"/>
    <x v="0"/>
    <x v="0"/>
    <s v="Gabinete do Presidente"/>
    <s v="03.16.02"/>
    <s v="Gabinete do Presidente"/>
    <s v="03.16.02"/>
    <x v="49"/>
    <x v="0"/>
    <x v="0"/>
    <x v="0"/>
    <x v="1"/>
    <x v="0"/>
    <x v="0"/>
    <x v="0"/>
    <x v="11"/>
    <s v="2024-12-16"/>
    <x v="3"/>
    <n v="28650"/>
    <x v="0"/>
    <m/>
    <x v="0"/>
    <m/>
    <x v="2"/>
    <n v="100474696"/>
    <x v="0"/>
    <x v="1"/>
    <s v="Gabinete do Presidente"/>
    <s v="ORI"/>
    <x v="0"/>
    <m/>
    <x v="0"/>
    <x v="0"/>
    <x v="0"/>
    <x v="0"/>
    <x v="0"/>
    <x v="0"/>
    <x v="0"/>
    <x v="0"/>
    <x v="0"/>
    <x v="0"/>
    <x v="0"/>
    <s v="Gabinete do Presidente"/>
    <x v="0"/>
    <x v="0"/>
    <x v="0"/>
    <x v="0"/>
    <x v="0"/>
    <x v="0"/>
    <x v="0"/>
    <x v="0"/>
    <x v="0"/>
    <x v="0"/>
    <x v="1"/>
    <x v="0"/>
    <s v="Pagamento de salário referente a 12-2024"/>
  </r>
  <r>
    <x v="0"/>
    <n v="0"/>
    <n v="0"/>
    <n v="0"/>
    <n v="214"/>
    <x v="1020"/>
    <x v="0"/>
    <x v="0"/>
    <x v="0"/>
    <s v="03.16.02"/>
    <x v="3"/>
    <x v="0"/>
    <x v="0"/>
    <s v="Gabinete do Presidente"/>
    <s v="03.16.02"/>
    <s v="Gabinete do Presidente"/>
    <s v="03.16.02"/>
    <x v="31"/>
    <x v="0"/>
    <x v="0"/>
    <x v="1"/>
    <x v="0"/>
    <x v="0"/>
    <x v="0"/>
    <x v="0"/>
    <x v="11"/>
    <s v="2024-12-16"/>
    <x v="3"/>
    <n v="214"/>
    <x v="0"/>
    <m/>
    <x v="0"/>
    <m/>
    <x v="54"/>
    <n v="100477977"/>
    <x v="0"/>
    <x v="8"/>
    <s v="Gabinete do Presidente"/>
    <s v="ORI"/>
    <x v="0"/>
    <m/>
    <x v="0"/>
    <x v="0"/>
    <x v="0"/>
    <x v="0"/>
    <x v="0"/>
    <x v="0"/>
    <x v="0"/>
    <x v="0"/>
    <x v="0"/>
    <x v="0"/>
    <x v="0"/>
    <s v="Gabinete do Presidente"/>
    <x v="0"/>
    <x v="0"/>
    <x v="0"/>
    <x v="0"/>
    <x v="0"/>
    <x v="0"/>
    <x v="0"/>
    <x v="0"/>
    <x v="0"/>
    <x v="0"/>
    <x v="8"/>
    <x v="0"/>
    <s v="Pagamento de salário referente a 12-2024"/>
  </r>
  <r>
    <x v="0"/>
    <n v="0"/>
    <n v="0"/>
    <n v="0"/>
    <n v="321"/>
    <x v="1020"/>
    <x v="0"/>
    <x v="0"/>
    <x v="0"/>
    <s v="03.16.02"/>
    <x v="3"/>
    <x v="0"/>
    <x v="0"/>
    <s v="Gabinete do Presidente"/>
    <s v="03.16.02"/>
    <s v="Gabinete do Presidente"/>
    <s v="03.16.02"/>
    <x v="59"/>
    <x v="0"/>
    <x v="0"/>
    <x v="0"/>
    <x v="0"/>
    <x v="0"/>
    <x v="0"/>
    <x v="0"/>
    <x v="11"/>
    <s v="2024-12-16"/>
    <x v="3"/>
    <n v="321"/>
    <x v="0"/>
    <m/>
    <x v="0"/>
    <m/>
    <x v="54"/>
    <n v="100477977"/>
    <x v="0"/>
    <x v="8"/>
    <s v="Gabinete do Presidente"/>
    <s v="ORI"/>
    <x v="0"/>
    <m/>
    <x v="0"/>
    <x v="0"/>
    <x v="0"/>
    <x v="0"/>
    <x v="0"/>
    <x v="0"/>
    <x v="0"/>
    <x v="0"/>
    <x v="0"/>
    <x v="0"/>
    <x v="0"/>
    <s v="Gabinete do Presidente"/>
    <x v="0"/>
    <x v="0"/>
    <x v="0"/>
    <x v="0"/>
    <x v="0"/>
    <x v="0"/>
    <x v="0"/>
    <x v="0"/>
    <x v="0"/>
    <x v="0"/>
    <x v="8"/>
    <x v="0"/>
    <s v="Pagamento de salário referente a 12-2024"/>
  </r>
  <r>
    <x v="0"/>
    <n v="0"/>
    <n v="0"/>
    <n v="0"/>
    <n v="3"/>
    <x v="1020"/>
    <x v="0"/>
    <x v="0"/>
    <x v="0"/>
    <s v="03.16.02"/>
    <x v="3"/>
    <x v="0"/>
    <x v="0"/>
    <s v="Gabinete do Presidente"/>
    <s v="03.16.02"/>
    <s v="Gabinete do Presidente"/>
    <s v="03.16.02"/>
    <x v="29"/>
    <x v="0"/>
    <x v="0"/>
    <x v="0"/>
    <x v="0"/>
    <x v="0"/>
    <x v="0"/>
    <x v="0"/>
    <x v="11"/>
    <s v="2024-12-16"/>
    <x v="3"/>
    <n v="3"/>
    <x v="0"/>
    <m/>
    <x v="0"/>
    <m/>
    <x v="54"/>
    <n v="100477977"/>
    <x v="0"/>
    <x v="8"/>
    <s v="Gabinete do Presidente"/>
    <s v="ORI"/>
    <x v="0"/>
    <m/>
    <x v="0"/>
    <x v="0"/>
    <x v="0"/>
    <x v="0"/>
    <x v="0"/>
    <x v="0"/>
    <x v="0"/>
    <x v="0"/>
    <x v="0"/>
    <x v="0"/>
    <x v="0"/>
    <s v="Gabinete do Presidente"/>
    <x v="0"/>
    <x v="0"/>
    <x v="0"/>
    <x v="0"/>
    <x v="0"/>
    <x v="0"/>
    <x v="0"/>
    <x v="0"/>
    <x v="0"/>
    <x v="0"/>
    <x v="8"/>
    <x v="0"/>
    <s v="Pagamento de salário referente a 12-2024"/>
  </r>
  <r>
    <x v="0"/>
    <n v="0"/>
    <n v="0"/>
    <n v="0"/>
    <n v="1102"/>
    <x v="1020"/>
    <x v="0"/>
    <x v="0"/>
    <x v="0"/>
    <s v="03.16.02"/>
    <x v="3"/>
    <x v="0"/>
    <x v="0"/>
    <s v="Gabinete do Presidente"/>
    <s v="03.16.02"/>
    <s v="Gabinete do Presidente"/>
    <s v="03.16.02"/>
    <x v="28"/>
    <x v="0"/>
    <x v="0"/>
    <x v="0"/>
    <x v="0"/>
    <x v="0"/>
    <x v="0"/>
    <x v="0"/>
    <x v="11"/>
    <s v="2024-12-16"/>
    <x v="3"/>
    <n v="1102"/>
    <x v="0"/>
    <m/>
    <x v="0"/>
    <m/>
    <x v="54"/>
    <n v="100477977"/>
    <x v="0"/>
    <x v="8"/>
    <s v="Gabinete do Presidente"/>
    <s v="ORI"/>
    <x v="0"/>
    <m/>
    <x v="0"/>
    <x v="0"/>
    <x v="0"/>
    <x v="0"/>
    <x v="0"/>
    <x v="0"/>
    <x v="0"/>
    <x v="0"/>
    <x v="0"/>
    <x v="0"/>
    <x v="0"/>
    <s v="Gabinete do Presidente"/>
    <x v="0"/>
    <x v="0"/>
    <x v="0"/>
    <x v="0"/>
    <x v="0"/>
    <x v="0"/>
    <x v="0"/>
    <x v="0"/>
    <x v="0"/>
    <x v="0"/>
    <x v="8"/>
    <x v="0"/>
    <s v="Pagamento de salário referente a 12-2024"/>
  </r>
  <r>
    <x v="0"/>
    <n v="0"/>
    <n v="0"/>
    <n v="0"/>
    <n v="3160"/>
    <x v="1020"/>
    <x v="0"/>
    <x v="0"/>
    <x v="0"/>
    <s v="03.16.02"/>
    <x v="3"/>
    <x v="0"/>
    <x v="0"/>
    <s v="Gabinete do Presidente"/>
    <s v="03.16.02"/>
    <s v="Gabinete do Presidente"/>
    <s v="03.16.02"/>
    <x v="49"/>
    <x v="0"/>
    <x v="0"/>
    <x v="0"/>
    <x v="1"/>
    <x v="0"/>
    <x v="0"/>
    <x v="0"/>
    <x v="11"/>
    <s v="2024-12-16"/>
    <x v="3"/>
    <n v="3160"/>
    <x v="0"/>
    <m/>
    <x v="0"/>
    <m/>
    <x v="54"/>
    <n v="100477977"/>
    <x v="0"/>
    <x v="8"/>
    <s v="Gabinete do Presidente"/>
    <s v="ORI"/>
    <x v="0"/>
    <m/>
    <x v="0"/>
    <x v="0"/>
    <x v="0"/>
    <x v="0"/>
    <x v="0"/>
    <x v="0"/>
    <x v="0"/>
    <x v="0"/>
    <x v="0"/>
    <x v="0"/>
    <x v="0"/>
    <s v="Gabinete do Presidente"/>
    <x v="0"/>
    <x v="0"/>
    <x v="0"/>
    <x v="0"/>
    <x v="0"/>
    <x v="0"/>
    <x v="0"/>
    <x v="0"/>
    <x v="0"/>
    <x v="0"/>
    <x v="8"/>
    <x v="0"/>
    <s v="Pagamento de salário referente a 12-2024"/>
  </r>
  <r>
    <x v="0"/>
    <n v="0"/>
    <n v="0"/>
    <n v="0"/>
    <n v="1432"/>
    <x v="1020"/>
    <x v="0"/>
    <x v="0"/>
    <x v="0"/>
    <s v="03.16.02"/>
    <x v="3"/>
    <x v="0"/>
    <x v="0"/>
    <s v="Gabinete do Presidente"/>
    <s v="03.16.02"/>
    <s v="Gabinete do Presidente"/>
    <s v="03.16.02"/>
    <x v="31"/>
    <x v="0"/>
    <x v="0"/>
    <x v="1"/>
    <x v="0"/>
    <x v="0"/>
    <x v="0"/>
    <x v="0"/>
    <x v="11"/>
    <s v="2024-12-16"/>
    <x v="3"/>
    <n v="1432"/>
    <x v="0"/>
    <m/>
    <x v="0"/>
    <m/>
    <x v="19"/>
    <n v="100474706"/>
    <x v="0"/>
    <x v="6"/>
    <s v="Gabinete do Presidente"/>
    <s v="ORI"/>
    <x v="0"/>
    <m/>
    <x v="0"/>
    <x v="0"/>
    <x v="0"/>
    <x v="0"/>
    <x v="0"/>
    <x v="0"/>
    <x v="0"/>
    <x v="0"/>
    <x v="0"/>
    <x v="0"/>
    <x v="0"/>
    <s v="Gabinete do Presidente"/>
    <x v="0"/>
    <x v="0"/>
    <x v="0"/>
    <x v="0"/>
    <x v="0"/>
    <x v="0"/>
    <x v="0"/>
    <x v="0"/>
    <x v="0"/>
    <x v="0"/>
    <x v="6"/>
    <x v="0"/>
    <s v="Pagamento de salário referente a 12-2024"/>
  </r>
  <r>
    <x v="0"/>
    <n v="0"/>
    <n v="0"/>
    <n v="0"/>
    <n v="2148"/>
    <x v="1020"/>
    <x v="0"/>
    <x v="0"/>
    <x v="0"/>
    <s v="03.16.02"/>
    <x v="3"/>
    <x v="0"/>
    <x v="0"/>
    <s v="Gabinete do Presidente"/>
    <s v="03.16.02"/>
    <s v="Gabinete do Presidente"/>
    <s v="03.16.02"/>
    <x v="59"/>
    <x v="0"/>
    <x v="0"/>
    <x v="0"/>
    <x v="0"/>
    <x v="0"/>
    <x v="0"/>
    <x v="0"/>
    <x v="11"/>
    <s v="2024-12-16"/>
    <x v="3"/>
    <n v="2148"/>
    <x v="0"/>
    <m/>
    <x v="0"/>
    <m/>
    <x v="19"/>
    <n v="100474706"/>
    <x v="0"/>
    <x v="6"/>
    <s v="Gabinete do Presidente"/>
    <s v="ORI"/>
    <x v="0"/>
    <m/>
    <x v="0"/>
    <x v="0"/>
    <x v="0"/>
    <x v="0"/>
    <x v="0"/>
    <x v="0"/>
    <x v="0"/>
    <x v="0"/>
    <x v="0"/>
    <x v="0"/>
    <x v="0"/>
    <s v="Gabinete do Presidente"/>
    <x v="0"/>
    <x v="0"/>
    <x v="0"/>
    <x v="0"/>
    <x v="0"/>
    <x v="0"/>
    <x v="0"/>
    <x v="0"/>
    <x v="0"/>
    <x v="0"/>
    <x v="6"/>
    <x v="0"/>
    <s v="Pagamento de salário referente a 12-2024"/>
  </r>
  <r>
    <x v="0"/>
    <n v="0"/>
    <n v="0"/>
    <n v="0"/>
    <n v="21"/>
    <x v="1020"/>
    <x v="0"/>
    <x v="0"/>
    <x v="0"/>
    <s v="03.16.02"/>
    <x v="3"/>
    <x v="0"/>
    <x v="0"/>
    <s v="Gabinete do Presidente"/>
    <s v="03.16.02"/>
    <s v="Gabinete do Presidente"/>
    <s v="03.16.02"/>
    <x v="29"/>
    <x v="0"/>
    <x v="0"/>
    <x v="0"/>
    <x v="0"/>
    <x v="0"/>
    <x v="0"/>
    <x v="0"/>
    <x v="11"/>
    <s v="2024-12-16"/>
    <x v="3"/>
    <n v="21"/>
    <x v="0"/>
    <m/>
    <x v="0"/>
    <m/>
    <x v="19"/>
    <n v="100474706"/>
    <x v="0"/>
    <x v="6"/>
    <s v="Gabinete do Presidente"/>
    <s v="ORI"/>
    <x v="0"/>
    <m/>
    <x v="0"/>
    <x v="0"/>
    <x v="0"/>
    <x v="0"/>
    <x v="0"/>
    <x v="0"/>
    <x v="0"/>
    <x v="0"/>
    <x v="0"/>
    <x v="0"/>
    <x v="0"/>
    <s v="Gabinete do Presidente"/>
    <x v="0"/>
    <x v="0"/>
    <x v="0"/>
    <x v="0"/>
    <x v="0"/>
    <x v="0"/>
    <x v="0"/>
    <x v="0"/>
    <x v="0"/>
    <x v="0"/>
    <x v="6"/>
    <x v="0"/>
    <s v="Pagamento de salário referente a 12-2024"/>
  </r>
  <r>
    <x v="0"/>
    <n v="0"/>
    <n v="0"/>
    <n v="0"/>
    <n v="7371"/>
    <x v="1020"/>
    <x v="0"/>
    <x v="0"/>
    <x v="0"/>
    <s v="03.16.02"/>
    <x v="3"/>
    <x v="0"/>
    <x v="0"/>
    <s v="Gabinete do Presidente"/>
    <s v="03.16.02"/>
    <s v="Gabinete do Presidente"/>
    <s v="03.16.02"/>
    <x v="28"/>
    <x v="0"/>
    <x v="0"/>
    <x v="0"/>
    <x v="0"/>
    <x v="0"/>
    <x v="0"/>
    <x v="0"/>
    <x v="11"/>
    <s v="2024-12-16"/>
    <x v="3"/>
    <n v="7371"/>
    <x v="0"/>
    <m/>
    <x v="0"/>
    <m/>
    <x v="19"/>
    <n v="100474706"/>
    <x v="0"/>
    <x v="6"/>
    <s v="Gabinete do Presidente"/>
    <s v="ORI"/>
    <x v="0"/>
    <m/>
    <x v="0"/>
    <x v="0"/>
    <x v="0"/>
    <x v="0"/>
    <x v="0"/>
    <x v="0"/>
    <x v="0"/>
    <x v="0"/>
    <x v="0"/>
    <x v="0"/>
    <x v="0"/>
    <s v="Gabinete do Presidente"/>
    <x v="0"/>
    <x v="0"/>
    <x v="0"/>
    <x v="0"/>
    <x v="0"/>
    <x v="0"/>
    <x v="0"/>
    <x v="0"/>
    <x v="0"/>
    <x v="0"/>
    <x v="6"/>
    <x v="0"/>
    <s v="Pagamento de salário referente a 12-2024"/>
  </r>
  <r>
    <x v="0"/>
    <n v="0"/>
    <n v="0"/>
    <n v="0"/>
    <n v="21133"/>
    <x v="1020"/>
    <x v="0"/>
    <x v="0"/>
    <x v="0"/>
    <s v="03.16.02"/>
    <x v="3"/>
    <x v="0"/>
    <x v="0"/>
    <s v="Gabinete do Presidente"/>
    <s v="03.16.02"/>
    <s v="Gabinete do Presidente"/>
    <s v="03.16.02"/>
    <x v="49"/>
    <x v="0"/>
    <x v="0"/>
    <x v="0"/>
    <x v="1"/>
    <x v="0"/>
    <x v="0"/>
    <x v="0"/>
    <x v="11"/>
    <s v="2024-12-16"/>
    <x v="3"/>
    <n v="21133"/>
    <x v="0"/>
    <m/>
    <x v="0"/>
    <m/>
    <x v="19"/>
    <n v="100474706"/>
    <x v="0"/>
    <x v="6"/>
    <s v="Gabinete do Presidente"/>
    <s v="ORI"/>
    <x v="0"/>
    <m/>
    <x v="0"/>
    <x v="0"/>
    <x v="0"/>
    <x v="0"/>
    <x v="0"/>
    <x v="0"/>
    <x v="0"/>
    <x v="0"/>
    <x v="0"/>
    <x v="0"/>
    <x v="0"/>
    <s v="Gabinete do Presidente"/>
    <x v="0"/>
    <x v="0"/>
    <x v="0"/>
    <x v="0"/>
    <x v="0"/>
    <x v="0"/>
    <x v="0"/>
    <x v="0"/>
    <x v="0"/>
    <x v="0"/>
    <x v="6"/>
    <x v="0"/>
    <s v="Pagamento de salário referente a 12-2024"/>
  </r>
  <r>
    <x v="0"/>
    <n v="0"/>
    <n v="0"/>
    <n v="0"/>
    <n v="23545"/>
    <x v="1020"/>
    <x v="0"/>
    <x v="0"/>
    <x v="0"/>
    <s v="03.16.02"/>
    <x v="3"/>
    <x v="0"/>
    <x v="0"/>
    <s v="Gabinete do Presidente"/>
    <s v="03.16.02"/>
    <s v="Gabinete do Presidente"/>
    <s v="03.16.02"/>
    <x v="31"/>
    <x v="0"/>
    <x v="0"/>
    <x v="1"/>
    <x v="0"/>
    <x v="0"/>
    <x v="0"/>
    <x v="0"/>
    <x v="11"/>
    <s v="2024-12-16"/>
    <x v="3"/>
    <n v="23545"/>
    <x v="0"/>
    <m/>
    <x v="0"/>
    <m/>
    <x v="6"/>
    <n v="100474914"/>
    <x v="0"/>
    <x v="0"/>
    <s v="Gabinete do Presidente"/>
    <s v="ORI"/>
    <x v="0"/>
    <m/>
    <x v="0"/>
    <x v="0"/>
    <x v="0"/>
    <x v="0"/>
    <x v="0"/>
    <x v="0"/>
    <x v="0"/>
    <x v="0"/>
    <x v="0"/>
    <x v="0"/>
    <x v="0"/>
    <s v="Gabinete do Presidente"/>
    <x v="0"/>
    <x v="0"/>
    <x v="0"/>
    <x v="0"/>
    <x v="0"/>
    <x v="0"/>
    <x v="0"/>
    <x v="0"/>
    <x v="0"/>
    <x v="0"/>
    <x v="0"/>
    <x v="0"/>
    <s v="Pagamento de salário referente a 12-2024"/>
  </r>
  <r>
    <x v="0"/>
    <n v="0"/>
    <n v="0"/>
    <n v="0"/>
    <n v="35316"/>
    <x v="1020"/>
    <x v="0"/>
    <x v="0"/>
    <x v="0"/>
    <s v="03.16.02"/>
    <x v="3"/>
    <x v="0"/>
    <x v="0"/>
    <s v="Gabinete do Presidente"/>
    <s v="03.16.02"/>
    <s v="Gabinete do Presidente"/>
    <s v="03.16.02"/>
    <x v="59"/>
    <x v="0"/>
    <x v="0"/>
    <x v="0"/>
    <x v="0"/>
    <x v="0"/>
    <x v="0"/>
    <x v="0"/>
    <x v="11"/>
    <s v="2024-12-16"/>
    <x v="3"/>
    <n v="35316"/>
    <x v="0"/>
    <m/>
    <x v="0"/>
    <m/>
    <x v="6"/>
    <n v="100474914"/>
    <x v="0"/>
    <x v="0"/>
    <s v="Gabinete do Presidente"/>
    <s v="ORI"/>
    <x v="0"/>
    <m/>
    <x v="0"/>
    <x v="0"/>
    <x v="0"/>
    <x v="0"/>
    <x v="0"/>
    <x v="0"/>
    <x v="0"/>
    <x v="0"/>
    <x v="0"/>
    <x v="0"/>
    <x v="0"/>
    <s v="Gabinete do Presidente"/>
    <x v="0"/>
    <x v="0"/>
    <x v="0"/>
    <x v="0"/>
    <x v="0"/>
    <x v="0"/>
    <x v="0"/>
    <x v="0"/>
    <x v="0"/>
    <x v="0"/>
    <x v="0"/>
    <x v="0"/>
    <s v="Pagamento de salário referente a 12-2024"/>
  </r>
  <r>
    <x v="0"/>
    <n v="0"/>
    <n v="0"/>
    <n v="0"/>
    <n v="347"/>
    <x v="1020"/>
    <x v="0"/>
    <x v="0"/>
    <x v="0"/>
    <s v="03.16.02"/>
    <x v="3"/>
    <x v="0"/>
    <x v="0"/>
    <s v="Gabinete do Presidente"/>
    <s v="03.16.02"/>
    <s v="Gabinete do Presidente"/>
    <s v="03.16.02"/>
    <x v="29"/>
    <x v="0"/>
    <x v="0"/>
    <x v="0"/>
    <x v="0"/>
    <x v="0"/>
    <x v="0"/>
    <x v="0"/>
    <x v="11"/>
    <s v="2024-12-16"/>
    <x v="3"/>
    <n v="347"/>
    <x v="0"/>
    <m/>
    <x v="0"/>
    <m/>
    <x v="6"/>
    <n v="100474914"/>
    <x v="0"/>
    <x v="0"/>
    <s v="Gabinete do Presidente"/>
    <s v="ORI"/>
    <x v="0"/>
    <m/>
    <x v="0"/>
    <x v="0"/>
    <x v="0"/>
    <x v="0"/>
    <x v="0"/>
    <x v="0"/>
    <x v="0"/>
    <x v="0"/>
    <x v="0"/>
    <x v="0"/>
    <x v="0"/>
    <s v="Gabinete do Presidente"/>
    <x v="0"/>
    <x v="0"/>
    <x v="0"/>
    <x v="0"/>
    <x v="0"/>
    <x v="0"/>
    <x v="0"/>
    <x v="0"/>
    <x v="0"/>
    <x v="0"/>
    <x v="0"/>
    <x v="0"/>
    <s v="Pagamento de salário referente a 12-2024"/>
  </r>
  <r>
    <x v="0"/>
    <n v="0"/>
    <n v="0"/>
    <n v="0"/>
    <n v="121181"/>
    <x v="1020"/>
    <x v="0"/>
    <x v="0"/>
    <x v="0"/>
    <s v="03.16.02"/>
    <x v="3"/>
    <x v="0"/>
    <x v="0"/>
    <s v="Gabinete do Presidente"/>
    <s v="03.16.02"/>
    <s v="Gabinete do Presidente"/>
    <s v="03.16.02"/>
    <x v="28"/>
    <x v="0"/>
    <x v="0"/>
    <x v="0"/>
    <x v="0"/>
    <x v="0"/>
    <x v="0"/>
    <x v="0"/>
    <x v="11"/>
    <s v="2024-12-16"/>
    <x v="3"/>
    <n v="121181"/>
    <x v="0"/>
    <m/>
    <x v="0"/>
    <m/>
    <x v="6"/>
    <n v="100474914"/>
    <x v="0"/>
    <x v="0"/>
    <s v="Gabinete do Presidente"/>
    <s v="ORI"/>
    <x v="0"/>
    <m/>
    <x v="0"/>
    <x v="0"/>
    <x v="0"/>
    <x v="0"/>
    <x v="0"/>
    <x v="0"/>
    <x v="0"/>
    <x v="0"/>
    <x v="0"/>
    <x v="0"/>
    <x v="0"/>
    <s v="Gabinete do Presidente"/>
    <x v="0"/>
    <x v="0"/>
    <x v="0"/>
    <x v="0"/>
    <x v="0"/>
    <x v="0"/>
    <x v="0"/>
    <x v="0"/>
    <x v="0"/>
    <x v="0"/>
    <x v="0"/>
    <x v="0"/>
    <s v="Pagamento de salário referente a 12-2024"/>
  </r>
  <r>
    <x v="0"/>
    <n v="0"/>
    <n v="0"/>
    <n v="0"/>
    <n v="347354"/>
    <x v="1020"/>
    <x v="0"/>
    <x v="0"/>
    <x v="0"/>
    <s v="03.16.02"/>
    <x v="3"/>
    <x v="0"/>
    <x v="0"/>
    <s v="Gabinete do Presidente"/>
    <s v="03.16.02"/>
    <s v="Gabinete do Presidente"/>
    <s v="03.16.02"/>
    <x v="49"/>
    <x v="0"/>
    <x v="0"/>
    <x v="0"/>
    <x v="1"/>
    <x v="0"/>
    <x v="0"/>
    <x v="0"/>
    <x v="11"/>
    <s v="2024-12-16"/>
    <x v="3"/>
    <n v="347354"/>
    <x v="0"/>
    <m/>
    <x v="0"/>
    <m/>
    <x v="6"/>
    <n v="100474914"/>
    <x v="0"/>
    <x v="0"/>
    <s v="Gabinete do Presidente"/>
    <s v="ORI"/>
    <x v="0"/>
    <m/>
    <x v="0"/>
    <x v="0"/>
    <x v="0"/>
    <x v="0"/>
    <x v="0"/>
    <x v="0"/>
    <x v="0"/>
    <x v="0"/>
    <x v="0"/>
    <x v="0"/>
    <x v="0"/>
    <s v="Gabinete do Presidente"/>
    <x v="0"/>
    <x v="0"/>
    <x v="0"/>
    <x v="0"/>
    <x v="0"/>
    <x v="0"/>
    <x v="0"/>
    <x v="0"/>
    <x v="0"/>
    <x v="0"/>
    <x v="0"/>
    <x v="0"/>
    <s v="Pagamento de salário referente a 12-2024"/>
  </r>
  <r>
    <x v="0"/>
    <n v="0"/>
    <n v="0"/>
    <n v="0"/>
    <n v="289"/>
    <x v="1021"/>
    <x v="0"/>
    <x v="0"/>
    <x v="0"/>
    <s v="03.16.19"/>
    <x v="21"/>
    <x v="0"/>
    <x v="0"/>
    <s v="Direção de Inovação e Desporto"/>
    <s v="03.16.19"/>
    <s v="Direção de Inovação e Desporto"/>
    <s v="03.16.19"/>
    <x v="31"/>
    <x v="0"/>
    <x v="0"/>
    <x v="1"/>
    <x v="0"/>
    <x v="0"/>
    <x v="0"/>
    <x v="0"/>
    <x v="11"/>
    <s v="2024-12-16"/>
    <x v="3"/>
    <n v="289"/>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12-2024"/>
  </r>
  <r>
    <x v="0"/>
    <n v="0"/>
    <n v="0"/>
    <n v="0"/>
    <n v="1046"/>
    <x v="1021"/>
    <x v="0"/>
    <x v="0"/>
    <x v="0"/>
    <s v="03.16.19"/>
    <x v="21"/>
    <x v="0"/>
    <x v="0"/>
    <s v="Direção de Inovação e Desporto"/>
    <s v="03.16.19"/>
    <s v="Direção de Inovação e Desporto"/>
    <s v="03.16.19"/>
    <x v="28"/>
    <x v="0"/>
    <x v="0"/>
    <x v="0"/>
    <x v="0"/>
    <x v="0"/>
    <x v="0"/>
    <x v="0"/>
    <x v="11"/>
    <s v="2024-12-16"/>
    <x v="3"/>
    <n v="1046"/>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12-2024"/>
  </r>
  <r>
    <x v="0"/>
    <n v="0"/>
    <n v="0"/>
    <n v="0"/>
    <n v="7044"/>
    <x v="1021"/>
    <x v="0"/>
    <x v="0"/>
    <x v="0"/>
    <s v="03.16.19"/>
    <x v="21"/>
    <x v="0"/>
    <x v="0"/>
    <s v="Direção de Inovação e Desporto"/>
    <s v="03.16.19"/>
    <s v="Direção de Inovação e Desporto"/>
    <s v="03.16.19"/>
    <x v="30"/>
    <x v="0"/>
    <x v="0"/>
    <x v="0"/>
    <x v="1"/>
    <x v="0"/>
    <x v="0"/>
    <x v="0"/>
    <x v="11"/>
    <s v="2024-12-16"/>
    <x v="3"/>
    <n v="704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12-2024"/>
  </r>
  <r>
    <x v="0"/>
    <n v="0"/>
    <n v="0"/>
    <n v="0"/>
    <n v="215"/>
    <x v="1021"/>
    <x v="0"/>
    <x v="0"/>
    <x v="0"/>
    <s v="03.16.19"/>
    <x v="21"/>
    <x v="0"/>
    <x v="0"/>
    <s v="Direção de Inovação e Desporto"/>
    <s v="03.16.19"/>
    <s v="Direção de Inovação e Desporto"/>
    <s v="03.16.19"/>
    <x v="31"/>
    <x v="0"/>
    <x v="0"/>
    <x v="1"/>
    <x v="0"/>
    <x v="0"/>
    <x v="0"/>
    <x v="0"/>
    <x v="11"/>
    <s v="2024-12-16"/>
    <x v="3"/>
    <n v="215"/>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12-2024"/>
  </r>
  <r>
    <x v="0"/>
    <n v="0"/>
    <n v="0"/>
    <n v="0"/>
    <n v="779"/>
    <x v="1021"/>
    <x v="0"/>
    <x v="0"/>
    <x v="0"/>
    <s v="03.16.19"/>
    <x v="21"/>
    <x v="0"/>
    <x v="0"/>
    <s v="Direção de Inovação e Desporto"/>
    <s v="03.16.19"/>
    <s v="Direção de Inovação e Desporto"/>
    <s v="03.16.19"/>
    <x v="28"/>
    <x v="0"/>
    <x v="0"/>
    <x v="0"/>
    <x v="0"/>
    <x v="0"/>
    <x v="0"/>
    <x v="0"/>
    <x v="11"/>
    <s v="2024-12-16"/>
    <x v="3"/>
    <n v="779"/>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12-2024"/>
  </r>
  <r>
    <x v="0"/>
    <n v="0"/>
    <n v="0"/>
    <n v="0"/>
    <n v="5246"/>
    <x v="1021"/>
    <x v="0"/>
    <x v="0"/>
    <x v="0"/>
    <s v="03.16.19"/>
    <x v="21"/>
    <x v="0"/>
    <x v="0"/>
    <s v="Direção de Inovação e Desporto"/>
    <s v="03.16.19"/>
    <s v="Direção de Inovação e Desporto"/>
    <s v="03.16.19"/>
    <x v="30"/>
    <x v="0"/>
    <x v="0"/>
    <x v="0"/>
    <x v="1"/>
    <x v="0"/>
    <x v="0"/>
    <x v="0"/>
    <x v="11"/>
    <s v="2024-12-16"/>
    <x v="3"/>
    <n v="5246"/>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12-2024"/>
  </r>
  <r>
    <x v="0"/>
    <n v="0"/>
    <n v="0"/>
    <n v="0"/>
    <n v="4936"/>
    <x v="1021"/>
    <x v="0"/>
    <x v="0"/>
    <x v="0"/>
    <s v="03.16.19"/>
    <x v="21"/>
    <x v="0"/>
    <x v="0"/>
    <s v="Direção de Inovação e Desporto"/>
    <s v="03.16.19"/>
    <s v="Direção de Inovação e Desporto"/>
    <s v="03.16.19"/>
    <x v="31"/>
    <x v="0"/>
    <x v="0"/>
    <x v="1"/>
    <x v="0"/>
    <x v="0"/>
    <x v="0"/>
    <x v="0"/>
    <x v="11"/>
    <s v="2024-12-16"/>
    <x v="3"/>
    <n v="4936"/>
    <x v="0"/>
    <m/>
    <x v="0"/>
    <m/>
    <x v="6"/>
    <n v="100474914"/>
    <x v="0"/>
    <x v="0"/>
    <s v="Direção de Inovação e Desporto"/>
    <s v="ORI"/>
    <x v="0"/>
    <m/>
    <x v="0"/>
    <x v="0"/>
    <x v="0"/>
    <x v="0"/>
    <x v="0"/>
    <x v="0"/>
    <x v="0"/>
    <x v="0"/>
    <x v="0"/>
    <x v="0"/>
    <x v="0"/>
    <s v="Direção de Inovação e Desporto"/>
    <x v="0"/>
    <x v="0"/>
    <x v="0"/>
    <x v="0"/>
    <x v="0"/>
    <x v="0"/>
    <x v="0"/>
    <x v="0"/>
    <x v="0"/>
    <x v="0"/>
    <x v="0"/>
    <x v="0"/>
    <s v="Pagamento de salário referente a 12-2024"/>
  </r>
  <r>
    <x v="0"/>
    <n v="0"/>
    <n v="0"/>
    <n v="0"/>
    <n v="17842"/>
    <x v="1021"/>
    <x v="0"/>
    <x v="0"/>
    <x v="0"/>
    <s v="03.16.19"/>
    <x v="21"/>
    <x v="0"/>
    <x v="0"/>
    <s v="Direção de Inovação e Desporto"/>
    <s v="03.16.19"/>
    <s v="Direção de Inovação e Desporto"/>
    <s v="03.16.19"/>
    <x v="28"/>
    <x v="0"/>
    <x v="0"/>
    <x v="0"/>
    <x v="0"/>
    <x v="0"/>
    <x v="0"/>
    <x v="0"/>
    <x v="11"/>
    <s v="2024-12-16"/>
    <x v="3"/>
    <n v="17842"/>
    <x v="0"/>
    <m/>
    <x v="0"/>
    <m/>
    <x v="6"/>
    <n v="100474914"/>
    <x v="0"/>
    <x v="0"/>
    <s v="Direção de Inovação e Desporto"/>
    <s v="ORI"/>
    <x v="0"/>
    <m/>
    <x v="0"/>
    <x v="0"/>
    <x v="0"/>
    <x v="0"/>
    <x v="0"/>
    <x v="0"/>
    <x v="0"/>
    <x v="0"/>
    <x v="0"/>
    <x v="0"/>
    <x v="0"/>
    <s v="Direção de Inovação e Desporto"/>
    <x v="0"/>
    <x v="0"/>
    <x v="0"/>
    <x v="0"/>
    <x v="0"/>
    <x v="0"/>
    <x v="0"/>
    <x v="0"/>
    <x v="0"/>
    <x v="0"/>
    <x v="0"/>
    <x v="0"/>
    <s v="Pagamento de salário referente a 12-2024"/>
  </r>
  <r>
    <x v="0"/>
    <n v="0"/>
    <n v="0"/>
    <n v="0"/>
    <n v="120110"/>
    <x v="1021"/>
    <x v="0"/>
    <x v="0"/>
    <x v="0"/>
    <s v="03.16.19"/>
    <x v="21"/>
    <x v="0"/>
    <x v="0"/>
    <s v="Direção de Inovação e Desporto"/>
    <s v="03.16.19"/>
    <s v="Direção de Inovação e Desporto"/>
    <s v="03.16.19"/>
    <x v="30"/>
    <x v="0"/>
    <x v="0"/>
    <x v="0"/>
    <x v="1"/>
    <x v="0"/>
    <x v="0"/>
    <x v="0"/>
    <x v="11"/>
    <s v="2024-12-16"/>
    <x v="3"/>
    <n v="120110"/>
    <x v="0"/>
    <m/>
    <x v="0"/>
    <m/>
    <x v="6"/>
    <n v="100474914"/>
    <x v="0"/>
    <x v="0"/>
    <s v="Direção de Inovação e Desporto"/>
    <s v="ORI"/>
    <x v="0"/>
    <m/>
    <x v="0"/>
    <x v="0"/>
    <x v="0"/>
    <x v="0"/>
    <x v="0"/>
    <x v="0"/>
    <x v="0"/>
    <x v="0"/>
    <x v="0"/>
    <x v="0"/>
    <x v="0"/>
    <s v="Direção de Inovação e Desporto"/>
    <x v="0"/>
    <x v="0"/>
    <x v="0"/>
    <x v="0"/>
    <x v="0"/>
    <x v="0"/>
    <x v="0"/>
    <x v="0"/>
    <x v="0"/>
    <x v="0"/>
    <x v="0"/>
    <x v="0"/>
    <s v="Pagamento de salário referente a 12-2024"/>
  </r>
  <r>
    <x v="0"/>
    <n v="0"/>
    <n v="0"/>
    <n v="0"/>
    <n v="10834"/>
    <x v="1022"/>
    <x v="0"/>
    <x v="0"/>
    <x v="0"/>
    <s v="03.16.20"/>
    <x v="55"/>
    <x v="0"/>
    <x v="0"/>
    <s v="Dir. do Comércio, Indústria, Transporte Feiras e Pesca"/>
    <s v="03.16.20"/>
    <s v="Dir. do Comércio, Indústria, Transporte Feiras e Pesca"/>
    <s v="03.16.20"/>
    <x v="48"/>
    <x v="0"/>
    <x v="0"/>
    <x v="0"/>
    <x v="1"/>
    <x v="0"/>
    <x v="0"/>
    <x v="0"/>
    <x v="11"/>
    <s v="2024-12-16"/>
    <x v="3"/>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12-2024"/>
  </r>
  <r>
    <x v="0"/>
    <n v="0"/>
    <n v="0"/>
    <n v="0"/>
    <n v="8213"/>
    <x v="1022"/>
    <x v="0"/>
    <x v="0"/>
    <x v="0"/>
    <s v="03.16.20"/>
    <x v="55"/>
    <x v="0"/>
    <x v="0"/>
    <s v="Dir. do Comércio, Indústria, Transporte Feiras e Pesca"/>
    <s v="03.16.20"/>
    <s v="Dir. do Comércio, Indústria, Transporte Feiras e Pesca"/>
    <s v="03.16.20"/>
    <x v="48"/>
    <x v="0"/>
    <x v="0"/>
    <x v="0"/>
    <x v="1"/>
    <x v="0"/>
    <x v="0"/>
    <x v="0"/>
    <x v="11"/>
    <s v="2024-12-16"/>
    <x v="3"/>
    <n v="8213"/>
    <x v="0"/>
    <m/>
    <x v="0"/>
    <m/>
    <x v="19"/>
    <n v="100474706"/>
    <x v="0"/>
    <x v="6"/>
    <s v="Dir. do Comércio, Indústria, Transporte Feiras e Pesca"/>
    <s v="ORI"/>
    <x v="0"/>
    <m/>
    <x v="0"/>
    <x v="0"/>
    <x v="0"/>
    <x v="0"/>
    <x v="0"/>
    <x v="0"/>
    <x v="0"/>
    <x v="0"/>
    <x v="0"/>
    <x v="0"/>
    <x v="0"/>
    <s v="Dir. do Comércio, Indústria, Transporte Feiras e Pesca"/>
    <x v="0"/>
    <x v="0"/>
    <x v="0"/>
    <x v="0"/>
    <x v="0"/>
    <x v="0"/>
    <x v="0"/>
    <x v="0"/>
    <x v="0"/>
    <x v="0"/>
    <x v="6"/>
    <x v="0"/>
    <s v="Pagamento de salário referente a 12-2024"/>
  </r>
  <r>
    <x v="0"/>
    <n v="0"/>
    <n v="0"/>
    <n v="0"/>
    <n v="83615"/>
    <x v="1022"/>
    <x v="0"/>
    <x v="0"/>
    <x v="0"/>
    <s v="03.16.20"/>
    <x v="55"/>
    <x v="0"/>
    <x v="0"/>
    <s v="Dir. do Comércio, Indústria, Transporte Feiras e Pesca"/>
    <s v="03.16.20"/>
    <s v="Dir. do Comércio, Indústria, Transporte Feiras e Pesca"/>
    <s v="03.16.20"/>
    <x v="48"/>
    <x v="0"/>
    <x v="0"/>
    <x v="0"/>
    <x v="1"/>
    <x v="0"/>
    <x v="0"/>
    <x v="0"/>
    <x v="11"/>
    <s v="2024-12-16"/>
    <x v="3"/>
    <n v="83615"/>
    <x v="0"/>
    <m/>
    <x v="0"/>
    <m/>
    <x v="6"/>
    <n v="100474914"/>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12-2024"/>
  </r>
  <r>
    <x v="0"/>
    <n v="0"/>
    <n v="0"/>
    <n v="0"/>
    <n v="582"/>
    <x v="1023"/>
    <x v="0"/>
    <x v="0"/>
    <x v="0"/>
    <s v="03.16.21"/>
    <x v="56"/>
    <x v="0"/>
    <x v="0"/>
    <s v="Dir. Turismo, Investimento e Emprendedorismo"/>
    <s v="03.16.21"/>
    <s v="Dir. Turismo, Investimento e Emprendedorismo"/>
    <s v="03.16.21"/>
    <x v="31"/>
    <x v="0"/>
    <x v="0"/>
    <x v="1"/>
    <x v="0"/>
    <x v="0"/>
    <x v="0"/>
    <x v="0"/>
    <x v="11"/>
    <s v="2024-12-16"/>
    <x v="3"/>
    <n v="582"/>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12-2024"/>
  </r>
  <r>
    <x v="0"/>
    <n v="0"/>
    <n v="0"/>
    <n v="0"/>
    <n v="5829"/>
    <x v="1023"/>
    <x v="0"/>
    <x v="0"/>
    <x v="0"/>
    <s v="03.16.21"/>
    <x v="56"/>
    <x v="0"/>
    <x v="0"/>
    <s v="Dir. Turismo, Investimento e Emprendedorismo"/>
    <s v="03.16.21"/>
    <s v="Dir. Turismo, Investimento e Emprendedorismo"/>
    <s v="03.16.21"/>
    <x v="49"/>
    <x v="0"/>
    <x v="0"/>
    <x v="0"/>
    <x v="1"/>
    <x v="0"/>
    <x v="0"/>
    <x v="0"/>
    <x v="11"/>
    <s v="2024-12-16"/>
    <x v="3"/>
    <n v="5829"/>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12-2024"/>
  </r>
  <r>
    <x v="0"/>
    <n v="0"/>
    <n v="0"/>
    <n v="0"/>
    <n v="7578"/>
    <x v="1023"/>
    <x v="0"/>
    <x v="0"/>
    <x v="0"/>
    <s v="03.16.21"/>
    <x v="56"/>
    <x v="0"/>
    <x v="0"/>
    <s v="Dir. Turismo, Investimento e Emprendedorismo"/>
    <s v="03.16.21"/>
    <s v="Dir. Turismo, Investimento e Emprendedorismo"/>
    <s v="03.16.21"/>
    <x v="31"/>
    <x v="0"/>
    <x v="0"/>
    <x v="1"/>
    <x v="0"/>
    <x v="0"/>
    <x v="0"/>
    <x v="0"/>
    <x v="11"/>
    <s v="2024-12-16"/>
    <x v="3"/>
    <n v="7578"/>
    <x v="0"/>
    <m/>
    <x v="0"/>
    <m/>
    <x v="6"/>
    <n v="100474914"/>
    <x v="0"/>
    <x v="0"/>
    <s v="Dir. Turismo, Investimento e Emprendedorismo"/>
    <s v="ORI"/>
    <x v="0"/>
    <m/>
    <x v="0"/>
    <x v="0"/>
    <x v="0"/>
    <x v="0"/>
    <x v="0"/>
    <x v="0"/>
    <x v="0"/>
    <x v="0"/>
    <x v="0"/>
    <x v="0"/>
    <x v="0"/>
    <s v="Dir. Turismo, Investimento e Emprendedorismo"/>
    <x v="0"/>
    <x v="0"/>
    <x v="0"/>
    <x v="0"/>
    <x v="0"/>
    <x v="0"/>
    <x v="0"/>
    <x v="0"/>
    <x v="0"/>
    <x v="0"/>
    <x v="0"/>
    <x v="0"/>
    <s v="Pagamento de salário referente a 12-2024"/>
  </r>
  <r>
    <x v="0"/>
    <n v="0"/>
    <n v="0"/>
    <n v="0"/>
    <n v="75771"/>
    <x v="1023"/>
    <x v="0"/>
    <x v="0"/>
    <x v="0"/>
    <s v="03.16.21"/>
    <x v="56"/>
    <x v="0"/>
    <x v="0"/>
    <s v="Dir. Turismo, Investimento e Emprendedorismo"/>
    <s v="03.16.21"/>
    <s v="Dir. Turismo, Investimento e Emprendedorismo"/>
    <s v="03.16.21"/>
    <x v="49"/>
    <x v="0"/>
    <x v="0"/>
    <x v="0"/>
    <x v="1"/>
    <x v="0"/>
    <x v="0"/>
    <x v="0"/>
    <x v="11"/>
    <s v="2024-12-16"/>
    <x v="3"/>
    <n v="75771"/>
    <x v="0"/>
    <m/>
    <x v="0"/>
    <m/>
    <x v="6"/>
    <n v="100474914"/>
    <x v="0"/>
    <x v="0"/>
    <s v="Dir. Turismo, Investimento e Emprendedorismo"/>
    <s v="ORI"/>
    <x v="0"/>
    <m/>
    <x v="0"/>
    <x v="0"/>
    <x v="0"/>
    <x v="0"/>
    <x v="0"/>
    <x v="0"/>
    <x v="0"/>
    <x v="0"/>
    <x v="0"/>
    <x v="0"/>
    <x v="0"/>
    <s v="Dir. Turismo, Investimento e Emprendedorismo"/>
    <x v="0"/>
    <x v="0"/>
    <x v="0"/>
    <x v="0"/>
    <x v="0"/>
    <x v="0"/>
    <x v="0"/>
    <x v="0"/>
    <x v="0"/>
    <x v="0"/>
    <x v="0"/>
    <x v="0"/>
    <s v="Pagamento de salário referente a 12-2024"/>
  </r>
  <r>
    <x v="0"/>
    <n v="0"/>
    <n v="0"/>
    <n v="0"/>
    <n v="72"/>
    <x v="1024"/>
    <x v="0"/>
    <x v="0"/>
    <x v="0"/>
    <s v="03.16.23"/>
    <x v="14"/>
    <x v="0"/>
    <x v="0"/>
    <s v="Direção da Educação, Formação Profissional, Emprego"/>
    <s v="03.16.23"/>
    <s v="Direção da Educação, Formação Profissional, Emprego"/>
    <s v="03.16.23"/>
    <x v="28"/>
    <x v="0"/>
    <x v="0"/>
    <x v="0"/>
    <x v="0"/>
    <x v="0"/>
    <x v="0"/>
    <x v="0"/>
    <x v="11"/>
    <s v="2024-12-16"/>
    <x v="3"/>
    <n v="72"/>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12-2024"/>
  </r>
  <r>
    <x v="0"/>
    <n v="0"/>
    <n v="0"/>
    <n v="0"/>
    <n v="12"/>
    <x v="1024"/>
    <x v="0"/>
    <x v="0"/>
    <x v="0"/>
    <s v="03.16.23"/>
    <x v="14"/>
    <x v="0"/>
    <x v="0"/>
    <s v="Direção da Educação, Formação Profissional, Emprego"/>
    <s v="03.16.23"/>
    <s v="Direção da Educação, Formação Profissional, Emprego"/>
    <s v="03.16.23"/>
    <x v="29"/>
    <x v="0"/>
    <x v="0"/>
    <x v="0"/>
    <x v="0"/>
    <x v="0"/>
    <x v="0"/>
    <x v="0"/>
    <x v="11"/>
    <s v="2024-12-16"/>
    <x v="3"/>
    <n v="12"/>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12-2024"/>
  </r>
  <r>
    <x v="0"/>
    <n v="0"/>
    <n v="0"/>
    <n v="0"/>
    <n v="6879"/>
    <x v="1024"/>
    <x v="0"/>
    <x v="0"/>
    <x v="0"/>
    <s v="03.16.23"/>
    <x v="14"/>
    <x v="0"/>
    <x v="0"/>
    <s v="Direção da Educação, Formação Profissional, Emprego"/>
    <s v="03.16.23"/>
    <s v="Direção da Educação, Formação Profissional, Emprego"/>
    <s v="03.16.23"/>
    <x v="30"/>
    <x v="0"/>
    <x v="0"/>
    <x v="0"/>
    <x v="1"/>
    <x v="0"/>
    <x v="0"/>
    <x v="0"/>
    <x v="11"/>
    <s v="2024-12-16"/>
    <x v="3"/>
    <n v="6879"/>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12-2024"/>
  </r>
  <r>
    <x v="0"/>
    <n v="0"/>
    <n v="0"/>
    <n v="0"/>
    <n v="6"/>
    <x v="1024"/>
    <x v="0"/>
    <x v="0"/>
    <x v="0"/>
    <s v="03.16.23"/>
    <x v="14"/>
    <x v="0"/>
    <x v="0"/>
    <s v="Direção da Educação, Formação Profissional, Emprego"/>
    <s v="03.16.23"/>
    <s v="Direção da Educação, Formação Profissional, Emprego"/>
    <s v="03.16.23"/>
    <x v="28"/>
    <x v="0"/>
    <x v="0"/>
    <x v="0"/>
    <x v="0"/>
    <x v="0"/>
    <x v="0"/>
    <x v="0"/>
    <x v="11"/>
    <s v="2024-12-16"/>
    <x v="3"/>
    <n v="6"/>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12-2024"/>
  </r>
  <r>
    <x v="0"/>
    <n v="0"/>
    <n v="0"/>
    <n v="0"/>
    <n v="1"/>
    <x v="1024"/>
    <x v="0"/>
    <x v="0"/>
    <x v="0"/>
    <s v="03.16.23"/>
    <x v="14"/>
    <x v="0"/>
    <x v="0"/>
    <s v="Direção da Educação, Formação Profissional, Emprego"/>
    <s v="03.16.23"/>
    <s v="Direção da Educação, Formação Profissional, Emprego"/>
    <s v="03.16.23"/>
    <x v="29"/>
    <x v="0"/>
    <x v="0"/>
    <x v="0"/>
    <x v="0"/>
    <x v="0"/>
    <x v="0"/>
    <x v="0"/>
    <x v="11"/>
    <s v="2024-12-16"/>
    <x v="3"/>
    <n v="1"/>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12-2024"/>
  </r>
  <r>
    <x v="0"/>
    <n v="0"/>
    <n v="0"/>
    <n v="0"/>
    <n v="655"/>
    <x v="1024"/>
    <x v="0"/>
    <x v="0"/>
    <x v="0"/>
    <s v="03.16.23"/>
    <x v="14"/>
    <x v="0"/>
    <x v="0"/>
    <s v="Direção da Educação, Formação Profissional, Emprego"/>
    <s v="03.16.23"/>
    <s v="Direção da Educação, Formação Profissional, Emprego"/>
    <s v="03.16.23"/>
    <x v="30"/>
    <x v="0"/>
    <x v="0"/>
    <x v="0"/>
    <x v="1"/>
    <x v="0"/>
    <x v="0"/>
    <x v="0"/>
    <x v="11"/>
    <s v="2024-12-16"/>
    <x v="3"/>
    <n v="655"/>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12-2024"/>
  </r>
  <r>
    <x v="0"/>
    <n v="0"/>
    <n v="0"/>
    <n v="0"/>
    <n v="34"/>
    <x v="1024"/>
    <x v="0"/>
    <x v="0"/>
    <x v="0"/>
    <s v="03.16.23"/>
    <x v="14"/>
    <x v="0"/>
    <x v="0"/>
    <s v="Direção da Educação, Formação Profissional, Emprego"/>
    <s v="03.16.23"/>
    <s v="Direção da Educação, Formação Profissional, Emprego"/>
    <s v="03.16.23"/>
    <x v="28"/>
    <x v="0"/>
    <x v="0"/>
    <x v="0"/>
    <x v="0"/>
    <x v="0"/>
    <x v="0"/>
    <x v="0"/>
    <x v="11"/>
    <s v="2024-12-16"/>
    <x v="3"/>
    <n v="34"/>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12-2024"/>
  </r>
  <r>
    <x v="0"/>
    <n v="0"/>
    <n v="0"/>
    <n v="0"/>
    <n v="5"/>
    <x v="1024"/>
    <x v="0"/>
    <x v="0"/>
    <x v="0"/>
    <s v="03.16.23"/>
    <x v="14"/>
    <x v="0"/>
    <x v="0"/>
    <s v="Direção da Educação, Formação Profissional, Emprego"/>
    <s v="03.16.23"/>
    <s v="Direção da Educação, Formação Profissional, Emprego"/>
    <s v="03.16.23"/>
    <x v="29"/>
    <x v="0"/>
    <x v="0"/>
    <x v="0"/>
    <x v="0"/>
    <x v="0"/>
    <x v="0"/>
    <x v="0"/>
    <x v="11"/>
    <s v="2024-12-16"/>
    <x v="3"/>
    <n v="5"/>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12-2024"/>
  </r>
  <r>
    <x v="0"/>
    <n v="0"/>
    <n v="0"/>
    <n v="0"/>
    <n v="3241"/>
    <x v="1024"/>
    <x v="0"/>
    <x v="0"/>
    <x v="0"/>
    <s v="03.16.23"/>
    <x v="14"/>
    <x v="0"/>
    <x v="0"/>
    <s v="Direção da Educação, Formação Profissional, Emprego"/>
    <s v="03.16.23"/>
    <s v="Direção da Educação, Formação Profissional, Emprego"/>
    <s v="03.16.23"/>
    <x v="30"/>
    <x v="0"/>
    <x v="0"/>
    <x v="0"/>
    <x v="1"/>
    <x v="0"/>
    <x v="0"/>
    <x v="0"/>
    <x v="11"/>
    <s v="2024-12-16"/>
    <x v="3"/>
    <n v="3241"/>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12-2024"/>
  </r>
  <r>
    <x v="0"/>
    <n v="0"/>
    <n v="0"/>
    <n v="0"/>
    <n v="51"/>
    <x v="1024"/>
    <x v="0"/>
    <x v="0"/>
    <x v="0"/>
    <s v="03.16.23"/>
    <x v="14"/>
    <x v="0"/>
    <x v="0"/>
    <s v="Direção da Educação, Formação Profissional, Emprego"/>
    <s v="03.16.23"/>
    <s v="Direção da Educação, Formação Profissional, Emprego"/>
    <s v="03.16.23"/>
    <x v="28"/>
    <x v="0"/>
    <x v="0"/>
    <x v="0"/>
    <x v="0"/>
    <x v="0"/>
    <x v="0"/>
    <x v="0"/>
    <x v="11"/>
    <s v="2024-12-16"/>
    <x v="3"/>
    <n v="51"/>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12-2024"/>
  </r>
  <r>
    <x v="0"/>
    <n v="0"/>
    <n v="0"/>
    <n v="0"/>
    <n v="9"/>
    <x v="1024"/>
    <x v="0"/>
    <x v="0"/>
    <x v="0"/>
    <s v="03.16.23"/>
    <x v="14"/>
    <x v="0"/>
    <x v="0"/>
    <s v="Direção da Educação, Formação Profissional, Emprego"/>
    <s v="03.16.23"/>
    <s v="Direção da Educação, Formação Profissional, Emprego"/>
    <s v="03.16.23"/>
    <x v="29"/>
    <x v="0"/>
    <x v="0"/>
    <x v="0"/>
    <x v="0"/>
    <x v="0"/>
    <x v="0"/>
    <x v="0"/>
    <x v="11"/>
    <s v="2024-12-16"/>
    <x v="3"/>
    <n v="9"/>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12-2024"/>
  </r>
  <r>
    <x v="0"/>
    <n v="0"/>
    <n v="0"/>
    <n v="0"/>
    <n v="4940"/>
    <x v="1024"/>
    <x v="0"/>
    <x v="0"/>
    <x v="0"/>
    <s v="03.16.23"/>
    <x v="14"/>
    <x v="0"/>
    <x v="0"/>
    <s v="Direção da Educação, Formação Profissional, Emprego"/>
    <s v="03.16.23"/>
    <s v="Direção da Educação, Formação Profissional, Emprego"/>
    <s v="03.16.23"/>
    <x v="30"/>
    <x v="0"/>
    <x v="0"/>
    <x v="0"/>
    <x v="1"/>
    <x v="0"/>
    <x v="0"/>
    <x v="0"/>
    <x v="11"/>
    <s v="2024-12-16"/>
    <x v="3"/>
    <n v="4940"/>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12-2024"/>
  </r>
  <r>
    <x v="0"/>
    <n v="0"/>
    <n v="0"/>
    <n v="0"/>
    <n v="3"/>
    <x v="1024"/>
    <x v="0"/>
    <x v="0"/>
    <x v="0"/>
    <s v="03.16.23"/>
    <x v="14"/>
    <x v="0"/>
    <x v="0"/>
    <s v="Direção da Educação, Formação Profissional, Emprego"/>
    <s v="03.16.23"/>
    <s v="Direção da Educação, Formação Profissional, Emprego"/>
    <s v="03.16.23"/>
    <x v="28"/>
    <x v="0"/>
    <x v="0"/>
    <x v="0"/>
    <x v="0"/>
    <x v="0"/>
    <x v="0"/>
    <x v="0"/>
    <x v="11"/>
    <s v="2024-12-16"/>
    <x v="3"/>
    <n v="3"/>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12-2024"/>
  </r>
  <r>
    <x v="0"/>
    <n v="0"/>
    <n v="0"/>
    <n v="0"/>
    <n v="0"/>
    <x v="1024"/>
    <x v="0"/>
    <x v="0"/>
    <x v="0"/>
    <s v="03.16.23"/>
    <x v="14"/>
    <x v="0"/>
    <x v="0"/>
    <s v="Direção da Educação, Formação Profissional, Emprego"/>
    <s v="03.16.23"/>
    <s v="Direção da Educação, Formação Profissional, Emprego"/>
    <s v="03.16.23"/>
    <x v="29"/>
    <x v="0"/>
    <x v="0"/>
    <x v="0"/>
    <x v="0"/>
    <x v="0"/>
    <x v="0"/>
    <x v="0"/>
    <x v="11"/>
    <s v="2024-12-16"/>
    <x v="3"/>
    <n v="0"/>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12-2024"/>
  </r>
  <r>
    <x v="0"/>
    <n v="0"/>
    <n v="0"/>
    <n v="0"/>
    <n v="307"/>
    <x v="1024"/>
    <x v="0"/>
    <x v="0"/>
    <x v="0"/>
    <s v="03.16.23"/>
    <x v="14"/>
    <x v="0"/>
    <x v="0"/>
    <s v="Direção da Educação, Formação Profissional, Emprego"/>
    <s v="03.16.23"/>
    <s v="Direção da Educação, Formação Profissional, Emprego"/>
    <s v="03.16.23"/>
    <x v="30"/>
    <x v="0"/>
    <x v="0"/>
    <x v="0"/>
    <x v="1"/>
    <x v="0"/>
    <x v="0"/>
    <x v="0"/>
    <x v="11"/>
    <s v="2024-12-16"/>
    <x v="3"/>
    <n v="307"/>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12-2024"/>
  </r>
  <r>
    <x v="0"/>
    <n v="0"/>
    <n v="0"/>
    <n v="0"/>
    <n v="816"/>
    <x v="1024"/>
    <x v="0"/>
    <x v="0"/>
    <x v="0"/>
    <s v="03.16.23"/>
    <x v="14"/>
    <x v="0"/>
    <x v="0"/>
    <s v="Direção da Educação, Formação Profissional, Emprego"/>
    <s v="03.16.23"/>
    <s v="Direção da Educação, Formação Profissional, Emprego"/>
    <s v="03.16.23"/>
    <x v="28"/>
    <x v="0"/>
    <x v="0"/>
    <x v="0"/>
    <x v="0"/>
    <x v="0"/>
    <x v="0"/>
    <x v="0"/>
    <x v="11"/>
    <s v="2024-12-16"/>
    <x v="3"/>
    <n v="816"/>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12-2024"/>
  </r>
  <r>
    <x v="0"/>
    <n v="0"/>
    <n v="0"/>
    <n v="0"/>
    <n v="142"/>
    <x v="1024"/>
    <x v="0"/>
    <x v="0"/>
    <x v="0"/>
    <s v="03.16.23"/>
    <x v="14"/>
    <x v="0"/>
    <x v="0"/>
    <s v="Direção da Educação, Formação Profissional, Emprego"/>
    <s v="03.16.23"/>
    <s v="Direção da Educação, Formação Profissional, Emprego"/>
    <s v="03.16.23"/>
    <x v="29"/>
    <x v="0"/>
    <x v="0"/>
    <x v="0"/>
    <x v="0"/>
    <x v="0"/>
    <x v="0"/>
    <x v="0"/>
    <x v="11"/>
    <s v="2024-12-16"/>
    <x v="3"/>
    <n v="142"/>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12-2024"/>
  </r>
  <r>
    <x v="0"/>
    <n v="0"/>
    <n v="0"/>
    <n v="0"/>
    <n v="77762"/>
    <x v="1024"/>
    <x v="0"/>
    <x v="0"/>
    <x v="0"/>
    <s v="03.16.23"/>
    <x v="14"/>
    <x v="0"/>
    <x v="0"/>
    <s v="Direção da Educação, Formação Profissional, Emprego"/>
    <s v="03.16.23"/>
    <s v="Direção da Educação, Formação Profissional, Emprego"/>
    <s v="03.16.23"/>
    <x v="30"/>
    <x v="0"/>
    <x v="0"/>
    <x v="0"/>
    <x v="1"/>
    <x v="0"/>
    <x v="0"/>
    <x v="0"/>
    <x v="11"/>
    <s v="2024-12-16"/>
    <x v="3"/>
    <n v="77762"/>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12-2024"/>
  </r>
  <r>
    <x v="0"/>
    <n v="0"/>
    <n v="0"/>
    <n v="0"/>
    <n v="9351"/>
    <x v="1024"/>
    <x v="0"/>
    <x v="0"/>
    <x v="0"/>
    <s v="03.16.23"/>
    <x v="14"/>
    <x v="0"/>
    <x v="0"/>
    <s v="Direção da Educação, Formação Profissional, Emprego"/>
    <s v="03.16.23"/>
    <s v="Direção da Educação, Formação Profissional, Emprego"/>
    <s v="03.16.23"/>
    <x v="28"/>
    <x v="0"/>
    <x v="0"/>
    <x v="0"/>
    <x v="0"/>
    <x v="0"/>
    <x v="0"/>
    <x v="0"/>
    <x v="11"/>
    <s v="2024-12-16"/>
    <x v="3"/>
    <n v="9351"/>
    <x v="0"/>
    <m/>
    <x v="0"/>
    <m/>
    <x v="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12-2024"/>
  </r>
  <r>
    <x v="0"/>
    <n v="0"/>
    <n v="0"/>
    <n v="0"/>
    <n v="1631"/>
    <x v="1024"/>
    <x v="0"/>
    <x v="0"/>
    <x v="0"/>
    <s v="03.16.23"/>
    <x v="14"/>
    <x v="0"/>
    <x v="0"/>
    <s v="Direção da Educação, Formação Profissional, Emprego"/>
    <s v="03.16.23"/>
    <s v="Direção da Educação, Formação Profissional, Emprego"/>
    <s v="03.16.23"/>
    <x v="29"/>
    <x v="0"/>
    <x v="0"/>
    <x v="0"/>
    <x v="0"/>
    <x v="0"/>
    <x v="0"/>
    <x v="0"/>
    <x v="11"/>
    <s v="2024-12-16"/>
    <x v="3"/>
    <n v="1631"/>
    <x v="0"/>
    <m/>
    <x v="0"/>
    <m/>
    <x v="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12-2024"/>
  </r>
  <r>
    <x v="0"/>
    <n v="0"/>
    <n v="0"/>
    <n v="0"/>
    <n v="890716"/>
    <x v="1024"/>
    <x v="0"/>
    <x v="0"/>
    <x v="0"/>
    <s v="03.16.23"/>
    <x v="14"/>
    <x v="0"/>
    <x v="0"/>
    <s v="Direção da Educação, Formação Profissional, Emprego"/>
    <s v="03.16.23"/>
    <s v="Direção da Educação, Formação Profissional, Emprego"/>
    <s v="03.16.23"/>
    <x v="30"/>
    <x v="0"/>
    <x v="0"/>
    <x v="0"/>
    <x v="1"/>
    <x v="0"/>
    <x v="0"/>
    <x v="0"/>
    <x v="11"/>
    <s v="2024-12-16"/>
    <x v="3"/>
    <n v="890716"/>
    <x v="0"/>
    <m/>
    <x v="0"/>
    <m/>
    <x v="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12-2024"/>
  </r>
  <r>
    <x v="0"/>
    <n v="0"/>
    <n v="0"/>
    <n v="0"/>
    <n v="1000"/>
    <x v="1025"/>
    <x v="0"/>
    <x v="1"/>
    <x v="0"/>
    <s v="03.03.10"/>
    <x v="8"/>
    <x v="0"/>
    <x v="4"/>
    <s v="Receitas Da Câmara"/>
    <s v="03.03.10"/>
    <s v="Receitas Da Câmara"/>
    <s v="03.03.10"/>
    <x v="57"/>
    <x v="0"/>
    <x v="3"/>
    <x v="12"/>
    <x v="0"/>
    <x v="0"/>
    <x v="2"/>
    <x v="0"/>
    <x v="10"/>
    <s v="2024-11-06"/>
    <x v="3"/>
    <n v="1000"/>
    <x v="0"/>
    <m/>
    <x v="0"/>
    <m/>
    <x v="6"/>
    <n v="100474914"/>
    <x v="0"/>
    <x v="0"/>
    <s v="Receitas Da Câmara"/>
    <s v="EXT"/>
    <x v="0"/>
    <s v="RDC"/>
    <x v="0"/>
    <x v="0"/>
    <x v="0"/>
    <x v="0"/>
    <x v="0"/>
    <x v="0"/>
    <x v="0"/>
    <x v="0"/>
    <x v="0"/>
    <x v="0"/>
    <x v="0"/>
    <s v="Receitas Da Câmara"/>
    <x v="0"/>
    <x v="0"/>
    <x v="0"/>
    <x v="0"/>
    <x v="0"/>
    <x v="0"/>
    <x v="0"/>
    <x v="0"/>
    <x v="0"/>
    <x v="0"/>
    <x v="0"/>
    <x v="0"/>
    <s v="Reposição subsídio de transporte dos Deputados, conforme anexo."/>
  </r>
  <r>
    <x v="1"/>
    <n v="0"/>
    <n v="0"/>
    <n v="0"/>
    <n v="671447"/>
    <x v="1026"/>
    <x v="0"/>
    <x v="1"/>
    <x v="0"/>
    <s v="03.03.10"/>
    <x v="8"/>
    <x v="0"/>
    <x v="4"/>
    <s v="Receitas Da Câmara"/>
    <s v="03.03.10"/>
    <s v="Receitas Da Câmara"/>
    <s v="03.03.10"/>
    <x v="56"/>
    <x v="0"/>
    <x v="6"/>
    <x v="10"/>
    <x v="0"/>
    <x v="0"/>
    <x v="2"/>
    <x v="0"/>
    <x v="10"/>
    <s v="2024-11-08"/>
    <x v="3"/>
    <n v="671447"/>
    <x v="0"/>
    <m/>
    <x v="0"/>
    <m/>
    <x v="6"/>
    <n v="100474914"/>
    <x v="0"/>
    <x v="0"/>
    <s v="Receitas Da Câmara"/>
    <s v="EXT"/>
    <x v="0"/>
    <s v="RDC"/>
    <x v="0"/>
    <x v="0"/>
    <x v="0"/>
    <x v="0"/>
    <x v="0"/>
    <x v="0"/>
    <x v="0"/>
    <x v="0"/>
    <x v="0"/>
    <x v="0"/>
    <x v="0"/>
    <s v="Receitas Da Câmara"/>
    <x v="0"/>
    <x v="0"/>
    <x v="0"/>
    <x v="0"/>
    <x v="0"/>
    <x v="0"/>
    <x v="0"/>
    <x v="0"/>
    <x v="0"/>
    <x v="0"/>
    <x v="0"/>
    <x v="0"/>
    <s v="Transferência Duodécimo, conforme anexo."/>
  </r>
  <r>
    <x v="1"/>
    <n v="0"/>
    <n v="0"/>
    <n v="0"/>
    <n v="4500000"/>
    <x v="1027"/>
    <x v="0"/>
    <x v="1"/>
    <x v="0"/>
    <s v="03.03.10"/>
    <x v="8"/>
    <x v="0"/>
    <x v="4"/>
    <s v="Receitas Da Câmara"/>
    <s v="03.03.10"/>
    <s v="Receitas Da Câmara"/>
    <s v="03.03.10"/>
    <x v="56"/>
    <x v="0"/>
    <x v="6"/>
    <x v="10"/>
    <x v="0"/>
    <x v="0"/>
    <x v="2"/>
    <x v="0"/>
    <x v="10"/>
    <s v="2024-11-12"/>
    <x v="3"/>
    <n v="4500000"/>
    <x v="0"/>
    <m/>
    <x v="0"/>
    <m/>
    <x v="6"/>
    <n v="100474914"/>
    <x v="0"/>
    <x v="0"/>
    <s v="Receitas Da Câmara"/>
    <s v="EXT"/>
    <x v="0"/>
    <s v="RDC"/>
    <x v="0"/>
    <x v="0"/>
    <x v="0"/>
    <x v="0"/>
    <x v="0"/>
    <x v="0"/>
    <x v="0"/>
    <x v="0"/>
    <x v="0"/>
    <x v="0"/>
    <x v="0"/>
    <s v="Receitas Da Câmara"/>
    <x v="0"/>
    <x v="0"/>
    <x v="0"/>
    <x v="0"/>
    <x v="0"/>
    <x v="0"/>
    <x v="0"/>
    <x v="0"/>
    <x v="0"/>
    <x v="0"/>
    <x v="0"/>
    <x v="0"/>
    <s v="Recebimento 30-,1. tranche, conforme anexo."/>
  </r>
  <r>
    <x v="1"/>
    <n v="0"/>
    <n v="0"/>
    <n v="0"/>
    <n v="450000"/>
    <x v="1028"/>
    <x v="0"/>
    <x v="1"/>
    <x v="0"/>
    <s v="03.03.10"/>
    <x v="8"/>
    <x v="0"/>
    <x v="4"/>
    <s v="Receitas Da Câmara"/>
    <s v="03.03.10"/>
    <s v="Receitas Da Câmara"/>
    <s v="03.03.10"/>
    <x v="56"/>
    <x v="0"/>
    <x v="6"/>
    <x v="10"/>
    <x v="0"/>
    <x v="0"/>
    <x v="2"/>
    <x v="0"/>
    <x v="10"/>
    <s v="2024-11-14"/>
    <x v="3"/>
    <n v="450000"/>
    <x v="0"/>
    <m/>
    <x v="0"/>
    <m/>
    <x v="6"/>
    <n v="100474914"/>
    <x v="0"/>
    <x v="0"/>
    <s v="Receitas Da Câmara"/>
    <s v="EXT"/>
    <x v="0"/>
    <s v="RDC"/>
    <x v="0"/>
    <x v="0"/>
    <x v="0"/>
    <x v="0"/>
    <x v="0"/>
    <x v="0"/>
    <x v="0"/>
    <x v="0"/>
    <x v="0"/>
    <x v="0"/>
    <x v="0"/>
    <s v="Receitas Da Câmara"/>
    <x v="0"/>
    <x v="0"/>
    <x v="0"/>
    <x v="0"/>
    <x v="0"/>
    <x v="0"/>
    <x v="0"/>
    <x v="0"/>
    <x v="0"/>
    <x v="0"/>
    <x v="0"/>
    <x v="0"/>
    <s v="Pagamento no âmbito  de pré-escolar, conforme anexo."/>
  </r>
  <r>
    <x v="0"/>
    <n v="0"/>
    <n v="0"/>
    <n v="0"/>
    <n v="5000"/>
    <x v="1029"/>
    <x v="0"/>
    <x v="1"/>
    <x v="0"/>
    <s v="03.03.10"/>
    <x v="8"/>
    <x v="0"/>
    <x v="4"/>
    <s v="Receitas Da Câmara"/>
    <s v="03.03.10"/>
    <s v="Receitas Da Câmara"/>
    <s v="03.03.10"/>
    <x v="57"/>
    <x v="0"/>
    <x v="3"/>
    <x v="12"/>
    <x v="0"/>
    <x v="0"/>
    <x v="2"/>
    <x v="0"/>
    <x v="10"/>
    <s v="2024-11-21"/>
    <x v="3"/>
    <n v="5000"/>
    <x v="0"/>
    <m/>
    <x v="0"/>
    <m/>
    <x v="6"/>
    <n v="100474914"/>
    <x v="0"/>
    <x v="0"/>
    <s v="Receitas Da Câmara"/>
    <s v="EXT"/>
    <x v="0"/>
    <s v="RDC"/>
    <x v="0"/>
    <x v="0"/>
    <x v="0"/>
    <x v="0"/>
    <x v="0"/>
    <x v="0"/>
    <x v="0"/>
    <x v="0"/>
    <x v="0"/>
    <x v="0"/>
    <x v="0"/>
    <s v="Receitas Da Câmara"/>
    <x v="0"/>
    <x v="0"/>
    <x v="0"/>
    <x v="0"/>
    <x v="0"/>
    <x v="0"/>
    <x v="0"/>
    <x v="0"/>
    <x v="0"/>
    <x v="0"/>
    <x v="0"/>
    <x v="0"/>
    <s v="Reposição salario Amelia Soares Gomes Almeida, conforme anexo."/>
  </r>
  <r>
    <x v="0"/>
    <n v="0"/>
    <n v="0"/>
    <n v="0"/>
    <n v="5000"/>
    <x v="1030"/>
    <x v="0"/>
    <x v="1"/>
    <x v="0"/>
    <s v="03.03.10"/>
    <x v="8"/>
    <x v="0"/>
    <x v="4"/>
    <s v="Receitas Da Câmara"/>
    <s v="03.03.10"/>
    <s v="Receitas Da Câmara"/>
    <s v="03.03.10"/>
    <x v="57"/>
    <x v="0"/>
    <x v="3"/>
    <x v="12"/>
    <x v="0"/>
    <x v="0"/>
    <x v="2"/>
    <x v="0"/>
    <x v="10"/>
    <s v="2024-11-27"/>
    <x v="3"/>
    <n v="5000"/>
    <x v="0"/>
    <m/>
    <x v="0"/>
    <m/>
    <x v="6"/>
    <n v="100474914"/>
    <x v="0"/>
    <x v="0"/>
    <s v="Receitas Da Câmara"/>
    <s v="EXT"/>
    <x v="0"/>
    <s v="RDC"/>
    <x v="0"/>
    <x v="0"/>
    <x v="0"/>
    <x v="0"/>
    <x v="0"/>
    <x v="0"/>
    <x v="0"/>
    <x v="0"/>
    <x v="0"/>
    <x v="0"/>
    <x v="0"/>
    <s v="Receitas Da Câmara"/>
    <x v="0"/>
    <x v="0"/>
    <x v="0"/>
    <x v="0"/>
    <x v="0"/>
    <x v="0"/>
    <x v="0"/>
    <x v="0"/>
    <x v="0"/>
    <x v="0"/>
    <x v="0"/>
    <x v="0"/>
    <s v="Reposição do salario Jailson Miranda, conforme anexo."/>
  </r>
  <r>
    <x v="0"/>
    <n v="0"/>
    <n v="0"/>
    <n v="0"/>
    <n v="13671"/>
    <x v="1031"/>
    <x v="0"/>
    <x v="1"/>
    <x v="0"/>
    <s v="03.03.10"/>
    <x v="8"/>
    <x v="0"/>
    <x v="4"/>
    <s v="Receitas Da Câmara"/>
    <s v="03.03.10"/>
    <s v="Receitas Da Câmara"/>
    <s v="03.03.10"/>
    <x v="19"/>
    <x v="0"/>
    <x v="3"/>
    <x v="6"/>
    <x v="0"/>
    <x v="0"/>
    <x v="2"/>
    <x v="0"/>
    <x v="10"/>
    <s v="2024-11-27"/>
    <x v="3"/>
    <n v="13671"/>
    <x v="0"/>
    <m/>
    <x v="0"/>
    <m/>
    <x v="6"/>
    <n v="100474914"/>
    <x v="0"/>
    <x v="0"/>
    <s v="Receitas Da Câmara"/>
    <s v="EXT"/>
    <x v="0"/>
    <s v="RDC"/>
    <x v="0"/>
    <x v="0"/>
    <x v="0"/>
    <x v="0"/>
    <x v="0"/>
    <x v="0"/>
    <x v="0"/>
    <x v="0"/>
    <x v="0"/>
    <x v="0"/>
    <x v="0"/>
    <s v="Receitas Da Câmara"/>
    <x v="0"/>
    <x v="0"/>
    <x v="0"/>
    <x v="0"/>
    <x v="0"/>
    <x v="0"/>
    <x v="0"/>
    <x v="0"/>
    <x v="0"/>
    <x v="0"/>
    <x v="0"/>
    <x v="0"/>
    <s v="Recebimento de renda Edmilson Adriano Calheta, conforme anexo."/>
  </r>
  <r>
    <x v="1"/>
    <n v="0"/>
    <n v="0"/>
    <n v="0"/>
    <n v="19000000"/>
    <x v="1032"/>
    <x v="0"/>
    <x v="1"/>
    <x v="0"/>
    <s v="03.03.10"/>
    <x v="8"/>
    <x v="0"/>
    <x v="4"/>
    <s v="Receitas Da Câmara"/>
    <s v="03.03.10"/>
    <s v="Receitas Da Câmara"/>
    <s v="03.03.10"/>
    <x v="56"/>
    <x v="0"/>
    <x v="6"/>
    <x v="10"/>
    <x v="0"/>
    <x v="0"/>
    <x v="2"/>
    <x v="0"/>
    <x v="10"/>
    <s v="2024-11-28"/>
    <x v="3"/>
    <n v="19000000"/>
    <x v="0"/>
    <m/>
    <x v="0"/>
    <m/>
    <x v="6"/>
    <n v="100474914"/>
    <x v="0"/>
    <x v="0"/>
    <s v="Receitas Da Câmara"/>
    <s v="EXT"/>
    <x v="0"/>
    <s v="RDC"/>
    <x v="0"/>
    <x v="0"/>
    <x v="0"/>
    <x v="0"/>
    <x v="0"/>
    <x v="0"/>
    <x v="0"/>
    <x v="0"/>
    <x v="0"/>
    <x v="0"/>
    <x v="0"/>
    <s v="Receitas Da Câmara"/>
    <x v="0"/>
    <x v="0"/>
    <x v="0"/>
    <x v="0"/>
    <x v="0"/>
    <x v="0"/>
    <x v="0"/>
    <x v="0"/>
    <x v="0"/>
    <x v="0"/>
    <x v="0"/>
    <x v="0"/>
    <s v="Transferência FAC 276162, das Estradas de Cabo Verde, para as obras de construção da estrada Chão de Horta - Mato Dentro, conforme anexo."/>
  </r>
  <r>
    <x v="2"/>
    <n v="0"/>
    <n v="0"/>
    <n v="0"/>
    <n v="603657"/>
    <x v="1033"/>
    <x v="0"/>
    <x v="0"/>
    <x v="0"/>
    <s v="80.02.01"/>
    <x v="2"/>
    <x v="2"/>
    <x v="2"/>
    <s v="Retenções Iur"/>
    <s v="80.02.01"/>
    <s v="Retenções Iur"/>
    <s v="80.02.01"/>
    <x v="73"/>
    <x v="0"/>
    <x v="5"/>
    <x v="15"/>
    <x v="1"/>
    <x v="2"/>
    <x v="0"/>
    <x v="0"/>
    <x v="2"/>
    <s v="2024-02-01"/>
    <x v="0"/>
    <n v="603657"/>
    <x v="0"/>
    <m/>
    <x v="0"/>
    <m/>
    <x v="210"/>
    <n v="100410906"/>
    <x v="0"/>
    <x v="0"/>
    <s v="Retenções Iur"/>
    <s v="ORI"/>
    <x v="0"/>
    <s v="RIUR"/>
    <x v="0"/>
    <x v="0"/>
    <x v="0"/>
    <x v="0"/>
    <x v="0"/>
    <x v="0"/>
    <x v="0"/>
    <x v="0"/>
    <x v="0"/>
    <x v="0"/>
    <x v="0"/>
    <s v="Retenções Iur"/>
    <x v="0"/>
    <x v="0"/>
    <x v="0"/>
    <x v="0"/>
    <x v="2"/>
    <x v="0"/>
    <x v="0"/>
    <x v="0"/>
    <x v="0"/>
    <x v="1"/>
    <x v="0"/>
    <x v="0"/>
    <s v="Transferências dos descontos de IUR efetuada nas folhas de salario dos funcionário, referente ao mês de Dezembro de 2023, conforme documentos em anexo  "/>
  </r>
  <r>
    <x v="0"/>
    <n v="0"/>
    <n v="0"/>
    <n v="0"/>
    <n v="614"/>
    <x v="1034"/>
    <x v="0"/>
    <x v="0"/>
    <x v="0"/>
    <s v="01.25.05.09"/>
    <x v="26"/>
    <x v="3"/>
    <x v="3"/>
    <s v="Saúde"/>
    <s v="01.25.05"/>
    <s v="Saúde"/>
    <s v="01.25.05"/>
    <x v="7"/>
    <x v="0"/>
    <x v="4"/>
    <x v="4"/>
    <x v="0"/>
    <x v="1"/>
    <x v="0"/>
    <x v="0"/>
    <x v="1"/>
    <s v="2024-03-07"/>
    <x v="0"/>
    <n v="614"/>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Apoio a favor  da Farmácia São Miguel, referente aquisição de medicamento da Sra. Marisa Mendes, conforme anexo."/>
  </r>
  <r>
    <x v="1"/>
    <n v="0"/>
    <n v="0"/>
    <n v="0"/>
    <n v="554000"/>
    <x v="1035"/>
    <x v="0"/>
    <x v="1"/>
    <x v="0"/>
    <s v="03.03.10"/>
    <x v="8"/>
    <x v="0"/>
    <x v="4"/>
    <s v="Receitas Da Câmara"/>
    <s v="03.03.10"/>
    <s v="Receitas Da Câmara"/>
    <s v="03.03.10"/>
    <x v="56"/>
    <x v="0"/>
    <x v="6"/>
    <x v="10"/>
    <x v="0"/>
    <x v="0"/>
    <x v="2"/>
    <x v="0"/>
    <x v="2"/>
    <s v="2024-02-28"/>
    <x v="0"/>
    <n v="554000"/>
    <x v="0"/>
    <m/>
    <x v="0"/>
    <m/>
    <x v="6"/>
    <n v="100474914"/>
    <x v="0"/>
    <x v="0"/>
    <s v="Receitas Da Câmara"/>
    <s v="EXT"/>
    <x v="0"/>
    <s v="RDC"/>
    <x v="0"/>
    <x v="0"/>
    <x v="0"/>
    <x v="0"/>
    <x v="0"/>
    <x v="0"/>
    <x v="0"/>
    <x v="0"/>
    <x v="0"/>
    <x v="0"/>
    <x v="0"/>
    <s v="Receitas Da Câmara"/>
    <x v="0"/>
    <x v="0"/>
    <x v="0"/>
    <x v="0"/>
    <x v="0"/>
    <x v="0"/>
    <x v="0"/>
    <x v="0"/>
    <x v="0"/>
    <x v="0"/>
    <x v="0"/>
    <x v="0"/>
    <s v="Transferência de FACFR/2024/01/6, conforme anexo."/>
  </r>
  <r>
    <x v="0"/>
    <n v="0"/>
    <n v="0"/>
    <n v="0"/>
    <n v="44000"/>
    <x v="1036"/>
    <x v="0"/>
    <x v="0"/>
    <x v="0"/>
    <s v="03.16.02"/>
    <x v="3"/>
    <x v="0"/>
    <x v="0"/>
    <s v="Gabinete do Presidente"/>
    <s v="03.16.02"/>
    <s v="Gabinete do Presidente"/>
    <s v="03.16.02"/>
    <x v="3"/>
    <x v="0"/>
    <x v="0"/>
    <x v="1"/>
    <x v="0"/>
    <x v="0"/>
    <x v="0"/>
    <x v="0"/>
    <x v="6"/>
    <s v="2024-04-02"/>
    <x v="1"/>
    <n v="44000"/>
    <x v="0"/>
    <m/>
    <x v="0"/>
    <m/>
    <x v="118"/>
    <n v="100444140"/>
    <x v="0"/>
    <x v="0"/>
    <s v="Gabinete do Presidente"/>
    <s v="ORI"/>
    <x v="0"/>
    <m/>
    <x v="0"/>
    <x v="0"/>
    <x v="0"/>
    <x v="0"/>
    <x v="0"/>
    <x v="0"/>
    <x v="0"/>
    <x v="0"/>
    <x v="0"/>
    <x v="0"/>
    <x v="0"/>
    <s v="Gabinete do Presidente"/>
    <x v="0"/>
    <x v="0"/>
    <x v="0"/>
    <x v="0"/>
    <x v="0"/>
    <x v="0"/>
    <x v="0"/>
    <x v="0"/>
    <x v="0"/>
    <x v="0"/>
    <x v="0"/>
    <x v="0"/>
    <s v="  Ajuda de custo a favor do Sr. Presidente Herménio Fernandes pela sua deslocação em missão de serviço a ilha do Fogo e Sal, conforme justificativo em anexo.  "/>
  </r>
  <r>
    <x v="0"/>
    <n v="0"/>
    <n v="0"/>
    <n v="0"/>
    <n v="37500"/>
    <x v="1037"/>
    <x v="0"/>
    <x v="1"/>
    <x v="0"/>
    <s v="80.02.01"/>
    <x v="2"/>
    <x v="2"/>
    <x v="2"/>
    <s v="Retenções Iur"/>
    <s v="80.02.01"/>
    <s v="Retenções Iur"/>
    <s v="80.02.01"/>
    <x v="2"/>
    <x v="0"/>
    <x v="1"/>
    <x v="0"/>
    <x v="1"/>
    <x v="2"/>
    <x v="2"/>
    <x v="0"/>
    <x v="1"/>
    <s v="2024-03-08"/>
    <x v="0"/>
    <n v="37500"/>
    <x v="0"/>
    <m/>
    <x v="0"/>
    <m/>
    <x v="2"/>
    <n v="100474696"/>
    <x v="0"/>
    <x v="0"/>
    <s v="Retenções Iur"/>
    <s v="ORI"/>
    <x v="0"/>
    <s v="RIUR"/>
    <x v="0"/>
    <x v="0"/>
    <x v="0"/>
    <x v="0"/>
    <x v="0"/>
    <x v="0"/>
    <x v="0"/>
    <x v="0"/>
    <x v="0"/>
    <x v="0"/>
    <x v="0"/>
    <s v="Retenções Iur"/>
    <x v="0"/>
    <x v="0"/>
    <x v="0"/>
    <x v="0"/>
    <x v="2"/>
    <x v="0"/>
    <x v="0"/>
    <x v="0"/>
    <x v="0"/>
    <x v="1"/>
    <x v="0"/>
    <x v="0"/>
    <s v="RETENCAO OT"/>
  </r>
  <r>
    <x v="1"/>
    <n v="0"/>
    <n v="0"/>
    <n v="0"/>
    <n v="212500"/>
    <x v="747"/>
    <x v="0"/>
    <x v="0"/>
    <x v="0"/>
    <s v="01.28.01.08"/>
    <x v="15"/>
    <x v="4"/>
    <x v="5"/>
    <s v="Habitação Social"/>
    <s v="01.28.01"/>
    <s v="Habitação Social"/>
    <s v="01.28.01"/>
    <x v="1"/>
    <x v="0"/>
    <x v="0"/>
    <x v="0"/>
    <x v="0"/>
    <x v="1"/>
    <x v="1"/>
    <x v="0"/>
    <x v="1"/>
    <s v="2024-03-08"/>
    <x v="0"/>
    <n v="212500"/>
    <x v="0"/>
    <m/>
    <x v="0"/>
    <m/>
    <x v="84"/>
    <n v="100479571"/>
    <x v="0"/>
    <x v="0"/>
    <s v="Habitações Sociais"/>
    <s v="ORI"/>
    <x v="0"/>
    <s v="HS"/>
    <x v="0"/>
    <x v="0"/>
    <x v="0"/>
    <x v="0"/>
    <x v="0"/>
    <x v="0"/>
    <x v="0"/>
    <x v="0"/>
    <x v="0"/>
    <x v="0"/>
    <x v="0"/>
    <s v="Habitações Sociais"/>
    <x v="0"/>
    <x v="0"/>
    <x v="0"/>
    <x v="0"/>
    <x v="1"/>
    <x v="0"/>
    <x v="0"/>
    <x v="1"/>
    <x v="0"/>
    <x v="0"/>
    <x v="0"/>
    <x v="0"/>
    <s v="Pagamento a favor do Sr. Moísés Mendes Pereira, referente a reabilitação de habitação da Sra. Donita Mendes Pereira, Sra. Porfica Mendes da Veiga e Sra. Anilda de Jesus Lopes da Veiga conforme anexo.  "/>
  </r>
  <r>
    <x v="0"/>
    <n v="0"/>
    <n v="0"/>
    <n v="0"/>
    <n v="20400"/>
    <x v="1038"/>
    <x v="0"/>
    <x v="0"/>
    <x v="0"/>
    <s v="03.16.15"/>
    <x v="0"/>
    <x v="0"/>
    <x v="0"/>
    <s v="Direção Financeira"/>
    <s v="03.16.15"/>
    <s v="Direção Financeira"/>
    <s v="03.16.15"/>
    <x v="28"/>
    <x v="0"/>
    <x v="0"/>
    <x v="0"/>
    <x v="0"/>
    <x v="0"/>
    <x v="0"/>
    <x v="0"/>
    <x v="6"/>
    <s v="2024-04-26"/>
    <x v="1"/>
    <n v="20400"/>
    <x v="0"/>
    <m/>
    <x v="0"/>
    <m/>
    <x v="141"/>
    <n v="100450891"/>
    <x v="0"/>
    <x v="0"/>
    <s v="Direção Financeira"/>
    <s v="ORI"/>
    <x v="0"/>
    <m/>
    <x v="0"/>
    <x v="0"/>
    <x v="0"/>
    <x v="0"/>
    <x v="0"/>
    <x v="0"/>
    <x v="0"/>
    <x v="0"/>
    <x v="0"/>
    <x v="0"/>
    <x v="0"/>
    <s v="Direção Financeira"/>
    <x v="0"/>
    <x v="0"/>
    <x v="0"/>
    <x v="0"/>
    <x v="0"/>
    <x v="0"/>
    <x v="0"/>
    <x v="0"/>
    <x v="0"/>
    <x v="0"/>
    <x v="0"/>
    <x v="0"/>
    <s v="Pagamento referente  a subsidio de aleitamento, conforme proposta em anexo."/>
  </r>
  <r>
    <x v="0"/>
    <n v="0"/>
    <n v="0"/>
    <n v="0"/>
    <n v="2381"/>
    <x v="1039"/>
    <x v="0"/>
    <x v="1"/>
    <x v="0"/>
    <s v="80.02.01"/>
    <x v="2"/>
    <x v="2"/>
    <x v="2"/>
    <s v="Retenções Iur"/>
    <s v="80.02.01"/>
    <s v="Retenções Iur"/>
    <s v="80.02.01"/>
    <x v="2"/>
    <x v="0"/>
    <x v="1"/>
    <x v="0"/>
    <x v="1"/>
    <x v="2"/>
    <x v="2"/>
    <x v="0"/>
    <x v="6"/>
    <s v="2024-04-19"/>
    <x v="1"/>
    <n v="2381"/>
    <x v="0"/>
    <m/>
    <x v="0"/>
    <m/>
    <x v="2"/>
    <n v="100474696"/>
    <x v="0"/>
    <x v="0"/>
    <s v="Retenções Iur"/>
    <s v="ORI"/>
    <x v="0"/>
    <s v="RIUR"/>
    <x v="0"/>
    <x v="0"/>
    <x v="0"/>
    <x v="0"/>
    <x v="0"/>
    <x v="0"/>
    <x v="0"/>
    <x v="0"/>
    <x v="0"/>
    <x v="0"/>
    <x v="0"/>
    <s v="Retenções Iur"/>
    <x v="0"/>
    <x v="0"/>
    <x v="0"/>
    <x v="0"/>
    <x v="2"/>
    <x v="0"/>
    <x v="0"/>
    <x v="0"/>
    <x v="0"/>
    <x v="1"/>
    <x v="0"/>
    <x v="0"/>
    <s v="RETENCAO OT"/>
  </r>
  <r>
    <x v="0"/>
    <n v="0"/>
    <n v="0"/>
    <n v="0"/>
    <n v="5000"/>
    <x v="1040"/>
    <x v="0"/>
    <x v="0"/>
    <x v="0"/>
    <s v="03.16.15"/>
    <x v="0"/>
    <x v="0"/>
    <x v="0"/>
    <s v="Direção Financeira"/>
    <s v="03.16.15"/>
    <s v="Direção Financeira"/>
    <s v="03.16.15"/>
    <x v="35"/>
    <x v="0"/>
    <x v="0"/>
    <x v="1"/>
    <x v="1"/>
    <x v="0"/>
    <x v="0"/>
    <x v="0"/>
    <x v="3"/>
    <s v="2024-05-16"/>
    <x v="1"/>
    <n v="5000"/>
    <x v="0"/>
    <m/>
    <x v="0"/>
    <m/>
    <x v="211"/>
    <n v="100476946"/>
    <x v="0"/>
    <x v="0"/>
    <s v="Direção Financeira"/>
    <s v="ORI"/>
    <x v="0"/>
    <m/>
    <x v="0"/>
    <x v="0"/>
    <x v="0"/>
    <x v="0"/>
    <x v="0"/>
    <x v="0"/>
    <x v="0"/>
    <x v="0"/>
    <x v="0"/>
    <x v="0"/>
    <x v="0"/>
    <s v="Direção Financeira"/>
    <x v="0"/>
    <x v="0"/>
    <x v="0"/>
    <x v="0"/>
    <x v="0"/>
    <x v="0"/>
    <x v="0"/>
    <x v="0"/>
    <x v="0"/>
    <x v="0"/>
    <x v="0"/>
    <x v="0"/>
    <s v="Pagamento a favor de Ads, referente a dividas obtidas pela Sra. Joasina Sanches Tavares, conforme anexo."/>
  </r>
  <r>
    <x v="1"/>
    <n v="0"/>
    <n v="0"/>
    <n v="0"/>
    <n v="3750"/>
    <x v="1041"/>
    <x v="0"/>
    <x v="0"/>
    <x v="0"/>
    <s v="01.27.06.80"/>
    <x v="1"/>
    <x v="1"/>
    <x v="1"/>
    <s v="Requalificação Urbana e habitação"/>
    <s v="01.27.06"/>
    <s v="Requalificação Urbana e habitação"/>
    <s v="01.27.06"/>
    <x v="1"/>
    <x v="0"/>
    <x v="0"/>
    <x v="0"/>
    <x v="0"/>
    <x v="1"/>
    <x v="1"/>
    <x v="0"/>
    <x v="3"/>
    <s v="2024-05-20"/>
    <x v="1"/>
    <n v="3750"/>
    <x v="0"/>
    <m/>
    <x v="0"/>
    <m/>
    <x v="2"/>
    <n v="100474696"/>
    <x v="0"/>
    <x v="1"/>
    <s v="Requalificação Urbana de Veneza"/>
    <s v="ORI"/>
    <x v="0"/>
    <m/>
    <x v="0"/>
    <x v="0"/>
    <x v="0"/>
    <x v="0"/>
    <x v="0"/>
    <x v="0"/>
    <x v="0"/>
    <x v="0"/>
    <x v="0"/>
    <x v="0"/>
    <x v="0"/>
    <s v="Requalificação Urbana de Veneza"/>
    <x v="0"/>
    <x v="0"/>
    <x v="0"/>
    <x v="0"/>
    <x v="1"/>
    <x v="0"/>
    <x v="0"/>
    <x v="0"/>
    <x v="0"/>
    <x v="0"/>
    <x v="1"/>
    <x v="0"/>
    <s v="Pagamento a favor da Sra. Albertina Correia dos Santos, referente a prestação de serviço, no âmbito dos trabalhos requalificação Urbana e Ambiental de Veneza, conforme anexo "/>
  </r>
  <r>
    <x v="1"/>
    <n v="0"/>
    <n v="0"/>
    <n v="0"/>
    <n v="21250"/>
    <x v="1041"/>
    <x v="0"/>
    <x v="0"/>
    <x v="0"/>
    <s v="01.27.06.80"/>
    <x v="1"/>
    <x v="1"/>
    <x v="1"/>
    <s v="Requalificação Urbana e habitação"/>
    <s v="01.27.06"/>
    <s v="Requalificação Urbana e habitação"/>
    <s v="01.27.06"/>
    <x v="1"/>
    <x v="0"/>
    <x v="0"/>
    <x v="0"/>
    <x v="0"/>
    <x v="1"/>
    <x v="1"/>
    <x v="0"/>
    <x v="3"/>
    <s v="2024-05-20"/>
    <x v="1"/>
    <n v="21250"/>
    <x v="0"/>
    <m/>
    <x v="0"/>
    <m/>
    <x v="212"/>
    <n v="100476419"/>
    <x v="0"/>
    <x v="0"/>
    <s v="Requalificação Urbana de Veneza"/>
    <s v="ORI"/>
    <x v="0"/>
    <m/>
    <x v="0"/>
    <x v="0"/>
    <x v="0"/>
    <x v="0"/>
    <x v="0"/>
    <x v="0"/>
    <x v="0"/>
    <x v="0"/>
    <x v="0"/>
    <x v="0"/>
    <x v="0"/>
    <s v="Requalificação Urbana de Veneza"/>
    <x v="0"/>
    <x v="0"/>
    <x v="0"/>
    <x v="0"/>
    <x v="1"/>
    <x v="0"/>
    <x v="0"/>
    <x v="0"/>
    <x v="0"/>
    <x v="0"/>
    <x v="0"/>
    <x v="0"/>
    <s v="Pagamento a favor da Sra. Albertina Correia dos Santos, referente a prestação de serviço, no âmbito dos trabalhos requalificação Urbana e Ambiental de Veneza, conforme anexo "/>
  </r>
  <r>
    <x v="0"/>
    <n v="0"/>
    <n v="0"/>
    <n v="0"/>
    <n v="20000"/>
    <x v="1042"/>
    <x v="0"/>
    <x v="0"/>
    <x v="0"/>
    <s v="01.25.05.12"/>
    <x v="10"/>
    <x v="3"/>
    <x v="3"/>
    <s v="Saúde"/>
    <s v="01.25.05"/>
    <s v="Saúde"/>
    <s v="01.25.05"/>
    <x v="7"/>
    <x v="0"/>
    <x v="4"/>
    <x v="4"/>
    <x v="0"/>
    <x v="1"/>
    <x v="0"/>
    <x v="0"/>
    <x v="3"/>
    <s v="2024-05-28"/>
    <x v="1"/>
    <n v="20000"/>
    <x v="0"/>
    <m/>
    <x v="0"/>
    <m/>
    <x v="213"/>
    <n v="100476393"/>
    <x v="0"/>
    <x v="0"/>
    <s v="Promoção e Inclusão Social"/>
    <s v="ORI"/>
    <x v="0"/>
    <m/>
    <x v="0"/>
    <x v="0"/>
    <x v="0"/>
    <x v="0"/>
    <x v="0"/>
    <x v="0"/>
    <x v="0"/>
    <x v="0"/>
    <x v="0"/>
    <x v="0"/>
    <x v="0"/>
    <s v="Promoção e Inclusão Social"/>
    <x v="0"/>
    <x v="0"/>
    <x v="0"/>
    <x v="0"/>
    <x v="1"/>
    <x v="0"/>
    <x v="0"/>
    <x v="0"/>
    <x v="0"/>
    <x v="0"/>
    <x v="0"/>
    <x v="0"/>
    <s v="Apoio a favor do Sr. Celestino Tavares Soares, para reforço de atividade de criação de gado, conforme anexo."/>
  </r>
  <r>
    <x v="0"/>
    <n v="0"/>
    <n v="0"/>
    <n v="0"/>
    <n v="4290"/>
    <x v="1043"/>
    <x v="0"/>
    <x v="1"/>
    <x v="0"/>
    <s v="03.03.10"/>
    <x v="8"/>
    <x v="0"/>
    <x v="4"/>
    <s v="Receitas Da Câmara"/>
    <s v="03.03.10"/>
    <s v="Receitas Da Câmara"/>
    <s v="03.03.10"/>
    <x v="9"/>
    <x v="0"/>
    <x v="3"/>
    <x v="3"/>
    <x v="0"/>
    <x v="0"/>
    <x v="2"/>
    <x v="0"/>
    <x v="4"/>
    <s v="2024-06-04"/>
    <x v="1"/>
    <n v="4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1044"/>
    <x v="0"/>
    <x v="1"/>
    <x v="0"/>
    <s v="03.03.10"/>
    <x v="8"/>
    <x v="0"/>
    <x v="4"/>
    <s v="Receitas Da Câmara"/>
    <s v="03.03.10"/>
    <s v="Receitas Da Câmara"/>
    <s v="03.03.10"/>
    <x v="21"/>
    <x v="0"/>
    <x v="3"/>
    <x v="3"/>
    <x v="0"/>
    <x v="0"/>
    <x v="2"/>
    <x v="0"/>
    <x v="4"/>
    <s v="2024-06-04"/>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
    <x v="1045"/>
    <x v="0"/>
    <x v="0"/>
    <x v="0"/>
    <s v="01.25.05.12"/>
    <x v="10"/>
    <x v="3"/>
    <x v="3"/>
    <s v="Saúde"/>
    <s v="01.25.05"/>
    <s v="Saúde"/>
    <s v="01.25.05"/>
    <x v="7"/>
    <x v="0"/>
    <x v="4"/>
    <x v="4"/>
    <x v="0"/>
    <x v="1"/>
    <x v="0"/>
    <x v="0"/>
    <x v="3"/>
    <s v="2024-05-22"/>
    <x v="1"/>
    <n v="5000"/>
    <x v="0"/>
    <m/>
    <x v="0"/>
    <m/>
    <x v="214"/>
    <n v="100479651"/>
    <x v="0"/>
    <x v="0"/>
    <s v="Promoção e Inclusão Social"/>
    <s v="ORI"/>
    <x v="0"/>
    <m/>
    <x v="0"/>
    <x v="0"/>
    <x v="0"/>
    <x v="0"/>
    <x v="0"/>
    <x v="0"/>
    <x v="0"/>
    <x v="0"/>
    <x v="0"/>
    <x v="0"/>
    <x v="0"/>
    <s v="Promoção e Inclusão Social"/>
    <x v="0"/>
    <x v="0"/>
    <x v="0"/>
    <x v="0"/>
    <x v="1"/>
    <x v="0"/>
    <x v="0"/>
    <x v="0"/>
    <x v="0"/>
    <x v="0"/>
    <x v="0"/>
    <x v="0"/>
    <s v="Apoio social a favor da senhora Ricardina Rodrigues, para aquisição de cesta básica, conforme anexo."/>
  </r>
  <r>
    <x v="0"/>
    <n v="0"/>
    <n v="0"/>
    <n v="0"/>
    <n v="1200"/>
    <x v="1046"/>
    <x v="0"/>
    <x v="1"/>
    <x v="0"/>
    <s v="03.03.10"/>
    <x v="8"/>
    <x v="0"/>
    <x v="4"/>
    <s v="Receitas Da Câmara"/>
    <s v="03.03.10"/>
    <s v="Receitas Da Câmara"/>
    <s v="03.03.10"/>
    <x v="6"/>
    <x v="0"/>
    <x v="3"/>
    <x v="3"/>
    <x v="0"/>
    <x v="0"/>
    <x v="2"/>
    <x v="0"/>
    <x v="4"/>
    <s v="2024-06-04"/>
    <x v="1"/>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00"/>
    <x v="1047"/>
    <x v="0"/>
    <x v="1"/>
    <x v="0"/>
    <s v="03.03.10"/>
    <x v="8"/>
    <x v="0"/>
    <x v="4"/>
    <s v="Receitas Da Câmara"/>
    <s v="03.03.10"/>
    <s v="Receitas Da Câmara"/>
    <s v="03.03.10"/>
    <x v="42"/>
    <x v="0"/>
    <x v="3"/>
    <x v="3"/>
    <x v="0"/>
    <x v="0"/>
    <x v="2"/>
    <x v="0"/>
    <x v="4"/>
    <s v="2024-06-04"/>
    <x v="1"/>
    <n v="7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
    <x v="1048"/>
    <x v="0"/>
    <x v="0"/>
    <x v="0"/>
    <s v="01.25.05.09"/>
    <x v="26"/>
    <x v="3"/>
    <x v="3"/>
    <s v="Saúde"/>
    <s v="01.25.05"/>
    <s v="Saúde"/>
    <s v="01.25.05"/>
    <x v="7"/>
    <x v="0"/>
    <x v="4"/>
    <x v="4"/>
    <x v="0"/>
    <x v="1"/>
    <x v="0"/>
    <x v="0"/>
    <x v="0"/>
    <s v="2024-01-26"/>
    <x v="0"/>
    <n v="5000"/>
    <x v="0"/>
    <m/>
    <x v="0"/>
    <m/>
    <x v="215"/>
    <n v="100479054"/>
    <x v="0"/>
    <x v="0"/>
    <s v="Apoio a Consultas de Especialidade e Medicamentos"/>
    <s v="ORI"/>
    <x v="0"/>
    <s v="ACE"/>
    <x v="0"/>
    <x v="0"/>
    <x v="0"/>
    <x v="0"/>
    <x v="0"/>
    <x v="0"/>
    <x v="0"/>
    <x v="0"/>
    <x v="0"/>
    <x v="0"/>
    <x v="0"/>
    <s v="Apoio a Consultas de Especialidade e Medicamentos"/>
    <x v="0"/>
    <x v="0"/>
    <x v="0"/>
    <x v="0"/>
    <x v="1"/>
    <x v="0"/>
    <x v="0"/>
    <x v="0"/>
    <x v="0"/>
    <x v="0"/>
    <x v="0"/>
    <x v="0"/>
    <s v="Apoio para aquisição de óculos a favor da Sra. Catarina Rodrigues, conforme proposta em anexo."/>
  </r>
  <r>
    <x v="0"/>
    <n v="0"/>
    <n v="0"/>
    <n v="0"/>
    <n v="8100"/>
    <x v="1049"/>
    <x v="0"/>
    <x v="1"/>
    <x v="0"/>
    <s v="03.03.10"/>
    <x v="8"/>
    <x v="0"/>
    <x v="4"/>
    <s v="Receitas Da Câmara"/>
    <s v="03.03.10"/>
    <s v="Receitas Da Câmara"/>
    <s v="03.03.10"/>
    <x v="11"/>
    <x v="0"/>
    <x v="0"/>
    <x v="5"/>
    <x v="0"/>
    <x v="0"/>
    <x v="2"/>
    <x v="0"/>
    <x v="4"/>
    <s v="2024-06-04"/>
    <x v="1"/>
    <n v="8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50"/>
    <x v="1050"/>
    <x v="0"/>
    <x v="1"/>
    <x v="0"/>
    <s v="03.03.10"/>
    <x v="8"/>
    <x v="0"/>
    <x v="4"/>
    <s v="Receitas Da Câmara"/>
    <s v="03.03.10"/>
    <s v="Receitas Da Câmara"/>
    <s v="03.03.10"/>
    <x v="12"/>
    <x v="0"/>
    <x v="3"/>
    <x v="3"/>
    <x v="0"/>
    <x v="0"/>
    <x v="2"/>
    <x v="0"/>
    <x v="4"/>
    <s v="2024-06-04"/>
    <x v="1"/>
    <n v="80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00"/>
    <x v="1051"/>
    <x v="0"/>
    <x v="1"/>
    <x v="0"/>
    <s v="03.03.10"/>
    <x v="8"/>
    <x v="0"/>
    <x v="4"/>
    <s v="Receitas Da Câmara"/>
    <s v="03.03.10"/>
    <s v="Receitas Da Câmara"/>
    <s v="03.03.10"/>
    <x v="24"/>
    <x v="0"/>
    <x v="3"/>
    <x v="6"/>
    <x v="0"/>
    <x v="0"/>
    <x v="2"/>
    <x v="0"/>
    <x v="4"/>
    <s v="2024-06-04"/>
    <x v="1"/>
    <n v="1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50"/>
    <x v="1052"/>
    <x v="0"/>
    <x v="1"/>
    <x v="0"/>
    <s v="03.03.10"/>
    <x v="8"/>
    <x v="0"/>
    <x v="4"/>
    <s v="Receitas Da Câmara"/>
    <s v="03.03.10"/>
    <s v="Receitas Da Câmara"/>
    <s v="03.03.10"/>
    <x v="10"/>
    <x v="0"/>
    <x v="3"/>
    <x v="3"/>
    <x v="0"/>
    <x v="0"/>
    <x v="2"/>
    <x v="0"/>
    <x v="4"/>
    <s v="2024-06-04"/>
    <x v="1"/>
    <n v="2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
    <x v="1053"/>
    <x v="0"/>
    <x v="1"/>
    <x v="0"/>
    <s v="03.03.10"/>
    <x v="8"/>
    <x v="0"/>
    <x v="4"/>
    <s v="Receitas Da Câmara"/>
    <s v="03.03.10"/>
    <s v="Receitas Da Câmara"/>
    <s v="03.03.10"/>
    <x v="8"/>
    <x v="0"/>
    <x v="3"/>
    <x v="3"/>
    <x v="0"/>
    <x v="0"/>
    <x v="2"/>
    <x v="0"/>
    <x v="4"/>
    <s v="2024-06-04"/>
    <x v="1"/>
    <n v="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9"/>
    <x v="1054"/>
    <x v="0"/>
    <x v="1"/>
    <x v="0"/>
    <s v="03.03.10"/>
    <x v="8"/>
    <x v="0"/>
    <x v="4"/>
    <s v="Receitas Da Câmara"/>
    <s v="03.03.10"/>
    <s v="Receitas Da Câmara"/>
    <s v="03.03.10"/>
    <x v="25"/>
    <x v="0"/>
    <x v="3"/>
    <x v="3"/>
    <x v="0"/>
    <x v="0"/>
    <x v="2"/>
    <x v="0"/>
    <x v="4"/>
    <s v="2024-06-04"/>
    <x v="1"/>
    <n v="6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173"/>
    <x v="1055"/>
    <x v="0"/>
    <x v="1"/>
    <x v="0"/>
    <s v="03.03.10"/>
    <x v="8"/>
    <x v="0"/>
    <x v="4"/>
    <s v="Receitas Da Câmara"/>
    <s v="03.03.10"/>
    <s v="Receitas Da Câmara"/>
    <s v="03.03.10"/>
    <x v="18"/>
    <x v="0"/>
    <x v="0"/>
    <x v="0"/>
    <x v="0"/>
    <x v="0"/>
    <x v="2"/>
    <x v="0"/>
    <x v="4"/>
    <s v="2024-06-04"/>
    <x v="1"/>
    <n v="7817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70"/>
    <x v="1056"/>
    <x v="0"/>
    <x v="1"/>
    <x v="0"/>
    <s v="03.03.10"/>
    <x v="8"/>
    <x v="0"/>
    <x v="4"/>
    <s v="Receitas Da Câmara"/>
    <s v="03.03.10"/>
    <s v="Receitas Da Câmara"/>
    <s v="03.03.10"/>
    <x v="13"/>
    <x v="0"/>
    <x v="3"/>
    <x v="3"/>
    <x v="0"/>
    <x v="0"/>
    <x v="2"/>
    <x v="0"/>
    <x v="4"/>
    <s v="2024-06-04"/>
    <x v="1"/>
    <n v="25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25"/>
    <x v="1057"/>
    <x v="0"/>
    <x v="1"/>
    <x v="0"/>
    <s v="03.03.10"/>
    <x v="8"/>
    <x v="0"/>
    <x v="4"/>
    <s v="Receitas Da Câmara"/>
    <s v="03.03.10"/>
    <s v="Receitas Da Câmara"/>
    <s v="03.03.10"/>
    <x v="76"/>
    <x v="0"/>
    <x v="3"/>
    <x v="7"/>
    <x v="0"/>
    <x v="0"/>
    <x v="2"/>
    <x v="0"/>
    <x v="4"/>
    <s v="2024-06-04"/>
    <x v="1"/>
    <n v="1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1058"/>
    <x v="0"/>
    <x v="0"/>
    <x v="0"/>
    <s v="01.25.05.12"/>
    <x v="10"/>
    <x v="3"/>
    <x v="3"/>
    <s v="Saúde"/>
    <s v="01.25.05"/>
    <s v="Saúde"/>
    <s v="01.25.05"/>
    <x v="7"/>
    <x v="0"/>
    <x v="4"/>
    <x v="4"/>
    <x v="0"/>
    <x v="1"/>
    <x v="0"/>
    <x v="0"/>
    <x v="4"/>
    <s v="2024-06-13"/>
    <x v="1"/>
    <n v="5400"/>
    <x v="0"/>
    <m/>
    <x v="0"/>
    <m/>
    <x v="127"/>
    <n v="100399700"/>
    <x v="0"/>
    <x v="0"/>
    <s v="Promoção e Inclusão Social"/>
    <s v="ORI"/>
    <x v="0"/>
    <m/>
    <x v="0"/>
    <x v="0"/>
    <x v="0"/>
    <x v="0"/>
    <x v="0"/>
    <x v="0"/>
    <x v="0"/>
    <x v="0"/>
    <x v="0"/>
    <x v="0"/>
    <x v="0"/>
    <s v="Promoção e Inclusão Social"/>
    <x v="0"/>
    <x v="0"/>
    <x v="0"/>
    <x v="0"/>
    <x v="1"/>
    <x v="0"/>
    <x v="0"/>
    <x v="0"/>
    <x v="0"/>
    <x v="0"/>
    <x v="0"/>
    <x v="0"/>
    <s v="Pagamento a favor da Sr. Vital Gomes Gonçalves, referente apoio para pagamento dos transportes para realização de fisioterapia domiciliar dos doente, conforme anexo"/>
  </r>
  <r>
    <x v="0"/>
    <n v="0"/>
    <n v="0"/>
    <n v="0"/>
    <n v="1592"/>
    <x v="1059"/>
    <x v="0"/>
    <x v="0"/>
    <x v="0"/>
    <s v="01.25.05.12"/>
    <x v="10"/>
    <x v="3"/>
    <x v="3"/>
    <s v="Saúde"/>
    <s v="01.25.05"/>
    <s v="Saúde"/>
    <s v="01.25.05"/>
    <x v="7"/>
    <x v="0"/>
    <x v="4"/>
    <x v="4"/>
    <x v="0"/>
    <x v="1"/>
    <x v="0"/>
    <x v="0"/>
    <x v="4"/>
    <s v="2024-06-18"/>
    <x v="1"/>
    <n v="1592"/>
    <x v="0"/>
    <m/>
    <x v="0"/>
    <m/>
    <x v="211"/>
    <n v="100476946"/>
    <x v="0"/>
    <x v="0"/>
    <s v="Promoção e Inclusão Social"/>
    <s v="ORI"/>
    <x v="0"/>
    <m/>
    <x v="0"/>
    <x v="0"/>
    <x v="0"/>
    <x v="0"/>
    <x v="0"/>
    <x v="0"/>
    <x v="0"/>
    <x v="0"/>
    <x v="0"/>
    <x v="0"/>
    <x v="0"/>
    <s v="Promoção e Inclusão Social"/>
    <x v="0"/>
    <x v="0"/>
    <x v="0"/>
    <x v="0"/>
    <x v="1"/>
    <x v="0"/>
    <x v="0"/>
    <x v="0"/>
    <x v="0"/>
    <x v="0"/>
    <x v="0"/>
    <x v="0"/>
    <s v="Pagamento referente a contrato de ligação de água na habitação da Sra. Pórfica Mendes da Veiga, residente em Achada Espinho Branco, conforme anexo."/>
  </r>
  <r>
    <x v="0"/>
    <n v="0"/>
    <n v="0"/>
    <n v="0"/>
    <n v="3000"/>
    <x v="1060"/>
    <x v="0"/>
    <x v="0"/>
    <x v="0"/>
    <s v="01.25.05.12"/>
    <x v="10"/>
    <x v="3"/>
    <x v="3"/>
    <s v="Saúde"/>
    <s v="01.25.05"/>
    <s v="Saúde"/>
    <s v="01.25.05"/>
    <x v="7"/>
    <x v="0"/>
    <x v="4"/>
    <x v="4"/>
    <x v="0"/>
    <x v="1"/>
    <x v="0"/>
    <x v="0"/>
    <x v="4"/>
    <s v="2024-06-19"/>
    <x v="1"/>
    <n v="3000"/>
    <x v="0"/>
    <m/>
    <x v="0"/>
    <m/>
    <x v="216"/>
    <n v="100089908"/>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5000"/>
    <x v="1061"/>
    <x v="0"/>
    <x v="0"/>
    <x v="0"/>
    <s v="01.25.03.12"/>
    <x v="6"/>
    <x v="3"/>
    <x v="3"/>
    <s v="Emprego e Formação profissional"/>
    <s v="01.25.03"/>
    <s v="Emprego e Formação profissional"/>
    <s v="01.25.03"/>
    <x v="4"/>
    <x v="0"/>
    <x v="2"/>
    <x v="2"/>
    <x v="0"/>
    <x v="1"/>
    <x v="0"/>
    <x v="0"/>
    <x v="4"/>
    <s v="2024-06-19"/>
    <x v="1"/>
    <n v="5000"/>
    <x v="0"/>
    <m/>
    <x v="0"/>
    <m/>
    <x v="217"/>
    <n v="100478917"/>
    <x v="0"/>
    <x v="0"/>
    <s v="Estágios Profissionais e Promoção de Emprego"/>
    <s v="ORI"/>
    <x v="0"/>
    <m/>
    <x v="0"/>
    <x v="0"/>
    <x v="0"/>
    <x v="0"/>
    <x v="0"/>
    <x v="0"/>
    <x v="0"/>
    <x v="0"/>
    <x v="0"/>
    <x v="0"/>
    <x v="0"/>
    <s v="Estágios Profissionais e Promoção de Emprego"/>
    <x v="0"/>
    <x v="0"/>
    <x v="0"/>
    <x v="0"/>
    <x v="1"/>
    <x v="0"/>
    <x v="0"/>
    <x v="0"/>
    <x v="0"/>
    <x v="0"/>
    <x v="0"/>
    <x v="0"/>
    <s v="Apoio a favor do senhor José Miguel Cruz, para reforço de negocio, conforme anexo."/>
  </r>
  <r>
    <x v="0"/>
    <n v="0"/>
    <n v="0"/>
    <n v="0"/>
    <n v="1400"/>
    <x v="1062"/>
    <x v="0"/>
    <x v="0"/>
    <x v="0"/>
    <s v="03.16.15"/>
    <x v="0"/>
    <x v="0"/>
    <x v="0"/>
    <s v="Direção Financeira"/>
    <s v="03.16.15"/>
    <s v="Direção Financeira"/>
    <s v="03.16.15"/>
    <x v="3"/>
    <x v="0"/>
    <x v="0"/>
    <x v="1"/>
    <x v="0"/>
    <x v="0"/>
    <x v="0"/>
    <x v="0"/>
    <x v="4"/>
    <s v="2024-06-20"/>
    <x v="1"/>
    <n v="1400"/>
    <x v="0"/>
    <m/>
    <x v="0"/>
    <m/>
    <x v="150"/>
    <n v="100479420"/>
    <x v="0"/>
    <x v="0"/>
    <s v="Direção Financeira"/>
    <s v="ORI"/>
    <x v="0"/>
    <m/>
    <x v="0"/>
    <x v="0"/>
    <x v="0"/>
    <x v="0"/>
    <x v="0"/>
    <x v="0"/>
    <x v="0"/>
    <x v="0"/>
    <x v="0"/>
    <x v="0"/>
    <x v="0"/>
    <s v="Direção Financeira"/>
    <x v="0"/>
    <x v="0"/>
    <x v="0"/>
    <x v="0"/>
    <x v="0"/>
    <x v="0"/>
    <x v="0"/>
    <x v="0"/>
    <x v="0"/>
    <x v="0"/>
    <x v="0"/>
    <x v="0"/>
    <s v="Ajuda de custo a favor do senhor Helton Conceição Silva Delgado de Pina, pela sua deslocação a Praia no dia 12 de junho de 2024, em missão de serviço, conforme anexo."/>
  </r>
  <r>
    <x v="1"/>
    <n v="0"/>
    <n v="0"/>
    <n v="0"/>
    <n v="317400"/>
    <x v="1063"/>
    <x v="0"/>
    <x v="0"/>
    <x v="0"/>
    <s v="01.27.06.42"/>
    <x v="22"/>
    <x v="1"/>
    <x v="1"/>
    <s v="Requalificação Urbana e habitação"/>
    <s v="01.27.06"/>
    <s v="Requalificação Urbana e habitação"/>
    <s v="01.27.06"/>
    <x v="1"/>
    <x v="0"/>
    <x v="0"/>
    <x v="0"/>
    <x v="0"/>
    <x v="1"/>
    <x v="1"/>
    <x v="0"/>
    <x v="4"/>
    <s v="2024-06-20"/>
    <x v="1"/>
    <n v="317400"/>
    <x v="0"/>
    <m/>
    <x v="0"/>
    <m/>
    <x v="6"/>
    <n v="100474914"/>
    <x v="0"/>
    <x v="0"/>
    <s v="Manutenção do Estádio Municipal/Campos Futebol 11"/>
    <s v="ORI"/>
    <x v="0"/>
    <s v="MCF"/>
    <x v="0"/>
    <x v="0"/>
    <x v="0"/>
    <x v="0"/>
    <x v="0"/>
    <x v="0"/>
    <x v="0"/>
    <x v="0"/>
    <x v="0"/>
    <x v="0"/>
    <x v="0"/>
    <s v="Manutenção do Estádio Municipal/Campos Futebol 11"/>
    <x v="0"/>
    <x v="0"/>
    <x v="0"/>
    <x v="0"/>
    <x v="1"/>
    <x v="0"/>
    <x v="0"/>
    <x v="0"/>
    <x v="0"/>
    <x v="0"/>
    <x v="0"/>
    <x v="0"/>
    <s v="Despesa com pessoal no trabalho de Reabilitação do estádio Municipal, calcetamento em galeão e criação do parque de estacionamento Orla Maritima, confrome anexo."/>
  </r>
  <r>
    <x v="1"/>
    <n v="0"/>
    <n v="0"/>
    <n v="0"/>
    <n v="113649"/>
    <x v="1064"/>
    <x v="0"/>
    <x v="0"/>
    <x v="0"/>
    <s v="01.27.07.07"/>
    <x v="45"/>
    <x v="1"/>
    <x v="1"/>
    <s v="Requalificação Urbana e Habitação 2"/>
    <s v="01.27.07"/>
    <s v="Requalificação Urbana e Habitação 2"/>
    <s v="01.27.07"/>
    <x v="1"/>
    <x v="0"/>
    <x v="0"/>
    <x v="0"/>
    <x v="0"/>
    <x v="1"/>
    <x v="1"/>
    <x v="0"/>
    <x v="4"/>
    <s v="2024-06-25"/>
    <x v="1"/>
    <n v="113649"/>
    <x v="0"/>
    <m/>
    <x v="0"/>
    <m/>
    <x v="1"/>
    <n v="100476920"/>
    <x v="0"/>
    <x v="0"/>
    <s v="Arrelvamento do campo de Achada Bolanha"/>
    <s v="ORI"/>
    <x v="0"/>
    <s v="ACAB"/>
    <x v="0"/>
    <x v="0"/>
    <x v="0"/>
    <x v="0"/>
    <x v="0"/>
    <x v="0"/>
    <x v="0"/>
    <x v="0"/>
    <x v="0"/>
    <x v="0"/>
    <x v="0"/>
    <s v="Arrelvamento do campo de Achada Bolanha"/>
    <x v="0"/>
    <x v="0"/>
    <x v="0"/>
    <x v="0"/>
    <x v="1"/>
    <x v="0"/>
    <x v="0"/>
    <x v="0"/>
    <x v="0"/>
    <x v="0"/>
    <x v="0"/>
    <x v="0"/>
    <s v="Pagamento referente a aquisição de combustível destinados a viatura afeto a obra de construção do campo de relvado sintético de Achada Bolanha, conforme anexo."/>
  </r>
  <r>
    <x v="1"/>
    <n v="0"/>
    <n v="0"/>
    <n v="0"/>
    <n v="299000"/>
    <x v="1065"/>
    <x v="0"/>
    <x v="0"/>
    <x v="0"/>
    <s v="01.27.06.80"/>
    <x v="1"/>
    <x v="1"/>
    <x v="1"/>
    <s v="Requalificação Urbana e habitação"/>
    <s v="01.27.06"/>
    <s v="Requalificação Urbana e habitação"/>
    <s v="01.27.06"/>
    <x v="1"/>
    <x v="0"/>
    <x v="0"/>
    <x v="0"/>
    <x v="0"/>
    <x v="1"/>
    <x v="1"/>
    <x v="0"/>
    <x v="4"/>
    <s v="2024-06-26"/>
    <x v="1"/>
    <n v="299000"/>
    <x v="0"/>
    <m/>
    <x v="0"/>
    <m/>
    <x v="55"/>
    <n v="100478943"/>
    <x v="0"/>
    <x v="0"/>
    <s v="Requalificação Urbana de Veneza"/>
    <s v="ORI"/>
    <x v="0"/>
    <m/>
    <x v="0"/>
    <x v="0"/>
    <x v="0"/>
    <x v="0"/>
    <x v="0"/>
    <x v="0"/>
    <x v="0"/>
    <x v="0"/>
    <x v="0"/>
    <x v="0"/>
    <x v="0"/>
    <s v="Requalificação Urbana de Veneza"/>
    <x v="0"/>
    <x v="0"/>
    <x v="0"/>
    <x v="0"/>
    <x v="1"/>
    <x v="0"/>
    <x v="0"/>
    <x v="0"/>
    <x v="0"/>
    <x v="0"/>
    <x v="0"/>
    <x v="0"/>
    <s v=" Pagamento a favor de Comercio, Transporte Construção-MA, referente a aquisição de 260 sacos de cimentos para as obras de requalificação urbana e ambiental de Praia de Veneza, conforme anexo.  "/>
  </r>
  <r>
    <x v="0"/>
    <n v="0"/>
    <n v="0"/>
    <n v="0"/>
    <n v="197343"/>
    <x v="1066"/>
    <x v="0"/>
    <x v="1"/>
    <x v="0"/>
    <s v="80.02.01"/>
    <x v="2"/>
    <x v="2"/>
    <x v="2"/>
    <s v="Retenções Iur"/>
    <s v="80.02.01"/>
    <s v="Retenções Iur"/>
    <s v="80.02.01"/>
    <x v="2"/>
    <x v="0"/>
    <x v="1"/>
    <x v="0"/>
    <x v="1"/>
    <x v="2"/>
    <x v="2"/>
    <x v="0"/>
    <x v="4"/>
    <s v="2024-06-20"/>
    <x v="1"/>
    <n v="197343"/>
    <x v="0"/>
    <m/>
    <x v="0"/>
    <m/>
    <x v="2"/>
    <n v="100474696"/>
    <x v="0"/>
    <x v="0"/>
    <s v="Retenções Iur"/>
    <s v="ORI"/>
    <x v="0"/>
    <s v="RIUR"/>
    <x v="0"/>
    <x v="0"/>
    <x v="0"/>
    <x v="0"/>
    <x v="0"/>
    <x v="0"/>
    <x v="0"/>
    <x v="0"/>
    <x v="0"/>
    <x v="0"/>
    <x v="0"/>
    <s v="Retenções Iur"/>
    <x v="0"/>
    <x v="0"/>
    <x v="0"/>
    <x v="0"/>
    <x v="2"/>
    <x v="0"/>
    <x v="0"/>
    <x v="0"/>
    <x v="0"/>
    <x v="1"/>
    <x v="0"/>
    <x v="0"/>
    <s v="RETENCAO OT"/>
  </r>
  <r>
    <x v="0"/>
    <n v="0"/>
    <n v="0"/>
    <n v="0"/>
    <n v="6528"/>
    <x v="1067"/>
    <x v="0"/>
    <x v="1"/>
    <x v="0"/>
    <s v="80.02.10.26"/>
    <x v="13"/>
    <x v="2"/>
    <x v="2"/>
    <s v="Outros"/>
    <s v="80.02.10"/>
    <s v="Outros"/>
    <s v="80.02.10"/>
    <x v="34"/>
    <x v="0"/>
    <x v="1"/>
    <x v="9"/>
    <x v="1"/>
    <x v="2"/>
    <x v="2"/>
    <x v="0"/>
    <x v="4"/>
    <s v="2024-06-20"/>
    <x v="1"/>
    <n v="6528"/>
    <x v="0"/>
    <m/>
    <x v="0"/>
    <m/>
    <x v="15"/>
    <n v="100479277"/>
    <x v="0"/>
    <x v="0"/>
    <s v="Retenção Sansung"/>
    <s v="ORI"/>
    <x v="0"/>
    <s v="RS"/>
    <x v="0"/>
    <x v="0"/>
    <x v="0"/>
    <x v="0"/>
    <x v="0"/>
    <x v="0"/>
    <x v="0"/>
    <x v="0"/>
    <x v="0"/>
    <x v="0"/>
    <x v="0"/>
    <s v="Retenção Sansung"/>
    <x v="0"/>
    <x v="0"/>
    <x v="0"/>
    <x v="0"/>
    <x v="2"/>
    <x v="0"/>
    <x v="0"/>
    <x v="0"/>
    <x v="0"/>
    <x v="1"/>
    <x v="0"/>
    <x v="0"/>
    <s v="RETENCAO OT"/>
  </r>
  <r>
    <x v="0"/>
    <n v="0"/>
    <n v="0"/>
    <n v="0"/>
    <n v="6411"/>
    <x v="1068"/>
    <x v="0"/>
    <x v="1"/>
    <x v="0"/>
    <s v="80.02.01"/>
    <x v="2"/>
    <x v="2"/>
    <x v="2"/>
    <s v="Retenções Iur"/>
    <s v="80.02.01"/>
    <s v="Retenções Iur"/>
    <s v="80.02.01"/>
    <x v="2"/>
    <x v="0"/>
    <x v="1"/>
    <x v="0"/>
    <x v="1"/>
    <x v="2"/>
    <x v="2"/>
    <x v="0"/>
    <x v="4"/>
    <s v="2024-06-19"/>
    <x v="1"/>
    <n v="6411"/>
    <x v="0"/>
    <m/>
    <x v="0"/>
    <m/>
    <x v="2"/>
    <n v="100474696"/>
    <x v="0"/>
    <x v="0"/>
    <s v="Retenções Iur"/>
    <s v="ORI"/>
    <x v="0"/>
    <s v="RIUR"/>
    <x v="0"/>
    <x v="0"/>
    <x v="0"/>
    <x v="0"/>
    <x v="0"/>
    <x v="0"/>
    <x v="0"/>
    <x v="0"/>
    <x v="0"/>
    <x v="0"/>
    <x v="0"/>
    <s v="Retenções Iur"/>
    <x v="0"/>
    <x v="0"/>
    <x v="0"/>
    <x v="0"/>
    <x v="2"/>
    <x v="0"/>
    <x v="0"/>
    <x v="0"/>
    <x v="0"/>
    <x v="1"/>
    <x v="0"/>
    <x v="0"/>
    <s v="RETENCAO OT"/>
  </r>
  <r>
    <x v="0"/>
    <n v="0"/>
    <n v="0"/>
    <n v="0"/>
    <n v="5626"/>
    <x v="1069"/>
    <x v="0"/>
    <x v="1"/>
    <x v="0"/>
    <s v="80.02.01"/>
    <x v="2"/>
    <x v="2"/>
    <x v="2"/>
    <s v="Retenções Iur"/>
    <s v="80.02.01"/>
    <s v="Retenções Iur"/>
    <s v="80.02.01"/>
    <x v="2"/>
    <x v="0"/>
    <x v="1"/>
    <x v="0"/>
    <x v="1"/>
    <x v="2"/>
    <x v="2"/>
    <x v="0"/>
    <x v="4"/>
    <s v="2024-06-19"/>
    <x v="1"/>
    <n v="5626"/>
    <x v="0"/>
    <m/>
    <x v="0"/>
    <m/>
    <x v="2"/>
    <n v="100474696"/>
    <x v="0"/>
    <x v="0"/>
    <s v="Retenções Iur"/>
    <s v="ORI"/>
    <x v="0"/>
    <s v="RIUR"/>
    <x v="0"/>
    <x v="0"/>
    <x v="0"/>
    <x v="0"/>
    <x v="0"/>
    <x v="0"/>
    <x v="0"/>
    <x v="0"/>
    <x v="0"/>
    <x v="0"/>
    <x v="0"/>
    <s v="Retenções Iur"/>
    <x v="0"/>
    <x v="0"/>
    <x v="0"/>
    <x v="0"/>
    <x v="2"/>
    <x v="0"/>
    <x v="0"/>
    <x v="0"/>
    <x v="0"/>
    <x v="1"/>
    <x v="0"/>
    <x v="0"/>
    <s v="RETENCAO OT"/>
  </r>
  <r>
    <x v="2"/>
    <n v="0"/>
    <n v="0"/>
    <n v="0"/>
    <n v="6240"/>
    <x v="1070"/>
    <x v="0"/>
    <x v="0"/>
    <x v="0"/>
    <s v="80.02.10.01"/>
    <x v="16"/>
    <x v="2"/>
    <x v="2"/>
    <s v="Outros"/>
    <s v="80.02.10"/>
    <s v="Outros"/>
    <s v="80.02.10"/>
    <x v="66"/>
    <x v="0"/>
    <x v="5"/>
    <x v="13"/>
    <x v="1"/>
    <x v="2"/>
    <x v="0"/>
    <x v="0"/>
    <x v="4"/>
    <s v="2024-06-19"/>
    <x v="1"/>
    <n v="6240"/>
    <x v="0"/>
    <m/>
    <x v="0"/>
    <m/>
    <x v="19"/>
    <n v="100474706"/>
    <x v="0"/>
    <x v="0"/>
    <s v="Retençoes Previdencia Social"/>
    <s v="ORI"/>
    <x v="0"/>
    <s v="RPS"/>
    <x v="0"/>
    <x v="0"/>
    <x v="0"/>
    <x v="0"/>
    <x v="0"/>
    <x v="0"/>
    <x v="0"/>
    <x v="0"/>
    <x v="0"/>
    <x v="0"/>
    <x v="0"/>
    <s v="Retençoes Previdencia Social"/>
    <x v="0"/>
    <x v="0"/>
    <x v="0"/>
    <x v="0"/>
    <x v="2"/>
    <x v="0"/>
    <x v="0"/>
    <x v="0"/>
    <x v="0"/>
    <x v="1"/>
    <x v="0"/>
    <x v="0"/>
    <s v="RETENCAO OT"/>
  </r>
  <r>
    <x v="1"/>
    <n v="0"/>
    <n v="0"/>
    <n v="0"/>
    <n v="3388"/>
    <x v="1071"/>
    <x v="0"/>
    <x v="0"/>
    <x v="0"/>
    <s v="01.27.06.61"/>
    <x v="34"/>
    <x v="1"/>
    <x v="1"/>
    <s v="Requalificação Urbana e habitação"/>
    <s v="01.27.06"/>
    <s v="Requalificação Urbana e habitação"/>
    <s v="01.27.06"/>
    <x v="1"/>
    <x v="0"/>
    <x v="0"/>
    <x v="0"/>
    <x v="0"/>
    <x v="1"/>
    <x v="1"/>
    <x v="0"/>
    <x v="4"/>
    <s v="2024-06-28"/>
    <x v="1"/>
    <n v="3388"/>
    <x v="0"/>
    <m/>
    <x v="0"/>
    <m/>
    <x v="2"/>
    <n v="100474696"/>
    <x v="0"/>
    <x v="1"/>
    <s v="Requalificação Urbana de Ponta Verde"/>
    <s v="ORI"/>
    <x v="0"/>
    <s v="PVR"/>
    <x v="0"/>
    <x v="0"/>
    <x v="0"/>
    <x v="0"/>
    <x v="0"/>
    <x v="0"/>
    <x v="0"/>
    <x v="0"/>
    <x v="0"/>
    <x v="0"/>
    <x v="0"/>
    <s v="Requalificação Urbana de Ponta Verde"/>
    <x v="0"/>
    <x v="0"/>
    <x v="0"/>
    <x v="0"/>
    <x v="1"/>
    <x v="0"/>
    <x v="0"/>
    <x v="0"/>
    <x v="0"/>
    <x v="0"/>
    <x v="1"/>
    <x v="0"/>
    <s v="Pagamento referente a aprestação de serviços de calcetamento na localidade de Ponta Verde, correspondente a 150,58 metro quadrado de calçadas, no âmbito da Requalificação Urbana e Ambiental de Brufa, Ponta Verde, conforme anexo."/>
  </r>
  <r>
    <x v="1"/>
    <n v="0"/>
    <n v="0"/>
    <n v="0"/>
    <n v="19198"/>
    <x v="1071"/>
    <x v="0"/>
    <x v="0"/>
    <x v="0"/>
    <s v="01.27.06.61"/>
    <x v="34"/>
    <x v="1"/>
    <x v="1"/>
    <s v="Requalificação Urbana e habitação"/>
    <s v="01.27.06"/>
    <s v="Requalificação Urbana e habitação"/>
    <s v="01.27.06"/>
    <x v="1"/>
    <x v="0"/>
    <x v="0"/>
    <x v="0"/>
    <x v="0"/>
    <x v="1"/>
    <x v="1"/>
    <x v="0"/>
    <x v="4"/>
    <s v="2024-06-28"/>
    <x v="1"/>
    <n v="19198"/>
    <x v="0"/>
    <m/>
    <x v="0"/>
    <m/>
    <x v="218"/>
    <n v="100097709"/>
    <x v="0"/>
    <x v="0"/>
    <s v="Requalificação Urbana de Ponta Verde"/>
    <s v="ORI"/>
    <x v="0"/>
    <s v="PVR"/>
    <x v="0"/>
    <x v="0"/>
    <x v="0"/>
    <x v="0"/>
    <x v="0"/>
    <x v="0"/>
    <x v="0"/>
    <x v="0"/>
    <x v="0"/>
    <x v="0"/>
    <x v="0"/>
    <s v="Requalificação Urbana de Ponta Verde"/>
    <x v="0"/>
    <x v="0"/>
    <x v="0"/>
    <x v="0"/>
    <x v="1"/>
    <x v="0"/>
    <x v="0"/>
    <x v="0"/>
    <x v="0"/>
    <x v="0"/>
    <x v="0"/>
    <x v="0"/>
    <s v="Pagamento referente a aprestação de serviços de calcetamento na localidade de Ponta Verde, correspondente a 150,58 metro quadrado de calçadas, no âmbito da Requalificação Urbana e Ambiental de Brufa, Ponta Verde, conforme anexo."/>
  </r>
  <r>
    <x v="0"/>
    <n v="0"/>
    <n v="0"/>
    <n v="0"/>
    <n v="44044"/>
    <x v="1072"/>
    <x v="0"/>
    <x v="0"/>
    <x v="0"/>
    <s v="03.16.15"/>
    <x v="0"/>
    <x v="0"/>
    <x v="0"/>
    <s v="Direção Financeira"/>
    <s v="03.16.15"/>
    <s v="Direção Financeira"/>
    <s v="03.16.15"/>
    <x v="58"/>
    <x v="0"/>
    <x v="0"/>
    <x v="1"/>
    <x v="0"/>
    <x v="0"/>
    <x v="0"/>
    <x v="0"/>
    <x v="9"/>
    <s v="2024-07-10"/>
    <x v="2"/>
    <n v="44044"/>
    <x v="0"/>
    <m/>
    <x v="0"/>
    <m/>
    <x v="219"/>
    <n v="100479138"/>
    <x v="0"/>
    <x v="0"/>
    <s v="Direção Financeira"/>
    <s v="ORI"/>
    <x v="0"/>
    <m/>
    <x v="0"/>
    <x v="0"/>
    <x v="0"/>
    <x v="0"/>
    <x v="0"/>
    <x v="0"/>
    <x v="0"/>
    <x v="0"/>
    <x v="0"/>
    <x v="0"/>
    <x v="0"/>
    <s v="Direção Financeira"/>
    <x v="0"/>
    <x v="0"/>
    <x v="0"/>
    <x v="0"/>
    <x v="0"/>
    <x v="0"/>
    <x v="0"/>
    <x v="0"/>
    <x v="0"/>
    <x v="0"/>
    <x v="0"/>
    <x v="0"/>
    <s v="Pagamento referente a renovação do certificado do site da Câmara Municipal de São Miguel, conforme anexo."/>
  </r>
  <r>
    <x v="1"/>
    <n v="0"/>
    <n v="0"/>
    <n v="0"/>
    <n v="299000"/>
    <x v="1073"/>
    <x v="0"/>
    <x v="0"/>
    <x v="0"/>
    <s v="01.27.06.76"/>
    <x v="11"/>
    <x v="1"/>
    <x v="1"/>
    <s v="Requalificação Urbana e habitação"/>
    <s v="01.27.06"/>
    <s v="Requalificação Urbana e habitação"/>
    <s v="01.27.06"/>
    <x v="1"/>
    <x v="0"/>
    <x v="0"/>
    <x v="0"/>
    <x v="0"/>
    <x v="1"/>
    <x v="1"/>
    <x v="0"/>
    <x v="9"/>
    <s v="2024-07-17"/>
    <x v="2"/>
    <n v="299000"/>
    <x v="0"/>
    <m/>
    <x v="0"/>
    <m/>
    <x v="157"/>
    <n v="100476460"/>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a Eco-Produções, pela a aquisição de 260 sacos de cimentos para as obras de requalificação urbana e ambiental de Dacalinha em Achada do Monte, conforme anexo."/>
  </r>
  <r>
    <x v="0"/>
    <n v="0"/>
    <n v="0"/>
    <n v="0"/>
    <n v="1050"/>
    <x v="1074"/>
    <x v="0"/>
    <x v="1"/>
    <x v="0"/>
    <s v="80.02.01"/>
    <x v="2"/>
    <x v="2"/>
    <x v="2"/>
    <s v="Retenções Iur"/>
    <s v="80.02.01"/>
    <s v="Retenções Iur"/>
    <s v="80.02.01"/>
    <x v="2"/>
    <x v="0"/>
    <x v="1"/>
    <x v="0"/>
    <x v="1"/>
    <x v="2"/>
    <x v="2"/>
    <x v="0"/>
    <x v="4"/>
    <s v="2024-06-13"/>
    <x v="1"/>
    <n v="1050"/>
    <x v="0"/>
    <m/>
    <x v="0"/>
    <m/>
    <x v="2"/>
    <n v="100474696"/>
    <x v="0"/>
    <x v="0"/>
    <s v="Retenções Iur"/>
    <s v="ORI"/>
    <x v="0"/>
    <s v="RIUR"/>
    <x v="0"/>
    <x v="0"/>
    <x v="0"/>
    <x v="0"/>
    <x v="0"/>
    <x v="0"/>
    <x v="0"/>
    <x v="0"/>
    <x v="0"/>
    <x v="0"/>
    <x v="0"/>
    <s v="Retenções Iur"/>
    <x v="0"/>
    <x v="0"/>
    <x v="0"/>
    <x v="0"/>
    <x v="2"/>
    <x v="0"/>
    <x v="0"/>
    <x v="0"/>
    <x v="0"/>
    <x v="1"/>
    <x v="0"/>
    <x v="0"/>
    <s v="RETENCAO OT"/>
  </r>
  <r>
    <x v="0"/>
    <n v="0"/>
    <n v="0"/>
    <n v="0"/>
    <n v="8566"/>
    <x v="1075"/>
    <x v="0"/>
    <x v="1"/>
    <x v="0"/>
    <s v="80.02.01"/>
    <x v="2"/>
    <x v="2"/>
    <x v="2"/>
    <s v="Retenções Iur"/>
    <s v="80.02.01"/>
    <s v="Retenções Iur"/>
    <s v="80.02.01"/>
    <x v="2"/>
    <x v="0"/>
    <x v="1"/>
    <x v="0"/>
    <x v="1"/>
    <x v="2"/>
    <x v="2"/>
    <x v="0"/>
    <x v="4"/>
    <s v="2024-06-28"/>
    <x v="1"/>
    <n v="8566"/>
    <x v="0"/>
    <m/>
    <x v="0"/>
    <m/>
    <x v="2"/>
    <n v="100474696"/>
    <x v="0"/>
    <x v="0"/>
    <s v="Retenções Iur"/>
    <s v="ORI"/>
    <x v="0"/>
    <s v="RIUR"/>
    <x v="0"/>
    <x v="0"/>
    <x v="0"/>
    <x v="0"/>
    <x v="0"/>
    <x v="0"/>
    <x v="0"/>
    <x v="0"/>
    <x v="0"/>
    <x v="0"/>
    <x v="0"/>
    <s v="Retenções Iur"/>
    <x v="0"/>
    <x v="0"/>
    <x v="0"/>
    <x v="0"/>
    <x v="2"/>
    <x v="0"/>
    <x v="0"/>
    <x v="0"/>
    <x v="0"/>
    <x v="1"/>
    <x v="0"/>
    <x v="0"/>
    <s v="RETENCAO OT"/>
  </r>
  <r>
    <x v="0"/>
    <n v="0"/>
    <n v="0"/>
    <n v="0"/>
    <n v="7800"/>
    <x v="1076"/>
    <x v="0"/>
    <x v="0"/>
    <x v="0"/>
    <s v="03.16.15"/>
    <x v="0"/>
    <x v="0"/>
    <x v="0"/>
    <s v="Direção Financeira"/>
    <s v="03.16.15"/>
    <s v="Direção Financeira"/>
    <s v="03.16.15"/>
    <x v="41"/>
    <x v="0"/>
    <x v="0"/>
    <x v="1"/>
    <x v="0"/>
    <x v="0"/>
    <x v="0"/>
    <x v="0"/>
    <x v="5"/>
    <s v="2024-08-01"/>
    <x v="2"/>
    <n v="7800"/>
    <x v="0"/>
    <m/>
    <x v="0"/>
    <m/>
    <x v="2"/>
    <n v="100474696"/>
    <x v="0"/>
    <x v="1"/>
    <s v="Direção Financeira"/>
    <s v="ORI"/>
    <x v="0"/>
    <m/>
    <x v="0"/>
    <x v="0"/>
    <x v="0"/>
    <x v="0"/>
    <x v="0"/>
    <x v="0"/>
    <x v="0"/>
    <x v="0"/>
    <x v="0"/>
    <x v="0"/>
    <x v="0"/>
    <s v="Direção Financeira"/>
    <x v="0"/>
    <x v="0"/>
    <x v="0"/>
    <x v="0"/>
    <x v="0"/>
    <x v="0"/>
    <x v="0"/>
    <x v="0"/>
    <x v="0"/>
    <x v="0"/>
    <x v="1"/>
    <x v="0"/>
    <s v="Pagamento a favor de Sr. Elson Tobias de Pina, pela aquisição de serviços de personalização e caracterização do veiculo ST-94-Ol e ST-22-RG afeto aos serviços da CMSM, confrome anexo. "/>
  </r>
  <r>
    <x v="0"/>
    <n v="0"/>
    <n v="0"/>
    <n v="0"/>
    <n v="44200"/>
    <x v="1076"/>
    <x v="0"/>
    <x v="0"/>
    <x v="0"/>
    <s v="03.16.15"/>
    <x v="0"/>
    <x v="0"/>
    <x v="0"/>
    <s v="Direção Financeira"/>
    <s v="03.16.15"/>
    <s v="Direção Financeira"/>
    <s v="03.16.15"/>
    <x v="41"/>
    <x v="0"/>
    <x v="0"/>
    <x v="1"/>
    <x v="0"/>
    <x v="0"/>
    <x v="0"/>
    <x v="0"/>
    <x v="5"/>
    <s v="2024-08-01"/>
    <x v="2"/>
    <n v="44200"/>
    <x v="0"/>
    <m/>
    <x v="0"/>
    <m/>
    <x v="220"/>
    <n v="100478147"/>
    <x v="0"/>
    <x v="0"/>
    <s v="Direção Financeira"/>
    <s v="ORI"/>
    <x v="0"/>
    <m/>
    <x v="0"/>
    <x v="0"/>
    <x v="0"/>
    <x v="0"/>
    <x v="0"/>
    <x v="0"/>
    <x v="0"/>
    <x v="0"/>
    <x v="0"/>
    <x v="0"/>
    <x v="0"/>
    <s v="Direção Financeira"/>
    <x v="0"/>
    <x v="0"/>
    <x v="0"/>
    <x v="0"/>
    <x v="0"/>
    <x v="0"/>
    <x v="0"/>
    <x v="0"/>
    <x v="0"/>
    <x v="0"/>
    <x v="0"/>
    <x v="0"/>
    <s v="Pagamento a favor de Sr. Elson Tobias de Pina, pela aquisição de serviços de personalização e caracterização do veiculo ST-94-Ol e ST-22-RG afeto aos serviços da CMSM, confrome anexo. "/>
  </r>
  <r>
    <x v="1"/>
    <n v="0"/>
    <n v="0"/>
    <n v="0"/>
    <n v="50000"/>
    <x v="1077"/>
    <x v="0"/>
    <x v="0"/>
    <x v="0"/>
    <s v="01.25.02.23"/>
    <x v="12"/>
    <x v="3"/>
    <x v="3"/>
    <s v="desporto"/>
    <s v="01.25.02"/>
    <s v="desporto"/>
    <s v="01.25.02"/>
    <x v="1"/>
    <x v="0"/>
    <x v="0"/>
    <x v="0"/>
    <x v="0"/>
    <x v="1"/>
    <x v="1"/>
    <x v="0"/>
    <x v="5"/>
    <s v="2024-08-02"/>
    <x v="2"/>
    <n v="50000"/>
    <x v="0"/>
    <m/>
    <x v="0"/>
    <m/>
    <x v="221"/>
    <n v="100479509"/>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Victor Manuel Nunes Lopes, referente ao prémio de jogo da Seleção da participação no torneio santiago maior 2024, confrome anexo.  "/>
  </r>
  <r>
    <x v="0"/>
    <n v="0"/>
    <n v="0"/>
    <n v="0"/>
    <n v="42000"/>
    <x v="1078"/>
    <x v="0"/>
    <x v="0"/>
    <x v="0"/>
    <s v="01.25.04.22"/>
    <x v="7"/>
    <x v="3"/>
    <x v="3"/>
    <s v="Cultura"/>
    <s v="01.25.04"/>
    <s v="Cultura"/>
    <s v="01.25.04"/>
    <x v="4"/>
    <x v="0"/>
    <x v="2"/>
    <x v="2"/>
    <x v="0"/>
    <x v="1"/>
    <x v="0"/>
    <x v="0"/>
    <x v="5"/>
    <s v="2024-08-09"/>
    <x v="2"/>
    <n v="42000"/>
    <x v="0"/>
    <m/>
    <x v="0"/>
    <m/>
    <x v="222"/>
    <n v="10047934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15 chapas para a vedação do recinto do festival da musica da Calheta 2024, conforme anexo."/>
  </r>
  <r>
    <x v="0"/>
    <n v="0"/>
    <n v="0"/>
    <n v="0"/>
    <n v="18228"/>
    <x v="1079"/>
    <x v="0"/>
    <x v="1"/>
    <x v="0"/>
    <s v="03.03.10"/>
    <x v="8"/>
    <x v="0"/>
    <x v="4"/>
    <s v="Receitas Da Câmara"/>
    <s v="03.03.10"/>
    <s v="Receitas Da Câmara"/>
    <s v="03.03.10"/>
    <x v="24"/>
    <x v="0"/>
    <x v="3"/>
    <x v="6"/>
    <x v="0"/>
    <x v="0"/>
    <x v="2"/>
    <x v="0"/>
    <x v="9"/>
    <s v="2024-07-01"/>
    <x v="2"/>
    <n v="18228"/>
    <x v="0"/>
    <m/>
    <x v="0"/>
    <m/>
    <x v="6"/>
    <n v="100474914"/>
    <x v="0"/>
    <x v="0"/>
    <s v="Receitas Da Câmara"/>
    <s v="EXT"/>
    <x v="0"/>
    <s v="RDC"/>
    <x v="0"/>
    <x v="0"/>
    <x v="0"/>
    <x v="0"/>
    <x v="0"/>
    <x v="0"/>
    <x v="0"/>
    <x v="0"/>
    <x v="0"/>
    <x v="0"/>
    <x v="0"/>
    <s v="Receitas Da Câmara"/>
    <x v="0"/>
    <x v="0"/>
    <x v="0"/>
    <x v="0"/>
    <x v="0"/>
    <x v="0"/>
    <x v="0"/>
    <x v="0"/>
    <x v="0"/>
    <x v="0"/>
    <x v="0"/>
    <x v="0"/>
    <s v="Recebimento de renda Edmilson Adriano Calheta, conforme anexo."/>
  </r>
  <r>
    <x v="0"/>
    <n v="0"/>
    <n v="0"/>
    <n v="0"/>
    <n v="295000"/>
    <x v="1080"/>
    <x v="0"/>
    <x v="0"/>
    <x v="0"/>
    <s v="01.25.04.22"/>
    <x v="7"/>
    <x v="3"/>
    <x v="3"/>
    <s v="Cultura"/>
    <s v="01.25.04"/>
    <s v="Cultura"/>
    <s v="01.25.04"/>
    <x v="4"/>
    <x v="0"/>
    <x v="2"/>
    <x v="2"/>
    <x v="0"/>
    <x v="1"/>
    <x v="0"/>
    <x v="0"/>
    <x v="5"/>
    <s v="2024-08-09"/>
    <x v="2"/>
    <n v="295000"/>
    <x v="0"/>
    <m/>
    <x v="0"/>
    <m/>
    <x v="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Tesoureira Municipal , referente a atuação no festival de 15 de agosto 2024, confrome anexo.  "/>
  </r>
  <r>
    <x v="0"/>
    <n v="0"/>
    <n v="0"/>
    <n v="0"/>
    <n v="700"/>
    <x v="1081"/>
    <x v="0"/>
    <x v="0"/>
    <x v="0"/>
    <s v="03.16.15"/>
    <x v="0"/>
    <x v="0"/>
    <x v="0"/>
    <s v="Direção Financeira"/>
    <s v="03.16.15"/>
    <s v="Direção Financeira"/>
    <s v="03.16.15"/>
    <x v="31"/>
    <x v="0"/>
    <x v="0"/>
    <x v="1"/>
    <x v="0"/>
    <x v="0"/>
    <x v="0"/>
    <x v="0"/>
    <x v="5"/>
    <s v="2024-08-21"/>
    <x v="2"/>
    <n v="700"/>
    <x v="0"/>
    <m/>
    <x v="0"/>
    <m/>
    <x v="21"/>
    <n v="100391960"/>
    <x v="0"/>
    <x v="0"/>
    <s v="Direção Financeira"/>
    <s v="ORI"/>
    <x v="0"/>
    <m/>
    <x v="0"/>
    <x v="0"/>
    <x v="0"/>
    <x v="0"/>
    <x v="0"/>
    <x v="0"/>
    <x v="0"/>
    <x v="0"/>
    <x v="0"/>
    <x v="0"/>
    <x v="0"/>
    <s v="Direção Financeira"/>
    <x v="0"/>
    <x v="0"/>
    <x v="0"/>
    <x v="0"/>
    <x v="0"/>
    <x v="0"/>
    <x v="0"/>
    <x v="0"/>
    <x v="0"/>
    <x v="0"/>
    <x v="0"/>
    <x v="0"/>
    <s v="Recarregamento de internet no tablet, para serviços de cadastro social único, conforme proposta em anexo."/>
  </r>
  <r>
    <x v="0"/>
    <n v="0"/>
    <n v="0"/>
    <n v="0"/>
    <n v="580"/>
    <x v="1082"/>
    <x v="0"/>
    <x v="1"/>
    <x v="0"/>
    <s v="03.03.10"/>
    <x v="8"/>
    <x v="0"/>
    <x v="4"/>
    <s v="Receitas Da Câmara"/>
    <s v="03.03.10"/>
    <s v="Receitas Da Câmara"/>
    <s v="03.03.10"/>
    <x v="8"/>
    <x v="0"/>
    <x v="3"/>
    <x v="3"/>
    <x v="0"/>
    <x v="0"/>
    <x v="2"/>
    <x v="0"/>
    <x v="5"/>
    <s v="2024-08-20"/>
    <x v="2"/>
    <n v="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20"/>
    <x v="1083"/>
    <x v="0"/>
    <x v="1"/>
    <x v="0"/>
    <s v="03.03.10"/>
    <x v="8"/>
    <x v="0"/>
    <x v="4"/>
    <s v="Receitas Da Câmara"/>
    <s v="03.03.10"/>
    <s v="Receitas Da Câmara"/>
    <s v="03.03.10"/>
    <x v="10"/>
    <x v="0"/>
    <x v="3"/>
    <x v="3"/>
    <x v="0"/>
    <x v="0"/>
    <x v="2"/>
    <x v="0"/>
    <x v="5"/>
    <s v="2024-08-20"/>
    <x v="2"/>
    <n v="9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194"/>
    <x v="1084"/>
    <x v="0"/>
    <x v="1"/>
    <x v="0"/>
    <s v="03.03.10"/>
    <x v="8"/>
    <x v="0"/>
    <x v="4"/>
    <s v="Receitas Da Câmara"/>
    <s v="03.03.10"/>
    <s v="Receitas Da Câmara"/>
    <s v="03.03.10"/>
    <x v="9"/>
    <x v="0"/>
    <x v="3"/>
    <x v="3"/>
    <x v="0"/>
    <x v="0"/>
    <x v="2"/>
    <x v="0"/>
    <x v="5"/>
    <s v="2024-08-20"/>
    <x v="2"/>
    <n v="1919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0"/>
    <x v="1085"/>
    <x v="0"/>
    <x v="1"/>
    <x v="0"/>
    <s v="03.03.10"/>
    <x v="8"/>
    <x v="0"/>
    <x v="4"/>
    <s v="Receitas Da Câmara"/>
    <s v="03.03.10"/>
    <s v="Receitas Da Câmara"/>
    <s v="03.03.10"/>
    <x v="19"/>
    <x v="0"/>
    <x v="3"/>
    <x v="6"/>
    <x v="0"/>
    <x v="0"/>
    <x v="2"/>
    <x v="0"/>
    <x v="5"/>
    <s v="2024-08-20"/>
    <x v="2"/>
    <n v="1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00"/>
    <x v="1086"/>
    <x v="0"/>
    <x v="1"/>
    <x v="0"/>
    <s v="03.03.10"/>
    <x v="8"/>
    <x v="0"/>
    <x v="4"/>
    <s v="Receitas Da Câmara"/>
    <s v="03.03.10"/>
    <s v="Receitas Da Câmara"/>
    <s v="03.03.10"/>
    <x v="12"/>
    <x v="0"/>
    <x v="3"/>
    <x v="3"/>
    <x v="0"/>
    <x v="0"/>
    <x v="2"/>
    <x v="0"/>
    <x v="5"/>
    <s v="2024-08-20"/>
    <x v="2"/>
    <n v="5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0"/>
    <x v="1087"/>
    <x v="0"/>
    <x v="1"/>
    <x v="0"/>
    <s v="03.03.10"/>
    <x v="8"/>
    <x v="0"/>
    <x v="4"/>
    <s v="Receitas Da Câmara"/>
    <s v="03.03.10"/>
    <s v="Receitas Da Câmara"/>
    <s v="03.03.10"/>
    <x v="17"/>
    <x v="0"/>
    <x v="3"/>
    <x v="3"/>
    <x v="0"/>
    <x v="0"/>
    <x v="2"/>
    <x v="0"/>
    <x v="5"/>
    <s v="2024-08-20"/>
    <x v="2"/>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1088"/>
    <x v="0"/>
    <x v="1"/>
    <x v="0"/>
    <s v="03.03.10"/>
    <x v="8"/>
    <x v="0"/>
    <x v="4"/>
    <s v="Receitas Da Câmara"/>
    <s v="03.03.10"/>
    <s v="Receitas Da Câmara"/>
    <s v="03.03.10"/>
    <x v="21"/>
    <x v="0"/>
    <x v="3"/>
    <x v="3"/>
    <x v="0"/>
    <x v="0"/>
    <x v="2"/>
    <x v="0"/>
    <x v="5"/>
    <s v="2024-08-20"/>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1089"/>
    <x v="0"/>
    <x v="1"/>
    <x v="0"/>
    <s v="03.03.10"/>
    <x v="8"/>
    <x v="0"/>
    <x v="4"/>
    <s v="Receitas Da Câmara"/>
    <s v="03.03.10"/>
    <s v="Receitas Da Câmara"/>
    <s v="03.03.10"/>
    <x v="6"/>
    <x v="0"/>
    <x v="3"/>
    <x v="3"/>
    <x v="0"/>
    <x v="0"/>
    <x v="2"/>
    <x v="0"/>
    <x v="5"/>
    <s v="2024-08-20"/>
    <x v="2"/>
    <n v="16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50000"/>
    <x v="1090"/>
    <x v="0"/>
    <x v="1"/>
    <x v="0"/>
    <s v="03.03.10"/>
    <x v="8"/>
    <x v="0"/>
    <x v="4"/>
    <s v="Receitas Da Câmara"/>
    <s v="03.03.10"/>
    <s v="Receitas Da Câmara"/>
    <s v="03.03.10"/>
    <x v="15"/>
    <x v="0"/>
    <x v="0"/>
    <x v="0"/>
    <x v="0"/>
    <x v="0"/>
    <x v="2"/>
    <x v="0"/>
    <x v="5"/>
    <s v="2024-08-20"/>
    <x v="2"/>
    <n v="5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1091"/>
    <x v="0"/>
    <x v="1"/>
    <x v="0"/>
    <s v="03.03.10"/>
    <x v="8"/>
    <x v="0"/>
    <x v="4"/>
    <s v="Receitas Da Câmara"/>
    <s v="03.03.10"/>
    <s v="Receitas Da Câmara"/>
    <s v="03.03.10"/>
    <x v="20"/>
    <x v="0"/>
    <x v="3"/>
    <x v="3"/>
    <x v="0"/>
    <x v="0"/>
    <x v="2"/>
    <x v="0"/>
    <x v="5"/>
    <s v="2024-08-20"/>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10"/>
    <x v="1092"/>
    <x v="0"/>
    <x v="1"/>
    <x v="0"/>
    <s v="03.03.10"/>
    <x v="8"/>
    <x v="0"/>
    <x v="4"/>
    <s v="Receitas Da Câmara"/>
    <s v="03.03.10"/>
    <s v="Receitas Da Câmara"/>
    <s v="03.03.10"/>
    <x v="13"/>
    <x v="0"/>
    <x v="3"/>
    <x v="3"/>
    <x v="0"/>
    <x v="0"/>
    <x v="2"/>
    <x v="0"/>
    <x v="5"/>
    <s v="2024-08-20"/>
    <x v="2"/>
    <n v="35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1093"/>
    <x v="0"/>
    <x v="1"/>
    <x v="0"/>
    <s v="03.03.10"/>
    <x v="8"/>
    <x v="0"/>
    <x v="4"/>
    <s v="Receitas Da Câmara"/>
    <s v="03.03.10"/>
    <s v="Receitas Da Câmara"/>
    <s v="03.03.10"/>
    <x v="11"/>
    <x v="0"/>
    <x v="0"/>
    <x v="5"/>
    <x v="0"/>
    <x v="0"/>
    <x v="2"/>
    <x v="0"/>
    <x v="5"/>
    <s v="2024-08-20"/>
    <x v="2"/>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9070"/>
    <x v="1094"/>
    <x v="0"/>
    <x v="1"/>
    <x v="0"/>
    <s v="03.03.10"/>
    <x v="8"/>
    <x v="0"/>
    <x v="4"/>
    <s v="Receitas Da Câmara"/>
    <s v="03.03.10"/>
    <s v="Receitas Da Câmara"/>
    <s v="03.03.10"/>
    <x v="18"/>
    <x v="0"/>
    <x v="0"/>
    <x v="0"/>
    <x v="0"/>
    <x v="0"/>
    <x v="2"/>
    <x v="0"/>
    <x v="5"/>
    <s v="2024-08-20"/>
    <x v="2"/>
    <n v="2290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400"/>
    <x v="1095"/>
    <x v="0"/>
    <x v="1"/>
    <x v="0"/>
    <s v="03.03.10"/>
    <x v="8"/>
    <x v="0"/>
    <x v="4"/>
    <s v="Receitas Da Câmara"/>
    <s v="03.03.10"/>
    <s v="Receitas Da Câmara"/>
    <s v="03.03.10"/>
    <x v="11"/>
    <x v="0"/>
    <x v="0"/>
    <x v="5"/>
    <x v="0"/>
    <x v="0"/>
    <x v="2"/>
    <x v="0"/>
    <x v="5"/>
    <s v="2024-08-12"/>
    <x v="2"/>
    <n v="19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
    <x v="1096"/>
    <x v="0"/>
    <x v="1"/>
    <x v="0"/>
    <s v="03.03.10"/>
    <x v="8"/>
    <x v="0"/>
    <x v="4"/>
    <s v="Receitas Da Câmara"/>
    <s v="03.03.10"/>
    <s v="Receitas Da Câmara"/>
    <s v="03.03.10"/>
    <x v="8"/>
    <x v="0"/>
    <x v="3"/>
    <x v="3"/>
    <x v="0"/>
    <x v="0"/>
    <x v="2"/>
    <x v="0"/>
    <x v="5"/>
    <s v="2024-08-12"/>
    <x v="2"/>
    <n v="5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3"/>
    <x v="1097"/>
    <x v="0"/>
    <x v="1"/>
    <x v="0"/>
    <s v="03.03.10"/>
    <x v="8"/>
    <x v="0"/>
    <x v="4"/>
    <s v="Receitas Da Câmara"/>
    <s v="03.03.10"/>
    <s v="Receitas Da Câmara"/>
    <s v="03.03.10"/>
    <x v="23"/>
    <x v="0"/>
    <x v="3"/>
    <x v="7"/>
    <x v="0"/>
    <x v="0"/>
    <x v="2"/>
    <x v="0"/>
    <x v="5"/>
    <s v="2024-08-12"/>
    <x v="2"/>
    <n v="4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689"/>
    <x v="1098"/>
    <x v="0"/>
    <x v="1"/>
    <x v="0"/>
    <s v="03.03.10"/>
    <x v="8"/>
    <x v="0"/>
    <x v="4"/>
    <s v="Receitas Da Câmara"/>
    <s v="03.03.10"/>
    <s v="Receitas Da Câmara"/>
    <s v="03.03.10"/>
    <x v="9"/>
    <x v="0"/>
    <x v="3"/>
    <x v="3"/>
    <x v="0"/>
    <x v="0"/>
    <x v="2"/>
    <x v="0"/>
    <x v="5"/>
    <s v="2024-08-12"/>
    <x v="2"/>
    <n v="1368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50"/>
    <x v="1099"/>
    <x v="0"/>
    <x v="1"/>
    <x v="0"/>
    <s v="03.03.10"/>
    <x v="8"/>
    <x v="0"/>
    <x v="4"/>
    <s v="Receitas Da Câmara"/>
    <s v="03.03.10"/>
    <s v="Receitas Da Câmara"/>
    <s v="03.03.10"/>
    <x v="17"/>
    <x v="0"/>
    <x v="3"/>
    <x v="3"/>
    <x v="0"/>
    <x v="0"/>
    <x v="2"/>
    <x v="0"/>
    <x v="5"/>
    <s v="2024-08-12"/>
    <x v="2"/>
    <n v="3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1100"/>
    <x v="0"/>
    <x v="1"/>
    <x v="0"/>
    <s v="03.03.10"/>
    <x v="8"/>
    <x v="0"/>
    <x v="4"/>
    <s v="Receitas Da Câmara"/>
    <s v="03.03.10"/>
    <s v="Receitas Da Câmara"/>
    <s v="03.03.10"/>
    <x v="10"/>
    <x v="0"/>
    <x v="3"/>
    <x v="3"/>
    <x v="0"/>
    <x v="0"/>
    <x v="2"/>
    <x v="0"/>
    <x v="5"/>
    <s v="2024-08-12"/>
    <x v="2"/>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1101"/>
    <x v="0"/>
    <x v="1"/>
    <x v="0"/>
    <s v="03.03.10"/>
    <x v="8"/>
    <x v="0"/>
    <x v="4"/>
    <s v="Receitas Da Câmara"/>
    <s v="03.03.10"/>
    <s v="Receitas Da Câmara"/>
    <s v="03.03.10"/>
    <x v="14"/>
    <x v="0"/>
    <x v="3"/>
    <x v="3"/>
    <x v="0"/>
    <x v="0"/>
    <x v="2"/>
    <x v="0"/>
    <x v="5"/>
    <s v="2024-08-12"/>
    <x v="2"/>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1102"/>
    <x v="0"/>
    <x v="0"/>
    <x v="0"/>
    <s v="01.25.03.12"/>
    <x v="6"/>
    <x v="3"/>
    <x v="3"/>
    <s v="Emprego e Formação profissional"/>
    <s v="01.25.03"/>
    <s v="Emprego e Formação profissional"/>
    <s v="01.25.03"/>
    <x v="4"/>
    <x v="0"/>
    <x v="2"/>
    <x v="2"/>
    <x v="0"/>
    <x v="1"/>
    <x v="0"/>
    <x v="0"/>
    <x v="3"/>
    <s v="2024-05-20"/>
    <x v="1"/>
    <n v="6000"/>
    <x v="0"/>
    <m/>
    <x v="0"/>
    <m/>
    <x v="223"/>
    <n v="100476430"/>
    <x v="0"/>
    <x v="0"/>
    <s v="Estágios Profissionais e Promoção de Emprego"/>
    <s v="ORI"/>
    <x v="0"/>
    <m/>
    <x v="0"/>
    <x v="0"/>
    <x v="0"/>
    <x v="0"/>
    <x v="0"/>
    <x v="0"/>
    <x v="0"/>
    <x v="0"/>
    <x v="0"/>
    <x v="0"/>
    <x v="0"/>
    <s v="Estágios Profissionais e Promoção de Emprego"/>
    <x v="0"/>
    <x v="0"/>
    <x v="0"/>
    <x v="0"/>
    <x v="1"/>
    <x v="0"/>
    <x v="0"/>
    <x v="0"/>
    <x v="0"/>
    <x v="0"/>
    <x v="0"/>
    <x v="0"/>
    <s v="Apoio a favor da senhora Natália Martins Gomes, para reforço das atividades geradoras de rendimentos, conforme anexo. "/>
  </r>
  <r>
    <x v="0"/>
    <n v="0"/>
    <n v="0"/>
    <n v="0"/>
    <n v="6989"/>
    <x v="1103"/>
    <x v="0"/>
    <x v="0"/>
    <x v="0"/>
    <s v="01.25.01.10"/>
    <x v="33"/>
    <x v="3"/>
    <x v="3"/>
    <s v="Educação"/>
    <s v="01.25.01"/>
    <s v="Educação"/>
    <s v="01.25.01"/>
    <x v="4"/>
    <x v="0"/>
    <x v="2"/>
    <x v="2"/>
    <x v="0"/>
    <x v="1"/>
    <x v="0"/>
    <x v="0"/>
    <x v="0"/>
    <s v="2024-01-08"/>
    <x v="0"/>
    <n v="6989"/>
    <x v="0"/>
    <m/>
    <x v="0"/>
    <m/>
    <x v="138"/>
    <n v="100391760"/>
    <x v="0"/>
    <x v="0"/>
    <s v="Transporte escolar"/>
    <s v="ORI"/>
    <x v="0"/>
    <m/>
    <x v="0"/>
    <x v="0"/>
    <x v="0"/>
    <x v="0"/>
    <x v="0"/>
    <x v="0"/>
    <x v="0"/>
    <x v="0"/>
    <x v="0"/>
    <x v="0"/>
    <x v="0"/>
    <s v="Transporte escolar"/>
    <x v="0"/>
    <x v="0"/>
    <x v="0"/>
    <x v="0"/>
    <x v="1"/>
    <x v="0"/>
    <x v="0"/>
    <x v="0"/>
    <x v="0"/>
    <x v="0"/>
    <x v="0"/>
    <x v="0"/>
    <s v="Pagamento a favor de Caetano Auto CV S.A para aquisição de correia distribuição da viatura Coaster ST-77-QP, afetos aos transporte escolar, conforme anexo."/>
  </r>
  <r>
    <x v="1"/>
    <n v="0"/>
    <n v="0"/>
    <n v="0"/>
    <n v="22500"/>
    <x v="1104"/>
    <x v="0"/>
    <x v="0"/>
    <x v="0"/>
    <s v="01.27.06.41"/>
    <x v="19"/>
    <x v="1"/>
    <x v="1"/>
    <s v="Requalificação Urbana e habitação"/>
    <s v="01.27.06"/>
    <s v="Requalificação Urbana e habitação"/>
    <s v="01.27.06"/>
    <x v="40"/>
    <x v="0"/>
    <x v="0"/>
    <x v="0"/>
    <x v="0"/>
    <x v="1"/>
    <x v="1"/>
    <x v="0"/>
    <x v="0"/>
    <s v="2024-01-23"/>
    <x v="0"/>
    <n v="22500"/>
    <x v="0"/>
    <m/>
    <x v="0"/>
    <m/>
    <x v="2"/>
    <n v="100474696"/>
    <x v="0"/>
    <x v="1"/>
    <s v="Reabilitação de Jardins Infantis e Escolas do EBI"/>
    <s v="ORI"/>
    <x v="0"/>
    <s v="RJEBI"/>
    <x v="0"/>
    <x v="0"/>
    <x v="0"/>
    <x v="0"/>
    <x v="0"/>
    <x v="0"/>
    <x v="0"/>
    <x v="0"/>
    <x v="0"/>
    <x v="0"/>
    <x v="0"/>
    <s v="Reabilitação de Jardins Infantis e Escolas do EBI"/>
    <x v="0"/>
    <x v="0"/>
    <x v="0"/>
    <x v="0"/>
    <x v="1"/>
    <x v="0"/>
    <x v="0"/>
    <x v="0"/>
    <x v="0"/>
    <x v="0"/>
    <x v="1"/>
    <x v="0"/>
    <s v="Pagamento referente a reabilitação de jardim de Pilão Cão, enquadrada no âmbito do programa de subvenção no Pré-escolar, conforme anexo."/>
  </r>
  <r>
    <x v="1"/>
    <n v="0"/>
    <n v="0"/>
    <n v="0"/>
    <n v="127500"/>
    <x v="1104"/>
    <x v="0"/>
    <x v="0"/>
    <x v="0"/>
    <s v="01.27.06.41"/>
    <x v="19"/>
    <x v="1"/>
    <x v="1"/>
    <s v="Requalificação Urbana e habitação"/>
    <s v="01.27.06"/>
    <s v="Requalificação Urbana e habitação"/>
    <s v="01.27.06"/>
    <x v="40"/>
    <x v="0"/>
    <x v="0"/>
    <x v="0"/>
    <x v="0"/>
    <x v="1"/>
    <x v="1"/>
    <x v="0"/>
    <x v="0"/>
    <s v="2024-01-23"/>
    <x v="0"/>
    <n v="127500"/>
    <x v="0"/>
    <m/>
    <x v="0"/>
    <m/>
    <x v="84"/>
    <n v="100479571"/>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reabilitação de jardim de Pilão Cão, enquadrada no âmbito do programa de subvenção no Pré-escolar, conforme anexo."/>
  </r>
  <r>
    <x v="0"/>
    <n v="0"/>
    <n v="0"/>
    <n v="0"/>
    <n v="2000"/>
    <x v="1105"/>
    <x v="0"/>
    <x v="0"/>
    <x v="0"/>
    <s v="01.25.05.12"/>
    <x v="10"/>
    <x v="3"/>
    <x v="3"/>
    <s v="Saúde"/>
    <s v="01.25.05"/>
    <s v="Saúde"/>
    <s v="01.25.05"/>
    <x v="7"/>
    <x v="0"/>
    <x v="4"/>
    <x v="4"/>
    <x v="0"/>
    <x v="1"/>
    <x v="0"/>
    <x v="0"/>
    <x v="0"/>
    <s v="2024-01-29"/>
    <x v="0"/>
    <n v="2000"/>
    <x v="0"/>
    <m/>
    <x v="0"/>
    <m/>
    <x v="224"/>
    <n v="100357393"/>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31200"/>
    <x v="1106"/>
    <x v="0"/>
    <x v="1"/>
    <x v="0"/>
    <s v="03.03.10"/>
    <x v="8"/>
    <x v="0"/>
    <x v="4"/>
    <s v="Receitas Da Câmara"/>
    <s v="03.03.10"/>
    <s v="Receitas Da Câmara"/>
    <s v="03.03.10"/>
    <x v="13"/>
    <x v="0"/>
    <x v="3"/>
    <x v="3"/>
    <x v="0"/>
    <x v="0"/>
    <x v="2"/>
    <x v="0"/>
    <x v="2"/>
    <s v="2024-02-01"/>
    <x v="0"/>
    <n v="3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700"/>
    <x v="1107"/>
    <x v="0"/>
    <x v="1"/>
    <x v="0"/>
    <s v="03.03.10"/>
    <x v="8"/>
    <x v="0"/>
    <x v="4"/>
    <s v="Receitas Da Câmara"/>
    <s v="03.03.10"/>
    <s v="Receitas Da Câmara"/>
    <s v="03.03.10"/>
    <x v="42"/>
    <x v="0"/>
    <x v="3"/>
    <x v="3"/>
    <x v="0"/>
    <x v="0"/>
    <x v="2"/>
    <x v="0"/>
    <x v="2"/>
    <s v="2024-02-01"/>
    <x v="0"/>
    <n v="34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971"/>
    <x v="1108"/>
    <x v="0"/>
    <x v="1"/>
    <x v="0"/>
    <s v="03.03.10"/>
    <x v="8"/>
    <x v="0"/>
    <x v="4"/>
    <s v="Receitas Da Câmara"/>
    <s v="03.03.10"/>
    <s v="Receitas Da Câmara"/>
    <s v="03.03.10"/>
    <x v="18"/>
    <x v="0"/>
    <x v="0"/>
    <x v="0"/>
    <x v="0"/>
    <x v="0"/>
    <x v="2"/>
    <x v="0"/>
    <x v="2"/>
    <s v="2024-02-01"/>
    <x v="0"/>
    <n v="2897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1109"/>
    <x v="0"/>
    <x v="1"/>
    <x v="0"/>
    <s v="03.03.10"/>
    <x v="8"/>
    <x v="0"/>
    <x v="4"/>
    <s v="Receitas Da Câmara"/>
    <s v="03.03.10"/>
    <s v="Receitas Da Câmara"/>
    <s v="03.03.10"/>
    <x v="20"/>
    <x v="0"/>
    <x v="3"/>
    <x v="3"/>
    <x v="0"/>
    <x v="0"/>
    <x v="2"/>
    <x v="0"/>
    <x v="2"/>
    <s v="2024-02-01"/>
    <x v="0"/>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1110"/>
    <x v="0"/>
    <x v="1"/>
    <x v="0"/>
    <s v="03.03.10"/>
    <x v="8"/>
    <x v="0"/>
    <x v="4"/>
    <s v="Receitas Da Câmara"/>
    <s v="03.03.10"/>
    <s v="Receitas Da Câmara"/>
    <s v="03.03.10"/>
    <x v="8"/>
    <x v="0"/>
    <x v="3"/>
    <x v="3"/>
    <x v="0"/>
    <x v="0"/>
    <x v="2"/>
    <x v="0"/>
    <x v="2"/>
    <s v="2024-02-01"/>
    <x v="0"/>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1111"/>
    <x v="0"/>
    <x v="1"/>
    <x v="0"/>
    <s v="03.03.10"/>
    <x v="8"/>
    <x v="0"/>
    <x v="4"/>
    <s v="Receitas Da Câmara"/>
    <s v="03.03.10"/>
    <s v="Receitas Da Câmara"/>
    <s v="03.03.10"/>
    <x v="6"/>
    <x v="0"/>
    <x v="3"/>
    <x v="3"/>
    <x v="0"/>
    <x v="0"/>
    <x v="2"/>
    <x v="0"/>
    <x v="2"/>
    <s v="2024-02-01"/>
    <x v="0"/>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0"/>
    <x v="1112"/>
    <x v="0"/>
    <x v="1"/>
    <x v="0"/>
    <s v="03.03.10"/>
    <x v="8"/>
    <x v="0"/>
    <x v="4"/>
    <s v="Receitas Da Câmara"/>
    <s v="03.03.10"/>
    <s v="Receitas Da Câmara"/>
    <s v="03.03.10"/>
    <x v="11"/>
    <x v="0"/>
    <x v="0"/>
    <x v="5"/>
    <x v="0"/>
    <x v="0"/>
    <x v="2"/>
    <x v="0"/>
    <x v="2"/>
    <s v="2024-02-01"/>
    <x v="0"/>
    <n v="2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35"/>
    <x v="1113"/>
    <x v="0"/>
    <x v="1"/>
    <x v="0"/>
    <s v="03.03.10"/>
    <x v="8"/>
    <x v="0"/>
    <x v="4"/>
    <s v="Receitas Da Câmara"/>
    <s v="03.03.10"/>
    <s v="Receitas Da Câmara"/>
    <s v="03.03.10"/>
    <x v="10"/>
    <x v="0"/>
    <x v="3"/>
    <x v="3"/>
    <x v="0"/>
    <x v="0"/>
    <x v="2"/>
    <x v="0"/>
    <x v="2"/>
    <s v="2024-02-01"/>
    <x v="0"/>
    <n v="64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70"/>
    <x v="1114"/>
    <x v="0"/>
    <x v="1"/>
    <x v="0"/>
    <s v="03.03.10"/>
    <x v="8"/>
    <x v="0"/>
    <x v="4"/>
    <s v="Receitas Da Câmara"/>
    <s v="03.03.10"/>
    <s v="Receitas Da Câmara"/>
    <s v="03.03.10"/>
    <x v="9"/>
    <x v="0"/>
    <x v="3"/>
    <x v="3"/>
    <x v="0"/>
    <x v="0"/>
    <x v="2"/>
    <x v="0"/>
    <x v="2"/>
    <s v="2024-02-01"/>
    <x v="0"/>
    <n v="36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10"/>
    <x v="1115"/>
    <x v="0"/>
    <x v="1"/>
    <x v="0"/>
    <s v="03.03.10"/>
    <x v="8"/>
    <x v="0"/>
    <x v="4"/>
    <s v="Receitas Da Câmara"/>
    <s v="03.03.10"/>
    <s v="Receitas Da Câmara"/>
    <s v="03.03.10"/>
    <x v="17"/>
    <x v="0"/>
    <x v="3"/>
    <x v="3"/>
    <x v="0"/>
    <x v="0"/>
    <x v="2"/>
    <x v="0"/>
    <x v="2"/>
    <s v="2024-02-01"/>
    <x v="0"/>
    <n v="100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22"/>
    <x v="1116"/>
    <x v="0"/>
    <x v="1"/>
    <x v="0"/>
    <s v="80.02.01"/>
    <x v="2"/>
    <x v="2"/>
    <x v="2"/>
    <s v="Retenções Iur"/>
    <s v="80.02.01"/>
    <s v="Retenções Iur"/>
    <s v="80.02.01"/>
    <x v="2"/>
    <x v="0"/>
    <x v="1"/>
    <x v="0"/>
    <x v="1"/>
    <x v="2"/>
    <x v="2"/>
    <x v="0"/>
    <x v="2"/>
    <s v="2024-02-23"/>
    <x v="0"/>
    <n v="10422"/>
    <x v="0"/>
    <m/>
    <x v="0"/>
    <m/>
    <x v="2"/>
    <n v="100474696"/>
    <x v="0"/>
    <x v="0"/>
    <s v="Retenções Iur"/>
    <s v="ORI"/>
    <x v="0"/>
    <s v="RIUR"/>
    <x v="0"/>
    <x v="0"/>
    <x v="0"/>
    <x v="0"/>
    <x v="0"/>
    <x v="0"/>
    <x v="0"/>
    <x v="0"/>
    <x v="0"/>
    <x v="0"/>
    <x v="0"/>
    <s v="Retenções Iur"/>
    <x v="0"/>
    <x v="0"/>
    <x v="0"/>
    <x v="0"/>
    <x v="2"/>
    <x v="0"/>
    <x v="0"/>
    <x v="0"/>
    <x v="0"/>
    <x v="1"/>
    <x v="0"/>
    <x v="0"/>
    <s v="RETENCAO OT"/>
  </r>
  <r>
    <x v="0"/>
    <n v="0"/>
    <n v="0"/>
    <n v="0"/>
    <n v="8233"/>
    <x v="1117"/>
    <x v="0"/>
    <x v="1"/>
    <x v="0"/>
    <s v="80.02.10.21"/>
    <x v="52"/>
    <x v="2"/>
    <x v="2"/>
    <s v="Outros"/>
    <s v="80.02.10"/>
    <s v="Outros"/>
    <s v="80.02.10"/>
    <x v="71"/>
    <x v="0"/>
    <x v="1"/>
    <x v="0"/>
    <x v="1"/>
    <x v="2"/>
    <x v="2"/>
    <x v="0"/>
    <x v="2"/>
    <s v="2024-02-23"/>
    <x v="0"/>
    <n v="8233"/>
    <x v="0"/>
    <m/>
    <x v="0"/>
    <m/>
    <x v="160"/>
    <n v="100478627"/>
    <x v="0"/>
    <x v="0"/>
    <s v="Retenções Descontos Judiciais"/>
    <s v="ORI"/>
    <x v="0"/>
    <m/>
    <x v="0"/>
    <x v="0"/>
    <x v="0"/>
    <x v="0"/>
    <x v="0"/>
    <x v="0"/>
    <x v="0"/>
    <x v="0"/>
    <x v="0"/>
    <x v="0"/>
    <x v="0"/>
    <s v="Retenções Descontos Judiciais"/>
    <x v="0"/>
    <x v="0"/>
    <x v="0"/>
    <x v="0"/>
    <x v="2"/>
    <x v="0"/>
    <x v="0"/>
    <x v="0"/>
    <x v="0"/>
    <x v="1"/>
    <x v="0"/>
    <x v="0"/>
    <s v="RETENCAO OT"/>
  </r>
  <r>
    <x v="1"/>
    <n v="0"/>
    <n v="0"/>
    <n v="0"/>
    <n v="5800"/>
    <x v="1118"/>
    <x v="0"/>
    <x v="0"/>
    <x v="0"/>
    <s v="03.16.15"/>
    <x v="0"/>
    <x v="0"/>
    <x v="0"/>
    <s v="Direção Financeira"/>
    <s v="03.16.15"/>
    <s v="Direção Financeira"/>
    <s v="03.16.15"/>
    <x v="55"/>
    <x v="0"/>
    <x v="0"/>
    <x v="0"/>
    <x v="0"/>
    <x v="0"/>
    <x v="1"/>
    <x v="0"/>
    <x v="1"/>
    <s v="2024-03-22"/>
    <x v="0"/>
    <n v="5800"/>
    <x v="0"/>
    <m/>
    <x v="0"/>
    <m/>
    <x v="225"/>
    <n v="100479134"/>
    <x v="0"/>
    <x v="0"/>
    <s v="Direção Financeira"/>
    <s v="ORI"/>
    <x v="0"/>
    <m/>
    <x v="0"/>
    <x v="0"/>
    <x v="0"/>
    <x v="0"/>
    <x v="0"/>
    <x v="0"/>
    <x v="0"/>
    <x v="0"/>
    <x v="0"/>
    <x v="0"/>
    <x v="0"/>
    <s v="Direção Financeira"/>
    <x v="0"/>
    <x v="0"/>
    <x v="0"/>
    <x v="0"/>
    <x v="0"/>
    <x v="0"/>
    <x v="0"/>
    <x v="1"/>
    <x v="0"/>
    <x v="0"/>
    <x v="0"/>
    <x v="0"/>
    <s v="Pagamento a favor Asso-Sport- Comércio SA, referente de matériais desportivo no âmbito da  festa João Poulo II, confrome anexo."/>
  </r>
  <r>
    <x v="0"/>
    <n v="0"/>
    <n v="0"/>
    <n v="0"/>
    <n v="1500"/>
    <x v="1119"/>
    <x v="0"/>
    <x v="0"/>
    <x v="0"/>
    <s v="03.16.15"/>
    <x v="0"/>
    <x v="0"/>
    <x v="0"/>
    <s v="Direção Financeira"/>
    <s v="03.16.15"/>
    <s v="Direção Financeira"/>
    <s v="03.16.15"/>
    <x v="3"/>
    <x v="0"/>
    <x v="0"/>
    <x v="1"/>
    <x v="0"/>
    <x v="0"/>
    <x v="0"/>
    <x v="0"/>
    <x v="1"/>
    <s v="2024-03-26"/>
    <x v="0"/>
    <n v="1500"/>
    <x v="0"/>
    <m/>
    <x v="0"/>
    <m/>
    <x v="226"/>
    <n v="100477584"/>
    <x v="0"/>
    <x v="0"/>
    <s v="Direção Financeira"/>
    <s v="ORI"/>
    <x v="0"/>
    <m/>
    <x v="0"/>
    <x v="0"/>
    <x v="0"/>
    <x v="0"/>
    <x v="0"/>
    <x v="0"/>
    <x v="0"/>
    <x v="0"/>
    <x v="0"/>
    <x v="0"/>
    <x v="0"/>
    <s v="Direção Financeira"/>
    <x v="0"/>
    <x v="0"/>
    <x v="0"/>
    <x v="0"/>
    <x v="0"/>
    <x v="0"/>
    <x v="0"/>
    <x v="0"/>
    <x v="0"/>
    <x v="0"/>
    <x v="0"/>
    <x v="0"/>
    <s v="Ajuda de custo a favor do Sra. Maria Paula Tavares pela sua deslocação em missão de serviço a cidade da Tarrafal no dia 26 de Março de 2024, conforme justificativo em anexo. "/>
  </r>
  <r>
    <x v="1"/>
    <n v="0"/>
    <n v="0"/>
    <n v="0"/>
    <n v="113481"/>
    <x v="1120"/>
    <x v="0"/>
    <x v="0"/>
    <x v="0"/>
    <s v="01.27.06.80"/>
    <x v="1"/>
    <x v="1"/>
    <x v="1"/>
    <s v="Requalificação Urbana e habitação"/>
    <s v="01.27.06"/>
    <s v="Requalificação Urbana e habitação"/>
    <s v="01.27.06"/>
    <x v="1"/>
    <x v="0"/>
    <x v="0"/>
    <x v="0"/>
    <x v="0"/>
    <x v="1"/>
    <x v="1"/>
    <x v="0"/>
    <x v="6"/>
    <s v="2024-04-09"/>
    <x v="1"/>
    <n v="113481"/>
    <x v="0"/>
    <m/>
    <x v="0"/>
    <m/>
    <x v="1"/>
    <n v="100476920"/>
    <x v="0"/>
    <x v="0"/>
    <s v="Requalificação Urbana de Veneza"/>
    <s v="ORI"/>
    <x v="0"/>
    <m/>
    <x v="0"/>
    <x v="0"/>
    <x v="0"/>
    <x v="0"/>
    <x v="0"/>
    <x v="0"/>
    <x v="0"/>
    <x v="0"/>
    <x v="0"/>
    <x v="0"/>
    <x v="0"/>
    <s v="Requalificação Urbana de Veneza"/>
    <x v="0"/>
    <x v="0"/>
    <x v="0"/>
    <x v="0"/>
    <x v="1"/>
    <x v="0"/>
    <x v="0"/>
    <x v="0"/>
    <x v="0"/>
    <x v="0"/>
    <x v="0"/>
    <x v="0"/>
    <s v="Pagamento a favor da Felisberto Carvalho, pela aquisição de combustíveis, para a viatura destinados as obras de requalificação urbana e ambiental de Praia de Veneza, conforme anexo."/>
  </r>
  <r>
    <x v="0"/>
    <n v="0"/>
    <n v="0"/>
    <n v="0"/>
    <n v="4425"/>
    <x v="1121"/>
    <x v="0"/>
    <x v="1"/>
    <x v="0"/>
    <s v="03.03.10"/>
    <x v="8"/>
    <x v="0"/>
    <x v="4"/>
    <s v="Receitas Da Câmara"/>
    <s v="03.03.10"/>
    <s v="Receitas Da Câmara"/>
    <s v="03.03.10"/>
    <x v="10"/>
    <x v="0"/>
    <x v="3"/>
    <x v="3"/>
    <x v="0"/>
    <x v="0"/>
    <x v="2"/>
    <x v="0"/>
    <x v="6"/>
    <s v="2024-04-09"/>
    <x v="1"/>
    <n v="4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50"/>
    <x v="1122"/>
    <x v="0"/>
    <x v="1"/>
    <x v="0"/>
    <s v="03.03.10"/>
    <x v="8"/>
    <x v="0"/>
    <x v="4"/>
    <s v="Receitas Da Câmara"/>
    <s v="03.03.10"/>
    <s v="Receitas Da Câmara"/>
    <s v="03.03.10"/>
    <x v="13"/>
    <x v="0"/>
    <x v="3"/>
    <x v="3"/>
    <x v="0"/>
    <x v="0"/>
    <x v="2"/>
    <x v="0"/>
    <x v="6"/>
    <s v="2024-04-09"/>
    <x v="1"/>
    <n v="3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1"/>
    <x v="1123"/>
    <x v="0"/>
    <x v="1"/>
    <x v="0"/>
    <s v="03.03.10"/>
    <x v="8"/>
    <x v="0"/>
    <x v="4"/>
    <s v="Receitas Da Câmara"/>
    <s v="03.03.10"/>
    <s v="Receitas Da Câmara"/>
    <s v="03.03.10"/>
    <x v="25"/>
    <x v="0"/>
    <x v="3"/>
    <x v="3"/>
    <x v="0"/>
    <x v="0"/>
    <x v="2"/>
    <x v="0"/>
    <x v="6"/>
    <s v="2024-04-09"/>
    <x v="1"/>
    <n v="46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
    <x v="1124"/>
    <x v="0"/>
    <x v="1"/>
    <x v="0"/>
    <s v="03.03.10"/>
    <x v="8"/>
    <x v="0"/>
    <x v="4"/>
    <s v="Receitas Da Câmara"/>
    <s v="03.03.10"/>
    <s v="Receitas Da Câmara"/>
    <s v="03.03.10"/>
    <x v="26"/>
    <x v="0"/>
    <x v="3"/>
    <x v="3"/>
    <x v="0"/>
    <x v="0"/>
    <x v="2"/>
    <x v="0"/>
    <x v="6"/>
    <s v="2024-04-09"/>
    <x v="1"/>
    <n v="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1125"/>
    <x v="0"/>
    <x v="1"/>
    <x v="0"/>
    <s v="03.03.10"/>
    <x v="8"/>
    <x v="0"/>
    <x v="4"/>
    <s v="Receitas Da Câmara"/>
    <s v="03.03.10"/>
    <s v="Receitas Da Câmara"/>
    <s v="03.03.10"/>
    <x v="8"/>
    <x v="0"/>
    <x v="3"/>
    <x v="3"/>
    <x v="0"/>
    <x v="0"/>
    <x v="2"/>
    <x v="0"/>
    <x v="6"/>
    <s v="2024-04-09"/>
    <x v="1"/>
    <n v="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200"/>
    <x v="1126"/>
    <x v="0"/>
    <x v="1"/>
    <x v="0"/>
    <s v="03.03.10"/>
    <x v="8"/>
    <x v="0"/>
    <x v="4"/>
    <s v="Receitas Da Câmara"/>
    <s v="03.03.10"/>
    <s v="Receitas Da Câmara"/>
    <s v="03.03.10"/>
    <x v="42"/>
    <x v="0"/>
    <x v="3"/>
    <x v="3"/>
    <x v="0"/>
    <x v="0"/>
    <x v="2"/>
    <x v="0"/>
    <x v="6"/>
    <s v="2024-04-09"/>
    <x v="1"/>
    <n v="162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9617"/>
    <x v="1127"/>
    <x v="0"/>
    <x v="1"/>
    <x v="0"/>
    <s v="03.03.10"/>
    <x v="8"/>
    <x v="0"/>
    <x v="4"/>
    <s v="Receitas Da Câmara"/>
    <s v="03.03.10"/>
    <s v="Receitas Da Câmara"/>
    <s v="03.03.10"/>
    <x v="15"/>
    <x v="0"/>
    <x v="0"/>
    <x v="0"/>
    <x v="0"/>
    <x v="0"/>
    <x v="2"/>
    <x v="0"/>
    <x v="6"/>
    <s v="2024-04-09"/>
    <x v="1"/>
    <n v="6961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453"/>
    <x v="1128"/>
    <x v="0"/>
    <x v="1"/>
    <x v="0"/>
    <s v="03.03.10"/>
    <x v="8"/>
    <x v="0"/>
    <x v="4"/>
    <s v="Receitas Da Câmara"/>
    <s v="03.03.10"/>
    <s v="Receitas Da Câmara"/>
    <s v="03.03.10"/>
    <x v="18"/>
    <x v="0"/>
    <x v="0"/>
    <x v="0"/>
    <x v="0"/>
    <x v="0"/>
    <x v="2"/>
    <x v="0"/>
    <x v="6"/>
    <s v="2024-04-09"/>
    <x v="1"/>
    <n v="234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30"/>
    <x v="1129"/>
    <x v="0"/>
    <x v="1"/>
    <x v="0"/>
    <s v="03.03.10"/>
    <x v="8"/>
    <x v="0"/>
    <x v="4"/>
    <s v="Receitas Da Câmara"/>
    <s v="03.03.10"/>
    <s v="Receitas Da Câmara"/>
    <s v="03.03.10"/>
    <x v="9"/>
    <x v="0"/>
    <x v="3"/>
    <x v="3"/>
    <x v="0"/>
    <x v="0"/>
    <x v="2"/>
    <x v="0"/>
    <x v="6"/>
    <s v="2024-04-09"/>
    <x v="1"/>
    <n v="36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1130"/>
    <x v="0"/>
    <x v="1"/>
    <x v="0"/>
    <s v="03.03.10"/>
    <x v="8"/>
    <x v="0"/>
    <x v="4"/>
    <s v="Receitas Da Câmara"/>
    <s v="03.03.10"/>
    <s v="Receitas Da Câmara"/>
    <s v="03.03.10"/>
    <x v="6"/>
    <x v="0"/>
    <x v="3"/>
    <x v="3"/>
    <x v="0"/>
    <x v="0"/>
    <x v="2"/>
    <x v="0"/>
    <x v="6"/>
    <s v="2024-04-09"/>
    <x v="1"/>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800"/>
    <x v="1131"/>
    <x v="0"/>
    <x v="1"/>
    <x v="0"/>
    <s v="03.03.10"/>
    <x v="8"/>
    <x v="0"/>
    <x v="4"/>
    <s v="Receitas Da Câmara"/>
    <s v="03.03.10"/>
    <s v="Receitas Da Câmara"/>
    <s v="03.03.10"/>
    <x v="11"/>
    <x v="0"/>
    <x v="0"/>
    <x v="5"/>
    <x v="0"/>
    <x v="0"/>
    <x v="2"/>
    <x v="0"/>
    <x v="6"/>
    <s v="2024-04-09"/>
    <x v="1"/>
    <n v="26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225"/>
    <x v="1132"/>
    <x v="0"/>
    <x v="1"/>
    <x v="0"/>
    <s v="03.03.10"/>
    <x v="8"/>
    <x v="0"/>
    <x v="4"/>
    <s v="Receitas Da Câmara"/>
    <s v="03.03.10"/>
    <s v="Receitas Da Câmara"/>
    <s v="03.03.10"/>
    <x v="12"/>
    <x v="0"/>
    <x v="3"/>
    <x v="3"/>
    <x v="0"/>
    <x v="0"/>
    <x v="2"/>
    <x v="0"/>
    <x v="6"/>
    <s v="2024-04-09"/>
    <x v="1"/>
    <n v="1922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9000"/>
    <x v="1133"/>
    <x v="0"/>
    <x v="0"/>
    <x v="0"/>
    <s v="01.27.06.80"/>
    <x v="1"/>
    <x v="1"/>
    <x v="1"/>
    <s v="Requalificação Urbana e habitação"/>
    <s v="01.27.06"/>
    <s v="Requalificação Urbana e habitação"/>
    <s v="01.27.06"/>
    <x v="1"/>
    <x v="0"/>
    <x v="0"/>
    <x v="0"/>
    <x v="0"/>
    <x v="1"/>
    <x v="1"/>
    <x v="0"/>
    <x v="6"/>
    <s v="2024-04-16"/>
    <x v="1"/>
    <n v="39000"/>
    <x v="0"/>
    <m/>
    <x v="0"/>
    <m/>
    <x v="97"/>
    <n v="100479452"/>
    <x v="0"/>
    <x v="0"/>
    <s v="Requalificação Urbana de Veneza"/>
    <s v="ORI"/>
    <x v="0"/>
    <m/>
    <x v="0"/>
    <x v="0"/>
    <x v="0"/>
    <x v="0"/>
    <x v="0"/>
    <x v="0"/>
    <x v="0"/>
    <x v="0"/>
    <x v="0"/>
    <x v="0"/>
    <x v="0"/>
    <s v="Requalificação Urbana de Veneza"/>
    <x v="0"/>
    <x v="0"/>
    <x v="0"/>
    <x v="0"/>
    <x v="1"/>
    <x v="0"/>
    <x v="0"/>
    <x v="0"/>
    <x v="0"/>
    <x v="0"/>
    <x v="0"/>
    <x v="0"/>
    <s v="Pagamento a favor da Newash Automóvel, pela aquisição de serviços de manutenção da viatura ST-27-RU afeto aos serviços de obras da CMSM, conforme anexo.  "/>
  </r>
  <r>
    <x v="1"/>
    <n v="0"/>
    <n v="0"/>
    <n v="0"/>
    <n v="178300"/>
    <x v="1134"/>
    <x v="0"/>
    <x v="0"/>
    <x v="0"/>
    <s v="01.27.06.76"/>
    <x v="11"/>
    <x v="1"/>
    <x v="1"/>
    <s v="Requalificação Urbana e habitação"/>
    <s v="01.27.06"/>
    <s v="Requalificação Urbana e habitação"/>
    <s v="01.27.06"/>
    <x v="1"/>
    <x v="0"/>
    <x v="0"/>
    <x v="0"/>
    <x v="0"/>
    <x v="1"/>
    <x v="1"/>
    <x v="0"/>
    <x v="3"/>
    <s v="2024-05-29"/>
    <x v="1"/>
    <n v="178300"/>
    <x v="0"/>
    <m/>
    <x v="0"/>
    <m/>
    <x v="6"/>
    <n v="100474914"/>
    <x v="0"/>
    <x v="0"/>
    <s v="Requalificação Urbana e Ambiental de Achada Monte III"/>
    <s v="ORI"/>
    <x v="0"/>
    <m/>
    <x v="0"/>
    <x v="0"/>
    <x v="0"/>
    <x v="0"/>
    <x v="0"/>
    <x v="0"/>
    <x v="0"/>
    <x v="0"/>
    <x v="0"/>
    <x v="0"/>
    <x v="0"/>
    <s v="Requalificação Urbana e Ambiental de Achada Monte III"/>
    <x v="0"/>
    <x v="0"/>
    <x v="0"/>
    <x v="0"/>
    <x v="1"/>
    <x v="0"/>
    <x v="0"/>
    <x v="0"/>
    <x v="0"/>
    <x v="0"/>
    <x v="0"/>
    <x v="0"/>
    <s v="Despesa com pessoal nos trabalhos de requalificação urbana e ambiental de dacalinha Achada do Monte, conforme anexo. "/>
  </r>
  <r>
    <x v="0"/>
    <n v="0"/>
    <n v="0"/>
    <n v="0"/>
    <n v="3600"/>
    <x v="1135"/>
    <x v="0"/>
    <x v="1"/>
    <x v="0"/>
    <s v="03.03.10"/>
    <x v="8"/>
    <x v="0"/>
    <x v="4"/>
    <s v="Receitas Da Câmara"/>
    <s v="03.03.10"/>
    <s v="Receitas Da Câmara"/>
    <s v="03.03.10"/>
    <x v="11"/>
    <x v="0"/>
    <x v="0"/>
    <x v="5"/>
    <x v="0"/>
    <x v="0"/>
    <x v="2"/>
    <x v="0"/>
    <x v="3"/>
    <s v="2024-05-29"/>
    <x v="1"/>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40"/>
    <x v="1136"/>
    <x v="0"/>
    <x v="1"/>
    <x v="0"/>
    <s v="03.03.10"/>
    <x v="8"/>
    <x v="0"/>
    <x v="4"/>
    <s v="Receitas Da Câmara"/>
    <s v="03.03.10"/>
    <s v="Receitas Da Câmara"/>
    <s v="03.03.10"/>
    <x v="13"/>
    <x v="0"/>
    <x v="3"/>
    <x v="3"/>
    <x v="0"/>
    <x v="0"/>
    <x v="2"/>
    <x v="0"/>
    <x v="3"/>
    <s v="2024-05-29"/>
    <x v="1"/>
    <n v="37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929"/>
    <x v="1137"/>
    <x v="0"/>
    <x v="1"/>
    <x v="0"/>
    <s v="03.03.10"/>
    <x v="8"/>
    <x v="0"/>
    <x v="4"/>
    <s v="Receitas Da Câmara"/>
    <s v="03.03.10"/>
    <s v="Receitas Da Câmara"/>
    <s v="03.03.10"/>
    <x v="18"/>
    <x v="0"/>
    <x v="0"/>
    <x v="0"/>
    <x v="0"/>
    <x v="0"/>
    <x v="2"/>
    <x v="0"/>
    <x v="3"/>
    <s v="2024-05-29"/>
    <x v="1"/>
    <n v="329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1138"/>
    <x v="0"/>
    <x v="1"/>
    <x v="0"/>
    <s v="03.03.10"/>
    <x v="8"/>
    <x v="0"/>
    <x v="4"/>
    <s v="Receitas Da Câmara"/>
    <s v="03.03.10"/>
    <s v="Receitas Da Câmara"/>
    <s v="03.03.10"/>
    <x v="8"/>
    <x v="0"/>
    <x v="3"/>
    <x v="3"/>
    <x v="0"/>
    <x v="0"/>
    <x v="2"/>
    <x v="0"/>
    <x v="3"/>
    <s v="2024-05-29"/>
    <x v="1"/>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50"/>
    <x v="1139"/>
    <x v="0"/>
    <x v="1"/>
    <x v="0"/>
    <s v="03.03.10"/>
    <x v="8"/>
    <x v="0"/>
    <x v="4"/>
    <s v="Receitas Da Câmara"/>
    <s v="03.03.10"/>
    <s v="Receitas Da Câmara"/>
    <s v="03.03.10"/>
    <x v="10"/>
    <x v="0"/>
    <x v="3"/>
    <x v="3"/>
    <x v="0"/>
    <x v="0"/>
    <x v="2"/>
    <x v="0"/>
    <x v="3"/>
    <s v="2024-05-29"/>
    <x v="1"/>
    <n v="1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1140"/>
    <x v="0"/>
    <x v="1"/>
    <x v="0"/>
    <s v="03.03.10"/>
    <x v="8"/>
    <x v="0"/>
    <x v="4"/>
    <s v="Receitas Da Câmara"/>
    <s v="03.03.10"/>
    <s v="Receitas Da Câmara"/>
    <s v="03.03.10"/>
    <x v="42"/>
    <x v="0"/>
    <x v="3"/>
    <x v="3"/>
    <x v="0"/>
    <x v="0"/>
    <x v="2"/>
    <x v="0"/>
    <x v="3"/>
    <s v="2024-05-29"/>
    <x v="1"/>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800"/>
    <x v="1141"/>
    <x v="0"/>
    <x v="0"/>
    <x v="0"/>
    <s v="03.16.15"/>
    <x v="0"/>
    <x v="0"/>
    <x v="0"/>
    <s v="Direção Financeira"/>
    <s v="03.16.15"/>
    <s v="Direção Financeira"/>
    <s v="03.16.15"/>
    <x v="41"/>
    <x v="0"/>
    <x v="0"/>
    <x v="1"/>
    <x v="0"/>
    <x v="0"/>
    <x v="0"/>
    <x v="0"/>
    <x v="3"/>
    <s v="2024-05-30"/>
    <x v="1"/>
    <n v="28800"/>
    <x v="0"/>
    <m/>
    <x v="0"/>
    <m/>
    <x v="77"/>
    <n v="100477538"/>
    <x v="0"/>
    <x v="0"/>
    <s v="Direção Financeira"/>
    <s v="ORI"/>
    <x v="0"/>
    <m/>
    <x v="0"/>
    <x v="0"/>
    <x v="0"/>
    <x v="0"/>
    <x v="0"/>
    <x v="0"/>
    <x v="0"/>
    <x v="0"/>
    <x v="0"/>
    <x v="0"/>
    <x v="0"/>
    <s v="Direção Financeira"/>
    <x v="0"/>
    <x v="0"/>
    <x v="0"/>
    <x v="0"/>
    <x v="0"/>
    <x v="0"/>
    <x v="0"/>
    <x v="0"/>
    <x v="0"/>
    <x v="0"/>
    <x v="0"/>
    <x v="0"/>
    <s v="Pagamento a favor Oficina Mecânica André, para a aquisição de serviços de reparação das viatura ST-24-RG, ST-22-RG e ST-70-UQ, afeto aos serviços da CMSM, conforme anexo."/>
  </r>
  <r>
    <x v="1"/>
    <n v="0"/>
    <n v="0"/>
    <n v="0"/>
    <n v="15600"/>
    <x v="1142"/>
    <x v="0"/>
    <x v="0"/>
    <x v="0"/>
    <s v="01.25.02.23"/>
    <x v="12"/>
    <x v="3"/>
    <x v="3"/>
    <s v="desporto"/>
    <s v="01.25.02"/>
    <s v="desporto"/>
    <s v="01.25.02"/>
    <x v="1"/>
    <x v="0"/>
    <x v="0"/>
    <x v="0"/>
    <x v="0"/>
    <x v="1"/>
    <x v="1"/>
    <x v="0"/>
    <x v="4"/>
    <s v="2024-06-05"/>
    <x v="1"/>
    <n v="15600"/>
    <x v="0"/>
    <m/>
    <x v="0"/>
    <m/>
    <x v="227"/>
    <n v="100479661"/>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Mamadou Diallo, referente aquisição de um conjunto de equipamentos desportivos a serem entregues a equipa de basquetebol feminino ADR ROCK, conforme anexo."/>
  </r>
  <r>
    <x v="0"/>
    <n v="0"/>
    <n v="0"/>
    <n v="0"/>
    <n v="2800"/>
    <x v="1143"/>
    <x v="0"/>
    <x v="0"/>
    <x v="0"/>
    <s v="03.16.15"/>
    <x v="0"/>
    <x v="0"/>
    <x v="0"/>
    <s v="Direção Financeira"/>
    <s v="03.16.15"/>
    <s v="Direção Financeira"/>
    <s v="03.16.15"/>
    <x v="3"/>
    <x v="0"/>
    <x v="0"/>
    <x v="1"/>
    <x v="0"/>
    <x v="0"/>
    <x v="0"/>
    <x v="0"/>
    <x v="9"/>
    <s v="2024-07-29"/>
    <x v="2"/>
    <n v="2800"/>
    <x v="0"/>
    <m/>
    <x v="0"/>
    <m/>
    <x v="81"/>
    <n v="100476675"/>
    <x v="0"/>
    <x v="0"/>
    <s v="Direção Financeira"/>
    <s v="ORI"/>
    <x v="0"/>
    <m/>
    <x v="0"/>
    <x v="0"/>
    <x v="0"/>
    <x v="0"/>
    <x v="0"/>
    <x v="0"/>
    <x v="0"/>
    <x v="0"/>
    <x v="0"/>
    <x v="0"/>
    <x v="0"/>
    <s v="Direção Financeira"/>
    <x v="0"/>
    <x v="0"/>
    <x v="0"/>
    <x v="0"/>
    <x v="0"/>
    <x v="0"/>
    <x v="0"/>
    <x v="0"/>
    <x v="0"/>
    <x v="0"/>
    <x v="0"/>
    <x v="0"/>
    <s v="Pagamento de ajuda de custo a favor do senhor Jose Jorge Fernandes Tavares, pela sua deslocação a Praia nos dias 06 e 08 de julho de julho de 2024, em missão oficial de serviço, conforme anexo."/>
  </r>
  <r>
    <x v="0"/>
    <n v="0"/>
    <n v="0"/>
    <n v="0"/>
    <n v="42440"/>
    <x v="1144"/>
    <x v="0"/>
    <x v="0"/>
    <x v="0"/>
    <s v="03.16.15"/>
    <x v="0"/>
    <x v="0"/>
    <x v="0"/>
    <s v="Direção Financeira"/>
    <s v="03.16.15"/>
    <s v="Direção Financeira"/>
    <s v="03.16.15"/>
    <x v="35"/>
    <x v="0"/>
    <x v="0"/>
    <x v="1"/>
    <x v="1"/>
    <x v="0"/>
    <x v="0"/>
    <x v="0"/>
    <x v="4"/>
    <s v="2024-06-26"/>
    <x v="1"/>
    <n v="42440"/>
    <x v="0"/>
    <m/>
    <x v="0"/>
    <m/>
    <x v="25"/>
    <n v="100393075"/>
    <x v="0"/>
    <x v="0"/>
    <s v="Direção Financeira"/>
    <s v="ORI"/>
    <x v="0"/>
    <m/>
    <x v="0"/>
    <x v="0"/>
    <x v="0"/>
    <x v="0"/>
    <x v="0"/>
    <x v="0"/>
    <x v="0"/>
    <x v="0"/>
    <x v="0"/>
    <x v="0"/>
    <x v="0"/>
    <s v="Direção Financeira"/>
    <x v="0"/>
    <x v="0"/>
    <x v="0"/>
    <x v="0"/>
    <x v="0"/>
    <x v="0"/>
    <x v="0"/>
    <x v="0"/>
    <x v="0"/>
    <x v="0"/>
    <x v="0"/>
    <x v="0"/>
    <s v="Pagamento a favor da Tecnicil Indústria, pela a aquisição de água para os serviços do pacos do Concelho da CMSM, conforme anexo."/>
  </r>
  <r>
    <x v="0"/>
    <n v="0"/>
    <n v="0"/>
    <n v="0"/>
    <n v="3000"/>
    <x v="1145"/>
    <x v="0"/>
    <x v="0"/>
    <x v="0"/>
    <s v="03.16.21"/>
    <x v="56"/>
    <x v="0"/>
    <x v="0"/>
    <s v="Dir. Turismo, Investimento e Emprendedorismo"/>
    <s v="03.16.21"/>
    <s v="Dir. Turismo, Investimento e Emprendedorismo"/>
    <s v="03.16.21"/>
    <x v="3"/>
    <x v="0"/>
    <x v="0"/>
    <x v="1"/>
    <x v="0"/>
    <x v="0"/>
    <x v="0"/>
    <x v="0"/>
    <x v="9"/>
    <s v="2024-07-03"/>
    <x v="2"/>
    <n v="3000"/>
    <x v="0"/>
    <m/>
    <x v="0"/>
    <m/>
    <x v="228"/>
    <n v="100478954"/>
    <x v="0"/>
    <x v="0"/>
    <s v="Dir. Turismo, Investimento e Emprendedorismo"/>
    <s v="ORI"/>
    <x v="0"/>
    <m/>
    <x v="0"/>
    <x v="0"/>
    <x v="0"/>
    <x v="0"/>
    <x v="0"/>
    <x v="0"/>
    <x v="0"/>
    <x v="0"/>
    <x v="0"/>
    <x v="0"/>
    <x v="0"/>
    <s v="Dir. Turismo, Investimento e Emprendedorismo"/>
    <x v="0"/>
    <x v="0"/>
    <x v="0"/>
    <x v="0"/>
    <x v="0"/>
    <x v="0"/>
    <x v="0"/>
    <x v="0"/>
    <x v="0"/>
    <x v="0"/>
    <x v="0"/>
    <x v="0"/>
    <s v="Subsidio de Transporte a favor da Vereadora  Maxima Idelmira Moreno, conforme anexo."/>
  </r>
  <r>
    <x v="0"/>
    <n v="0"/>
    <n v="0"/>
    <n v="0"/>
    <n v="12750"/>
    <x v="1146"/>
    <x v="0"/>
    <x v="1"/>
    <x v="0"/>
    <s v="80.02.01"/>
    <x v="2"/>
    <x v="2"/>
    <x v="2"/>
    <s v="Retenções Iur"/>
    <s v="80.02.01"/>
    <s v="Retenções Iur"/>
    <s v="80.02.01"/>
    <x v="2"/>
    <x v="0"/>
    <x v="1"/>
    <x v="0"/>
    <x v="1"/>
    <x v="2"/>
    <x v="2"/>
    <x v="0"/>
    <x v="5"/>
    <s v="2024-08-23"/>
    <x v="2"/>
    <n v="12750"/>
    <x v="0"/>
    <m/>
    <x v="0"/>
    <m/>
    <x v="2"/>
    <n v="100474696"/>
    <x v="0"/>
    <x v="0"/>
    <s v="Retenções Iur"/>
    <s v="ORI"/>
    <x v="0"/>
    <s v="RIUR"/>
    <x v="0"/>
    <x v="0"/>
    <x v="0"/>
    <x v="0"/>
    <x v="0"/>
    <x v="0"/>
    <x v="0"/>
    <x v="0"/>
    <x v="0"/>
    <x v="0"/>
    <x v="0"/>
    <s v="Retenções Iur"/>
    <x v="0"/>
    <x v="0"/>
    <x v="0"/>
    <x v="0"/>
    <x v="2"/>
    <x v="0"/>
    <x v="0"/>
    <x v="0"/>
    <x v="0"/>
    <x v="1"/>
    <x v="0"/>
    <x v="0"/>
    <s v="RETENCAO OT"/>
  </r>
  <r>
    <x v="1"/>
    <n v="0"/>
    <n v="0"/>
    <n v="0"/>
    <n v="40552"/>
    <x v="1147"/>
    <x v="0"/>
    <x v="0"/>
    <x v="0"/>
    <s v="01.27.02.15"/>
    <x v="25"/>
    <x v="1"/>
    <x v="1"/>
    <s v="Saneamento básico"/>
    <s v="01.27.02"/>
    <s v="Saneamento básico"/>
    <s v="01.27.02"/>
    <x v="46"/>
    <x v="0"/>
    <x v="0"/>
    <x v="0"/>
    <x v="0"/>
    <x v="1"/>
    <x v="1"/>
    <x v="0"/>
    <x v="9"/>
    <s v="2024-07-30"/>
    <x v="2"/>
    <n v="40552"/>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 viaturas afeto a transferência de residuos sólidos e urbanos da CMSM, conforme anexo._x0009_"/>
  </r>
  <r>
    <x v="0"/>
    <n v="0"/>
    <n v="0"/>
    <n v="0"/>
    <n v="76331"/>
    <x v="1148"/>
    <x v="0"/>
    <x v="0"/>
    <x v="0"/>
    <s v="03.16.15"/>
    <x v="0"/>
    <x v="0"/>
    <x v="0"/>
    <s v="Direção Financeira"/>
    <s v="03.16.15"/>
    <s v="Direção Financeira"/>
    <s v="03.16.15"/>
    <x v="36"/>
    <x v="0"/>
    <x v="0"/>
    <x v="0"/>
    <x v="0"/>
    <x v="0"/>
    <x v="0"/>
    <x v="0"/>
    <x v="9"/>
    <s v="2024-07-30"/>
    <x v="2"/>
    <n v="76331"/>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s afeto a obra de construção do campo de relvado sintético de Manguinho, conforme anexo._x0009_"/>
  </r>
  <r>
    <x v="0"/>
    <n v="0"/>
    <n v="0"/>
    <n v="0"/>
    <n v="198278"/>
    <x v="1149"/>
    <x v="0"/>
    <x v="1"/>
    <x v="0"/>
    <s v="80.02.01"/>
    <x v="2"/>
    <x v="2"/>
    <x v="2"/>
    <s v="Retenções Iur"/>
    <s v="80.02.01"/>
    <s v="Retenções Iur"/>
    <s v="80.02.01"/>
    <x v="2"/>
    <x v="0"/>
    <x v="1"/>
    <x v="0"/>
    <x v="1"/>
    <x v="2"/>
    <x v="2"/>
    <x v="0"/>
    <x v="9"/>
    <s v="2024-07-23"/>
    <x v="2"/>
    <n v="198278"/>
    <x v="0"/>
    <m/>
    <x v="0"/>
    <m/>
    <x v="2"/>
    <n v="100474696"/>
    <x v="0"/>
    <x v="0"/>
    <s v="Retenções Iur"/>
    <s v="ORI"/>
    <x v="0"/>
    <s v="RIUR"/>
    <x v="0"/>
    <x v="0"/>
    <x v="0"/>
    <x v="0"/>
    <x v="0"/>
    <x v="0"/>
    <x v="0"/>
    <x v="0"/>
    <x v="0"/>
    <x v="0"/>
    <x v="0"/>
    <s v="Retenções Iur"/>
    <x v="0"/>
    <x v="0"/>
    <x v="0"/>
    <x v="0"/>
    <x v="2"/>
    <x v="0"/>
    <x v="0"/>
    <x v="0"/>
    <x v="0"/>
    <x v="1"/>
    <x v="0"/>
    <x v="0"/>
    <s v="RETENCAO OT"/>
  </r>
  <r>
    <x v="0"/>
    <n v="0"/>
    <n v="0"/>
    <n v="0"/>
    <n v="6528"/>
    <x v="1150"/>
    <x v="0"/>
    <x v="1"/>
    <x v="0"/>
    <s v="80.02.10.26"/>
    <x v="13"/>
    <x v="2"/>
    <x v="2"/>
    <s v="Outros"/>
    <s v="80.02.10"/>
    <s v="Outros"/>
    <s v="80.02.10"/>
    <x v="34"/>
    <x v="0"/>
    <x v="1"/>
    <x v="9"/>
    <x v="1"/>
    <x v="2"/>
    <x v="2"/>
    <x v="0"/>
    <x v="9"/>
    <s v="2024-07-23"/>
    <x v="2"/>
    <n v="6528"/>
    <x v="0"/>
    <m/>
    <x v="0"/>
    <m/>
    <x v="15"/>
    <n v="100479277"/>
    <x v="0"/>
    <x v="0"/>
    <s v="Retenção Sansung"/>
    <s v="ORI"/>
    <x v="0"/>
    <s v="RS"/>
    <x v="0"/>
    <x v="0"/>
    <x v="0"/>
    <x v="0"/>
    <x v="0"/>
    <x v="0"/>
    <x v="0"/>
    <x v="0"/>
    <x v="0"/>
    <x v="0"/>
    <x v="0"/>
    <s v="Retenção Sansung"/>
    <x v="0"/>
    <x v="0"/>
    <x v="0"/>
    <x v="0"/>
    <x v="2"/>
    <x v="0"/>
    <x v="0"/>
    <x v="0"/>
    <x v="0"/>
    <x v="1"/>
    <x v="0"/>
    <x v="0"/>
    <s v="RETENCAO OT"/>
  </r>
  <r>
    <x v="0"/>
    <n v="0"/>
    <n v="0"/>
    <n v="0"/>
    <n v="2400"/>
    <x v="1151"/>
    <x v="0"/>
    <x v="1"/>
    <x v="0"/>
    <s v="80.02.01"/>
    <x v="2"/>
    <x v="2"/>
    <x v="2"/>
    <s v="Retenções Iur"/>
    <s v="80.02.01"/>
    <s v="Retenções Iur"/>
    <s v="80.02.01"/>
    <x v="2"/>
    <x v="0"/>
    <x v="1"/>
    <x v="0"/>
    <x v="1"/>
    <x v="2"/>
    <x v="2"/>
    <x v="0"/>
    <x v="9"/>
    <s v="2024-07-23"/>
    <x v="2"/>
    <n v="2400"/>
    <x v="0"/>
    <m/>
    <x v="0"/>
    <m/>
    <x v="2"/>
    <n v="100474696"/>
    <x v="0"/>
    <x v="0"/>
    <s v="Retenções Iur"/>
    <s v="ORI"/>
    <x v="0"/>
    <s v="RIUR"/>
    <x v="0"/>
    <x v="0"/>
    <x v="0"/>
    <x v="0"/>
    <x v="0"/>
    <x v="0"/>
    <x v="0"/>
    <x v="0"/>
    <x v="0"/>
    <x v="0"/>
    <x v="0"/>
    <s v="Retenções Iur"/>
    <x v="0"/>
    <x v="0"/>
    <x v="0"/>
    <x v="0"/>
    <x v="2"/>
    <x v="0"/>
    <x v="0"/>
    <x v="0"/>
    <x v="0"/>
    <x v="1"/>
    <x v="0"/>
    <x v="0"/>
    <s v="RETENCAO OT"/>
  </r>
  <r>
    <x v="0"/>
    <n v="0"/>
    <n v="0"/>
    <n v="0"/>
    <n v="51600"/>
    <x v="1152"/>
    <x v="0"/>
    <x v="1"/>
    <x v="0"/>
    <s v="80.02.01"/>
    <x v="2"/>
    <x v="2"/>
    <x v="2"/>
    <s v="Retenções Iur"/>
    <s v="80.02.01"/>
    <s v="Retenções Iur"/>
    <s v="80.02.01"/>
    <x v="2"/>
    <x v="0"/>
    <x v="1"/>
    <x v="0"/>
    <x v="1"/>
    <x v="2"/>
    <x v="2"/>
    <x v="0"/>
    <x v="9"/>
    <s v="2024-07-23"/>
    <x v="2"/>
    <n v="51600"/>
    <x v="0"/>
    <m/>
    <x v="0"/>
    <m/>
    <x v="2"/>
    <n v="100474696"/>
    <x v="0"/>
    <x v="0"/>
    <s v="Retenções Iur"/>
    <s v="ORI"/>
    <x v="0"/>
    <s v="RIUR"/>
    <x v="0"/>
    <x v="0"/>
    <x v="0"/>
    <x v="0"/>
    <x v="0"/>
    <x v="0"/>
    <x v="0"/>
    <x v="0"/>
    <x v="0"/>
    <x v="0"/>
    <x v="0"/>
    <s v="Retenções Iur"/>
    <x v="0"/>
    <x v="0"/>
    <x v="0"/>
    <x v="0"/>
    <x v="2"/>
    <x v="0"/>
    <x v="0"/>
    <x v="0"/>
    <x v="0"/>
    <x v="1"/>
    <x v="0"/>
    <x v="0"/>
    <s v="RETENCAO OT"/>
  </r>
  <r>
    <x v="2"/>
    <n v="0"/>
    <n v="0"/>
    <n v="0"/>
    <n v="57717"/>
    <x v="1153"/>
    <x v="0"/>
    <x v="0"/>
    <x v="0"/>
    <s v="80.02.10.26"/>
    <x v="13"/>
    <x v="2"/>
    <x v="2"/>
    <s v="Outros"/>
    <s v="80.02.10"/>
    <s v="Outros"/>
    <s v="80.02.10"/>
    <x v="27"/>
    <x v="0"/>
    <x v="5"/>
    <x v="8"/>
    <x v="1"/>
    <x v="2"/>
    <x v="0"/>
    <x v="0"/>
    <x v="5"/>
    <s v="2024-08-05"/>
    <x v="2"/>
    <n v="57717"/>
    <x v="0"/>
    <m/>
    <x v="0"/>
    <m/>
    <x v="14"/>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 de Julho de 2024, conforme justificativo em anexo"/>
  </r>
  <r>
    <x v="0"/>
    <n v="0"/>
    <n v="0"/>
    <n v="0"/>
    <n v="1950"/>
    <x v="1154"/>
    <x v="0"/>
    <x v="1"/>
    <x v="0"/>
    <s v="80.02.01"/>
    <x v="2"/>
    <x v="2"/>
    <x v="2"/>
    <s v="Retenções Iur"/>
    <s v="80.02.01"/>
    <s v="Retenções Iur"/>
    <s v="80.02.01"/>
    <x v="2"/>
    <x v="0"/>
    <x v="1"/>
    <x v="0"/>
    <x v="1"/>
    <x v="2"/>
    <x v="2"/>
    <x v="0"/>
    <x v="5"/>
    <s v="2024-08-08"/>
    <x v="2"/>
    <n v="1950"/>
    <x v="0"/>
    <m/>
    <x v="0"/>
    <m/>
    <x v="2"/>
    <n v="100474696"/>
    <x v="0"/>
    <x v="0"/>
    <s v="Retenções Iur"/>
    <s v="ORI"/>
    <x v="0"/>
    <s v="RIUR"/>
    <x v="0"/>
    <x v="0"/>
    <x v="0"/>
    <x v="0"/>
    <x v="0"/>
    <x v="0"/>
    <x v="0"/>
    <x v="0"/>
    <x v="0"/>
    <x v="0"/>
    <x v="0"/>
    <s v="Retenções Iur"/>
    <x v="0"/>
    <x v="0"/>
    <x v="0"/>
    <x v="0"/>
    <x v="2"/>
    <x v="0"/>
    <x v="0"/>
    <x v="0"/>
    <x v="0"/>
    <x v="1"/>
    <x v="0"/>
    <x v="0"/>
    <s v="RETENCAO OT"/>
  </r>
  <r>
    <x v="0"/>
    <n v="0"/>
    <n v="0"/>
    <n v="0"/>
    <n v="750"/>
    <x v="1155"/>
    <x v="0"/>
    <x v="1"/>
    <x v="0"/>
    <s v="03.03.10"/>
    <x v="8"/>
    <x v="0"/>
    <x v="4"/>
    <s v="Receitas Da Câmara"/>
    <s v="03.03.10"/>
    <s v="Receitas Da Câmara"/>
    <s v="03.03.10"/>
    <x v="16"/>
    <x v="0"/>
    <x v="0"/>
    <x v="5"/>
    <x v="0"/>
    <x v="0"/>
    <x v="2"/>
    <x v="0"/>
    <x v="5"/>
    <s v="2024-08-19"/>
    <x v="2"/>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1156"/>
    <x v="0"/>
    <x v="1"/>
    <x v="0"/>
    <s v="03.03.10"/>
    <x v="8"/>
    <x v="0"/>
    <x v="4"/>
    <s v="Receitas Da Câmara"/>
    <s v="03.03.10"/>
    <s v="Receitas Da Câmara"/>
    <s v="03.03.10"/>
    <x v="11"/>
    <x v="0"/>
    <x v="0"/>
    <x v="5"/>
    <x v="0"/>
    <x v="0"/>
    <x v="2"/>
    <x v="0"/>
    <x v="5"/>
    <s v="2024-08-19"/>
    <x v="2"/>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0"/>
    <x v="1157"/>
    <x v="0"/>
    <x v="1"/>
    <x v="0"/>
    <s v="03.03.10"/>
    <x v="8"/>
    <x v="0"/>
    <x v="4"/>
    <s v="Receitas Da Câmara"/>
    <s v="03.03.10"/>
    <s v="Receitas Da Câmara"/>
    <s v="03.03.10"/>
    <x v="24"/>
    <x v="0"/>
    <x v="3"/>
    <x v="6"/>
    <x v="0"/>
    <x v="0"/>
    <x v="2"/>
    <x v="0"/>
    <x v="5"/>
    <s v="2024-08-19"/>
    <x v="2"/>
    <n v="10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560"/>
    <x v="1158"/>
    <x v="0"/>
    <x v="1"/>
    <x v="0"/>
    <s v="03.03.10"/>
    <x v="8"/>
    <x v="0"/>
    <x v="4"/>
    <s v="Receitas Da Câmara"/>
    <s v="03.03.10"/>
    <s v="Receitas Da Câmara"/>
    <s v="03.03.10"/>
    <x v="10"/>
    <x v="0"/>
    <x v="3"/>
    <x v="3"/>
    <x v="0"/>
    <x v="0"/>
    <x v="2"/>
    <x v="0"/>
    <x v="5"/>
    <s v="2024-08-19"/>
    <x v="2"/>
    <n v="9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665"/>
    <x v="1159"/>
    <x v="0"/>
    <x v="1"/>
    <x v="0"/>
    <s v="03.03.10"/>
    <x v="8"/>
    <x v="0"/>
    <x v="4"/>
    <s v="Receitas Da Câmara"/>
    <s v="03.03.10"/>
    <s v="Receitas Da Câmara"/>
    <s v="03.03.10"/>
    <x v="9"/>
    <x v="0"/>
    <x v="3"/>
    <x v="3"/>
    <x v="0"/>
    <x v="0"/>
    <x v="2"/>
    <x v="0"/>
    <x v="5"/>
    <s v="2024-08-19"/>
    <x v="2"/>
    <n v="1666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70"/>
    <x v="1160"/>
    <x v="0"/>
    <x v="1"/>
    <x v="0"/>
    <s v="03.03.10"/>
    <x v="8"/>
    <x v="0"/>
    <x v="4"/>
    <s v="Receitas Da Câmara"/>
    <s v="03.03.10"/>
    <s v="Receitas Da Câmara"/>
    <s v="03.03.10"/>
    <x v="8"/>
    <x v="0"/>
    <x v="3"/>
    <x v="3"/>
    <x v="0"/>
    <x v="0"/>
    <x v="2"/>
    <x v="0"/>
    <x v="5"/>
    <s v="2024-08-19"/>
    <x v="2"/>
    <n v="41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540"/>
    <x v="1161"/>
    <x v="0"/>
    <x v="1"/>
    <x v="0"/>
    <s v="03.03.10"/>
    <x v="8"/>
    <x v="0"/>
    <x v="4"/>
    <s v="Receitas Da Câmara"/>
    <s v="03.03.10"/>
    <s v="Receitas Da Câmara"/>
    <s v="03.03.10"/>
    <x v="17"/>
    <x v="0"/>
    <x v="3"/>
    <x v="3"/>
    <x v="0"/>
    <x v="0"/>
    <x v="2"/>
    <x v="0"/>
    <x v="5"/>
    <s v="2024-08-19"/>
    <x v="2"/>
    <n v="125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00"/>
    <x v="1162"/>
    <x v="0"/>
    <x v="1"/>
    <x v="0"/>
    <s v="03.03.10"/>
    <x v="8"/>
    <x v="0"/>
    <x v="4"/>
    <s v="Receitas Da Câmara"/>
    <s v="03.03.10"/>
    <s v="Receitas Da Câmara"/>
    <s v="03.03.10"/>
    <x v="6"/>
    <x v="0"/>
    <x v="3"/>
    <x v="3"/>
    <x v="0"/>
    <x v="0"/>
    <x v="2"/>
    <x v="0"/>
    <x v="5"/>
    <s v="2024-08-19"/>
    <x v="2"/>
    <n v="3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1163"/>
    <x v="0"/>
    <x v="1"/>
    <x v="0"/>
    <s v="03.03.10"/>
    <x v="8"/>
    <x v="0"/>
    <x v="4"/>
    <s v="Receitas Da Câmara"/>
    <s v="03.03.10"/>
    <s v="Receitas Da Câmara"/>
    <s v="03.03.10"/>
    <x v="19"/>
    <x v="0"/>
    <x v="3"/>
    <x v="6"/>
    <x v="0"/>
    <x v="0"/>
    <x v="2"/>
    <x v="0"/>
    <x v="5"/>
    <s v="2024-08-19"/>
    <x v="2"/>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25"/>
    <x v="1164"/>
    <x v="0"/>
    <x v="1"/>
    <x v="0"/>
    <s v="03.03.10"/>
    <x v="8"/>
    <x v="0"/>
    <x v="4"/>
    <s v="Receitas Da Câmara"/>
    <s v="03.03.10"/>
    <s v="Receitas Da Câmara"/>
    <s v="03.03.10"/>
    <x v="25"/>
    <x v="0"/>
    <x v="3"/>
    <x v="3"/>
    <x v="0"/>
    <x v="0"/>
    <x v="2"/>
    <x v="0"/>
    <x v="5"/>
    <s v="2024-08-19"/>
    <x v="2"/>
    <n v="8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1165"/>
    <x v="0"/>
    <x v="1"/>
    <x v="0"/>
    <s v="03.03.10"/>
    <x v="8"/>
    <x v="0"/>
    <x v="4"/>
    <s v="Receitas Da Câmara"/>
    <s v="03.03.10"/>
    <s v="Receitas Da Câmara"/>
    <s v="03.03.10"/>
    <x v="14"/>
    <x v="0"/>
    <x v="3"/>
    <x v="3"/>
    <x v="0"/>
    <x v="0"/>
    <x v="2"/>
    <x v="0"/>
    <x v="5"/>
    <s v="2024-08-19"/>
    <x v="2"/>
    <n v="15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03000"/>
    <x v="1166"/>
    <x v="0"/>
    <x v="1"/>
    <x v="0"/>
    <s v="03.03.10"/>
    <x v="8"/>
    <x v="0"/>
    <x v="4"/>
    <s v="Receitas Da Câmara"/>
    <s v="03.03.10"/>
    <s v="Receitas Da Câmara"/>
    <s v="03.03.10"/>
    <x v="15"/>
    <x v="0"/>
    <x v="0"/>
    <x v="0"/>
    <x v="0"/>
    <x v="0"/>
    <x v="2"/>
    <x v="0"/>
    <x v="5"/>
    <s v="2024-08-19"/>
    <x v="2"/>
    <n v="20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40"/>
    <x v="1167"/>
    <x v="0"/>
    <x v="1"/>
    <x v="0"/>
    <s v="03.03.10"/>
    <x v="8"/>
    <x v="0"/>
    <x v="4"/>
    <s v="Receitas Da Câmara"/>
    <s v="03.03.10"/>
    <s v="Receitas Da Câmara"/>
    <s v="03.03.10"/>
    <x v="26"/>
    <x v="0"/>
    <x v="3"/>
    <x v="3"/>
    <x v="0"/>
    <x v="0"/>
    <x v="2"/>
    <x v="0"/>
    <x v="5"/>
    <s v="2024-08-19"/>
    <x v="2"/>
    <n v="1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90"/>
    <x v="1168"/>
    <x v="0"/>
    <x v="1"/>
    <x v="0"/>
    <s v="03.03.10"/>
    <x v="8"/>
    <x v="0"/>
    <x v="4"/>
    <s v="Receitas Da Câmara"/>
    <s v="03.03.10"/>
    <s v="Receitas Da Câmara"/>
    <s v="03.03.10"/>
    <x v="13"/>
    <x v="0"/>
    <x v="3"/>
    <x v="3"/>
    <x v="0"/>
    <x v="0"/>
    <x v="2"/>
    <x v="0"/>
    <x v="5"/>
    <s v="2024-08-19"/>
    <x v="2"/>
    <n v="66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6794"/>
    <x v="1169"/>
    <x v="0"/>
    <x v="1"/>
    <x v="0"/>
    <s v="03.03.10"/>
    <x v="8"/>
    <x v="0"/>
    <x v="4"/>
    <s v="Receitas Da Câmara"/>
    <s v="03.03.10"/>
    <s v="Receitas Da Câmara"/>
    <s v="03.03.10"/>
    <x v="18"/>
    <x v="0"/>
    <x v="0"/>
    <x v="0"/>
    <x v="0"/>
    <x v="0"/>
    <x v="2"/>
    <x v="0"/>
    <x v="5"/>
    <s v="2024-08-19"/>
    <x v="2"/>
    <n v="12679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1170"/>
    <x v="0"/>
    <x v="1"/>
    <x v="0"/>
    <s v="03.03.10"/>
    <x v="8"/>
    <x v="0"/>
    <x v="4"/>
    <s v="Receitas Da Câmara"/>
    <s v="03.03.10"/>
    <s v="Receitas Da Câmara"/>
    <s v="03.03.10"/>
    <x v="20"/>
    <x v="0"/>
    <x v="3"/>
    <x v="3"/>
    <x v="0"/>
    <x v="0"/>
    <x v="2"/>
    <x v="0"/>
    <x v="5"/>
    <s v="2024-08-19"/>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1171"/>
    <x v="0"/>
    <x v="1"/>
    <x v="0"/>
    <s v="03.03.10"/>
    <x v="8"/>
    <x v="0"/>
    <x v="4"/>
    <s v="Receitas Da Câmara"/>
    <s v="03.03.10"/>
    <s v="Receitas Da Câmara"/>
    <s v="03.03.10"/>
    <x v="8"/>
    <x v="0"/>
    <x v="3"/>
    <x v="3"/>
    <x v="0"/>
    <x v="0"/>
    <x v="2"/>
    <x v="0"/>
    <x v="5"/>
    <s v="2024-08-13"/>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1172"/>
    <x v="0"/>
    <x v="1"/>
    <x v="0"/>
    <s v="03.03.10"/>
    <x v="8"/>
    <x v="0"/>
    <x v="4"/>
    <s v="Receitas Da Câmara"/>
    <s v="03.03.10"/>
    <s v="Receitas Da Câmara"/>
    <s v="03.03.10"/>
    <x v="10"/>
    <x v="0"/>
    <x v="3"/>
    <x v="3"/>
    <x v="0"/>
    <x v="0"/>
    <x v="2"/>
    <x v="0"/>
    <x v="5"/>
    <s v="2024-08-13"/>
    <x v="2"/>
    <n v="402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80000"/>
    <x v="1173"/>
    <x v="0"/>
    <x v="1"/>
    <x v="0"/>
    <s v="03.03.10"/>
    <x v="8"/>
    <x v="0"/>
    <x v="4"/>
    <s v="Receitas Da Câmara"/>
    <s v="03.03.10"/>
    <s v="Receitas Da Câmara"/>
    <s v="03.03.10"/>
    <x v="15"/>
    <x v="0"/>
    <x v="0"/>
    <x v="0"/>
    <x v="0"/>
    <x v="0"/>
    <x v="2"/>
    <x v="0"/>
    <x v="5"/>
    <s v="2024-08-13"/>
    <x v="2"/>
    <n v="18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265"/>
    <x v="1174"/>
    <x v="0"/>
    <x v="1"/>
    <x v="0"/>
    <s v="03.03.10"/>
    <x v="8"/>
    <x v="0"/>
    <x v="4"/>
    <s v="Receitas Da Câmara"/>
    <s v="03.03.10"/>
    <s v="Receitas Da Câmara"/>
    <s v="03.03.10"/>
    <x v="9"/>
    <x v="0"/>
    <x v="3"/>
    <x v="3"/>
    <x v="0"/>
    <x v="0"/>
    <x v="2"/>
    <x v="0"/>
    <x v="5"/>
    <s v="2024-08-13"/>
    <x v="2"/>
    <n v="1426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90"/>
    <x v="1175"/>
    <x v="0"/>
    <x v="1"/>
    <x v="0"/>
    <s v="03.03.10"/>
    <x v="8"/>
    <x v="0"/>
    <x v="4"/>
    <s v="Receitas Da Câmara"/>
    <s v="03.03.10"/>
    <s v="Receitas Da Câmara"/>
    <s v="03.03.10"/>
    <x v="6"/>
    <x v="0"/>
    <x v="3"/>
    <x v="3"/>
    <x v="0"/>
    <x v="0"/>
    <x v="2"/>
    <x v="0"/>
    <x v="5"/>
    <s v="2024-08-13"/>
    <x v="2"/>
    <n v="4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1289"/>
    <x v="1176"/>
    <x v="0"/>
    <x v="1"/>
    <x v="0"/>
    <s v="03.03.10"/>
    <x v="8"/>
    <x v="0"/>
    <x v="4"/>
    <s v="Receitas Da Câmara"/>
    <s v="03.03.10"/>
    <s v="Receitas Da Câmara"/>
    <s v="03.03.10"/>
    <x v="18"/>
    <x v="0"/>
    <x v="0"/>
    <x v="0"/>
    <x v="0"/>
    <x v="0"/>
    <x v="2"/>
    <x v="0"/>
    <x v="5"/>
    <s v="2024-08-13"/>
    <x v="2"/>
    <n v="15128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400"/>
    <x v="1177"/>
    <x v="0"/>
    <x v="1"/>
    <x v="0"/>
    <s v="03.03.10"/>
    <x v="8"/>
    <x v="0"/>
    <x v="4"/>
    <s v="Receitas Da Câmara"/>
    <s v="03.03.10"/>
    <s v="Receitas Da Câmara"/>
    <s v="03.03.10"/>
    <x v="11"/>
    <x v="0"/>
    <x v="0"/>
    <x v="5"/>
    <x v="0"/>
    <x v="0"/>
    <x v="2"/>
    <x v="0"/>
    <x v="5"/>
    <s v="2024-08-13"/>
    <x v="2"/>
    <n v="1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1178"/>
    <x v="0"/>
    <x v="1"/>
    <x v="0"/>
    <s v="03.03.10"/>
    <x v="8"/>
    <x v="0"/>
    <x v="4"/>
    <s v="Receitas Da Câmara"/>
    <s v="03.03.10"/>
    <s v="Receitas Da Câmara"/>
    <s v="03.03.10"/>
    <x v="8"/>
    <x v="0"/>
    <x v="3"/>
    <x v="3"/>
    <x v="0"/>
    <x v="0"/>
    <x v="2"/>
    <x v="0"/>
    <x v="5"/>
    <s v="2024-08-14"/>
    <x v="2"/>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770"/>
    <x v="1179"/>
    <x v="0"/>
    <x v="1"/>
    <x v="0"/>
    <s v="03.03.10"/>
    <x v="8"/>
    <x v="0"/>
    <x v="4"/>
    <s v="Receitas Da Câmara"/>
    <s v="03.03.10"/>
    <s v="Receitas Da Câmara"/>
    <s v="03.03.10"/>
    <x v="9"/>
    <x v="0"/>
    <x v="3"/>
    <x v="3"/>
    <x v="0"/>
    <x v="0"/>
    <x v="2"/>
    <x v="0"/>
    <x v="5"/>
    <s v="2024-08-14"/>
    <x v="2"/>
    <n v="107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300"/>
    <x v="1180"/>
    <x v="0"/>
    <x v="1"/>
    <x v="0"/>
    <s v="03.03.10"/>
    <x v="8"/>
    <x v="0"/>
    <x v="4"/>
    <s v="Receitas Da Câmara"/>
    <s v="03.03.10"/>
    <s v="Receitas Da Câmara"/>
    <s v="03.03.10"/>
    <x v="11"/>
    <x v="0"/>
    <x v="0"/>
    <x v="5"/>
    <x v="0"/>
    <x v="0"/>
    <x v="2"/>
    <x v="0"/>
    <x v="5"/>
    <s v="2024-08-14"/>
    <x v="2"/>
    <n v="8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85"/>
    <x v="1181"/>
    <x v="0"/>
    <x v="1"/>
    <x v="0"/>
    <s v="03.03.10"/>
    <x v="8"/>
    <x v="0"/>
    <x v="4"/>
    <s v="Receitas Da Câmara"/>
    <s v="03.03.10"/>
    <s v="Receitas Da Câmara"/>
    <s v="03.03.10"/>
    <x v="10"/>
    <x v="0"/>
    <x v="3"/>
    <x v="3"/>
    <x v="0"/>
    <x v="0"/>
    <x v="2"/>
    <x v="0"/>
    <x v="5"/>
    <s v="2024-08-14"/>
    <x v="2"/>
    <n v="57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1182"/>
    <x v="0"/>
    <x v="1"/>
    <x v="0"/>
    <s v="03.03.10"/>
    <x v="8"/>
    <x v="0"/>
    <x v="4"/>
    <s v="Receitas Da Câmara"/>
    <s v="03.03.10"/>
    <s v="Receitas Da Câmara"/>
    <s v="03.03.10"/>
    <x v="12"/>
    <x v="0"/>
    <x v="3"/>
    <x v="3"/>
    <x v="0"/>
    <x v="0"/>
    <x v="2"/>
    <x v="0"/>
    <x v="5"/>
    <s v="2024-08-14"/>
    <x v="2"/>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60"/>
    <x v="1183"/>
    <x v="0"/>
    <x v="1"/>
    <x v="0"/>
    <s v="03.03.10"/>
    <x v="8"/>
    <x v="0"/>
    <x v="4"/>
    <s v="Receitas Da Câmara"/>
    <s v="03.03.10"/>
    <s v="Receitas Da Câmara"/>
    <s v="03.03.10"/>
    <x v="13"/>
    <x v="0"/>
    <x v="3"/>
    <x v="3"/>
    <x v="0"/>
    <x v="0"/>
    <x v="2"/>
    <x v="0"/>
    <x v="5"/>
    <s v="2024-08-14"/>
    <x v="2"/>
    <n v="77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00"/>
    <x v="1184"/>
    <x v="0"/>
    <x v="1"/>
    <x v="0"/>
    <s v="80.02.01"/>
    <x v="2"/>
    <x v="2"/>
    <x v="2"/>
    <s v="Retenções Iur"/>
    <s v="80.02.01"/>
    <s v="Retenções Iur"/>
    <s v="80.02.01"/>
    <x v="2"/>
    <x v="0"/>
    <x v="1"/>
    <x v="0"/>
    <x v="1"/>
    <x v="2"/>
    <x v="2"/>
    <x v="0"/>
    <x v="5"/>
    <s v="2024-08-01"/>
    <x v="2"/>
    <n v="7800"/>
    <x v="0"/>
    <m/>
    <x v="0"/>
    <m/>
    <x v="2"/>
    <n v="100474696"/>
    <x v="0"/>
    <x v="0"/>
    <s v="Retenções Iur"/>
    <s v="ORI"/>
    <x v="0"/>
    <s v="RIUR"/>
    <x v="0"/>
    <x v="0"/>
    <x v="0"/>
    <x v="0"/>
    <x v="0"/>
    <x v="0"/>
    <x v="0"/>
    <x v="0"/>
    <x v="0"/>
    <x v="0"/>
    <x v="0"/>
    <s v="Retenções Iur"/>
    <x v="0"/>
    <x v="0"/>
    <x v="0"/>
    <x v="0"/>
    <x v="2"/>
    <x v="0"/>
    <x v="0"/>
    <x v="0"/>
    <x v="0"/>
    <x v="1"/>
    <x v="0"/>
    <x v="0"/>
    <s v="RETENCAO OT"/>
  </r>
  <r>
    <x v="0"/>
    <n v="0"/>
    <n v="0"/>
    <n v="0"/>
    <n v="53125"/>
    <x v="1185"/>
    <x v="0"/>
    <x v="0"/>
    <x v="0"/>
    <s v="01.25.04.22"/>
    <x v="7"/>
    <x v="3"/>
    <x v="3"/>
    <s v="Cultura"/>
    <s v="01.25.04"/>
    <s v="Cultura"/>
    <s v="01.25.04"/>
    <x v="4"/>
    <x v="0"/>
    <x v="2"/>
    <x v="2"/>
    <x v="0"/>
    <x v="1"/>
    <x v="0"/>
    <x v="0"/>
    <x v="5"/>
    <s v="2024-08-21"/>
    <x v="2"/>
    <n v="53125"/>
    <x v="0"/>
    <m/>
    <x v="0"/>
    <m/>
    <x v="86"/>
    <n v="10047950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3000 (três mil) free passe a vendas no festival de Calheta 2024, conforme anexo."/>
  </r>
  <r>
    <x v="1"/>
    <n v="0"/>
    <n v="0"/>
    <n v="0"/>
    <n v="59640"/>
    <x v="1186"/>
    <x v="0"/>
    <x v="0"/>
    <x v="0"/>
    <s v="01.28.01.08"/>
    <x v="15"/>
    <x v="4"/>
    <x v="5"/>
    <s v="Habitação Social"/>
    <s v="01.28.01"/>
    <s v="Habitação Social"/>
    <s v="01.28.01"/>
    <x v="1"/>
    <x v="0"/>
    <x v="0"/>
    <x v="0"/>
    <x v="0"/>
    <x v="1"/>
    <x v="1"/>
    <x v="0"/>
    <x v="5"/>
    <s v="2024-08-22"/>
    <x v="2"/>
    <n v="59640"/>
    <x v="0"/>
    <m/>
    <x v="0"/>
    <m/>
    <x v="86"/>
    <n v="100479507"/>
    <x v="0"/>
    <x v="0"/>
    <s v="Habitações Sociais"/>
    <s v="ORI"/>
    <x v="0"/>
    <s v="HS"/>
    <x v="0"/>
    <x v="0"/>
    <x v="0"/>
    <x v="0"/>
    <x v="0"/>
    <x v="0"/>
    <x v="0"/>
    <x v="0"/>
    <x v="0"/>
    <x v="0"/>
    <x v="0"/>
    <s v="Habitações Sociais"/>
    <x v="0"/>
    <x v="0"/>
    <x v="0"/>
    <x v="0"/>
    <x v="1"/>
    <x v="0"/>
    <x v="0"/>
    <x v="0"/>
    <x v="0"/>
    <x v="0"/>
    <x v="0"/>
    <x v="0"/>
    <s v="Liquidação da fatura, referente a aquisição de 100 saco de cimento para as obras de reabilitação âmbito da programa regeneração urbana, conforme anexo."/>
  </r>
  <r>
    <x v="0"/>
    <n v="0"/>
    <n v="0"/>
    <n v="0"/>
    <n v="5000"/>
    <x v="1187"/>
    <x v="0"/>
    <x v="0"/>
    <x v="0"/>
    <s v="01.25.04.22"/>
    <x v="7"/>
    <x v="3"/>
    <x v="3"/>
    <s v="Cultura"/>
    <s v="01.25.04"/>
    <s v="Cultura"/>
    <s v="01.25.04"/>
    <x v="4"/>
    <x v="0"/>
    <x v="2"/>
    <x v="2"/>
    <x v="0"/>
    <x v="1"/>
    <x v="0"/>
    <x v="0"/>
    <x v="5"/>
    <s v="2024-08-23"/>
    <x v="2"/>
    <n v="5000"/>
    <x v="0"/>
    <m/>
    <x v="0"/>
    <m/>
    <x v="229"/>
    <n v="100479647"/>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1"/>
    <n v="0"/>
    <n v="0"/>
    <n v="0"/>
    <n v="47300"/>
    <x v="1188"/>
    <x v="0"/>
    <x v="0"/>
    <x v="0"/>
    <s v="01.27.01.09"/>
    <x v="57"/>
    <x v="1"/>
    <x v="1"/>
    <s v="Ordenamento território"/>
    <s v="01.27.01"/>
    <s v="Ordenamento território"/>
    <s v="01.27.01"/>
    <x v="46"/>
    <x v="0"/>
    <x v="0"/>
    <x v="0"/>
    <x v="0"/>
    <x v="1"/>
    <x v="1"/>
    <x v="0"/>
    <x v="5"/>
    <s v="2024-08-23"/>
    <x v="2"/>
    <n v="47300"/>
    <x v="0"/>
    <m/>
    <x v="0"/>
    <m/>
    <x v="168"/>
    <n v="100478964"/>
    <x v="0"/>
    <x v="0"/>
    <s v="Toponímia e Enumeração Policial"/>
    <s v="ORI"/>
    <x v="0"/>
    <s v="TRP"/>
    <x v="0"/>
    <x v="0"/>
    <x v="0"/>
    <x v="0"/>
    <x v="0"/>
    <x v="0"/>
    <x v="0"/>
    <x v="0"/>
    <x v="0"/>
    <x v="0"/>
    <x v="0"/>
    <s v="Toponímia e Enumeração Policial"/>
    <x v="0"/>
    <x v="0"/>
    <x v="0"/>
    <x v="0"/>
    <x v="1"/>
    <x v="0"/>
    <x v="0"/>
    <x v="0"/>
    <x v="0"/>
    <x v="0"/>
    <x v="0"/>
    <x v="0"/>
    <s v="Pagamento referente a aquisição de serviços de fixação de número policial, conforme proposta em anexo."/>
  </r>
  <r>
    <x v="1"/>
    <n v="0"/>
    <n v="0"/>
    <n v="0"/>
    <n v="81000"/>
    <x v="1189"/>
    <x v="0"/>
    <x v="0"/>
    <x v="0"/>
    <s v="01.27.06.61"/>
    <x v="34"/>
    <x v="1"/>
    <x v="1"/>
    <s v="Requalificação Urbana e habitação"/>
    <s v="01.27.06"/>
    <s v="Requalificação Urbana e habitação"/>
    <s v="01.27.06"/>
    <x v="1"/>
    <x v="0"/>
    <x v="0"/>
    <x v="0"/>
    <x v="0"/>
    <x v="1"/>
    <x v="1"/>
    <x v="0"/>
    <x v="5"/>
    <s v="2024-08-23"/>
    <x v="2"/>
    <n v="81000"/>
    <x v="0"/>
    <m/>
    <x v="0"/>
    <m/>
    <x v="6"/>
    <n v="100474914"/>
    <x v="0"/>
    <x v="0"/>
    <s v="Requalificação Urbana de Ponta Verde"/>
    <s v="ORI"/>
    <x v="0"/>
    <s v="PVR"/>
    <x v="0"/>
    <x v="0"/>
    <x v="0"/>
    <x v="0"/>
    <x v="0"/>
    <x v="0"/>
    <x v="0"/>
    <x v="0"/>
    <x v="0"/>
    <x v="0"/>
    <x v="0"/>
    <s v="Requalificação Urbana de Ponta Verde"/>
    <x v="0"/>
    <x v="0"/>
    <x v="0"/>
    <x v="0"/>
    <x v="1"/>
    <x v="0"/>
    <x v="0"/>
    <x v="0"/>
    <x v="0"/>
    <x v="0"/>
    <x v="0"/>
    <x v="0"/>
    <s v="Pagamento de mão de obra do pessoal empregue na obra de calcetamento da estrada de Brufa em Ponta Verde, conforme folha em anexo."/>
  </r>
  <r>
    <x v="0"/>
    <n v="0"/>
    <n v="0"/>
    <n v="0"/>
    <n v="15000"/>
    <x v="1190"/>
    <x v="0"/>
    <x v="0"/>
    <x v="0"/>
    <s v="01.25.04.22"/>
    <x v="7"/>
    <x v="3"/>
    <x v="3"/>
    <s v="Cultura"/>
    <s v="01.25.04"/>
    <s v="Cultura"/>
    <s v="01.25.04"/>
    <x v="4"/>
    <x v="0"/>
    <x v="2"/>
    <x v="2"/>
    <x v="0"/>
    <x v="1"/>
    <x v="0"/>
    <x v="0"/>
    <x v="5"/>
    <s v="2024-08-23"/>
    <x v="2"/>
    <n v="15000"/>
    <x v="0"/>
    <m/>
    <x v="0"/>
    <m/>
    <x v="104"/>
    <n v="10047969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o grupo Cotxi Pó pela atuação realizada na festa convívio dos emigrantes, conforme proposta em anexo."/>
  </r>
  <r>
    <x v="0"/>
    <n v="0"/>
    <n v="0"/>
    <n v="0"/>
    <n v="91694"/>
    <x v="1191"/>
    <x v="0"/>
    <x v="0"/>
    <x v="0"/>
    <s v="03.16.15"/>
    <x v="0"/>
    <x v="0"/>
    <x v="0"/>
    <s v="Direção Financeira"/>
    <s v="03.16.15"/>
    <s v="Direção Financeira"/>
    <s v="03.16.15"/>
    <x v="36"/>
    <x v="0"/>
    <x v="0"/>
    <x v="0"/>
    <x v="0"/>
    <x v="0"/>
    <x v="0"/>
    <x v="0"/>
    <x v="5"/>
    <s v="2024-08-26"/>
    <x v="2"/>
    <n v="91694"/>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s viaturas afetas aos serviços da Câmara, conforme anexo."/>
  </r>
  <r>
    <x v="1"/>
    <n v="0"/>
    <n v="0"/>
    <n v="0"/>
    <n v="1080"/>
    <x v="1192"/>
    <x v="0"/>
    <x v="0"/>
    <x v="0"/>
    <s v="01.27.06.76"/>
    <x v="11"/>
    <x v="1"/>
    <x v="1"/>
    <s v="Requalificação Urbana e habitação"/>
    <s v="01.27.06"/>
    <s v="Requalificação Urbana e habitação"/>
    <s v="01.27.06"/>
    <x v="1"/>
    <x v="0"/>
    <x v="0"/>
    <x v="0"/>
    <x v="0"/>
    <x v="1"/>
    <x v="1"/>
    <x v="0"/>
    <x v="5"/>
    <s v="2024-08-26"/>
    <x v="2"/>
    <n v="108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prestação de serviços de mão de obra, no âmbito dos trabalhos da requalificação urbana e ambiental Dacalinha-Achada Monte, conforme anexo"/>
  </r>
  <r>
    <x v="1"/>
    <n v="0"/>
    <n v="0"/>
    <n v="0"/>
    <n v="6120"/>
    <x v="1192"/>
    <x v="0"/>
    <x v="0"/>
    <x v="0"/>
    <s v="01.27.06.76"/>
    <x v="11"/>
    <x v="1"/>
    <x v="1"/>
    <s v="Requalificação Urbana e habitação"/>
    <s v="01.27.06"/>
    <s v="Requalificação Urbana e habitação"/>
    <s v="01.27.06"/>
    <x v="1"/>
    <x v="0"/>
    <x v="0"/>
    <x v="0"/>
    <x v="0"/>
    <x v="1"/>
    <x v="1"/>
    <x v="0"/>
    <x v="5"/>
    <s v="2024-08-26"/>
    <x v="2"/>
    <n v="6120"/>
    <x v="0"/>
    <m/>
    <x v="0"/>
    <m/>
    <x v="230"/>
    <n v="100479710"/>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prestação de serviços de mão de obra, no âmbito dos trabalhos da requalificação urbana e ambiental Dacalinha-Achada Monte, conforme anexo"/>
  </r>
  <r>
    <x v="0"/>
    <n v="0"/>
    <n v="0"/>
    <n v="0"/>
    <n v="45"/>
    <x v="1193"/>
    <x v="0"/>
    <x v="0"/>
    <x v="0"/>
    <s v="03.16.15"/>
    <x v="0"/>
    <x v="0"/>
    <x v="0"/>
    <s v="Direção Financeira"/>
    <s v="03.16.15"/>
    <s v="Direção Financeira"/>
    <s v="03.16.15"/>
    <x v="64"/>
    <x v="0"/>
    <x v="0"/>
    <x v="0"/>
    <x v="0"/>
    <x v="0"/>
    <x v="0"/>
    <x v="0"/>
    <x v="5"/>
    <s v="2024-08-26"/>
    <x v="2"/>
    <n v="45"/>
    <x v="0"/>
    <m/>
    <x v="0"/>
    <m/>
    <x v="54"/>
    <n v="100477977"/>
    <x v="0"/>
    <x v="8"/>
    <s v="Direção Financeira"/>
    <s v="ORI"/>
    <x v="0"/>
    <m/>
    <x v="0"/>
    <x v="0"/>
    <x v="0"/>
    <x v="0"/>
    <x v="0"/>
    <x v="0"/>
    <x v="0"/>
    <x v="0"/>
    <x v="0"/>
    <x v="0"/>
    <x v="0"/>
    <s v="Direção Financeira"/>
    <x v="0"/>
    <x v="0"/>
    <x v="0"/>
    <x v="0"/>
    <x v="0"/>
    <x v="0"/>
    <x v="0"/>
    <x v="0"/>
    <x v="0"/>
    <x v="0"/>
    <x v="8"/>
    <x v="0"/>
    <s v="Pagamento de salário referente a 08-2024"/>
  </r>
  <r>
    <x v="0"/>
    <n v="0"/>
    <n v="0"/>
    <n v="0"/>
    <n v="0"/>
    <x v="1193"/>
    <x v="0"/>
    <x v="0"/>
    <x v="0"/>
    <s v="03.16.15"/>
    <x v="0"/>
    <x v="0"/>
    <x v="0"/>
    <s v="Direção Financeira"/>
    <s v="03.16.15"/>
    <s v="Direção Financeira"/>
    <s v="03.16.15"/>
    <x v="29"/>
    <x v="0"/>
    <x v="0"/>
    <x v="0"/>
    <x v="0"/>
    <x v="0"/>
    <x v="0"/>
    <x v="0"/>
    <x v="5"/>
    <s v="2024-08-26"/>
    <x v="2"/>
    <n v="0"/>
    <x v="0"/>
    <m/>
    <x v="0"/>
    <m/>
    <x v="54"/>
    <n v="100477977"/>
    <x v="0"/>
    <x v="8"/>
    <s v="Direção Financeira"/>
    <s v="ORI"/>
    <x v="0"/>
    <m/>
    <x v="0"/>
    <x v="0"/>
    <x v="0"/>
    <x v="0"/>
    <x v="0"/>
    <x v="0"/>
    <x v="0"/>
    <x v="0"/>
    <x v="0"/>
    <x v="0"/>
    <x v="0"/>
    <s v="Direção Financeira"/>
    <x v="0"/>
    <x v="0"/>
    <x v="0"/>
    <x v="0"/>
    <x v="0"/>
    <x v="0"/>
    <x v="0"/>
    <x v="0"/>
    <x v="0"/>
    <x v="0"/>
    <x v="8"/>
    <x v="0"/>
    <s v="Pagamento de salário referente a 08-2024"/>
  </r>
  <r>
    <x v="0"/>
    <n v="0"/>
    <n v="0"/>
    <n v="0"/>
    <n v="33"/>
    <x v="1193"/>
    <x v="0"/>
    <x v="0"/>
    <x v="0"/>
    <s v="03.16.15"/>
    <x v="0"/>
    <x v="0"/>
    <x v="0"/>
    <s v="Direção Financeira"/>
    <s v="03.16.15"/>
    <s v="Direção Financeira"/>
    <s v="03.16.15"/>
    <x v="28"/>
    <x v="0"/>
    <x v="0"/>
    <x v="0"/>
    <x v="0"/>
    <x v="0"/>
    <x v="0"/>
    <x v="0"/>
    <x v="5"/>
    <s v="2024-08-26"/>
    <x v="2"/>
    <n v="33"/>
    <x v="0"/>
    <m/>
    <x v="0"/>
    <m/>
    <x v="54"/>
    <n v="100477977"/>
    <x v="0"/>
    <x v="8"/>
    <s v="Direção Financeira"/>
    <s v="ORI"/>
    <x v="0"/>
    <m/>
    <x v="0"/>
    <x v="0"/>
    <x v="0"/>
    <x v="0"/>
    <x v="0"/>
    <x v="0"/>
    <x v="0"/>
    <x v="0"/>
    <x v="0"/>
    <x v="0"/>
    <x v="0"/>
    <s v="Direção Financeira"/>
    <x v="0"/>
    <x v="0"/>
    <x v="0"/>
    <x v="0"/>
    <x v="0"/>
    <x v="0"/>
    <x v="0"/>
    <x v="0"/>
    <x v="0"/>
    <x v="0"/>
    <x v="8"/>
    <x v="0"/>
    <s v="Pagamento de salário referente a 08-2024"/>
  </r>
  <r>
    <x v="0"/>
    <n v="0"/>
    <n v="0"/>
    <n v="0"/>
    <n v="495"/>
    <x v="1193"/>
    <x v="0"/>
    <x v="0"/>
    <x v="0"/>
    <s v="03.16.15"/>
    <x v="0"/>
    <x v="0"/>
    <x v="0"/>
    <s v="Direção Financeira"/>
    <s v="03.16.15"/>
    <s v="Direção Financeira"/>
    <s v="03.16.15"/>
    <x v="30"/>
    <x v="0"/>
    <x v="0"/>
    <x v="0"/>
    <x v="1"/>
    <x v="0"/>
    <x v="0"/>
    <x v="0"/>
    <x v="5"/>
    <s v="2024-08-26"/>
    <x v="2"/>
    <n v="495"/>
    <x v="0"/>
    <m/>
    <x v="0"/>
    <m/>
    <x v="54"/>
    <n v="100477977"/>
    <x v="0"/>
    <x v="8"/>
    <s v="Direção Financeira"/>
    <s v="ORI"/>
    <x v="0"/>
    <m/>
    <x v="0"/>
    <x v="0"/>
    <x v="0"/>
    <x v="0"/>
    <x v="0"/>
    <x v="0"/>
    <x v="0"/>
    <x v="0"/>
    <x v="0"/>
    <x v="0"/>
    <x v="0"/>
    <s v="Direção Financeira"/>
    <x v="0"/>
    <x v="0"/>
    <x v="0"/>
    <x v="0"/>
    <x v="0"/>
    <x v="0"/>
    <x v="0"/>
    <x v="0"/>
    <x v="0"/>
    <x v="0"/>
    <x v="8"/>
    <x v="0"/>
    <s v="Pagamento de salário referente a 08-2024"/>
  </r>
  <r>
    <x v="0"/>
    <n v="0"/>
    <n v="0"/>
    <n v="0"/>
    <n v="227"/>
    <x v="1193"/>
    <x v="0"/>
    <x v="0"/>
    <x v="0"/>
    <s v="03.16.15"/>
    <x v="0"/>
    <x v="0"/>
    <x v="0"/>
    <s v="Direção Financeira"/>
    <s v="03.16.15"/>
    <s v="Direção Financeira"/>
    <s v="03.16.15"/>
    <x v="48"/>
    <x v="0"/>
    <x v="0"/>
    <x v="0"/>
    <x v="1"/>
    <x v="0"/>
    <x v="0"/>
    <x v="0"/>
    <x v="5"/>
    <s v="2024-08-26"/>
    <x v="2"/>
    <n v="227"/>
    <x v="0"/>
    <m/>
    <x v="0"/>
    <m/>
    <x v="54"/>
    <n v="100477977"/>
    <x v="0"/>
    <x v="8"/>
    <s v="Direção Financeira"/>
    <s v="ORI"/>
    <x v="0"/>
    <m/>
    <x v="0"/>
    <x v="0"/>
    <x v="0"/>
    <x v="0"/>
    <x v="0"/>
    <x v="0"/>
    <x v="0"/>
    <x v="0"/>
    <x v="0"/>
    <x v="0"/>
    <x v="0"/>
    <s v="Direção Financeira"/>
    <x v="0"/>
    <x v="0"/>
    <x v="0"/>
    <x v="0"/>
    <x v="0"/>
    <x v="0"/>
    <x v="0"/>
    <x v="0"/>
    <x v="0"/>
    <x v="0"/>
    <x v="8"/>
    <x v="0"/>
    <s v="Pagamento de salário referente a 08-2024"/>
  </r>
  <r>
    <x v="0"/>
    <n v="0"/>
    <n v="0"/>
    <n v="0"/>
    <n v="4215"/>
    <x v="1193"/>
    <x v="0"/>
    <x v="0"/>
    <x v="0"/>
    <s v="03.16.15"/>
    <x v="0"/>
    <x v="0"/>
    <x v="0"/>
    <s v="Direção Financeira"/>
    <s v="03.16.15"/>
    <s v="Direção Financeira"/>
    <s v="03.16.15"/>
    <x v="64"/>
    <x v="0"/>
    <x v="0"/>
    <x v="0"/>
    <x v="0"/>
    <x v="0"/>
    <x v="0"/>
    <x v="0"/>
    <x v="5"/>
    <s v="2024-08-26"/>
    <x v="2"/>
    <n v="4215"/>
    <x v="0"/>
    <m/>
    <x v="0"/>
    <m/>
    <x v="19"/>
    <n v="100474706"/>
    <x v="0"/>
    <x v="6"/>
    <s v="Direção Financeira"/>
    <s v="ORI"/>
    <x v="0"/>
    <m/>
    <x v="0"/>
    <x v="0"/>
    <x v="0"/>
    <x v="0"/>
    <x v="0"/>
    <x v="0"/>
    <x v="0"/>
    <x v="0"/>
    <x v="0"/>
    <x v="0"/>
    <x v="0"/>
    <s v="Direção Financeira"/>
    <x v="0"/>
    <x v="0"/>
    <x v="0"/>
    <x v="0"/>
    <x v="0"/>
    <x v="0"/>
    <x v="0"/>
    <x v="0"/>
    <x v="0"/>
    <x v="0"/>
    <x v="6"/>
    <x v="0"/>
    <s v="Pagamento de salário referente a 08-2024"/>
  </r>
  <r>
    <x v="0"/>
    <n v="0"/>
    <n v="0"/>
    <n v="0"/>
    <n v="86"/>
    <x v="1193"/>
    <x v="0"/>
    <x v="0"/>
    <x v="0"/>
    <s v="03.16.15"/>
    <x v="0"/>
    <x v="0"/>
    <x v="0"/>
    <s v="Direção Financeira"/>
    <s v="03.16.15"/>
    <s v="Direção Financeira"/>
    <s v="03.16.15"/>
    <x v="29"/>
    <x v="0"/>
    <x v="0"/>
    <x v="0"/>
    <x v="0"/>
    <x v="0"/>
    <x v="0"/>
    <x v="0"/>
    <x v="5"/>
    <s v="2024-08-26"/>
    <x v="2"/>
    <n v="86"/>
    <x v="0"/>
    <m/>
    <x v="0"/>
    <m/>
    <x v="19"/>
    <n v="100474706"/>
    <x v="0"/>
    <x v="6"/>
    <s v="Direção Financeira"/>
    <s v="ORI"/>
    <x v="0"/>
    <m/>
    <x v="0"/>
    <x v="0"/>
    <x v="0"/>
    <x v="0"/>
    <x v="0"/>
    <x v="0"/>
    <x v="0"/>
    <x v="0"/>
    <x v="0"/>
    <x v="0"/>
    <x v="0"/>
    <s v="Direção Financeira"/>
    <x v="0"/>
    <x v="0"/>
    <x v="0"/>
    <x v="0"/>
    <x v="0"/>
    <x v="0"/>
    <x v="0"/>
    <x v="0"/>
    <x v="0"/>
    <x v="0"/>
    <x v="6"/>
    <x v="0"/>
    <s v="Pagamento de salário referente a 08-2024"/>
  </r>
  <r>
    <x v="0"/>
    <n v="0"/>
    <n v="0"/>
    <n v="0"/>
    <n v="3067"/>
    <x v="1193"/>
    <x v="0"/>
    <x v="0"/>
    <x v="0"/>
    <s v="03.16.15"/>
    <x v="0"/>
    <x v="0"/>
    <x v="0"/>
    <s v="Direção Financeira"/>
    <s v="03.16.15"/>
    <s v="Direção Financeira"/>
    <s v="03.16.15"/>
    <x v="28"/>
    <x v="0"/>
    <x v="0"/>
    <x v="0"/>
    <x v="0"/>
    <x v="0"/>
    <x v="0"/>
    <x v="0"/>
    <x v="5"/>
    <s v="2024-08-26"/>
    <x v="2"/>
    <n v="3067"/>
    <x v="0"/>
    <m/>
    <x v="0"/>
    <m/>
    <x v="19"/>
    <n v="100474706"/>
    <x v="0"/>
    <x v="6"/>
    <s v="Direção Financeira"/>
    <s v="ORI"/>
    <x v="0"/>
    <m/>
    <x v="0"/>
    <x v="0"/>
    <x v="0"/>
    <x v="0"/>
    <x v="0"/>
    <x v="0"/>
    <x v="0"/>
    <x v="0"/>
    <x v="0"/>
    <x v="0"/>
    <x v="0"/>
    <s v="Direção Financeira"/>
    <x v="0"/>
    <x v="0"/>
    <x v="0"/>
    <x v="0"/>
    <x v="0"/>
    <x v="0"/>
    <x v="0"/>
    <x v="0"/>
    <x v="0"/>
    <x v="0"/>
    <x v="6"/>
    <x v="0"/>
    <s v="Pagamento de salário referente a 08-2024"/>
  </r>
  <r>
    <x v="0"/>
    <n v="0"/>
    <n v="0"/>
    <n v="0"/>
    <n v="45677"/>
    <x v="1193"/>
    <x v="0"/>
    <x v="0"/>
    <x v="0"/>
    <s v="03.16.15"/>
    <x v="0"/>
    <x v="0"/>
    <x v="0"/>
    <s v="Direção Financeira"/>
    <s v="03.16.15"/>
    <s v="Direção Financeira"/>
    <s v="03.16.15"/>
    <x v="30"/>
    <x v="0"/>
    <x v="0"/>
    <x v="0"/>
    <x v="1"/>
    <x v="0"/>
    <x v="0"/>
    <x v="0"/>
    <x v="5"/>
    <s v="2024-08-26"/>
    <x v="2"/>
    <n v="45677"/>
    <x v="0"/>
    <m/>
    <x v="0"/>
    <m/>
    <x v="19"/>
    <n v="100474706"/>
    <x v="0"/>
    <x v="6"/>
    <s v="Direção Financeira"/>
    <s v="ORI"/>
    <x v="0"/>
    <m/>
    <x v="0"/>
    <x v="0"/>
    <x v="0"/>
    <x v="0"/>
    <x v="0"/>
    <x v="0"/>
    <x v="0"/>
    <x v="0"/>
    <x v="0"/>
    <x v="0"/>
    <x v="0"/>
    <s v="Direção Financeira"/>
    <x v="0"/>
    <x v="0"/>
    <x v="0"/>
    <x v="0"/>
    <x v="0"/>
    <x v="0"/>
    <x v="0"/>
    <x v="0"/>
    <x v="0"/>
    <x v="0"/>
    <x v="6"/>
    <x v="0"/>
    <s v="Pagamento de salário referente a 08-2024"/>
  </r>
  <r>
    <x v="0"/>
    <n v="0"/>
    <n v="0"/>
    <n v="0"/>
    <n v="20727"/>
    <x v="1193"/>
    <x v="0"/>
    <x v="0"/>
    <x v="0"/>
    <s v="03.16.15"/>
    <x v="0"/>
    <x v="0"/>
    <x v="0"/>
    <s v="Direção Financeira"/>
    <s v="03.16.15"/>
    <s v="Direção Financeira"/>
    <s v="03.16.15"/>
    <x v="48"/>
    <x v="0"/>
    <x v="0"/>
    <x v="0"/>
    <x v="1"/>
    <x v="0"/>
    <x v="0"/>
    <x v="0"/>
    <x v="5"/>
    <s v="2024-08-26"/>
    <x v="2"/>
    <n v="20727"/>
    <x v="0"/>
    <m/>
    <x v="0"/>
    <m/>
    <x v="19"/>
    <n v="100474706"/>
    <x v="0"/>
    <x v="6"/>
    <s v="Direção Financeira"/>
    <s v="ORI"/>
    <x v="0"/>
    <m/>
    <x v="0"/>
    <x v="0"/>
    <x v="0"/>
    <x v="0"/>
    <x v="0"/>
    <x v="0"/>
    <x v="0"/>
    <x v="0"/>
    <x v="0"/>
    <x v="0"/>
    <x v="0"/>
    <s v="Direção Financeira"/>
    <x v="0"/>
    <x v="0"/>
    <x v="0"/>
    <x v="0"/>
    <x v="0"/>
    <x v="0"/>
    <x v="0"/>
    <x v="0"/>
    <x v="0"/>
    <x v="0"/>
    <x v="6"/>
    <x v="0"/>
    <s v="Pagamento de salário referente a 08-2024"/>
  </r>
  <r>
    <x v="0"/>
    <n v="0"/>
    <n v="0"/>
    <n v="0"/>
    <n v="49362"/>
    <x v="1193"/>
    <x v="0"/>
    <x v="0"/>
    <x v="0"/>
    <s v="03.16.15"/>
    <x v="0"/>
    <x v="0"/>
    <x v="0"/>
    <s v="Direção Financeira"/>
    <s v="03.16.15"/>
    <s v="Direção Financeira"/>
    <s v="03.16.15"/>
    <x v="64"/>
    <x v="0"/>
    <x v="0"/>
    <x v="0"/>
    <x v="0"/>
    <x v="0"/>
    <x v="0"/>
    <x v="0"/>
    <x v="5"/>
    <s v="2024-08-26"/>
    <x v="2"/>
    <n v="49362"/>
    <x v="0"/>
    <m/>
    <x v="0"/>
    <m/>
    <x v="9"/>
    <n v="100474693"/>
    <x v="0"/>
    <x v="0"/>
    <s v="Direção Financeira"/>
    <s v="ORI"/>
    <x v="0"/>
    <m/>
    <x v="0"/>
    <x v="0"/>
    <x v="0"/>
    <x v="0"/>
    <x v="0"/>
    <x v="0"/>
    <x v="0"/>
    <x v="0"/>
    <x v="0"/>
    <x v="0"/>
    <x v="0"/>
    <s v="Direção Financeira"/>
    <x v="0"/>
    <x v="0"/>
    <x v="0"/>
    <x v="0"/>
    <x v="0"/>
    <x v="0"/>
    <x v="0"/>
    <x v="0"/>
    <x v="0"/>
    <x v="0"/>
    <x v="0"/>
    <x v="0"/>
    <s v="Pagamento de salário referente a 08-2024"/>
  </r>
  <r>
    <x v="0"/>
    <n v="0"/>
    <n v="0"/>
    <n v="0"/>
    <n v="1015"/>
    <x v="1193"/>
    <x v="0"/>
    <x v="0"/>
    <x v="0"/>
    <s v="03.16.15"/>
    <x v="0"/>
    <x v="0"/>
    <x v="0"/>
    <s v="Direção Financeira"/>
    <s v="03.16.15"/>
    <s v="Direção Financeira"/>
    <s v="03.16.15"/>
    <x v="29"/>
    <x v="0"/>
    <x v="0"/>
    <x v="0"/>
    <x v="0"/>
    <x v="0"/>
    <x v="0"/>
    <x v="0"/>
    <x v="5"/>
    <s v="2024-08-26"/>
    <x v="2"/>
    <n v="1015"/>
    <x v="0"/>
    <m/>
    <x v="0"/>
    <m/>
    <x v="9"/>
    <n v="100474693"/>
    <x v="0"/>
    <x v="0"/>
    <s v="Direção Financeira"/>
    <s v="ORI"/>
    <x v="0"/>
    <m/>
    <x v="0"/>
    <x v="0"/>
    <x v="0"/>
    <x v="0"/>
    <x v="0"/>
    <x v="0"/>
    <x v="0"/>
    <x v="0"/>
    <x v="0"/>
    <x v="0"/>
    <x v="0"/>
    <s v="Direção Financeira"/>
    <x v="0"/>
    <x v="0"/>
    <x v="0"/>
    <x v="0"/>
    <x v="0"/>
    <x v="0"/>
    <x v="0"/>
    <x v="0"/>
    <x v="0"/>
    <x v="0"/>
    <x v="0"/>
    <x v="0"/>
    <s v="Pagamento de salário referente a 08-2024"/>
  </r>
  <r>
    <x v="0"/>
    <n v="0"/>
    <n v="0"/>
    <n v="0"/>
    <n v="35923"/>
    <x v="1193"/>
    <x v="0"/>
    <x v="0"/>
    <x v="0"/>
    <s v="03.16.15"/>
    <x v="0"/>
    <x v="0"/>
    <x v="0"/>
    <s v="Direção Financeira"/>
    <s v="03.16.15"/>
    <s v="Direção Financeira"/>
    <s v="03.16.15"/>
    <x v="28"/>
    <x v="0"/>
    <x v="0"/>
    <x v="0"/>
    <x v="0"/>
    <x v="0"/>
    <x v="0"/>
    <x v="0"/>
    <x v="5"/>
    <s v="2024-08-26"/>
    <x v="2"/>
    <n v="35923"/>
    <x v="0"/>
    <m/>
    <x v="0"/>
    <m/>
    <x v="9"/>
    <n v="100474693"/>
    <x v="0"/>
    <x v="0"/>
    <s v="Direção Financeira"/>
    <s v="ORI"/>
    <x v="0"/>
    <m/>
    <x v="0"/>
    <x v="0"/>
    <x v="0"/>
    <x v="0"/>
    <x v="0"/>
    <x v="0"/>
    <x v="0"/>
    <x v="0"/>
    <x v="0"/>
    <x v="0"/>
    <x v="0"/>
    <s v="Direção Financeira"/>
    <x v="0"/>
    <x v="0"/>
    <x v="0"/>
    <x v="0"/>
    <x v="0"/>
    <x v="0"/>
    <x v="0"/>
    <x v="0"/>
    <x v="0"/>
    <x v="0"/>
    <x v="0"/>
    <x v="0"/>
    <s v="Pagamento de salário referente a 08-2024"/>
  </r>
  <r>
    <x v="0"/>
    <n v="0"/>
    <n v="0"/>
    <n v="0"/>
    <n v="534857"/>
    <x v="1193"/>
    <x v="0"/>
    <x v="0"/>
    <x v="0"/>
    <s v="03.16.15"/>
    <x v="0"/>
    <x v="0"/>
    <x v="0"/>
    <s v="Direção Financeira"/>
    <s v="03.16.15"/>
    <s v="Direção Financeira"/>
    <s v="03.16.15"/>
    <x v="30"/>
    <x v="0"/>
    <x v="0"/>
    <x v="0"/>
    <x v="1"/>
    <x v="0"/>
    <x v="0"/>
    <x v="0"/>
    <x v="5"/>
    <s v="2024-08-26"/>
    <x v="2"/>
    <n v="534857"/>
    <x v="0"/>
    <m/>
    <x v="0"/>
    <m/>
    <x v="9"/>
    <n v="100474693"/>
    <x v="0"/>
    <x v="0"/>
    <s v="Direção Financeira"/>
    <s v="ORI"/>
    <x v="0"/>
    <m/>
    <x v="0"/>
    <x v="0"/>
    <x v="0"/>
    <x v="0"/>
    <x v="0"/>
    <x v="0"/>
    <x v="0"/>
    <x v="0"/>
    <x v="0"/>
    <x v="0"/>
    <x v="0"/>
    <s v="Direção Financeira"/>
    <x v="0"/>
    <x v="0"/>
    <x v="0"/>
    <x v="0"/>
    <x v="0"/>
    <x v="0"/>
    <x v="0"/>
    <x v="0"/>
    <x v="0"/>
    <x v="0"/>
    <x v="0"/>
    <x v="0"/>
    <s v="Pagamento de salário referente a 08-2024"/>
  </r>
  <r>
    <x v="0"/>
    <n v="0"/>
    <n v="0"/>
    <n v="0"/>
    <n v="242671"/>
    <x v="1193"/>
    <x v="0"/>
    <x v="0"/>
    <x v="0"/>
    <s v="03.16.15"/>
    <x v="0"/>
    <x v="0"/>
    <x v="0"/>
    <s v="Direção Financeira"/>
    <s v="03.16.15"/>
    <s v="Direção Financeira"/>
    <s v="03.16.15"/>
    <x v="48"/>
    <x v="0"/>
    <x v="0"/>
    <x v="0"/>
    <x v="1"/>
    <x v="0"/>
    <x v="0"/>
    <x v="0"/>
    <x v="5"/>
    <s v="2024-08-26"/>
    <x v="2"/>
    <n v="242671"/>
    <x v="0"/>
    <m/>
    <x v="0"/>
    <m/>
    <x v="9"/>
    <n v="100474693"/>
    <x v="0"/>
    <x v="0"/>
    <s v="Direção Financeira"/>
    <s v="ORI"/>
    <x v="0"/>
    <m/>
    <x v="0"/>
    <x v="0"/>
    <x v="0"/>
    <x v="0"/>
    <x v="0"/>
    <x v="0"/>
    <x v="0"/>
    <x v="0"/>
    <x v="0"/>
    <x v="0"/>
    <x v="0"/>
    <s v="Direção Financeira"/>
    <x v="0"/>
    <x v="0"/>
    <x v="0"/>
    <x v="0"/>
    <x v="0"/>
    <x v="0"/>
    <x v="0"/>
    <x v="0"/>
    <x v="0"/>
    <x v="0"/>
    <x v="0"/>
    <x v="0"/>
    <s v="Pagamento de salário referente a 08-2024"/>
  </r>
  <r>
    <x v="0"/>
    <n v="0"/>
    <n v="0"/>
    <n v="0"/>
    <n v="202326"/>
    <x v="1194"/>
    <x v="0"/>
    <x v="1"/>
    <x v="0"/>
    <s v="80.02.01"/>
    <x v="2"/>
    <x v="2"/>
    <x v="2"/>
    <s v="Retenções Iur"/>
    <s v="80.02.01"/>
    <s v="Retenções Iur"/>
    <s v="80.02.01"/>
    <x v="2"/>
    <x v="0"/>
    <x v="1"/>
    <x v="0"/>
    <x v="1"/>
    <x v="2"/>
    <x v="2"/>
    <x v="0"/>
    <x v="5"/>
    <s v="2024-08-26"/>
    <x v="2"/>
    <n v="202326"/>
    <x v="0"/>
    <m/>
    <x v="0"/>
    <m/>
    <x v="2"/>
    <n v="100474696"/>
    <x v="0"/>
    <x v="0"/>
    <s v="Retenções Iur"/>
    <s v="ORI"/>
    <x v="0"/>
    <s v="RIUR"/>
    <x v="0"/>
    <x v="0"/>
    <x v="0"/>
    <x v="0"/>
    <x v="0"/>
    <x v="0"/>
    <x v="0"/>
    <x v="0"/>
    <x v="0"/>
    <x v="0"/>
    <x v="0"/>
    <s v="Retenções Iur"/>
    <x v="0"/>
    <x v="0"/>
    <x v="0"/>
    <x v="0"/>
    <x v="2"/>
    <x v="0"/>
    <x v="0"/>
    <x v="0"/>
    <x v="0"/>
    <x v="1"/>
    <x v="0"/>
    <x v="0"/>
    <s v="RETENCAO OT"/>
  </r>
  <r>
    <x v="0"/>
    <n v="0"/>
    <n v="0"/>
    <n v="0"/>
    <n v="6528"/>
    <x v="1195"/>
    <x v="0"/>
    <x v="1"/>
    <x v="0"/>
    <s v="80.02.10.26"/>
    <x v="13"/>
    <x v="2"/>
    <x v="2"/>
    <s v="Outros"/>
    <s v="80.02.10"/>
    <s v="Outros"/>
    <s v="80.02.10"/>
    <x v="34"/>
    <x v="0"/>
    <x v="1"/>
    <x v="9"/>
    <x v="1"/>
    <x v="2"/>
    <x v="2"/>
    <x v="0"/>
    <x v="5"/>
    <s v="2024-08-26"/>
    <x v="2"/>
    <n v="6528"/>
    <x v="0"/>
    <m/>
    <x v="0"/>
    <m/>
    <x v="15"/>
    <n v="100479277"/>
    <x v="0"/>
    <x v="0"/>
    <s v="Retenção Sansung"/>
    <s v="ORI"/>
    <x v="0"/>
    <s v="RS"/>
    <x v="0"/>
    <x v="0"/>
    <x v="0"/>
    <x v="0"/>
    <x v="0"/>
    <x v="0"/>
    <x v="0"/>
    <x v="0"/>
    <x v="0"/>
    <x v="0"/>
    <x v="0"/>
    <s v="Retenção Sansung"/>
    <x v="0"/>
    <x v="0"/>
    <x v="0"/>
    <x v="0"/>
    <x v="2"/>
    <x v="0"/>
    <x v="0"/>
    <x v="0"/>
    <x v="0"/>
    <x v="1"/>
    <x v="0"/>
    <x v="0"/>
    <s v="RETENCAO OT"/>
  </r>
  <r>
    <x v="0"/>
    <n v="0"/>
    <n v="0"/>
    <n v="0"/>
    <n v="48660"/>
    <x v="1196"/>
    <x v="0"/>
    <x v="1"/>
    <x v="0"/>
    <s v="80.02.01"/>
    <x v="2"/>
    <x v="2"/>
    <x v="2"/>
    <s v="Retenções Iur"/>
    <s v="80.02.01"/>
    <s v="Retenções Iur"/>
    <s v="80.02.01"/>
    <x v="2"/>
    <x v="0"/>
    <x v="1"/>
    <x v="0"/>
    <x v="1"/>
    <x v="2"/>
    <x v="2"/>
    <x v="0"/>
    <x v="5"/>
    <s v="2024-08-26"/>
    <x v="2"/>
    <n v="48660"/>
    <x v="0"/>
    <m/>
    <x v="0"/>
    <m/>
    <x v="2"/>
    <n v="100474696"/>
    <x v="0"/>
    <x v="0"/>
    <s v="Retenções Iur"/>
    <s v="ORI"/>
    <x v="0"/>
    <s v="RIUR"/>
    <x v="0"/>
    <x v="0"/>
    <x v="0"/>
    <x v="0"/>
    <x v="0"/>
    <x v="0"/>
    <x v="0"/>
    <x v="0"/>
    <x v="0"/>
    <x v="0"/>
    <x v="0"/>
    <s v="Retenções Iur"/>
    <x v="0"/>
    <x v="0"/>
    <x v="0"/>
    <x v="0"/>
    <x v="2"/>
    <x v="0"/>
    <x v="0"/>
    <x v="0"/>
    <x v="0"/>
    <x v="1"/>
    <x v="0"/>
    <x v="0"/>
    <s v="RETENCAO OT"/>
  </r>
  <r>
    <x v="0"/>
    <n v="0"/>
    <n v="0"/>
    <n v="0"/>
    <n v="4625"/>
    <x v="1197"/>
    <x v="0"/>
    <x v="1"/>
    <x v="0"/>
    <s v="80.02.01"/>
    <x v="2"/>
    <x v="2"/>
    <x v="2"/>
    <s v="Retenções Iur"/>
    <s v="80.02.01"/>
    <s v="Retenções Iur"/>
    <s v="80.02.01"/>
    <x v="2"/>
    <x v="0"/>
    <x v="1"/>
    <x v="0"/>
    <x v="1"/>
    <x v="2"/>
    <x v="2"/>
    <x v="0"/>
    <x v="5"/>
    <s v="2024-08-27"/>
    <x v="2"/>
    <n v="4625"/>
    <x v="0"/>
    <m/>
    <x v="0"/>
    <m/>
    <x v="2"/>
    <n v="100474696"/>
    <x v="0"/>
    <x v="0"/>
    <s v="Retenções Iur"/>
    <s v="ORI"/>
    <x v="0"/>
    <s v="RIUR"/>
    <x v="0"/>
    <x v="0"/>
    <x v="0"/>
    <x v="0"/>
    <x v="0"/>
    <x v="0"/>
    <x v="0"/>
    <x v="0"/>
    <x v="0"/>
    <x v="0"/>
    <x v="0"/>
    <s v="Retenções Iur"/>
    <x v="0"/>
    <x v="0"/>
    <x v="0"/>
    <x v="0"/>
    <x v="2"/>
    <x v="0"/>
    <x v="0"/>
    <x v="0"/>
    <x v="0"/>
    <x v="1"/>
    <x v="0"/>
    <x v="0"/>
    <s v="RETENCAO OT"/>
  </r>
  <r>
    <x v="0"/>
    <n v="0"/>
    <n v="0"/>
    <n v="0"/>
    <n v="50000"/>
    <x v="1198"/>
    <x v="0"/>
    <x v="0"/>
    <x v="0"/>
    <s v="03.16.15"/>
    <x v="0"/>
    <x v="0"/>
    <x v="0"/>
    <s v="Direção Financeira"/>
    <s v="03.16.15"/>
    <s v="Direção Financeira"/>
    <s v="03.16.15"/>
    <x v="77"/>
    <x v="0"/>
    <x v="0"/>
    <x v="0"/>
    <x v="0"/>
    <x v="0"/>
    <x v="0"/>
    <x v="0"/>
    <x v="7"/>
    <s v="2024-09-02"/>
    <x v="2"/>
    <n v="50000"/>
    <x v="0"/>
    <m/>
    <x v="0"/>
    <m/>
    <x v="231"/>
    <n v="100479376"/>
    <x v="0"/>
    <x v="0"/>
    <s v="Direção Financeira"/>
    <s v="ORI"/>
    <x v="0"/>
    <m/>
    <x v="0"/>
    <x v="0"/>
    <x v="0"/>
    <x v="0"/>
    <x v="0"/>
    <x v="0"/>
    <x v="0"/>
    <x v="0"/>
    <x v="0"/>
    <x v="0"/>
    <x v="0"/>
    <s v="Direção Financeira"/>
    <x v="0"/>
    <x v="0"/>
    <x v="0"/>
    <x v="0"/>
    <x v="0"/>
    <x v="0"/>
    <x v="0"/>
    <x v="0"/>
    <x v="0"/>
    <x v="0"/>
    <x v="0"/>
    <x v="0"/>
    <s v="Pagamento referente a aquisição de tecidos para  confeções de batas e uniformes para o pessoal de saneamento da CMSM, conforme anexo."/>
  </r>
  <r>
    <x v="0"/>
    <n v="0"/>
    <n v="0"/>
    <n v="0"/>
    <n v="340"/>
    <x v="1199"/>
    <x v="0"/>
    <x v="0"/>
    <x v="0"/>
    <s v="03.16.25"/>
    <x v="23"/>
    <x v="0"/>
    <x v="0"/>
    <s v="Direção dos  Recursos Humanos"/>
    <s v="03.16.25"/>
    <s v="Direção dos  Recursos Humanos"/>
    <s v="03.16.25"/>
    <x v="31"/>
    <x v="0"/>
    <x v="0"/>
    <x v="1"/>
    <x v="0"/>
    <x v="0"/>
    <x v="0"/>
    <x v="0"/>
    <x v="5"/>
    <s v="2024-08-26"/>
    <x v="2"/>
    <n v="340"/>
    <x v="0"/>
    <m/>
    <x v="0"/>
    <m/>
    <x v="2"/>
    <n v="100474696"/>
    <x v="0"/>
    <x v="1"/>
    <s v="Direção dos  Recursos Humanos"/>
    <s v="ORI"/>
    <x v="0"/>
    <m/>
    <x v="0"/>
    <x v="0"/>
    <x v="0"/>
    <x v="0"/>
    <x v="0"/>
    <x v="0"/>
    <x v="0"/>
    <x v="0"/>
    <x v="0"/>
    <x v="0"/>
    <x v="0"/>
    <s v="Direção dos  Recursos Humanos"/>
    <x v="0"/>
    <x v="0"/>
    <x v="0"/>
    <x v="0"/>
    <x v="0"/>
    <x v="0"/>
    <x v="0"/>
    <x v="0"/>
    <x v="0"/>
    <x v="0"/>
    <x v="1"/>
    <x v="0"/>
    <s v="Pagamento de salário referente a 08-2024"/>
  </r>
  <r>
    <x v="0"/>
    <n v="0"/>
    <n v="0"/>
    <n v="0"/>
    <n v="77"/>
    <x v="1199"/>
    <x v="0"/>
    <x v="0"/>
    <x v="0"/>
    <s v="03.16.25"/>
    <x v="23"/>
    <x v="0"/>
    <x v="0"/>
    <s v="Direção dos  Recursos Humanos"/>
    <s v="03.16.25"/>
    <s v="Direção dos  Recursos Humanos"/>
    <s v="03.16.25"/>
    <x v="29"/>
    <x v="0"/>
    <x v="0"/>
    <x v="0"/>
    <x v="0"/>
    <x v="0"/>
    <x v="0"/>
    <x v="0"/>
    <x v="5"/>
    <s v="2024-08-26"/>
    <x v="2"/>
    <n v="77"/>
    <x v="0"/>
    <m/>
    <x v="0"/>
    <m/>
    <x v="2"/>
    <n v="100474696"/>
    <x v="0"/>
    <x v="1"/>
    <s v="Direção dos  Recursos Humanos"/>
    <s v="ORI"/>
    <x v="0"/>
    <m/>
    <x v="0"/>
    <x v="0"/>
    <x v="0"/>
    <x v="0"/>
    <x v="0"/>
    <x v="0"/>
    <x v="0"/>
    <x v="0"/>
    <x v="0"/>
    <x v="0"/>
    <x v="0"/>
    <s v="Direção dos  Recursos Humanos"/>
    <x v="0"/>
    <x v="0"/>
    <x v="0"/>
    <x v="0"/>
    <x v="0"/>
    <x v="0"/>
    <x v="0"/>
    <x v="0"/>
    <x v="0"/>
    <x v="0"/>
    <x v="1"/>
    <x v="0"/>
    <s v="Pagamento de salário referente a 08-2024"/>
  </r>
  <r>
    <x v="0"/>
    <n v="0"/>
    <n v="0"/>
    <n v="0"/>
    <n v="1090"/>
    <x v="1199"/>
    <x v="0"/>
    <x v="0"/>
    <x v="0"/>
    <s v="03.16.25"/>
    <x v="23"/>
    <x v="0"/>
    <x v="0"/>
    <s v="Direção dos  Recursos Humanos"/>
    <s v="03.16.25"/>
    <s v="Direção dos  Recursos Humanos"/>
    <s v="03.16.25"/>
    <x v="30"/>
    <x v="0"/>
    <x v="0"/>
    <x v="0"/>
    <x v="1"/>
    <x v="0"/>
    <x v="0"/>
    <x v="0"/>
    <x v="5"/>
    <s v="2024-08-26"/>
    <x v="2"/>
    <n v="1090"/>
    <x v="0"/>
    <m/>
    <x v="0"/>
    <m/>
    <x v="2"/>
    <n v="100474696"/>
    <x v="0"/>
    <x v="1"/>
    <s v="Direção dos  Recursos Humanos"/>
    <s v="ORI"/>
    <x v="0"/>
    <m/>
    <x v="0"/>
    <x v="0"/>
    <x v="0"/>
    <x v="0"/>
    <x v="0"/>
    <x v="0"/>
    <x v="0"/>
    <x v="0"/>
    <x v="0"/>
    <x v="0"/>
    <x v="0"/>
    <s v="Direção dos  Recursos Humanos"/>
    <x v="0"/>
    <x v="0"/>
    <x v="0"/>
    <x v="0"/>
    <x v="0"/>
    <x v="0"/>
    <x v="0"/>
    <x v="0"/>
    <x v="0"/>
    <x v="0"/>
    <x v="1"/>
    <x v="0"/>
    <s v="Pagamento de salário referente a 08-2024"/>
  </r>
  <r>
    <x v="0"/>
    <n v="0"/>
    <n v="0"/>
    <n v="0"/>
    <n v="9746"/>
    <x v="1199"/>
    <x v="0"/>
    <x v="0"/>
    <x v="0"/>
    <s v="03.16.25"/>
    <x v="23"/>
    <x v="0"/>
    <x v="0"/>
    <s v="Direção dos  Recursos Humanos"/>
    <s v="03.16.25"/>
    <s v="Direção dos  Recursos Humanos"/>
    <s v="03.16.25"/>
    <x v="48"/>
    <x v="0"/>
    <x v="0"/>
    <x v="0"/>
    <x v="1"/>
    <x v="0"/>
    <x v="0"/>
    <x v="0"/>
    <x v="5"/>
    <s v="2024-08-26"/>
    <x v="2"/>
    <n v="9746"/>
    <x v="0"/>
    <m/>
    <x v="0"/>
    <m/>
    <x v="2"/>
    <n v="100474696"/>
    <x v="0"/>
    <x v="1"/>
    <s v="Direção dos  Recursos Humanos"/>
    <s v="ORI"/>
    <x v="0"/>
    <m/>
    <x v="0"/>
    <x v="0"/>
    <x v="0"/>
    <x v="0"/>
    <x v="0"/>
    <x v="0"/>
    <x v="0"/>
    <x v="0"/>
    <x v="0"/>
    <x v="0"/>
    <x v="0"/>
    <s v="Direção dos  Recursos Humanos"/>
    <x v="0"/>
    <x v="0"/>
    <x v="0"/>
    <x v="0"/>
    <x v="0"/>
    <x v="0"/>
    <x v="0"/>
    <x v="0"/>
    <x v="0"/>
    <x v="0"/>
    <x v="1"/>
    <x v="0"/>
    <s v="Pagamento de salário referente a 08-2024"/>
  </r>
  <r>
    <x v="0"/>
    <n v="0"/>
    <n v="0"/>
    <n v="0"/>
    <n v="3408"/>
    <x v="1199"/>
    <x v="0"/>
    <x v="0"/>
    <x v="0"/>
    <s v="03.16.25"/>
    <x v="23"/>
    <x v="0"/>
    <x v="0"/>
    <s v="Direção dos  Recursos Humanos"/>
    <s v="03.16.25"/>
    <s v="Direção dos  Recursos Humanos"/>
    <s v="03.16.25"/>
    <x v="49"/>
    <x v="0"/>
    <x v="0"/>
    <x v="0"/>
    <x v="1"/>
    <x v="0"/>
    <x v="0"/>
    <x v="0"/>
    <x v="5"/>
    <s v="2024-08-26"/>
    <x v="2"/>
    <n v="3408"/>
    <x v="0"/>
    <m/>
    <x v="0"/>
    <m/>
    <x v="2"/>
    <n v="100474696"/>
    <x v="0"/>
    <x v="1"/>
    <s v="Direção dos  Recursos Humanos"/>
    <s v="ORI"/>
    <x v="0"/>
    <m/>
    <x v="0"/>
    <x v="0"/>
    <x v="0"/>
    <x v="0"/>
    <x v="0"/>
    <x v="0"/>
    <x v="0"/>
    <x v="0"/>
    <x v="0"/>
    <x v="0"/>
    <x v="0"/>
    <s v="Direção dos  Recursos Humanos"/>
    <x v="0"/>
    <x v="0"/>
    <x v="0"/>
    <x v="0"/>
    <x v="0"/>
    <x v="0"/>
    <x v="0"/>
    <x v="0"/>
    <x v="0"/>
    <x v="0"/>
    <x v="1"/>
    <x v="0"/>
    <s v="Pagamento de salário referente a 08-2024"/>
  </r>
  <r>
    <x v="0"/>
    <n v="0"/>
    <n v="0"/>
    <n v="0"/>
    <n v="1697"/>
    <x v="1199"/>
    <x v="0"/>
    <x v="0"/>
    <x v="0"/>
    <s v="03.16.25"/>
    <x v="23"/>
    <x v="0"/>
    <x v="0"/>
    <s v="Direção dos  Recursos Humanos"/>
    <s v="03.16.25"/>
    <s v="Direção dos  Recursos Humanos"/>
    <s v="03.16.25"/>
    <x v="78"/>
    <x v="0"/>
    <x v="4"/>
    <x v="17"/>
    <x v="0"/>
    <x v="0"/>
    <x v="0"/>
    <x v="0"/>
    <x v="5"/>
    <s v="2024-08-26"/>
    <x v="2"/>
    <n v="1697"/>
    <x v="0"/>
    <m/>
    <x v="0"/>
    <m/>
    <x v="2"/>
    <n v="100474696"/>
    <x v="0"/>
    <x v="1"/>
    <s v="Direção dos  Recursos Humanos"/>
    <s v="ORI"/>
    <x v="0"/>
    <m/>
    <x v="0"/>
    <x v="0"/>
    <x v="0"/>
    <x v="0"/>
    <x v="0"/>
    <x v="0"/>
    <x v="0"/>
    <x v="0"/>
    <x v="0"/>
    <x v="0"/>
    <x v="0"/>
    <s v="Direção dos  Recursos Humanos"/>
    <x v="0"/>
    <x v="0"/>
    <x v="0"/>
    <x v="0"/>
    <x v="0"/>
    <x v="0"/>
    <x v="0"/>
    <x v="0"/>
    <x v="0"/>
    <x v="0"/>
    <x v="1"/>
    <x v="0"/>
    <s v="Pagamento de salário referente a 08-2024"/>
  </r>
  <r>
    <x v="0"/>
    <n v="0"/>
    <n v="0"/>
    <n v="0"/>
    <n v="30411"/>
    <x v="1199"/>
    <x v="0"/>
    <x v="0"/>
    <x v="0"/>
    <s v="03.16.25"/>
    <x v="23"/>
    <x v="0"/>
    <x v="0"/>
    <s v="Direção dos  Recursos Humanos"/>
    <s v="03.16.25"/>
    <s v="Direção dos  Recursos Humanos"/>
    <s v="03.16.25"/>
    <x v="79"/>
    <x v="0"/>
    <x v="4"/>
    <x v="17"/>
    <x v="0"/>
    <x v="0"/>
    <x v="0"/>
    <x v="0"/>
    <x v="5"/>
    <s v="2024-08-26"/>
    <x v="2"/>
    <n v="30411"/>
    <x v="0"/>
    <m/>
    <x v="0"/>
    <m/>
    <x v="2"/>
    <n v="100474696"/>
    <x v="0"/>
    <x v="1"/>
    <s v="Direção dos  Recursos Humanos"/>
    <s v="ORI"/>
    <x v="0"/>
    <m/>
    <x v="0"/>
    <x v="0"/>
    <x v="0"/>
    <x v="0"/>
    <x v="0"/>
    <x v="0"/>
    <x v="0"/>
    <x v="0"/>
    <x v="0"/>
    <x v="0"/>
    <x v="0"/>
    <s v="Direção dos  Recursos Humanos"/>
    <x v="0"/>
    <x v="0"/>
    <x v="0"/>
    <x v="0"/>
    <x v="0"/>
    <x v="0"/>
    <x v="0"/>
    <x v="0"/>
    <x v="0"/>
    <x v="0"/>
    <x v="1"/>
    <x v="0"/>
    <s v="Pagamento de salário referente a 08-2024"/>
  </r>
  <r>
    <x v="0"/>
    <n v="0"/>
    <n v="0"/>
    <n v="0"/>
    <n v="11317"/>
    <x v="1199"/>
    <x v="0"/>
    <x v="0"/>
    <x v="0"/>
    <s v="03.16.25"/>
    <x v="23"/>
    <x v="0"/>
    <x v="0"/>
    <s v="Direção dos  Recursos Humanos"/>
    <s v="03.16.25"/>
    <s v="Direção dos  Recursos Humanos"/>
    <s v="03.16.25"/>
    <x v="31"/>
    <x v="0"/>
    <x v="0"/>
    <x v="1"/>
    <x v="0"/>
    <x v="0"/>
    <x v="0"/>
    <x v="0"/>
    <x v="5"/>
    <s v="2024-08-26"/>
    <x v="2"/>
    <n v="11317"/>
    <x v="0"/>
    <m/>
    <x v="0"/>
    <m/>
    <x v="9"/>
    <n v="100474693"/>
    <x v="0"/>
    <x v="0"/>
    <s v="Direção dos  Recursos Humanos"/>
    <s v="ORI"/>
    <x v="0"/>
    <m/>
    <x v="0"/>
    <x v="0"/>
    <x v="0"/>
    <x v="0"/>
    <x v="0"/>
    <x v="0"/>
    <x v="0"/>
    <x v="0"/>
    <x v="0"/>
    <x v="0"/>
    <x v="0"/>
    <s v="Direção dos  Recursos Humanos"/>
    <x v="0"/>
    <x v="0"/>
    <x v="0"/>
    <x v="0"/>
    <x v="0"/>
    <x v="0"/>
    <x v="0"/>
    <x v="0"/>
    <x v="0"/>
    <x v="0"/>
    <x v="0"/>
    <x v="0"/>
    <s v="Pagamento de salário referente a 08-2024"/>
  </r>
  <r>
    <x v="0"/>
    <n v="0"/>
    <n v="0"/>
    <n v="0"/>
    <n v="2591"/>
    <x v="1199"/>
    <x v="0"/>
    <x v="0"/>
    <x v="0"/>
    <s v="03.16.25"/>
    <x v="23"/>
    <x v="0"/>
    <x v="0"/>
    <s v="Direção dos  Recursos Humanos"/>
    <s v="03.16.25"/>
    <s v="Direção dos  Recursos Humanos"/>
    <s v="03.16.25"/>
    <x v="29"/>
    <x v="0"/>
    <x v="0"/>
    <x v="0"/>
    <x v="0"/>
    <x v="0"/>
    <x v="0"/>
    <x v="0"/>
    <x v="5"/>
    <s v="2024-08-26"/>
    <x v="2"/>
    <n v="2591"/>
    <x v="0"/>
    <m/>
    <x v="0"/>
    <m/>
    <x v="9"/>
    <n v="100474693"/>
    <x v="0"/>
    <x v="0"/>
    <s v="Direção dos  Recursos Humanos"/>
    <s v="ORI"/>
    <x v="0"/>
    <m/>
    <x v="0"/>
    <x v="0"/>
    <x v="0"/>
    <x v="0"/>
    <x v="0"/>
    <x v="0"/>
    <x v="0"/>
    <x v="0"/>
    <x v="0"/>
    <x v="0"/>
    <x v="0"/>
    <s v="Direção dos  Recursos Humanos"/>
    <x v="0"/>
    <x v="0"/>
    <x v="0"/>
    <x v="0"/>
    <x v="0"/>
    <x v="0"/>
    <x v="0"/>
    <x v="0"/>
    <x v="0"/>
    <x v="0"/>
    <x v="0"/>
    <x v="0"/>
    <s v="Pagamento de salário referente a 08-2024"/>
  </r>
  <r>
    <x v="0"/>
    <n v="0"/>
    <n v="0"/>
    <n v="0"/>
    <n v="36202"/>
    <x v="1199"/>
    <x v="0"/>
    <x v="0"/>
    <x v="0"/>
    <s v="03.16.25"/>
    <x v="23"/>
    <x v="0"/>
    <x v="0"/>
    <s v="Direção dos  Recursos Humanos"/>
    <s v="03.16.25"/>
    <s v="Direção dos  Recursos Humanos"/>
    <s v="03.16.25"/>
    <x v="30"/>
    <x v="0"/>
    <x v="0"/>
    <x v="0"/>
    <x v="1"/>
    <x v="0"/>
    <x v="0"/>
    <x v="0"/>
    <x v="5"/>
    <s v="2024-08-26"/>
    <x v="2"/>
    <n v="36202"/>
    <x v="0"/>
    <m/>
    <x v="0"/>
    <m/>
    <x v="9"/>
    <n v="100474693"/>
    <x v="0"/>
    <x v="0"/>
    <s v="Direção dos  Recursos Humanos"/>
    <s v="ORI"/>
    <x v="0"/>
    <m/>
    <x v="0"/>
    <x v="0"/>
    <x v="0"/>
    <x v="0"/>
    <x v="0"/>
    <x v="0"/>
    <x v="0"/>
    <x v="0"/>
    <x v="0"/>
    <x v="0"/>
    <x v="0"/>
    <s v="Direção dos  Recursos Humanos"/>
    <x v="0"/>
    <x v="0"/>
    <x v="0"/>
    <x v="0"/>
    <x v="0"/>
    <x v="0"/>
    <x v="0"/>
    <x v="0"/>
    <x v="0"/>
    <x v="0"/>
    <x v="0"/>
    <x v="0"/>
    <s v="Pagamento de salário referente a 08-2024"/>
  </r>
  <r>
    <x v="0"/>
    <n v="0"/>
    <n v="0"/>
    <n v="0"/>
    <n v="323528"/>
    <x v="1199"/>
    <x v="0"/>
    <x v="0"/>
    <x v="0"/>
    <s v="03.16.25"/>
    <x v="23"/>
    <x v="0"/>
    <x v="0"/>
    <s v="Direção dos  Recursos Humanos"/>
    <s v="03.16.25"/>
    <s v="Direção dos  Recursos Humanos"/>
    <s v="03.16.25"/>
    <x v="48"/>
    <x v="0"/>
    <x v="0"/>
    <x v="0"/>
    <x v="1"/>
    <x v="0"/>
    <x v="0"/>
    <x v="0"/>
    <x v="5"/>
    <s v="2024-08-26"/>
    <x v="2"/>
    <n v="323528"/>
    <x v="0"/>
    <m/>
    <x v="0"/>
    <m/>
    <x v="9"/>
    <n v="100474693"/>
    <x v="0"/>
    <x v="0"/>
    <s v="Direção dos  Recursos Humanos"/>
    <s v="ORI"/>
    <x v="0"/>
    <m/>
    <x v="0"/>
    <x v="0"/>
    <x v="0"/>
    <x v="0"/>
    <x v="0"/>
    <x v="0"/>
    <x v="0"/>
    <x v="0"/>
    <x v="0"/>
    <x v="0"/>
    <x v="0"/>
    <s v="Direção dos  Recursos Humanos"/>
    <x v="0"/>
    <x v="0"/>
    <x v="0"/>
    <x v="0"/>
    <x v="0"/>
    <x v="0"/>
    <x v="0"/>
    <x v="0"/>
    <x v="0"/>
    <x v="0"/>
    <x v="0"/>
    <x v="0"/>
    <s v="Pagamento de salário referente a 08-2024"/>
  </r>
  <r>
    <x v="0"/>
    <n v="0"/>
    <n v="0"/>
    <n v="0"/>
    <n v="113144"/>
    <x v="1199"/>
    <x v="0"/>
    <x v="0"/>
    <x v="0"/>
    <s v="03.16.25"/>
    <x v="23"/>
    <x v="0"/>
    <x v="0"/>
    <s v="Direção dos  Recursos Humanos"/>
    <s v="03.16.25"/>
    <s v="Direção dos  Recursos Humanos"/>
    <s v="03.16.25"/>
    <x v="49"/>
    <x v="0"/>
    <x v="0"/>
    <x v="0"/>
    <x v="1"/>
    <x v="0"/>
    <x v="0"/>
    <x v="0"/>
    <x v="5"/>
    <s v="2024-08-26"/>
    <x v="2"/>
    <n v="113144"/>
    <x v="0"/>
    <m/>
    <x v="0"/>
    <m/>
    <x v="9"/>
    <n v="100474693"/>
    <x v="0"/>
    <x v="0"/>
    <s v="Direção dos  Recursos Humanos"/>
    <s v="ORI"/>
    <x v="0"/>
    <m/>
    <x v="0"/>
    <x v="0"/>
    <x v="0"/>
    <x v="0"/>
    <x v="0"/>
    <x v="0"/>
    <x v="0"/>
    <x v="0"/>
    <x v="0"/>
    <x v="0"/>
    <x v="0"/>
    <s v="Direção dos  Recursos Humanos"/>
    <x v="0"/>
    <x v="0"/>
    <x v="0"/>
    <x v="0"/>
    <x v="0"/>
    <x v="0"/>
    <x v="0"/>
    <x v="0"/>
    <x v="0"/>
    <x v="0"/>
    <x v="0"/>
    <x v="0"/>
    <s v="Pagamento de salário referente a 08-2024"/>
  </r>
  <r>
    <x v="0"/>
    <n v="0"/>
    <n v="0"/>
    <n v="0"/>
    <n v="56335"/>
    <x v="1199"/>
    <x v="0"/>
    <x v="0"/>
    <x v="0"/>
    <s v="03.16.25"/>
    <x v="23"/>
    <x v="0"/>
    <x v="0"/>
    <s v="Direção dos  Recursos Humanos"/>
    <s v="03.16.25"/>
    <s v="Direção dos  Recursos Humanos"/>
    <s v="03.16.25"/>
    <x v="78"/>
    <x v="0"/>
    <x v="4"/>
    <x v="17"/>
    <x v="0"/>
    <x v="0"/>
    <x v="0"/>
    <x v="0"/>
    <x v="5"/>
    <s v="2024-08-26"/>
    <x v="2"/>
    <n v="56335"/>
    <x v="0"/>
    <m/>
    <x v="0"/>
    <m/>
    <x v="9"/>
    <n v="100474693"/>
    <x v="0"/>
    <x v="0"/>
    <s v="Direção dos  Recursos Humanos"/>
    <s v="ORI"/>
    <x v="0"/>
    <m/>
    <x v="0"/>
    <x v="0"/>
    <x v="0"/>
    <x v="0"/>
    <x v="0"/>
    <x v="0"/>
    <x v="0"/>
    <x v="0"/>
    <x v="0"/>
    <x v="0"/>
    <x v="0"/>
    <s v="Direção dos  Recursos Humanos"/>
    <x v="0"/>
    <x v="0"/>
    <x v="0"/>
    <x v="0"/>
    <x v="0"/>
    <x v="0"/>
    <x v="0"/>
    <x v="0"/>
    <x v="0"/>
    <x v="0"/>
    <x v="0"/>
    <x v="0"/>
    <s v="Pagamento de salário referente a 08-2024"/>
  </r>
  <r>
    <x v="0"/>
    <n v="0"/>
    <n v="0"/>
    <n v="0"/>
    <n v="1009327"/>
    <x v="1199"/>
    <x v="0"/>
    <x v="0"/>
    <x v="0"/>
    <s v="03.16.25"/>
    <x v="23"/>
    <x v="0"/>
    <x v="0"/>
    <s v="Direção dos  Recursos Humanos"/>
    <s v="03.16.25"/>
    <s v="Direção dos  Recursos Humanos"/>
    <s v="03.16.25"/>
    <x v="79"/>
    <x v="0"/>
    <x v="4"/>
    <x v="17"/>
    <x v="0"/>
    <x v="0"/>
    <x v="0"/>
    <x v="0"/>
    <x v="5"/>
    <s v="2024-08-26"/>
    <x v="2"/>
    <n v="1009327"/>
    <x v="0"/>
    <m/>
    <x v="0"/>
    <m/>
    <x v="9"/>
    <n v="100474693"/>
    <x v="0"/>
    <x v="0"/>
    <s v="Direção dos  Recursos Humanos"/>
    <s v="ORI"/>
    <x v="0"/>
    <m/>
    <x v="0"/>
    <x v="0"/>
    <x v="0"/>
    <x v="0"/>
    <x v="0"/>
    <x v="0"/>
    <x v="0"/>
    <x v="0"/>
    <x v="0"/>
    <x v="0"/>
    <x v="0"/>
    <s v="Direção dos  Recursos Humanos"/>
    <x v="0"/>
    <x v="0"/>
    <x v="0"/>
    <x v="0"/>
    <x v="0"/>
    <x v="0"/>
    <x v="0"/>
    <x v="0"/>
    <x v="0"/>
    <x v="0"/>
    <x v="0"/>
    <x v="0"/>
    <s v="Pagamento de salário referente a 08-2024"/>
  </r>
  <r>
    <x v="0"/>
    <n v="0"/>
    <n v="0"/>
    <n v="0"/>
    <n v="4625"/>
    <x v="1200"/>
    <x v="0"/>
    <x v="0"/>
    <x v="0"/>
    <s v="03.16.15"/>
    <x v="0"/>
    <x v="0"/>
    <x v="0"/>
    <s v="Direção Financeira"/>
    <s v="03.16.15"/>
    <s v="Direção Financeira"/>
    <s v="03.16.15"/>
    <x v="5"/>
    <x v="0"/>
    <x v="0"/>
    <x v="1"/>
    <x v="0"/>
    <x v="0"/>
    <x v="0"/>
    <x v="0"/>
    <x v="5"/>
    <s v="2024-08-27"/>
    <x v="2"/>
    <n v="4625"/>
    <x v="0"/>
    <m/>
    <x v="0"/>
    <m/>
    <x v="2"/>
    <n v="100474696"/>
    <x v="0"/>
    <x v="1"/>
    <s v="Direção Financeira"/>
    <s v="ORI"/>
    <x v="0"/>
    <m/>
    <x v="0"/>
    <x v="0"/>
    <x v="0"/>
    <x v="0"/>
    <x v="0"/>
    <x v="0"/>
    <x v="0"/>
    <x v="0"/>
    <x v="0"/>
    <x v="0"/>
    <x v="0"/>
    <s v="Direção Financeira"/>
    <x v="0"/>
    <x v="0"/>
    <x v="0"/>
    <x v="0"/>
    <x v="0"/>
    <x v="0"/>
    <x v="0"/>
    <x v="0"/>
    <x v="0"/>
    <x v="0"/>
    <x v="1"/>
    <x v="0"/>
    <s v="Pagamento correspondente aos serviços prestados como policias recém-formados enquadrados na fiscalização referente ao período de 23 de julho a 30 de agosto de 2024, conforme anexo."/>
  </r>
  <r>
    <x v="0"/>
    <n v="0"/>
    <n v="0"/>
    <n v="0"/>
    <n v="26206"/>
    <x v="1200"/>
    <x v="0"/>
    <x v="0"/>
    <x v="0"/>
    <s v="03.16.15"/>
    <x v="0"/>
    <x v="0"/>
    <x v="0"/>
    <s v="Direção Financeira"/>
    <s v="03.16.15"/>
    <s v="Direção Financeira"/>
    <s v="03.16.15"/>
    <x v="5"/>
    <x v="0"/>
    <x v="0"/>
    <x v="1"/>
    <x v="0"/>
    <x v="0"/>
    <x v="0"/>
    <x v="0"/>
    <x v="5"/>
    <s v="2024-08-27"/>
    <x v="2"/>
    <n v="26206"/>
    <x v="0"/>
    <m/>
    <x v="0"/>
    <m/>
    <x v="31"/>
    <n v="100479712"/>
    <x v="0"/>
    <x v="0"/>
    <s v="Direção Financeira"/>
    <s v="ORI"/>
    <x v="0"/>
    <m/>
    <x v="0"/>
    <x v="0"/>
    <x v="0"/>
    <x v="0"/>
    <x v="0"/>
    <x v="0"/>
    <x v="0"/>
    <x v="0"/>
    <x v="0"/>
    <x v="0"/>
    <x v="0"/>
    <s v="Direção Financeira"/>
    <x v="0"/>
    <x v="0"/>
    <x v="0"/>
    <x v="0"/>
    <x v="0"/>
    <x v="0"/>
    <x v="0"/>
    <x v="0"/>
    <x v="0"/>
    <x v="0"/>
    <x v="0"/>
    <x v="0"/>
    <s v="Pagamento correspondente aos serviços prestados como policias recém-formados enquadrados na fiscalização referente ao período de 23 de julho a 30 de agosto de 2024, conforme anexo."/>
  </r>
  <r>
    <x v="1"/>
    <n v="0"/>
    <n v="0"/>
    <n v="0"/>
    <n v="11220"/>
    <x v="1201"/>
    <x v="0"/>
    <x v="0"/>
    <x v="0"/>
    <s v="01.27.02.15"/>
    <x v="25"/>
    <x v="1"/>
    <x v="1"/>
    <s v="Saneamento básico"/>
    <s v="01.27.02"/>
    <s v="Saneamento básico"/>
    <s v="01.27.02"/>
    <x v="46"/>
    <x v="0"/>
    <x v="0"/>
    <x v="0"/>
    <x v="0"/>
    <x v="1"/>
    <x v="1"/>
    <x v="0"/>
    <x v="5"/>
    <s v="2024-08-27"/>
    <x v="2"/>
    <n v="11220"/>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s viaturas afeto aos serviços de transporte de resíduos sólidos, conforme anexo"/>
  </r>
  <r>
    <x v="1"/>
    <n v="0"/>
    <n v="0"/>
    <n v="0"/>
    <n v="1500000"/>
    <x v="1202"/>
    <x v="0"/>
    <x v="0"/>
    <x v="0"/>
    <s v="01.28.01.08"/>
    <x v="15"/>
    <x v="4"/>
    <x v="5"/>
    <s v="Habitação Social"/>
    <s v="01.28.01"/>
    <s v="Habitação Social"/>
    <s v="01.28.01"/>
    <x v="1"/>
    <x v="0"/>
    <x v="0"/>
    <x v="0"/>
    <x v="0"/>
    <x v="1"/>
    <x v="1"/>
    <x v="0"/>
    <x v="7"/>
    <s v="2024-09-05"/>
    <x v="2"/>
    <n v="1500000"/>
    <x v="0"/>
    <m/>
    <x v="0"/>
    <m/>
    <x v="209"/>
    <n v="100479707"/>
    <x v="0"/>
    <x v="0"/>
    <s v="Habitações Sociais"/>
    <s v="ORI"/>
    <x v="0"/>
    <s v="HS"/>
    <x v="0"/>
    <x v="0"/>
    <x v="0"/>
    <x v="0"/>
    <x v="0"/>
    <x v="0"/>
    <x v="0"/>
    <x v="0"/>
    <x v="0"/>
    <x v="0"/>
    <x v="0"/>
    <s v="Habitações Sociais"/>
    <x v="0"/>
    <x v="0"/>
    <x v="0"/>
    <x v="0"/>
    <x v="1"/>
    <x v="0"/>
    <x v="0"/>
    <x v="0"/>
    <x v="0"/>
    <x v="0"/>
    <x v="0"/>
    <x v="0"/>
    <s v="Pagamento referente a reconstrução de Habitação Funcos de Palha das famílias afetadas pelo incêndio, conforme contrato em  anexo."/>
  </r>
  <r>
    <x v="0"/>
    <n v="0"/>
    <n v="0"/>
    <n v="0"/>
    <n v="29367"/>
    <x v="1203"/>
    <x v="0"/>
    <x v="0"/>
    <x v="0"/>
    <s v="03.16.15"/>
    <x v="0"/>
    <x v="0"/>
    <x v="0"/>
    <s v="Direção Financeira"/>
    <s v="03.16.15"/>
    <s v="Direção Financeira"/>
    <s v="03.16.15"/>
    <x v="35"/>
    <x v="0"/>
    <x v="0"/>
    <x v="1"/>
    <x v="1"/>
    <x v="0"/>
    <x v="0"/>
    <x v="0"/>
    <x v="5"/>
    <s v="2024-08-30"/>
    <x v="2"/>
    <n v="29367"/>
    <x v="0"/>
    <m/>
    <x v="0"/>
    <m/>
    <x v="118"/>
    <n v="100444140"/>
    <x v="0"/>
    <x v="0"/>
    <s v="Direção Financeira"/>
    <s v="ORI"/>
    <x v="0"/>
    <m/>
    <x v="0"/>
    <x v="0"/>
    <x v="0"/>
    <x v="0"/>
    <x v="0"/>
    <x v="0"/>
    <x v="0"/>
    <x v="0"/>
    <x v="0"/>
    <x v="0"/>
    <x v="0"/>
    <s v="Direção Financeira"/>
    <x v="0"/>
    <x v="0"/>
    <x v="0"/>
    <x v="0"/>
    <x v="0"/>
    <x v="0"/>
    <x v="0"/>
    <x v="0"/>
    <x v="0"/>
    <x v="0"/>
    <x v="0"/>
    <x v="0"/>
    <s v="Restituição  a favor do senhor Presidente  Herménio Fernandes pelo valor pago a empresa Águas de Santiago referente a fatura do mês de janeiro a agosto de 2024, conforme anexo."/>
  </r>
  <r>
    <x v="0"/>
    <n v="0"/>
    <n v="0"/>
    <n v="0"/>
    <n v="3559"/>
    <x v="1204"/>
    <x v="0"/>
    <x v="1"/>
    <x v="0"/>
    <s v="80.02.01"/>
    <x v="2"/>
    <x v="2"/>
    <x v="2"/>
    <s v="Retenções Iur"/>
    <s v="80.02.01"/>
    <s v="Retenções Iur"/>
    <s v="80.02.01"/>
    <x v="2"/>
    <x v="0"/>
    <x v="1"/>
    <x v="0"/>
    <x v="1"/>
    <x v="2"/>
    <x v="2"/>
    <x v="0"/>
    <x v="5"/>
    <s v="2024-08-29"/>
    <x v="2"/>
    <n v="3559"/>
    <x v="0"/>
    <m/>
    <x v="0"/>
    <m/>
    <x v="2"/>
    <n v="100474696"/>
    <x v="0"/>
    <x v="0"/>
    <s v="Retenções Iur"/>
    <s v="ORI"/>
    <x v="0"/>
    <s v="RIUR"/>
    <x v="0"/>
    <x v="0"/>
    <x v="0"/>
    <x v="0"/>
    <x v="0"/>
    <x v="0"/>
    <x v="0"/>
    <x v="0"/>
    <x v="0"/>
    <x v="0"/>
    <x v="0"/>
    <s v="Retenções Iur"/>
    <x v="0"/>
    <x v="0"/>
    <x v="0"/>
    <x v="0"/>
    <x v="2"/>
    <x v="0"/>
    <x v="0"/>
    <x v="0"/>
    <x v="0"/>
    <x v="1"/>
    <x v="0"/>
    <x v="0"/>
    <s v="RETENCAO OT"/>
  </r>
  <r>
    <x v="0"/>
    <n v="0"/>
    <n v="0"/>
    <n v="0"/>
    <n v="30000"/>
    <x v="1205"/>
    <x v="0"/>
    <x v="1"/>
    <x v="0"/>
    <s v="80.02.01"/>
    <x v="2"/>
    <x v="2"/>
    <x v="2"/>
    <s v="Retenções Iur"/>
    <s v="80.02.01"/>
    <s v="Retenções Iur"/>
    <s v="80.02.01"/>
    <x v="2"/>
    <x v="0"/>
    <x v="1"/>
    <x v="0"/>
    <x v="1"/>
    <x v="2"/>
    <x v="2"/>
    <x v="0"/>
    <x v="5"/>
    <s v="2024-08-19"/>
    <x v="2"/>
    <n v="30000"/>
    <x v="0"/>
    <m/>
    <x v="0"/>
    <m/>
    <x v="2"/>
    <n v="100474696"/>
    <x v="0"/>
    <x v="0"/>
    <s v="Retenções Iur"/>
    <s v="ORI"/>
    <x v="0"/>
    <s v="RIUR"/>
    <x v="0"/>
    <x v="0"/>
    <x v="0"/>
    <x v="0"/>
    <x v="0"/>
    <x v="0"/>
    <x v="0"/>
    <x v="0"/>
    <x v="0"/>
    <x v="0"/>
    <x v="0"/>
    <s v="Retenções Iur"/>
    <x v="0"/>
    <x v="0"/>
    <x v="0"/>
    <x v="0"/>
    <x v="2"/>
    <x v="0"/>
    <x v="0"/>
    <x v="0"/>
    <x v="0"/>
    <x v="1"/>
    <x v="0"/>
    <x v="0"/>
    <s v="RETENCAO OT"/>
  </r>
  <r>
    <x v="1"/>
    <n v="0"/>
    <n v="0"/>
    <n v="0"/>
    <n v="12500"/>
    <x v="1206"/>
    <x v="0"/>
    <x v="0"/>
    <x v="0"/>
    <s v="01.27.06.61"/>
    <x v="34"/>
    <x v="1"/>
    <x v="1"/>
    <s v="Requalificação Urbana e habitação"/>
    <s v="01.27.06"/>
    <s v="Requalificação Urbana e habitação"/>
    <s v="01.27.06"/>
    <x v="1"/>
    <x v="0"/>
    <x v="0"/>
    <x v="0"/>
    <x v="0"/>
    <x v="1"/>
    <x v="1"/>
    <x v="0"/>
    <x v="7"/>
    <s v="2024-09-04"/>
    <x v="2"/>
    <n v="12500"/>
    <x v="0"/>
    <m/>
    <x v="0"/>
    <m/>
    <x v="232"/>
    <n v="100479717"/>
    <x v="0"/>
    <x v="0"/>
    <s v="Requalificação Urbana de Ponta Verde"/>
    <s v="ORI"/>
    <x v="0"/>
    <s v="PVR"/>
    <x v="0"/>
    <x v="0"/>
    <x v="0"/>
    <x v="0"/>
    <x v="0"/>
    <x v="0"/>
    <x v="0"/>
    <x v="0"/>
    <x v="0"/>
    <x v="0"/>
    <x v="0"/>
    <s v="Requalificação Urbana de Ponta Verde"/>
    <x v="0"/>
    <x v="0"/>
    <x v="0"/>
    <x v="0"/>
    <x v="1"/>
    <x v="0"/>
    <x v="0"/>
    <x v="0"/>
    <x v="0"/>
    <x v="0"/>
    <x v="0"/>
    <x v="0"/>
    <s v="Pagamento referente a aquisição de serviços de mão de obra no âmbito da requalificação urbana e ambiental de Brufa, conforme anexo."/>
  </r>
  <r>
    <x v="0"/>
    <n v="0"/>
    <n v="0"/>
    <n v="0"/>
    <n v="3200"/>
    <x v="1207"/>
    <x v="0"/>
    <x v="1"/>
    <x v="0"/>
    <s v="03.03.10"/>
    <x v="8"/>
    <x v="0"/>
    <x v="4"/>
    <s v="Receitas Da Câmara"/>
    <s v="03.03.10"/>
    <s v="Receitas Da Câmara"/>
    <s v="03.03.10"/>
    <x v="11"/>
    <x v="0"/>
    <x v="0"/>
    <x v="5"/>
    <x v="0"/>
    <x v="0"/>
    <x v="2"/>
    <x v="0"/>
    <x v="7"/>
    <s v="2024-09-02"/>
    <x v="2"/>
    <n v="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25"/>
    <x v="1208"/>
    <x v="0"/>
    <x v="1"/>
    <x v="0"/>
    <s v="03.03.10"/>
    <x v="8"/>
    <x v="0"/>
    <x v="4"/>
    <s v="Receitas Da Câmara"/>
    <s v="03.03.10"/>
    <s v="Receitas Da Câmara"/>
    <s v="03.03.10"/>
    <x v="10"/>
    <x v="0"/>
    <x v="3"/>
    <x v="3"/>
    <x v="0"/>
    <x v="0"/>
    <x v="2"/>
    <x v="0"/>
    <x v="7"/>
    <s v="2024-09-02"/>
    <x v="2"/>
    <n v="5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90"/>
    <x v="1209"/>
    <x v="0"/>
    <x v="1"/>
    <x v="0"/>
    <s v="03.03.10"/>
    <x v="8"/>
    <x v="0"/>
    <x v="4"/>
    <s v="Receitas Da Câmara"/>
    <s v="03.03.10"/>
    <s v="Receitas Da Câmara"/>
    <s v="03.03.10"/>
    <x v="17"/>
    <x v="0"/>
    <x v="3"/>
    <x v="3"/>
    <x v="0"/>
    <x v="0"/>
    <x v="2"/>
    <x v="0"/>
    <x v="7"/>
    <s v="2024-09-02"/>
    <x v="2"/>
    <n v="31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1210"/>
    <x v="0"/>
    <x v="1"/>
    <x v="0"/>
    <s v="03.03.10"/>
    <x v="8"/>
    <x v="0"/>
    <x v="4"/>
    <s v="Receitas Da Câmara"/>
    <s v="03.03.10"/>
    <s v="Receitas Da Câmara"/>
    <s v="03.03.10"/>
    <x v="6"/>
    <x v="0"/>
    <x v="3"/>
    <x v="3"/>
    <x v="0"/>
    <x v="0"/>
    <x v="2"/>
    <x v="0"/>
    <x v="7"/>
    <s v="2024-09-02"/>
    <x v="2"/>
    <n v="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00"/>
    <x v="1211"/>
    <x v="0"/>
    <x v="1"/>
    <x v="0"/>
    <s v="03.03.10"/>
    <x v="8"/>
    <x v="0"/>
    <x v="4"/>
    <s v="Receitas Da Câmara"/>
    <s v="03.03.10"/>
    <s v="Receitas Da Câmara"/>
    <s v="03.03.10"/>
    <x v="12"/>
    <x v="0"/>
    <x v="3"/>
    <x v="3"/>
    <x v="0"/>
    <x v="0"/>
    <x v="2"/>
    <x v="0"/>
    <x v="7"/>
    <s v="2024-09-02"/>
    <x v="2"/>
    <n v="4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943"/>
    <x v="1212"/>
    <x v="0"/>
    <x v="1"/>
    <x v="0"/>
    <s v="03.03.10"/>
    <x v="8"/>
    <x v="0"/>
    <x v="4"/>
    <s v="Receitas Da Câmara"/>
    <s v="03.03.10"/>
    <s v="Receitas Da Câmara"/>
    <s v="03.03.10"/>
    <x v="9"/>
    <x v="0"/>
    <x v="3"/>
    <x v="3"/>
    <x v="0"/>
    <x v="0"/>
    <x v="2"/>
    <x v="0"/>
    <x v="7"/>
    <s v="2024-09-02"/>
    <x v="2"/>
    <n v="1894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
    <x v="1213"/>
    <x v="0"/>
    <x v="1"/>
    <x v="0"/>
    <s v="03.03.10"/>
    <x v="8"/>
    <x v="0"/>
    <x v="4"/>
    <s v="Receitas Da Câmara"/>
    <s v="03.03.10"/>
    <s v="Receitas Da Câmara"/>
    <s v="03.03.10"/>
    <x v="8"/>
    <x v="0"/>
    <x v="3"/>
    <x v="3"/>
    <x v="0"/>
    <x v="0"/>
    <x v="2"/>
    <x v="0"/>
    <x v="7"/>
    <s v="2024-09-02"/>
    <x v="2"/>
    <n v="3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080"/>
    <x v="1214"/>
    <x v="0"/>
    <x v="1"/>
    <x v="0"/>
    <s v="03.03.10"/>
    <x v="8"/>
    <x v="0"/>
    <x v="4"/>
    <s v="Receitas Da Câmara"/>
    <s v="03.03.10"/>
    <s v="Receitas Da Câmara"/>
    <s v="03.03.10"/>
    <x v="20"/>
    <x v="0"/>
    <x v="3"/>
    <x v="3"/>
    <x v="0"/>
    <x v="0"/>
    <x v="2"/>
    <x v="0"/>
    <x v="7"/>
    <s v="2024-09-02"/>
    <x v="2"/>
    <n v="22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960"/>
    <x v="1215"/>
    <x v="0"/>
    <x v="1"/>
    <x v="0"/>
    <s v="03.03.10"/>
    <x v="8"/>
    <x v="0"/>
    <x v="4"/>
    <s v="Receitas Da Câmara"/>
    <s v="03.03.10"/>
    <s v="Receitas Da Câmara"/>
    <s v="03.03.10"/>
    <x v="13"/>
    <x v="0"/>
    <x v="3"/>
    <x v="3"/>
    <x v="0"/>
    <x v="0"/>
    <x v="2"/>
    <x v="0"/>
    <x v="7"/>
    <s v="2024-09-02"/>
    <x v="2"/>
    <n v="169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473"/>
    <x v="1216"/>
    <x v="0"/>
    <x v="1"/>
    <x v="0"/>
    <s v="03.03.10"/>
    <x v="8"/>
    <x v="0"/>
    <x v="4"/>
    <s v="Receitas Da Câmara"/>
    <s v="03.03.10"/>
    <s v="Receitas Da Câmara"/>
    <s v="03.03.10"/>
    <x v="18"/>
    <x v="0"/>
    <x v="0"/>
    <x v="0"/>
    <x v="0"/>
    <x v="0"/>
    <x v="2"/>
    <x v="0"/>
    <x v="7"/>
    <s v="2024-09-02"/>
    <x v="2"/>
    <n v="3247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60"/>
    <x v="1217"/>
    <x v="0"/>
    <x v="1"/>
    <x v="0"/>
    <s v="03.03.10"/>
    <x v="8"/>
    <x v="0"/>
    <x v="4"/>
    <s v="Receitas Da Câmara"/>
    <s v="03.03.10"/>
    <s v="Receitas Da Câmara"/>
    <s v="03.03.10"/>
    <x v="13"/>
    <x v="0"/>
    <x v="3"/>
    <x v="3"/>
    <x v="0"/>
    <x v="0"/>
    <x v="2"/>
    <x v="0"/>
    <x v="7"/>
    <s v="2024-09-03"/>
    <x v="2"/>
    <n v="3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40"/>
    <x v="1218"/>
    <x v="0"/>
    <x v="1"/>
    <x v="0"/>
    <s v="03.03.10"/>
    <x v="8"/>
    <x v="0"/>
    <x v="4"/>
    <s v="Receitas Da Câmara"/>
    <s v="03.03.10"/>
    <s v="Receitas Da Câmara"/>
    <s v="03.03.10"/>
    <x v="6"/>
    <x v="0"/>
    <x v="3"/>
    <x v="3"/>
    <x v="0"/>
    <x v="0"/>
    <x v="2"/>
    <x v="0"/>
    <x v="7"/>
    <s v="2024-09-03"/>
    <x v="2"/>
    <n v="3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0"/>
    <x v="1219"/>
    <x v="0"/>
    <x v="1"/>
    <x v="0"/>
    <s v="03.03.10"/>
    <x v="8"/>
    <x v="0"/>
    <x v="4"/>
    <s v="Receitas Da Câmara"/>
    <s v="03.03.10"/>
    <s v="Receitas Da Câmara"/>
    <s v="03.03.10"/>
    <x v="20"/>
    <x v="0"/>
    <x v="3"/>
    <x v="3"/>
    <x v="0"/>
    <x v="0"/>
    <x v="2"/>
    <x v="0"/>
    <x v="7"/>
    <s v="2024-09-03"/>
    <x v="2"/>
    <n v="21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105"/>
    <x v="1220"/>
    <x v="0"/>
    <x v="1"/>
    <x v="0"/>
    <s v="03.03.10"/>
    <x v="8"/>
    <x v="0"/>
    <x v="4"/>
    <s v="Receitas Da Câmara"/>
    <s v="03.03.10"/>
    <s v="Receitas Da Câmara"/>
    <s v="03.03.10"/>
    <x v="10"/>
    <x v="0"/>
    <x v="3"/>
    <x v="3"/>
    <x v="0"/>
    <x v="0"/>
    <x v="2"/>
    <x v="0"/>
    <x v="7"/>
    <s v="2024-09-03"/>
    <x v="2"/>
    <n v="131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0"/>
    <x v="1221"/>
    <x v="0"/>
    <x v="1"/>
    <x v="0"/>
    <s v="03.03.10"/>
    <x v="8"/>
    <x v="0"/>
    <x v="4"/>
    <s v="Receitas Da Câmara"/>
    <s v="03.03.10"/>
    <s v="Receitas Da Câmara"/>
    <s v="03.03.10"/>
    <x v="17"/>
    <x v="0"/>
    <x v="3"/>
    <x v="3"/>
    <x v="0"/>
    <x v="0"/>
    <x v="2"/>
    <x v="0"/>
    <x v="7"/>
    <s v="2024-09-03"/>
    <x v="2"/>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
    <x v="1222"/>
    <x v="0"/>
    <x v="1"/>
    <x v="0"/>
    <s v="03.03.10"/>
    <x v="8"/>
    <x v="0"/>
    <x v="4"/>
    <s v="Receitas Da Câmara"/>
    <s v="03.03.10"/>
    <s v="Receitas Da Câmara"/>
    <s v="03.03.10"/>
    <x v="8"/>
    <x v="0"/>
    <x v="3"/>
    <x v="3"/>
    <x v="0"/>
    <x v="0"/>
    <x v="2"/>
    <x v="0"/>
    <x v="7"/>
    <s v="2024-09-03"/>
    <x v="2"/>
    <n v="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8491"/>
    <x v="1223"/>
    <x v="0"/>
    <x v="1"/>
    <x v="0"/>
    <s v="03.03.10"/>
    <x v="8"/>
    <x v="0"/>
    <x v="4"/>
    <s v="Receitas Da Câmara"/>
    <s v="03.03.10"/>
    <s v="Receitas Da Câmara"/>
    <s v="03.03.10"/>
    <x v="18"/>
    <x v="0"/>
    <x v="0"/>
    <x v="0"/>
    <x v="0"/>
    <x v="0"/>
    <x v="2"/>
    <x v="0"/>
    <x v="7"/>
    <s v="2024-09-03"/>
    <x v="2"/>
    <n v="9849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1224"/>
    <x v="0"/>
    <x v="1"/>
    <x v="0"/>
    <s v="03.03.10"/>
    <x v="8"/>
    <x v="0"/>
    <x v="4"/>
    <s v="Receitas Da Câmara"/>
    <s v="03.03.10"/>
    <s v="Receitas Da Câmara"/>
    <s v="03.03.10"/>
    <x v="11"/>
    <x v="0"/>
    <x v="0"/>
    <x v="5"/>
    <x v="0"/>
    <x v="0"/>
    <x v="2"/>
    <x v="0"/>
    <x v="7"/>
    <s v="2024-09-03"/>
    <x v="2"/>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80"/>
    <x v="1225"/>
    <x v="0"/>
    <x v="0"/>
    <x v="0"/>
    <s v="03.16.15"/>
    <x v="0"/>
    <x v="0"/>
    <x v="0"/>
    <s v="Direção Financeira"/>
    <s v="03.16.15"/>
    <s v="Direção Financeira"/>
    <s v="03.16.15"/>
    <x v="31"/>
    <x v="0"/>
    <x v="0"/>
    <x v="1"/>
    <x v="0"/>
    <x v="0"/>
    <x v="0"/>
    <x v="0"/>
    <x v="7"/>
    <s v="2024-09-06"/>
    <x v="2"/>
    <n v="980"/>
    <x v="0"/>
    <m/>
    <x v="0"/>
    <m/>
    <x v="21"/>
    <n v="100391960"/>
    <x v="0"/>
    <x v="0"/>
    <s v="Direção Financeira"/>
    <s v="ORI"/>
    <x v="0"/>
    <m/>
    <x v="0"/>
    <x v="0"/>
    <x v="0"/>
    <x v="0"/>
    <x v="0"/>
    <x v="0"/>
    <x v="0"/>
    <x v="0"/>
    <x v="0"/>
    <x v="0"/>
    <x v="0"/>
    <s v="Direção Financeira"/>
    <x v="0"/>
    <x v="0"/>
    <x v="0"/>
    <x v="0"/>
    <x v="0"/>
    <x v="0"/>
    <x v="0"/>
    <x v="0"/>
    <x v="0"/>
    <x v="0"/>
    <x v="0"/>
    <x v="0"/>
    <s v="Pagamento referente a aquisição de carregamento de saldo para o aparelho de levantamento topográfico do gabinete Técnico da  CMSM, conforme anexo.  "/>
  </r>
  <r>
    <x v="0"/>
    <n v="0"/>
    <n v="0"/>
    <n v="0"/>
    <n v="5000"/>
    <x v="1226"/>
    <x v="0"/>
    <x v="0"/>
    <x v="0"/>
    <s v="03.16.15"/>
    <x v="0"/>
    <x v="0"/>
    <x v="0"/>
    <s v="Direção Financeira"/>
    <s v="03.16.15"/>
    <s v="Direção Financeira"/>
    <s v="03.16.15"/>
    <x v="39"/>
    <x v="0"/>
    <x v="0"/>
    <x v="1"/>
    <x v="1"/>
    <x v="0"/>
    <x v="0"/>
    <x v="0"/>
    <x v="0"/>
    <s v="2024-01-22"/>
    <x v="0"/>
    <n v="5000"/>
    <x v="0"/>
    <m/>
    <x v="0"/>
    <m/>
    <x v="99"/>
    <n v="100476775"/>
    <x v="0"/>
    <x v="0"/>
    <s v="Direção Financeira"/>
    <s v="ORI"/>
    <x v="0"/>
    <m/>
    <x v="0"/>
    <x v="0"/>
    <x v="0"/>
    <x v="0"/>
    <x v="0"/>
    <x v="0"/>
    <x v="0"/>
    <x v="0"/>
    <x v="0"/>
    <x v="0"/>
    <x v="0"/>
    <s v="Direção Financeira"/>
    <x v="0"/>
    <x v="0"/>
    <x v="0"/>
    <x v="0"/>
    <x v="0"/>
    <x v="0"/>
    <x v="0"/>
    <x v="0"/>
    <x v="0"/>
    <x v="0"/>
    <x v="0"/>
    <x v="0"/>
    <s v="Pagamento a favor de Electra Sul, referente ao apoio simbólico da divida contraída pela Sra. Inilda da Conceição Nunes Tavares residentes em Pilão Cão, conforme anexo.  "/>
  </r>
  <r>
    <x v="1"/>
    <n v="0"/>
    <n v="0"/>
    <n v="0"/>
    <n v="155313"/>
    <x v="1227"/>
    <x v="0"/>
    <x v="0"/>
    <x v="0"/>
    <s v="01.27.06.42"/>
    <x v="22"/>
    <x v="1"/>
    <x v="1"/>
    <s v="Requalificação Urbana e habitação"/>
    <s v="01.27.06"/>
    <s v="Requalificação Urbana e habitação"/>
    <s v="01.27.06"/>
    <x v="1"/>
    <x v="0"/>
    <x v="0"/>
    <x v="0"/>
    <x v="0"/>
    <x v="1"/>
    <x v="1"/>
    <x v="0"/>
    <x v="0"/>
    <s v="2024-01-26"/>
    <x v="0"/>
    <n v="155313"/>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s afeto a obra de construção de campo relvado sintético de Manginho, conforme anexo. "/>
  </r>
  <r>
    <x v="1"/>
    <n v="0"/>
    <n v="0"/>
    <n v="0"/>
    <n v="160000"/>
    <x v="1228"/>
    <x v="0"/>
    <x v="0"/>
    <x v="0"/>
    <s v="01.28.01.08"/>
    <x v="15"/>
    <x v="4"/>
    <x v="5"/>
    <s v="Habitação Social"/>
    <s v="01.28.01"/>
    <s v="Habitação Social"/>
    <s v="01.28.01"/>
    <x v="1"/>
    <x v="0"/>
    <x v="0"/>
    <x v="0"/>
    <x v="0"/>
    <x v="1"/>
    <x v="1"/>
    <x v="0"/>
    <x v="1"/>
    <s v="2024-03-08"/>
    <x v="0"/>
    <n v="160000"/>
    <x v="0"/>
    <m/>
    <x v="0"/>
    <m/>
    <x v="233"/>
    <n v="100478224"/>
    <x v="0"/>
    <x v="0"/>
    <s v="Habitações Sociais"/>
    <s v="ORI"/>
    <x v="0"/>
    <s v="HS"/>
    <x v="0"/>
    <x v="0"/>
    <x v="0"/>
    <x v="0"/>
    <x v="0"/>
    <x v="0"/>
    <x v="0"/>
    <x v="0"/>
    <x v="0"/>
    <x v="0"/>
    <x v="0"/>
    <s v="Habitações Sociais"/>
    <x v="0"/>
    <x v="0"/>
    <x v="0"/>
    <x v="0"/>
    <x v="1"/>
    <x v="0"/>
    <x v="0"/>
    <x v="0"/>
    <x v="0"/>
    <x v="0"/>
    <x v="0"/>
    <x v="0"/>
    <s v="Pagamento a favor da Construção Hugnes LDA, referente a reabilitação da habitação do Sr. Pedro Ramos Furtado, conforme anexo.  "/>
  </r>
  <r>
    <x v="0"/>
    <n v="0"/>
    <n v="0"/>
    <n v="0"/>
    <n v="28308"/>
    <x v="1229"/>
    <x v="0"/>
    <x v="0"/>
    <x v="0"/>
    <s v="03.16.15"/>
    <x v="0"/>
    <x v="0"/>
    <x v="0"/>
    <s v="Direção Financeira"/>
    <s v="03.16.15"/>
    <s v="Direção Financeira"/>
    <s v="03.16.15"/>
    <x v="5"/>
    <x v="0"/>
    <x v="0"/>
    <x v="1"/>
    <x v="0"/>
    <x v="0"/>
    <x v="0"/>
    <x v="0"/>
    <x v="1"/>
    <s v="2024-03-11"/>
    <x v="0"/>
    <n v="28308"/>
    <x v="0"/>
    <m/>
    <x v="0"/>
    <m/>
    <x v="234"/>
    <n v="100476779"/>
    <x v="0"/>
    <x v="0"/>
    <s v="Direção Financeira"/>
    <s v="ORI"/>
    <x v="0"/>
    <m/>
    <x v="0"/>
    <x v="0"/>
    <x v="0"/>
    <x v="0"/>
    <x v="0"/>
    <x v="0"/>
    <x v="0"/>
    <x v="0"/>
    <x v="0"/>
    <x v="0"/>
    <x v="0"/>
    <s v="Direção Financeira"/>
    <x v="0"/>
    <x v="0"/>
    <x v="0"/>
    <x v="0"/>
    <x v="0"/>
    <x v="0"/>
    <x v="0"/>
    <x v="0"/>
    <x v="0"/>
    <x v="0"/>
    <x v="0"/>
    <x v="0"/>
    <s v="Pagamento a favor da Sra. Cesaltino Lopes Furtado, proveniente de serviços prestado referente ao mês de fevereiro de 2024, conforme anexo."/>
  </r>
  <r>
    <x v="0"/>
    <n v="0"/>
    <n v="0"/>
    <n v="0"/>
    <n v="4995"/>
    <x v="1229"/>
    <x v="0"/>
    <x v="0"/>
    <x v="0"/>
    <s v="03.16.15"/>
    <x v="0"/>
    <x v="0"/>
    <x v="0"/>
    <s v="Direção Financeira"/>
    <s v="03.16.15"/>
    <s v="Direção Financeira"/>
    <s v="03.16.15"/>
    <x v="5"/>
    <x v="0"/>
    <x v="0"/>
    <x v="1"/>
    <x v="0"/>
    <x v="0"/>
    <x v="0"/>
    <x v="0"/>
    <x v="1"/>
    <s v="2024-03-11"/>
    <x v="0"/>
    <n v="4995"/>
    <x v="0"/>
    <m/>
    <x v="0"/>
    <m/>
    <x v="2"/>
    <n v="100474696"/>
    <x v="0"/>
    <x v="1"/>
    <s v="Direção Financeira"/>
    <s v="ORI"/>
    <x v="0"/>
    <m/>
    <x v="0"/>
    <x v="0"/>
    <x v="0"/>
    <x v="0"/>
    <x v="0"/>
    <x v="0"/>
    <x v="0"/>
    <x v="0"/>
    <x v="0"/>
    <x v="0"/>
    <x v="0"/>
    <s v="Direção Financeira"/>
    <x v="0"/>
    <x v="0"/>
    <x v="0"/>
    <x v="0"/>
    <x v="0"/>
    <x v="0"/>
    <x v="0"/>
    <x v="0"/>
    <x v="0"/>
    <x v="0"/>
    <x v="1"/>
    <x v="0"/>
    <s v="Pagamento a favor da Sra. Cesaltino Lopes Furtado, proveniente de serviços prestado referente ao mês de fevereiro de 2024, conforme anexo."/>
  </r>
  <r>
    <x v="0"/>
    <n v="0"/>
    <n v="0"/>
    <n v="0"/>
    <n v="15000"/>
    <x v="1230"/>
    <x v="0"/>
    <x v="0"/>
    <x v="0"/>
    <s v="03.16.15"/>
    <x v="0"/>
    <x v="0"/>
    <x v="0"/>
    <s v="Direção Financeira"/>
    <s v="03.16.15"/>
    <s v="Direção Financeira"/>
    <s v="03.16.15"/>
    <x v="0"/>
    <x v="0"/>
    <x v="0"/>
    <x v="0"/>
    <x v="0"/>
    <x v="0"/>
    <x v="0"/>
    <x v="0"/>
    <x v="6"/>
    <s v="2024-04-15"/>
    <x v="1"/>
    <n v="15000"/>
    <x v="0"/>
    <m/>
    <x v="0"/>
    <m/>
    <x v="192"/>
    <n v="100478793"/>
    <x v="0"/>
    <x v="0"/>
    <s v="Direção Financeira"/>
    <s v="ORI"/>
    <x v="0"/>
    <m/>
    <x v="0"/>
    <x v="0"/>
    <x v="0"/>
    <x v="0"/>
    <x v="0"/>
    <x v="0"/>
    <x v="0"/>
    <x v="0"/>
    <x v="0"/>
    <x v="0"/>
    <x v="0"/>
    <s v="Direção Financeira"/>
    <x v="0"/>
    <x v="0"/>
    <x v="0"/>
    <x v="0"/>
    <x v="0"/>
    <x v="0"/>
    <x v="0"/>
    <x v="0"/>
    <x v="0"/>
    <x v="0"/>
    <x v="0"/>
    <x v="0"/>
    <s v="Pagamento referente a aquisição de serviços de confeção de tubo e acessório para máquina pá carregadora afeto as obras da CMSM, conforme anexo."/>
  </r>
  <r>
    <x v="0"/>
    <n v="0"/>
    <n v="0"/>
    <n v="0"/>
    <n v="47880"/>
    <x v="1231"/>
    <x v="0"/>
    <x v="0"/>
    <x v="0"/>
    <s v="03.16.15"/>
    <x v="0"/>
    <x v="0"/>
    <x v="0"/>
    <s v="Direção Financeira"/>
    <s v="03.16.15"/>
    <s v="Direção Financeira"/>
    <s v="03.16.15"/>
    <x v="33"/>
    <x v="0"/>
    <x v="0"/>
    <x v="0"/>
    <x v="0"/>
    <x v="0"/>
    <x v="0"/>
    <x v="0"/>
    <x v="6"/>
    <s v="2024-04-16"/>
    <x v="1"/>
    <n v="47880"/>
    <x v="0"/>
    <m/>
    <x v="0"/>
    <m/>
    <x v="92"/>
    <n v="100479413"/>
    <x v="0"/>
    <x v="0"/>
    <s v="Direção Financeira"/>
    <s v="ORI"/>
    <x v="0"/>
    <m/>
    <x v="0"/>
    <x v="0"/>
    <x v="0"/>
    <x v="0"/>
    <x v="0"/>
    <x v="0"/>
    <x v="0"/>
    <x v="0"/>
    <x v="0"/>
    <x v="0"/>
    <x v="0"/>
    <s v="Direção Financeira"/>
    <x v="0"/>
    <x v="0"/>
    <x v="0"/>
    <x v="0"/>
    <x v="0"/>
    <x v="0"/>
    <x v="0"/>
    <x v="0"/>
    <x v="0"/>
    <x v="0"/>
    <x v="0"/>
    <x v="0"/>
    <s v="Pagamento a favor da Silva Antunes, pela a aquisição de tinteiro para o gabinete Tesouraria Municipal e Recurso Humano da CMSM"/>
  </r>
  <r>
    <x v="0"/>
    <n v="0"/>
    <n v="0"/>
    <n v="0"/>
    <n v="560"/>
    <x v="1232"/>
    <x v="0"/>
    <x v="1"/>
    <x v="0"/>
    <s v="03.03.10"/>
    <x v="8"/>
    <x v="0"/>
    <x v="4"/>
    <s v="Receitas Da Câmara"/>
    <s v="03.03.10"/>
    <s v="Receitas Da Câmara"/>
    <s v="03.03.10"/>
    <x v="8"/>
    <x v="0"/>
    <x v="3"/>
    <x v="3"/>
    <x v="0"/>
    <x v="0"/>
    <x v="2"/>
    <x v="0"/>
    <x v="6"/>
    <s v="2024-04-11"/>
    <x v="1"/>
    <n v="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1233"/>
    <x v="0"/>
    <x v="0"/>
    <x v="0"/>
    <s v="03.16.02"/>
    <x v="3"/>
    <x v="0"/>
    <x v="0"/>
    <s v="Gabinete do Presidente"/>
    <s v="03.16.02"/>
    <s v="Gabinete do Presidente"/>
    <s v="03.16.02"/>
    <x v="3"/>
    <x v="0"/>
    <x v="0"/>
    <x v="1"/>
    <x v="0"/>
    <x v="0"/>
    <x v="0"/>
    <x v="0"/>
    <x v="0"/>
    <s v="2024-01-10"/>
    <x v="0"/>
    <n v="3000"/>
    <x v="0"/>
    <m/>
    <x v="0"/>
    <m/>
    <x v="118"/>
    <n v="100444140"/>
    <x v="0"/>
    <x v="0"/>
    <s v="Gabinete do Presidente"/>
    <s v="ORI"/>
    <x v="0"/>
    <m/>
    <x v="0"/>
    <x v="0"/>
    <x v="0"/>
    <x v="0"/>
    <x v="0"/>
    <x v="0"/>
    <x v="0"/>
    <x v="0"/>
    <x v="0"/>
    <x v="0"/>
    <x v="0"/>
    <s v="Gabinete do Presidente"/>
    <x v="0"/>
    <x v="0"/>
    <x v="0"/>
    <x v="0"/>
    <x v="0"/>
    <x v="0"/>
    <x v="0"/>
    <x v="0"/>
    <x v="0"/>
    <x v="0"/>
    <x v="0"/>
    <x v="0"/>
    <s v="Ajuda de custo a favor do senhor presidente Herménio Fernandes, pela sua deslocação a Praia em missão oficial de serviço, conforme anexo"/>
  </r>
  <r>
    <x v="0"/>
    <n v="0"/>
    <n v="0"/>
    <n v="0"/>
    <n v="25779"/>
    <x v="1234"/>
    <x v="0"/>
    <x v="0"/>
    <x v="0"/>
    <s v="03.16.15"/>
    <x v="0"/>
    <x v="0"/>
    <x v="0"/>
    <s v="Direção Financeira"/>
    <s v="03.16.15"/>
    <s v="Direção Financeira"/>
    <s v="03.16.15"/>
    <x v="36"/>
    <x v="0"/>
    <x v="0"/>
    <x v="0"/>
    <x v="0"/>
    <x v="0"/>
    <x v="0"/>
    <x v="0"/>
    <x v="0"/>
    <s v="2024-01-03"/>
    <x v="0"/>
    <n v="25779"/>
    <x v="0"/>
    <m/>
    <x v="0"/>
    <m/>
    <x v="1"/>
    <n v="100476920"/>
    <x v="0"/>
    <x v="0"/>
    <s v="Direção Financeira"/>
    <s v="ORI"/>
    <x v="0"/>
    <m/>
    <x v="0"/>
    <x v="0"/>
    <x v="0"/>
    <x v="0"/>
    <x v="0"/>
    <x v="0"/>
    <x v="0"/>
    <x v="0"/>
    <x v="0"/>
    <x v="0"/>
    <x v="0"/>
    <s v="Direção Financeira"/>
    <x v="0"/>
    <x v="0"/>
    <x v="0"/>
    <x v="0"/>
    <x v="0"/>
    <x v="0"/>
    <x v="0"/>
    <x v="0"/>
    <x v="0"/>
    <x v="0"/>
    <x v="0"/>
    <x v="0"/>
    <s v="Pagamento a favor de Felisberto Carvalho Auto, referente a aquisição de combustíveis, destinado as viaturas afeto aos serviços da CMSM, conforme anexo. "/>
  </r>
  <r>
    <x v="0"/>
    <n v="0"/>
    <n v="0"/>
    <n v="0"/>
    <n v="3000"/>
    <x v="1235"/>
    <x v="0"/>
    <x v="1"/>
    <x v="0"/>
    <s v="03.03.10"/>
    <x v="8"/>
    <x v="0"/>
    <x v="4"/>
    <s v="Receitas Da Câmara"/>
    <s v="03.03.10"/>
    <s v="Receitas Da Câmara"/>
    <s v="03.03.10"/>
    <x v="6"/>
    <x v="0"/>
    <x v="3"/>
    <x v="3"/>
    <x v="0"/>
    <x v="0"/>
    <x v="2"/>
    <x v="0"/>
    <x v="6"/>
    <s v="2024-04-11"/>
    <x v="1"/>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926"/>
    <x v="1236"/>
    <x v="0"/>
    <x v="1"/>
    <x v="0"/>
    <s v="03.03.10"/>
    <x v="8"/>
    <x v="0"/>
    <x v="4"/>
    <s v="Receitas Da Câmara"/>
    <s v="03.03.10"/>
    <s v="Receitas Da Câmara"/>
    <s v="03.03.10"/>
    <x v="18"/>
    <x v="0"/>
    <x v="0"/>
    <x v="0"/>
    <x v="0"/>
    <x v="0"/>
    <x v="2"/>
    <x v="0"/>
    <x v="6"/>
    <s v="2024-04-11"/>
    <x v="1"/>
    <n v="5592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36"/>
    <x v="1237"/>
    <x v="0"/>
    <x v="1"/>
    <x v="0"/>
    <s v="03.03.10"/>
    <x v="8"/>
    <x v="0"/>
    <x v="4"/>
    <s v="Receitas Da Câmara"/>
    <s v="03.03.10"/>
    <s v="Receitas Da Câmara"/>
    <s v="03.03.10"/>
    <x v="9"/>
    <x v="0"/>
    <x v="3"/>
    <x v="3"/>
    <x v="0"/>
    <x v="0"/>
    <x v="2"/>
    <x v="0"/>
    <x v="6"/>
    <s v="2024-04-11"/>
    <x v="1"/>
    <n v="843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800"/>
    <x v="1238"/>
    <x v="0"/>
    <x v="1"/>
    <x v="0"/>
    <s v="03.03.10"/>
    <x v="8"/>
    <x v="0"/>
    <x v="4"/>
    <s v="Receitas Da Câmara"/>
    <s v="03.03.10"/>
    <s v="Receitas Da Câmara"/>
    <s v="03.03.10"/>
    <x v="42"/>
    <x v="0"/>
    <x v="3"/>
    <x v="3"/>
    <x v="0"/>
    <x v="0"/>
    <x v="2"/>
    <x v="0"/>
    <x v="6"/>
    <s v="2024-04-11"/>
    <x v="1"/>
    <n v="208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000"/>
    <x v="1239"/>
    <x v="0"/>
    <x v="1"/>
    <x v="0"/>
    <s v="03.03.10"/>
    <x v="8"/>
    <x v="0"/>
    <x v="4"/>
    <s v="Receitas Da Câmara"/>
    <s v="03.03.10"/>
    <s v="Receitas Da Câmara"/>
    <s v="03.03.10"/>
    <x v="15"/>
    <x v="0"/>
    <x v="0"/>
    <x v="0"/>
    <x v="0"/>
    <x v="0"/>
    <x v="2"/>
    <x v="0"/>
    <x v="6"/>
    <s v="2024-04-11"/>
    <x v="1"/>
    <n v="3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00"/>
    <x v="1240"/>
    <x v="0"/>
    <x v="1"/>
    <x v="0"/>
    <s v="03.03.10"/>
    <x v="8"/>
    <x v="0"/>
    <x v="4"/>
    <s v="Receitas Da Câmara"/>
    <s v="03.03.10"/>
    <s v="Receitas Da Câmara"/>
    <s v="03.03.10"/>
    <x v="17"/>
    <x v="0"/>
    <x v="3"/>
    <x v="3"/>
    <x v="0"/>
    <x v="0"/>
    <x v="2"/>
    <x v="0"/>
    <x v="6"/>
    <s v="2024-04-11"/>
    <x v="1"/>
    <n v="5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0"/>
    <x v="1241"/>
    <x v="0"/>
    <x v="1"/>
    <x v="0"/>
    <s v="03.03.10"/>
    <x v="8"/>
    <x v="0"/>
    <x v="4"/>
    <s v="Receitas Da Câmara"/>
    <s v="03.03.10"/>
    <s v="Receitas Da Câmara"/>
    <s v="03.03.10"/>
    <x v="11"/>
    <x v="0"/>
    <x v="0"/>
    <x v="5"/>
    <x v="0"/>
    <x v="0"/>
    <x v="2"/>
    <x v="0"/>
    <x v="6"/>
    <s v="2024-04-11"/>
    <x v="1"/>
    <n v="1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75"/>
    <x v="1242"/>
    <x v="0"/>
    <x v="1"/>
    <x v="0"/>
    <s v="03.03.10"/>
    <x v="8"/>
    <x v="0"/>
    <x v="4"/>
    <s v="Receitas Da Câmara"/>
    <s v="03.03.10"/>
    <s v="Receitas Da Câmara"/>
    <s v="03.03.10"/>
    <x v="10"/>
    <x v="0"/>
    <x v="3"/>
    <x v="3"/>
    <x v="0"/>
    <x v="0"/>
    <x v="2"/>
    <x v="0"/>
    <x v="6"/>
    <s v="2024-04-11"/>
    <x v="1"/>
    <n v="27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875"/>
    <x v="1243"/>
    <x v="0"/>
    <x v="1"/>
    <x v="0"/>
    <s v="03.03.10"/>
    <x v="8"/>
    <x v="0"/>
    <x v="4"/>
    <s v="Receitas Da Câmara"/>
    <s v="03.03.10"/>
    <s v="Receitas Da Câmara"/>
    <s v="03.03.10"/>
    <x v="12"/>
    <x v="0"/>
    <x v="3"/>
    <x v="3"/>
    <x v="0"/>
    <x v="0"/>
    <x v="2"/>
    <x v="0"/>
    <x v="6"/>
    <s v="2024-04-11"/>
    <x v="1"/>
    <n v="21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
    <x v="1244"/>
    <x v="0"/>
    <x v="1"/>
    <x v="0"/>
    <s v="03.03.10"/>
    <x v="8"/>
    <x v="0"/>
    <x v="4"/>
    <s v="Receitas Da Câmara"/>
    <s v="03.03.10"/>
    <s v="Receitas Da Câmara"/>
    <s v="03.03.10"/>
    <x v="8"/>
    <x v="0"/>
    <x v="3"/>
    <x v="3"/>
    <x v="0"/>
    <x v="0"/>
    <x v="2"/>
    <x v="0"/>
    <x v="3"/>
    <s v="2024-05-21"/>
    <x v="1"/>
    <n v="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775"/>
    <x v="1245"/>
    <x v="0"/>
    <x v="1"/>
    <x v="0"/>
    <s v="03.03.10"/>
    <x v="8"/>
    <x v="0"/>
    <x v="4"/>
    <s v="Receitas Da Câmara"/>
    <s v="03.03.10"/>
    <s v="Receitas Da Câmara"/>
    <s v="03.03.10"/>
    <x v="12"/>
    <x v="0"/>
    <x v="3"/>
    <x v="3"/>
    <x v="0"/>
    <x v="0"/>
    <x v="2"/>
    <x v="0"/>
    <x v="3"/>
    <s v="2024-05-21"/>
    <x v="1"/>
    <n v="167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40"/>
    <x v="1246"/>
    <x v="0"/>
    <x v="1"/>
    <x v="0"/>
    <s v="03.03.10"/>
    <x v="8"/>
    <x v="0"/>
    <x v="4"/>
    <s v="Receitas Da Câmara"/>
    <s v="03.03.10"/>
    <s v="Receitas Da Câmara"/>
    <s v="03.03.10"/>
    <x v="13"/>
    <x v="0"/>
    <x v="3"/>
    <x v="3"/>
    <x v="0"/>
    <x v="0"/>
    <x v="2"/>
    <x v="0"/>
    <x v="3"/>
    <s v="2024-05-21"/>
    <x v="1"/>
    <n v="29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1247"/>
    <x v="0"/>
    <x v="1"/>
    <x v="0"/>
    <s v="03.03.10"/>
    <x v="8"/>
    <x v="0"/>
    <x v="4"/>
    <s v="Receitas Da Câmara"/>
    <s v="03.03.10"/>
    <s v="Receitas Da Câmara"/>
    <s v="03.03.10"/>
    <x v="42"/>
    <x v="0"/>
    <x v="3"/>
    <x v="3"/>
    <x v="0"/>
    <x v="0"/>
    <x v="2"/>
    <x v="0"/>
    <x v="3"/>
    <s v="2024-05-21"/>
    <x v="1"/>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89"/>
    <x v="1248"/>
    <x v="0"/>
    <x v="1"/>
    <x v="0"/>
    <s v="03.03.10"/>
    <x v="8"/>
    <x v="0"/>
    <x v="4"/>
    <s v="Receitas Da Câmara"/>
    <s v="03.03.10"/>
    <s v="Receitas Da Câmara"/>
    <s v="03.03.10"/>
    <x v="18"/>
    <x v="0"/>
    <x v="0"/>
    <x v="0"/>
    <x v="0"/>
    <x v="0"/>
    <x v="2"/>
    <x v="0"/>
    <x v="3"/>
    <s v="2024-05-21"/>
    <x v="1"/>
    <n v="2508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1249"/>
    <x v="0"/>
    <x v="1"/>
    <x v="0"/>
    <s v="03.03.10"/>
    <x v="8"/>
    <x v="0"/>
    <x v="4"/>
    <s v="Receitas Da Câmara"/>
    <s v="03.03.10"/>
    <s v="Receitas Da Câmara"/>
    <s v="03.03.10"/>
    <x v="10"/>
    <x v="0"/>
    <x v="3"/>
    <x v="3"/>
    <x v="0"/>
    <x v="0"/>
    <x v="2"/>
    <x v="0"/>
    <x v="3"/>
    <s v="2024-05-21"/>
    <x v="1"/>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500"/>
    <x v="1250"/>
    <x v="0"/>
    <x v="1"/>
    <x v="0"/>
    <s v="03.03.10"/>
    <x v="8"/>
    <x v="0"/>
    <x v="4"/>
    <s v="Receitas Da Câmara"/>
    <s v="03.03.10"/>
    <s v="Receitas Da Câmara"/>
    <s v="03.03.10"/>
    <x v="11"/>
    <x v="0"/>
    <x v="0"/>
    <x v="5"/>
    <x v="0"/>
    <x v="0"/>
    <x v="2"/>
    <x v="0"/>
    <x v="3"/>
    <s v="2024-05-21"/>
    <x v="1"/>
    <n v="10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1251"/>
    <x v="0"/>
    <x v="0"/>
    <x v="0"/>
    <s v="01.25.05.12"/>
    <x v="10"/>
    <x v="3"/>
    <x v="3"/>
    <s v="Saúde"/>
    <s v="01.25.05"/>
    <s v="Saúde"/>
    <s v="01.25.05"/>
    <x v="7"/>
    <x v="0"/>
    <x v="4"/>
    <x v="4"/>
    <x v="0"/>
    <x v="1"/>
    <x v="0"/>
    <x v="0"/>
    <x v="4"/>
    <s v="2024-06-05"/>
    <x v="1"/>
    <n v="400"/>
    <x v="0"/>
    <m/>
    <x v="0"/>
    <m/>
    <x v="235"/>
    <n v="100478466"/>
    <x v="0"/>
    <x v="0"/>
    <s v="Promoção e Inclusão Social"/>
    <s v="ORI"/>
    <x v="0"/>
    <m/>
    <x v="0"/>
    <x v="0"/>
    <x v="0"/>
    <x v="0"/>
    <x v="0"/>
    <x v="0"/>
    <x v="0"/>
    <x v="0"/>
    <x v="0"/>
    <x v="0"/>
    <x v="0"/>
    <s v="Promoção e Inclusão Social"/>
    <x v="0"/>
    <x v="0"/>
    <x v="0"/>
    <x v="0"/>
    <x v="1"/>
    <x v="0"/>
    <x v="0"/>
    <x v="0"/>
    <x v="0"/>
    <x v="0"/>
    <x v="0"/>
    <x v="0"/>
    <s v="Apoio a favor da senhora Sara de Pina, para aquisição de de medicamento, conforme anexo."/>
  </r>
  <r>
    <x v="0"/>
    <n v="0"/>
    <n v="0"/>
    <n v="0"/>
    <n v="10000"/>
    <x v="1252"/>
    <x v="0"/>
    <x v="0"/>
    <x v="0"/>
    <s v="01.25.05.12"/>
    <x v="10"/>
    <x v="3"/>
    <x v="3"/>
    <s v="Saúde"/>
    <s v="01.25.05"/>
    <s v="Saúde"/>
    <s v="01.25.05"/>
    <x v="7"/>
    <x v="0"/>
    <x v="4"/>
    <x v="4"/>
    <x v="0"/>
    <x v="1"/>
    <x v="0"/>
    <x v="0"/>
    <x v="4"/>
    <s v="2024-06-13"/>
    <x v="1"/>
    <n v="10000"/>
    <x v="0"/>
    <m/>
    <x v="0"/>
    <m/>
    <x v="236"/>
    <n v="100479668"/>
    <x v="0"/>
    <x v="0"/>
    <s v="Promoção e Inclusão Social"/>
    <s v="ORI"/>
    <x v="0"/>
    <m/>
    <x v="0"/>
    <x v="0"/>
    <x v="0"/>
    <x v="0"/>
    <x v="0"/>
    <x v="0"/>
    <x v="0"/>
    <x v="0"/>
    <x v="0"/>
    <x v="0"/>
    <x v="0"/>
    <s v="Promoção e Inclusão Social"/>
    <x v="0"/>
    <x v="0"/>
    <x v="0"/>
    <x v="0"/>
    <x v="1"/>
    <x v="0"/>
    <x v="0"/>
    <x v="0"/>
    <x v="0"/>
    <x v="0"/>
    <x v="0"/>
    <x v="0"/>
    <s v="Apoio a favor da senhora Benícia Sanches Pereira, referente a uma assistência social, conforme anexo."/>
  </r>
  <r>
    <x v="1"/>
    <n v="0"/>
    <n v="0"/>
    <n v="0"/>
    <n v="114075"/>
    <x v="1253"/>
    <x v="0"/>
    <x v="0"/>
    <x v="0"/>
    <s v="01.27.06.41"/>
    <x v="19"/>
    <x v="1"/>
    <x v="1"/>
    <s v="Requalificação Urbana e habitação"/>
    <s v="01.27.06"/>
    <s v="Requalificação Urbana e habitação"/>
    <s v="01.27.06"/>
    <x v="40"/>
    <x v="0"/>
    <x v="0"/>
    <x v="0"/>
    <x v="0"/>
    <x v="1"/>
    <x v="1"/>
    <x v="0"/>
    <x v="4"/>
    <s v="2024-06-21"/>
    <x v="1"/>
    <n v="114075"/>
    <x v="0"/>
    <m/>
    <x v="0"/>
    <m/>
    <x v="1"/>
    <n v="100476920"/>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aquisição de combustíveis destinados a viatura afeto a obra de reabilitação da escola de EBI, de Monte Pousada, conforme anexo."/>
  </r>
  <r>
    <x v="1"/>
    <n v="0"/>
    <n v="0"/>
    <n v="0"/>
    <n v="5437"/>
    <x v="1254"/>
    <x v="0"/>
    <x v="0"/>
    <x v="0"/>
    <s v="01.27.06.76"/>
    <x v="11"/>
    <x v="1"/>
    <x v="1"/>
    <s v="Requalificação Urbana e habitação"/>
    <s v="01.27.06"/>
    <s v="Requalificação Urbana e habitação"/>
    <s v="01.27.06"/>
    <x v="1"/>
    <x v="0"/>
    <x v="0"/>
    <x v="0"/>
    <x v="0"/>
    <x v="1"/>
    <x v="1"/>
    <x v="0"/>
    <x v="4"/>
    <s v="2024-06-28"/>
    <x v="1"/>
    <n v="5437"/>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prestação de serviços de calcetamento na localidade de Achada Monte, correspondente a 241,615 metros quadrados de calçadas no âmbito dos trabalhos da requalificação urbana e ambiental de Dacalinha - Achada Monte, conforme anexo."/>
  </r>
  <r>
    <x v="1"/>
    <n v="0"/>
    <n v="0"/>
    <n v="0"/>
    <n v="30808"/>
    <x v="1254"/>
    <x v="0"/>
    <x v="0"/>
    <x v="0"/>
    <s v="01.27.06.76"/>
    <x v="11"/>
    <x v="1"/>
    <x v="1"/>
    <s v="Requalificação Urbana e habitação"/>
    <s v="01.27.06"/>
    <s v="Requalificação Urbana e habitação"/>
    <s v="01.27.06"/>
    <x v="1"/>
    <x v="0"/>
    <x v="0"/>
    <x v="0"/>
    <x v="0"/>
    <x v="1"/>
    <x v="1"/>
    <x v="0"/>
    <x v="4"/>
    <s v="2024-06-28"/>
    <x v="1"/>
    <n v="30808"/>
    <x v="0"/>
    <m/>
    <x v="0"/>
    <m/>
    <x v="237"/>
    <n v="100477117"/>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prestação de serviços de calcetamento na localidade de Achada Monte, correspondente a 241,615 metros quadrados de calçadas no âmbito dos trabalhos da requalificação urbana e ambiental de Dacalinha - Achada Monte, conforme anexo."/>
  </r>
  <r>
    <x v="0"/>
    <n v="0"/>
    <n v="0"/>
    <n v="0"/>
    <n v="72770"/>
    <x v="1255"/>
    <x v="0"/>
    <x v="0"/>
    <x v="0"/>
    <s v="03.16.15"/>
    <x v="0"/>
    <x v="0"/>
    <x v="0"/>
    <s v="Direção Financeira"/>
    <s v="03.16.15"/>
    <s v="Direção Financeira"/>
    <s v="03.16.15"/>
    <x v="38"/>
    <x v="0"/>
    <x v="0"/>
    <x v="0"/>
    <x v="0"/>
    <x v="0"/>
    <x v="0"/>
    <x v="0"/>
    <x v="9"/>
    <s v="2024-07-30"/>
    <x v="2"/>
    <n v="72770"/>
    <x v="0"/>
    <m/>
    <x v="0"/>
    <m/>
    <x v="34"/>
    <n v="100477243"/>
    <x v="0"/>
    <x v="0"/>
    <s v="Direção Financeira"/>
    <s v="ORI"/>
    <x v="0"/>
    <m/>
    <x v="0"/>
    <x v="0"/>
    <x v="0"/>
    <x v="0"/>
    <x v="0"/>
    <x v="0"/>
    <x v="0"/>
    <x v="0"/>
    <x v="0"/>
    <x v="0"/>
    <x v="0"/>
    <s v="Direção Financeira"/>
    <x v="0"/>
    <x v="0"/>
    <x v="0"/>
    <x v="0"/>
    <x v="0"/>
    <x v="0"/>
    <x v="0"/>
    <x v="0"/>
    <x v="0"/>
    <x v="0"/>
    <x v="0"/>
    <x v="0"/>
    <s v="Pagamento a favor da Pensão Gonçalves, pela a aquisição de lanche e almoço, conforme anexo."/>
  </r>
  <r>
    <x v="1"/>
    <n v="0"/>
    <n v="0"/>
    <n v="0"/>
    <n v="1500000"/>
    <x v="1256"/>
    <x v="0"/>
    <x v="0"/>
    <x v="0"/>
    <s v="01.27.06.42"/>
    <x v="22"/>
    <x v="1"/>
    <x v="1"/>
    <s v="Requalificação Urbana e habitação"/>
    <s v="01.27.06"/>
    <s v="Requalificação Urbana e habitação"/>
    <s v="01.27.06"/>
    <x v="1"/>
    <x v="0"/>
    <x v="0"/>
    <x v="0"/>
    <x v="0"/>
    <x v="1"/>
    <x v="1"/>
    <x v="0"/>
    <x v="5"/>
    <s v="2024-08-01"/>
    <x v="2"/>
    <n v="1500000"/>
    <x v="0"/>
    <m/>
    <x v="0"/>
    <m/>
    <x v="148"/>
    <n v="100478082"/>
    <x v="0"/>
    <x v="0"/>
    <s v="Manutenção do Estádio Municipal/Campos Futebol 11"/>
    <s v="ORI"/>
    <x v="0"/>
    <s v="MCF"/>
    <x v="0"/>
    <x v="0"/>
    <x v="0"/>
    <x v="0"/>
    <x v="0"/>
    <x v="0"/>
    <x v="0"/>
    <x v="0"/>
    <x v="0"/>
    <x v="0"/>
    <x v="0"/>
    <s v="Manutenção do Estádio Municipal/Campos Futebol 11"/>
    <x v="0"/>
    <x v="0"/>
    <x v="0"/>
    <x v="0"/>
    <x v="1"/>
    <x v="0"/>
    <x v="0"/>
    <x v="0"/>
    <x v="0"/>
    <x v="0"/>
    <x v="0"/>
    <x v="0"/>
    <s v="Pagamento a favor de Gama Engenheiria, referente serviços de aluguer da máquina giratória para as obras de construção do campo relvado sintético de manguinho, confrome anexo"/>
  </r>
  <r>
    <x v="1"/>
    <n v="0"/>
    <n v="0"/>
    <n v="0"/>
    <n v="381150"/>
    <x v="1257"/>
    <x v="0"/>
    <x v="0"/>
    <x v="0"/>
    <s v="01.27.06.76"/>
    <x v="11"/>
    <x v="1"/>
    <x v="1"/>
    <s v="Requalificação Urbana e habitação"/>
    <s v="01.27.06"/>
    <s v="Requalificação Urbana e habitação"/>
    <s v="01.27.06"/>
    <x v="1"/>
    <x v="0"/>
    <x v="0"/>
    <x v="0"/>
    <x v="0"/>
    <x v="1"/>
    <x v="1"/>
    <x v="0"/>
    <x v="5"/>
    <s v="2024-08-01"/>
    <x v="2"/>
    <n v="381150"/>
    <x v="0"/>
    <m/>
    <x v="0"/>
    <m/>
    <x v="135"/>
    <n v="100479497"/>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serviços de transporte de paralelos de Achada Forte Ribeira Grande de Santiago para São Miguel, conforme anexo."/>
  </r>
  <r>
    <x v="0"/>
    <n v="0"/>
    <n v="0"/>
    <n v="0"/>
    <n v="100000"/>
    <x v="1258"/>
    <x v="0"/>
    <x v="0"/>
    <x v="0"/>
    <s v="03.16.15"/>
    <x v="0"/>
    <x v="0"/>
    <x v="0"/>
    <s v="Direção Financeira"/>
    <s v="03.16.15"/>
    <s v="Direção Financeira"/>
    <s v="03.16.15"/>
    <x v="41"/>
    <x v="0"/>
    <x v="0"/>
    <x v="1"/>
    <x v="0"/>
    <x v="0"/>
    <x v="0"/>
    <x v="0"/>
    <x v="5"/>
    <s v="2024-08-01"/>
    <x v="2"/>
    <n v="100000"/>
    <x v="0"/>
    <m/>
    <x v="0"/>
    <m/>
    <x v="22"/>
    <n v="100478657"/>
    <x v="0"/>
    <x v="0"/>
    <s v="Direção Financeira"/>
    <s v="ORI"/>
    <x v="0"/>
    <m/>
    <x v="0"/>
    <x v="0"/>
    <x v="0"/>
    <x v="0"/>
    <x v="0"/>
    <x v="0"/>
    <x v="0"/>
    <x v="0"/>
    <x v="0"/>
    <x v="0"/>
    <x v="0"/>
    <s v="Direção Financeira"/>
    <x v="0"/>
    <x v="0"/>
    <x v="0"/>
    <x v="0"/>
    <x v="0"/>
    <x v="0"/>
    <x v="0"/>
    <x v="0"/>
    <x v="0"/>
    <x v="0"/>
    <x v="0"/>
    <x v="0"/>
    <s v="Pagamento a favor de Translux, referente serviços de limpeza e pintura de chassi da galera camião St-89-ZB da CMSM, confrome anexo."/>
  </r>
  <r>
    <x v="0"/>
    <n v="0"/>
    <n v="0"/>
    <n v="0"/>
    <n v="75281"/>
    <x v="1259"/>
    <x v="0"/>
    <x v="0"/>
    <x v="0"/>
    <s v="03.16.15"/>
    <x v="0"/>
    <x v="0"/>
    <x v="0"/>
    <s v="Direção Financeira"/>
    <s v="03.16.15"/>
    <s v="Direção Financeira"/>
    <s v="03.16.15"/>
    <x v="36"/>
    <x v="0"/>
    <x v="0"/>
    <x v="0"/>
    <x v="0"/>
    <x v="0"/>
    <x v="0"/>
    <x v="0"/>
    <x v="5"/>
    <s v="2024-08-02"/>
    <x v="2"/>
    <n v="75281"/>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 afeto ao serviços da CMSM, conforme anexo."/>
  </r>
  <r>
    <x v="1"/>
    <n v="0"/>
    <n v="0"/>
    <n v="0"/>
    <n v="158490"/>
    <x v="1260"/>
    <x v="0"/>
    <x v="0"/>
    <x v="0"/>
    <s v="01.27.06.42"/>
    <x v="22"/>
    <x v="1"/>
    <x v="1"/>
    <s v="Requalificação Urbana e habitação"/>
    <s v="01.27.06"/>
    <s v="Requalificação Urbana e habitação"/>
    <s v="01.27.06"/>
    <x v="1"/>
    <x v="0"/>
    <x v="0"/>
    <x v="0"/>
    <x v="0"/>
    <x v="1"/>
    <x v="1"/>
    <x v="0"/>
    <x v="5"/>
    <s v="2024-08-02"/>
    <x v="2"/>
    <n v="158490"/>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relvado sintético de Manguinho, conforme anexo."/>
  </r>
  <r>
    <x v="1"/>
    <n v="0"/>
    <n v="0"/>
    <n v="0"/>
    <n v="27801"/>
    <x v="1261"/>
    <x v="0"/>
    <x v="0"/>
    <x v="0"/>
    <s v="01.27.06.76"/>
    <x v="11"/>
    <x v="1"/>
    <x v="1"/>
    <s v="Requalificação Urbana e habitação"/>
    <s v="01.27.06"/>
    <s v="Requalificação Urbana e habitação"/>
    <s v="01.27.06"/>
    <x v="1"/>
    <x v="0"/>
    <x v="0"/>
    <x v="0"/>
    <x v="0"/>
    <x v="1"/>
    <x v="1"/>
    <x v="0"/>
    <x v="5"/>
    <s v="2024-08-30"/>
    <x v="2"/>
    <n v="27801"/>
    <x v="0"/>
    <m/>
    <x v="0"/>
    <m/>
    <x v="238"/>
    <n v="100391283"/>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um vibrador Sirl svp 47 220v elétrico mangueira 1.2 m, para trabalhos de produção de lancil, para as obras da requalificação urbana e ambiental, conforme anexo. "/>
  </r>
  <r>
    <x v="0"/>
    <n v="0"/>
    <n v="0"/>
    <n v="0"/>
    <n v="83670"/>
    <x v="1262"/>
    <x v="0"/>
    <x v="0"/>
    <x v="0"/>
    <s v="03.16.15"/>
    <x v="0"/>
    <x v="0"/>
    <x v="0"/>
    <s v="Direção Financeira"/>
    <s v="03.16.15"/>
    <s v="Direção Financeira"/>
    <s v="03.16.15"/>
    <x v="36"/>
    <x v="0"/>
    <x v="0"/>
    <x v="0"/>
    <x v="0"/>
    <x v="0"/>
    <x v="0"/>
    <x v="0"/>
    <x v="5"/>
    <s v="2024-08-30"/>
    <x v="2"/>
    <n v="83670"/>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s viaturas afetos ao serviços da CMSM, conforme anexo"/>
  </r>
  <r>
    <x v="0"/>
    <n v="0"/>
    <n v="0"/>
    <n v="0"/>
    <n v="4520"/>
    <x v="1263"/>
    <x v="0"/>
    <x v="1"/>
    <x v="0"/>
    <s v="80.02.01"/>
    <x v="2"/>
    <x v="2"/>
    <x v="2"/>
    <s v="Retenções Iur"/>
    <s v="80.02.01"/>
    <s v="Retenções Iur"/>
    <s v="80.02.01"/>
    <x v="2"/>
    <x v="0"/>
    <x v="1"/>
    <x v="0"/>
    <x v="1"/>
    <x v="2"/>
    <x v="2"/>
    <x v="0"/>
    <x v="5"/>
    <s v="2024-08-29"/>
    <x v="2"/>
    <n v="4520"/>
    <x v="0"/>
    <m/>
    <x v="0"/>
    <m/>
    <x v="2"/>
    <n v="100474696"/>
    <x v="0"/>
    <x v="0"/>
    <s v="Retenções Iur"/>
    <s v="ORI"/>
    <x v="0"/>
    <s v="RIUR"/>
    <x v="0"/>
    <x v="0"/>
    <x v="0"/>
    <x v="0"/>
    <x v="0"/>
    <x v="0"/>
    <x v="0"/>
    <x v="0"/>
    <x v="0"/>
    <x v="0"/>
    <x v="0"/>
    <s v="Retenções Iur"/>
    <x v="0"/>
    <x v="0"/>
    <x v="0"/>
    <x v="0"/>
    <x v="2"/>
    <x v="0"/>
    <x v="0"/>
    <x v="0"/>
    <x v="0"/>
    <x v="1"/>
    <x v="0"/>
    <x v="0"/>
    <s v="RETENCAO OT"/>
  </r>
  <r>
    <x v="0"/>
    <n v="0"/>
    <n v="0"/>
    <n v="0"/>
    <n v="6050"/>
    <x v="1264"/>
    <x v="0"/>
    <x v="1"/>
    <x v="0"/>
    <s v="80.02.01"/>
    <x v="2"/>
    <x v="2"/>
    <x v="2"/>
    <s v="Retenções Iur"/>
    <s v="80.02.01"/>
    <s v="Retenções Iur"/>
    <s v="80.02.01"/>
    <x v="2"/>
    <x v="0"/>
    <x v="1"/>
    <x v="0"/>
    <x v="1"/>
    <x v="2"/>
    <x v="2"/>
    <x v="0"/>
    <x v="5"/>
    <s v="2024-08-29"/>
    <x v="2"/>
    <n v="6050"/>
    <x v="0"/>
    <m/>
    <x v="0"/>
    <m/>
    <x v="2"/>
    <n v="100474696"/>
    <x v="0"/>
    <x v="0"/>
    <s v="Retenções Iur"/>
    <s v="ORI"/>
    <x v="0"/>
    <s v="RIUR"/>
    <x v="0"/>
    <x v="0"/>
    <x v="0"/>
    <x v="0"/>
    <x v="0"/>
    <x v="0"/>
    <x v="0"/>
    <x v="0"/>
    <x v="0"/>
    <x v="0"/>
    <x v="0"/>
    <s v="Retenções Iur"/>
    <x v="0"/>
    <x v="0"/>
    <x v="0"/>
    <x v="0"/>
    <x v="2"/>
    <x v="0"/>
    <x v="0"/>
    <x v="0"/>
    <x v="0"/>
    <x v="1"/>
    <x v="0"/>
    <x v="0"/>
    <s v="RETENCAO OT"/>
  </r>
  <r>
    <x v="2"/>
    <n v="0"/>
    <n v="0"/>
    <n v="0"/>
    <n v="65864"/>
    <x v="1265"/>
    <x v="0"/>
    <x v="0"/>
    <x v="0"/>
    <s v="80.02.10.21"/>
    <x v="52"/>
    <x v="2"/>
    <x v="2"/>
    <s v="Outros"/>
    <s v="80.02.10"/>
    <s v="Outros"/>
    <s v="80.02.10"/>
    <x v="80"/>
    <x v="0"/>
    <x v="5"/>
    <x v="13"/>
    <x v="1"/>
    <x v="2"/>
    <x v="0"/>
    <x v="0"/>
    <x v="7"/>
    <s v="2024-09-17"/>
    <x v="2"/>
    <n v="65864"/>
    <x v="0"/>
    <m/>
    <x v="0"/>
    <m/>
    <x v="239"/>
    <n v="100023049"/>
    <x v="0"/>
    <x v="0"/>
    <s v="Retenções Descontos Judiciais"/>
    <s v="ORI"/>
    <x v="0"/>
    <m/>
    <x v="0"/>
    <x v="0"/>
    <x v="0"/>
    <x v="0"/>
    <x v="0"/>
    <x v="0"/>
    <x v="0"/>
    <x v="0"/>
    <x v="0"/>
    <x v="0"/>
    <x v="0"/>
    <s v="Retenções Descontos Judiciais"/>
    <x v="0"/>
    <x v="0"/>
    <x v="0"/>
    <x v="0"/>
    <x v="2"/>
    <x v="0"/>
    <x v="0"/>
    <x v="0"/>
    <x v="0"/>
    <x v="1"/>
    <x v="0"/>
    <x v="0"/>
    <s v="Transferência a favor do Tribunal da Comarca do Tarrafal, pelos descontos retidos no salario do Sr. João Cardoso Monteiro referente a Janeiro 2024 a Agosto 2024, conforme documentos anexos "/>
  </r>
  <r>
    <x v="0"/>
    <n v="0"/>
    <n v="0"/>
    <n v="0"/>
    <n v="41400"/>
    <x v="1266"/>
    <x v="0"/>
    <x v="0"/>
    <x v="0"/>
    <s v="03.16.15"/>
    <x v="0"/>
    <x v="0"/>
    <x v="0"/>
    <s v="Direção Financeira"/>
    <s v="03.16.15"/>
    <s v="Direção Financeira"/>
    <s v="03.16.15"/>
    <x v="64"/>
    <x v="0"/>
    <x v="0"/>
    <x v="0"/>
    <x v="0"/>
    <x v="0"/>
    <x v="0"/>
    <x v="0"/>
    <x v="7"/>
    <s v="2024-09-12"/>
    <x v="2"/>
    <n v="41400"/>
    <x v="0"/>
    <m/>
    <x v="0"/>
    <m/>
    <x v="240"/>
    <n v="100426451"/>
    <x v="0"/>
    <x v="0"/>
    <s v="Direção Financeira"/>
    <s v="ORI"/>
    <x v="0"/>
    <m/>
    <x v="0"/>
    <x v="0"/>
    <x v="0"/>
    <x v="0"/>
    <x v="0"/>
    <x v="0"/>
    <x v="0"/>
    <x v="0"/>
    <x v="0"/>
    <x v="0"/>
    <x v="0"/>
    <s v="Direção Financeira"/>
    <x v="0"/>
    <x v="0"/>
    <x v="0"/>
    <x v="0"/>
    <x v="0"/>
    <x v="0"/>
    <x v="0"/>
    <x v="0"/>
    <x v="0"/>
    <x v="0"/>
    <x v="0"/>
    <x v="0"/>
    <s v="Pagamento referente salário as horas extras referente aos meses de maio a julho de 2024, conforme anexo."/>
  </r>
  <r>
    <x v="0"/>
    <n v="0"/>
    <n v="0"/>
    <n v="0"/>
    <n v="23500"/>
    <x v="1267"/>
    <x v="0"/>
    <x v="0"/>
    <x v="0"/>
    <s v="03.16.15"/>
    <x v="0"/>
    <x v="0"/>
    <x v="0"/>
    <s v="Direção Financeira"/>
    <s v="03.16.15"/>
    <s v="Direção Financeira"/>
    <s v="03.16.15"/>
    <x v="33"/>
    <x v="0"/>
    <x v="0"/>
    <x v="0"/>
    <x v="0"/>
    <x v="0"/>
    <x v="0"/>
    <x v="0"/>
    <x v="7"/>
    <s v="2024-09-19"/>
    <x v="2"/>
    <n v="23500"/>
    <x v="0"/>
    <m/>
    <x v="0"/>
    <m/>
    <x v="23"/>
    <n v="100388090"/>
    <x v="0"/>
    <x v="0"/>
    <s v="Direção Financeira"/>
    <s v="ORI"/>
    <x v="0"/>
    <m/>
    <x v="0"/>
    <x v="0"/>
    <x v="0"/>
    <x v="0"/>
    <x v="0"/>
    <x v="0"/>
    <x v="0"/>
    <x v="0"/>
    <x v="0"/>
    <x v="0"/>
    <x v="0"/>
    <s v="Direção Financeira"/>
    <x v="0"/>
    <x v="0"/>
    <x v="0"/>
    <x v="0"/>
    <x v="0"/>
    <x v="0"/>
    <x v="0"/>
    <x v="0"/>
    <x v="0"/>
    <x v="0"/>
    <x v="0"/>
    <x v="0"/>
    <s v="Pagamento a favor do Diocesana Center, para a aquisição de matérias de escritórios para os serviços da CMSM, conforme anexo."/>
  </r>
  <r>
    <x v="0"/>
    <n v="0"/>
    <n v="0"/>
    <n v="0"/>
    <n v="5000"/>
    <x v="1268"/>
    <x v="0"/>
    <x v="0"/>
    <x v="0"/>
    <s v="03.16.15"/>
    <x v="0"/>
    <x v="0"/>
    <x v="0"/>
    <s v="Direção Financeira"/>
    <s v="03.16.15"/>
    <s v="Direção Financeira"/>
    <s v="03.16.15"/>
    <x v="31"/>
    <x v="0"/>
    <x v="0"/>
    <x v="1"/>
    <x v="0"/>
    <x v="0"/>
    <x v="0"/>
    <x v="0"/>
    <x v="10"/>
    <s v="2024-11-20"/>
    <x v="3"/>
    <n v="5000"/>
    <x v="0"/>
    <m/>
    <x v="0"/>
    <m/>
    <x v="21"/>
    <n v="100391960"/>
    <x v="0"/>
    <x v="0"/>
    <s v="Direção Financeira"/>
    <s v="ORI"/>
    <x v="0"/>
    <m/>
    <x v="0"/>
    <x v="0"/>
    <x v="0"/>
    <x v="0"/>
    <x v="0"/>
    <x v="0"/>
    <x v="0"/>
    <x v="0"/>
    <x v="0"/>
    <x v="0"/>
    <x v="0"/>
    <s v="Direção Financeira"/>
    <x v="0"/>
    <x v="0"/>
    <x v="0"/>
    <x v="0"/>
    <x v="0"/>
    <x v="0"/>
    <x v="0"/>
    <x v="0"/>
    <x v="0"/>
    <x v="0"/>
    <x v="0"/>
    <x v="0"/>
    <s v="Pagamento referente a carregamento de saldo, conforme anexo."/>
  </r>
  <r>
    <x v="0"/>
    <n v="0"/>
    <n v="0"/>
    <n v="0"/>
    <n v="4200"/>
    <x v="1269"/>
    <x v="0"/>
    <x v="0"/>
    <x v="0"/>
    <s v="01.27.02.11"/>
    <x v="18"/>
    <x v="1"/>
    <x v="1"/>
    <s v="Saneamento básico"/>
    <s v="01.27.02"/>
    <s v="Saneamento básico"/>
    <s v="01.27.02"/>
    <x v="4"/>
    <x v="0"/>
    <x v="2"/>
    <x v="2"/>
    <x v="0"/>
    <x v="1"/>
    <x v="0"/>
    <x v="0"/>
    <x v="7"/>
    <s v="2024-09-20"/>
    <x v="2"/>
    <n v="4200"/>
    <x v="0"/>
    <m/>
    <x v="0"/>
    <m/>
    <x v="45"/>
    <n v="100432269"/>
    <x v="0"/>
    <x v="0"/>
    <s v="Reforço do saneamento básico"/>
    <s v="ORI"/>
    <x v="0"/>
    <m/>
    <x v="0"/>
    <x v="0"/>
    <x v="0"/>
    <x v="0"/>
    <x v="0"/>
    <x v="0"/>
    <x v="0"/>
    <x v="0"/>
    <x v="0"/>
    <x v="0"/>
    <x v="0"/>
    <s v="Reforço do saneamento básico"/>
    <x v="0"/>
    <x v="0"/>
    <x v="0"/>
    <x v="0"/>
    <x v="1"/>
    <x v="0"/>
    <x v="0"/>
    <x v="0"/>
    <x v="0"/>
    <x v="0"/>
    <x v="0"/>
    <x v="0"/>
    <s v="Ajuda de custo a favor do senhor Herculano Fernandes, pela sua deslocação à Praia nos dias 16,17 e 18 de agosto de 2024, em missão de serviço, conforme anexo. "/>
  </r>
  <r>
    <x v="0"/>
    <n v="0"/>
    <n v="0"/>
    <n v="0"/>
    <n v="128404"/>
    <x v="1270"/>
    <x v="0"/>
    <x v="0"/>
    <x v="0"/>
    <s v="01.25.01.10"/>
    <x v="33"/>
    <x v="3"/>
    <x v="3"/>
    <s v="Educação"/>
    <s v="01.25.01"/>
    <s v="Educação"/>
    <s v="01.25.01"/>
    <x v="4"/>
    <x v="0"/>
    <x v="2"/>
    <x v="2"/>
    <x v="0"/>
    <x v="1"/>
    <x v="0"/>
    <x v="0"/>
    <x v="7"/>
    <s v="2024-09-25"/>
    <x v="2"/>
    <n v="128404"/>
    <x v="0"/>
    <m/>
    <x v="0"/>
    <m/>
    <x v="138"/>
    <n v="100391760"/>
    <x v="0"/>
    <x v="0"/>
    <s v="Transporte escolar"/>
    <s v="ORI"/>
    <x v="0"/>
    <m/>
    <x v="0"/>
    <x v="0"/>
    <x v="0"/>
    <x v="0"/>
    <x v="0"/>
    <x v="0"/>
    <x v="0"/>
    <x v="0"/>
    <x v="0"/>
    <x v="0"/>
    <x v="0"/>
    <s v="Transporte escolar"/>
    <x v="0"/>
    <x v="0"/>
    <x v="0"/>
    <x v="0"/>
    <x v="1"/>
    <x v="0"/>
    <x v="0"/>
    <x v="0"/>
    <x v="0"/>
    <x v="0"/>
    <x v="0"/>
    <x v="0"/>
    <s v="Pagamento a favor de Caetano Auto CV S:.A, pelo aquisição de serviços na viatura ST-76-QP afeto ao transporte escolar da CMSM, conforme anexo."/>
  </r>
  <r>
    <x v="1"/>
    <n v="0"/>
    <n v="0"/>
    <n v="0"/>
    <n v="50000"/>
    <x v="1271"/>
    <x v="0"/>
    <x v="0"/>
    <x v="0"/>
    <s v="01.25.02.23"/>
    <x v="12"/>
    <x v="3"/>
    <x v="3"/>
    <s v="desporto"/>
    <s v="01.25.02"/>
    <s v="desporto"/>
    <s v="01.25.02"/>
    <x v="1"/>
    <x v="0"/>
    <x v="0"/>
    <x v="0"/>
    <x v="0"/>
    <x v="1"/>
    <x v="1"/>
    <x v="0"/>
    <x v="8"/>
    <s v="2024-10-23"/>
    <x v="3"/>
    <n v="50000"/>
    <x v="0"/>
    <m/>
    <x v="0"/>
    <m/>
    <x v="171"/>
    <n v="100400589"/>
    <x v="0"/>
    <x v="0"/>
    <s v="Atividades desportivas e promoção do desporto no Concelho"/>
    <s v="ORI"/>
    <x v="0"/>
    <m/>
    <x v="0"/>
    <x v="0"/>
    <x v="0"/>
    <x v="0"/>
    <x v="0"/>
    <x v="0"/>
    <x v="0"/>
    <x v="0"/>
    <x v="0"/>
    <x v="0"/>
    <x v="0"/>
    <s v="Atividades desportivas e promoção do desporto no Concelho"/>
    <x v="0"/>
    <x v="0"/>
    <x v="0"/>
    <x v="0"/>
    <x v="1"/>
    <x v="0"/>
    <x v="0"/>
    <x v="0"/>
    <x v="0"/>
    <x v="0"/>
    <x v="0"/>
    <x v="0"/>
    <s v="Pagamento de um parte da proposta a favor JOAQUIM LOPES MOREIRA BRITO, referente de 06 conjuntos de equipamento de futebol entregues as Zonas do centro da Cidade no âmbito da participação no torneio Inter-Zona comenorando a festa da cidade 2024, conforme anexo. "/>
  </r>
  <r>
    <x v="0"/>
    <n v="0"/>
    <n v="0"/>
    <n v="0"/>
    <n v="3000"/>
    <x v="1272"/>
    <x v="0"/>
    <x v="0"/>
    <x v="0"/>
    <s v="01.25.05.12"/>
    <x v="10"/>
    <x v="3"/>
    <x v="3"/>
    <s v="Saúde"/>
    <s v="01.25.05"/>
    <s v="Saúde"/>
    <s v="01.25.05"/>
    <x v="7"/>
    <x v="0"/>
    <x v="4"/>
    <x v="4"/>
    <x v="0"/>
    <x v="1"/>
    <x v="0"/>
    <x v="0"/>
    <x v="10"/>
    <s v="2024-11-18"/>
    <x v="3"/>
    <n v="3000"/>
    <x v="0"/>
    <m/>
    <x v="0"/>
    <m/>
    <x v="241"/>
    <n v="100477325"/>
    <x v="0"/>
    <x v="0"/>
    <s v="Promoção e Inclusão Social"/>
    <s v="ORI"/>
    <x v="0"/>
    <m/>
    <x v="0"/>
    <x v="0"/>
    <x v="0"/>
    <x v="0"/>
    <x v="0"/>
    <x v="0"/>
    <x v="0"/>
    <x v="0"/>
    <x v="0"/>
    <x v="0"/>
    <x v="0"/>
    <s v="Promoção e Inclusão Social"/>
    <x v="0"/>
    <x v="0"/>
    <x v="0"/>
    <x v="0"/>
    <x v="1"/>
    <x v="0"/>
    <x v="0"/>
    <x v="0"/>
    <x v="0"/>
    <x v="0"/>
    <x v="0"/>
    <x v="0"/>
    <s v="Apoio social a favor de Sr. Emilio Pina Pereira, conforme anexo."/>
  </r>
  <r>
    <x v="0"/>
    <n v="0"/>
    <n v="0"/>
    <n v="0"/>
    <n v="34500"/>
    <x v="1273"/>
    <x v="0"/>
    <x v="0"/>
    <x v="0"/>
    <s v="03.16.15"/>
    <x v="0"/>
    <x v="0"/>
    <x v="0"/>
    <s v="Direção Financeira"/>
    <s v="03.16.15"/>
    <s v="Direção Financeira"/>
    <s v="03.16.15"/>
    <x v="74"/>
    <x v="0"/>
    <x v="0"/>
    <x v="0"/>
    <x v="0"/>
    <x v="0"/>
    <x v="0"/>
    <x v="0"/>
    <x v="10"/>
    <s v="2024-11-20"/>
    <x v="3"/>
    <n v="34500"/>
    <x v="0"/>
    <m/>
    <x v="0"/>
    <m/>
    <x v="72"/>
    <n v="100393611"/>
    <x v="0"/>
    <x v="0"/>
    <s v="Direção Financeira"/>
    <s v="ORI"/>
    <x v="0"/>
    <m/>
    <x v="0"/>
    <x v="0"/>
    <x v="0"/>
    <x v="0"/>
    <x v="0"/>
    <x v="0"/>
    <x v="0"/>
    <x v="0"/>
    <x v="0"/>
    <x v="0"/>
    <x v="0"/>
    <s v="Direção Financeira"/>
    <x v="0"/>
    <x v="0"/>
    <x v="0"/>
    <x v="0"/>
    <x v="0"/>
    <x v="0"/>
    <x v="0"/>
    <x v="0"/>
    <x v="0"/>
    <x v="0"/>
    <x v="0"/>
    <x v="0"/>
    <s v="Pagamento referente a aquisição de peças, conforme proposta em anexo."/>
  </r>
  <r>
    <x v="1"/>
    <n v="0"/>
    <n v="0"/>
    <n v="0"/>
    <n v="299000"/>
    <x v="1274"/>
    <x v="0"/>
    <x v="0"/>
    <x v="0"/>
    <s v="01.27.06.80"/>
    <x v="1"/>
    <x v="1"/>
    <x v="1"/>
    <s v="Requalificação Urbana e habitação"/>
    <s v="01.27.06"/>
    <s v="Requalificação Urbana e habitação"/>
    <s v="01.27.06"/>
    <x v="1"/>
    <x v="0"/>
    <x v="0"/>
    <x v="0"/>
    <x v="0"/>
    <x v="1"/>
    <x v="1"/>
    <x v="0"/>
    <x v="10"/>
    <s v="2024-11-20"/>
    <x v="3"/>
    <n v="299000"/>
    <x v="0"/>
    <m/>
    <x v="0"/>
    <m/>
    <x v="55"/>
    <n v="100478943"/>
    <x v="0"/>
    <x v="0"/>
    <s v="Requalificação Urbana de Veneza"/>
    <s v="ORI"/>
    <x v="0"/>
    <m/>
    <x v="0"/>
    <x v="0"/>
    <x v="0"/>
    <x v="0"/>
    <x v="0"/>
    <x v="0"/>
    <x v="0"/>
    <x v="0"/>
    <x v="0"/>
    <x v="0"/>
    <x v="0"/>
    <s v="Requalificação Urbana de Veneza"/>
    <x v="0"/>
    <x v="0"/>
    <x v="0"/>
    <x v="0"/>
    <x v="1"/>
    <x v="0"/>
    <x v="0"/>
    <x v="0"/>
    <x v="0"/>
    <x v="0"/>
    <x v="0"/>
    <x v="0"/>
    <s v="Pagamento referente a aquisição de cimentos, conforme proposta em anexo."/>
  </r>
  <r>
    <x v="0"/>
    <n v="0"/>
    <n v="0"/>
    <n v="0"/>
    <n v="8850"/>
    <x v="1275"/>
    <x v="0"/>
    <x v="1"/>
    <x v="0"/>
    <s v="80.02.01"/>
    <x v="2"/>
    <x v="2"/>
    <x v="2"/>
    <s v="Retenções Iur"/>
    <s v="80.02.01"/>
    <s v="Retenções Iur"/>
    <s v="80.02.01"/>
    <x v="2"/>
    <x v="0"/>
    <x v="1"/>
    <x v="0"/>
    <x v="1"/>
    <x v="2"/>
    <x v="2"/>
    <x v="0"/>
    <x v="10"/>
    <s v="2024-11-13"/>
    <x v="3"/>
    <n v="8850"/>
    <x v="0"/>
    <m/>
    <x v="0"/>
    <m/>
    <x v="2"/>
    <n v="100474696"/>
    <x v="0"/>
    <x v="0"/>
    <s v="Retenções Iur"/>
    <s v="ORI"/>
    <x v="0"/>
    <s v="RIUR"/>
    <x v="0"/>
    <x v="0"/>
    <x v="0"/>
    <x v="0"/>
    <x v="0"/>
    <x v="0"/>
    <x v="0"/>
    <x v="0"/>
    <x v="0"/>
    <x v="0"/>
    <x v="0"/>
    <s v="Retenções Iur"/>
    <x v="0"/>
    <x v="0"/>
    <x v="0"/>
    <x v="0"/>
    <x v="2"/>
    <x v="0"/>
    <x v="0"/>
    <x v="0"/>
    <x v="0"/>
    <x v="1"/>
    <x v="0"/>
    <x v="0"/>
    <s v="RETENCAO OT"/>
  </r>
  <r>
    <x v="0"/>
    <n v="0"/>
    <n v="0"/>
    <n v="0"/>
    <n v="4793"/>
    <x v="1276"/>
    <x v="0"/>
    <x v="1"/>
    <x v="0"/>
    <s v="80.02.01"/>
    <x v="2"/>
    <x v="2"/>
    <x v="2"/>
    <s v="Retenções Iur"/>
    <s v="80.02.01"/>
    <s v="Retenções Iur"/>
    <s v="80.02.01"/>
    <x v="2"/>
    <x v="0"/>
    <x v="1"/>
    <x v="0"/>
    <x v="1"/>
    <x v="2"/>
    <x v="2"/>
    <x v="0"/>
    <x v="10"/>
    <s v="2024-11-12"/>
    <x v="3"/>
    <n v="4793"/>
    <x v="0"/>
    <m/>
    <x v="0"/>
    <m/>
    <x v="2"/>
    <n v="100474696"/>
    <x v="0"/>
    <x v="0"/>
    <s v="Retenções Iur"/>
    <s v="ORI"/>
    <x v="0"/>
    <s v="RIUR"/>
    <x v="0"/>
    <x v="0"/>
    <x v="0"/>
    <x v="0"/>
    <x v="0"/>
    <x v="0"/>
    <x v="0"/>
    <x v="0"/>
    <x v="0"/>
    <x v="0"/>
    <x v="0"/>
    <s v="Retenções Iur"/>
    <x v="0"/>
    <x v="0"/>
    <x v="0"/>
    <x v="0"/>
    <x v="2"/>
    <x v="0"/>
    <x v="0"/>
    <x v="0"/>
    <x v="0"/>
    <x v="1"/>
    <x v="0"/>
    <x v="0"/>
    <s v="RETENCAO OT"/>
  </r>
  <r>
    <x v="1"/>
    <n v="0"/>
    <n v="0"/>
    <n v="0"/>
    <n v="40000"/>
    <x v="1277"/>
    <x v="0"/>
    <x v="0"/>
    <x v="0"/>
    <s v="01.28.01.08"/>
    <x v="15"/>
    <x v="4"/>
    <x v="5"/>
    <s v="Habitação Social"/>
    <s v="01.28.01"/>
    <s v="Habitação Social"/>
    <s v="01.28.01"/>
    <x v="1"/>
    <x v="0"/>
    <x v="0"/>
    <x v="0"/>
    <x v="0"/>
    <x v="1"/>
    <x v="1"/>
    <x v="0"/>
    <x v="10"/>
    <s v="2024-11-21"/>
    <x v="3"/>
    <n v="40000"/>
    <x v="0"/>
    <m/>
    <x v="0"/>
    <m/>
    <x v="168"/>
    <n v="100478964"/>
    <x v="0"/>
    <x v="0"/>
    <s v="Habitações Sociais"/>
    <s v="ORI"/>
    <x v="0"/>
    <s v="HS"/>
    <x v="0"/>
    <x v="0"/>
    <x v="0"/>
    <x v="0"/>
    <x v="0"/>
    <x v="0"/>
    <x v="0"/>
    <x v="0"/>
    <x v="0"/>
    <x v="0"/>
    <x v="0"/>
    <s v="Habitações Sociais"/>
    <x v="0"/>
    <x v="0"/>
    <x v="0"/>
    <x v="0"/>
    <x v="1"/>
    <x v="0"/>
    <x v="0"/>
    <x v="0"/>
    <x v="0"/>
    <x v="0"/>
    <x v="0"/>
    <x v="0"/>
    <s v="Pagamento de uma parcela a favor da José Almeida Carpintaria Comercio Marcenaria, pela a aquisição de serviços de cobertura de 1 habitação social, conforme anexo."/>
  </r>
  <r>
    <x v="0"/>
    <n v="0"/>
    <n v="0"/>
    <n v="0"/>
    <n v="30000"/>
    <x v="1278"/>
    <x v="0"/>
    <x v="0"/>
    <x v="0"/>
    <s v="01.25.01.12"/>
    <x v="54"/>
    <x v="3"/>
    <x v="3"/>
    <s v="Educação"/>
    <s v="01.25.01"/>
    <s v="Educação"/>
    <s v="01.25.01"/>
    <x v="4"/>
    <x v="0"/>
    <x v="2"/>
    <x v="2"/>
    <x v="0"/>
    <x v="1"/>
    <x v="0"/>
    <x v="0"/>
    <x v="10"/>
    <s v="2024-11-21"/>
    <x v="3"/>
    <n v="30000"/>
    <x v="0"/>
    <m/>
    <x v="0"/>
    <m/>
    <x v="242"/>
    <n v="100383553"/>
    <x v="0"/>
    <x v="0"/>
    <s v="Comparticipação da Câmara com Ensino Superior"/>
    <s v="ORI"/>
    <x v="0"/>
    <m/>
    <x v="0"/>
    <x v="0"/>
    <x v="0"/>
    <x v="0"/>
    <x v="0"/>
    <x v="0"/>
    <x v="0"/>
    <x v="0"/>
    <x v="0"/>
    <x v="0"/>
    <x v="0"/>
    <s v="Comparticipação da Câmara com Ensino Superior"/>
    <x v="0"/>
    <x v="0"/>
    <x v="0"/>
    <x v="0"/>
    <x v="1"/>
    <x v="0"/>
    <x v="0"/>
    <x v="0"/>
    <x v="0"/>
    <x v="0"/>
    <x v="0"/>
    <x v="0"/>
    <s v="Apoio para pagamento de propina, conforme proposta em anexo."/>
  </r>
  <r>
    <x v="0"/>
    <n v="0"/>
    <n v="0"/>
    <n v="0"/>
    <n v="1400"/>
    <x v="1279"/>
    <x v="0"/>
    <x v="0"/>
    <x v="0"/>
    <s v="03.16.15"/>
    <x v="0"/>
    <x v="0"/>
    <x v="0"/>
    <s v="Direção Financeira"/>
    <s v="03.16.15"/>
    <s v="Direção Financeira"/>
    <s v="03.16.15"/>
    <x v="31"/>
    <x v="0"/>
    <x v="0"/>
    <x v="1"/>
    <x v="0"/>
    <x v="0"/>
    <x v="0"/>
    <x v="0"/>
    <x v="10"/>
    <s v="2024-11-22"/>
    <x v="3"/>
    <n v="1400"/>
    <x v="0"/>
    <m/>
    <x v="0"/>
    <m/>
    <x v="21"/>
    <n v="100391960"/>
    <x v="0"/>
    <x v="0"/>
    <s v="Direção Financeira"/>
    <s v="ORI"/>
    <x v="0"/>
    <m/>
    <x v="0"/>
    <x v="0"/>
    <x v="0"/>
    <x v="0"/>
    <x v="0"/>
    <x v="0"/>
    <x v="0"/>
    <x v="0"/>
    <x v="0"/>
    <x v="0"/>
    <x v="0"/>
    <s v="Direção Financeira"/>
    <x v="0"/>
    <x v="0"/>
    <x v="0"/>
    <x v="0"/>
    <x v="0"/>
    <x v="0"/>
    <x v="0"/>
    <x v="0"/>
    <x v="0"/>
    <x v="0"/>
    <x v="0"/>
    <x v="0"/>
    <s v="Pagamento a favor da Cv Telecom , referente a recarga de internet dados nos tabletes dos técnicos, conforme anexo."/>
  </r>
  <r>
    <x v="0"/>
    <n v="0"/>
    <n v="0"/>
    <n v="0"/>
    <n v="1310"/>
    <x v="1280"/>
    <x v="0"/>
    <x v="0"/>
    <x v="0"/>
    <s v="03.16.22"/>
    <x v="58"/>
    <x v="0"/>
    <x v="0"/>
    <s v="Direção da Habitação"/>
    <s v="03.16.22"/>
    <s v="Direção da Habitação"/>
    <s v="03.16.22"/>
    <x v="31"/>
    <x v="0"/>
    <x v="0"/>
    <x v="1"/>
    <x v="0"/>
    <x v="0"/>
    <x v="0"/>
    <x v="0"/>
    <x v="10"/>
    <s v="2024-11-22"/>
    <x v="3"/>
    <n v="1310"/>
    <x v="0"/>
    <m/>
    <x v="0"/>
    <m/>
    <x v="2"/>
    <n v="100474696"/>
    <x v="0"/>
    <x v="1"/>
    <s v="Direção da Habitação"/>
    <s v="ORI"/>
    <x v="0"/>
    <m/>
    <x v="0"/>
    <x v="0"/>
    <x v="0"/>
    <x v="0"/>
    <x v="0"/>
    <x v="0"/>
    <x v="0"/>
    <x v="0"/>
    <x v="0"/>
    <x v="0"/>
    <x v="0"/>
    <s v="Direção da Habitação"/>
    <x v="0"/>
    <x v="0"/>
    <x v="0"/>
    <x v="0"/>
    <x v="0"/>
    <x v="0"/>
    <x v="0"/>
    <x v="0"/>
    <x v="0"/>
    <x v="0"/>
    <x v="1"/>
    <x v="0"/>
    <s v="Pagamento de salário referente a 11-2024"/>
  </r>
  <r>
    <x v="0"/>
    <n v="0"/>
    <n v="0"/>
    <n v="0"/>
    <n v="13669"/>
    <x v="1280"/>
    <x v="0"/>
    <x v="0"/>
    <x v="0"/>
    <s v="03.16.22"/>
    <x v="58"/>
    <x v="0"/>
    <x v="0"/>
    <s v="Direção da Habitação"/>
    <s v="03.16.22"/>
    <s v="Direção da Habitação"/>
    <s v="03.16.22"/>
    <x v="49"/>
    <x v="0"/>
    <x v="0"/>
    <x v="0"/>
    <x v="1"/>
    <x v="0"/>
    <x v="0"/>
    <x v="0"/>
    <x v="10"/>
    <s v="2024-11-22"/>
    <x v="3"/>
    <n v="13669"/>
    <x v="0"/>
    <m/>
    <x v="0"/>
    <m/>
    <x v="2"/>
    <n v="100474696"/>
    <x v="0"/>
    <x v="1"/>
    <s v="Direção da Habitação"/>
    <s v="ORI"/>
    <x v="0"/>
    <m/>
    <x v="0"/>
    <x v="0"/>
    <x v="0"/>
    <x v="0"/>
    <x v="0"/>
    <x v="0"/>
    <x v="0"/>
    <x v="0"/>
    <x v="0"/>
    <x v="0"/>
    <x v="0"/>
    <s v="Direção da Habitação"/>
    <x v="0"/>
    <x v="0"/>
    <x v="0"/>
    <x v="0"/>
    <x v="0"/>
    <x v="0"/>
    <x v="0"/>
    <x v="0"/>
    <x v="0"/>
    <x v="0"/>
    <x v="1"/>
    <x v="0"/>
    <s v="Pagamento de salário referente a 11-2024"/>
  </r>
  <r>
    <x v="0"/>
    <n v="0"/>
    <n v="0"/>
    <n v="0"/>
    <n v="857"/>
    <x v="1280"/>
    <x v="0"/>
    <x v="0"/>
    <x v="0"/>
    <s v="03.16.22"/>
    <x v="58"/>
    <x v="0"/>
    <x v="0"/>
    <s v="Direção da Habitação"/>
    <s v="03.16.22"/>
    <s v="Direção da Habitação"/>
    <s v="03.16.22"/>
    <x v="31"/>
    <x v="0"/>
    <x v="0"/>
    <x v="1"/>
    <x v="0"/>
    <x v="0"/>
    <x v="0"/>
    <x v="0"/>
    <x v="10"/>
    <s v="2024-11-22"/>
    <x v="3"/>
    <n v="857"/>
    <x v="0"/>
    <m/>
    <x v="0"/>
    <m/>
    <x v="19"/>
    <n v="100474706"/>
    <x v="0"/>
    <x v="6"/>
    <s v="Direção da Habitação"/>
    <s v="ORI"/>
    <x v="0"/>
    <m/>
    <x v="0"/>
    <x v="0"/>
    <x v="0"/>
    <x v="0"/>
    <x v="0"/>
    <x v="0"/>
    <x v="0"/>
    <x v="0"/>
    <x v="0"/>
    <x v="0"/>
    <x v="0"/>
    <s v="Direção da Habitação"/>
    <x v="0"/>
    <x v="0"/>
    <x v="0"/>
    <x v="0"/>
    <x v="0"/>
    <x v="0"/>
    <x v="0"/>
    <x v="0"/>
    <x v="0"/>
    <x v="0"/>
    <x v="6"/>
    <x v="0"/>
    <s v="Pagamento de salário referente a 11-2024"/>
  </r>
  <r>
    <x v="0"/>
    <n v="0"/>
    <n v="0"/>
    <n v="0"/>
    <n v="8935"/>
    <x v="1280"/>
    <x v="0"/>
    <x v="0"/>
    <x v="0"/>
    <s v="03.16.22"/>
    <x v="58"/>
    <x v="0"/>
    <x v="0"/>
    <s v="Direção da Habitação"/>
    <s v="03.16.22"/>
    <s v="Direção da Habitação"/>
    <s v="03.16.22"/>
    <x v="49"/>
    <x v="0"/>
    <x v="0"/>
    <x v="0"/>
    <x v="1"/>
    <x v="0"/>
    <x v="0"/>
    <x v="0"/>
    <x v="10"/>
    <s v="2024-11-22"/>
    <x v="3"/>
    <n v="8935"/>
    <x v="0"/>
    <m/>
    <x v="0"/>
    <m/>
    <x v="19"/>
    <n v="100474706"/>
    <x v="0"/>
    <x v="6"/>
    <s v="Direção da Habitação"/>
    <s v="ORI"/>
    <x v="0"/>
    <m/>
    <x v="0"/>
    <x v="0"/>
    <x v="0"/>
    <x v="0"/>
    <x v="0"/>
    <x v="0"/>
    <x v="0"/>
    <x v="0"/>
    <x v="0"/>
    <x v="0"/>
    <x v="0"/>
    <s v="Direção da Habitação"/>
    <x v="0"/>
    <x v="0"/>
    <x v="0"/>
    <x v="0"/>
    <x v="0"/>
    <x v="0"/>
    <x v="0"/>
    <x v="0"/>
    <x v="0"/>
    <x v="0"/>
    <x v="6"/>
    <x v="0"/>
    <s v="Pagamento de salário referente a 11-2024"/>
  </r>
  <r>
    <x v="0"/>
    <n v="0"/>
    <n v="0"/>
    <n v="0"/>
    <n v="9573"/>
    <x v="1280"/>
    <x v="0"/>
    <x v="0"/>
    <x v="0"/>
    <s v="03.16.22"/>
    <x v="58"/>
    <x v="0"/>
    <x v="0"/>
    <s v="Direção da Habitação"/>
    <s v="03.16.22"/>
    <s v="Direção da Habitação"/>
    <s v="03.16.22"/>
    <x v="31"/>
    <x v="0"/>
    <x v="0"/>
    <x v="1"/>
    <x v="0"/>
    <x v="0"/>
    <x v="0"/>
    <x v="0"/>
    <x v="10"/>
    <s v="2024-11-22"/>
    <x v="3"/>
    <n v="9573"/>
    <x v="0"/>
    <m/>
    <x v="0"/>
    <m/>
    <x v="6"/>
    <n v="100474914"/>
    <x v="0"/>
    <x v="0"/>
    <s v="Direção da Habitação"/>
    <s v="ORI"/>
    <x v="0"/>
    <m/>
    <x v="0"/>
    <x v="0"/>
    <x v="0"/>
    <x v="0"/>
    <x v="0"/>
    <x v="0"/>
    <x v="0"/>
    <x v="0"/>
    <x v="0"/>
    <x v="0"/>
    <x v="0"/>
    <s v="Direção da Habitação"/>
    <x v="0"/>
    <x v="0"/>
    <x v="0"/>
    <x v="0"/>
    <x v="0"/>
    <x v="0"/>
    <x v="0"/>
    <x v="0"/>
    <x v="0"/>
    <x v="0"/>
    <x v="0"/>
    <x v="0"/>
    <s v="Pagamento de salário referente a 11-2024"/>
  </r>
  <r>
    <x v="0"/>
    <n v="0"/>
    <n v="0"/>
    <n v="0"/>
    <n v="99796"/>
    <x v="1280"/>
    <x v="0"/>
    <x v="0"/>
    <x v="0"/>
    <s v="03.16.22"/>
    <x v="58"/>
    <x v="0"/>
    <x v="0"/>
    <s v="Direção da Habitação"/>
    <s v="03.16.22"/>
    <s v="Direção da Habitação"/>
    <s v="03.16.22"/>
    <x v="49"/>
    <x v="0"/>
    <x v="0"/>
    <x v="0"/>
    <x v="1"/>
    <x v="0"/>
    <x v="0"/>
    <x v="0"/>
    <x v="10"/>
    <s v="2024-11-22"/>
    <x v="3"/>
    <n v="99796"/>
    <x v="0"/>
    <m/>
    <x v="0"/>
    <m/>
    <x v="6"/>
    <n v="100474914"/>
    <x v="0"/>
    <x v="0"/>
    <s v="Direção da Habitação"/>
    <s v="ORI"/>
    <x v="0"/>
    <m/>
    <x v="0"/>
    <x v="0"/>
    <x v="0"/>
    <x v="0"/>
    <x v="0"/>
    <x v="0"/>
    <x v="0"/>
    <x v="0"/>
    <x v="0"/>
    <x v="0"/>
    <x v="0"/>
    <s v="Direção da Habitação"/>
    <x v="0"/>
    <x v="0"/>
    <x v="0"/>
    <x v="0"/>
    <x v="0"/>
    <x v="0"/>
    <x v="0"/>
    <x v="0"/>
    <x v="0"/>
    <x v="0"/>
    <x v="0"/>
    <x v="0"/>
    <s v="Pagamento de salário referente a 11-2024"/>
  </r>
  <r>
    <x v="0"/>
    <n v="0"/>
    <n v="0"/>
    <n v="0"/>
    <n v="520"/>
    <x v="1281"/>
    <x v="0"/>
    <x v="0"/>
    <x v="0"/>
    <s v="03.16.17"/>
    <x v="51"/>
    <x v="0"/>
    <x v="0"/>
    <s v="Direção Proteção Civil"/>
    <s v="03.16.17"/>
    <s v="Direção Proteção Civil"/>
    <s v="03.16.17"/>
    <x v="28"/>
    <x v="0"/>
    <x v="0"/>
    <x v="0"/>
    <x v="0"/>
    <x v="0"/>
    <x v="0"/>
    <x v="0"/>
    <x v="10"/>
    <s v="2024-11-22"/>
    <x v="3"/>
    <n v="520"/>
    <x v="0"/>
    <m/>
    <x v="0"/>
    <m/>
    <x v="15"/>
    <n v="100479277"/>
    <x v="0"/>
    <x v="2"/>
    <s v="Direção Proteção Civil"/>
    <s v="ORI"/>
    <x v="0"/>
    <m/>
    <x v="0"/>
    <x v="0"/>
    <x v="0"/>
    <x v="0"/>
    <x v="0"/>
    <x v="0"/>
    <x v="0"/>
    <x v="0"/>
    <x v="0"/>
    <x v="0"/>
    <x v="0"/>
    <s v="Direção Proteção Civil"/>
    <x v="0"/>
    <x v="0"/>
    <x v="0"/>
    <x v="0"/>
    <x v="0"/>
    <x v="0"/>
    <x v="0"/>
    <x v="0"/>
    <x v="0"/>
    <x v="0"/>
    <x v="2"/>
    <x v="0"/>
    <s v="Pagamento de salário referente a 11-2024"/>
  </r>
  <r>
    <x v="0"/>
    <n v="0"/>
    <n v="0"/>
    <n v="0"/>
    <n v="1021"/>
    <x v="1281"/>
    <x v="0"/>
    <x v="0"/>
    <x v="0"/>
    <s v="03.16.17"/>
    <x v="51"/>
    <x v="0"/>
    <x v="0"/>
    <s v="Direção Proteção Civil"/>
    <s v="03.16.17"/>
    <s v="Direção Proteção Civil"/>
    <s v="03.16.17"/>
    <x v="30"/>
    <x v="0"/>
    <x v="0"/>
    <x v="0"/>
    <x v="1"/>
    <x v="0"/>
    <x v="0"/>
    <x v="0"/>
    <x v="10"/>
    <s v="2024-11-22"/>
    <x v="3"/>
    <n v="1021"/>
    <x v="0"/>
    <m/>
    <x v="0"/>
    <m/>
    <x v="15"/>
    <n v="100479277"/>
    <x v="0"/>
    <x v="2"/>
    <s v="Direção Proteção Civil"/>
    <s v="ORI"/>
    <x v="0"/>
    <m/>
    <x v="0"/>
    <x v="0"/>
    <x v="0"/>
    <x v="0"/>
    <x v="0"/>
    <x v="0"/>
    <x v="0"/>
    <x v="0"/>
    <x v="0"/>
    <x v="0"/>
    <x v="0"/>
    <s v="Direção Proteção Civil"/>
    <x v="0"/>
    <x v="0"/>
    <x v="0"/>
    <x v="0"/>
    <x v="0"/>
    <x v="0"/>
    <x v="0"/>
    <x v="0"/>
    <x v="0"/>
    <x v="0"/>
    <x v="2"/>
    <x v="0"/>
    <s v="Pagamento de salário referente a 11-2024"/>
  </r>
  <r>
    <x v="0"/>
    <n v="0"/>
    <n v="0"/>
    <n v="0"/>
    <n v="1029"/>
    <x v="1281"/>
    <x v="0"/>
    <x v="0"/>
    <x v="0"/>
    <s v="03.16.17"/>
    <x v="51"/>
    <x v="0"/>
    <x v="0"/>
    <s v="Direção Proteção Civil"/>
    <s v="03.16.17"/>
    <s v="Direção Proteção Civil"/>
    <s v="03.16.17"/>
    <x v="28"/>
    <x v="0"/>
    <x v="0"/>
    <x v="0"/>
    <x v="0"/>
    <x v="0"/>
    <x v="0"/>
    <x v="0"/>
    <x v="10"/>
    <s v="2024-11-22"/>
    <x v="3"/>
    <n v="1029"/>
    <x v="0"/>
    <m/>
    <x v="0"/>
    <m/>
    <x v="2"/>
    <n v="100474696"/>
    <x v="0"/>
    <x v="1"/>
    <s v="Direção Proteção Civil"/>
    <s v="ORI"/>
    <x v="0"/>
    <m/>
    <x v="0"/>
    <x v="0"/>
    <x v="0"/>
    <x v="0"/>
    <x v="0"/>
    <x v="0"/>
    <x v="0"/>
    <x v="0"/>
    <x v="0"/>
    <x v="0"/>
    <x v="0"/>
    <s v="Direção Proteção Civil"/>
    <x v="0"/>
    <x v="0"/>
    <x v="0"/>
    <x v="0"/>
    <x v="0"/>
    <x v="0"/>
    <x v="0"/>
    <x v="0"/>
    <x v="0"/>
    <x v="0"/>
    <x v="1"/>
    <x v="0"/>
    <s v="Pagamento de salário referente a 11-2024"/>
  </r>
  <r>
    <x v="0"/>
    <n v="0"/>
    <n v="0"/>
    <n v="0"/>
    <n v="2021"/>
    <x v="1281"/>
    <x v="0"/>
    <x v="0"/>
    <x v="0"/>
    <s v="03.16.17"/>
    <x v="51"/>
    <x v="0"/>
    <x v="0"/>
    <s v="Direção Proteção Civil"/>
    <s v="03.16.17"/>
    <s v="Direção Proteção Civil"/>
    <s v="03.16.17"/>
    <x v="30"/>
    <x v="0"/>
    <x v="0"/>
    <x v="0"/>
    <x v="1"/>
    <x v="0"/>
    <x v="0"/>
    <x v="0"/>
    <x v="10"/>
    <s v="2024-11-22"/>
    <x v="3"/>
    <n v="2021"/>
    <x v="0"/>
    <m/>
    <x v="0"/>
    <m/>
    <x v="2"/>
    <n v="100474696"/>
    <x v="0"/>
    <x v="1"/>
    <s v="Direção Proteção Civil"/>
    <s v="ORI"/>
    <x v="0"/>
    <m/>
    <x v="0"/>
    <x v="0"/>
    <x v="0"/>
    <x v="0"/>
    <x v="0"/>
    <x v="0"/>
    <x v="0"/>
    <x v="0"/>
    <x v="0"/>
    <x v="0"/>
    <x v="0"/>
    <s v="Direção Proteção Civil"/>
    <x v="0"/>
    <x v="0"/>
    <x v="0"/>
    <x v="0"/>
    <x v="0"/>
    <x v="0"/>
    <x v="0"/>
    <x v="0"/>
    <x v="0"/>
    <x v="0"/>
    <x v="1"/>
    <x v="0"/>
    <s v="Pagamento de salário referente a 11-2024"/>
  </r>
  <r>
    <x v="0"/>
    <n v="0"/>
    <n v="0"/>
    <n v="0"/>
    <n v="202"/>
    <x v="1281"/>
    <x v="0"/>
    <x v="0"/>
    <x v="0"/>
    <s v="03.16.17"/>
    <x v="51"/>
    <x v="0"/>
    <x v="0"/>
    <s v="Direção Proteção Civil"/>
    <s v="03.16.17"/>
    <s v="Direção Proteção Civil"/>
    <s v="03.16.17"/>
    <x v="28"/>
    <x v="0"/>
    <x v="0"/>
    <x v="0"/>
    <x v="0"/>
    <x v="0"/>
    <x v="0"/>
    <x v="0"/>
    <x v="10"/>
    <s v="2024-11-22"/>
    <x v="3"/>
    <n v="202"/>
    <x v="0"/>
    <m/>
    <x v="0"/>
    <m/>
    <x v="136"/>
    <n v="100478986"/>
    <x v="0"/>
    <x v="10"/>
    <s v="Direção Proteção Civil"/>
    <s v="ORI"/>
    <x v="0"/>
    <m/>
    <x v="0"/>
    <x v="0"/>
    <x v="0"/>
    <x v="0"/>
    <x v="0"/>
    <x v="0"/>
    <x v="0"/>
    <x v="0"/>
    <x v="0"/>
    <x v="0"/>
    <x v="0"/>
    <s v="Direção Proteção Civil"/>
    <x v="0"/>
    <x v="0"/>
    <x v="0"/>
    <x v="0"/>
    <x v="0"/>
    <x v="0"/>
    <x v="0"/>
    <x v="0"/>
    <x v="0"/>
    <x v="0"/>
    <x v="10"/>
    <x v="0"/>
    <s v="Pagamento de salário referente a 11-2024"/>
  </r>
  <r>
    <x v="0"/>
    <n v="0"/>
    <n v="0"/>
    <n v="0"/>
    <n v="398"/>
    <x v="1281"/>
    <x v="0"/>
    <x v="0"/>
    <x v="0"/>
    <s v="03.16.17"/>
    <x v="51"/>
    <x v="0"/>
    <x v="0"/>
    <s v="Direção Proteção Civil"/>
    <s v="03.16.17"/>
    <s v="Direção Proteção Civil"/>
    <s v="03.16.17"/>
    <x v="30"/>
    <x v="0"/>
    <x v="0"/>
    <x v="0"/>
    <x v="1"/>
    <x v="0"/>
    <x v="0"/>
    <x v="0"/>
    <x v="10"/>
    <s v="2024-11-22"/>
    <x v="3"/>
    <n v="398"/>
    <x v="0"/>
    <m/>
    <x v="0"/>
    <m/>
    <x v="136"/>
    <n v="100478986"/>
    <x v="0"/>
    <x v="10"/>
    <s v="Direção Proteção Civil"/>
    <s v="ORI"/>
    <x v="0"/>
    <m/>
    <x v="0"/>
    <x v="0"/>
    <x v="0"/>
    <x v="0"/>
    <x v="0"/>
    <x v="0"/>
    <x v="0"/>
    <x v="0"/>
    <x v="0"/>
    <x v="0"/>
    <x v="0"/>
    <s v="Direção Proteção Civil"/>
    <x v="0"/>
    <x v="0"/>
    <x v="0"/>
    <x v="0"/>
    <x v="0"/>
    <x v="0"/>
    <x v="0"/>
    <x v="0"/>
    <x v="0"/>
    <x v="0"/>
    <x v="10"/>
    <x v="0"/>
    <s v="Pagamento de salário referente a 11-2024"/>
  </r>
  <r>
    <x v="0"/>
    <n v="0"/>
    <n v="0"/>
    <n v="0"/>
    <n v="2296"/>
    <x v="1281"/>
    <x v="0"/>
    <x v="0"/>
    <x v="0"/>
    <s v="03.16.17"/>
    <x v="51"/>
    <x v="0"/>
    <x v="0"/>
    <s v="Direção Proteção Civil"/>
    <s v="03.16.17"/>
    <s v="Direção Proteção Civil"/>
    <s v="03.16.17"/>
    <x v="28"/>
    <x v="0"/>
    <x v="0"/>
    <x v="0"/>
    <x v="0"/>
    <x v="0"/>
    <x v="0"/>
    <x v="0"/>
    <x v="10"/>
    <s v="2024-11-22"/>
    <x v="3"/>
    <n v="2296"/>
    <x v="0"/>
    <m/>
    <x v="0"/>
    <m/>
    <x v="19"/>
    <n v="100474706"/>
    <x v="0"/>
    <x v="6"/>
    <s v="Direção Proteção Civil"/>
    <s v="ORI"/>
    <x v="0"/>
    <m/>
    <x v="0"/>
    <x v="0"/>
    <x v="0"/>
    <x v="0"/>
    <x v="0"/>
    <x v="0"/>
    <x v="0"/>
    <x v="0"/>
    <x v="0"/>
    <x v="0"/>
    <x v="0"/>
    <s v="Direção Proteção Civil"/>
    <x v="0"/>
    <x v="0"/>
    <x v="0"/>
    <x v="0"/>
    <x v="0"/>
    <x v="0"/>
    <x v="0"/>
    <x v="0"/>
    <x v="0"/>
    <x v="0"/>
    <x v="6"/>
    <x v="0"/>
    <s v="Pagamento de salário referente a 11-2024"/>
  </r>
  <r>
    <x v="0"/>
    <n v="0"/>
    <n v="0"/>
    <n v="0"/>
    <n v="4504"/>
    <x v="1281"/>
    <x v="0"/>
    <x v="0"/>
    <x v="0"/>
    <s v="03.16.17"/>
    <x v="51"/>
    <x v="0"/>
    <x v="0"/>
    <s v="Direção Proteção Civil"/>
    <s v="03.16.17"/>
    <s v="Direção Proteção Civil"/>
    <s v="03.16.17"/>
    <x v="30"/>
    <x v="0"/>
    <x v="0"/>
    <x v="0"/>
    <x v="1"/>
    <x v="0"/>
    <x v="0"/>
    <x v="0"/>
    <x v="10"/>
    <s v="2024-11-22"/>
    <x v="3"/>
    <n v="4504"/>
    <x v="0"/>
    <m/>
    <x v="0"/>
    <m/>
    <x v="19"/>
    <n v="100474706"/>
    <x v="0"/>
    <x v="6"/>
    <s v="Direção Proteção Civil"/>
    <s v="ORI"/>
    <x v="0"/>
    <m/>
    <x v="0"/>
    <x v="0"/>
    <x v="0"/>
    <x v="0"/>
    <x v="0"/>
    <x v="0"/>
    <x v="0"/>
    <x v="0"/>
    <x v="0"/>
    <x v="0"/>
    <x v="0"/>
    <s v="Direção Proteção Civil"/>
    <x v="0"/>
    <x v="0"/>
    <x v="0"/>
    <x v="0"/>
    <x v="0"/>
    <x v="0"/>
    <x v="0"/>
    <x v="0"/>
    <x v="0"/>
    <x v="0"/>
    <x v="6"/>
    <x v="0"/>
    <s v="Pagamento de salário referente a 11-2024"/>
  </r>
  <r>
    <x v="0"/>
    <n v="0"/>
    <n v="0"/>
    <n v="0"/>
    <n v="287"/>
    <x v="1281"/>
    <x v="0"/>
    <x v="0"/>
    <x v="0"/>
    <s v="03.16.17"/>
    <x v="51"/>
    <x v="0"/>
    <x v="0"/>
    <s v="Direção Proteção Civil"/>
    <s v="03.16.17"/>
    <s v="Direção Proteção Civil"/>
    <s v="03.16.17"/>
    <x v="28"/>
    <x v="0"/>
    <x v="0"/>
    <x v="0"/>
    <x v="0"/>
    <x v="0"/>
    <x v="0"/>
    <x v="0"/>
    <x v="10"/>
    <s v="2024-11-22"/>
    <x v="3"/>
    <n v="287"/>
    <x v="0"/>
    <m/>
    <x v="0"/>
    <m/>
    <x v="18"/>
    <n v="100478987"/>
    <x v="0"/>
    <x v="5"/>
    <s v="Direção Proteção Civil"/>
    <s v="ORI"/>
    <x v="0"/>
    <m/>
    <x v="0"/>
    <x v="0"/>
    <x v="0"/>
    <x v="0"/>
    <x v="0"/>
    <x v="0"/>
    <x v="0"/>
    <x v="0"/>
    <x v="0"/>
    <x v="0"/>
    <x v="0"/>
    <s v="Direção Proteção Civil"/>
    <x v="0"/>
    <x v="0"/>
    <x v="0"/>
    <x v="0"/>
    <x v="0"/>
    <x v="0"/>
    <x v="0"/>
    <x v="0"/>
    <x v="0"/>
    <x v="0"/>
    <x v="5"/>
    <x v="0"/>
    <s v="Pagamento de salário referente a 11-2024"/>
  </r>
  <r>
    <x v="0"/>
    <n v="0"/>
    <n v="0"/>
    <n v="0"/>
    <n v="563"/>
    <x v="1281"/>
    <x v="0"/>
    <x v="0"/>
    <x v="0"/>
    <s v="03.16.17"/>
    <x v="51"/>
    <x v="0"/>
    <x v="0"/>
    <s v="Direção Proteção Civil"/>
    <s v="03.16.17"/>
    <s v="Direção Proteção Civil"/>
    <s v="03.16.17"/>
    <x v="30"/>
    <x v="0"/>
    <x v="0"/>
    <x v="0"/>
    <x v="1"/>
    <x v="0"/>
    <x v="0"/>
    <x v="0"/>
    <x v="10"/>
    <s v="2024-11-22"/>
    <x v="3"/>
    <n v="563"/>
    <x v="0"/>
    <m/>
    <x v="0"/>
    <m/>
    <x v="18"/>
    <n v="100478987"/>
    <x v="0"/>
    <x v="5"/>
    <s v="Direção Proteção Civil"/>
    <s v="ORI"/>
    <x v="0"/>
    <m/>
    <x v="0"/>
    <x v="0"/>
    <x v="0"/>
    <x v="0"/>
    <x v="0"/>
    <x v="0"/>
    <x v="0"/>
    <x v="0"/>
    <x v="0"/>
    <x v="0"/>
    <x v="0"/>
    <s v="Direção Proteção Civil"/>
    <x v="0"/>
    <x v="0"/>
    <x v="0"/>
    <x v="0"/>
    <x v="0"/>
    <x v="0"/>
    <x v="0"/>
    <x v="0"/>
    <x v="0"/>
    <x v="0"/>
    <x v="5"/>
    <x v="0"/>
    <s v="Pagamento de salário referente a 11-2024"/>
  </r>
  <r>
    <x v="0"/>
    <n v="0"/>
    <n v="0"/>
    <n v="0"/>
    <n v="38999"/>
    <x v="1281"/>
    <x v="0"/>
    <x v="0"/>
    <x v="0"/>
    <s v="03.16.17"/>
    <x v="51"/>
    <x v="0"/>
    <x v="0"/>
    <s v="Direção Proteção Civil"/>
    <s v="03.16.17"/>
    <s v="Direção Proteção Civil"/>
    <s v="03.16.17"/>
    <x v="28"/>
    <x v="0"/>
    <x v="0"/>
    <x v="0"/>
    <x v="0"/>
    <x v="0"/>
    <x v="0"/>
    <x v="0"/>
    <x v="10"/>
    <s v="2024-11-22"/>
    <x v="3"/>
    <n v="38999"/>
    <x v="0"/>
    <m/>
    <x v="0"/>
    <m/>
    <x v="6"/>
    <n v="100474914"/>
    <x v="0"/>
    <x v="0"/>
    <s v="Direção Proteção Civil"/>
    <s v="ORI"/>
    <x v="0"/>
    <m/>
    <x v="0"/>
    <x v="0"/>
    <x v="0"/>
    <x v="0"/>
    <x v="0"/>
    <x v="0"/>
    <x v="0"/>
    <x v="0"/>
    <x v="0"/>
    <x v="0"/>
    <x v="0"/>
    <s v="Direção Proteção Civil"/>
    <x v="0"/>
    <x v="0"/>
    <x v="0"/>
    <x v="0"/>
    <x v="0"/>
    <x v="0"/>
    <x v="0"/>
    <x v="0"/>
    <x v="0"/>
    <x v="0"/>
    <x v="0"/>
    <x v="0"/>
    <s v="Pagamento de salário referente a 11-2024"/>
  </r>
  <r>
    <x v="0"/>
    <n v="0"/>
    <n v="0"/>
    <n v="0"/>
    <n v="76493"/>
    <x v="1281"/>
    <x v="0"/>
    <x v="0"/>
    <x v="0"/>
    <s v="03.16.17"/>
    <x v="51"/>
    <x v="0"/>
    <x v="0"/>
    <s v="Direção Proteção Civil"/>
    <s v="03.16.17"/>
    <s v="Direção Proteção Civil"/>
    <s v="03.16.17"/>
    <x v="30"/>
    <x v="0"/>
    <x v="0"/>
    <x v="0"/>
    <x v="1"/>
    <x v="0"/>
    <x v="0"/>
    <x v="0"/>
    <x v="10"/>
    <s v="2024-11-22"/>
    <x v="3"/>
    <n v="76493"/>
    <x v="0"/>
    <m/>
    <x v="0"/>
    <m/>
    <x v="6"/>
    <n v="100474914"/>
    <x v="0"/>
    <x v="0"/>
    <s v="Direção Proteção Civil"/>
    <s v="ORI"/>
    <x v="0"/>
    <m/>
    <x v="0"/>
    <x v="0"/>
    <x v="0"/>
    <x v="0"/>
    <x v="0"/>
    <x v="0"/>
    <x v="0"/>
    <x v="0"/>
    <x v="0"/>
    <x v="0"/>
    <x v="0"/>
    <s v="Direção Proteção Civil"/>
    <x v="0"/>
    <x v="0"/>
    <x v="0"/>
    <x v="0"/>
    <x v="0"/>
    <x v="0"/>
    <x v="0"/>
    <x v="0"/>
    <x v="0"/>
    <x v="0"/>
    <x v="0"/>
    <x v="0"/>
    <s v="Pagamento de salário referente a 11-2024"/>
  </r>
  <r>
    <x v="0"/>
    <n v="0"/>
    <n v="0"/>
    <n v="0"/>
    <n v="63"/>
    <x v="1282"/>
    <x v="0"/>
    <x v="0"/>
    <x v="0"/>
    <s v="03.16.24"/>
    <x v="31"/>
    <x v="0"/>
    <x v="0"/>
    <s v="Direcao da Familia, Inclusão, Género e Saúde"/>
    <s v="03.16.24"/>
    <s v="Direcao da Familia, Inclusão, Género e Saúde"/>
    <s v="03.16.24"/>
    <x v="28"/>
    <x v="0"/>
    <x v="0"/>
    <x v="0"/>
    <x v="0"/>
    <x v="0"/>
    <x v="0"/>
    <x v="0"/>
    <x v="10"/>
    <s v="2024-11-22"/>
    <x v="3"/>
    <n v="63"/>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11-2024"/>
  </r>
  <r>
    <x v="0"/>
    <n v="0"/>
    <n v="0"/>
    <n v="0"/>
    <n v="1742"/>
    <x v="1282"/>
    <x v="0"/>
    <x v="0"/>
    <x v="0"/>
    <s v="03.16.24"/>
    <x v="31"/>
    <x v="0"/>
    <x v="0"/>
    <s v="Direcao da Familia, Inclusão, Género e Saúde"/>
    <s v="03.16.24"/>
    <s v="Direcao da Familia, Inclusão, Género e Saúde"/>
    <s v="03.16.24"/>
    <x v="30"/>
    <x v="0"/>
    <x v="0"/>
    <x v="0"/>
    <x v="1"/>
    <x v="0"/>
    <x v="0"/>
    <x v="0"/>
    <x v="10"/>
    <s v="2024-11-22"/>
    <x v="3"/>
    <n v="1742"/>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11-2024"/>
  </r>
  <r>
    <x v="0"/>
    <n v="0"/>
    <n v="0"/>
    <n v="0"/>
    <n v="2543"/>
    <x v="1282"/>
    <x v="0"/>
    <x v="0"/>
    <x v="0"/>
    <s v="03.16.24"/>
    <x v="31"/>
    <x v="0"/>
    <x v="0"/>
    <s v="Direcao da Familia, Inclusão, Género e Saúde"/>
    <s v="03.16.24"/>
    <s v="Direcao da Familia, Inclusão, Género e Saúde"/>
    <s v="03.16.24"/>
    <x v="48"/>
    <x v="0"/>
    <x v="0"/>
    <x v="0"/>
    <x v="1"/>
    <x v="0"/>
    <x v="0"/>
    <x v="0"/>
    <x v="10"/>
    <s v="2024-11-22"/>
    <x v="3"/>
    <n v="2543"/>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11-2024"/>
  </r>
  <r>
    <x v="0"/>
    <n v="0"/>
    <n v="0"/>
    <n v="0"/>
    <n v="351"/>
    <x v="1282"/>
    <x v="0"/>
    <x v="0"/>
    <x v="0"/>
    <s v="03.16.24"/>
    <x v="31"/>
    <x v="0"/>
    <x v="0"/>
    <s v="Direcao da Familia, Inclusão, Género e Saúde"/>
    <s v="03.16.24"/>
    <s v="Direcao da Familia, Inclusão, Género e Saúde"/>
    <s v="03.16.24"/>
    <x v="28"/>
    <x v="0"/>
    <x v="0"/>
    <x v="0"/>
    <x v="0"/>
    <x v="0"/>
    <x v="0"/>
    <x v="0"/>
    <x v="10"/>
    <s v="2024-11-22"/>
    <x v="3"/>
    <n v="351"/>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11-2024"/>
  </r>
  <r>
    <x v="0"/>
    <n v="0"/>
    <n v="0"/>
    <n v="0"/>
    <n v="9596"/>
    <x v="1282"/>
    <x v="0"/>
    <x v="0"/>
    <x v="0"/>
    <s v="03.16.24"/>
    <x v="31"/>
    <x v="0"/>
    <x v="0"/>
    <s v="Direcao da Familia, Inclusão, Género e Saúde"/>
    <s v="03.16.24"/>
    <s v="Direcao da Familia, Inclusão, Género e Saúde"/>
    <s v="03.16.24"/>
    <x v="30"/>
    <x v="0"/>
    <x v="0"/>
    <x v="0"/>
    <x v="1"/>
    <x v="0"/>
    <x v="0"/>
    <x v="0"/>
    <x v="10"/>
    <s v="2024-11-22"/>
    <x v="3"/>
    <n v="9596"/>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11-2024"/>
  </r>
  <r>
    <x v="0"/>
    <n v="0"/>
    <n v="0"/>
    <n v="0"/>
    <n v="13995"/>
    <x v="1282"/>
    <x v="0"/>
    <x v="0"/>
    <x v="0"/>
    <s v="03.16.24"/>
    <x v="31"/>
    <x v="0"/>
    <x v="0"/>
    <s v="Direcao da Familia, Inclusão, Género e Saúde"/>
    <s v="03.16.24"/>
    <s v="Direcao da Familia, Inclusão, Género e Saúde"/>
    <s v="03.16.24"/>
    <x v="48"/>
    <x v="0"/>
    <x v="0"/>
    <x v="0"/>
    <x v="1"/>
    <x v="0"/>
    <x v="0"/>
    <x v="0"/>
    <x v="10"/>
    <s v="2024-11-22"/>
    <x v="3"/>
    <n v="13995"/>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11-2024"/>
  </r>
  <r>
    <x v="0"/>
    <n v="0"/>
    <n v="0"/>
    <n v="0"/>
    <n v="2"/>
    <x v="1282"/>
    <x v="0"/>
    <x v="0"/>
    <x v="0"/>
    <s v="03.16.24"/>
    <x v="31"/>
    <x v="0"/>
    <x v="0"/>
    <s v="Direcao da Familia, Inclusão, Género e Saúde"/>
    <s v="03.16.24"/>
    <s v="Direcao da Familia, Inclusão, Género e Saúde"/>
    <s v="03.16.24"/>
    <x v="28"/>
    <x v="0"/>
    <x v="0"/>
    <x v="0"/>
    <x v="0"/>
    <x v="0"/>
    <x v="0"/>
    <x v="0"/>
    <x v="10"/>
    <s v="2024-11-22"/>
    <x v="3"/>
    <n v="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11-2024"/>
  </r>
  <r>
    <x v="0"/>
    <n v="0"/>
    <n v="0"/>
    <n v="0"/>
    <n v="76"/>
    <x v="1282"/>
    <x v="0"/>
    <x v="0"/>
    <x v="0"/>
    <s v="03.16.24"/>
    <x v="31"/>
    <x v="0"/>
    <x v="0"/>
    <s v="Direcao da Familia, Inclusão, Género e Saúde"/>
    <s v="03.16.24"/>
    <s v="Direcao da Familia, Inclusão, Género e Saúde"/>
    <s v="03.16.24"/>
    <x v="30"/>
    <x v="0"/>
    <x v="0"/>
    <x v="0"/>
    <x v="1"/>
    <x v="0"/>
    <x v="0"/>
    <x v="0"/>
    <x v="10"/>
    <s v="2024-11-22"/>
    <x v="3"/>
    <n v="76"/>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11-2024"/>
  </r>
  <r>
    <x v="0"/>
    <n v="0"/>
    <n v="0"/>
    <n v="0"/>
    <n v="112"/>
    <x v="1282"/>
    <x v="0"/>
    <x v="0"/>
    <x v="0"/>
    <s v="03.16.24"/>
    <x v="31"/>
    <x v="0"/>
    <x v="0"/>
    <s v="Direcao da Familia, Inclusão, Género e Saúde"/>
    <s v="03.16.24"/>
    <s v="Direcao da Familia, Inclusão, Género e Saúde"/>
    <s v="03.16.24"/>
    <x v="48"/>
    <x v="0"/>
    <x v="0"/>
    <x v="0"/>
    <x v="1"/>
    <x v="0"/>
    <x v="0"/>
    <x v="0"/>
    <x v="10"/>
    <s v="2024-11-22"/>
    <x v="3"/>
    <n v="11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11-2024"/>
  </r>
  <r>
    <x v="0"/>
    <n v="0"/>
    <n v="0"/>
    <n v="0"/>
    <n v="508"/>
    <x v="1282"/>
    <x v="0"/>
    <x v="0"/>
    <x v="0"/>
    <s v="03.16.24"/>
    <x v="31"/>
    <x v="0"/>
    <x v="0"/>
    <s v="Direcao da Familia, Inclusão, Género e Saúde"/>
    <s v="03.16.24"/>
    <s v="Direcao da Familia, Inclusão, Género e Saúde"/>
    <s v="03.16.24"/>
    <x v="28"/>
    <x v="0"/>
    <x v="0"/>
    <x v="0"/>
    <x v="0"/>
    <x v="0"/>
    <x v="0"/>
    <x v="0"/>
    <x v="10"/>
    <s v="2024-11-22"/>
    <x v="3"/>
    <n v="508"/>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11-2024"/>
  </r>
  <r>
    <x v="0"/>
    <n v="0"/>
    <n v="0"/>
    <n v="0"/>
    <n v="13873"/>
    <x v="1282"/>
    <x v="0"/>
    <x v="0"/>
    <x v="0"/>
    <s v="03.16.24"/>
    <x v="31"/>
    <x v="0"/>
    <x v="0"/>
    <s v="Direcao da Familia, Inclusão, Género e Saúde"/>
    <s v="03.16.24"/>
    <s v="Direcao da Familia, Inclusão, Género e Saúde"/>
    <s v="03.16.24"/>
    <x v="30"/>
    <x v="0"/>
    <x v="0"/>
    <x v="0"/>
    <x v="1"/>
    <x v="0"/>
    <x v="0"/>
    <x v="0"/>
    <x v="10"/>
    <s v="2024-11-22"/>
    <x v="3"/>
    <n v="13873"/>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11-2024"/>
  </r>
  <r>
    <x v="0"/>
    <n v="0"/>
    <n v="0"/>
    <n v="0"/>
    <n v="20232"/>
    <x v="1282"/>
    <x v="0"/>
    <x v="0"/>
    <x v="0"/>
    <s v="03.16.24"/>
    <x v="31"/>
    <x v="0"/>
    <x v="0"/>
    <s v="Direcao da Familia, Inclusão, Género e Saúde"/>
    <s v="03.16.24"/>
    <s v="Direcao da Familia, Inclusão, Género e Saúde"/>
    <s v="03.16.24"/>
    <x v="48"/>
    <x v="0"/>
    <x v="0"/>
    <x v="0"/>
    <x v="1"/>
    <x v="0"/>
    <x v="0"/>
    <x v="0"/>
    <x v="10"/>
    <s v="2024-11-22"/>
    <x v="3"/>
    <n v="20232"/>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11-2024"/>
  </r>
  <r>
    <x v="0"/>
    <n v="0"/>
    <n v="0"/>
    <n v="0"/>
    <n v="5526"/>
    <x v="1282"/>
    <x v="0"/>
    <x v="0"/>
    <x v="0"/>
    <s v="03.16.24"/>
    <x v="31"/>
    <x v="0"/>
    <x v="0"/>
    <s v="Direcao da Familia, Inclusão, Género e Saúde"/>
    <s v="03.16.24"/>
    <s v="Direcao da Familia, Inclusão, Género e Saúde"/>
    <s v="03.16.24"/>
    <x v="28"/>
    <x v="0"/>
    <x v="0"/>
    <x v="0"/>
    <x v="0"/>
    <x v="0"/>
    <x v="0"/>
    <x v="0"/>
    <x v="10"/>
    <s v="2024-11-22"/>
    <x v="3"/>
    <n v="5526"/>
    <x v="0"/>
    <m/>
    <x v="0"/>
    <m/>
    <x v="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11-2024"/>
  </r>
  <r>
    <x v="0"/>
    <n v="0"/>
    <n v="0"/>
    <n v="0"/>
    <n v="150713"/>
    <x v="1282"/>
    <x v="0"/>
    <x v="0"/>
    <x v="0"/>
    <s v="03.16.24"/>
    <x v="31"/>
    <x v="0"/>
    <x v="0"/>
    <s v="Direcao da Familia, Inclusão, Género e Saúde"/>
    <s v="03.16.24"/>
    <s v="Direcao da Familia, Inclusão, Género e Saúde"/>
    <s v="03.16.24"/>
    <x v="30"/>
    <x v="0"/>
    <x v="0"/>
    <x v="0"/>
    <x v="1"/>
    <x v="0"/>
    <x v="0"/>
    <x v="0"/>
    <x v="10"/>
    <s v="2024-11-22"/>
    <x v="3"/>
    <n v="150713"/>
    <x v="0"/>
    <m/>
    <x v="0"/>
    <m/>
    <x v="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11-2024"/>
  </r>
  <r>
    <x v="0"/>
    <n v="0"/>
    <n v="0"/>
    <n v="0"/>
    <n v="219780"/>
    <x v="1282"/>
    <x v="0"/>
    <x v="0"/>
    <x v="0"/>
    <s v="03.16.24"/>
    <x v="31"/>
    <x v="0"/>
    <x v="0"/>
    <s v="Direcao da Familia, Inclusão, Género e Saúde"/>
    <s v="03.16.24"/>
    <s v="Direcao da Familia, Inclusão, Género e Saúde"/>
    <s v="03.16.24"/>
    <x v="48"/>
    <x v="0"/>
    <x v="0"/>
    <x v="0"/>
    <x v="1"/>
    <x v="0"/>
    <x v="0"/>
    <x v="0"/>
    <x v="10"/>
    <s v="2024-11-22"/>
    <x v="3"/>
    <n v="219780"/>
    <x v="0"/>
    <m/>
    <x v="0"/>
    <m/>
    <x v="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11-2024"/>
  </r>
  <r>
    <x v="0"/>
    <n v="0"/>
    <n v="0"/>
    <n v="0"/>
    <n v="10834"/>
    <x v="1283"/>
    <x v="0"/>
    <x v="0"/>
    <x v="0"/>
    <s v="03.16.30"/>
    <x v="37"/>
    <x v="0"/>
    <x v="0"/>
    <s v="Gabinete de Relações Externas"/>
    <s v="03.16.30"/>
    <s v="Gabinete de Relações Externas"/>
    <s v="03.16.30"/>
    <x v="30"/>
    <x v="0"/>
    <x v="0"/>
    <x v="0"/>
    <x v="1"/>
    <x v="0"/>
    <x v="0"/>
    <x v="0"/>
    <x v="10"/>
    <s v="2024-11-22"/>
    <x v="3"/>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11-2024"/>
  </r>
  <r>
    <x v="0"/>
    <n v="0"/>
    <n v="0"/>
    <n v="0"/>
    <n v="8213"/>
    <x v="1283"/>
    <x v="0"/>
    <x v="0"/>
    <x v="0"/>
    <s v="03.16.30"/>
    <x v="37"/>
    <x v="0"/>
    <x v="0"/>
    <s v="Gabinete de Relações Externas"/>
    <s v="03.16.30"/>
    <s v="Gabinete de Relações Externas"/>
    <s v="03.16.30"/>
    <x v="30"/>
    <x v="0"/>
    <x v="0"/>
    <x v="0"/>
    <x v="1"/>
    <x v="0"/>
    <x v="0"/>
    <x v="0"/>
    <x v="10"/>
    <s v="2024-11-22"/>
    <x v="3"/>
    <n v="8213"/>
    <x v="0"/>
    <m/>
    <x v="0"/>
    <m/>
    <x v="19"/>
    <n v="100474706"/>
    <x v="0"/>
    <x v="6"/>
    <s v="Gabinete de Relações Externas"/>
    <s v="ORI"/>
    <x v="0"/>
    <s v="GRE"/>
    <x v="0"/>
    <x v="0"/>
    <x v="0"/>
    <x v="0"/>
    <x v="0"/>
    <x v="0"/>
    <x v="0"/>
    <x v="0"/>
    <x v="0"/>
    <x v="0"/>
    <x v="0"/>
    <s v="Gabinete de Relações Externas"/>
    <x v="0"/>
    <x v="0"/>
    <x v="0"/>
    <x v="0"/>
    <x v="0"/>
    <x v="0"/>
    <x v="0"/>
    <x v="0"/>
    <x v="0"/>
    <x v="0"/>
    <x v="6"/>
    <x v="0"/>
    <s v="Pagamento de salário referente a 11-2024"/>
  </r>
  <r>
    <x v="0"/>
    <n v="0"/>
    <n v="0"/>
    <n v="0"/>
    <n v="83615"/>
    <x v="1283"/>
    <x v="0"/>
    <x v="0"/>
    <x v="0"/>
    <s v="03.16.30"/>
    <x v="37"/>
    <x v="0"/>
    <x v="0"/>
    <s v="Gabinete de Relações Externas"/>
    <s v="03.16.30"/>
    <s v="Gabinete de Relações Externas"/>
    <s v="03.16.30"/>
    <x v="30"/>
    <x v="0"/>
    <x v="0"/>
    <x v="0"/>
    <x v="1"/>
    <x v="0"/>
    <x v="0"/>
    <x v="0"/>
    <x v="10"/>
    <s v="2024-11-22"/>
    <x v="3"/>
    <n v="83615"/>
    <x v="0"/>
    <m/>
    <x v="0"/>
    <m/>
    <x v="6"/>
    <n v="100474914"/>
    <x v="0"/>
    <x v="0"/>
    <s v="Gabinete de Relações Externas"/>
    <s v="ORI"/>
    <x v="0"/>
    <s v="GRE"/>
    <x v="0"/>
    <x v="0"/>
    <x v="0"/>
    <x v="0"/>
    <x v="0"/>
    <x v="0"/>
    <x v="0"/>
    <x v="0"/>
    <x v="0"/>
    <x v="0"/>
    <x v="0"/>
    <s v="Gabinete de Relações Externas"/>
    <x v="0"/>
    <x v="0"/>
    <x v="0"/>
    <x v="0"/>
    <x v="0"/>
    <x v="0"/>
    <x v="0"/>
    <x v="0"/>
    <x v="0"/>
    <x v="0"/>
    <x v="0"/>
    <x v="0"/>
    <s v="Pagamento de salário referente a 11-2024"/>
  </r>
  <r>
    <x v="0"/>
    <n v="0"/>
    <n v="0"/>
    <n v="0"/>
    <n v="15929"/>
    <x v="1284"/>
    <x v="0"/>
    <x v="0"/>
    <x v="0"/>
    <s v="03.16.32"/>
    <x v="29"/>
    <x v="0"/>
    <x v="0"/>
    <s v="Gabinete de Comunicação e Imagem"/>
    <s v="03.16.32"/>
    <s v="Gabinete de Comunicação e Imagem"/>
    <s v="03.16.32"/>
    <x v="30"/>
    <x v="0"/>
    <x v="0"/>
    <x v="0"/>
    <x v="1"/>
    <x v="0"/>
    <x v="0"/>
    <x v="0"/>
    <x v="10"/>
    <s v="2024-11-22"/>
    <x v="3"/>
    <n v="15929"/>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11-2024"/>
  </r>
  <r>
    <x v="0"/>
    <n v="0"/>
    <n v="0"/>
    <n v="0"/>
    <n v="14053"/>
    <x v="1284"/>
    <x v="0"/>
    <x v="0"/>
    <x v="0"/>
    <s v="03.16.32"/>
    <x v="29"/>
    <x v="0"/>
    <x v="0"/>
    <s v="Gabinete de Comunicação e Imagem"/>
    <s v="03.16.32"/>
    <s v="Gabinete de Comunicação e Imagem"/>
    <s v="03.16.32"/>
    <x v="30"/>
    <x v="0"/>
    <x v="0"/>
    <x v="0"/>
    <x v="1"/>
    <x v="0"/>
    <x v="0"/>
    <x v="0"/>
    <x v="10"/>
    <s v="2024-11-22"/>
    <x v="3"/>
    <n v="14053"/>
    <x v="0"/>
    <m/>
    <x v="0"/>
    <m/>
    <x v="19"/>
    <n v="100474706"/>
    <x v="0"/>
    <x v="6"/>
    <s v="Gabinete de Comunicação e Imagem"/>
    <s v="ORI"/>
    <x v="0"/>
    <s v="GCI"/>
    <x v="0"/>
    <x v="0"/>
    <x v="0"/>
    <x v="0"/>
    <x v="0"/>
    <x v="0"/>
    <x v="0"/>
    <x v="0"/>
    <x v="0"/>
    <x v="0"/>
    <x v="0"/>
    <s v="Gabinete de Comunicação e Imagem"/>
    <x v="0"/>
    <x v="0"/>
    <x v="0"/>
    <x v="0"/>
    <x v="0"/>
    <x v="0"/>
    <x v="0"/>
    <x v="0"/>
    <x v="0"/>
    <x v="0"/>
    <x v="6"/>
    <x v="0"/>
    <s v="Pagamento de salário referente a 11-2024"/>
  </r>
  <r>
    <x v="0"/>
    <n v="0"/>
    <n v="0"/>
    <n v="0"/>
    <n v="145680"/>
    <x v="1284"/>
    <x v="0"/>
    <x v="0"/>
    <x v="0"/>
    <s v="03.16.32"/>
    <x v="29"/>
    <x v="0"/>
    <x v="0"/>
    <s v="Gabinete de Comunicação e Imagem"/>
    <s v="03.16.32"/>
    <s v="Gabinete de Comunicação e Imagem"/>
    <s v="03.16.32"/>
    <x v="30"/>
    <x v="0"/>
    <x v="0"/>
    <x v="0"/>
    <x v="1"/>
    <x v="0"/>
    <x v="0"/>
    <x v="0"/>
    <x v="10"/>
    <s v="2024-11-22"/>
    <x v="3"/>
    <n v="145680"/>
    <x v="0"/>
    <m/>
    <x v="0"/>
    <m/>
    <x v="6"/>
    <n v="100474914"/>
    <x v="0"/>
    <x v="0"/>
    <s v="Gabinete de Comunicação e Imagem"/>
    <s v="ORI"/>
    <x v="0"/>
    <s v="GCI"/>
    <x v="0"/>
    <x v="0"/>
    <x v="0"/>
    <x v="0"/>
    <x v="0"/>
    <x v="0"/>
    <x v="0"/>
    <x v="0"/>
    <x v="0"/>
    <x v="0"/>
    <x v="0"/>
    <s v="Gabinete de Comunicação e Imagem"/>
    <x v="0"/>
    <x v="0"/>
    <x v="0"/>
    <x v="0"/>
    <x v="0"/>
    <x v="0"/>
    <x v="0"/>
    <x v="0"/>
    <x v="0"/>
    <x v="0"/>
    <x v="0"/>
    <x v="0"/>
    <s v="Pagamento de salário referente a 11-2024"/>
  </r>
  <r>
    <x v="0"/>
    <n v="0"/>
    <n v="0"/>
    <n v="0"/>
    <n v="158"/>
    <x v="1285"/>
    <x v="0"/>
    <x v="0"/>
    <x v="0"/>
    <s v="03.16.01"/>
    <x v="38"/>
    <x v="0"/>
    <x v="0"/>
    <s v="Assembleia Municipal"/>
    <s v="03.16.01"/>
    <s v="Assembleia Municipal"/>
    <s v="03.16.01"/>
    <x v="31"/>
    <x v="0"/>
    <x v="0"/>
    <x v="1"/>
    <x v="0"/>
    <x v="0"/>
    <x v="0"/>
    <x v="0"/>
    <x v="10"/>
    <s v="2024-11-22"/>
    <x v="3"/>
    <n v="158"/>
    <x v="0"/>
    <m/>
    <x v="0"/>
    <m/>
    <x v="2"/>
    <n v="100474696"/>
    <x v="0"/>
    <x v="1"/>
    <s v="Assembleia Municipal"/>
    <s v="ORI"/>
    <x v="0"/>
    <s v="AM"/>
    <x v="0"/>
    <x v="0"/>
    <x v="0"/>
    <x v="0"/>
    <x v="0"/>
    <x v="0"/>
    <x v="0"/>
    <x v="0"/>
    <x v="0"/>
    <x v="0"/>
    <x v="0"/>
    <s v="Assembleia Municipal"/>
    <x v="0"/>
    <x v="0"/>
    <x v="0"/>
    <x v="0"/>
    <x v="0"/>
    <x v="0"/>
    <x v="0"/>
    <x v="0"/>
    <x v="0"/>
    <x v="0"/>
    <x v="1"/>
    <x v="0"/>
    <s v="Pagamento de salário referente a 11-2024"/>
  </r>
  <r>
    <x v="0"/>
    <n v="0"/>
    <n v="0"/>
    <n v="0"/>
    <n v="4999"/>
    <x v="1285"/>
    <x v="0"/>
    <x v="0"/>
    <x v="0"/>
    <s v="03.16.01"/>
    <x v="38"/>
    <x v="0"/>
    <x v="0"/>
    <s v="Assembleia Municipal"/>
    <s v="03.16.01"/>
    <s v="Assembleia Municipal"/>
    <s v="03.16.01"/>
    <x v="49"/>
    <x v="0"/>
    <x v="0"/>
    <x v="0"/>
    <x v="1"/>
    <x v="0"/>
    <x v="0"/>
    <x v="0"/>
    <x v="10"/>
    <s v="2024-11-22"/>
    <x v="3"/>
    <n v="4999"/>
    <x v="0"/>
    <m/>
    <x v="0"/>
    <m/>
    <x v="2"/>
    <n v="100474696"/>
    <x v="0"/>
    <x v="1"/>
    <s v="Assembleia Municipal"/>
    <s v="ORI"/>
    <x v="0"/>
    <s v="AM"/>
    <x v="0"/>
    <x v="0"/>
    <x v="0"/>
    <x v="0"/>
    <x v="0"/>
    <x v="0"/>
    <x v="0"/>
    <x v="0"/>
    <x v="0"/>
    <x v="0"/>
    <x v="0"/>
    <s v="Assembleia Municipal"/>
    <x v="0"/>
    <x v="0"/>
    <x v="0"/>
    <x v="0"/>
    <x v="0"/>
    <x v="0"/>
    <x v="0"/>
    <x v="0"/>
    <x v="0"/>
    <x v="0"/>
    <x v="1"/>
    <x v="0"/>
    <s v="Pagamento de salário referente a 11-2024"/>
  </r>
  <r>
    <x v="0"/>
    <n v="0"/>
    <n v="0"/>
    <n v="0"/>
    <n v="24"/>
    <x v="1285"/>
    <x v="0"/>
    <x v="0"/>
    <x v="0"/>
    <s v="03.16.01"/>
    <x v="38"/>
    <x v="0"/>
    <x v="0"/>
    <s v="Assembleia Municipal"/>
    <s v="03.16.01"/>
    <s v="Assembleia Municipal"/>
    <s v="03.16.01"/>
    <x v="31"/>
    <x v="0"/>
    <x v="0"/>
    <x v="1"/>
    <x v="0"/>
    <x v="0"/>
    <x v="0"/>
    <x v="0"/>
    <x v="10"/>
    <s v="2024-11-22"/>
    <x v="3"/>
    <n v="24"/>
    <x v="0"/>
    <m/>
    <x v="0"/>
    <m/>
    <x v="54"/>
    <n v="100477977"/>
    <x v="0"/>
    <x v="8"/>
    <s v="Assembleia Municipal"/>
    <s v="ORI"/>
    <x v="0"/>
    <s v="AM"/>
    <x v="0"/>
    <x v="0"/>
    <x v="0"/>
    <x v="0"/>
    <x v="0"/>
    <x v="0"/>
    <x v="0"/>
    <x v="0"/>
    <x v="0"/>
    <x v="0"/>
    <x v="0"/>
    <s v="Assembleia Municipal"/>
    <x v="0"/>
    <x v="0"/>
    <x v="0"/>
    <x v="0"/>
    <x v="0"/>
    <x v="0"/>
    <x v="0"/>
    <x v="0"/>
    <x v="0"/>
    <x v="0"/>
    <x v="8"/>
    <x v="0"/>
    <s v="Pagamento de salário referente a 11-2024"/>
  </r>
  <r>
    <x v="0"/>
    <n v="0"/>
    <n v="0"/>
    <n v="0"/>
    <n v="776"/>
    <x v="1285"/>
    <x v="0"/>
    <x v="0"/>
    <x v="0"/>
    <s v="03.16.01"/>
    <x v="38"/>
    <x v="0"/>
    <x v="0"/>
    <s v="Assembleia Municipal"/>
    <s v="03.16.01"/>
    <s v="Assembleia Municipal"/>
    <s v="03.16.01"/>
    <x v="49"/>
    <x v="0"/>
    <x v="0"/>
    <x v="0"/>
    <x v="1"/>
    <x v="0"/>
    <x v="0"/>
    <x v="0"/>
    <x v="10"/>
    <s v="2024-11-22"/>
    <x v="3"/>
    <n v="776"/>
    <x v="0"/>
    <m/>
    <x v="0"/>
    <m/>
    <x v="54"/>
    <n v="100477977"/>
    <x v="0"/>
    <x v="8"/>
    <s v="Assembleia Municipal"/>
    <s v="ORI"/>
    <x v="0"/>
    <s v="AM"/>
    <x v="0"/>
    <x v="0"/>
    <x v="0"/>
    <x v="0"/>
    <x v="0"/>
    <x v="0"/>
    <x v="0"/>
    <x v="0"/>
    <x v="0"/>
    <x v="0"/>
    <x v="0"/>
    <s v="Assembleia Municipal"/>
    <x v="0"/>
    <x v="0"/>
    <x v="0"/>
    <x v="0"/>
    <x v="0"/>
    <x v="0"/>
    <x v="0"/>
    <x v="0"/>
    <x v="0"/>
    <x v="0"/>
    <x v="8"/>
    <x v="0"/>
    <s v="Pagamento de salário referente a 11-2024"/>
  </r>
  <r>
    <x v="0"/>
    <n v="0"/>
    <n v="0"/>
    <n v="0"/>
    <n v="3218"/>
    <x v="1285"/>
    <x v="0"/>
    <x v="0"/>
    <x v="0"/>
    <s v="03.16.01"/>
    <x v="38"/>
    <x v="0"/>
    <x v="0"/>
    <s v="Assembleia Municipal"/>
    <s v="03.16.01"/>
    <s v="Assembleia Municipal"/>
    <s v="03.16.01"/>
    <x v="31"/>
    <x v="0"/>
    <x v="0"/>
    <x v="1"/>
    <x v="0"/>
    <x v="0"/>
    <x v="0"/>
    <x v="0"/>
    <x v="10"/>
    <s v="2024-11-22"/>
    <x v="3"/>
    <n v="3218"/>
    <x v="0"/>
    <m/>
    <x v="0"/>
    <m/>
    <x v="6"/>
    <n v="100474914"/>
    <x v="0"/>
    <x v="0"/>
    <s v="Assembleia Municipal"/>
    <s v="ORI"/>
    <x v="0"/>
    <s v="AM"/>
    <x v="0"/>
    <x v="0"/>
    <x v="0"/>
    <x v="0"/>
    <x v="0"/>
    <x v="0"/>
    <x v="0"/>
    <x v="0"/>
    <x v="0"/>
    <x v="0"/>
    <x v="0"/>
    <s v="Assembleia Municipal"/>
    <x v="0"/>
    <x v="0"/>
    <x v="0"/>
    <x v="0"/>
    <x v="0"/>
    <x v="0"/>
    <x v="0"/>
    <x v="0"/>
    <x v="0"/>
    <x v="0"/>
    <x v="0"/>
    <x v="0"/>
    <s v="Pagamento de salário referente a 11-2024"/>
  </r>
  <r>
    <x v="0"/>
    <n v="0"/>
    <n v="0"/>
    <n v="0"/>
    <n v="101665"/>
    <x v="1285"/>
    <x v="0"/>
    <x v="0"/>
    <x v="0"/>
    <s v="03.16.01"/>
    <x v="38"/>
    <x v="0"/>
    <x v="0"/>
    <s v="Assembleia Municipal"/>
    <s v="03.16.01"/>
    <s v="Assembleia Municipal"/>
    <s v="03.16.01"/>
    <x v="49"/>
    <x v="0"/>
    <x v="0"/>
    <x v="0"/>
    <x v="1"/>
    <x v="0"/>
    <x v="0"/>
    <x v="0"/>
    <x v="10"/>
    <s v="2024-11-22"/>
    <x v="3"/>
    <n v="101665"/>
    <x v="0"/>
    <m/>
    <x v="0"/>
    <m/>
    <x v="6"/>
    <n v="100474914"/>
    <x v="0"/>
    <x v="0"/>
    <s v="Assembleia Municipal"/>
    <s v="ORI"/>
    <x v="0"/>
    <s v="AM"/>
    <x v="0"/>
    <x v="0"/>
    <x v="0"/>
    <x v="0"/>
    <x v="0"/>
    <x v="0"/>
    <x v="0"/>
    <x v="0"/>
    <x v="0"/>
    <x v="0"/>
    <x v="0"/>
    <s v="Assembleia Municipal"/>
    <x v="0"/>
    <x v="0"/>
    <x v="0"/>
    <x v="0"/>
    <x v="0"/>
    <x v="0"/>
    <x v="0"/>
    <x v="0"/>
    <x v="0"/>
    <x v="0"/>
    <x v="0"/>
    <x v="0"/>
    <s v="Pagamento de salário referente a 11-2024"/>
  </r>
  <r>
    <x v="0"/>
    <n v="0"/>
    <n v="0"/>
    <n v="0"/>
    <n v="10834"/>
    <x v="1286"/>
    <x v="0"/>
    <x v="0"/>
    <x v="0"/>
    <s v="03.16.20"/>
    <x v="55"/>
    <x v="0"/>
    <x v="0"/>
    <s v="Dir. do Comércio, Indústria, Transporte Feiras e Pesca"/>
    <s v="03.16.20"/>
    <s v="Dir. do Comércio, Indústria, Transporte Feiras e Pesca"/>
    <s v="03.16.20"/>
    <x v="48"/>
    <x v="0"/>
    <x v="0"/>
    <x v="0"/>
    <x v="1"/>
    <x v="0"/>
    <x v="0"/>
    <x v="0"/>
    <x v="10"/>
    <s v="2024-11-22"/>
    <x v="3"/>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11-2024"/>
  </r>
  <r>
    <x v="0"/>
    <n v="0"/>
    <n v="0"/>
    <n v="0"/>
    <n v="8213"/>
    <x v="1286"/>
    <x v="0"/>
    <x v="0"/>
    <x v="0"/>
    <s v="03.16.20"/>
    <x v="55"/>
    <x v="0"/>
    <x v="0"/>
    <s v="Dir. do Comércio, Indústria, Transporte Feiras e Pesca"/>
    <s v="03.16.20"/>
    <s v="Dir. do Comércio, Indústria, Transporte Feiras e Pesca"/>
    <s v="03.16.20"/>
    <x v="48"/>
    <x v="0"/>
    <x v="0"/>
    <x v="0"/>
    <x v="1"/>
    <x v="0"/>
    <x v="0"/>
    <x v="0"/>
    <x v="10"/>
    <s v="2024-11-22"/>
    <x v="3"/>
    <n v="8213"/>
    <x v="0"/>
    <m/>
    <x v="0"/>
    <m/>
    <x v="19"/>
    <n v="100474706"/>
    <x v="0"/>
    <x v="6"/>
    <s v="Dir. do Comércio, Indústria, Transporte Feiras e Pesca"/>
    <s v="ORI"/>
    <x v="0"/>
    <m/>
    <x v="0"/>
    <x v="0"/>
    <x v="0"/>
    <x v="0"/>
    <x v="0"/>
    <x v="0"/>
    <x v="0"/>
    <x v="0"/>
    <x v="0"/>
    <x v="0"/>
    <x v="0"/>
    <s v="Dir. do Comércio, Indústria, Transporte Feiras e Pesca"/>
    <x v="0"/>
    <x v="0"/>
    <x v="0"/>
    <x v="0"/>
    <x v="0"/>
    <x v="0"/>
    <x v="0"/>
    <x v="0"/>
    <x v="0"/>
    <x v="0"/>
    <x v="6"/>
    <x v="0"/>
    <s v="Pagamento de salário referente a 11-2024"/>
  </r>
  <r>
    <x v="0"/>
    <n v="0"/>
    <n v="0"/>
    <n v="0"/>
    <n v="83615"/>
    <x v="1286"/>
    <x v="0"/>
    <x v="0"/>
    <x v="0"/>
    <s v="03.16.20"/>
    <x v="55"/>
    <x v="0"/>
    <x v="0"/>
    <s v="Dir. do Comércio, Indústria, Transporte Feiras e Pesca"/>
    <s v="03.16.20"/>
    <s v="Dir. do Comércio, Indústria, Transporte Feiras e Pesca"/>
    <s v="03.16.20"/>
    <x v="48"/>
    <x v="0"/>
    <x v="0"/>
    <x v="0"/>
    <x v="1"/>
    <x v="0"/>
    <x v="0"/>
    <x v="0"/>
    <x v="10"/>
    <s v="2024-11-22"/>
    <x v="3"/>
    <n v="83615"/>
    <x v="0"/>
    <m/>
    <x v="0"/>
    <m/>
    <x v="6"/>
    <n v="100474914"/>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11-2024"/>
  </r>
  <r>
    <x v="0"/>
    <n v="0"/>
    <n v="0"/>
    <n v="0"/>
    <n v="187"/>
    <x v="1287"/>
    <x v="0"/>
    <x v="0"/>
    <x v="0"/>
    <s v="03.16.27"/>
    <x v="59"/>
    <x v="0"/>
    <x v="0"/>
    <s v="Direção dos Assuntos Jurídicos, Fiscalização e Policia Municipal"/>
    <s v="03.16.27"/>
    <s v="Direção dos Assuntos Jurídicos, Fiscalização e Policia Municipal"/>
    <s v="03.16.27"/>
    <x v="28"/>
    <x v="0"/>
    <x v="0"/>
    <x v="0"/>
    <x v="0"/>
    <x v="0"/>
    <x v="0"/>
    <x v="0"/>
    <x v="10"/>
    <s v="2024-11-22"/>
    <x v="3"/>
    <n v="187"/>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11-2024"/>
  </r>
  <r>
    <x v="0"/>
    <n v="0"/>
    <n v="0"/>
    <n v="0"/>
    <n v="943"/>
    <x v="1287"/>
    <x v="0"/>
    <x v="0"/>
    <x v="0"/>
    <s v="03.16.27"/>
    <x v="59"/>
    <x v="0"/>
    <x v="0"/>
    <s v="Direção dos Assuntos Jurídicos, Fiscalização e Policia Municipal"/>
    <s v="03.16.27"/>
    <s v="Direção dos Assuntos Jurídicos, Fiscalização e Policia Municipal"/>
    <s v="03.16.27"/>
    <x v="30"/>
    <x v="0"/>
    <x v="0"/>
    <x v="0"/>
    <x v="1"/>
    <x v="0"/>
    <x v="0"/>
    <x v="0"/>
    <x v="10"/>
    <s v="2024-11-22"/>
    <x v="3"/>
    <n v="943"/>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11-2024"/>
  </r>
  <r>
    <x v="0"/>
    <n v="0"/>
    <n v="0"/>
    <n v="0"/>
    <n v="694"/>
    <x v="1287"/>
    <x v="0"/>
    <x v="0"/>
    <x v="0"/>
    <s v="03.16.27"/>
    <x v="59"/>
    <x v="0"/>
    <x v="0"/>
    <s v="Direção dos Assuntos Jurídicos, Fiscalização e Policia Municipal"/>
    <s v="03.16.27"/>
    <s v="Direção dos Assuntos Jurídicos, Fiscalização e Policia Municipal"/>
    <s v="03.16.27"/>
    <x v="48"/>
    <x v="0"/>
    <x v="0"/>
    <x v="0"/>
    <x v="1"/>
    <x v="0"/>
    <x v="0"/>
    <x v="0"/>
    <x v="10"/>
    <s v="2024-11-22"/>
    <x v="3"/>
    <n v="694"/>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11-2024"/>
  </r>
  <r>
    <x v="0"/>
    <n v="0"/>
    <n v="0"/>
    <n v="0"/>
    <n v="1116"/>
    <x v="1287"/>
    <x v="0"/>
    <x v="0"/>
    <x v="0"/>
    <s v="03.16.27"/>
    <x v="59"/>
    <x v="0"/>
    <x v="0"/>
    <s v="Direção dos Assuntos Jurídicos, Fiscalização e Policia Municipal"/>
    <s v="03.16.27"/>
    <s v="Direção dos Assuntos Jurídicos, Fiscalização e Policia Municipal"/>
    <s v="03.16.27"/>
    <x v="28"/>
    <x v="0"/>
    <x v="0"/>
    <x v="0"/>
    <x v="0"/>
    <x v="0"/>
    <x v="0"/>
    <x v="0"/>
    <x v="10"/>
    <s v="2024-11-22"/>
    <x v="3"/>
    <n v="1116"/>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11-2024"/>
  </r>
  <r>
    <x v="0"/>
    <n v="0"/>
    <n v="0"/>
    <n v="0"/>
    <n v="5606"/>
    <x v="1287"/>
    <x v="0"/>
    <x v="0"/>
    <x v="0"/>
    <s v="03.16.27"/>
    <x v="59"/>
    <x v="0"/>
    <x v="0"/>
    <s v="Direção dos Assuntos Jurídicos, Fiscalização e Policia Municipal"/>
    <s v="03.16.27"/>
    <s v="Direção dos Assuntos Jurídicos, Fiscalização e Policia Municipal"/>
    <s v="03.16.27"/>
    <x v="30"/>
    <x v="0"/>
    <x v="0"/>
    <x v="0"/>
    <x v="1"/>
    <x v="0"/>
    <x v="0"/>
    <x v="0"/>
    <x v="10"/>
    <s v="2024-11-22"/>
    <x v="3"/>
    <n v="5606"/>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11-2024"/>
  </r>
  <r>
    <x v="0"/>
    <n v="0"/>
    <n v="0"/>
    <n v="0"/>
    <n v="4112"/>
    <x v="1287"/>
    <x v="0"/>
    <x v="0"/>
    <x v="0"/>
    <s v="03.16.27"/>
    <x v="59"/>
    <x v="0"/>
    <x v="0"/>
    <s v="Direção dos Assuntos Jurídicos, Fiscalização e Policia Municipal"/>
    <s v="03.16.27"/>
    <s v="Direção dos Assuntos Jurídicos, Fiscalização e Policia Municipal"/>
    <s v="03.16.27"/>
    <x v="48"/>
    <x v="0"/>
    <x v="0"/>
    <x v="0"/>
    <x v="1"/>
    <x v="0"/>
    <x v="0"/>
    <x v="0"/>
    <x v="10"/>
    <s v="2024-11-22"/>
    <x v="3"/>
    <n v="4112"/>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11-2024"/>
  </r>
  <r>
    <x v="0"/>
    <n v="0"/>
    <n v="0"/>
    <n v="0"/>
    <n v="71"/>
    <x v="1287"/>
    <x v="0"/>
    <x v="0"/>
    <x v="0"/>
    <s v="03.16.27"/>
    <x v="59"/>
    <x v="0"/>
    <x v="0"/>
    <s v="Direção dos Assuntos Jurídicos, Fiscalização e Policia Municipal"/>
    <s v="03.16.27"/>
    <s v="Direção dos Assuntos Jurídicos, Fiscalização e Policia Municipal"/>
    <s v="03.16.27"/>
    <x v="28"/>
    <x v="0"/>
    <x v="0"/>
    <x v="0"/>
    <x v="0"/>
    <x v="0"/>
    <x v="0"/>
    <x v="0"/>
    <x v="10"/>
    <s v="2024-11-22"/>
    <x v="3"/>
    <n v="71"/>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11-2024"/>
  </r>
  <r>
    <x v="0"/>
    <n v="0"/>
    <n v="0"/>
    <n v="0"/>
    <n v="357"/>
    <x v="1287"/>
    <x v="0"/>
    <x v="0"/>
    <x v="0"/>
    <s v="03.16.27"/>
    <x v="59"/>
    <x v="0"/>
    <x v="0"/>
    <s v="Direção dos Assuntos Jurídicos, Fiscalização e Policia Municipal"/>
    <s v="03.16.27"/>
    <s v="Direção dos Assuntos Jurídicos, Fiscalização e Policia Municipal"/>
    <s v="03.16.27"/>
    <x v="30"/>
    <x v="0"/>
    <x v="0"/>
    <x v="0"/>
    <x v="1"/>
    <x v="0"/>
    <x v="0"/>
    <x v="0"/>
    <x v="10"/>
    <s v="2024-11-22"/>
    <x v="3"/>
    <n v="357"/>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11-2024"/>
  </r>
  <r>
    <x v="0"/>
    <n v="0"/>
    <n v="0"/>
    <n v="0"/>
    <n v="262"/>
    <x v="1287"/>
    <x v="0"/>
    <x v="0"/>
    <x v="0"/>
    <s v="03.16.27"/>
    <x v="59"/>
    <x v="0"/>
    <x v="0"/>
    <s v="Direção dos Assuntos Jurídicos, Fiscalização e Policia Municipal"/>
    <s v="03.16.27"/>
    <s v="Direção dos Assuntos Jurídicos, Fiscalização e Policia Municipal"/>
    <s v="03.16.27"/>
    <x v="48"/>
    <x v="0"/>
    <x v="0"/>
    <x v="0"/>
    <x v="1"/>
    <x v="0"/>
    <x v="0"/>
    <x v="0"/>
    <x v="10"/>
    <s v="2024-11-22"/>
    <x v="3"/>
    <n v="262"/>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11-2024"/>
  </r>
  <r>
    <x v="0"/>
    <n v="0"/>
    <n v="0"/>
    <n v="0"/>
    <n v="1999"/>
    <x v="1287"/>
    <x v="0"/>
    <x v="0"/>
    <x v="0"/>
    <s v="03.16.27"/>
    <x v="59"/>
    <x v="0"/>
    <x v="0"/>
    <s v="Direção dos Assuntos Jurídicos, Fiscalização e Policia Municipal"/>
    <s v="03.16.27"/>
    <s v="Direção dos Assuntos Jurídicos, Fiscalização e Policia Municipal"/>
    <s v="03.16.27"/>
    <x v="28"/>
    <x v="0"/>
    <x v="0"/>
    <x v="0"/>
    <x v="0"/>
    <x v="0"/>
    <x v="0"/>
    <x v="0"/>
    <x v="10"/>
    <s v="2024-11-22"/>
    <x v="3"/>
    <n v="1999"/>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11-2024"/>
  </r>
  <r>
    <x v="0"/>
    <n v="0"/>
    <n v="0"/>
    <n v="0"/>
    <n v="10046"/>
    <x v="1287"/>
    <x v="0"/>
    <x v="0"/>
    <x v="0"/>
    <s v="03.16.27"/>
    <x v="59"/>
    <x v="0"/>
    <x v="0"/>
    <s v="Direção dos Assuntos Jurídicos, Fiscalização e Policia Municipal"/>
    <s v="03.16.27"/>
    <s v="Direção dos Assuntos Jurídicos, Fiscalização e Policia Municipal"/>
    <s v="03.16.27"/>
    <x v="30"/>
    <x v="0"/>
    <x v="0"/>
    <x v="0"/>
    <x v="1"/>
    <x v="0"/>
    <x v="0"/>
    <x v="0"/>
    <x v="10"/>
    <s v="2024-11-22"/>
    <x v="3"/>
    <n v="10046"/>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11-2024"/>
  </r>
  <r>
    <x v="0"/>
    <n v="0"/>
    <n v="0"/>
    <n v="0"/>
    <n v="7368"/>
    <x v="1287"/>
    <x v="0"/>
    <x v="0"/>
    <x v="0"/>
    <s v="03.16.27"/>
    <x v="59"/>
    <x v="0"/>
    <x v="0"/>
    <s v="Direção dos Assuntos Jurídicos, Fiscalização e Policia Municipal"/>
    <s v="03.16.27"/>
    <s v="Direção dos Assuntos Jurídicos, Fiscalização e Policia Municipal"/>
    <s v="03.16.27"/>
    <x v="48"/>
    <x v="0"/>
    <x v="0"/>
    <x v="0"/>
    <x v="1"/>
    <x v="0"/>
    <x v="0"/>
    <x v="0"/>
    <x v="10"/>
    <s v="2024-11-22"/>
    <x v="3"/>
    <n v="7368"/>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11-2024"/>
  </r>
  <r>
    <x v="0"/>
    <n v="0"/>
    <n v="0"/>
    <n v="0"/>
    <n v="24498"/>
    <x v="1287"/>
    <x v="0"/>
    <x v="0"/>
    <x v="0"/>
    <s v="03.16.27"/>
    <x v="59"/>
    <x v="0"/>
    <x v="0"/>
    <s v="Direção dos Assuntos Jurídicos, Fiscalização e Policia Municipal"/>
    <s v="03.16.27"/>
    <s v="Direção dos Assuntos Jurídicos, Fiscalização e Policia Municipal"/>
    <s v="03.16.27"/>
    <x v="28"/>
    <x v="0"/>
    <x v="0"/>
    <x v="0"/>
    <x v="0"/>
    <x v="0"/>
    <x v="0"/>
    <x v="0"/>
    <x v="10"/>
    <s v="2024-11-22"/>
    <x v="3"/>
    <n v="24498"/>
    <x v="0"/>
    <m/>
    <x v="0"/>
    <m/>
    <x v="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11-2024"/>
  </r>
  <r>
    <x v="0"/>
    <n v="0"/>
    <n v="0"/>
    <n v="0"/>
    <n v="123048"/>
    <x v="1287"/>
    <x v="0"/>
    <x v="0"/>
    <x v="0"/>
    <s v="03.16.27"/>
    <x v="59"/>
    <x v="0"/>
    <x v="0"/>
    <s v="Direção dos Assuntos Jurídicos, Fiscalização e Policia Municipal"/>
    <s v="03.16.27"/>
    <s v="Direção dos Assuntos Jurídicos, Fiscalização e Policia Municipal"/>
    <s v="03.16.27"/>
    <x v="30"/>
    <x v="0"/>
    <x v="0"/>
    <x v="0"/>
    <x v="1"/>
    <x v="0"/>
    <x v="0"/>
    <x v="0"/>
    <x v="10"/>
    <s v="2024-11-22"/>
    <x v="3"/>
    <n v="123048"/>
    <x v="0"/>
    <m/>
    <x v="0"/>
    <m/>
    <x v="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11-2024"/>
  </r>
  <r>
    <x v="0"/>
    <n v="0"/>
    <n v="0"/>
    <n v="0"/>
    <n v="90226"/>
    <x v="1287"/>
    <x v="0"/>
    <x v="0"/>
    <x v="0"/>
    <s v="03.16.27"/>
    <x v="59"/>
    <x v="0"/>
    <x v="0"/>
    <s v="Direção dos Assuntos Jurídicos, Fiscalização e Policia Municipal"/>
    <s v="03.16.27"/>
    <s v="Direção dos Assuntos Jurídicos, Fiscalização e Policia Municipal"/>
    <s v="03.16.27"/>
    <x v="48"/>
    <x v="0"/>
    <x v="0"/>
    <x v="0"/>
    <x v="1"/>
    <x v="0"/>
    <x v="0"/>
    <x v="0"/>
    <x v="10"/>
    <s v="2024-11-22"/>
    <x v="3"/>
    <n v="90226"/>
    <x v="0"/>
    <m/>
    <x v="0"/>
    <m/>
    <x v="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11-2024"/>
  </r>
  <r>
    <x v="0"/>
    <n v="0"/>
    <n v="0"/>
    <n v="0"/>
    <n v="338"/>
    <x v="1288"/>
    <x v="0"/>
    <x v="0"/>
    <x v="0"/>
    <s v="03.16.25"/>
    <x v="23"/>
    <x v="0"/>
    <x v="0"/>
    <s v="Direção dos  Recursos Humanos"/>
    <s v="03.16.25"/>
    <s v="Direção dos  Recursos Humanos"/>
    <s v="03.16.25"/>
    <x v="31"/>
    <x v="0"/>
    <x v="0"/>
    <x v="1"/>
    <x v="0"/>
    <x v="0"/>
    <x v="0"/>
    <x v="0"/>
    <x v="10"/>
    <s v="2024-11-22"/>
    <x v="3"/>
    <n v="338"/>
    <x v="0"/>
    <m/>
    <x v="0"/>
    <m/>
    <x v="2"/>
    <n v="100474696"/>
    <x v="0"/>
    <x v="1"/>
    <s v="Direção dos  Recursos Humanos"/>
    <s v="ORI"/>
    <x v="0"/>
    <m/>
    <x v="0"/>
    <x v="0"/>
    <x v="0"/>
    <x v="0"/>
    <x v="0"/>
    <x v="0"/>
    <x v="0"/>
    <x v="0"/>
    <x v="0"/>
    <x v="0"/>
    <x v="0"/>
    <s v="Direção dos  Recursos Humanos"/>
    <x v="0"/>
    <x v="0"/>
    <x v="0"/>
    <x v="0"/>
    <x v="0"/>
    <x v="0"/>
    <x v="0"/>
    <x v="0"/>
    <x v="0"/>
    <x v="0"/>
    <x v="1"/>
    <x v="0"/>
    <s v="Pagamento de salário referente a 11-2024"/>
  </r>
  <r>
    <x v="0"/>
    <n v="0"/>
    <n v="0"/>
    <n v="0"/>
    <n v="77"/>
    <x v="1288"/>
    <x v="0"/>
    <x v="0"/>
    <x v="0"/>
    <s v="03.16.25"/>
    <x v="23"/>
    <x v="0"/>
    <x v="0"/>
    <s v="Direção dos  Recursos Humanos"/>
    <s v="03.16.25"/>
    <s v="Direção dos  Recursos Humanos"/>
    <s v="03.16.25"/>
    <x v="29"/>
    <x v="0"/>
    <x v="0"/>
    <x v="0"/>
    <x v="0"/>
    <x v="0"/>
    <x v="0"/>
    <x v="0"/>
    <x v="10"/>
    <s v="2024-11-22"/>
    <x v="3"/>
    <n v="77"/>
    <x v="0"/>
    <m/>
    <x v="0"/>
    <m/>
    <x v="2"/>
    <n v="100474696"/>
    <x v="0"/>
    <x v="1"/>
    <s v="Direção dos  Recursos Humanos"/>
    <s v="ORI"/>
    <x v="0"/>
    <m/>
    <x v="0"/>
    <x v="0"/>
    <x v="0"/>
    <x v="0"/>
    <x v="0"/>
    <x v="0"/>
    <x v="0"/>
    <x v="0"/>
    <x v="0"/>
    <x v="0"/>
    <x v="0"/>
    <s v="Direção dos  Recursos Humanos"/>
    <x v="0"/>
    <x v="0"/>
    <x v="0"/>
    <x v="0"/>
    <x v="0"/>
    <x v="0"/>
    <x v="0"/>
    <x v="0"/>
    <x v="0"/>
    <x v="0"/>
    <x v="1"/>
    <x v="0"/>
    <s v="Pagamento de salário referente a 11-2024"/>
  </r>
  <r>
    <x v="0"/>
    <n v="0"/>
    <n v="0"/>
    <n v="0"/>
    <n v="690"/>
    <x v="1288"/>
    <x v="0"/>
    <x v="0"/>
    <x v="0"/>
    <s v="03.16.25"/>
    <x v="23"/>
    <x v="0"/>
    <x v="0"/>
    <s v="Direção dos  Recursos Humanos"/>
    <s v="03.16.25"/>
    <s v="Direção dos  Recursos Humanos"/>
    <s v="03.16.25"/>
    <x v="30"/>
    <x v="0"/>
    <x v="0"/>
    <x v="0"/>
    <x v="1"/>
    <x v="0"/>
    <x v="0"/>
    <x v="0"/>
    <x v="10"/>
    <s v="2024-11-22"/>
    <x v="3"/>
    <n v="690"/>
    <x v="0"/>
    <m/>
    <x v="0"/>
    <m/>
    <x v="2"/>
    <n v="100474696"/>
    <x v="0"/>
    <x v="1"/>
    <s v="Direção dos  Recursos Humanos"/>
    <s v="ORI"/>
    <x v="0"/>
    <m/>
    <x v="0"/>
    <x v="0"/>
    <x v="0"/>
    <x v="0"/>
    <x v="0"/>
    <x v="0"/>
    <x v="0"/>
    <x v="0"/>
    <x v="0"/>
    <x v="0"/>
    <x v="0"/>
    <s v="Direção dos  Recursos Humanos"/>
    <x v="0"/>
    <x v="0"/>
    <x v="0"/>
    <x v="0"/>
    <x v="0"/>
    <x v="0"/>
    <x v="0"/>
    <x v="0"/>
    <x v="0"/>
    <x v="0"/>
    <x v="1"/>
    <x v="0"/>
    <s v="Pagamento de salário referente a 11-2024"/>
  </r>
  <r>
    <x v="0"/>
    <n v="0"/>
    <n v="0"/>
    <n v="0"/>
    <n v="9666"/>
    <x v="1288"/>
    <x v="0"/>
    <x v="0"/>
    <x v="0"/>
    <s v="03.16.25"/>
    <x v="23"/>
    <x v="0"/>
    <x v="0"/>
    <s v="Direção dos  Recursos Humanos"/>
    <s v="03.16.25"/>
    <s v="Direção dos  Recursos Humanos"/>
    <s v="03.16.25"/>
    <x v="48"/>
    <x v="0"/>
    <x v="0"/>
    <x v="0"/>
    <x v="1"/>
    <x v="0"/>
    <x v="0"/>
    <x v="0"/>
    <x v="10"/>
    <s v="2024-11-22"/>
    <x v="3"/>
    <n v="9666"/>
    <x v="0"/>
    <m/>
    <x v="0"/>
    <m/>
    <x v="2"/>
    <n v="100474696"/>
    <x v="0"/>
    <x v="1"/>
    <s v="Direção dos  Recursos Humanos"/>
    <s v="ORI"/>
    <x v="0"/>
    <m/>
    <x v="0"/>
    <x v="0"/>
    <x v="0"/>
    <x v="0"/>
    <x v="0"/>
    <x v="0"/>
    <x v="0"/>
    <x v="0"/>
    <x v="0"/>
    <x v="0"/>
    <x v="0"/>
    <s v="Direção dos  Recursos Humanos"/>
    <x v="0"/>
    <x v="0"/>
    <x v="0"/>
    <x v="0"/>
    <x v="0"/>
    <x v="0"/>
    <x v="0"/>
    <x v="0"/>
    <x v="0"/>
    <x v="0"/>
    <x v="1"/>
    <x v="0"/>
    <s v="Pagamento de salário referente a 11-2024"/>
  </r>
  <r>
    <x v="0"/>
    <n v="0"/>
    <n v="0"/>
    <n v="0"/>
    <n v="1683"/>
    <x v="1288"/>
    <x v="0"/>
    <x v="0"/>
    <x v="0"/>
    <s v="03.16.25"/>
    <x v="23"/>
    <x v="0"/>
    <x v="0"/>
    <s v="Direção dos  Recursos Humanos"/>
    <s v="03.16.25"/>
    <s v="Direção dos  Recursos Humanos"/>
    <s v="03.16.25"/>
    <x v="78"/>
    <x v="0"/>
    <x v="4"/>
    <x v="17"/>
    <x v="0"/>
    <x v="0"/>
    <x v="0"/>
    <x v="0"/>
    <x v="10"/>
    <s v="2024-11-22"/>
    <x v="3"/>
    <n v="1683"/>
    <x v="0"/>
    <m/>
    <x v="0"/>
    <m/>
    <x v="2"/>
    <n v="100474696"/>
    <x v="0"/>
    <x v="1"/>
    <s v="Direção dos  Recursos Humanos"/>
    <s v="ORI"/>
    <x v="0"/>
    <m/>
    <x v="0"/>
    <x v="0"/>
    <x v="0"/>
    <x v="0"/>
    <x v="0"/>
    <x v="0"/>
    <x v="0"/>
    <x v="0"/>
    <x v="0"/>
    <x v="0"/>
    <x v="0"/>
    <s v="Direção dos  Recursos Humanos"/>
    <x v="0"/>
    <x v="0"/>
    <x v="0"/>
    <x v="0"/>
    <x v="0"/>
    <x v="0"/>
    <x v="0"/>
    <x v="0"/>
    <x v="0"/>
    <x v="0"/>
    <x v="1"/>
    <x v="0"/>
    <s v="Pagamento de salário referente a 11-2024"/>
  </r>
  <r>
    <x v="0"/>
    <n v="0"/>
    <n v="0"/>
    <n v="0"/>
    <n v="3380"/>
    <x v="1288"/>
    <x v="0"/>
    <x v="0"/>
    <x v="0"/>
    <s v="03.16.25"/>
    <x v="23"/>
    <x v="0"/>
    <x v="0"/>
    <s v="Direção dos  Recursos Humanos"/>
    <s v="03.16.25"/>
    <s v="Direção dos  Recursos Humanos"/>
    <s v="03.16.25"/>
    <x v="49"/>
    <x v="0"/>
    <x v="0"/>
    <x v="0"/>
    <x v="1"/>
    <x v="0"/>
    <x v="0"/>
    <x v="0"/>
    <x v="10"/>
    <s v="2024-11-22"/>
    <x v="3"/>
    <n v="3380"/>
    <x v="0"/>
    <m/>
    <x v="0"/>
    <m/>
    <x v="2"/>
    <n v="100474696"/>
    <x v="0"/>
    <x v="1"/>
    <s v="Direção dos  Recursos Humanos"/>
    <s v="ORI"/>
    <x v="0"/>
    <m/>
    <x v="0"/>
    <x v="0"/>
    <x v="0"/>
    <x v="0"/>
    <x v="0"/>
    <x v="0"/>
    <x v="0"/>
    <x v="0"/>
    <x v="0"/>
    <x v="0"/>
    <x v="0"/>
    <s v="Direção dos  Recursos Humanos"/>
    <x v="0"/>
    <x v="0"/>
    <x v="0"/>
    <x v="0"/>
    <x v="0"/>
    <x v="0"/>
    <x v="0"/>
    <x v="0"/>
    <x v="0"/>
    <x v="0"/>
    <x v="1"/>
    <x v="0"/>
    <s v="Pagamento de salário referente a 11-2024"/>
  </r>
  <r>
    <x v="0"/>
    <n v="0"/>
    <n v="0"/>
    <n v="0"/>
    <n v="30935"/>
    <x v="1288"/>
    <x v="0"/>
    <x v="0"/>
    <x v="0"/>
    <s v="03.16.25"/>
    <x v="23"/>
    <x v="0"/>
    <x v="0"/>
    <s v="Direção dos  Recursos Humanos"/>
    <s v="03.16.25"/>
    <s v="Direção dos  Recursos Humanos"/>
    <s v="03.16.25"/>
    <x v="79"/>
    <x v="0"/>
    <x v="4"/>
    <x v="17"/>
    <x v="0"/>
    <x v="0"/>
    <x v="0"/>
    <x v="0"/>
    <x v="10"/>
    <s v="2024-11-22"/>
    <x v="3"/>
    <n v="30935"/>
    <x v="0"/>
    <m/>
    <x v="0"/>
    <m/>
    <x v="2"/>
    <n v="100474696"/>
    <x v="0"/>
    <x v="1"/>
    <s v="Direção dos  Recursos Humanos"/>
    <s v="ORI"/>
    <x v="0"/>
    <m/>
    <x v="0"/>
    <x v="0"/>
    <x v="0"/>
    <x v="0"/>
    <x v="0"/>
    <x v="0"/>
    <x v="0"/>
    <x v="0"/>
    <x v="0"/>
    <x v="0"/>
    <x v="0"/>
    <s v="Direção dos  Recursos Humanos"/>
    <x v="0"/>
    <x v="0"/>
    <x v="0"/>
    <x v="0"/>
    <x v="0"/>
    <x v="0"/>
    <x v="0"/>
    <x v="0"/>
    <x v="0"/>
    <x v="0"/>
    <x v="1"/>
    <x v="0"/>
    <s v="Pagamento de salário referente a 11-2024"/>
  </r>
  <r>
    <x v="0"/>
    <n v="0"/>
    <n v="0"/>
    <n v="0"/>
    <n v="1"/>
    <x v="1288"/>
    <x v="0"/>
    <x v="0"/>
    <x v="0"/>
    <s v="03.16.25"/>
    <x v="23"/>
    <x v="0"/>
    <x v="0"/>
    <s v="Direção dos  Recursos Humanos"/>
    <s v="03.16.25"/>
    <s v="Direção dos  Recursos Humanos"/>
    <s v="03.16.25"/>
    <x v="31"/>
    <x v="0"/>
    <x v="0"/>
    <x v="1"/>
    <x v="0"/>
    <x v="0"/>
    <x v="0"/>
    <x v="0"/>
    <x v="10"/>
    <s v="2024-11-22"/>
    <x v="3"/>
    <n v="1"/>
    <x v="0"/>
    <m/>
    <x v="0"/>
    <m/>
    <x v="17"/>
    <n v="100479279"/>
    <x v="0"/>
    <x v="4"/>
    <s v="Direção dos  Recursos Humanos"/>
    <s v="ORI"/>
    <x v="0"/>
    <m/>
    <x v="0"/>
    <x v="0"/>
    <x v="0"/>
    <x v="0"/>
    <x v="0"/>
    <x v="0"/>
    <x v="0"/>
    <x v="0"/>
    <x v="0"/>
    <x v="0"/>
    <x v="0"/>
    <s v="Direção dos  Recursos Humanos"/>
    <x v="0"/>
    <x v="0"/>
    <x v="0"/>
    <x v="0"/>
    <x v="0"/>
    <x v="0"/>
    <x v="0"/>
    <x v="0"/>
    <x v="0"/>
    <x v="0"/>
    <x v="4"/>
    <x v="0"/>
    <s v="Pagamento de salário referente a 11-2024"/>
  </r>
  <r>
    <x v="0"/>
    <n v="0"/>
    <n v="0"/>
    <n v="0"/>
    <n v="0"/>
    <x v="1288"/>
    <x v="0"/>
    <x v="0"/>
    <x v="0"/>
    <s v="03.16.25"/>
    <x v="23"/>
    <x v="0"/>
    <x v="0"/>
    <s v="Direção dos  Recursos Humanos"/>
    <s v="03.16.25"/>
    <s v="Direção dos  Recursos Humanos"/>
    <s v="03.16.25"/>
    <x v="29"/>
    <x v="0"/>
    <x v="0"/>
    <x v="0"/>
    <x v="0"/>
    <x v="0"/>
    <x v="0"/>
    <x v="0"/>
    <x v="10"/>
    <s v="2024-11-22"/>
    <x v="3"/>
    <n v="0"/>
    <x v="0"/>
    <m/>
    <x v="0"/>
    <m/>
    <x v="17"/>
    <n v="100479279"/>
    <x v="0"/>
    <x v="4"/>
    <s v="Direção dos  Recursos Humanos"/>
    <s v="ORI"/>
    <x v="0"/>
    <m/>
    <x v="0"/>
    <x v="0"/>
    <x v="0"/>
    <x v="0"/>
    <x v="0"/>
    <x v="0"/>
    <x v="0"/>
    <x v="0"/>
    <x v="0"/>
    <x v="0"/>
    <x v="0"/>
    <s v="Direção dos  Recursos Humanos"/>
    <x v="0"/>
    <x v="0"/>
    <x v="0"/>
    <x v="0"/>
    <x v="0"/>
    <x v="0"/>
    <x v="0"/>
    <x v="0"/>
    <x v="0"/>
    <x v="0"/>
    <x v="4"/>
    <x v="0"/>
    <s v="Pagamento de salário referente a 11-2024"/>
  </r>
  <r>
    <x v="0"/>
    <n v="0"/>
    <n v="0"/>
    <n v="0"/>
    <n v="2"/>
    <x v="1288"/>
    <x v="0"/>
    <x v="0"/>
    <x v="0"/>
    <s v="03.16.25"/>
    <x v="23"/>
    <x v="0"/>
    <x v="0"/>
    <s v="Direção dos  Recursos Humanos"/>
    <s v="03.16.25"/>
    <s v="Direção dos  Recursos Humanos"/>
    <s v="03.16.25"/>
    <x v="30"/>
    <x v="0"/>
    <x v="0"/>
    <x v="0"/>
    <x v="1"/>
    <x v="0"/>
    <x v="0"/>
    <x v="0"/>
    <x v="10"/>
    <s v="2024-11-22"/>
    <x v="3"/>
    <n v="2"/>
    <x v="0"/>
    <m/>
    <x v="0"/>
    <m/>
    <x v="17"/>
    <n v="100479279"/>
    <x v="0"/>
    <x v="4"/>
    <s v="Direção dos  Recursos Humanos"/>
    <s v="ORI"/>
    <x v="0"/>
    <m/>
    <x v="0"/>
    <x v="0"/>
    <x v="0"/>
    <x v="0"/>
    <x v="0"/>
    <x v="0"/>
    <x v="0"/>
    <x v="0"/>
    <x v="0"/>
    <x v="0"/>
    <x v="0"/>
    <s v="Direção dos  Recursos Humanos"/>
    <x v="0"/>
    <x v="0"/>
    <x v="0"/>
    <x v="0"/>
    <x v="0"/>
    <x v="0"/>
    <x v="0"/>
    <x v="0"/>
    <x v="0"/>
    <x v="0"/>
    <x v="4"/>
    <x v="0"/>
    <s v="Pagamento de salário referente a 11-2024"/>
  </r>
  <r>
    <x v="0"/>
    <n v="0"/>
    <n v="0"/>
    <n v="0"/>
    <n v="41"/>
    <x v="1288"/>
    <x v="0"/>
    <x v="0"/>
    <x v="0"/>
    <s v="03.16.25"/>
    <x v="23"/>
    <x v="0"/>
    <x v="0"/>
    <s v="Direção dos  Recursos Humanos"/>
    <s v="03.16.25"/>
    <s v="Direção dos  Recursos Humanos"/>
    <s v="03.16.25"/>
    <x v="48"/>
    <x v="0"/>
    <x v="0"/>
    <x v="0"/>
    <x v="1"/>
    <x v="0"/>
    <x v="0"/>
    <x v="0"/>
    <x v="10"/>
    <s v="2024-11-22"/>
    <x v="3"/>
    <n v="41"/>
    <x v="0"/>
    <m/>
    <x v="0"/>
    <m/>
    <x v="17"/>
    <n v="100479279"/>
    <x v="0"/>
    <x v="4"/>
    <s v="Direção dos  Recursos Humanos"/>
    <s v="ORI"/>
    <x v="0"/>
    <m/>
    <x v="0"/>
    <x v="0"/>
    <x v="0"/>
    <x v="0"/>
    <x v="0"/>
    <x v="0"/>
    <x v="0"/>
    <x v="0"/>
    <x v="0"/>
    <x v="0"/>
    <x v="0"/>
    <s v="Direção dos  Recursos Humanos"/>
    <x v="0"/>
    <x v="0"/>
    <x v="0"/>
    <x v="0"/>
    <x v="0"/>
    <x v="0"/>
    <x v="0"/>
    <x v="0"/>
    <x v="0"/>
    <x v="0"/>
    <x v="4"/>
    <x v="0"/>
    <s v="Pagamento de salário referente a 11-2024"/>
  </r>
  <r>
    <x v="0"/>
    <n v="0"/>
    <n v="0"/>
    <n v="0"/>
    <n v="7"/>
    <x v="1288"/>
    <x v="0"/>
    <x v="0"/>
    <x v="0"/>
    <s v="03.16.25"/>
    <x v="23"/>
    <x v="0"/>
    <x v="0"/>
    <s v="Direção dos  Recursos Humanos"/>
    <s v="03.16.25"/>
    <s v="Direção dos  Recursos Humanos"/>
    <s v="03.16.25"/>
    <x v="78"/>
    <x v="0"/>
    <x v="4"/>
    <x v="17"/>
    <x v="0"/>
    <x v="0"/>
    <x v="0"/>
    <x v="0"/>
    <x v="10"/>
    <s v="2024-11-22"/>
    <x v="3"/>
    <n v="7"/>
    <x v="0"/>
    <m/>
    <x v="0"/>
    <m/>
    <x v="17"/>
    <n v="100479279"/>
    <x v="0"/>
    <x v="4"/>
    <s v="Direção dos  Recursos Humanos"/>
    <s v="ORI"/>
    <x v="0"/>
    <m/>
    <x v="0"/>
    <x v="0"/>
    <x v="0"/>
    <x v="0"/>
    <x v="0"/>
    <x v="0"/>
    <x v="0"/>
    <x v="0"/>
    <x v="0"/>
    <x v="0"/>
    <x v="0"/>
    <s v="Direção dos  Recursos Humanos"/>
    <x v="0"/>
    <x v="0"/>
    <x v="0"/>
    <x v="0"/>
    <x v="0"/>
    <x v="0"/>
    <x v="0"/>
    <x v="0"/>
    <x v="0"/>
    <x v="0"/>
    <x v="4"/>
    <x v="0"/>
    <s v="Pagamento de salário referente a 11-2024"/>
  </r>
  <r>
    <x v="0"/>
    <n v="0"/>
    <n v="0"/>
    <n v="0"/>
    <n v="14"/>
    <x v="1288"/>
    <x v="0"/>
    <x v="0"/>
    <x v="0"/>
    <s v="03.16.25"/>
    <x v="23"/>
    <x v="0"/>
    <x v="0"/>
    <s v="Direção dos  Recursos Humanos"/>
    <s v="03.16.25"/>
    <s v="Direção dos  Recursos Humanos"/>
    <s v="03.16.25"/>
    <x v="49"/>
    <x v="0"/>
    <x v="0"/>
    <x v="0"/>
    <x v="1"/>
    <x v="0"/>
    <x v="0"/>
    <x v="0"/>
    <x v="10"/>
    <s v="2024-11-22"/>
    <x v="3"/>
    <n v="14"/>
    <x v="0"/>
    <m/>
    <x v="0"/>
    <m/>
    <x v="17"/>
    <n v="100479279"/>
    <x v="0"/>
    <x v="4"/>
    <s v="Direção dos  Recursos Humanos"/>
    <s v="ORI"/>
    <x v="0"/>
    <m/>
    <x v="0"/>
    <x v="0"/>
    <x v="0"/>
    <x v="0"/>
    <x v="0"/>
    <x v="0"/>
    <x v="0"/>
    <x v="0"/>
    <x v="0"/>
    <x v="0"/>
    <x v="0"/>
    <s v="Direção dos  Recursos Humanos"/>
    <x v="0"/>
    <x v="0"/>
    <x v="0"/>
    <x v="0"/>
    <x v="0"/>
    <x v="0"/>
    <x v="0"/>
    <x v="0"/>
    <x v="0"/>
    <x v="0"/>
    <x v="4"/>
    <x v="0"/>
    <s v="Pagamento de salário referente a 11-2024"/>
  </r>
  <r>
    <x v="0"/>
    <n v="0"/>
    <n v="0"/>
    <n v="0"/>
    <n v="135"/>
    <x v="1288"/>
    <x v="0"/>
    <x v="0"/>
    <x v="0"/>
    <s v="03.16.25"/>
    <x v="23"/>
    <x v="0"/>
    <x v="0"/>
    <s v="Direção dos  Recursos Humanos"/>
    <s v="03.16.25"/>
    <s v="Direção dos  Recursos Humanos"/>
    <s v="03.16.25"/>
    <x v="79"/>
    <x v="0"/>
    <x v="4"/>
    <x v="17"/>
    <x v="0"/>
    <x v="0"/>
    <x v="0"/>
    <x v="0"/>
    <x v="10"/>
    <s v="2024-11-22"/>
    <x v="3"/>
    <n v="135"/>
    <x v="0"/>
    <m/>
    <x v="0"/>
    <m/>
    <x v="17"/>
    <n v="100479279"/>
    <x v="0"/>
    <x v="4"/>
    <s v="Direção dos  Recursos Humanos"/>
    <s v="ORI"/>
    <x v="0"/>
    <m/>
    <x v="0"/>
    <x v="0"/>
    <x v="0"/>
    <x v="0"/>
    <x v="0"/>
    <x v="0"/>
    <x v="0"/>
    <x v="0"/>
    <x v="0"/>
    <x v="0"/>
    <x v="0"/>
    <s v="Direção dos  Recursos Humanos"/>
    <x v="0"/>
    <x v="0"/>
    <x v="0"/>
    <x v="0"/>
    <x v="0"/>
    <x v="0"/>
    <x v="0"/>
    <x v="0"/>
    <x v="0"/>
    <x v="0"/>
    <x v="4"/>
    <x v="0"/>
    <s v="Pagamento de salário referente a 11-2024"/>
  </r>
  <r>
    <x v="0"/>
    <n v="0"/>
    <n v="0"/>
    <n v="0"/>
    <n v="36"/>
    <x v="1288"/>
    <x v="0"/>
    <x v="0"/>
    <x v="0"/>
    <s v="03.16.25"/>
    <x v="23"/>
    <x v="0"/>
    <x v="0"/>
    <s v="Direção dos  Recursos Humanos"/>
    <s v="03.16.25"/>
    <s v="Direção dos  Recursos Humanos"/>
    <s v="03.16.25"/>
    <x v="31"/>
    <x v="0"/>
    <x v="0"/>
    <x v="1"/>
    <x v="0"/>
    <x v="0"/>
    <x v="0"/>
    <x v="0"/>
    <x v="10"/>
    <s v="2024-11-22"/>
    <x v="3"/>
    <n v="36"/>
    <x v="0"/>
    <m/>
    <x v="0"/>
    <m/>
    <x v="67"/>
    <n v="100474708"/>
    <x v="0"/>
    <x v="7"/>
    <s v="Direção dos  Recursos Humanos"/>
    <s v="ORI"/>
    <x v="0"/>
    <m/>
    <x v="0"/>
    <x v="0"/>
    <x v="0"/>
    <x v="0"/>
    <x v="0"/>
    <x v="0"/>
    <x v="0"/>
    <x v="0"/>
    <x v="0"/>
    <x v="0"/>
    <x v="0"/>
    <s v="Direção dos  Recursos Humanos"/>
    <x v="0"/>
    <x v="0"/>
    <x v="0"/>
    <x v="0"/>
    <x v="0"/>
    <x v="0"/>
    <x v="0"/>
    <x v="0"/>
    <x v="0"/>
    <x v="0"/>
    <x v="7"/>
    <x v="0"/>
    <s v="Pagamento de salário referente a 11-2024"/>
  </r>
  <r>
    <x v="0"/>
    <n v="0"/>
    <n v="0"/>
    <n v="0"/>
    <n v="8"/>
    <x v="1288"/>
    <x v="0"/>
    <x v="0"/>
    <x v="0"/>
    <s v="03.16.25"/>
    <x v="23"/>
    <x v="0"/>
    <x v="0"/>
    <s v="Direção dos  Recursos Humanos"/>
    <s v="03.16.25"/>
    <s v="Direção dos  Recursos Humanos"/>
    <s v="03.16.25"/>
    <x v="29"/>
    <x v="0"/>
    <x v="0"/>
    <x v="0"/>
    <x v="0"/>
    <x v="0"/>
    <x v="0"/>
    <x v="0"/>
    <x v="10"/>
    <s v="2024-11-22"/>
    <x v="3"/>
    <n v="8"/>
    <x v="0"/>
    <m/>
    <x v="0"/>
    <m/>
    <x v="67"/>
    <n v="100474708"/>
    <x v="0"/>
    <x v="7"/>
    <s v="Direção dos  Recursos Humanos"/>
    <s v="ORI"/>
    <x v="0"/>
    <m/>
    <x v="0"/>
    <x v="0"/>
    <x v="0"/>
    <x v="0"/>
    <x v="0"/>
    <x v="0"/>
    <x v="0"/>
    <x v="0"/>
    <x v="0"/>
    <x v="0"/>
    <x v="0"/>
    <s v="Direção dos  Recursos Humanos"/>
    <x v="0"/>
    <x v="0"/>
    <x v="0"/>
    <x v="0"/>
    <x v="0"/>
    <x v="0"/>
    <x v="0"/>
    <x v="0"/>
    <x v="0"/>
    <x v="0"/>
    <x v="7"/>
    <x v="0"/>
    <s v="Pagamento de salário referente a 11-2024"/>
  </r>
  <r>
    <x v="0"/>
    <n v="0"/>
    <n v="0"/>
    <n v="0"/>
    <n v="73"/>
    <x v="1288"/>
    <x v="0"/>
    <x v="0"/>
    <x v="0"/>
    <s v="03.16.25"/>
    <x v="23"/>
    <x v="0"/>
    <x v="0"/>
    <s v="Direção dos  Recursos Humanos"/>
    <s v="03.16.25"/>
    <s v="Direção dos  Recursos Humanos"/>
    <s v="03.16.25"/>
    <x v="30"/>
    <x v="0"/>
    <x v="0"/>
    <x v="0"/>
    <x v="1"/>
    <x v="0"/>
    <x v="0"/>
    <x v="0"/>
    <x v="10"/>
    <s v="2024-11-22"/>
    <x v="3"/>
    <n v="73"/>
    <x v="0"/>
    <m/>
    <x v="0"/>
    <m/>
    <x v="67"/>
    <n v="100474708"/>
    <x v="0"/>
    <x v="7"/>
    <s v="Direção dos  Recursos Humanos"/>
    <s v="ORI"/>
    <x v="0"/>
    <m/>
    <x v="0"/>
    <x v="0"/>
    <x v="0"/>
    <x v="0"/>
    <x v="0"/>
    <x v="0"/>
    <x v="0"/>
    <x v="0"/>
    <x v="0"/>
    <x v="0"/>
    <x v="0"/>
    <s v="Direção dos  Recursos Humanos"/>
    <x v="0"/>
    <x v="0"/>
    <x v="0"/>
    <x v="0"/>
    <x v="0"/>
    <x v="0"/>
    <x v="0"/>
    <x v="0"/>
    <x v="0"/>
    <x v="0"/>
    <x v="7"/>
    <x v="0"/>
    <s v="Pagamento de salário referente a 11-2024"/>
  </r>
  <r>
    <x v="0"/>
    <n v="0"/>
    <n v="0"/>
    <n v="0"/>
    <n v="1033"/>
    <x v="1288"/>
    <x v="0"/>
    <x v="0"/>
    <x v="0"/>
    <s v="03.16.25"/>
    <x v="23"/>
    <x v="0"/>
    <x v="0"/>
    <s v="Direção dos  Recursos Humanos"/>
    <s v="03.16.25"/>
    <s v="Direção dos  Recursos Humanos"/>
    <s v="03.16.25"/>
    <x v="48"/>
    <x v="0"/>
    <x v="0"/>
    <x v="0"/>
    <x v="1"/>
    <x v="0"/>
    <x v="0"/>
    <x v="0"/>
    <x v="10"/>
    <s v="2024-11-22"/>
    <x v="3"/>
    <n v="1033"/>
    <x v="0"/>
    <m/>
    <x v="0"/>
    <m/>
    <x v="67"/>
    <n v="100474708"/>
    <x v="0"/>
    <x v="7"/>
    <s v="Direção dos  Recursos Humanos"/>
    <s v="ORI"/>
    <x v="0"/>
    <m/>
    <x v="0"/>
    <x v="0"/>
    <x v="0"/>
    <x v="0"/>
    <x v="0"/>
    <x v="0"/>
    <x v="0"/>
    <x v="0"/>
    <x v="0"/>
    <x v="0"/>
    <x v="0"/>
    <s v="Direção dos  Recursos Humanos"/>
    <x v="0"/>
    <x v="0"/>
    <x v="0"/>
    <x v="0"/>
    <x v="0"/>
    <x v="0"/>
    <x v="0"/>
    <x v="0"/>
    <x v="0"/>
    <x v="0"/>
    <x v="7"/>
    <x v="0"/>
    <s v="Pagamento de salário referente a 11-2024"/>
  </r>
  <r>
    <x v="0"/>
    <n v="0"/>
    <n v="0"/>
    <n v="0"/>
    <n v="179"/>
    <x v="1288"/>
    <x v="0"/>
    <x v="0"/>
    <x v="0"/>
    <s v="03.16.25"/>
    <x v="23"/>
    <x v="0"/>
    <x v="0"/>
    <s v="Direção dos  Recursos Humanos"/>
    <s v="03.16.25"/>
    <s v="Direção dos  Recursos Humanos"/>
    <s v="03.16.25"/>
    <x v="78"/>
    <x v="0"/>
    <x v="4"/>
    <x v="17"/>
    <x v="0"/>
    <x v="0"/>
    <x v="0"/>
    <x v="0"/>
    <x v="10"/>
    <s v="2024-11-22"/>
    <x v="3"/>
    <n v="179"/>
    <x v="0"/>
    <m/>
    <x v="0"/>
    <m/>
    <x v="67"/>
    <n v="100474708"/>
    <x v="0"/>
    <x v="7"/>
    <s v="Direção dos  Recursos Humanos"/>
    <s v="ORI"/>
    <x v="0"/>
    <m/>
    <x v="0"/>
    <x v="0"/>
    <x v="0"/>
    <x v="0"/>
    <x v="0"/>
    <x v="0"/>
    <x v="0"/>
    <x v="0"/>
    <x v="0"/>
    <x v="0"/>
    <x v="0"/>
    <s v="Direção dos  Recursos Humanos"/>
    <x v="0"/>
    <x v="0"/>
    <x v="0"/>
    <x v="0"/>
    <x v="0"/>
    <x v="0"/>
    <x v="0"/>
    <x v="0"/>
    <x v="0"/>
    <x v="0"/>
    <x v="7"/>
    <x v="0"/>
    <s v="Pagamento de salário referente a 11-2024"/>
  </r>
  <r>
    <x v="0"/>
    <n v="0"/>
    <n v="0"/>
    <n v="0"/>
    <n v="361"/>
    <x v="1288"/>
    <x v="0"/>
    <x v="0"/>
    <x v="0"/>
    <s v="03.16.25"/>
    <x v="23"/>
    <x v="0"/>
    <x v="0"/>
    <s v="Direção dos  Recursos Humanos"/>
    <s v="03.16.25"/>
    <s v="Direção dos  Recursos Humanos"/>
    <s v="03.16.25"/>
    <x v="49"/>
    <x v="0"/>
    <x v="0"/>
    <x v="0"/>
    <x v="1"/>
    <x v="0"/>
    <x v="0"/>
    <x v="0"/>
    <x v="10"/>
    <s v="2024-11-22"/>
    <x v="3"/>
    <n v="361"/>
    <x v="0"/>
    <m/>
    <x v="0"/>
    <m/>
    <x v="67"/>
    <n v="100474708"/>
    <x v="0"/>
    <x v="7"/>
    <s v="Direção dos  Recursos Humanos"/>
    <s v="ORI"/>
    <x v="0"/>
    <m/>
    <x v="0"/>
    <x v="0"/>
    <x v="0"/>
    <x v="0"/>
    <x v="0"/>
    <x v="0"/>
    <x v="0"/>
    <x v="0"/>
    <x v="0"/>
    <x v="0"/>
    <x v="0"/>
    <s v="Direção dos  Recursos Humanos"/>
    <x v="0"/>
    <x v="0"/>
    <x v="0"/>
    <x v="0"/>
    <x v="0"/>
    <x v="0"/>
    <x v="0"/>
    <x v="0"/>
    <x v="0"/>
    <x v="0"/>
    <x v="7"/>
    <x v="0"/>
    <s v="Pagamento de salário referente a 11-2024"/>
  </r>
  <r>
    <x v="0"/>
    <n v="0"/>
    <n v="0"/>
    <n v="0"/>
    <n v="3310"/>
    <x v="1288"/>
    <x v="0"/>
    <x v="0"/>
    <x v="0"/>
    <s v="03.16.25"/>
    <x v="23"/>
    <x v="0"/>
    <x v="0"/>
    <s v="Direção dos  Recursos Humanos"/>
    <s v="03.16.25"/>
    <s v="Direção dos  Recursos Humanos"/>
    <s v="03.16.25"/>
    <x v="79"/>
    <x v="0"/>
    <x v="4"/>
    <x v="17"/>
    <x v="0"/>
    <x v="0"/>
    <x v="0"/>
    <x v="0"/>
    <x v="10"/>
    <s v="2024-11-22"/>
    <x v="3"/>
    <n v="3310"/>
    <x v="0"/>
    <m/>
    <x v="0"/>
    <m/>
    <x v="67"/>
    <n v="100474708"/>
    <x v="0"/>
    <x v="7"/>
    <s v="Direção dos  Recursos Humanos"/>
    <s v="ORI"/>
    <x v="0"/>
    <m/>
    <x v="0"/>
    <x v="0"/>
    <x v="0"/>
    <x v="0"/>
    <x v="0"/>
    <x v="0"/>
    <x v="0"/>
    <x v="0"/>
    <x v="0"/>
    <x v="0"/>
    <x v="0"/>
    <s v="Direção dos  Recursos Humanos"/>
    <x v="0"/>
    <x v="0"/>
    <x v="0"/>
    <x v="0"/>
    <x v="0"/>
    <x v="0"/>
    <x v="0"/>
    <x v="0"/>
    <x v="0"/>
    <x v="0"/>
    <x v="7"/>
    <x v="0"/>
    <s v="Pagamento de salário referente a 11-2024"/>
  </r>
  <r>
    <x v="0"/>
    <n v="0"/>
    <n v="0"/>
    <n v="0"/>
    <n v="11333"/>
    <x v="1288"/>
    <x v="0"/>
    <x v="0"/>
    <x v="0"/>
    <s v="03.16.25"/>
    <x v="23"/>
    <x v="0"/>
    <x v="0"/>
    <s v="Direção dos  Recursos Humanos"/>
    <s v="03.16.25"/>
    <s v="Direção dos  Recursos Humanos"/>
    <s v="03.16.25"/>
    <x v="31"/>
    <x v="0"/>
    <x v="0"/>
    <x v="1"/>
    <x v="0"/>
    <x v="0"/>
    <x v="0"/>
    <x v="0"/>
    <x v="10"/>
    <s v="2024-11-22"/>
    <x v="3"/>
    <n v="11333"/>
    <x v="0"/>
    <m/>
    <x v="0"/>
    <m/>
    <x v="6"/>
    <n v="100474914"/>
    <x v="0"/>
    <x v="0"/>
    <s v="Direção dos  Recursos Humanos"/>
    <s v="ORI"/>
    <x v="0"/>
    <m/>
    <x v="0"/>
    <x v="0"/>
    <x v="0"/>
    <x v="0"/>
    <x v="0"/>
    <x v="0"/>
    <x v="0"/>
    <x v="0"/>
    <x v="0"/>
    <x v="0"/>
    <x v="0"/>
    <s v="Direção dos  Recursos Humanos"/>
    <x v="0"/>
    <x v="0"/>
    <x v="0"/>
    <x v="0"/>
    <x v="0"/>
    <x v="0"/>
    <x v="0"/>
    <x v="0"/>
    <x v="0"/>
    <x v="0"/>
    <x v="0"/>
    <x v="0"/>
    <s v="Pagamento de salário referente a 11-2024"/>
  </r>
  <r>
    <x v="0"/>
    <n v="0"/>
    <n v="0"/>
    <n v="0"/>
    <n v="2594"/>
    <x v="1288"/>
    <x v="0"/>
    <x v="0"/>
    <x v="0"/>
    <s v="03.16.25"/>
    <x v="23"/>
    <x v="0"/>
    <x v="0"/>
    <s v="Direção dos  Recursos Humanos"/>
    <s v="03.16.25"/>
    <s v="Direção dos  Recursos Humanos"/>
    <s v="03.16.25"/>
    <x v="29"/>
    <x v="0"/>
    <x v="0"/>
    <x v="0"/>
    <x v="0"/>
    <x v="0"/>
    <x v="0"/>
    <x v="0"/>
    <x v="10"/>
    <s v="2024-11-22"/>
    <x v="3"/>
    <n v="2594"/>
    <x v="0"/>
    <m/>
    <x v="0"/>
    <m/>
    <x v="6"/>
    <n v="100474914"/>
    <x v="0"/>
    <x v="0"/>
    <s v="Direção dos  Recursos Humanos"/>
    <s v="ORI"/>
    <x v="0"/>
    <m/>
    <x v="0"/>
    <x v="0"/>
    <x v="0"/>
    <x v="0"/>
    <x v="0"/>
    <x v="0"/>
    <x v="0"/>
    <x v="0"/>
    <x v="0"/>
    <x v="0"/>
    <x v="0"/>
    <s v="Direção dos  Recursos Humanos"/>
    <x v="0"/>
    <x v="0"/>
    <x v="0"/>
    <x v="0"/>
    <x v="0"/>
    <x v="0"/>
    <x v="0"/>
    <x v="0"/>
    <x v="0"/>
    <x v="0"/>
    <x v="0"/>
    <x v="0"/>
    <s v="Pagamento de salário referente a 11-2024"/>
  </r>
  <r>
    <x v="0"/>
    <n v="0"/>
    <n v="0"/>
    <n v="0"/>
    <n v="23146"/>
    <x v="1288"/>
    <x v="0"/>
    <x v="0"/>
    <x v="0"/>
    <s v="03.16.25"/>
    <x v="23"/>
    <x v="0"/>
    <x v="0"/>
    <s v="Direção dos  Recursos Humanos"/>
    <s v="03.16.25"/>
    <s v="Direção dos  Recursos Humanos"/>
    <s v="03.16.25"/>
    <x v="30"/>
    <x v="0"/>
    <x v="0"/>
    <x v="0"/>
    <x v="1"/>
    <x v="0"/>
    <x v="0"/>
    <x v="0"/>
    <x v="10"/>
    <s v="2024-11-22"/>
    <x v="3"/>
    <n v="23146"/>
    <x v="0"/>
    <m/>
    <x v="0"/>
    <m/>
    <x v="6"/>
    <n v="100474914"/>
    <x v="0"/>
    <x v="0"/>
    <s v="Direção dos  Recursos Humanos"/>
    <s v="ORI"/>
    <x v="0"/>
    <m/>
    <x v="0"/>
    <x v="0"/>
    <x v="0"/>
    <x v="0"/>
    <x v="0"/>
    <x v="0"/>
    <x v="0"/>
    <x v="0"/>
    <x v="0"/>
    <x v="0"/>
    <x v="0"/>
    <s v="Direção dos  Recursos Humanos"/>
    <x v="0"/>
    <x v="0"/>
    <x v="0"/>
    <x v="0"/>
    <x v="0"/>
    <x v="0"/>
    <x v="0"/>
    <x v="0"/>
    <x v="0"/>
    <x v="0"/>
    <x v="0"/>
    <x v="0"/>
    <s v="Pagamento de salário referente a 11-2024"/>
  </r>
  <r>
    <x v="0"/>
    <n v="0"/>
    <n v="0"/>
    <n v="0"/>
    <n v="323978"/>
    <x v="1288"/>
    <x v="0"/>
    <x v="0"/>
    <x v="0"/>
    <s v="03.16.25"/>
    <x v="23"/>
    <x v="0"/>
    <x v="0"/>
    <s v="Direção dos  Recursos Humanos"/>
    <s v="03.16.25"/>
    <s v="Direção dos  Recursos Humanos"/>
    <s v="03.16.25"/>
    <x v="48"/>
    <x v="0"/>
    <x v="0"/>
    <x v="0"/>
    <x v="1"/>
    <x v="0"/>
    <x v="0"/>
    <x v="0"/>
    <x v="10"/>
    <s v="2024-11-22"/>
    <x v="3"/>
    <n v="323978"/>
    <x v="0"/>
    <m/>
    <x v="0"/>
    <m/>
    <x v="6"/>
    <n v="100474914"/>
    <x v="0"/>
    <x v="0"/>
    <s v="Direção dos  Recursos Humanos"/>
    <s v="ORI"/>
    <x v="0"/>
    <m/>
    <x v="0"/>
    <x v="0"/>
    <x v="0"/>
    <x v="0"/>
    <x v="0"/>
    <x v="0"/>
    <x v="0"/>
    <x v="0"/>
    <x v="0"/>
    <x v="0"/>
    <x v="0"/>
    <s v="Direção dos  Recursos Humanos"/>
    <x v="0"/>
    <x v="0"/>
    <x v="0"/>
    <x v="0"/>
    <x v="0"/>
    <x v="0"/>
    <x v="0"/>
    <x v="0"/>
    <x v="0"/>
    <x v="0"/>
    <x v="0"/>
    <x v="0"/>
    <s v="Pagamento de salário referente a 11-2024"/>
  </r>
  <r>
    <x v="0"/>
    <n v="0"/>
    <n v="0"/>
    <n v="0"/>
    <n v="56416"/>
    <x v="1288"/>
    <x v="0"/>
    <x v="0"/>
    <x v="0"/>
    <s v="03.16.25"/>
    <x v="23"/>
    <x v="0"/>
    <x v="0"/>
    <s v="Direção dos  Recursos Humanos"/>
    <s v="03.16.25"/>
    <s v="Direção dos  Recursos Humanos"/>
    <s v="03.16.25"/>
    <x v="78"/>
    <x v="0"/>
    <x v="4"/>
    <x v="17"/>
    <x v="0"/>
    <x v="0"/>
    <x v="0"/>
    <x v="0"/>
    <x v="10"/>
    <s v="2024-11-22"/>
    <x v="3"/>
    <n v="56416"/>
    <x v="0"/>
    <m/>
    <x v="0"/>
    <m/>
    <x v="6"/>
    <n v="100474914"/>
    <x v="0"/>
    <x v="0"/>
    <s v="Direção dos  Recursos Humanos"/>
    <s v="ORI"/>
    <x v="0"/>
    <m/>
    <x v="0"/>
    <x v="0"/>
    <x v="0"/>
    <x v="0"/>
    <x v="0"/>
    <x v="0"/>
    <x v="0"/>
    <x v="0"/>
    <x v="0"/>
    <x v="0"/>
    <x v="0"/>
    <s v="Direção dos  Recursos Humanos"/>
    <x v="0"/>
    <x v="0"/>
    <x v="0"/>
    <x v="0"/>
    <x v="0"/>
    <x v="0"/>
    <x v="0"/>
    <x v="0"/>
    <x v="0"/>
    <x v="0"/>
    <x v="0"/>
    <x v="0"/>
    <s v="Pagamento de salário referente a 11-2024"/>
  </r>
  <r>
    <x v="0"/>
    <n v="0"/>
    <n v="0"/>
    <n v="0"/>
    <n v="113303"/>
    <x v="1288"/>
    <x v="0"/>
    <x v="0"/>
    <x v="0"/>
    <s v="03.16.25"/>
    <x v="23"/>
    <x v="0"/>
    <x v="0"/>
    <s v="Direção dos  Recursos Humanos"/>
    <s v="03.16.25"/>
    <s v="Direção dos  Recursos Humanos"/>
    <s v="03.16.25"/>
    <x v="49"/>
    <x v="0"/>
    <x v="0"/>
    <x v="0"/>
    <x v="1"/>
    <x v="0"/>
    <x v="0"/>
    <x v="0"/>
    <x v="10"/>
    <s v="2024-11-22"/>
    <x v="3"/>
    <n v="113303"/>
    <x v="0"/>
    <m/>
    <x v="0"/>
    <m/>
    <x v="6"/>
    <n v="100474914"/>
    <x v="0"/>
    <x v="0"/>
    <s v="Direção dos  Recursos Humanos"/>
    <s v="ORI"/>
    <x v="0"/>
    <m/>
    <x v="0"/>
    <x v="0"/>
    <x v="0"/>
    <x v="0"/>
    <x v="0"/>
    <x v="0"/>
    <x v="0"/>
    <x v="0"/>
    <x v="0"/>
    <x v="0"/>
    <x v="0"/>
    <s v="Direção dos  Recursos Humanos"/>
    <x v="0"/>
    <x v="0"/>
    <x v="0"/>
    <x v="0"/>
    <x v="0"/>
    <x v="0"/>
    <x v="0"/>
    <x v="0"/>
    <x v="0"/>
    <x v="0"/>
    <x v="0"/>
    <x v="0"/>
    <s v="Pagamento de salário referente a 11-2024"/>
  </r>
  <r>
    <x v="0"/>
    <n v="0"/>
    <n v="0"/>
    <n v="0"/>
    <n v="1036785"/>
    <x v="1288"/>
    <x v="0"/>
    <x v="0"/>
    <x v="0"/>
    <s v="03.16.25"/>
    <x v="23"/>
    <x v="0"/>
    <x v="0"/>
    <s v="Direção dos  Recursos Humanos"/>
    <s v="03.16.25"/>
    <s v="Direção dos  Recursos Humanos"/>
    <s v="03.16.25"/>
    <x v="79"/>
    <x v="0"/>
    <x v="4"/>
    <x v="17"/>
    <x v="0"/>
    <x v="0"/>
    <x v="0"/>
    <x v="0"/>
    <x v="10"/>
    <s v="2024-11-22"/>
    <x v="3"/>
    <n v="1036785"/>
    <x v="0"/>
    <m/>
    <x v="0"/>
    <m/>
    <x v="6"/>
    <n v="100474914"/>
    <x v="0"/>
    <x v="0"/>
    <s v="Direção dos  Recursos Humanos"/>
    <s v="ORI"/>
    <x v="0"/>
    <m/>
    <x v="0"/>
    <x v="0"/>
    <x v="0"/>
    <x v="0"/>
    <x v="0"/>
    <x v="0"/>
    <x v="0"/>
    <x v="0"/>
    <x v="0"/>
    <x v="0"/>
    <x v="0"/>
    <s v="Direção dos  Recursos Humanos"/>
    <x v="0"/>
    <x v="0"/>
    <x v="0"/>
    <x v="0"/>
    <x v="0"/>
    <x v="0"/>
    <x v="0"/>
    <x v="0"/>
    <x v="0"/>
    <x v="0"/>
    <x v="0"/>
    <x v="0"/>
    <s v="Pagamento de salário referente a 11-2024"/>
  </r>
  <r>
    <x v="0"/>
    <n v="0"/>
    <n v="0"/>
    <n v="0"/>
    <n v="71"/>
    <x v="1289"/>
    <x v="0"/>
    <x v="0"/>
    <x v="0"/>
    <s v="03.16.23"/>
    <x v="14"/>
    <x v="0"/>
    <x v="0"/>
    <s v="Direção da Educação, Formação Profissional, Emprego"/>
    <s v="03.16.23"/>
    <s v="Direção da Educação, Formação Profissional, Emprego"/>
    <s v="03.16.23"/>
    <x v="28"/>
    <x v="0"/>
    <x v="0"/>
    <x v="0"/>
    <x v="0"/>
    <x v="0"/>
    <x v="0"/>
    <x v="0"/>
    <x v="10"/>
    <s v="2024-11-22"/>
    <x v="3"/>
    <n v="71"/>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11-2024"/>
  </r>
  <r>
    <x v="0"/>
    <n v="0"/>
    <n v="0"/>
    <n v="0"/>
    <n v="12"/>
    <x v="1289"/>
    <x v="0"/>
    <x v="0"/>
    <x v="0"/>
    <s v="03.16.23"/>
    <x v="14"/>
    <x v="0"/>
    <x v="0"/>
    <s v="Direção da Educação, Formação Profissional, Emprego"/>
    <s v="03.16.23"/>
    <s v="Direção da Educação, Formação Profissional, Emprego"/>
    <s v="03.16.23"/>
    <x v="29"/>
    <x v="0"/>
    <x v="0"/>
    <x v="0"/>
    <x v="0"/>
    <x v="0"/>
    <x v="0"/>
    <x v="0"/>
    <x v="10"/>
    <s v="2024-11-22"/>
    <x v="3"/>
    <n v="12"/>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11-2024"/>
  </r>
  <r>
    <x v="0"/>
    <n v="0"/>
    <n v="0"/>
    <n v="0"/>
    <n v="6880"/>
    <x v="1289"/>
    <x v="0"/>
    <x v="0"/>
    <x v="0"/>
    <s v="03.16.23"/>
    <x v="14"/>
    <x v="0"/>
    <x v="0"/>
    <s v="Direção da Educação, Formação Profissional, Emprego"/>
    <s v="03.16.23"/>
    <s v="Direção da Educação, Formação Profissional, Emprego"/>
    <s v="03.16.23"/>
    <x v="30"/>
    <x v="0"/>
    <x v="0"/>
    <x v="0"/>
    <x v="1"/>
    <x v="0"/>
    <x v="0"/>
    <x v="0"/>
    <x v="10"/>
    <s v="2024-11-22"/>
    <x v="3"/>
    <n v="6880"/>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11-2024"/>
  </r>
  <r>
    <x v="0"/>
    <n v="0"/>
    <n v="0"/>
    <n v="0"/>
    <n v="6"/>
    <x v="1289"/>
    <x v="0"/>
    <x v="0"/>
    <x v="0"/>
    <s v="03.16.23"/>
    <x v="14"/>
    <x v="0"/>
    <x v="0"/>
    <s v="Direção da Educação, Formação Profissional, Emprego"/>
    <s v="03.16.23"/>
    <s v="Direção da Educação, Formação Profissional, Emprego"/>
    <s v="03.16.23"/>
    <x v="28"/>
    <x v="0"/>
    <x v="0"/>
    <x v="0"/>
    <x v="0"/>
    <x v="0"/>
    <x v="0"/>
    <x v="0"/>
    <x v="10"/>
    <s v="2024-11-22"/>
    <x v="3"/>
    <n v="6"/>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11-2024"/>
  </r>
  <r>
    <x v="0"/>
    <n v="0"/>
    <n v="0"/>
    <n v="0"/>
    <n v="1"/>
    <x v="1289"/>
    <x v="0"/>
    <x v="0"/>
    <x v="0"/>
    <s v="03.16.23"/>
    <x v="14"/>
    <x v="0"/>
    <x v="0"/>
    <s v="Direção da Educação, Formação Profissional, Emprego"/>
    <s v="03.16.23"/>
    <s v="Direção da Educação, Formação Profissional, Emprego"/>
    <s v="03.16.23"/>
    <x v="29"/>
    <x v="0"/>
    <x v="0"/>
    <x v="0"/>
    <x v="0"/>
    <x v="0"/>
    <x v="0"/>
    <x v="0"/>
    <x v="10"/>
    <s v="2024-11-22"/>
    <x v="3"/>
    <n v="1"/>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11-2024"/>
  </r>
  <r>
    <x v="0"/>
    <n v="0"/>
    <n v="0"/>
    <n v="0"/>
    <n v="655"/>
    <x v="1289"/>
    <x v="0"/>
    <x v="0"/>
    <x v="0"/>
    <s v="03.16.23"/>
    <x v="14"/>
    <x v="0"/>
    <x v="0"/>
    <s v="Direção da Educação, Formação Profissional, Emprego"/>
    <s v="03.16.23"/>
    <s v="Direção da Educação, Formação Profissional, Emprego"/>
    <s v="03.16.23"/>
    <x v="30"/>
    <x v="0"/>
    <x v="0"/>
    <x v="0"/>
    <x v="1"/>
    <x v="0"/>
    <x v="0"/>
    <x v="0"/>
    <x v="10"/>
    <s v="2024-11-22"/>
    <x v="3"/>
    <n v="655"/>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11-2024"/>
  </r>
  <r>
    <x v="0"/>
    <n v="0"/>
    <n v="0"/>
    <n v="0"/>
    <n v="33"/>
    <x v="1289"/>
    <x v="0"/>
    <x v="0"/>
    <x v="0"/>
    <s v="03.16.23"/>
    <x v="14"/>
    <x v="0"/>
    <x v="0"/>
    <s v="Direção da Educação, Formação Profissional, Emprego"/>
    <s v="03.16.23"/>
    <s v="Direção da Educação, Formação Profissional, Emprego"/>
    <s v="03.16.23"/>
    <x v="28"/>
    <x v="0"/>
    <x v="0"/>
    <x v="0"/>
    <x v="0"/>
    <x v="0"/>
    <x v="0"/>
    <x v="0"/>
    <x v="10"/>
    <s v="2024-11-22"/>
    <x v="3"/>
    <n v="33"/>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11-2024"/>
  </r>
  <r>
    <x v="0"/>
    <n v="0"/>
    <n v="0"/>
    <n v="0"/>
    <n v="5"/>
    <x v="1289"/>
    <x v="0"/>
    <x v="0"/>
    <x v="0"/>
    <s v="03.16.23"/>
    <x v="14"/>
    <x v="0"/>
    <x v="0"/>
    <s v="Direção da Educação, Formação Profissional, Emprego"/>
    <s v="03.16.23"/>
    <s v="Direção da Educação, Formação Profissional, Emprego"/>
    <s v="03.16.23"/>
    <x v="29"/>
    <x v="0"/>
    <x v="0"/>
    <x v="0"/>
    <x v="0"/>
    <x v="0"/>
    <x v="0"/>
    <x v="0"/>
    <x v="10"/>
    <s v="2024-11-22"/>
    <x v="3"/>
    <n v="5"/>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11-2024"/>
  </r>
  <r>
    <x v="0"/>
    <n v="0"/>
    <n v="0"/>
    <n v="0"/>
    <n v="3242"/>
    <x v="1289"/>
    <x v="0"/>
    <x v="0"/>
    <x v="0"/>
    <s v="03.16.23"/>
    <x v="14"/>
    <x v="0"/>
    <x v="0"/>
    <s v="Direção da Educação, Formação Profissional, Emprego"/>
    <s v="03.16.23"/>
    <s v="Direção da Educação, Formação Profissional, Emprego"/>
    <s v="03.16.23"/>
    <x v="30"/>
    <x v="0"/>
    <x v="0"/>
    <x v="0"/>
    <x v="1"/>
    <x v="0"/>
    <x v="0"/>
    <x v="0"/>
    <x v="10"/>
    <s v="2024-11-22"/>
    <x v="3"/>
    <n v="3242"/>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11-2024"/>
  </r>
  <r>
    <x v="0"/>
    <n v="0"/>
    <n v="0"/>
    <n v="0"/>
    <n v="51"/>
    <x v="1289"/>
    <x v="0"/>
    <x v="0"/>
    <x v="0"/>
    <s v="03.16.23"/>
    <x v="14"/>
    <x v="0"/>
    <x v="0"/>
    <s v="Direção da Educação, Formação Profissional, Emprego"/>
    <s v="03.16.23"/>
    <s v="Direção da Educação, Formação Profissional, Emprego"/>
    <s v="03.16.23"/>
    <x v="28"/>
    <x v="0"/>
    <x v="0"/>
    <x v="0"/>
    <x v="0"/>
    <x v="0"/>
    <x v="0"/>
    <x v="0"/>
    <x v="10"/>
    <s v="2024-11-22"/>
    <x v="3"/>
    <n v="51"/>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11-2024"/>
  </r>
  <r>
    <x v="0"/>
    <n v="0"/>
    <n v="0"/>
    <n v="0"/>
    <n v="8"/>
    <x v="1289"/>
    <x v="0"/>
    <x v="0"/>
    <x v="0"/>
    <s v="03.16.23"/>
    <x v="14"/>
    <x v="0"/>
    <x v="0"/>
    <s v="Direção da Educação, Formação Profissional, Emprego"/>
    <s v="03.16.23"/>
    <s v="Direção da Educação, Formação Profissional, Emprego"/>
    <s v="03.16.23"/>
    <x v="29"/>
    <x v="0"/>
    <x v="0"/>
    <x v="0"/>
    <x v="0"/>
    <x v="0"/>
    <x v="0"/>
    <x v="0"/>
    <x v="10"/>
    <s v="2024-11-22"/>
    <x v="3"/>
    <n v="8"/>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11-2024"/>
  </r>
  <r>
    <x v="0"/>
    <n v="0"/>
    <n v="0"/>
    <n v="0"/>
    <n v="4941"/>
    <x v="1289"/>
    <x v="0"/>
    <x v="0"/>
    <x v="0"/>
    <s v="03.16.23"/>
    <x v="14"/>
    <x v="0"/>
    <x v="0"/>
    <s v="Direção da Educação, Formação Profissional, Emprego"/>
    <s v="03.16.23"/>
    <s v="Direção da Educação, Formação Profissional, Emprego"/>
    <s v="03.16.23"/>
    <x v="30"/>
    <x v="0"/>
    <x v="0"/>
    <x v="0"/>
    <x v="1"/>
    <x v="0"/>
    <x v="0"/>
    <x v="0"/>
    <x v="10"/>
    <s v="2024-11-22"/>
    <x v="3"/>
    <n v="4941"/>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11-2024"/>
  </r>
  <r>
    <x v="0"/>
    <n v="0"/>
    <n v="0"/>
    <n v="0"/>
    <n v="3"/>
    <x v="1289"/>
    <x v="0"/>
    <x v="0"/>
    <x v="0"/>
    <s v="03.16.23"/>
    <x v="14"/>
    <x v="0"/>
    <x v="0"/>
    <s v="Direção da Educação, Formação Profissional, Emprego"/>
    <s v="03.16.23"/>
    <s v="Direção da Educação, Formação Profissional, Emprego"/>
    <s v="03.16.23"/>
    <x v="28"/>
    <x v="0"/>
    <x v="0"/>
    <x v="0"/>
    <x v="0"/>
    <x v="0"/>
    <x v="0"/>
    <x v="0"/>
    <x v="10"/>
    <s v="2024-11-22"/>
    <x v="3"/>
    <n v="3"/>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11-2024"/>
  </r>
  <r>
    <x v="0"/>
    <n v="0"/>
    <n v="0"/>
    <n v="0"/>
    <n v="0"/>
    <x v="1289"/>
    <x v="0"/>
    <x v="0"/>
    <x v="0"/>
    <s v="03.16.23"/>
    <x v="14"/>
    <x v="0"/>
    <x v="0"/>
    <s v="Direção da Educação, Formação Profissional, Emprego"/>
    <s v="03.16.23"/>
    <s v="Direção da Educação, Formação Profissional, Emprego"/>
    <s v="03.16.23"/>
    <x v="29"/>
    <x v="0"/>
    <x v="0"/>
    <x v="0"/>
    <x v="0"/>
    <x v="0"/>
    <x v="0"/>
    <x v="0"/>
    <x v="10"/>
    <s v="2024-11-22"/>
    <x v="3"/>
    <n v="0"/>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11-2024"/>
  </r>
  <r>
    <x v="0"/>
    <n v="0"/>
    <n v="0"/>
    <n v="0"/>
    <n v="307"/>
    <x v="1289"/>
    <x v="0"/>
    <x v="0"/>
    <x v="0"/>
    <s v="03.16.23"/>
    <x v="14"/>
    <x v="0"/>
    <x v="0"/>
    <s v="Direção da Educação, Formação Profissional, Emprego"/>
    <s v="03.16.23"/>
    <s v="Direção da Educação, Formação Profissional, Emprego"/>
    <s v="03.16.23"/>
    <x v="30"/>
    <x v="0"/>
    <x v="0"/>
    <x v="0"/>
    <x v="1"/>
    <x v="0"/>
    <x v="0"/>
    <x v="0"/>
    <x v="10"/>
    <s v="2024-11-22"/>
    <x v="3"/>
    <n v="307"/>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11-2024"/>
  </r>
  <r>
    <x v="0"/>
    <n v="0"/>
    <n v="0"/>
    <n v="0"/>
    <n v="816"/>
    <x v="1289"/>
    <x v="0"/>
    <x v="0"/>
    <x v="0"/>
    <s v="03.16.23"/>
    <x v="14"/>
    <x v="0"/>
    <x v="0"/>
    <s v="Direção da Educação, Formação Profissional, Emprego"/>
    <s v="03.16.23"/>
    <s v="Direção da Educação, Formação Profissional, Emprego"/>
    <s v="03.16.23"/>
    <x v="28"/>
    <x v="0"/>
    <x v="0"/>
    <x v="0"/>
    <x v="0"/>
    <x v="0"/>
    <x v="0"/>
    <x v="0"/>
    <x v="10"/>
    <s v="2024-11-22"/>
    <x v="3"/>
    <n v="816"/>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11-2024"/>
  </r>
  <r>
    <x v="0"/>
    <n v="0"/>
    <n v="0"/>
    <n v="0"/>
    <n v="142"/>
    <x v="1289"/>
    <x v="0"/>
    <x v="0"/>
    <x v="0"/>
    <s v="03.16.23"/>
    <x v="14"/>
    <x v="0"/>
    <x v="0"/>
    <s v="Direção da Educação, Formação Profissional, Emprego"/>
    <s v="03.16.23"/>
    <s v="Direção da Educação, Formação Profissional, Emprego"/>
    <s v="03.16.23"/>
    <x v="29"/>
    <x v="0"/>
    <x v="0"/>
    <x v="0"/>
    <x v="0"/>
    <x v="0"/>
    <x v="0"/>
    <x v="0"/>
    <x v="10"/>
    <s v="2024-11-22"/>
    <x v="3"/>
    <n v="142"/>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11-2024"/>
  </r>
  <r>
    <x v="0"/>
    <n v="0"/>
    <n v="0"/>
    <n v="0"/>
    <n v="78762"/>
    <x v="1289"/>
    <x v="0"/>
    <x v="0"/>
    <x v="0"/>
    <s v="03.16.23"/>
    <x v="14"/>
    <x v="0"/>
    <x v="0"/>
    <s v="Direção da Educação, Formação Profissional, Emprego"/>
    <s v="03.16.23"/>
    <s v="Direção da Educação, Formação Profissional, Emprego"/>
    <s v="03.16.23"/>
    <x v="30"/>
    <x v="0"/>
    <x v="0"/>
    <x v="0"/>
    <x v="1"/>
    <x v="0"/>
    <x v="0"/>
    <x v="0"/>
    <x v="10"/>
    <s v="2024-11-22"/>
    <x v="3"/>
    <n v="78762"/>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11-2024"/>
  </r>
  <r>
    <x v="0"/>
    <n v="0"/>
    <n v="0"/>
    <n v="0"/>
    <n v="9353"/>
    <x v="1289"/>
    <x v="0"/>
    <x v="0"/>
    <x v="0"/>
    <s v="03.16.23"/>
    <x v="14"/>
    <x v="0"/>
    <x v="0"/>
    <s v="Direção da Educação, Formação Profissional, Emprego"/>
    <s v="03.16.23"/>
    <s v="Direção da Educação, Formação Profissional, Emprego"/>
    <s v="03.16.23"/>
    <x v="28"/>
    <x v="0"/>
    <x v="0"/>
    <x v="0"/>
    <x v="0"/>
    <x v="0"/>
    <x v="0"/>
    <x v="0"/>
    <x v="10"/>
    <s v="2024-11-22"/>
    <x v="3"/>
    <n v="9353"/>
    <x v="0"/>
    <m/>
    <x v="0"/>
    <m/>
    <x v="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11-2024"/>
  </r>
  <r>
    <x v="0"/>
    <n v="0"/>
    <n v="0"/>
    <n v="0"/>
    <n v="1632"/>
    <x v="1289"/>
    <x v="0"/>
    <x v="0"/>
    <x v="0"/>
    <s v="03.16.23"/>
    <x v="14"/>
    <x v="0"/>
    <x v="0"/>
    <s v="Direção da Educação, Formação Profissional, Emprego"/>
    <s v="03.16.23"/>
    <s v="Direção da Educação, Formação Profissional, Emprego"/>
    <s v="03.16.23"/>
    <x v="29"/>
    <x v="0"/>
    <x v="0"/>
    <x v="0"/>
    <x v="0"/>
    <x v="0"/>
    <x v="0"/>
    <x v="0"/>
    <x v="10"/>
    <s v="2024-11-22"/>
    <x v="3"/>
    <n v="1632"/>
    <x v="0"/>
    <m/>
    <x v="0"/>
    <m/>
    <x v="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11-2024"/>
  </r>
  <r>
    <x v="0"/>
    <n v="0"/>
    <n v="0"/>
    <n v="0"/>
    <n v="902213"/>
    <x v="1289"/>
    <x v="0"/>
    <x v="0"/>
    <x v="0"/>
    <s v="03.16.23"/>
    <x v="14"/>
    <x v="0"/>
    <x v="0"/>
    <s v="Direção da Educação, Formação Profissional, Emprego"/>
    <s v="03.16.23"/>
    <s v="Direção da Educação, Formação Profissional, Emprego"/>
    <s v="03.16.23"/>
    <x v="30"/>
    <x v="0"/>
    <x v="0"/>
    <x v="0"/>
    <x v="1"/>
    <x v="0"/>
    <x v="0"/>
    <x v="0"/>
    <x v="10"/>
    <s v="2024-11-22"/>
    <x v="3"/>
    <n v="902213"/>
    <x v="0"/>
    <m/>
    <x v="0"/>
    <m/>
    <x v="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11-2024"/>
  </r>
  <r>
    <x v="0"/>
    <n v="0"/>
    <n v="0"/>
    <n v="0"/>
    <n v="582"/>
    <x v="1290"/>
    <x v="0"/>
    <x v="0"/>
    <x v="0"/>
    <s v="03.16.21"/>
    <x v="56"/>
    <x v="0"/>
    <x v="0"/>
    <s v="Dir. Turismo, Investimento e Emprendedorismo"/>
    <s v="03.16.21"/>
    <s v="Dir. Turismo, Investimento e Emprendedorismo"/>
    <s v="03.16.21"/>
    <x v="31"/>
    <x v="0"/>
    <x v="0"/>
    <x v="1"/>
    <x v="0"/>
    <x v="0"/>
    <x v="0"/>
    <x v="0"/>
    <x v="10"/>
    <s v="2024-11-22"/>
    <x v="3"/>
    <n v="582"/>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11-2024"/>
  </r>
  <r>
    <x v="0"/>
    <n v="0"/>
    <n v="0"/>
    <n v="0"/>
    <n v="5829"/>
    <x v="1290"/>
    <x v="0"/>
    <x v="0"/>
    <x v="0"/>
    <s v="03.16.21"/>
    <x v="56"/>
    <x v="0"/>
    <x v="0"/>
    <s v="Dir. Turismo, Investimento e Emprendedorismo"/>
    <s v="03.16.21"/>
    <s v="Dir. Turismo, Investimento e Emprendedorismo"/>
    <s v="03.16.21"/>
    <x v="49"/>
    <x v="0"/>
    <x v="0"/>
    <x v="0"/>
    <x v="1"/>
    <x v="0"/>
    <x v="0"/>
    <x v="0"/>
    <x v="10"/>
    <s v="2024-11-22"/>
    <x v="3"/>
    <n v="5829"/>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11-2024"/>
  </r>
  <r>
    <x v="0"/>
    <n v="0"/>
    <n v="0"/>
    <n v="0"/>
    <n v="7578"/>
    <x v="1290"/>
    <x v="0"/>
    <x v="0"/>
    <x v="0"/>
    <s v="03.16.21"/>
    <x v="56"/>
    <x v="0"/>
    <x v="0"/>
    <s v="Dir. Turismo, Investimento e Emprendedorismo"/>
    <s v="03.16.21"/>
    <s v="Dir. Turismo, Investimento e Emprendedorismo"/>
    <s v="03.16.21"/>
    <x v="31"/>
    <x v="0"/>
    <x v="0"/>
    <x v="1"/>
    <x v="0"/>
    <x v="0"/>
    <x v="0"/>
    <x v="0"/>
    <x v="10"/>
    <s v="2024-11-22"/>
    <x v="3"/>
    <n v="7578"/>
    <x v="0"/>
    <m/>
    <x v="0"/>
    <m/>
    <x v="6"/>
    <n v="100474914"/>
    <x v="0"/>
    <x v="0"/>
    <s v="Dir. Turismo, Investimento e Emprendedorismo"/>
    <s v="ORI"/>
    <x v="0"/>
    <m/>
    <x v="0"/>
    <x v="0"/>
    <x v="0"/>
    <x v="0"/>
    <x v="0"/>
    <x v="0"/>
    <x v="0"/>
    <x v="0"/>
    <x v="0"/>
    <x v="0"/>
    <x v="0"/>
    <s v="Dir. Turismo, Investimento e Emprendedorismo"/>
    <x v="0"/>
    <x v="0"/>
    <x v="0"/>
    <x v="0"/>
    <x v="0"/>
    <x v="0"/>
    <x v="0"/>
    <x v="0"/>
    <x v="0"/>
    <x v="0"/>
    <x v="0"/>
    <x v="0"/>
    <s v="Pagamento de salário referente a 11-2024"/>
  </r>
  <r>
    <x v="0"/>
    <n v="0"/>
    <n v="0"/>
    <n v="0"/>
    <n v="75771"/>
    <x v="1290"/>
    <x v="0"/>
    <x v="0"/>
    <x v="0"/>
    <s v="03.16.21"/>
    <x v="56"/>
    <x v="0"/>
    <x v="0"/>
    <s v="Dir. Turismo, Investimento e Emprendedorismo"/>
    <s v="03.16.21"/>
    <s v="Dir. Turismo, Investimento e Emprendedorismo"/>
    <s v="03.16.21"/>
    <x v="49"/>
    <x v="0"/>
    <x v="0"/>
    <x v="0"/>
    <x v="1"/>
    <x v="0"/>
    <x v="0"/>
    <x v="0"/>
    <x v="10"/>
    <s v="2024-11-22"/>
    <x v="3"/>
    <n v="75771"/>
    <x v="0"/>
    <m/>
    <x v="0"/>
    <m/>
    <x v="6"/>
    <n v="100474914"/>
    <x v="0"/>
    <x v="0"/>
    <s v="Dir. Turismo, Investimento e Emprendedorismo"/>
    <s v="ORI"/>
    <x v="0"/>
    <m/>
    <x v="0"/>
    <x v="0"/>
    <x v="0"/>
    <x v="0"/>
    <x v="0"/>
    <x v="0"/>
    <x v="0"/>
    <x v="0"/>
    <x v="0"/>
    <x v="0"/>
    <x v="0"/>
    <s v="Dir. Turismo, Investimento e Emprendedorismo"/>
    <x v="0"/>
    <x v="0"/>
    <x v="0"/>
    <x v="0"/>
    <x v="0"/>
    <x v="0"/>
    <x v="0"/>
    <x v="0"/>
    <x v="0"/>
    <x v="0"/>
    <x v="0"/>
    <x v="0"/>
    <s v="Pagamento de salário referente a 11-2024"/>
  </r>
  <r>
    <x v="0"/>
    <n v="0"/>
    <n v="0"/>
    <n v="0"/>
    <n v="289"/>
    <x v="1291"/>
    <x v="0"/>
    <x v="0"/>
    <x v="0"/>
    <s v="03.16.19"/>
    <x v="21"/>
    <x v="0"/>
    <x v="0"/>
    <s v="Direção de Inovação e Desporto"/>
    <s v="03.16.19"/>
    <s v="Direção de Inovação e Desporto"/>
    <s v="03.16.19"/>
    <x v="31"/>
    <x v="0"/>
    <x v="0"/>
    <x v="1"/>
    <x v="0"/>
    <x v="0"/>
    <x v="0"/>
    <x v="0"/>
    <x v="10"/>
    <s v="2024-11-22"/>
    <x v="3"/>
    <n v="289"/>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11-2024"/>
  </r>
  <r>
    <x v="0"/>
    <n v="0"/>
    <n v="0"/>
    <n v="0"/>
    <n v="1046"/>
    <x v="1291"/>
    <x v="0"/>
    <x v="0"/>
    <x v="0"/>
    <s v="03.16.19"/>
    <x v="21"/>
    <x v="0"/>
    <x v="0"/>
    <s v="Direção de Inovação e Desporto"/>
    <s v="03.16.19"/>
    <s v="Direção de Inovação e Desporto"/>
    <s v="03.16.19"/>
    <x v="28"/>
    <x v="0"/>
    <x v="0"/>
    <x v="0"/>
    <x v="0"/>
    <x v="0"/>
    <x v="0"/>
    <x v="0"/>
    <x v="10"/>
    <s v="2024-11-22"/>
    <x v="3"/>
    <n v="1046"/>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11-2024"/>
  </r>
  <r>
    <x v="0"/>
    <n v="0"/>
    <n v="0"/>
    <n v="0"/>
    <n v="7044"/>
    <x v="1291"/>
    <x v="0"/>
    <x v="0"/>
    <x v="0"/>
    <s v="03.16.19"/>
    <x v="21"/>
    <x v="0"/>
    <x v="0"/>
    <s v="Direção de Inovação e Desporto"/>
    <s v="03.16.19"/>
    <s v="Direção de Inovação e Desporto"/>
    <s v="03.16.19"/>
    <x v="30"/>
    <x v="0"/>
    <x v="0"/>
    <x v="0"/>
    <x v="1"/>
    <x v="0"/>
    <x v="0"/>
    <x v="0"/>
    <x v="10"/>
    <s v="2024-11-22"/>
    <x v="3"/>
    <n v="704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11-2024"/>
  </r>
  <r>
    <x v="0"/>
    <n v="0"/>
    <n v="0"/>
    <n v="0"/>
    <n v="215"/>
    <x v="1291"/>
    <x v="0"/>
    <x v="0"/>
    <x v="0"/>
    <s v="03.16.19"/>
    <x v="21"/>
    <x v="0"/>
    <x v="0"/>
    <s v="Direção de Inovação e Desporto"/>
    <s v="03.16.19"/>
    <s v="Direção de Inovação e Desporto"/>
    <s v="03.16.19"/>
    <x v="31"/>
    <x v="0"/>
    <x v="0"/>
    <x v="1"/>
    <x v="0"/>
    <x v="0"/>
    <x v="0"/>
    <x v="0"/>
    <x v="10"/>
    <s v="2024-11-22"/>
    <x v="3"/>
    <n v="215"/>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11-2024"/>
  </r>
  <r>
    <x v="0"/>
    <n v="0"/>
    <n v="0"/>
    <n v="0"/>
    <n v="779"/>
    <x v="1291"/>
    <x v="0"/>
    <x v="0"/>
    <x v="0"/>
    <s v="03.16.19"/>
    <x v="21"/>
    <x v="0"/>
    <x v="0"/>
    <s v="Direção de Inovação e Desporto"/>
    <s v="03.16.19"/>
    <s v="Direção de Inovação e Desporto"/>
    <s v="03.16.19"/>
    <x v="28"/>
    <x v="0"/>
    <x v="0"/>
    <x v="0"/>
    <x v="0"/>
    <x v="0"/>
    <x v="0"/>
    <x v="0"/>
    <x v="10"/>
    <s v="2024-11-22"/>
    <x v="3"/>
    <n v="779"/>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11-2024"/>
  </r>
  <r>
    <x v="0"/>
    <n v="0"/>
    <n v="0"/>
    <n v="0"/>
    <n v="5246"/>
    <x v="1291"/>
    <x v="0"/>
    <x v="0"/>
    <x v="0"/>
    <s v="03.16.19"/>
    <x v="21"/>
    <x v="0"/>
    <x v="0"/>
    <s v="Direção de Inovação e Desporto"/>
    <s v="03.16.19"/>
    <s v="Direção de Inovação e Desporto"/>
    <s v="03.16.19"/>
    <x v="30"/>
    <x v="0"/>
    <x v="0"/>
    <x v="0"/>
    <x v="1"/>
    <x v="0"/>
    <x v="0"/>
    <x v="0"/>
    <x v="10"/>
    <s v="2024-11-22"/>
    <x v="3"/>
    <n v="5246"/>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11-2024"/>
  </r>
  <r>
    <x v="0"/>
    <n v="0"/>
    <n v="0"/>
    <n v="0"/>
    <n v="4936"/>
    <x v="1291"/>
    <x v="0"/>
    <x v="0"/>
    <x v="0"/>
    <s v="03.16.19"/>
    <x v="21"/>
    <x v="0"/>
    <x v="0"/>
    <s v="Direção de Inovação e Desporto"/>
    <s v="03.16.19"/>
    <s v="Direção de Inovação e Desporto"/>
    <s v="03.16.19"/>
    <x v="31"/>
    <x v="0"/>
    <x v="0"/>
    <x v="1"/>
    <x v="0"/>
    <x v="0"/>
    <x v="0"/>
    <x v="0"/>
    <x v="10"/>
    <s v="2024-11-22"/>
    <x v="3"/>
    <n v="4936"/>
    <x v="0"/>
    <m/>
    <x v="0"/>
    <m/>
    <x v="6"/>
    <n v="100474914"/>
    <x v="0"/>
    <x v="0"/>
    <s v="Direção de Inovação e Desporto"/>
    <s v="ORI"/>
    <x v="0"/>
    <m/>
    <x v="0"/>
    <x v="0"/>
    <x v="0"/>
    <x v="0"/>
    <x v="0"/>
    <x v="0"/>
    <x v="0"/>
    <x v="0"/>
    <x v="0"/>
    <x v="0"/>
    <x v="0"/>
    <s v="Direção de Inovação e Desporto"/>
    <x v="0"/>
    <x v="0"/>
    <x v="0"/>
    <x v="0"/>
    <x v="0"/>
    <x v="0"/>
    <x v="0"/>
    <x v="0"/>
    <x v="0"/>
    <x v="0"/>
    <x v="0"/>
    <x v="0"/>
    <s v="Pagamento de salário referente a 11-2024"/>
  </r>
  <r>
    <x v="0"/>
    <n v="0"/>
    <n v="0"/>
    <n v="0"/>
    <n v="17842"/>
    <x v="1291"/>
    <x v="0"/>
    <x v="0"/>
    <x v="0"/>
    <s v="03.16.19"/>
    <x v="21"/>
    <x v="0"/>
    <x v="0"/>
    <s v="Direção de Inovação e Desporto"/>
    <s v="03.16.19"/>
    <s v="Direção de Inovação e Desporto"/>
    <s v="03.16.19"/>
    <x v="28"/>
    <x v="0"/>
    <x v="0"/>
    <x v="0"/>
    <x v="0"/>
    <x v="0"/>
    <x v="0"/>
    <x v="0"/>
    <x v="10"/>
    <s v="2024-11-22"/>
    <x v="3"/>
    <n v="17842"/>
    <x v="0"/>
    <m/>
    <x v="0"/>
    <m/>
    <x v="6"/>
    <n v="100474914"/>
    <x v="0"/>
    <x v="0"/>
    <s v="Direção de Inovação e Desporto"/>
    <s v="ORI"/>
    <x v="0"/>
    <m/>
    <x v="0"/>
    <x v="0"/>
    <x v="0"/>
    <x v="0"/>
    <x v="0"/>
    <x v="0"/>
    <x v="0"/>
    <x v="0"/>
    <x v="0"/>
    <x v="0"/>
    <x v="0"/>
    <s v="Direção de Inovação e Desporto"/>
    <x v="0"/>
    <x v="0"/>
    <x v="0"/>
    <x v="0"/>
    <x v="0"/>
    <x v="0"/>
    <x v="0"/>
    <x v="0"/>
    <x v="0"/>
    <x v="0"/>
    <x v="0"/>
    <x v="0"/>
    <s v="Pagamento de salário referente a 11-2024"/>
  </r>
  <r>
    <x v="0"/>
    <n v="0"/>
    <n v="0"/>
    <n v="0"/>
    <n v="120110"/>
    <x v="1291"/>
    <x v="0"/>
    <x v="0"/>
    <x v="0"/>
    <s v="03.16.19"/>
    <x v="21"/>
    <x v="0"/>
    <x v="0"/>
    <s v="Direção de Inovação e Desporto"/>
    <s v="03.16.19"/>
    <s v="Direção de Inovação e Desporto"/>
    <s v="03.16.19"/>
    <x v="30"/>
    <x v="0"/>
    <x v="0"/>
    <x v="0"/>
    <x v="1"/>
    <x v="0"/>
    <x v="0"/>
    <x v="0"/>
    <x v="10"/>
    <s v="2024-11-22"/>
    <x v="3"/>
    <n v="120110"/>
    <x v="0"/>
    <m/>
    <x v="0"/>
    <m/>
    <x v="6"/>
    <n v="100474914"/>
    <x v="0"/>
    <x v="0"/>
    <s v="Direção de Inovação e Desporto"/>
    <s v="ORI"/>
    <x v="0"/>
    <m/>
    <x v="0"/>
    <x v="0"/>
    <x v="0"/>
    <x v="0"/>
    <x v="0"/>
    <x v="0"/>
    <x v="0"/>
    <x v="0"/>
    <x v="0"/>
    <x v="0"/>
    <x v="0"/>
    <s v="Direção de Inovação e Desporto"/>
    <x v="0"/>
    <x v="0"/>
    <x v="0"/>
    <x v="0"/>
    <x v="0"/>
    <x v="0"/>
    <x v="0"/>
    <x v="0"/>
    <x v="0"/>
    <x v="0"/>
    <x v="0"/>
    <x v="0"/>
    <s v="Pagamento de salário referente a 11-2024"/>
  </r>
  <r>
    <x v="0"/>
    <n v="0"/>
    <n v="0"/>
    <n v="0"/>
    <n v="3"/>
    <x v="1292"/>
    <x v="0"/>
    <x v="0"/>
    <x v="0"/>
    <s v="03.16.16"/>
    <x v="24"/>
    <x v="0"/>
    <x v="0"/>
    <s v="Direção Ambiente e Saneamento "/>
    <s v="03.16.16"/>
    <s v="Direção Ambiente e Saneamento "/>
    <s v="03.16.16"/>
    <x v="29"/>
    <x v="0"/>
    <x v="0"/>
    <x v="0"/>
    <x v="0"/>
    <x v="0"/>
    <x v="0"/>
    <x v="0"/>
    <x v="10"/>
    <s v="2024-11-22"/>
    <x v="3"/>
    <n v="3"/>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11-2024"/>
  </r>
  <r>
    <x v="0"/>
    <n v="0"/>
    <n v="0"/>
    <n v="0"/>
    <n v="191"/>
    <x v="1292"/>
    <x v="0"/>
    <x v="0"/>
    <x v="0"/>
    <s v="03.16.16"/>
    <x v="24"/>
    <x v="0"/>
    <x v="0"/>
    <s v="Direção Ambiente e Saneamento "/>
    <s v="03.16.16"/>
    <s v="Direção Ambiente e Saneamento "/>
    <s v="03.16.16"/>
    <x v="28"/>
    <x v="0"/>
    <x v="0"/>
    <x v="0"/>
    <x v="0"/>
    <x v="0"/>
    <x v="0"/>
    <x v="0"/>
    <x v="10"/>
    <s v="2024-11-22"/>
    <x v="3"/>
    <n v="191"/>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11-2024"/>
  </r>
  <r>
    <x v="0"/>
    <n v="0"/>
    <n v="0"/>
    <n v="0"/>
    <n v="3445"/>
    <x v="1292"/>
    <x v="0"/>
    <x v="0"/>
    <x v="0"/>
    <s v="03.16.16"/>
    <x v="24"/>
    <x v="0"/>
    <x v="0"/>
    <s v="Direção Ambiente e Saneamento "/>
    <s v="03.16.16"/>
    <s v="Direção Ambiente e Saneamento "/>
    <s v="03.16.16"/>
    <x v="30"/>
    <x v="0"/>
    <x v="0"/>
    <x v="0"/>
    <x v="1"/>
    <x v="0"/>
    <x v="0"/>
    <x v="0"/>
    <x v="10"/>
    <s v="2024-11-22"/>
    <x v="3"/>
    <n v="3445"/>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11-2024"/>
  </r>
  <r>
    <x v="0"/>
    <n v="0"/>
    <n v="0"/>
    <n v="0"/>
    <n v="3"/>
    <x v="1292"/>
    <x v="0"/>
    <x v="0"/>
    <x v="0"/>
    <s v="03.16.16"/>
    <x v="24"/>
    <x v="0"/>
    <x v="0"/>
    <s v="Direção Ambiente e Saneamento "/>
    <s v="03.16.16"/>
    <s v="Direção Ambiente e Saneamento "/>
    <s v="03.16.16"/>
    <x v="29"/>
    <x v="0"/>
    <x v="0"/>
    <x v="0"/>
    <x v="0"/>
    <x v="0"/>
    <x v="0"/>
    <x v="0"/>
    <x v="10"/>
    <s v="2024-11-22"/>
    <x v="3"/>
    <n v="3"/>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11-2024"/>
  </r>
  <r>
    <x v="0"/>
    <n v="0"/>
    <n v="0"/>
    <n v="0"/>
    <n v="217"/>
    <x v="1292"/>
    <x v="0"/>
    <x v="0"/>
    <x v="0"/>
    <s v="03.16.16"/>
    <x v="24"/>
    <x v="0"/>
    <x v="0"/>
    <s v="Direção Ambiente e Saneamento "/>
    <s v="03.16.16"/>
    <s v="Direção Ambiente e Saneamento "/>
    <s v="03.16.16"/>
    <x v="28"/>
    <x v="0"/>
    <x v="0"/>
    <x v="0"/>
    <x v="0"/>
    <x v="0"/>
    <x v="0"/>
    <x v="0"/>
    <x v="10"/>
    <s v="2024-11-22"/>
    <x v="3"/>
    <n v="217"/>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11-2024"/>
  </r>
  <r>
    <x v="0"/>
    <n v="0"/>
    <n v="0"/>
    <n v="0"/>
    <n v="3909"/>
    <x v="1292"/>
    <x v="0"/>
    <x v="0"/>
    <x v="0"/>
    <s v="03.16.16"/>
    <x v="24"/>
    <x v="0"/>
    <x v="0"/>
    <s v="Direção Ambiente e Saneamento "/>
    <s v="03.16.16"/>
    <s v="Direção Ambiente e Saneamento "/>
    <s v="03.16.16"/>
    <x v="30"/>
    <x v="0"/>
    <x v="0"/>
    <x v="0"/>
    <x v="1"/>
    <x v="0"/>
    <x v="0"/>
    <x v="0"/>
    <x v="10"/>
    <s v="2024-11-22"/>
    <x v="3"/>
    <n v="3909"/>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11-2024"/>
  </r>
  <r>
    <x v="0"/>
    <n v="0"/>
    <n v="0"/>
    <n v="0"/>
    <n v="2"/>
    <x v="1292"/>
    <x v="0"/>
    <x v="0"/>
    <x v="0"/>
    <s v="03.16.16"/>
    <x v="24"/>
    <x v="0"/>
    <x v="0"/>
    <s v="Direção Ambiente e Saneamento "/>
    <s v="03.16.16"/>
    <s v="Direção Ambiente e Saneamento "/>
    <s v="03.16.16"/>
    <x v="29"/>
    <x v="0"/>
    <x v="0"/>
    <x v="0"/>
    <x v="0"/>
    <x v="0"/>
    <x v="0"/>
    <x v="0"/>
    <x v="10"/>
    <s v="2024-11-22"/>
    <x v="3"/>
    <n v="2"/>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11-2024"/>
  </r>
  <r>
    <x v="0"/>
    <n v="0"/>
    <n v="0"/>
    <n v="0"/>
    <n v="134"/>
    <x v="1292"/>
    <x v="0"/>
    <x v="0"/>
    <x v="0"/>
    <s v="03.16.16"/>
    <x v="24"/>
    <x v="0"/>
    <x v="0"/>
    <s v="Direção Ambiente e Saneamento "/>
    <s v="03.16.16"/>
    <s v="Direção Ambiente e Saneamento "/>
    <s v="03.16.16"/>
    <x v="28"/>
    <x v="0"/>
    <x v="0"/>
    <x v="0"/>
    <x v="0"/>
    <x v="0"/>
    <x v="0"/>
    <x v="0"/>
    <x v="10"/>
    <s v="2024-11-22"/>
    <x v="3"/>
    <n v="134"/>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11-2024"/>
  </r>
  <r>
    <x v="0"/>
    <n v="0"/>
    <n v="0"/>
    <n v="0"/>
    <n v="2414"/>
    <x v="1292"/>
    <x v="0"/>
    <x v="0"/>
    <x v="0"/>
    <s v="03.16.16"/>
    <x v="24"/>
    <x v="0"/>
    <x v="0"/>
    <s v="Direção Ambiente e Saneamento "/>
    <s v="03.16.16"/>
    <s v="Direção Ambiente e Saneamento "/>
    <s v="03.16.16"/>
    <x v="30"/>
    <x v="0"/>
    <x v="0"/>
    <x v="0"/>
    <x v="1"/>
    <x v="0"/>
    <x v="0"/>
    <x v="0"/>
    <x v="10"/>
    <s v="2024-11-22"/>
    <x v="3"/>
    <n v="2414"/>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11-2024"/>
  </r>
  <r>
    <x v="0"/>
    <n v="0"/>
    <n v="0"/>
    <n v="0"/>
    <n v="0"/>
    <x v="1292"/>
    <x v="0"/>
    <x v="0"/>
    <x v="0"/>
    <s v="03.16.16"/>
    <x v="24"/>
    <x v="0"/>
    <x v="0"/>
    <s v="Direção Ambiente e Saneamento "/>
    <s v="03.16.16"/>
    <s v="Direção Ambiente e Saneamento "/>
    <s v="03.16.16"/>
    <x v="29"/>
    <x v="0"/>
    <x v="0"/>
    <x v="0"/>
    <x v="0"/>
    <x v="0"/>
    <x v="0"/>
    <x v="0"/>
    <x v="10"/>
    <s v="2024-11-22"/>
    <x v="3"/>
    <n v="0"/>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11-2024"/>
  </r>
  <r>
    <x v="0"/>
    <n v="0"/>
    <n v="0"/>
    <n v="0"/>
    <n v="12"/>
    <x v="1292"/>
    <x v="0"/>
    <x v="0"/>
    <x v="0"/>
    <s v="03.16.16"/>
    <x v="24"/>
    <x v="0"/>
    <x v="0"/>
    <s v="Direção Ambiente e Saneamento "/>
    <s v="03.16.16"/>
    <s v="Direção Ambiente e Saneamento "/>
    <s v="03.16.16"/>
    <x v="28"/>
    <x v="0"/>
    <x v="0"/>
    <x v="0"/>
    <x v="0"/>
    <x v="0"/>
    <x v="0"/>
    <x v="0"/>
    <x v="10"/>
    <s v="2024-11-22"/>
    <x v="3"/>
    <n v="12"/>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11-2024"/>
  </r>
  <r>
    <x v="0"/>
    <n v="0"/>
    <n v="0"/>
    <n v="0"/>
    <n v="218"/>
    <x v="1292"/>
    <x v="0"/>
    <x v="0"/>
    <x v="0"/>
    <s v="03.16.16"/>
    <x v="24"/>
    <x v="0"/>
    <x v="0"/>
    <s v="Direção Ambiente e Saneamento "/>
    <s v="03.16.16"/>
    <s v="Direção Ambiente e Saneamento "/>
    <s v="03.16.16"/>
    <x v="30"/>
    <x v="0"/>
    <x v="0"/>
    <x v="0"/>
    <x v="1"/>
    <x v="0"/>
    <x v="0"/>
    <x v="0"/>
    <x v="10"/>
    <s v="2024-11-22"/>
    <x v="3"/>
    <n v="218"/>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11-2024"/>
  </r>
  <r>
    <x v="0"/>
    <n v="0"/>
    <n v="0"/>
    <n v="0"/>
    <n v="7"/>
    <x v="1292"/>
    <x v="0"/>
    <x v="0"/>
    <x v="0"/>
    <s v="03.16.16"/>
    <x v="24"/>
    <x v="0"/>
    <x v="0"/>
    <s v="Direção Ambiente e Saneamento "/>
    <s v="03.16.16"/>
    <s v="Direção Ambiente e Saneamento "/>
    <s v="03.16.16"/>
    <x v="29"/>
    <x v="0"/>
    <x v="0"/>
    <x v="0"/>
    <x v="0"/>
    <x v="0"/>
    <x v="0"/>
    <x v="0"/>
    <x v="10"/>
    <s v="2024-11-22"/>
    <x v="3"/>
    <n v="7"/>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11-2024"/>
  </r>
  <r>
    <x v="0"/>
    <n v="0"/>
    <n v="0"/>
    <n v="0"/>
    <n v="473"/>
    <x v="1292"/>
    <x v="0"/>
    <x v="0"/>
    <x v="0"/>
    <s v="03.16.16"/>
    <x v="24"/>
    <x v="0"/>
    <x v="0"/>
    <s v="Direção Ambiente e Saneamento "/>
    <s v="03.16.16"/>
    <s v="Direção Ambiente e Saneamento "/>
    <s v="03.16.16"/>
    <x v="28"/>
    <x v="0"/>
    <x v="0"/>
    <x v="0"/>
    <x v="0"/>
    <x v="0"/>
    <x v="0"/>
    <x v="0"/>
    <x v="10"/>
    <s v="2024-11-22"/>
    <x v="3"/>
    <n v="473"/>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11-2024"/>
  </r>
  <r>
    <x v="0"/>
    <n v="0"/>
    <n v="0"/>
    <n v="0"/>
    <n v="8520"/>
    <x v="1292"/>
    <x v="0"/>
    <x v="0"/>
    <x v="0"/>
    <s v="03.16.16"/>
    <x v="24"/>
    <x v="0"/>
    <x v="0"/>
    <s v="Direção Ambiente e Saneamento "/>
    <s v="03.16.16"/>
    <s v="Direção Ambiente e Saneamento "/>
    <s v="03.16.16"/>
    <x v="30"/>
    <x v="0"/>
    <x v="0"/>
    <x v="0"/>
    <x v="1"/>
    <x v="0"/>
    <x v="0"/>
    <x v="0"/>
    <x v="10"/>
    <s v="2024-11-22"/>
    <x v="3"/>
    <n v="8520"/>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11-2024"/>
  </r>
  <r>
    <x v="0"/>
    <n v="0"/>
    <n v="0"/>
    <n v="0"/>
    <n v="7"/>
    <x v="1292"/>
    <x v="0"/>
    <x v="0"/>
    <x v="0"/>
    <s v="03.16.16"/>
    <x v="24"/>
    <x v="0"/>
    <x v="0"/>
    <s v="Direção Ambiente e Saneamento "/>
    <s v="03.16.16"/>
    <s v="Direção Ambiente e Saneamento "/>
    <s v="03.16.16"/>
    <x v="29"/>
    <x v="0"/>
    <x v="0"/>
    <x v="0"/>
    <x v="0"/>
    <x v="0"/>
    <x v="0"/>
    <x v="0"/>
    <x v="10"/>
    <s v="2024-11-22"/>
    <x v="3"/>
    <n v="7"/>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11-2024"/>
  </r>
  <r>
    <x v="0"/>
    <n v="0"/>
    <n v="0"/>
    <n v="0"/>
    <n v="433"/>
    <x v="1292"/>
    <x v="0"/>
    <x v="0"/>
    <x v="0"/>
    <s v="03.16.16"/>
    <x v="24"/>
    <x v="0"/>
    <x v="0"/>
    <s v="Direção Ambiente e Saneamento "/>
    <s v="03.16.16"/>
    <s v="Direção Ambiente e Saneamento "/>
    <s v="03.16.16"/>
    <x v="28"/>
    <x v="0"/>
    <x v="0"/>
    <x v="0"/>
    <x v="0"/>
    <x v="0"/>
    <x v="0"/>
    <x v="0"/>
    <x v="10"/>
    <s v="2024-11-22"/>
    <x v="3"/>
    <n v="433"/>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11-2024"/>
  </r>
  <r>
    <x v="0"/>
    <n v="0"/>
    <n v="0"/>
    <n v="0"/>
    <n v="7793"/>
    <x v="1292"/>
    <x v="0"/>
    <x v="0"/>
    <x v="0"/>
    <s v="03.16.16"/>
    <x v="24"/>
    <x v="0"/>
    <x v="0"/>
    <s v="Direção Ambiente e Saneamento "/>
    <s v="03.16.16"/>
    <s v="Direção Ambiente e Saneamento "/>
    <s v="03.16.16"/>
    <x v="30"/>
    <x v="0"/>
    <x v="0"/>
    <x v="0"/>
    <x v="1"/>
    <x v="0"/>
    <x v="0"/>
    <x v="0"/>
    <x v="10"/>
    <s v="2024-11-22"/>
    <x v="3"/>
    <n v="7793"/>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11-2024"/>
  </r>
  <r>
    <x v="0"/>
    <n v="0"/>
    <n v="0"/>
    <n v="0"/>
    <n v="1"/>
    <x v="1292"/>
    <x v="0"/>
    <x v="0"/>
    <x v="0"/>
    <s v="03.16.16"/>
    <x v="24"/>
    <x v="0"/>
    <x v="0"/>
    <s v="Direção Ambiente e Saneamento "/>
    <s v="03.16.16"/>
    <s v="Direção Ambiente e Saneamento "/>
    <s v="03.16.16"/>
    <x v="29"/>
    <x v="0"/>
    <x v="0"/>
    <x v="0"/>
    <x v="0"/>
    <x v="0"/>
    <x v="0"/>
    <x v="0"/>
    <x v="10"/>
    <s v="2024-11-22"/>
    <x v="3"/>
    <n v="1"/>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11-2024"/>
  </r>
  <r>
    <x v="0"/>
    <n v="0"/>
    <n v="0"/>
    <n v="0"/>
    <n v="62"/>
    <x v="1292"/>
    <x v="0"/>
    <x v="0"/>
    <x v="0"/>
    <s v="03.16.16"/>
    <x v="24"/>
    <x v="0"/>
    <x v="0"/>
    <s v="Direção Ambiente e Saneamento "/>
    <s v="03.16.16"/>
    <s v="Direção Ambiente e Saneamento "/>
    <s v="03.16.16"/>
    <x v="28"/>
    <x v="0"/>
    <x v="0"/>
    <x v="0"/>
    <x v="0"/>
    <x v="0"/>
    <x v="0"/>
    <x v="0"/>
    <x v="10"/>
    <s v="2024-11-22"/>
    <x v="3"/>
    <n v="62"/>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11-2024"/>
  </r>
  <r>
    <x v="0"/>
    <n v="0"/>
    <n v="0"/>
    <n v="0"/>
    <n v="1117"/>
    <x v="1292"/>
    <x v="0"/>
    <x v="0"/>
    <x v="0"/>
    <s v="03.16.16"/>
    <x v="24"/>
    <x v="0"/>
    <x v="0"/>
    <s v="Direção Ambiente e Saneamento "/>
    <s v="03.16.16"/>
    <s v="Direção Ambiente e Saneamento "/>
    <s v="03.16.16"/>
    <x v="30"/>
    <x v="0"/>
    <x v="0"/>
    <x v="0"/>
    <x v="1"/>
    <x v="0"/>
    <x v="0"/>
    <x v="0"/>
    <x v="10"/>
    <s v="2024-11-22"/>
    <x v="3"/>
    <n v="1117"/>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11-2024"/>
  </r>
  <r>
    <x v="0"/>
    <n v="0"/>
    <n v="0"/>
    <n v="0"/>
    <n v="75"/>
    <x v="1292"/>
    <x v="0"/>
    <x v="0"/>
    <x v="0"/>
    <s v="03.16.16"/>
    <x v="24"/>
    <x v="0"/>
    <x v="0"/>
    <s v="Direção Ambiente e Saneamento "/>
    <s v="03.16.16"/>
    <s v="Direção Ambiente e Saneamento "/>
    <s v="03.16.16"/>
    <x v="29"/>
    <x v="0"/>
    <x v="0"/>
    <x v="0"/>
    <x v="0"/>
    <x v="0"/>
    <x v="0"/>
    <x v="0"/>
    <x v="10"/>
    <s v="2024-11-22"/>
    <x v="3"/>
    <n v="75"/>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11-2024"/>
  </r>
  <r>
    <x v="0"/>
    <n v="0"/>
    <n v="0"/>
    <n v="0"/>
    <n v="4491"/>
    <x v="1292"/>
    <x v="0"/>
    <x v="0"/>
    <x v="0"/>
    <s v="03.16.16"/>
    <x v="24"/>
    <x v="0"/>
    <x v="0"/>
    <s v="Direção Ambiente e Saneamento "/>
    <s v="03.16.16"/>
    <s v="Direção Ambiente e Saneamento "/>
    <s v="03.16.16"/>
    <x v="28"/>
    <x v="0"/>
    <x v="0"/>
    <x v="0"/>
    <x v="0"/>
    <x v="0"/>
    <x v="0"/>
    <x v="0"/>
    <x v="10"/>
    <s v="2024-11-22"/>
    <x v="3"/>
    <n v="4491"/>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11-2024"/>
  </r>
  <r>
    <x v="0"/>
    <n v="0"/>
    <n v="0"/>
    <n v="0"/>
    <n v="80748"/>
    <x v="1292"/>
    <x v="0"/>
    <x v="0"/>
    <x v="0"/>
    <s v="03.16.16"/>
    <x v="24"/>
    <x v="0"/>
    <x v="0"/>
    <s v="Direção Ambiente e Saneamento "/>
    <s v="03.16.16"/>
    <s v="Direção Ambiente e Saneamento "/>
    <s v="03.16.16"/>
    <x v="30"/>
    <x v="0"/>
    <x v="0"/>
    <x v="0"/>
    <x v="1"/>
    <x v="0"/>
    <x v="0"/>
    <x v="0"/>
    <x v="10"/>
    <s v="2024-11-22"/>
    <x v="3"/>
    <n v="80748"/>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11-2024"/>
  </r>
  <r>
    <x v="0"/>
    <n v="0"/>
    <n v="0"/>
    <n v="0"/>
    <n v="902"/>
    <x v="1292"/>
    <x v="0"/>
    <x v="0"/>
    <x v="0"/>
    <s v="03.16.16"/>
    <x v="24"/>
    <x v="0"/>
    <x v="0"/>
    <s v="Direção Ambiente e Saneamento "/>
    <s v="03.16.16"/>
    <s v="Direção Ambiente e Saneamento "/>
    <s v="03.16.16"/>
    <x v="29"/>
    <x v="0"/>
    <x v="0"/>
    <x v="0"/>
    <x v="0"/>
    <x v="0"/>
    <x v="0"/>
    <x v="0"/>
    <x v="10"/>
    <s v="2024-11-22"/>
    <x v="3"/>
    <n v="902"/>
    <x v="0"/>
    <m/>
    <x v="0"/>
    <m/>
    <x v="6"/>
    <n v="100474914"/>
    <x v="0"/>
    <x v="0"/>
    <s v="Direção Ambiente e Saneamento "/>
    <s v="ORI"/>
    <x v="0"/>
    <m/>
    <x v="0"/>
    <x v="0"/>
    <x v="0"/>
    <x v="0"/>
    <x v="0"/>
    <x v="0"/>
    <x v="0"/>
    <x v="0"/>
    <x v="0"/>
    <x v="0"/>
    <x v="0"/>
    <s v="Direção Ambiente e Saneamento "/>
    <x v="0"/>
    <x v="0"/>
    <x v="0"/>
    <x v="0"/>
    <x v="0"/>
    <x v="0"/>
    <x v="0"/>
    <x v="0"/>
    <x v="0"/>
    <x v="0"/>
    <x v="0"/>
    <x v="0"/>
    <s v="Pagamento de salário referente a 11-2024"/>
  </r>
  <r>
    <x v="0"/>
    <n v="0"/>
    <n v="0"/>
    <n v="0"/>
    <n v="53309"/>
    <x v="1292"/>
    <x v="0"/>
    <x v="0"/>
    <x v="0"/>
    <s v="03.16.16"/>
    <x v="24"/>
    <x v="0"/>
    <x v="0"/>
    <s v="Direção Ambiente e Saneamento "/>
    <s v="03.16.16"/>
    <s v="Direção Ambiente e Saneamento "/>
    <s v="03.16.16"/>
    <x v="28"/>
    <x v="0"/>
    <x v="0"/>
    <x v="0"/>
    <x v="0"/>
    <x v="0"/>
    <x v="0"/>
    <x v="0"/>
    <x v="10"/>
    <s v="2024-11-22"/>
    <x v="3"/>
    <n v="53309"/>
    <x v="0"/>
    <m/>
    <x v="0"/>
    <m/>
    <x v="6"/>
    <n v="100474914"/>
    <x v="0"/>
    <x v="0"/>
    <s v="Direção Ambiente e Saneamento "/>
    <s v="ORI"/>
    <x v="0"/>
    <m/>
    <x v="0"/>
    <x v="0"/>
    <x v="0"/>
    <x v="0"/>
    <x v="0"/>
    <x v="0"/>
    <x v="0"/>
    <x v="0"/>
    <x v="0"/>
    <x v="0"/>
    <x v="0"/>
    <s v="Direção Ambiente e Saneamento "/>
    <x v="0"/>
    <x v="0"/>
    <x v="0"/>
    <x v="0"/>
    <x v="0"/>
    <x v="0"/>
    <x v="0"/>
    <x v="0"/>
    <x v="0"/>
    <x v="0"/>
    <x v="0"/>
    <x v="0"/>
    <s v="Pagamento de salário referente a 11-2024"/>
  </r>
  <r>
    <x v="0"/>
    <n v="0"/>
    <n v="0"/>
    <n v="0"/>
    <n v="958263"/>
    <x v="1292"/>
    <x v="0"/>
    <x v="0"/>
    <x v="0"/>
    <s v="03.16.16"/>
    <x v="24"/>
    <x v="0"/>
    <x v="0"/>
    <s v="Direção Ambiente e Saneamento "/>
    <s v="03.16.16"/>
    <s v="Direção Ambiente e Saneamento "/>
    <s v="03.16.16"/>
    <x v="30"/>
    <x v="0"/>
    <x v="0"/>
    <x v="0"/>
    <x v="1"/>
    <x v="0"/>
    <x v="0"/>
    <x v="0"/>
    <x v="10"/>
    <s v="2024-11-22"/>
    <x v="3"/>
    <n v="958263"/>
    <x v="0"/>
    <m/>
    <x v="0"/>
    <m/>
    <x v="6"/>
    <n v="100474914"/>
    <x v="0"/>
    <x v="0"/>
    <s v="Direção Ambiente e Saneamento "/>
    <s v="ORI"/>
    <x v="0"/>
    <m/>
    <x v="0"/>
    <x v="0"/>
    <x v="0"/>
    <x v="0"/>
    <x v="0"/>
    <x v="0"/>
    <x v="0"/>
    <x v="0"/>
    <x v="0"/>
    <x v="0"/>
    <x v="0"/>
    <s v="Direção Ambiente e Saneamento "/>
    <x v="0"/>
    <x v="0"/>
    <x v="0"/>
    <x v="0"/>
    <x v="0"/>
    <x v="0"/>
    <x v="0"/>
    <x v="0"/>
    <x v="0"/>
    <x v="0"/>
    <x v="0"/>
    <x v="0"/>
    <s v="Pagamento de salário referente a 11-2024"/>
  </r>
  <r>
    <x v="0"/>
    <n v="0"/>
    <n v="0"/>
    <n v="0"/>
    <n v="438"/>
    <x v="1293"/>
    <x v="0"/>
    <x v="0"/>
    <x v="0"/>
    <s v="03.16.15"/>
    <x v="0"/>
    <x v="0"/>
    <x v="0"/>
    <s v="Direção Financeira"/>
    <s v="03.16.15"/>
    <s v="Direção Financeira"/>
    <s v="03.16.15"/>
    <x v="64"/>
    <x v="0"/>
    <x v="0"/>
    <x v="0"/>
    <x v="0"/>
    <x v="0"/>
    <x v="0"/>
    <x v="0"/>
    <x v="10"/>
    <s v="2024-11-22"/>
    <x v="3"/>
    <n v="438"/>
    <x v="0"/>
    <m/>
    <x v="0"/>
    <m/>
    <x v="15"/>
    <n v="100479277"/>
    <x v="0"/>
    <x v="2"/>
    <s v="Direção Financeira"/>
    <s v="ORI"/>
    <x v="0"/>
    <m/>
    <x v="0"/>
    <x v="0"/>
    <x v="0"/>
    <x v="0"/>
    <x v="0"/>
    <x v="0"/>
    <x v="0"/>
    <x v="0"/>
    <x v="0"/>
    <x v="0"/>
    <x v="0"/>
    <s v="Direção Financeira"/>
    <x v="0"/>
    <x v="0"/>
    <x v="0"/>
    <x v="0"/>
    <x v="0"/>
    <x v="0"/>
    <x v="0"/>
    <x v="0"/>
    <x v="0"/>
    <x v="0"/>
    <x v="2"/>
    <x v="0"/>
    <s v="Pagamento de salário referente a 11-2024"/>
  </r>
  <r>
    <x v="0"/>
    <n v="0"/>
    <n v="0"/>
    <n v="0"/>
    <n v="210"/>
    <x v="1293"/>
    <x v="0"/>
    <x v="0"/>
    <x v="0"/>
    <s v="03.16.15"/>
    <x v="0"/>
    <x v="0"/>
    <x v="0"/>
    <s v="Direção Financeira"/>
    <s v="03.16.15"/>
    <s v="Direção Financeira"/>
    <s v="03.16.15"/>
    <x v="28"/>
    <x v="0"/>
    <x v="0"/>
    <x v="0"/>
    <x v="0"/>
    <x v="0"/>
    <x v="0"/>
    <x v="0"/>
    <x v="10"/>
    <s v="2024-11-22"/>
    <x v="3"/>
    <n v="210"/>
    <x v="0"/>
    <m/>
    <x v="0"/>
    <m/>
    <x v="15"/>
    <n v="100479277"/>
    <x v="0"/>
    <x v="2"/>
    <s v="Direção Financeira"/>
    <s v="ORI"/>
    <x v="0"/>
    <m/>
    <x v="0"/>
    <x v="0"/>
    <x v="0"/>
    <x v="0"/>
    <x v="0"/>
    <x v="0"/>
    <x v="0"/>
    <x v="0"/>
    <x v="0"/>
    <x v="0"/>
    <x v="0"/>
    <s v="Direção Financeira"/>
    <x v="0"/>
    <x v="0"/>
    <x v="0"/>
    <x v="0"/>
    <x v="0"/>
    <x v="0"/>
    <x v="0"/>
    <x v="0"/>
    <x v="0"/>
    <x v="0"/>
    <x v="2"/>
    <x v="0"/>
    <s v="Pagamento de salário referente a 11-2024"/>
  </r>
  <r>
    <x v="0"/>
    <n v="0"/>
    <n v="0"/>
    <n v="0"/>
    <n v="7"/>
    <x v="1293"/>
    <x v="0"/>
    <x v="0"/>
    <x v="0"/>
    <s v="03.16.15"/>
    <x v="0"/>
    <x v="0"/>
    <x v="0"/>
    <s v="Direção Financeira"/>
    <s v="03.16.15"/>
    <s v="Direção Financeira"/>
    <s v="03.16.15"/>
    <x v="29"/>
    <x v="0"/>
    <x v="0"/>
    <x v="0"/>
    <x v="0"/>
    <x v="0"/>
    <x v="0"/>
    <x v="0"/>
    <x v="10"/>
    <s v="2024-11-22"/>
    <x v="3"/>
    <n v="7"/>
    <x v="0"/>
    <m/>
    <x v="0"/>
    <m/>
    <x v="15"/>
    <n v="100479277"/>
    <x v="0"/>
    <x v="2"/>
    <s v="Direção Financeira"/>
    <s v="ORI"/>
    <x v="0"/>
    <m/>
    <x v="0"/>
    <x v="0"/>
    <x v="0"/>
    <x v="0"/>
    <x v="0"/>
    <x v="0"/>
    <x v="0"/>
    <x v="0"/>
    <x v="0"/>
    <x v="0"/>
    <x v="0"/>
    <s v="Direção Financeira"/>
    <x v="0"/>
    <x v="0"/>
    <x v="0"/>
    <x v="0"/>
    <x v="0"/>
    <x v="0"/>
    <x v="0"/>
    <x v="0"/>
    <x v="0"/>
    <x v="0"/>
    <x v="2"/>
    <x v="0"/>
    <s v="Pagamento de salário referente a 11-2024"/>
  </r>
  <r>
    <x v="0"/>
    <n v="0"/>
    <n v="0"/>
    <n v="0"/>
    <n v="3917"/>
    <x v="1293"/>
    <x v="0"/>
    <x v="0"/>
    <x v="0"/>
    <s v="03.16.15"/>
    <x v="0"/>
    <x v="0"/>
    <x v="0"/>
    <s v="Direção Financeira"/>
    <s v="03.16.15"/>
    <s v="Direção Financeira"/>
    <s v="03.16.15"/>
    <x v="30"/>
    <x v="0"/>
    <x v="0"/>
    <x v="0"/>
    <x v="1"/>
    <x v="0"/>
    <x v="0"/>
    <x v="0"/>
    <x v="10"/>
    <s v="2024-11-22"/>
    <x v="3"/>
    <n v="3917"/>
    <x v="0"/>
    <m/>
    <x v="0"/>
    <m/>
    <x v="15"/>
    <n v="100479277"/>
    <x v="0"/>
    <x v="2"/>
    <s v="Direção Financeira"/>
    <s v="ORI"/>
    <x v="0"/>
    <m/>
    <x v="0"/>
    <x v="0"/>
    <x v="0"/>
    <x v="0"/>
    <x v="0"/>
    <x v="0"/>
    <x v="0"/>
    <x v="0"/>
    <x v="0"/>
    <x v="0"/>
    <x v="0"/>
    <s v="Direção Financeira"/>
    <x v="0"/>
    <x v="0"/>
    <x v="0"/>
    <x v="0"/>
    <x v="0"/>
    <x v="0"/>
    <x v="0"/>
    <x v="0"/>
    <x v="0"/>
    <x v="0"/>
    <x v="2"/>
    <x v="0"/>
    <s v="Pagamento de salário referente a 11-2024"/>
  </r>
  <r>
    <x v="0"/>
    <n v="0"/>
    <n v="0"/>
    <n v="0"/>
    <n v="2828"/>
    <x v="1293"/>
    <x v="0"/>
    <x v="0"/>
    <x v="0"/>
    <s v="03.16.15"/>
    <x v="0"/>
    <x v="0"/>
    <x v="0"/>
    <s v="Direção Financeira"/>
    <s v="03.16.15"/>
    <s v="Direção Financeira"/>
    <s v="03.16.15"/>
    <x v="48"/>
    <x v="0"/>
    <x v="0"/>
    <x v="0"/>
    <x v="1"/>
    <x v="0"/>
    <x v="0"/>
    <x v="0"/>
    <x v="10"/>
    <s v="2024-11-22"/>
    <x v="3"/>
    <n v="2828"/>
    <x v="0"/>
    <m/>
    <x v="0"/>
    <m/>
    <x v="15"/>
    <n v="100479277"/>
    <x v="0"/>
    <x v="2"/>
    <s v="Direção Financeira"/>
    <s v="ORI"/>
    <x v="0"/>
    <m/>
    <x v="0"/>
    <x v="0"/>
    <x v="0"/>
    <x v="0"/>
    <x v="0"/>
    <x v="0"/>
    <x v="0"/>
    <x v="0"/>
    <x v="0"/>
    <x v="0"/>
    <x v="0"/>
    <s v="Direção Financeira"/>
    <x v="0"/>
    <x v="0"/>
    <x v="0"/>
    <x v="0"/>
    <x v="0"/>
    <x v="0"/>
    <x v="0"/>
    <x v="0"/>
    <x v="0"/>
    <x v="0"/>
    <x v="2"/>
    <x v="0"/>
    <s v="Pagamento de salário referente a 11-2024"/>
  </r>
  <r>
    <x v="0"/>
    <n v="0"/>
    <n v="0"/>
    <n v="0"/>
    <n v="4292"/>
    <x v="1293"/>
    <x v="0"/>
    <x v="0"/>
    <x v="0"/>
    <s v="03.16.15"/>
    <x v="0"/>
    <x v="0"/>
    <x v="0"/>
    <s v="Direção Financeira"/>
    <s v="03.16.15"/>
    <s v="Direção Financeira"/>
    <s v="03.16.15"/>
    <x v="64"/>
    <x v="0"/>
    <x v="0"/>
    <x v="0"/>
    <x v="0"/>
    <x v="0"/>
    <x v="0"/>
    <x v="0"/>
    <x v="10"/>
    <s v="2024-11-22"/>
    <x v="3"/>
    <n v="4292"/>
    <x v="0"/>
    <m/>
    <x v="0"/>
    <m/>
    <x v="2"/>
    <n v="100474696"/>
    <x v="0"/>
    <x v="1"/>
    <s v="Direção Financeira"/>
    <s v="ORI"/>
    <x v="0"/>
    <m/>
    <x v="0"/>
    <x v="0"/>
    <x v="0"/>
    <x v="0"/>
    <x v="0"/>
    <x v="0"/>
    <x v="0"/>
    <x v="0"/>
    <x v="0"/>
    <x v="0"/>
    <x v="0"/>
    <s v="Direção Financeira"/>
    <x v="0"/>
    <x v="0"/>
    <x v="0"/>
    <x v="0"/>
    <x v="0"/>
    <x v="0"/>
    <x v="0"/>
    <x v="0"/>
    <x v="0"/>
    <x v="0"/>
    <x v="1"/>
    <x v="0"/>
    <s v="Pagamento de salário referente a 11-2024"/>
  </r>
  <r>
    <x v="0"/>
    <n v="0"/>
    <n v="0"/>
    <n v="0"/>
    <n v="2055"/>
    <x v="1293"/>
    <x v="0"/>
    <x v="0"/>
    <x v="0"/>
    <s v="03.16.15"/>
    <x v="0"/>
    <x v="0"/>
    <x v="0"/>
    <s v="Direção Financeira"/>
    <s v="03.16.15"/>
    <s v="Direção Financeira"/>
    <s v="03.16.15"/>
    <x v="28"/>
    <x v="0"/>
    <x v="0"/>
    <x v="0"/>
    <x v="0"/>
    <x v="0"/>
    <x v="0"/>
    <x v="0"/>
    <x v="10"/>
    <s v="2024-11-22"/>
    <x v="3"/>
    <n v="2055"/>
    <x v="0"/>
    <m/>
    <x v="0"/>
    <m/>
    <x v="2"/>
    <n v="100474696"/>
    <x v="0"/>
    <x v="1"/>
    <s v="Direção Financeira"/>
    <s v="ORI"/>
    <x v="0"/>
    <m/>
    <x v="0"/>
    <x v="0"/>
    <x v="0"/>
    <x v="0"/>
    <x v="0"/>
    <x v="0"/>
    <x v="0"/>
    <x v="0"/>
    <x v="0"/>
    <x v="0"/>
    <x v="0"/>
    <s v="Direção Financeira"/>
    <x v="0"/>
    <x v="0"/>
    <x v="0"/>
    <x v="0"/>
    <x v="0"/>
    <x v="0"/>
    <x v="0"/>
    <x v="0"/>
    <x v="0"/>
    <x v="0"/>
    <x v="1"/>
    <x v="0"/>
    <s v="Pagamento de salário referente a 11-2024"/>
  </r>
  <r>
    <x v="0"/>
    <n v="0"/>
    <n v="0"/>
    <n v="0"/>
    <n v="76"/>
    <x v="1293"/>
    <x v="0"/>
    <x v="0"/>
    <x v="0"/>
    <s v="03.16.15"/>
    <x v="0"/>
    <x v="0"/>
    <x v="0"/>
    <s v="Direção Financeira"/>
    <s v="03.16.15"/>
    <s v="Direção Financeira"/>
    <s v="03.16.15"/>
    <x v="29"/>
    <x v="0"/>
    <x v="0"/>
    <x v="0"/>
    <x v="0"/>
    <x v="0"/>
    <x v="0"/>
    <x v="0"/>
    <x v="10"/>
    <s v="2024-11-22"/>
    <x v="3"/>
    <n v="76"/>
    <x v="0"/>
    <m/>
    <x v="0"/>
    <m/>
    <x v="2"/>
    <n v="100474696"/>
    <x v="0"/>
    <x v="1"/>
    <s v="Direção Financeira"/>
    <s v="ORI"/>
    <x v="0"/>
    <m/>
    <x v="0"/>
    <x v="0"/>
    <x v="0"/>
    <x v="0"/>
    <x v="0"/>
    <x v="0"/>
    <x v="0"/>
    <x v="0"/>
    <x v="0"/>
    <x v="0"/>
    <x v="0"/>
    <s v="Direção Financeira"/>
    <x v="0"/>
    <x v="0"/>
    <x v="0"/>
    <x v="0"/>
    <x v="0"/>
    <x v="0"/>
    <x v="0"/>
    <x v="0"/>
    <x v="0"/>
    <x v="0"/>
    <x v="1"/>
    <x v="0"/>
    <s v="Pagamento de salário referente a 11-2024"/>
  </r>
  <r>
    <x v="0"/>
    <n v="0"/>
    <n v="0"/>
    <n v="0"/>
    <n v="38305"/>
    <x v="1293"/>
    <x v="0"/>
    <x v="0"/>
    <x v="0"/>
    <s v="03.16.15"/>
    <x v="0"/>
    <x v="0"/>
    <x v="0"/>
    <s v="Direção Financeira"/>
    <s v="03.16.15"/>
    <s v="Direção Financeira"/>
    <s v="03.16.15"/>
    <x v="30"/>
    <x v="0"/>
    <x v="0"/>
    <x v="0"/>
    <x v="1"/>
    <x v="0"/>
    <x v="0"/>
    <x v="0"/>
    <x v="10"/>
    <s v="2024-11-22"/>
    <x v="3"/>
    <n v="38305"/>
    <x v="0"/>
    <m/>
    <x v="0"/>
    <m/>
    <x v="2"/>
    <n v="100474696"/>
    <x v="0"/>
    <x v="1"/>
    <s v="Direção Financeira"/>
    <s v="ORI"/>
    <x v="0"/>
    <m/>
    <x v="0"/>
    <x v="0"/>
    <x v="0"/>
    <x v="0"/>
    <x v="0"/>
    <x v="0"/>
    <x v="0"/>
    <x v="0"/>
    <x v="0"/>
    <x v="0"/>
    <x v="0"/>
    <s v="Direção Financeira"/>
    <x v="0"/>
    <x v="0"/>
    <x v="0"/>
    <x v="0"/>
    <x v="0"/>
    <x v="0"/>
    <x v="0"/>
    <x v="0"/>
    <x v="0"/>
    <x v="0"/>
    <x v="1"/>
    <x v="0"/>
    <s v="Pagamento de salário referente a 11-2024"/>
  </r>
  <r>
    <x v="0"/>
    <n v="0"/>
    <n v="0"/>
    <n v="0"/>
    <n v="27634"/>
    <x v="1293"/>
    <x v="0"/>
    <x v="0"/>
    <x v="0"/>
    <s v="03.16.15"/>
    <x v="0"/>
    <x v="0"/>
    <x v="0"/>
    <s v="Direção Financeira"/>
    <s v="03.16.15"/>
    <s v="Direção Financeira"/>
    <s v="03.16.15"/>
    <x v="48"/>
    <x v="0"/>
    <x v="0"/>
    <x v="0"/>
    <x v="1"/>
    <x v="0"/>
    <x v="0"/>
    <x v="0"/>
    <x v="10"/>
    <s v="2024-11-22"/>
    <x v="3"/>
    <n v="27634"/>
    <x v="0"/>
    <m/>
    <x v="0"/>
    <m/>
    <x v="2"/>
    <n v="100474696"/>
    <x v="0"/>
    <x v="1"/>
    <s v="Direção Financeira"/>
    <s v="ORI"/>
    <x v="0"/>
    <m/>
    <x v="0"/>
    <x v="0"/>
    <x v="0"/>
    <x v="0"/>
    <x v="0"/>
    <x v="0"/>
    <x v="0"/>
    <x v="0"/>
    <x v="0"/>
    <x v="0"/>
    <x v="0"/>
    <s v="Direção Financeira"/>
    <x v="0"/>
    <x v="0"/>
    <x v="0"/>
    <x v="0"/>
    <x v="0"/>
    <x v="0"/>
    <x v="0"/>
    <x v="0"/>
    <x v="0"/>
    <x v="0"/>
    <x v="1"/>
    <x v="0"/>
    <s v="Pagamento de salário referente a 11-2024"/>
  </r>
  <r>
    <x v="0"/>
    <n v="0"/>
    <n v="0"/>
    <n v="0"/>
    <n v="26"/>
    <x v="1293"/>
    <x v="0"/>
    <x v="0"/>
    <x v="0"/>
    <s v="03.16.15"/>
    <x v="0"/>
    <x v="0"/>
    <x v="0"/>
    <s v="Direção Financeira"/>
    <s v="03.16.15"/>
    <s v="Direção Financeira"/>
    <s v="03.16.15"/>
    <x v="64"/>
    <x v="0"/>
    <x v="0"/>
    <x v="0"/>
    <x v="0"/>
    <x v="0"/>
    <x v="0"/>
    <x v="0"/>
    <x v="10"/>
    <s v="2024-11-22"/>
    <x v="3"/>
    <n v="26"/>
    <x v="0"/>
    <m/>
    <x v="0"/>
    <m/>
    <x v="16"/>
    <n v="100474707"/>
    <x v="0"/>
    <x v="3"/>
    <s v="Direção Financeira"/>
    <s v="ORI"/>
    <x v="0"/>
    <m/>
    <x v="0"/>
    <x v="0"/>
    <x v="0"/>
    <x v="0"/>
    <x v="0"/>
    <x v="0"/>
    <x v="0"/>
    <x v="0"/>
    <x v="0"/>
    <x v="0"/>
    <x v="0"/>
    <s v="Direção Financeira"/>
    <x v="0"/>
    <x v="0"/>
    <x v="0"/>
    <x v="0"/>
    <x v="0"/>
    <x v="0"/>
    <x v="0"/>
    <x v="0"/>
    <x v="0"/>
    <x v="0"/>
    <x v="3"/>
    <x v="0"/>
    <s v="Pagamento de salário referente a 11-2024"/>
  </r>
  <r>
    <x v="0"/>
    <n v="0"/>
    <n v="0"/>
    <n v="0"/>
    <n v="12"/>
    <x v="1293"/>
    <x v="0"/>
    <x v="0"/>
    <x v="0"/>
    <s v="03.16.15"/>
    <x v="0"/>
    <x v="0"/>
    <x v="0"/>
    <s v="Direção Financeira"/>
    <s v="03.16.15"/>
    <s v="Direção Financeira"/>
    <s v="03.16.15"/>
    <x v="28"/>
    <x v="0"/>
    <x v="0"/>
    <x v="0"/>
    <x v="0"/>
    <x v="0"/>
    <x v="0"/>
    <x v="0"/>
    <x v="10"/>
    <s v="2024-11-22"/>
    <x v="3"/>
    <n v="12"/>
    <x v="0"/>
    <m/>
    <x v="0"/>
    <m/>
    <x v="16"/>
    <n v="100474707"/>
    <x v="0"/>
    <x v="3"/>
    <s v="Direção Financeira"/>
    <s v="ORI"/>
    <x v="0"/>
    <m/>
    <x v="0"/>
    <x v="0"/>
    <x v="0"/>
    <x v="0"/>
    <x v="0"/>
    <x v="0"/>
    <x v="0"/>
    <x v="0"/>
    <x v="0"/>
    <x v="0"/>
    <x v="0"/>
    <s v="Direção Financeira"/>
    <x v="0"/>
    <x v="0"/>
    <x v="0"/>
    <x v="0"/>
    <x v="0"/>
    <x v="0"/>
    <x v="0"/>
    <x v="0"/>
    <x v="0"/>
    <x v="0"/>
    <x v="3"/>
    <x v="0"/>
    <s v="Pagamento de salário referente a 11-2024"/>
  </r>
  <r>
    <x v="0"/>
    <n v="0"/>
    <n v="0"/>
    <n v="0"/>
    <n v="0"/>
    <x v="1293"/>
    <x v="0"/>
    <x v="0"/>
    <x v="0"/>
    <s v="03.16.15"/>
    <x v="0"/>
    <x v="0"/>
    <x v="0"/>
    <s v="Direção Financeira"/>
    <s v="03.16.15"/>
    <s v="Direção Financeira"/>
    <s v="03.16.15"/>
    <x v="29"/>
    <x v="0"/>
    <x v="0"/>
    <x v="0"/>
    <x v="0"/>
    <x v="0"/>
    <x v="0"/>
    <x v="0"/>
    <x v="10"/>
    <s v="2024-11-22"/>
    <x v="3"/>
    <n v="0"/>
    <x v="0"/>
    <m/>
    <x v="0"/>
    <m/>
    <x v="16"/>
    <n v="100474707"/>
    <x v="0"/>
    <x v="3"/>
    <s v="Direção Financeira"/>
    <s v="ORI"/>
    <x v="0"/>
    <m/>
    <x v="0"/>
    <x v="0"/>
    <x v="0"/>
    <x v="0"/>
    <x v="0"/>
    <x v="0"/>
    <x v="0"/>
    <x v="0"/>
    <x v="0"/>
    <x v="0"/>
    <x v="0"/>
    <s v="Direção Financeira"/>
    <x v="0"/>
    <x v="0"/>
    <x v="0"/>
    <x v="0"/>
    <x v="0"/>
    <x v="0"/>
    <x v="0"/>
    <x v="0"/>
    <x v="0"/>
    <x v="0"/>
    <x v="3"/>
    <x v="0"/>
    <s v="Pagamento de salário referente a 11-2024"/>
  </r>
  <r>
    <x v="0"/>
    <n v="0"/>
    <n v="0"/>
    <n v="0"/>
    <n v="238"/>
    <x v="1293"/>
    <x v="0"/>
    <x v="0"/>
    <x v="0"/>
    <s v="03.16.15"/>
    <x v="0"/>
    <x v="0"/>
    <x v="0"/>
    <s v="Direção Financeira"/>
    <s v="03.16.15"/>
    <s v="Direção Financeira"/>
    <s v="03.16.15"/>
    <x v="30"/>
    <x v="0"/>
    <x v="0"/>
    <x v="0"/>
    <x v="1"/>
    <x v="0"/>
    <x v="0"/>
    <x v="0"/>
    <x v="10"/>
    <s v="2024-11-22"/>
    <x v="3"/>
    <n v="238"/>
    <x v="0"/>
    <m/>
    <x v="0"/>
    <m/>
    <x v="16"/>
    <n v="100474707"/>
    <x v="0"/>
    <x v="3"/>
    <s v="Direção Financeira"/>
    <s v="ORI"/>
    <x v="0"/>
    <m/>
    <x v="0"/>
    <x v="0"/>
    <x v="0"/>
    <x v="0"/>
    <x v="0"/>
    <x v="0"/>
    <x v="0"/>
    <x v="0"/>
    <x v="0"/>
    <x v="0"/>
    <x v="0"/>
    <s v="Direção Financeira"/>
    <x v="0"/>
    <x v="0"/>
    <x v="0"/>
    <x v="0"/>
    <x v="0"/>
    <x v="0"/>
    <x v="0"/>
    <x v="0"/>
    <x v="0"/>
    <x v="0"/>
    <x v="3"/>
    <x v="0"/>
    <s v="Pagamento de salário referente a 11-2024"/>
  </r>
  <r>
    <x v="0"/>
    <n v="0"/>
    <n v="0"/>
    <n v="0"/>
    <n v="174"/>
    <x v="1293"/>
    <x v="0"/>
    <x v="0"/>
    <x v="0"/>
    <s v="03.16.15"/>
    <x v="0"/>
    <x v="0"/>
    <x v="0"/>
    <s v="Direção Financeira"/>
    <s v="03.16.15"/>
    <s v="Direção Financeira"/>
    <s v="03.16.15"/>
    <x v="48"/>
    <x v="0"/>
    <x v="0"/>
    <x v="0"/>
    <x v="1"/>
    <x v="0"/>
    <x v="0"/>
    <x v="0"/>
    <x v="10"/>
    <s v="2024-11-22"/>
    <x v="3"/>
    <n v="174"/>
    <x v="0"/>
    <m/>
    <x v="0"/>
    <m/>
    <x v="16"/>
    <n v="100474707"/>
    <x v="0"/>
    <x v="3"/>
    <s v="Direção Financeira"/>
    <s v="ORI"/>
    <x v="0"/>
    <m/>
    <x v="0"/>
    <x v="0"/>
    <x v="0"/>
    <x v="0"/>
    <x v="0"/>
    <x v="0"/>
    <x v="0"/>
    <x v="0"/>
    <x v="0"/>
    <x v="0"/>
    <x v="0"/>
    <s v="Direção Financeira"/>
    <x v="0"/>
    <x v="0"/>
    <x v="0"/>
    <x v="0"/>
    <x v="0"/>
    <x v="0"/>
    <x v="0"/>
    <x v="0"/>
    <x v="0"/>
    <x v="0"/>
    <x v="3"/>
    <x v="0"/>
    <s v="Pagamento de salário referente a 11-2024"/>
  </r>
  <r>
    <x v="0"/>
    <n v="0"/>
    <n v="0"/>
    <n v="0"/>
    <n v="10000"/>
    <x v="1294"/>
    <x v="0"/>
    <x v="0"/>
    <x v="0"/>
    <s v="01.25.01.12"/>
    <x v="54"/>
    <x v="3"/>
    <x v="3"/>
    <s v="Educação"/>
    <s v="01.25.01"/>
    <s v="Educação"/>
    <s v="01.25.01"/>
    <x v="4"/>
    <x v="0"/>
    <x v="2"/>
    <x v="2"/>
    <x v="0"/>
    <x v="1"/>
    <x v="0"/>
    <x v="0"/>
    <x v="0"/>
    <s v="2024-01-12"/>
    <x v="0"/>
    <n v="10000"/>
    <x v="0"/>
    <m/>
    <x v="0"/>
    <m/>
    <x v="243"/>
    <n v="100479280"/>
    <x v="0"/>
    <x v="0"/>
    <s v="Comparticipação da Câmara com Ensino Superior"/>
    <s v="ORI"/>
    <x v="0"/>
    <m/>
    <x v="0"/>
    <x v="0"/>
    <x v="0"/>
    <x v="0"/>
    <x v="0"/>
    <x v="0"/>
    <x v="0"/>
    <x v="0"/>
    <x v="0"/>
    <x v="0"/>
    <x v="0"/>
    <s v="Comparticipação da Câmara com Ensino Superior"/>
    <x v="0"/>
    <x v="0"/>
    <x v="0"/>
    <x v="0"/>
    <x v="1"/>
    <x v="0"/>
    <x v="0"/>
    <x v="0"/>
    <x v="0"/>
    <x v="0"/>
    <x v="0"/>
    <x v="0"/>
    <s v="Subsídios monetários a favor do Sr. Wilson Semedo Gomes, para custear as despesas com formação, referente ao mês de Novembro e Dezembro de 2023, conforme nexo."/>
  </r>
  <r>
    <x v="0"/>
    <n v="0"/>
    <n v="0"/>
    <n v="0"/>
    <n v="10422"/>
    <x v="1295"/>
    <x v="0"/>
    <x v="1"/>
    <x v="0"/>
    <s v="80.02.01"/>
    <x v="2"/>
    <x v="2"/>
    <x v="2"/>
    <s v="Retenções Iur"/>
    <s v="80.02.01"/>
    <s v="Retenções Iur"/>
    <s v="80.02.01"/>
    <x v="2"/>
    <x v="0"/>
    <x v="1"/>
    <x v="0"/>
    <x v="1"/>
    <x v="2"/>
    <x v="2"/>
    <x v="0"/>
    <x v="6"/>
    <s v="2024-04-23"/>
    <x v="1"/>
    <n v="10422"/>
    <x v="0"/>
    <m/>
    <x v="0"/>
    <m/>
    <x v="2"/>
    <n v="100474696"/>
    <x v="0"/>
    <x v="0"/>
    <s v="Retenções Iur"/>
    <s v="ORI"/>
    <x v="0"/>
    <s v="RIUR"/>
    <x v="0"/>
    <x v="0"/>
    <x v="0"/>
    <x v="0"/>
    <x v="0"/>
    <x v="0"/>
    <x v="0"/>
    <x v="0"/>
    <x v="0"/>
    <x v="0"/>
    <x v="0"/>
    <s v="Retenções Iur"/>
    <x v="0"/>
    <x v="0"/>
    <x v="0"/>
    <x v="0"/>
    <x v="2"/>
    <x v="0"/>
    <x v="0"/>
    <x v="0"/>
    <x v="0"/>
    <x v="1"/>
    <x v="0"/>
    <x v="0"/>
    <s v="RETENCAO OT"/>
  </r>
  <r>
    <x v="0"/>
    <n v="0"/>
    <n v="0"/>
    <n v="0"/>
    <n v="8233"/>
    <x v="1296"/>
    <x v="0"/>
    <x v="1"/>
    <x v="0"/>
    <s v="80.02.10.21"/>
    <x v="52"/>
    <x v="2"/>
    <x v="2"/>
    <s v="Outros"/>
    <s v="80.02.10"/>
    <s v="Outros"/>
    <s v="80.02.10"/>
    <x v="71"/>
    <x v="0"/>
    <x v="1"/>
    <x v="0"/>
    <x v="1"/>
    <x v="2"/>
    <x v="2"/>
    <x v="0"/>
    <x v="6"/>
    <s v="2024-04-23"/>
    <x v="1"/>
    <n v="82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2300"/>
    <x v="1297"/>
    <x v="0"/>
    <x v="0"/>
    <x v="0"/>
    <s v="03.16.15"/>
    <x v="0"/>
    <x v="0"/>
    <x v="0"/>
    <s v="Direção Financeira"/>
    <s v="03.16.15"/>
    <s v="Direção Financeira"/>
    <s v="03.16.15"/>
    <x v="43"/>
    <x v="0"/>
    <x v="0"/>
    <x v="1"/>
    <x v="0"/>
    <x v="0"/>
    <x v="0"/>
    <x v="0"/>
    <x v="3"/>
    <s v="2024-05-14"/>
    <x v="1"/>
    <n v="2300"/>
    <x v="0"/>
    <m/>
    <x v="0"/>
    <m/>
    <x v="6"/>
    <n v="100474914"/>
    <x v="0"/>
    <x v="0"/>
    <s v="Direção Financeira"/>
    <s v="ORI"/>
    <x v="0"/>
    <m/>
    <x v="0"/>
    <x v="0"/>
    <x v="0"/>
    <x v="0"/>
    <x v="0"/>
    <x v="0"/>
    <x v="0"/>
    <x v="0"/>
    <x v="0"/>
    <x v="0"/>
    <x v="0"/>
    <s v="Direção Financeira"/>
    <x v="0"/>
    <x v="0"/>
    <x v="0"/>
    <x v="0"/>
    <x v="0"/>
    <x v="0"/>
    <x v="0"/>
    <x v="0"/>
    <x v="0"/>
    <x v="0"/>
    <x v="0"/>
    <x v="0"/>
    <s v="Pagamento a favor da Tessouraria Municipal pela a aquisição de serviços de Inspeção periodica ligeiro da viatura St-22-RG afeto aos serviços da CMSM, confrome anexo."/>
  </r>
  <r>
    <x v="0"/>
    <n v="0"/>
    <n v="0"/>
    <n v="0"/>
    <n v="1000"/>
    <x v="1298"/>
    <x v="0"/>
    <x v="0"/>
    <x v="0"/>
    <s v="03.16.15"/>
    <x v="0"/>
    <x v="0"/>
    <x v="0"/>
    <s v="Direção Financeira"/>
    <s v="03.16.15"/>
    <s v="Direção Financeira"/>
    <s v="03.16.15"/>
    <x v="36"/>
    <x v="0"/>
    <x v="0"/>
    <x v="0"/>
    <x v="0"/>
    <x v="0"/>
    <x v="0"/>
    <x v="0"/>
    <x v="3"/>
    <s v="2024-05-14"/>
    <x v="1"/>
    <n v="1000"/>
    <x v="0"/>
    <m/>
    <x v="0"/>
    <m/>
    <x v="6"/>
    <n v="100474914"/>
    <x v="0"/>
    <x v="0"/>
    <s v="Direção Financeira"/>
    <s v="ORI"/>
    <x v="0"/>
    <m/>
    <x v="0"/>
    <x v="0"/>
    <x v="0"/>
    <x v="0"/>
    <x v="0"/>
    <x v="0"/>
    <x v="0"/>
    <x v="0"/>
    <x v="0"/>
    <x v="0"/>
    <x v="0"/>
    <s v="Direção Financeira"/>
    <x v="0"/>
    <x v="0"/>
    <x v="0"/>
    <x v="0"/>
    <x v="0"/>
    <x v="0"/>
    <x v="0"/>
    <x v="0"/>
    <x v="0"/>
    <x v="0"/>
    <x v="0"/>
    <x v="0"/>
    <s v="Pagamento a favor da Tessouraria Municipal pela a aquisição de combustivel para viatura St-22-RG afeto aos serviços da CMSM, confrome anexo. "/>
  </r>
  <r>
    <x v="0"/>
    <n v="0"/>
    <n v="0"/>
    <n v="0"/>
    <n v="13400"/>
    <x v="1299"/>
    <x v="0"/>
    <x v="1"/>
    <x v="0"/>
    <s v="03.03.10"/>
    <x v="8"/>
    <x v="0"/>
    <x v="4"/>
    <s v="Receitas Da Câmara"/>
    <s v="03.03.10"/>
    <s v="Receitas Da Câmara"/>
    <s v="03.03.10"/>
    <x v="11"/>
    <x v="0"/>
    <x v="0"/>
    <x v="5"/>
    <x v="0"/>
    <x v="0"/>
    <x v="2"/>
    <x v="0"/>
    <x v="4"/>
    <s v="2024-06-17"/>
    <x v="1"/>
    <n v="13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282"/>
    <x v="1300"/>
    <x v="0"/>
    <x v="1"/>
    <x v="0"/>
    <s v="03.03.10"/>
    <x v="8"/>
    <x v="0"/>
    <x v="4"/>
    <s v="Receitas Da Câmara"/>
    <s v="03.03.10"/>
    <s v="Receitas Da Câmara"/>
    <s v="03.03.10"/>
    <x v="19"/>
    <x v="0"/>
    <x v="3"/>
    <x v="6"/>
    <x v="0"/>
    <x v="0"/>
    <x v="2"/>
    <x v="0"/>
    <x v="4"/>
    <s v="2024-06-17"/>
    <x v="1"/>
    <n v="5928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800"/>
    <x v="1301"/>
    <x v="0"/>
    <x v="1"/>
    <x v="0"/>
    <s v="03.03.10"/>
    <x v="8"/>
    <x v="0"/>
    <x v="4"/>
    <s v="Receitas Da Câmara"/>
    <s v="03.03.10"/>
    <s v="Receitas Da Câmara"/>
    <s v="03.03.10"/>
    <x v="12"/>
    <x v="0"/>
    <x v="3"/>
    <x v="3"/>
    <x v="0"/>
    <x v="0"/>
    <x v="2"/>
    <x v="0"/>
    <x v="4"/>
    <s v="2024-06-17"/>
    <x v="1"/>
    <n v="9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80"/>
    <x v="1302"/>
    <x v="0"/>
    <x v="1"/>
    <x v="0"/>
    <s v="03.03.10"/>
    <x v="8"/>
    <x v="0"/>
    <x v="4"/>
    <s v="Receitas Da Câmara"/>
    <s v="03.03.10"/>
    <s v="Receitas Da Câmara"/>
    <s v="03.03.10"/>
    <x v="6"/>
    <x v="0"/>
    <x v="3"/>
    <x v="3"/>
    <x v="0"/>
    <x v="0"/>
    <x v="2"/>
    <x v="0"/>
    <x v="4"/>
    <s v="2024-06-17"/>
    <x v="1"/>
    <n v="2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
    <x v="1303"/>
    <x v="0"/>
    <x v="1"/>
    <x v="0"/>
    <s v="03.03.10"/>
    <x v="8"/>
    <x v="0"/>
    <x v="4"/>
    <s v="Receitas Da Câmara"/>
    <s v="03.03.10"/>
    <s v="Receitas Da Câmara"/>
    <s v="03.03.10"/>
    <x v="8"/>
    <x v="0"/>
    <x v="3"/>
    <x v="3"/>
    <x v="0"/>
    <x v="0"/>
    <x v="2"/>
    <x v="0"/>
    <x v="4"/>
    <s v="2024-06-17"/>
    <x v="1"/>
    <n v="46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8586"/>
    <x v="1304"/>
    <x v="0"/>
    <x v="0"/>
    <x v="0"/>
    <s v="01.27.06.80"/>
    <x v="1"/>
    <x v="1"/>
    <x v="1"/>
    <s v="Requalificação Urbana e habitação"/>
    <s v="01.27.06"/>
    <s v="Requalificação Urbana e habitação"/>
    <s v="01.27.06"/>
    <x v="1"/>
    <x v="0"/>
    <x v="0"/>
    <x v="0"/>
    <x v="0"/>
    <x v="1"/>
    <x v="1"/>
    <x v="0"/>
    <x v="2"/>
    <s v="2024-02-16"/>
    <x v="0"/>
    <n v="58586"/>
    <x v="0"/>
    <m/>
    <x v="0"/>
    <m/>
    <x v="1"/>
    <n v="100476920"/>
    <x v="0"/>
    <x v="0"/>
    <s v="Requalificação Urbana de Veneza"/>
    <s v="ORI"/>
    <x v="0"/>
    <m/>
    <x v="0"/>
    <x v="0"/>
    <x v="0"/>
    <x v="0"/>
    <x v="0"/>
    <x v="0"/>
    <x v="0"/>
    <x v="0"/>
    <x v="0"/>
    <x v="0"/>
    <x v="0"/>
    <s v="Requalificação Urbana de Veneza"/>
    <x v="0"/>
    <x v="0"/>
    <x v="0"/>
    <x v="0"/>
    <x v="1"/>
    <x v="0"/>
    <x v="0"/>
    <x v="0"/>
    <x v="0"/>
    <x v="0"/>
    <x v="0"/>
    <x v="0"/>
    <s v="Pagamento referente a aquisição de combustíveis, destinados a viatura afeto a obra  de requalificação urbana e ambiental da praia de Veneza, conforme anexo. "/>
  </r>
  <r>
    <x v="0"/>
    <n v="0"/>
    <n v="0"/>
    <n v="0"/>
    <n v="4000"/>
    <x v="1305"/>
    <x v="0"/>
    <x v="0"/>
    <x v="0"/>
    <s v="03.16.15"/>
    <x v="0"/>
    <x v="0"/>
    <x v="0"/>
    <s v="Direção Financeira"/>
    <s v="03.16.15"/>
    <s v="Direção Financeira"/>
    <s v="03.16.15"/>
    <x v="39"/>
    <x v="0"/>
    <x v="0"/>
    <x v="1"/>
    <x v="1"/>
    <x v="0"/>
    <x v="0"/>
    <x v="0"/>
    <x v="0"/>
    <s v="2024-01-26"/>
    <x v="0"/>
    <n v="4000"/>
    <x v="0"/>
    <m/>
    <x v="0"/>
    <m/>
    <x v="99"/>
    <n v="100476775"/>
    <x v="0"/>
    <x v="0"/>
    <s v="Direção Financeira"/>
    <s v="ORI"/>
    <x v="0"/>
    <m/>
    <x v="0"/>
    <x v="0"/>
    <x v="0"/>
    <x v="0"/>
    <x v="0"/>
    <x v="0"/>
    <x v="0"/>
    <x v="0"/>
    <x v="0"/>
    <x v="0"/>
    <x v="0"/>
    <s v="Direção Financeira"/>
    <x v="0"/>
    <x v="0"/>
    <x v="0"/>
    <x v="0"/>
    <x v="0"/>
    <x v="0"/>
    <x v="0"/>
    <x v="0"/>
    <x v="0"/>
    <x v="0"/>
    <x v="0"/>
    <x v="0"/>
    <s v="Pagamento referente a aquisição de energia elétrica, no jardim infantil de Veneza, conforme anexo"/>
  </r>
  <r>
    <x v="0"/>
    <n v="0"/>
    <n v="0"/>
    <n v="0"/>
    <n v="6760"/>
    <x v="1306"/>
    <x v="0"/>
    <x v="1"/>
    <x v="0"/>
    <s v="03.03.10"/>
    <x v="8"/>
    <x v="0"/>
    <x v="4"/>
    <s v="Receitas Da Câmara"/>
    <s v="03.03.10"/>
    <s v="Receitas Da Câmara"/>
    <s v="03.03.10"/>
    <x v="10"/>
    <x v="0"/>
    <x v="3"/>
    <x v="3"/>
    <x v="0"/>
    <x v="0"/>
    <x v="2"/>
    <x v="0"/>
    <x v="0"/>
    <s v="2024-01-31"/>
    <x v="0"/>
    <n v="67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5053"/>
    <x v="1307"/>
    <x v="0"/>
    <x v="1"/>
    <x v="0"/>
    <s v="03.03.10"/>
    <x v="8"/>
    <x v="0"/>
    <x v="4"/>
    <s v="Receitas Da Câmara"/>
    <s v="03.03.10"/>
    <s v="Receitas Da Câmara"/>
    <s v="03.03.10"/>
    <x v="18"/>
    <x v="0"/>
    <x v="0"/>
    <x v="0"/>
    <x v="0"/>
    <x v="0"/>
    <x v="2"/>
    <x v="0"/>
    <x v="0"/>
    <s v="2024-01-31"/>
    <x v="0"/>
    <n v="850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
    <x v="1308"/>
    <x v="0"/>
    <x v="1"/>
    <x v="0"/>
    <s v="03.03.10"/>
    <x v="8"/>
    <x v="0"/>
    <x v="4"/>
    <s v="Receitas Da Câmara"/>
    <s v="03.03.10"/>
    <s v="Receitas Da Câmara"/>
    <s v="03.03.10"/>
    <x v="23"/>
    <x v="0"/>
    <x v="3"/>
    <x v="7"/>
    <x v="0"/>
    <x v="0"/>
    <x v="2"/>
    <x v="0"/>
    <x v="0"/>
    <s v="2024-01-31"/>
    <x v="0"/>
    <n v="7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72"/>
    <x v="1309"/>
    <x v="0"/>
    <x v="1"/>
    <x v="0"/>
    <s v="03.03.10"/>
    <x v="8"/>
    <x v="0"/>
    <x v="4"/>
    <s v="Receitas Da Câmara"/>
    <s v="03.03.10"/>
    <s v="Receitas Da Câmara"/>
    <s v="03.03.10"/>
    <x v="20"/>
    <x v="0"/>
    <x v="3"/>
    <x v="3"/>
    <x v="0"/>
    <x v="0"/>
    <x v="2"/>
    <x v="0"/>
    <x v="0"/>
    <s v="2024-01-31"/>
    <x v="0"/>
    <n v="587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90"/>
    <x v="1310"/>
    <x v="0"/>
    <x v="1"/>
    <x v="0"/>
    <s v="03.03.10"/>
    <x v="8"/>
    <x v="0"/>
    <x v="4"/>
    <s v="Receitas Da Câmara"/>
    <s v="03.03.10"/>
    <s v="Receitas Da Câmara"/>
    <s v="03.03.10"/>
    <x v="13"/>
    <x v="0"/>
    <x v="3"/>
    <x v="3"/>
    <x v="0"/>
    <x v="0"/>
    <x v="2"/>
    <x v="0"/>
    <x v="0"/>
    <s v="2024-01-31"/>
    <x v="0"/>
    <n v="24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1311"/>
    <x v="0"/>
    <x v="1"/>
    <x v="0"/>
    <s v="03.03.10"/>
    <x v="8"/>
    <x v="0"/>
    <x v="4"/>
    <s v="Receitas Da Câmara"/>
    <s v="03.03.10"/>
    <s v="Receitas Da Câmara"/>
    <s v="03.03.10"/>
    <x v="6"/>
    <x v="0"/>
    <x v="3"/>
    <x v="3"/>
    <x v="0"/>
    <x v="0"/>
    <x v="2"/>
    <x v="0"/>
    <x v="0"/>
    <s v="2024-01-31"/>
    <x v="0"/>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
    <x v="1312"/>
    <x v="0"/>
    <x v="1"/>
    <x v="0"/>
    <s v="03.03.10"/>
    <x v="8"/>
    <x v="0"/>
    <x v="4"/>
    <s v="Receitas Da Câmara"/>
    <s v="03.03.10"/>
    <s v="Receitas Da Câmara"/>
    <s v="03.03.10"/>
    <x v="8"/>
    <x v="0"/>
    <x v="3"/>
    <x v="3"/>
    <x v="0"/>
    <x v="0"/>
    <x v="2"/>
    <x v="0"/>
    <x v="0"/>
    <s v="2024-01-31"/>
    <x v="0"/>
    <n v="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2"/>
    <x v="1313"/>
    <x v="0"/>
    <x v="1"/>
    <x v="0"/>
    <s v="03.03.10"/>
    <x v="8"/>
    <x v="0"/>
    <x v="4"/>
    <s v="Receitas Da Câmara"/>
    <s v="03.03.10"/>
    <s v="Receitas Da Câmara"/>
    <s v="03.03.10"/>
    <x v="22"/>
    <x v="0"/>
    <x v="3"/>
    <x v="7"/>
    <x v="0"/>
    <x v="0"/>
    <x v="2"/>
    <x v="0"/>
    <x v="0"/>
    <s v="2024-01-31"/>
    <x v="0"/>
    <n v="18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30"/>
    <x v="1314"/>
    <x v="0"/>
    <x v="1"/>
    <x v="0"/>
    <s v="03.03.10"/>
    <x v="8"/>
    <x v="0"/>
    <x v="4"/>
    <s v="Receitas Da Câmara"/>
    <s v="03.03.10"/>
    <s v="Receitas Da Câmara"/>
    <s v="03.03.10"/>
    <x v="17"/>
    <x v="0"/>
    <x v="3"/>
    <x v="3"/>
    <x v="0"/>
    <x v="0"/>
    <x v="2"/>
    <x v="0"/>
    <x v="0"/>
    <s v="2024-01-31"/>
    <x v="0"/>
    <n v="33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1315"/>
    <x v="0"/>
    <x v="1"/>
    <x v="0"/>
    <s v="03.03.10"/>
    <x v="8"/>
    <x v="0"/>
    <x v="4"/>
    <s v="Receitas Da Câmara"/>
    <s v="03.03.10"/>
    <s v="Receitas Da Câmara"/>
    <s v="03.03.10"/>
    <x v="11"/>
    <x v="0"/>
    <x v="0"/>
    <x v="5"/>
    <x v="0"/>
    <x v="0"/>
    <x v="2"/>
    <x v="0"/>
    <x v="0"/>
    <s v="2024-01-31"/>
    <x v="0"/>
    <n v="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10"/>
    <x v="1316"/>
    <x v="0"/>
    <x v="1"/>
    <x v="0"/>
    <s v="03.03.10"/>
    <x v="8"/>
    <x v="0"/>
    <x v="4"/>
    <s v="Receitas Da Câmara"/>
    <s v="03.03.10"/>
    <s v="Receitas Da Câmara"/>
    <s v="03.03.10"/>
    <x v="9"/>
    <x v="0"/>
    <x v="3"/>
    <x v="3"/>
    <x v="0"/>
    <x v="0"/>
    <x v="2"/>
    <x v="0"/>
    <x v="0"/>
    <s v="2024-01-31"/>
    <x v="0"/>
    <n v="30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33"/>
    <x v="1317"/>
    <x v="0"/>
    <x v="1"/>
    <x v="0"/>
    <s v="03.03.10"/>
    <x v="8"/>
    <x v="0"/>
    <x v="4"/>
    <s v="Receitas Da Câmara"/>
    <s v="03.03.10"/>
    <s v="Receitas Da Câmara"/>
    <s v="03.03.10"/>
    <x v="9"/>
    <x v="0"/>
    <x v="3"/>
    <x v="3"/>
    <x v="0"/>
    <x v="0"/>
    <x v="2"/>
    <x v="0"/>
    <x v="0"/>
    <s v="2024-01-15"/>
    <x v="0"/>
    <n v="813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1318"/>
    <x v="0"/>
    <x v="1"/>
    <x v="0"/>
    <s v="03.03.10"/>
    <x v="8"/>
    <x v="0"/>
    <x v="4"/>
    <s v="Receitas Da Câmara"/>
    <s v="03.03.10"/>
    <s v="Receitas Da Câmara"/>
    <s v="03.03.10"/>
    <x v="6"/>
    <x v="0"/>
    <x v="3"/>
    <x v="3"/>
    <x v="0"/>
    <x v="0"/>
    <x v="2"/>
    <x v="0"/>
    <x v="0"/>
    <s v="2024-01-15"/>
    <x v="0"/>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1319"/>
    <x v="0"/>
    <x v="1"/>
    <x v="0"/>
    <s v="03.03.10"/>
    <x v="8"/>
    <x v="0"/>
    <x v="4"/>
    <s v="Receitas Da Câmara"/>
    <s v="03.03.10"/>
    <s v="Receitas Da Câmara"/>
    <s v="03.03.10"/>
    <x v="20"/>
    <x v="0"/>
    <x v="3"/>
    <x v="3"/>
    <x v="0"/>
    <x v="0"/>
    <x v="2"/>
    <x v="0"/>
    <x v="0"/>
    <s v="2024-01-15"/>
    <x v="0"/>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90"/>
    <x v="1320"/>
    <x v="0"/>
    <x v="1"/>
    <x v="0"/>
    <s v="03.03.10"/>
    <x v="8"/>
    <x v="0"/>
    <x v="4"/>
    <s v="Receitas Da Câmara"/>
    <s v="03.03.10"/>
    <s v="Receitas Da Câmara"/>
    <s v="03.03.10"/>
    <x v="13"/>
    <x v="0"/>
    <x v="3"/>
    <x v="3"/>
    <x v="0"/>
    <x v="0"/>
    <x v="2"/>
    <x v="0"/>
    <x v="0"/>
    <s v="2024-01-15"/>
    <x v="0"/>
    <n v="54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910"/>
    <x v="1321"/>
    <x v="0"/>
    <x v="1"/>
    <x v="0"/>
    <s v="03.03.10"/>
    <x v="8"/>
    <x v="0"/>
    <x v="4"/>
    <s v="Receitas Da Câmara"/>
    <s v="03.03.10"/>
    <s v="Receitas Da Câmara"/>
    <s v="03.03.10"/>
    <x v="18"/>
    <x v="0"/>
    <x v="0"/>
    <x v="0"/>
    <x v="0"/>
    <x v="0"/>
    <x v="2"/>
    <x v="0"/>
    <x v="0"/>
    <s v="2024-01-15"/>
    <x v="0"/>
    <n v="1009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
    <x v="1322"/>
    <x v="0"/>
    <x v="1"/>
    <x v="0"/>
    <s v="03.03.10"/>
    <x v="8"/>
    <x v="0"/>
    <x v="4"/>
    <s v="Receitas Da Câmara"/>
    <s v="03.03.10"/>
    <s v="Receitas Da Câmara"/>
    <s v="03.03.10"/>
    <x v="8"/>
    <x v="0"/>
    <x v="3"/>
    <x v="3"/>
    <x v="0"/>
    <x v="0"/>
    <x v="2"/>
    <x v="0"/>
    <x v="0"/>
    <s v="2024-01-15"/>
    <x v="0"/>
    <n v="3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625"/>
    <x v="1323"/>
    <x v="0"/>
    <x v="1"/>
    <x v="0"/>
    <s v="03.03.10"/>
    <x v="8"/>
    <x v="0"/>
    <x v="4"/>
    <s v="Receitas Da Câmara"/>
    <s v="03.03.10"/>
    <s v="Receitas Da Câmara"/>
    <s v="03.03.10"/>
    <x v="10"/>
    <x v="0"/>
    <x v="3"/>
    <x v="3"/>
    <x v="0"/>
    <x v="0"/>
    <x v="2"/>
    <x v="0"/>
    <x v="0"/>
    <s v="2024-01-15"/>
    <x v="0"/>
    <n v="86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1324"/>
    <x v="0"/>
    <x v="1"/>
    <x v="0"/>
    <s v="03.03.10"/>
    <x v="8"/>
    <x v="0"/>
    <x v="4"/>
    <s v="Receitas Da Câmara"/>
    <s v="03.03.10"/>
    <s v="Receitas Da Câmara"/>
    <s v="03.03.10"/>
    <x v="11"/>
    <x v="0"/>
    <x v="0"/>
    <x v="5"/>
    <x v="0"/>
    <x v="0"/>
    <x v="2"/>
    <x v="0"/>
    <x v="0"/>
    <s v="2024-01-15"/>
    <x v="0"/>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90"/>
    <x v="1325"/>
    <x v="0"/>
    <x v="1"/>
    <x v="0"/>
    <s v="03.03.10"/>
    <x v="8"/>
    <x v="0"/>
    <x v="4"/>
    <s v="Receitas Da Câmara"/>
    <s v="03.03.10"/>
    <s v="Receitas Da Câmara"/>
    <s v="03.03.10"/>
    <x v="17"/>
    <x v="0"/>
    <x v="3"/>
    <x v="3"/>
    <x v="0"/>
    <x v="0"/>
    <x v="2"/>
    <x v="0"/>
    <x v="0"/>
    <s v="2024-01-15"/>
    <x v="0"/>
    <n v="159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000"/>
    <x v="1326"/>
    <x v="0"/>
    <x v="1"/>
    <x v="0"/>
    <s v="03.03.10"/>
    <x v="8"/>
    <x v="0"/>
    <x v="4"/>
    <s v="Receitas Da Câmara"/>
    <s v="03.03.10"/>
    <s v="Receitas Da Câmara"/>
    <s v="03.03.10"/>
    <x v="15"/>
    <x v="0"/>
    <x v="0"/>
    <x v="0"/>
    <x v="0"/>
    <x v="0"/>
    <x v="2"/>
    <x v="0"/>
    <x v="0"/>
    <s v="2024-01-08"/>
    <x v="0"/>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40"/>
    <x v="1327"/>
    <x v="0"/>
    <x v="1"/>
    <x v="0"/>
    <s v="03.03.10"/>
    <x v="8"/>
    <x v="0"/>
    <x v="4"/>
    <s v="Receitas Da Câmara"/>
    <s v="03.03.10"/>
    <s v="Receitas Da Câmara"/>
    <s v="03.03.10"/>
    <x v="17"/>
    <x v="0"/>
    <x v="3"/>
    <x v="3"/>
    <x v="0"/>
    <x v="0"/>
    <x v="2"/>
    <x v="0"/>
    <x v="0"/>
    <s v="2024-01-08"/>
    <x v="0"/>
    <n v="744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5560"/>
    <x v="1328"/>
    <x v="0"/>
    <x v="1"/>
    <x v="0"/>
    <s v="03.03.10"/>
    <x v="8"/>
    <x v="0"/>
    <x v="4"/>
    <s v="Receitas Da Câmara"/>
    <s v="03.03.10"/>
    <s v="Receitas Da Câmara"/>
    <s v="03.03.10"/>
    <x v="20"/>
    <x v="0"/>
    <x v="3"/>
    <x v="3"/>
    <x v="0"/>
    <x v="0"/>
    <x v="2"/>
    <x v="0"/>
    <x v="0"/>
    <s v="2024-01-08"/>
    <x v="0"/>
    <n v="15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50"/>
    <x v="1329"/>
    <x v="0"/>
    <x v="1"/>
    <x v="0"/>
    <s v="03.03.10"/>
    <x v="8"/>
    <x v="0"/>
    <x v="4"/>
    <s v="Receitas Da Câmara"/>
    <s v="03.03.10"/>
    <s v="Receitas Da Câmara"/>
    <s v="03.03.10"/>
    <x v="10"/>
    <x v="0"/>
    <x v="3"/>
    <x v="3"/>
    <x v="0"/>
    <x v="0"/>
    <x v="2"/>
    <x v="0"/>
    <x v="0"/>
    <s v="2024-01-08"/>
    <x v="0"/>
    <n v="365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7200"/>
    <x v="1330"/>
    <x v="0"/>
    <x v="1"/>
    <x v="0"/>
    <s v="03.03.10"/>
    <x v="8"/>
    <x v="0"/>
    <x v="4"/>
    <s v="Receitas Da Câmara"/>
    <s v="03.03.10"/>
    <s v="Receitas Da Câmara"/>
    <s v="03.03.10"/>
    <x v="42"/>
    <x v="0"/>
    <x v="3"/>
    <x v="3"/>
    <x v="0"/>
    <x v="0"/>
    <x v="2"/>
    <x v="0"/>
    <x v="0"/>
    <s v="2024-01-08"/>
    <x v="0"/>
    <n v="1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1331"/>
    <x v="0"/>
    <x v="1"/>
    <x v="0"/>
    <s v="03.03.10"/>
    <x v="8"/>
    <x v="0"/>
    <x v="4"/>
    <s v="Receitas Da Câmara"/>
    <s v="03.03.10"/>
    <s v="Receitas Da Câmara"/>
    <s v="03.03.10"/>
    <x v="16"/>
    <x v="0"/>
    <x v="0"/>
    <x v="5"/>
    <x v="0"/>
    <x v="0"/>
    <x v="2"/>
    <x v="0"/>
    <x v="0"/>
    <s v="2024-01-08"/>
    <x v="0"/>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700"/>
    <x v="1332"/>
    <x v="0"/>
    <x v="1"/>
    <x v="0"/>
    <s v="03.03.10"/>
    <x v="8"/>
    <x v="0"/>
    <x v="4"/>
    <s v="Receitas Da Câmara"/>
    <s v="03.03.10"/>
    <s v="Receitas Da Câmara"/>
    <s v="03.03.10"/>
    <x v="11"/>
    <x v="0"/>
    <x v="0"/>
    <x v="5"/>
    <x v="0"/>
    <x v="0"/>
    <x v="2"/>
    <x v="0"/>
    <x v="0"/>
    <s v="2024-01-08"/>
    <x v="0"/>
    <n v="147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000"/>
    <x v="1333"/>
    <x v="0"/>
    <x v="1"/>
    <x v="0"/>
    <s v="03.03.10"/>
    <x v="8"/>
    <x v="0"/>
    <x v="4"/>
    <s v="Receitas Da Câmara"/>
    <s v="03.03.10"/>
    <s v="Receitas Da Câmara"/>
    <s v="03.03.10"/>
    <x v="19"/>
    <x v="0"/>
    <x v="3"/>
    <x v="6"/>
    <x v="0"/>
    <x v="0"/>
    <x v="2"/>
    <x v="0"/>
    <x v="0"/>
    <s v="2024-01-08"/>
    <x v="0"/>
    <n v="20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500"/>
    <x v="1334"/>
    <x v="0"/>
    <x v="1"/>
    <x v="0"/>
    <s v="03.03.10"/>
    <x v="8"/>
    <x v="0"/>
    <x v="4"/>
    <s v="Receitas Da Câmara"/>
    <s v="03.03.10"/>
    <s v="Receitas Da Câmara"/>
    <s v="03.03.10"/>
    <x v="14"/>
    <x v="0"/>
    <x v="3"/>
    <x v="3"/>
    <x v="0"/>
    <x v="0"/>
    <x v="2"/>
    <x v="0"/>
    <x v="0"/>
    <s v="2024-01-08"/>
    <x v="0"/>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40"/>
    <x v="1335"/>
    <x v="0"/>
    <x v="1"/>
    <x v="0"/>
    <s v="03.03.10"/>
    <x v="8"/>
    <x v="0"/>
    <x v="4"/>
    <s v="Receitas Da Câmara"/>
    <s v="03.03.10"/>
    <s v="Receitas Da Câmara"/>
    <s v="03.03.10"/>
    <x v="13"/>
    <x v="0"/>
    <x v="3"/>
    <x v="3"/>
    <x v="0"/>
    <x v="0"/>
    <x v="2"/>
    <x v="0"/>
    <x v="0"/>
    <s v="2024-01-08"/>
    <x v="0"/>
    <n v="544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080"/>
    <x v="1336"/>
    <x v="0"/>
    <x v="1"/>
    <x v="0"/>
    <s v="03.03.10"/>
    <x v="8"/>
    <x v="0"/>
    <x v="4"/>
    <s v="Receitas Da Câmara"/>
    <s v="03.03.10"/>
    <s v="Receitas Da Câmara"/>
    <s v="03.03.10"/>
    <x v="6"/>
    <x v="0"/>
    <x v="3"/>
    <x v="3"/>
    <x v="0"/>
    <x v="0"/>
    <x v="2"/>
    <x v="0"/>
    <x v="0"/>
    <s v="2024-01-08"/>
    <x v="0"/>
    <n v="108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340"/>
    <x v="1337"/>
    <x v="0"/>
    <x v="1"/>
    <x v="0"/>
    <s v="03.03.10"/>
    <x v="8"/>
    <x v="0"/>
    <x v="4"/>
    <s v="Receitas Da Câmara"/>
    <s v="03.03.10"/>
    <s v="Receitas Da Câmara"/>
    <s v="03.03.10"/>
    <x v="8"/>
    <x v="0"/>
    <x v="3"/>
    <x v="3"/>
    <x v="0"/>
    <x v="0"/>
    <x v="2"/>
    <x v="0"/>
    <x v="0"/>
    <s v="2024-01-08"/>
    <x v="0"/>
    <n v="34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20"/>
    <x v="1338"/>
    <x v="0"/>
    <x v="1"/>
    <x v="0"/>
    <s v="03.03.10"/>
    <x v="8"/>
    <x v="0"/>
    <x v="4"/>
    <s v="Receitas Da Câmara"/>
    <s v="03.03.10"/>
    <s v="Receitas Da Câmara"/>
    <s v="03.03.10"/>
    <x v="21"/>
    <x v="0"/>
    <x v="3"/>
    <x v="3"/>
    <x v="0"/>
    <x v="0"/>
    <x v="2"/>
    <x v="0"/>
    <x v="0"/>
    <s v="2024-01-08"/>
    <x v="0"/>
    <n v="420"/>
    <x v="0"/>
    <m/>
    <x v="0"/>
    <m/>
    <x v="9"/>
    <n v="100474693"/>
    <x v="0"/>
    <x v="0"/>
    <s v="Receitas Da Câmara"/>
    <s v="EXT"/>
    <x v="0"/>
    <s v="RDC"/>
    <x v="0"/>
    <x v="0"/>
    <x v="0"/>
    <x v="0"/>
    <x v="0"/>
    <x v="0"/>
    <x v="0"/>
    <x v="0"/>
    <x v="0"/>
    <x v="0"/>
    <x v="0"/>
    <s v="Receitas Da Câmara"/>
    <x v="0"/>
    <x v="0"/>
    <x v="0"/>
    <x v="0"/>
    <x v="0"/>
    <x v="0"/>
    <x v="0"/>
    <x v="0"/>
    <x v="0"/>
    <x v="1"/>
    <x v="0"/>
    <x v="0"/>
    <s v="Resumo de Receitas Virtuais"/>
  </r>
  <r>
    <x v="1"/>
    <n v="0"/>
    <n v="0"/>
    <n v="0"/>
    <n v="138279"/>
    <x v="1339"/>
    <x v="0"/>
    <x v="0"/>
    <x v="0"/>
    <s v="01.27.06.80"/>
    <x v="1"/>
    <x v="1"/>
    <x v="1"/>
    <s v="Requalificação Urbana e habitação"/>
    <s v="01.27.06"/>
    <s v="Requalificação Urbana e habitação"/>
    <s v="01.27.06"/>
    <x v="1"/>
    <x v="0"/>
    <x v="0"/>
    <x v="0"/>
    <x v="0"/>
    <x v="1"/>
    <x v="1"/>
    <x v="0"/>
    <x v="1"/>
    <s v="2024-03-19"/>
    <x v="0"/>
    <n v="138279"/>
    <x v="0"/>
    <m/>
    <x v="0"/>
    <m/>
    <x v="1"/>
    <n v="100476920"/>
    <x v="0"/>
    <x v="0"/>
    <s v="Requalificação Urbana de Veneza"/>
    <s v="ORI"/>
    <x v="0"/>
    <m/>
    <x v="0"/>
    <x v="0"/>
    <x v="0"/>
    <x v="0"/>
    <x v="0"/>
    <x v="0"/>
    <x v="0"/>
    <x v="0"/>
    <x v="0"/>
    <x v="0"/>
    <x v="0"/>
    <s v="Requalificação Urbana de Veneza"/>
    <x v="0"/>
    <x v="0"/>
    <x v="0"/>
    <x v="0"/>
    <x v="1"/>
    <x v="0"/>
    <x v="0"/>
    <x v="0"/>
    <x v="0"/>
    <x v="0"/>
    <x v="0"/>
    <x v="0"/>
    <s v=" Pagamento a favor da Felisberto Carvalho Auto, pela a aquisição de combustível para a viatura destinados as obras de requalificação urbana e ambiental de Praia de Veneza, conforme anexo. "/>
  </r>
  <r>
    <x v="0"/>
    <n v="0"/>
    <n v="0"/>
    <n v="0"/>
    <n v="19160"/>
    <x v="1340"/>
    <x v="0"/>
    <x v="0"/>
    <x v="0"/>
    <s v="01.25.01.10"/>
    <x v="33"/>
    <x v="3"/>
    <x v="3"/>
    <s v="Educação"/>
    <s v="01.25.01"/>
    <s v="Educação"/>
    <s v="01.25.01"/>
    <x v="4"/>
    <x v="0"/>
    <x v="2"/>
    <x v="2"/>
    <x v="0"/>
    <x v="1"/>
    <x v="0"/>
    <x v="0"/>
    <x v="1"/>
    <s v="2024-03-07"/>
    <x v="0"/>
    <n v="19160"/>
    <x v="0"/>
    <m/>
    <x v="0"/>
    <m/>
    <x v="97"/>
    <n v="100479452"/>
    <x v="0"/>
    <x v="0"/>
    <s v="Transporte escolar"/>
    <s v="ORI"/>
    <x v="0"/>
    <m/>
    <x v="0"/>
    <x v="0"/>
    <x v="0"/>
    <x v="0"/>
    <x v="0"/>
    <x v="0"/>
    <x v="0"/>
    <x v="0"/>
    <x v="0"/>
    <x v="0"/>
    <x v="0"/>
    <s v="Transporte escolar"/>
    <x v="0"/>
    <x v="0"/>
    <x v="0"/>
    <x v="0"/>
    <x v="1"/>
    <x v="0"/>
    <x v="0"/>
    <x v="0"/>
    <x v="0"/>
    <x v="0"/>
    <x v="0"/>
    <x v="0"/>
    <s v="Pagamento referente a aquisição de serviços de manutenção da viaturas afetos aos transporte escolar CMSM, conforme anexo"/>
  </r>
  <r>
    <x v="0"/>
    <n v="0"/>
    <n v="0"/>
    <n v="0"/>
    <n v="1400"/>
    <x v="1341"/>
    <x v="0"/>
    <x v="0"/>
    <x v="0"/>
    <s v="03.16.15"/>
    <x v="0"/>
    <x v="0"/>
    <x v="0"/>
    <s v="Direção Financeira"/>
    <s v="03.16.15"/>
    <s v="Direção Financeira"/>
    <s v="03.16.15"/>
    <x v="3"/>
    <x v="0"/>
    <x v="0"/>
    <x v="1"/>
    <x v="0"/>
    <x v="0"/>
    <x v="0"/>
    <x v="0"/>
    <x v="1"/>
    <s v="2024-03-21"/>
    <x v="0"/>
    <n v="1400"/>
    <x v="0"/>
    <m/>
    <x v="0"/>
    <m/>
    <x v="134"/>
    <n v="100477731"/>
    <x v="0"/>
    <x v="0"/>
    <s v="Direção Financeira"/>
    <s v="ORI"/>
    <x v="0"/>
    <m/>
    <x v="0"/>
    <x v="0"/>
    <x v="0"/>
    <x v="0"/>
    <x v="0"/>
    <x v="0"/>
    <x v="0"/>
    <x v="0"/>
    <x v="0"/>
    <x v="0"/>
    <x v="0"/>
    <s v="Direção Financeira"/>
    <x v="0"/>
    <x v="0"/>
    <x v="0"/>
    <x v="0"/>
    <x v="0"/>
    <x v="0"/>
    <x v="0"/>
    <x v="0"/>
    <x v="0"/>
    <x v="0"/>
    <x v="0"/>
    <x v="0"/>
    <s v="Ajuda de custo a favor do Sr. Gersom Lopes pela sua deslocação em missão de serviço a cidade da Praia no dia 18 de Março de 2024, conforme justificativo em anexo"/>
  </r>
  <r>
    <x v="0"/>
    <n v="0"/>
    <n v="0"/>
    <n v="0"/>
    <n v="53500"/>
    <x v="1342"/>
    <x v="0"/>
    <x v="1"/>
    <x v="0"/>
    <s v="80.02.01"/>
    <x v="2"/>
    <x v="2"/>
    <x v="2"/>
    <s v="Retenções Iur"/>
    <s v="80.02.01"/>
    <s v="Retenções Iur"/>
    <s v="80.02.01"/>
    <x v="2"/>
    <x v="0"/>
    <x v="1"/>
    <x v="0"/>
    <x v="1"/>
    <x v="2"/>
    <x v="2"/>
    <x v="0"/>
    <x v="6"/>
    <s v="2024-04-24"/>
    <x v="1"/>
    <n v="53500"/>
    <x v="0"/>
    <m/>
    <x v="0"/>
    <m/>
    <x v="2"/>
    <n v="100474696"/>
    <x v="0"/>
    <x v="0"/>
    <s v="Retenções Iur"/>
    <s v="ORI"/>
    <x v="0"/>
    <s v="RIUR"/>
    <x v="0"/>
    <x v="0"/>
    <x v="0"/>
    <x v="0"/>
    <x v="0"/>
    <x v="0"/>
    <x v="0"/>
    <x v="0"/>
    <x v="0"/>
    <x v="0"/>
    <x v="0"/>
    <s v="Retenções Iur"/>
    <x v="0"/>
    <x v="0"/>
    <x v="0"/>
    <x v="0"/>
    <x v="2"/>
    <x v="0"/>
    <x v="0"/>
    <x v="0"/>
    <x v="0"/>
    <x v="1"/>
    <x v="0"/>
    <x v="0"/>
    <s v="RETENCAO OT"/>
  </r>
  <r>
    <x v="0"/>
    <n v="0"/>
    <n v="0"/>
    <n v="0"/>
    <n v="1429"/>
    <x v="1343"/>
    <x v="0"/>
    <x v="1"/>
    <x v="0"/>
    <s v="03.03.10"/>
    <x v="8"/>
    <x v="0"/>
    <x v="4"/>
    <s v="Receitas Da Câmara"/>
    <s v="03.03.10"/>
    <s v="Receitas Da Câmara"/>
    <s v="03.03.10"/>
    <x v="25"/>
    <x v="0"/>
    <x v="3"/>
    <x v="3"/>
    <x v="0"/>
    <x v="0"/>
    <x v="2"/>
    <x v="0"/>
    <x v="4"/>
    <s v="2024-06-17"/>
    <x v="1"/>
    <n v="14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431"/>
    <x v="1344"/>
    <x v="0"/>
    <x v="1"/>
    <x v="0"/>
    <s v="03.03.10"/>
    <x v="8"/>
    <x v="0"/>
    <x v="4"/>
    <s v="Receitas Da Câmara"/>
    <s v="03.03.10"/>
    <s v="Receitas Da Câmara"/>
    <s v="03.03.10"/>
    <x v="18"/>
    <x v="0"/>
    <x v="0"/>
    <x v="0"/>
    <x v="0"/>
    <x v="0"/>
    <x v="2"/>
    <x v="0"/>
    <x v="4"/>
    <s v="2024-06-17"/>
    <x v="1"/>
    <n v="111431"/>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70000"/>
    <x v="1345"/>
    <x v="0"/>
    <x v="1"/>
    <x v="0"/>
    <s v="03.03.10"/>
    <x v="8"/>
    <x v="0"/>
    <x v="4"/>
    <s v="Receitas Da Câmara"/>
    <s v="03.03.10"/>
    <s v="Receitas Da Câmara"/>
    <s v="03.03.10"/>
    <x v="15"/>
    <x v="0"/>
    <x v="0"/>
    <x v="0"/>
    <x v="0"/>
    <x v="0"/>
    <x v="2"/>
    <x v="0"/>
    <x v="4"/>
    <s v="2024-06-17"/>
    <x v="1"/>
    <n v="107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975"/>
    <x v="1346"/>
    <x v="0"/>
    <x v="1"/>
    <x v="0"/>
    <s v="03.03.10"/>
    <x v="8"/>
    <x v="0"/>
    <x v="4"/>
    <s v="Receitas Da Câmara"/>
    <s v="03.03.10"/>
    <s v="Receitas Da Câmara"/>
    <s v="03.03.10"/>
    <x v="10"/>
    <x v="0"/>
    <x v="3"/>
    <x v="3"/>
    <x v="0"/>
    <x v="0"/>
    <x v="2"/>
    <x v="0"/>
    <x v="4"/>
    <s v="2024-06-17"/>
    <x v="1"/>
    <n v="129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1347"/>
    <x v="0"/>
    <x v="1"/>
    <x v="0"/>
    <s v="03.03.10"/>
    <x v="8"/>
    <x v="0"/>
    <x v="4"/>
    <s v="Receitas Da Câmara"/>
    <s v="03.03.10"/>
    <s v="Receitas Da Câmara"/>
    <s v="03.03.10"/>
    <x v="9"/>
    <x v="0"/>
    <x v="3"/>
    <x v="3"/>
    <x v="0"/>
    <x v="0"/>
    <x v="2"/>
    <x v="0"/>
    <x v="4"/>
    <s v="2024-06-17"/>
    <x v="1"/>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830"/>
    <x v="1348"/>
    <x v="0"/>
    <x v="1"/>
    <x v="0"/>
    <s v="03.03.10"/>
    <x v="8"/>
    <x v="0"/>
    <x v="4"/>
    <s v="Receitas Da Câmara"/>
    <s v="03.03.10"/>
    <s v="Receitas Da Câmara"/>
    <s v="03.03.10"/>
    <x v="13"/>
    <x v="0"/>
    <x v="3"/>
    <x v="3"/>
    <x v="0"/>
    <x v="0"/>
    <x v="2"/>
    <x v="0"/>
    <x v="4"/>
    <s v="2024-06-17"/>
    <x v="1"/>
    <n v="8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0"/>
    <x v="1349"/>
    <x v="0"/>
    <x v="1"/>
    <x v="0"/>
    <s v="03.03.10"/>
    <x v="8"/>
    <x v="0"/>
    <x v="4"/>
    <s v="Receitas Da Câmara"/>
    <s v="03.03.10"/>
    <s v="Receitas Da Câmara"/>
    <s v="03.03.10"/>
    <x v="20"/>
    <x v="0"/>
    <x v="3"/>
    <x v="3"/>
    <x v="0"/>
    <x v="0"/>
    <x v="2"/>
    <x v="0"/>
    <x v="4"/>
    <s v="2024-06-17"/>
    <x v="1"/>
    <n v="10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05"/>
    <x v="1350"/>
    <x v="0"/>
    <x v="1"/>
    <x v="0"/>
    <s v="03.03.10"/>
    <x v="8"/>
    <x v="0"/>
    <x v="4"/>
    <s v="Receitas Da Câmara"/>
    <s v="03.03.10"/>
    <s v="Receitas Da Câmara"/>
    <s v="03.03.10"/>
    <x v="17"/>
    <x v="0"/>
    <x v="3"/>
    <x v="3"/>
    <x v="0"/>
    <x v="0"/>
    <x v="2"/>
    <x v="0"/>
    <x v="4"/>
    <s v="2024-06-17"/>
    <x v="1"/>
    <n v="56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
    <x v="1351"/>
    <x v="0"/>
    <x v="1"/>
    <x v="0"/>
    <s v="03.03.10"/>
    <x v="8"/>
    <x v="0"/>
    <x v="4"/>
    <s v="Receitas Da Câmara"/>
    <s v="03.03.10"/>
    <s v="Receitas Da Câmara"/>
    <s v="03.03.10"/>
    <x v="42"/>
    <x v="0"/>
    <x v="3"/>
    <x v="3"/>
    <x v="0"/>
    <x v="0"/>
    <x v="2"/>
    <x v="0"/>
    <x v="4"/>
    <s v="2024-06-17"/>
    <x v="1"/>
    <n v="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1352"/>
    <x v="0"/>
    <x v="1"/>
    <x v="0"/>
    <s v="03.03.10"/>
    <x v="8"/>
    <x v="0"/>
    <x v="4"/>
    <s v="Receitas Da Câmara"/>
    <s v="03.03.10"/>
    <s v="Receitas Da Câmara"/>
    <s v="03.03.10"/>
    <x v="76"/>
    <x v="0"/>
    <x v="3"/>
    <x v="7"/>
    <x v="0"/>
    <x v="0"/>
    <x v="2"/>
    <x v="0"/>
    <x v="4"/>
    <s v="2024-06-17"/>
    <x v="1"/>
    <n v="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0"/>
    <x v="1353"/>
    <x v="0"/>
    <x v="1"/>
    <x v="0"/>
    <s v="03.03.10"/>
    <x v="8"/>
    <x v="0"/>
    <x v="4"/>
    <s v="Receitas Da Câmara"/>
    <s v="03.03.10"/>
    <s v="Receitas Da Câmara"/>
    <s v="03.03.10"/>
    <x v="26"/>
    <x v="0"/>
    <x v="3"/>
    <x v="3"/>
    <x v="0"/>
    <x v="0"/>
    <x v="2"/>
    <x v="0"/>
    <x v="4"/>
    <s v="2024-06-17"/>
    <x v="1"/>
    <n v="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1354"/>
    <x v="0"/>
    <x v="1"/>
    <x v="0"/>
    <s v="03.03.10"/>
    <x v="8"/>
    <x v="0"/>
    <x v="4"/>
    <s v="Receitas Da Câmara"/>
    <s v="03.03.10"/>
    <s v="Receitas Da Câmara"/>
    <s v="03.03.10"/>
    <x v="21"/>
    <x v="0"/>
    <x v="3"/>
    <x v="3"/>
    <x v="0"/>
    <x v="0"/>
    <x v="2"/>
    <x v="0"/>
    <x v="4"/>
    <s v="2024-06-17"/>
    <x v="1"/>
    <n v="4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0000"/>
    <x v="1355"/>
    <x v="0"/>
    <x v="0"/>
    <x v="0"/>
    <s v="01.27.06.61"/>
    <x v="34"/>
    <x v="1"/>
    <x v="1"/>
    <s v="Requalificação Urbana e habitação"/>
    <s v="01.27.06"/>
    <s v="Requalificação Urbana e habitação"/>
    <s v="01.27.06"/>
    <x v="1"/>
    <x v="0"/>
    <x v="0"/>
    <x v="0"/>
    <x v="0"/>
    <x v="1"/>
    <x v="1"/>
    <x v="0"/>
    <x v="4"/>
    <s v="2024-06-21"/>
    <x v="1"/>
    <n v="50000"/>
    <x v="0"/>
    <m/>
    <x v="0"/>
    <m/>
    <x v="244"/>
    <n v="100041496"/>
    <x v="0"/>
    <x v="0"/>
    <s v="Requalificação Urbana de Ponta Verde"/>
    <s v="ORI"/>
    <x v="0"/>
    <s v="PVR"/>
    <x v="0"/>
    <x v="0"/>
    <x v="0"/>
    <x v="0"/>
    <x v="0"/>
    <x v="0"/>
    <x v="0"/>
    <x v="0"/>
    <x v="0"/>
    <x v="0"/>
    <x v="0"/>
    <s v="Requalificação Urbana de Ponta Verde"/>
    <x v="0"/>
    <x v="0"/>
    <x v="0"/>
    <x v="0"/>
    <x v="1"/>
    <x v="0"/>
    <x v="0"/>
    <x v="0"/>
    <x v="0"/>
    <x v="0"/>
    <x v="0"/>
    <x v="0"/>
    <s v="Pagamento referente a aquisição de uma betoneira para obras da CMSM, conforme anexo."/>
  </r>
  <r>
    <x v="0"/>
    <n v="0"/>
    <n v="0"/>
    <n v="0"/>
    <n v="2484"/>
    <x v="1356"/>
    <x v="0"/>
    <x v="0"/>
    <x v="0"/>
    <s v="03.16.15"/>
    <x v="0"/>
    <x v="0"/>
    <x v="0"/>
    <s v="Direção Financeira"/>
    <s v="03.16.15"/>
    <s v="Direção Financeira"/>
    <s v="03.16.15"/>
    <x v="58"/>
    <x v="0"/>
    <x v="0"/>
    <x v="1"/>
    <x v="0"/>
    <x v="0"/>
    <x v="0"/>
    <x v="0"/>
    <x v="9"/>
    <s v="2024-07-25"/>
    <x v="2"/>
    <n v="2484"/>
    <x v="0"/>
    <m/>
    <x v="0"/>
    <m/>
    <x v="89"/>
    <n v="100391565"/>
    <x v="0"/>
    <x v="0"/>
    <s v="Direção Financeira"/>
    <s v="ORI"/>
    <x v="0"/>
    <m/>
    <x v="0"/>
    <x v="0"/>
    <x v="0"/>
    <x v="0"/>
    <x v="0"/>
    <x v="0"/>
    <x v="0"/>
    <x v="0"/>
    <x v="0"/>
    <x v="0"/>
    <x v="0"/>
    <s v="Direção Financeira"/>
    <x v="0"/>
    <x v="0"/>
    <x v="0"/>
    <x v="0"/>
    <x v="0"/>
    <x v="0"/>
    <x v="0"/>
    <x v="0"/>
    <x v="0"/>
    <x v="0"/>
    <x v="0"/>
    <x v="0"/>
    <s v="Pagamento referente a publicação de B.O, IIª Série, 1/4 página- Extrato de deliberação nº 400/2024 de 22 de julho de 2024, e publicação de B.O, IIª Série, 1/8 página-que aprova a proposta de reclassificação da colaboradora Silvia Fernandes, para categoria de técnico nível I, conforme anexo. "/>
  </r>
  <r>
    <x v="1"/>
    <n v="0"/>
    <n v="0"/>
    <n v="0"/>
    <n v="60000"/>
    <x v="1357"/>
    <x v="0"/>
    <x v="0"/>
    <x v="0"/>
    <s v="01.27.07.07"/>
    <x v="45"/>
    <x v="1"/>
    <x v="1"/>
    <s v="Requalificação Urbana e Habitação 2"/>
    <s v="01.27.07"/>
    <s v="Requalificação Urbana e Habitação 2"/>
    <s v="01.27.07"/>
    <x v="1"/>
    <x v="0"/>
    <x v="0"/>
    <x v="0"/>
    <x v="0"/>
    <x v="1"/>
    <x v="1"/>
    <x v="0"/>
    <x v="5"/>
    <s v="2024-08-01"/>
    <x v="2"/>
    <n v="60000"/>
    <x v="0"/>
    <m/>
    <x v="0"/>
    <m/>
    <x v="132"/>
    <n v="100479520"/>
    <x v="0"/>
    <x v="0"/>
    <s v="Arrelvamento do campo de Achada Bolanha"/>
    <s v="ORI"/>
    <x v="0"/>
    <s v="ACAB"/>
    <x v="0"/>
    <x v="0"/>
    <x v="0"/>
    <x v="0"/>
    <x v="0"/>
    <x v="0"/>
    <x v="0"/>
    <x v="0"/>
    <x v="0"/>
    <x v="0"/>
    <x v="0"/>
    <s v="Arrelvamento do campo de Achada Bolanha"/>
    <x v="0"/>
    <x v="0"/>
    <x v="0"/>
    <x v="0"/>
    <x v="1"/>
    <x v="0"/>
    <x v="0"/>
    <x v="0"/>
    <x v="0"/>
    <x v="0"/>
    <x v="0"/>
    <x v="0"/>
    <s v="Pagamento referente a serviço de confeção de moldes para fabricação de lancil, confissão de grelhas sumidouro, conforme anexo."/>
  </r>
  <r>
    <x v="0"/>
    <n v="0"/>
    <n v="0"/>
    <n v="0"/>
    <n v="7200"/>
    <x v="1358"/>
    <x v="0"/>
    <x v="0"/>
    <x v="0"/>
    <s v="01.27.04.03"/>
    <x v="4"/>
    <x v="1"/>
    <x v="1"/>
    <s v="Infra-Estruturas e Transportes"/>
    <s v="01.27.04"/>
    <s v="Infra-Estruturas e Transportes"/>
    <s v="01.27.04"/>
    <x v="4"/>
    <x v="0"/>
    <x v="2"/>
    <x v="2"/>
    <x v="0"/>
    <x v="1"/>
    <x v="0"/>
    <x v="0"/>
    <x v="5"/>
    <s v="2024-08-08"/>
    <x v="2"/>
    <n v="7200"/>
    <x v="0"/>
    <m/>
    <x v="0"/>
    <m/>
    <x v="74"/>
    <n v="100036345"/>
    <x v="0"/>
    <x v="0"/>
    <s v="Plano de emergencia da epoca de chuvas"/>
    <s v="ORI"/>
    <x v="0"/>
    <m/>
    <x v="0"/>
    <x v="0"/>
    <x v="0"/>
    <x v="0"/>
    <x v="0"/>
    <x v="0"/>
    <x v="0"/>
    <x v="0"/>
    <x v="0"/>
    <x v="0"/>
    <x v="0"/>
    <s v="Plano de emergencia da epoca de chuvas"/>
    <x v="0"/>
    <x v="0"/>
    <x v="0"/>
    <x v="0"/>
    <x v="1"/>
    <x v="0"/>
    <x v="0"/>
    <x v="0"/>
    <x v="0"/>
    <x v="0"/>
    <x v="0"/>
    <x v="0"/>
    <s v="Pagamento a favor do Sr. Filismino Vaz Sanches, referente a aquisição de material para trabalho de passeios de circulação e assentamento de lancis - Achada Batalha, confrome anexo."/>
  </r>
  <r>
    <x v="0"/>
    <n v="0"/>
    <n v="0"/>
    <n v="0"/>
    <n v="525"/>
    <x v="1359"/>
    <x v="0"/>
    <x v="0"/>
    <x v="0"/>
    <s v="01.25.04.22"/>
    <x v="7"/>
    <x v="3"/>
    <x v="3"/>
    <s v="Cultura"/>
    <s v="01.25.04"/>
    <s v="Cultura"/>
    <s v="01.25.04"/>
    <x v="4"/>
    <x v="0"/>
    <x v="2"/>
    <x v="2"/>
    <x v="0"/>
    <x v="1"/>
    <x v="0"/>
    <x v="0"/>
    <x v="5"/>
    <s v="2024-08-09"/>
    <x v="2"/>
    <n v="525"/>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referente a serviços de Montagem da vedação no espaço convívio para festival do Município, conforme anexo."/>
  </r>
  <r>
    <x v="0"/>
    <n v="0"/>
    <n v="0"/>
    <n v="0"/>
    <n v="2975"/>
    <x v="1359"/>
    <x v="0"/>
    <x v="0"/>
    <x v="0"/>
    <s v="01.25.04.22"/>
    <x v="7"/>
    <x v="3"/>
    <x v="3"/>
    <s v="Cultura"/>
    <s v="01.25.04"/>
    <s v="Cultura"/>
    <s v="01.25.04"/>
    <x v="4"/>
    <x v="0"/>
    <x v="2"/>
    <x v="2"/>
    <x v="0"/>
    <x v="1"/>
    <x v="0"/>
    <x v="0"/>
    <x v="5"/>
    <s v="2024-08-09"/>
    <x v="2"/>
    <n v="2975"/>
    <x v="0"/>
    <m/>
    <x v="0"/>
    <m/>
    <x v="245"/>
    <n v="10047970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serviços de Montagem da vedação no espaço convívio para festival do Município, conforme anexo."/>
  </r>
  <r>
    <x v="0"/>
    <n v="0"/>
    <n v="0"/>
    <n v="0"/>
    <n v="140289"/>
    <x v="1360"/>
    <x v="0"/>
    <x v="0"/>
    <x v="0"/>
    <s v="03.16.15"/>
    <x v="0"/>
    <x v="0"/>
    <x v="0"/>
    <s v="Direção Financeira"/>
    <s v="03.16.15"/>
    <s v="Direção Financeira"/>
    <s v="03.16.15"/>
    <x v="36"/>
    <x v="0"/>
    <x v="0"/>
    <x v="0"/>
    <x v="0"/>
    <x v="0"/>
    <x v="0"/>
    <x v="0"/>
    <x v="5"/>
    <s v="2024-08-27"/>
    <x v="2"/>
    <n v="140289"/>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s viaturas afeto aos serviços da CMSM, conforme anexo."/>
  </r>
  <r>
    <x v="1"/>
    <n v="0"/>
    <n v="0"/>
    <n v="0"/>
    <n v="92200"/>
    <x v="1361"/>
    <x v="0"/>
    <x v="0"/>
    <x v="0"/>
    <s v="01.27.06.80"/>
    <x v="1"/>
    <x v="1"/>
    <x v="1"/>
    <s v="Requalificação Urbana e habitação"/>
    <s v="01.27.06"/>
    <s v="Requalificação Urbana e habitação"/>
    <s v="01.27.06"/>
    <x v="1"/>
    <x v="0"/>
    <x v="0"/>
    <x v="0"/>
    <x v="0"/>
    <x v="1"/>
    <x v="1"/>
    <x v="0"/>
    <x v="7"/>
    <s v="2024-09-10"/>
    <x v="2"/>
    <n v="92200"/>
    <x v="0"/>
    <m/>
    <x v="0"/>
    <m/>
    <x v="103"/>
    <n v="100477593"/>
    <x v="0"/>
    <x v="0"/>
    <s v="Requalificação Urbana de Veneza"/>
    <s v="ORI"/>
    <x v="0"/>
    <m/>
    <x v="0"/>
    <x v="0"/>
    <x v="0"/>
    <x v="0"/>
    <x v="0"/>
    <x v="0"/>
    <x v="0"/>
    <x v="0"/>
    <x v="0"/>
    <x v="0"/>
    <x v="0"/>
    <s v="Requalificação Urbana de Veneza"/>
    <x v="0"/>
    <x v="0"/>
    <x v="0"/>
    <x v="0"/>
    <x v="1"/>
    <x v="0"/>
    <x v="0"/>
    <x v="0"/>
    <x v="0"/>
    <x v="0"/>
    <x v="0"/>
    <x v="0"/>
    <s v="Liquidação da proposta referente a trabalhos de construções de muros em alvenaria de pedra, no âmbito dos trabalhos da requalificação urbana e ambiental da praia de Veneza, correspondente a 88m3 de enrocamento de pedras e 15.8m3 de alvenaria de pedra argamassada, conforme anexo."/>
  </r>
  <r>
    <x v="0"/>
    <n v="0"/>
    <n v="0"/>
    <n v="0"/>
    <n v="14979"/>
    <x v="1362"/>
    <x v="0"/>
    <x v="1"/>
    <x v="0"/>
    <s v="80.02.01"/>
    <x v="2"/>
    <x v="2"/>
    <x v="2"/>
    <s v="Retenções Iur"/>
    <s v="80.02.01"/>
    <s v="Retenções Iur"/>
    <s v="80.02.01"/>
    <x v="2"/>
    <x v="0"/>
    <x v="1"/>
    <x v="0"/>
    <x v="1"/>
    <x v="2"/>
    <x v="2"/>
    <x v="0"/>
    <x v="5"/>
    <s v="2024-08-26"/>
    <x v="2"/>
    <n v="14979"/>
    <x v="0"/>
    <m/>
    <x v="0"/>
    <m/>
    <x v="2"/>
    <n v="100474696"/>
    <x v="0"/>
    <x v="0"/>
    <s v="Retenções Iur"/>
    <s v="ORI"/>
    <x v="0"/>
    <s v="RIUR"/>
    <x v="0"/>
    <x v="0"/>
    <x v="0"/>
    <x v="0"/>
    <x v="0"/>
    <x v="0"/>
    <x v="0"/>
    <x v="0"/>
    <x v="0"/>
    <x v="0"/>
    <x v="0"/>
    <s v="Retenções Iur"/>
    <x v="0"/>
    <x v="0"/>
    <x v="0"/>
    <x v="0"/>
    <x v="2"/>
    <x v="0"/>
    <x v="0"/>
    <x v="0"/>
    <x v="0"/>
    <x v="1"/>
    <x v="0"/>
    <x v="0"/>
    <s v="RETENCAO OT"/>
  </r>
  <r>
    <x v="0"/>
    <n v="0"/>
    <n v="0"/>
    <n v="0"/>
    <n v="15632"/>
    <x v="1363"/>
    <x v="0"/>
    <x v="1"/>
    <x v="0"/>
    <s v="80.02.10.01"/>
    <x v="16"/>
    <x v="2"/>
    <x v="2"/>
    <s v="Outros"/>
    <s v="80.02.10"/>
    <s v="Outros"/>
    <s v="80.02.10"/>
    <x v="37"/>
    <x v="0"/>
    <x v="1"/>
    <x v="0"/>
    <x v="1"/>
    <x v="2"/>
    <x v="2"/>
    <x v="0"/>
    <x v="5"/>
    <s v="2024-08-26"/>
    <x v="2"/>
    <n v="1563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834"/>
    <x v="1364"/>
    <x v="0"/>
    <x v="1"/>
    <x v="0"/>
    <s v="80.02.01"/>
    <x v="2"/>
    <x v="2"/>
    <x v="2"/>
    <s v="Retenções Iur"/>
    <s v="80.02.01"/>
    <s v="Retenções Iur"/>
    <s v="80.02.01"/>
    <x v="2"/>
    <x v="0"/>
    <x v="1"/>
    <x v="0"/>
    <x v="1"/>
    <x v="2"/>
    <x v="2"/>
    <x v="0"/>
    <x v="5"/>
    <s v="2024-08-26"/>
    <x v="2"/>
    <n v="10834"/>
    <x v="0"/>
    <m/>
    <x v="0"/>
    <m/>
    <x v="2"/>
    <n v="100474696"/>
    <x v="0"/>
    <x v="0"/>
    <s v="Retenções Iur"/>
    <s v="ORI"/>
    <x v="0"/>
    <s v="RIUR"/>
    <x v="0"/>
    <x v="0"/>
    <x v="0"/>
    <x v="0"/>
    <x v="0"/>
    <x v="0"/>
    <x v="0"/>
    <x v="0"/>
    <x v="0"/>
    <x v="0"/>
    <x v="0"/>
    <s v="Retenções Iur"/>
    <x v="0"/>
    <x v="0"/>
    <x v="0"/>
    <x v="0"/>
    <x v="2"/>
    <x v="0"/>
    <x v="0"/>
    <x v="0"/>
    <x v="0"/>
    <x v="1"/>
    <x v="0"/>
    <x v="0"/>
    <s v="RETENCAO OT"/>
  </r>
  <r>
    <x v="0"/>
    <n v="0"/>
    <n v="0"/>
    <n v="0"/>
    <n v="8213"/>
    <x v="1365"/>
    <x v="0"/>
    <x v="1"/>
    <x v="0"/>
    <s v="80.02.10.01"/>
    <x v="16"/>
    <x v="2"/>
    <x v="2"/>
    <s v="Outros"/>
    <s v="80.02.10"/>
    <s v="Outros"/>
    <s v="80.02.10"/>
    <x v="37"/>
    <x v="0"/>
    <x v="1"/>
    <x v="0"/>
    <x v="1"/>
    <x v="2"/>
    <x v="2"/>
    <x v="0"/>
    <x v="5"/>
    <s v="2024-08-26"/>
    <x v="2"/>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9000"/>
    <x v="1366"/>
    <x v="0"/>
    <x v="0"/>
    <x v="0"/>
    <s v="03.16.02"/>
    <x v="3"/>
    <x v="0"/>
    <x v="0"/>
    <s v="Gabinete do Presidente"/>
    <s v="03.16.02"/>
    <s v="Gabinete do Presidente"/>
    <s v="03.16.02"/>
    <x v="3"/>
    <x v="0"/>
    <x v="0"/>
    <x v="1"/>
    <x v="0"/>
    <x v="0"/>
    <x v="0"/>
    <x v="0"/>
    <x v="7"/>
    <s v="2024-09-20"/>
    <x v="2"/>
    <n v="9000"/>
    <x v="0"/>
    <m/>
    <x v="0"/>
    <m/>
    <x v="3"/>
    <n v="100478720"/>
    <x v="0"/>
    <x v="0"/>
    <s v="Gabinete do Presidente"/>
    <s v="ORI"/>
    <x v="0"/>
    <m/>
    <x v="0"/>
    <x v="0"/>
    <x v="0"/>
    <x v="0"/>
    <x v="0"/>
    <x v="0"/>
    <x v="0"/>
    <x v="0"/>
    <x v="0"/>
    <x v="0"/>
    <x v="0"/>
    <s v="Gabinete do Presidente"/>
    <x v="0"/>
    <x v="0"/>
    <x v="0"/>
    <x v="0"/>
    <x v="0"/>
    <x v="0"/>
    <x v="0"/>
    <x v="0"/>
    <x v="0"/>
    <x v="0"/>
    <x v="0"/>
    <x v="0"/>
    <s v="Ajuda de custo a favor do senhor Moisés Landim, pela sua deslocação à Praia nos dias 02, 31 de agosto e nos dias 04, 11 e 15 de setembro de 2024, em missão de serviço, conforme anexo."/>
  </r>
  <r>
    <x v="0"/>
    <n v="0"/>
    <n v="0"/>
    <n v="0"/>
    <n v="2000"/>
    <x v="1367"/>
    <x v="0"/>
    <x v="0"/>
    <x v="0"/>
    <s v="01.25.04.22"/>
    <x v="7"/>
    <x v="3"/>
    <x v="3"/>
    <s v="Cultura"/>
    <s v="01.25.04"/>
    <s v="Cultura"/>
    <s v="01.25.04"/>
    <x v="4"/>
    <x v="0"/>
    <x v="2"/>
    <x v="2"/>
    <x v="0"/>
    <x v="1"/>
    <x v="0"/>
    <x v="0"/>
    <x v="7"/>
    <s v="2024-09-25"/>
    <x v="2"/>
    <n v="2000"/>
    <x v="0"/>
    <m/>
    <x v="0"/>
    <m/>
    <x v="31"/>
    <n v="10047971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Odair Lopes, referente a serviços prestado à noite nos dias 09 e 10 de agosto de 2024 Festival Calheta 2024, conforme anexo  "/>
  </r>
  <r>
    <x v="0"/>
    <n v="0"/>
    <n v="0"/>
    <n v="0"/>
    <n v="2000"/>
    <x v="1368"/>
    <x v="0"/>
    <x v="0"/>
    <x v="0"/>
    <s v="01.25.04.22"/>
    <x v="7"/>
    <x v="3"/>
    <x v="3"/>
    <s v="Cultura"/>
    <s v="01.25.04"/>
    <s v="Cultura"/>
    <s v="01.25.04"/>
    <x v="4"/>
    <x v="0"/>
    <x v="2"/>
    <x v="2"/>
    <x v="0"/>
    <x v="1"/>
    <x v="0"/>
    <x v="0"/>
    <x v="7"/>
    <s v="2024-09-25"/>
    <x v="2"/>
    <n v="2000"/>
    <x v="0"/>
    <m/>
    <x v="0"/>
    <m/>
    <x v="229"/>
    <n v="100479647"/>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r. Gilson Dos Santos Barbosa, pelos serviços prestado a noite nos dias 09 e 10 de agosto 2024, Festival Calheta, conforme anexo"/>
  </r>
  <r>
    <x v="0"/>
    <n v="0"/>
    <n v="0"/>
    <n v="0"/>
    <n v="3000"/>
    <x v="1369"/>
    <x v="0"/>
    <x v="0"/>
    <x v="0"/>
    <s v="03.16.15"/>
    <x v="0"/>
    <x v="0"/>
    <x v="0"/>
    <s v="Direção Financeira"/>
    <s v="03.16.15"/>
    <s v="Direção Financeira"/>
    <s v="03.16.15"/>
    <x v="52"/>
    <x v="0"/>
    <x v="0"/>
    <x v="0"/>
    <x v="0"/>
    <x v="0"/>
    <x v="0"/>
    <x v="0"/>
    <x v="8"/>
    <s v="2024-10-21"/>
    <x v="3"/>
    <n v="3000"/>
    <x v="0"/>
    <m/>
    <x v="0"/>
    <m/>
    <x v="89"/>
    <n v="100391565"/>
    <x v="0"/>
    <x v="0"/>
    <s v="Direção Financeira"/>
    <s v="ORI"/>
    <x v="0"/>
    <m/>
    <x v="0"/>
    <x v="0"/>
    <x v="0"/>
    <x v="0"/>
    <x v="0"/>
    <x v="0"/>
    <x v="0"/>
    <x v="0"/>
    <x v="0"/>
    <x v="0"/>
    <x v="0"/>
    <s v="Direção Financeira"/>
    <x v="0"/>
    <x v="0"/>
    <x v="0"/>
    <x v="0"/>
    <x v="0"/>
    <x v="0"/>
    <x v="0"/>
    <x v="0"/>
    <x v="0"/>
    <x v="0"/>
    <x v="0"/>
    <x v="0"/>
    <s v="Pagamento a favor de IMPRENSA NACIONAL DE CABO VERDE, para a aquisição de 15 caderneta modelo 19 para os serviços do parqueamento da CMSM, conforme anexo."/>
  </r>
  <r>
    <x v="0"/>
    <n v="0"/>
    <n v="0"/>
    <n v="0"/>
    <n v="600"/>
    <x v="1370"/>
    <x v="0"/>
    <x v="0"/>
    <x v="0"/>
    <s v="03.16.15"/>
    <x v="0"/>
    <x v="0"/>
    <x v="0"/>
    <s v="Direção Financeira"/>
    <s v="03.16.15"/>
    <s v="Direção Financeira"/>
    <s v="03.16.15"/>
    <x v="0"/>
    <x v="0"/>
    <x v="0"/>
    <x v="0"/>
    <x v="0"/>
    <x v="0"/>
    <x v="0"/>
    <x v="0"/>
    <x v="8"/>
    <s v="2024-10-04"/>
    <x v="3"/>
    <n v="600"/>
    <x v="0"/>
    <m/>
    <x v="0"/>
    <m/>
    <x v="6"/>
    <n v="100474914"/>
    <x v="0"/>
    <x v="0"/>
    <s v="Direção Financeira"/>
    <s v="ORI"/>
    <x v="0"/>
    <m/>
    <x v="0"/>
    <x v="0"/>
    <x v="0"/>
    <x v="0"/>
    <x v="0"/>
    <x v="0"/>
    <x v="0"/>
    <x v="0"/>
    <x v="0"/>
    <x v="0"/>
    <x v="0"/>
    <s v="Direção Financeira"/>
    <x v="0"/>
    <x v="0"/>
    <x v="0"/>
    <x v="0"/>
    <x v="0"/>
    <x v="0"/>
    <x v="0"/>
    <x v="0"/>
    <x v="0"/>
    <x v="0"/>
    <x v="0"/>
    <x v="0"/>
    <s v="Pagamento a favor Auto Ortet, pela a aquisição de casquilho cilindro travão ST-35-RT, conforme anexo."/>
  </r>
  <r>
    <x v="1"/>
    <n v="0"/>
    <n v="0"/>
    <n v="0"/>
    <n v="206560"/>
    <x v="1371"/>
    <x v="0"/>
    <x v="0"/>
    <x v="0"/>
    <s v="01.28.01.08"/>
    <x v="15"/>
    <x v="4"/>
    <x v="5"/>
    <s v="Habitação Social"/>
    <s v="01.28.01"/>
    <s v="Habitação Social"/>
    <s v="01.28.01"/>
    <x v="1"/>
    <x v="0"/>
    <x v="0"/>
    <x v="0"/>
    <x v="0"/>
    <x v="1"/>
    <x v="1"/>
    <x v="0"/>
    <x v="8"/>
    <s v="2024-10-22"/>
    <x v="3"/>
    <n v="206560"/>
    <x v="0"/>
    <m/>
    <x v="0"/>
    <m/>
    <x v="102"/>
    <n v="100475220"/>
    <x v="0"/>
    <x v="0"/>
    <s v="Habitações Sociais"/>
    <s v="ORI"/>
    <x v="0"/>
    <s v="HS"/>
    <x v="0"/>
    <x v="0"/>
    <x v="0"/>
    <x v="0"/>
    <x v="0"/>
    <x v="0"/>
    <x v="0"/>
    <x v="0"/>
    <x v="0"/>
    <x v="0"/>
    <x v="0"/>
    <s v="Habitações Sociais"/>
    <x v="0"/>
    <x v="0"/>
    <x v="0"/>
    <x v="0"/>
    <x v="1"/>
    <x v="0"/>
    <x v="0"/>
    <x v="0"/>
    <x v="0"/>
    <x v="0"/>
    <x v="0"/>
    <x v="0"/>
    <s v="Pagamento a favor de Drogaria - Tchukbest Holdings, para a aquisição de matérias para a construção de casa de banho no âmbito do programa Regeneração Urbana, conforme anexo. "/>
  </r>
  <r>
    <x v="0"/>
    <n v="0"/>
    <n v="0"/>
    <n v="0"/>
    <n v="3750"/>
    <x v="1372"/>
    <x v="0"/>
    <x v="0"/>
    <x v="0"/>
    <s v="03.16.15"/>
    <x v="0"/>
    <x v="0"/>
    <x v="0"/>
    <s v="Direção Financeira"/>
    <s v="03.16.15"/>
    <s v="Direção Financeira"/>
    <s v="03.16.15"/>
    <x v="5"/>
    <x v="0"/>
    <x v="0"/>
    <x v="1"/>
    <x v="0"/>
    <x v="0"/>
    <x v="0"/>
    <x v="0"/>
    <x v="8"/>
    <s v="2024-10-30"/>
    <x v="3"/>
    <n v="3750"/>
    <x v="0"/>
    <m/>
    <x v="0"/>
    <m/>
    <x v="2"/>
    <n v="100474696"/>
    <x v="0"/>
    <x v="1"/>
    <s v="Direção Financeira"/>
    <s v="ORI"/>
    <x v="0"/>
    <m/>
    <x v="0"/>
    <x v="0"/>
    <x v="0"/>
    <x v="0"/>
    <x v="0"/>
    <x v="0"/>
    <x v="0"/>
    <x v="0"/>
    <x v="0"/>
    <x v="0"/>
    <x v="0"/>
    <s v="Direção Financeira"/>
    <x v="0"/>
    <x v="0"/>
    <x v="0"/>
    <x v="0"/>
    <x v="0"/>
    <x v="0"/>
    <x v="0"/>
    <x v="0"/>
    <x v="0"/>
    <x v="0"/>
    <x v="1"/>
    <x v="0"/>
    <s v="Pagamento a favor do Sra. Ângela de jesus Gomes Miranda, correspondentes aos serviços prestados como policias municipais no âmbito da fiscalização referente a Outubro de 2024, conforme anexo."/>
  </r>
  <r>
    <x v="0"/>
    <n v="0"/>
    <n v="0"/>
    <n v="0"/>
    <n v="21250"/>
    <x v="1372"/>
    <x v="0"/>
    <x v="0"/>
    <x v="0"/>
    <s v="03.16.15"/>
    <x v="0"/>
    <x v="0"/>
    <x v="0"/>
    <s v="Direção Financeira"/>
    <s v="03.16.15"/>
    <s v="Direção Financeira"/>
    <s v="03.16.15"/>
    <x v="5"/>
    <x v="0"/>
    <x v="0"/>
    <x v="1"/>
    <x v="0"/>
    <x v="0"/>
    <x v="0"/>
    <x v="0"/>
    <x v="8"/>
    <s v="2024-10-30"/>
    <x v="3"/>
    <n v="21250"/>
    <x v="0"/>
    <m/>
    <x v="0"/>
    <m/>
    <x v="186"/>
    <n v="100475767"/>
    <x v="0"/>
    <x v="0"/>
    <s v="Direção Financeira"/>
    <s v="ORI"/>
    <x v="0"/>
    <m/>
    <x v="0"/>
    <x v="0"/>
    <x v="0"/>
    <x v="0"/>
    <x v="0"/>
    <x v="0"/>
    <x v="0"/>
    <x v="0"/>
    <x v="0"/>
    <x v="0"/>
    <x v="0"/>
    <s v="Direção Financeira"/>
    <x v="0"/>
    <x v="0"/>
    <x v="0"/>
    <x v="0"/>
    <x v="0"/>
    <x v="0"/>
    <x v="0"/>
    <x v="0"/>
    <x v="0"/>
    <x v="0"/>
    <x v="0"/>
    <x v="0"/>
    <s v="Pagamento a favor do Sra. Ângela de jesus Gomes Miranda, correspondentes aos serviços prestados como policias municipais no âmbito da fiscalização referente a Outubro de 2024, conforme anexo."/>
  </r>
  <r>
    <x v="0"/>
    <n v="0"/>
    <n v="0"/>
    <n v="0"/>
    <n v="77709"/>
    <x v="1373"/>
    <x v="0"/>
    <x v="0"/>
    <x v="0"/>
    <s v="03.16.15"/>
    <x v="0"/>
    <x v="0"/>
    <x v="0"/>
    <s v="Direção Financeira"/>
    <s v="03.16.15"/>
    <s v="Direção Financeira"/>
    <s v="03.16.15"/>
    <x v="43"/>
    <x v="0"/>
    <x v="0"/>
    <x v="1"/>
    <x v="0"/>
    <x v="0"/>
    <x v="0"/>
    <x v="0"/>
    <x v="8"/>
    <s v="2024-10-31"/>
    <x v="3"/>
    <n v="77709"/>
    <x v="0"/>
    <m/>
    <x v="0"/>
    <m/>
    <x v="6"/>
    <n v="100474914"/>
    <x v="0"/>
    <x v="0"/>
    <s v="Direção Financeira"/>
    <s v="ORI"/>
    <x v="0"/>
    <m/>
    <x v="0"/>
    <x v="0"/>
    <x v="0"/>
    <x v="0"/>
    <x v="0"/>
    <x v="0"/>
    <x v="0"/>
    <x v="0"/>
    <x v="0"/>
    <x v="0"/>
    <x v="0"/>
    <s v="Direção Financeira"/>
    <x v="0"/>
    <x v="0"/>
    <x v="0"/>
    <x v="0"/>
    <x v="0"/>
    <x v="0"/>
    <x v="0"/>
    <x v="1"/>
    <x v="0"/>
    <x v="0"/>
    <x v="0"/>
    <x v="0"/>
    <s v="Despesa com despesas bancarias referente ao mês de Outubro."/>
  </r>
  <r>
    <x v="0"/>
    <n v="0"/>
    <n v="0"/>
    <n v="0"/>
    <n v="180000"/>
    <x v="1374"/>
    <x v="0"/>
    <x v="0"/>
    <x v="0"/>
    <s v="01.25.01.10"/>
    <x v="33"/>
    <x v="3"/>
    <x v="3"/>
    <s v="Educação"/>
    <s v="01.25.01"/>
    <s v="Educação"/>
    <s v="01.25.01"/>
    <x v="4"/>
    <x v="0"/>
    <x v="2"/>
    <x v="2"/>
    <x v="0"/>
    <x v="1"/>
    <x v="0"/>
    <x v="0"/>
    <x v="10"/>
    <s v="2024-11-11"/>
    <x v="3"/>
    <n v="180000"/>
    <x v="0"/>
    <m/>
    <x v="0"/>
    <m/>
    <x v="1"/>
    <n v="100476920"/>
    <x v="0"/>
    <x v="0"/>
    <s v="Transporte escolar"/>
    <s v="ORI"/>
    <x v="0"/>
    <m/>
    <x v="0"/>
    <x v="0"/>
    <x v="0"/>
    <x v="0"/>
    <x v="0"/>
    <x v="0"/>
    <x v="0"/>
    <x v="0"/>
    <x v="0"/>
    <x v="0"/>
    <x v="0"/>
    <s v="Transporte escolar"/>
    <x v="0"/>
    <x v="0"/>
    <x v="0"/>
    <x v="0"/>
    <x v="1"/>
    <x v="0"/>
    <x v="0"/>
    <x v="0"/>
    <x v="0"/>
    <x v="0"/>
    <x v="0"/>
    <x v="0"/>
    <s v="Pagamento de combustível, conforme proposta em anexo."/>
  </r>
  <r>
    <x v="1"/>
    <n v="0"/>
    <n v="0"/>
    <n v="0"/>
    <n v="299000"/>
    <x v="1375"/>
    <x v="0"/>
    <x v="0"/>
    <x v="0"/>
    <s v="01.27.06.80"/>
    <x v="1"/>
    <x v="1"/>
    <x v="1"/>
    <s v="Requalificação Urbana e habitação"/>
    <s v="01.27.06"/>
    <s v="Requalificação Urbana e habitação"/>
    <s v="01.27.06"/>
    <x v="1"/>
    <x v="0"/>
    <x v="0"/>
    <x v="0"/>
    <x v="0"/>
    <x v="1"/>
    <x v="1"/>
    <x v="0"/>
    <x v="10"/>
    <s v="2024-11-13"/>
    <x v="3"/>
    <n v="299000"/>
    <x v="0"/>
    <m/>
    <x v="0"/>
    <m/>
    <x v="55"/>
    <n v="100478943"/>
    <x v="0"/>
    <x v="0"/>
    <s v="Requalificação Urbana de Veneza"/>
    <s v="ORI"/>
    <x v="0"/>
    <m/>
    <x v="0"/>
    <x v="0"/>
    <x v="0"/>
    <x v="0"/>
    <x v="0"/>
    <x v="0"/>
    <x v="0"/>
    <x v="0"/>
    <x v="0"/>
    <x v="0"/>
    <x v="0"/>
    <s v="Requalificação Urbana de Veneza"/>
    <x v="0"/>
    <x v="0"/>
    <x v="0"/>
    <x v="0"/>
    <x v="1"/>
    <x v="0"/>
    <x v="0"/>
    <x v="0"/>
    <x v="0"/>
    <x v="0"/>
    <x v="0"/>
    <x v="0"/>
    <s v="Pagamento a favor de Comercio, Transporte Construção-MA, referente a aquisição de 260 sacos de cimentos para as obras de requalificação urbana e ambiental de Praia de Veneza, conforme anexo.   "/>
  </r>
  <r>
    <x v="0"/>
    <n v="0"/>
    <n v="0"/>
    <n v="0"/>
    <n v="8400"/>
    <x v="1376"/>
    <x v="0"/>
    <x v="0"/>
    <x v="0"/>
    <s v="03.16.15"/>
    <x v="0"/>
    <x v="0"/>
    <x v="0"/>
    <s v="Direção Financeira"/>
    <s v="03.16.15"/>
    <s v="Direção Financeira"/>
    <s v="03.16.15"/>
    <x v="3"/>
    <x v="0"/>
    <x v="0"/>
    <x v="1"/>
    <x v="0"/>
    <x v="0"/>
    <x v="0"/>
    <x v="0"/>
    <x v="10"/>
    <s v="2024-11-22"/>
    <x v="3"/>
    <n v="8400"/>
    <x v="0"/>
    <m/>
    <x v="0"/>
    <m/>
    <x v="26"/>
    <n v="100458633"/>
    <x v="0"/>
    <x v="0"/>
    <s v="Direção Financeira"/>
    <s v="ORI"/>
    <x v="0"/>
    <m/>
    <x v="0"/>
    <x v="0"/>
    <x v="0"/>
    <x v="0"/>
    <x v="0"/>
    <x v="0"/>
    <x v="0"/>
    <x v="0"/>
    <x v="0"/>
    <x v="0"/>
    <x v="0"/>
    <s v="Direção Financeira"/>
    <x v="0"/>
    <x v="0"/>
    <x v="0"/>
    <x v="0"/>
    <x v="0"/>
    <x v="0"/>
    <x v="0"/>
    <x v="0"/>
    <x v="0"/>
    <x v="0"/>
    <x v="0"/>
    <x v="0"/>
    <s v="Ajuda de custo a favor do Sr. JOAQUIM LINO MENDES TAVARES NUNES, pela sua deslocação em missão de serviço a cidade da Praia nos dia 05,06,16/09, 09,15/10 e 18/11 de 2024, conforme justificativo em anexo."/>
  </r>
  <r>
    <x v="0"/>
    <n v="0"/>
    <n v="0"/>
    <n v="0"/>
    <n v="1400"/>
    <x v="1377"/>
    <x v="0"/>
    <x v="0"/>
    <x v="0"/>
    <s v="03.16.15"/>
    <x v="0"/>
    <x v="0"/>
    <x v="0"/>
    <s v="Direção Financeira"/>
    <s v="03.16.15"/>
    <s v="Direção Financeira"/>
    <s v="03.16.15"/>
    <x v="3"/>
    <x v="0"/>
    <x v="0"/>
    <x v="1"/>
    <x v="0"/>
    <x v="0"/>
    <x v="0"/>
    <x v="0"/>
    <x v="10"/>
    <s v="2024-11-27"/>
    <x v="3"/>
    <n v="1400"/>
    <x v="0"/>
    <m/>
    <x v="0"/>
    <m/>
    <x v="26"/>
    <n v="100458633"/>
    <x v="0"/>
    <x v="0"/>
    <s v="Direção Financeira"/>
    <s v="ORI"/>
    <x v="0"/>
    <m/>
    <x v="0"/>
    <x v="0"/>
    <x v="0"/>
    <x v="0"/>
    <x v="0"/>
    <x v="0"/>
    <x v="0"/>
    <x v="0"/>
    <x v="0"/>
    <x v="0"/>
    <x v="0"/>
    <s v="Direção Financeira"/>
    <x v="0"/>
    <x v="0"/>
    <x v="0"/>
    <x v="0"/>
    <x v="0"/>
    <x v="0"/>
    <x v="0"/>
    <x v="0"/>
    <x v="0"/>
    <x v="0"/>
    <x v="0"/>
    <x v="0"/>
    <s v="Ajuda de custo a favor do Sr. JOAQUIM LINO MENDES TAVARES NUNES, pela sua deslocação em missão de serviço a cidade da Praia no 27/11 de 2024, conforme justificativo em anexo."/>
  </r>
  <r>
    <x v="0"/>
    <n v="0"/>
    <n v="0"/>
    <n v="0"/>
    <n v="10800"/>
    <x v="1378"/>
    <x v="0"/>
    <x v="0"/>
    <x v="0"/>
    <s v="01.25.05.12"/>
    <x v="10"/>
    <x v="3"/>
    <x v="3"/>
    <s v="Saúde"/>
    <s v="01.25.05"/>
    <s v="Saúde"/>
    <s v="01.25.05"/>
    <x v="7"/>
    <x v="0"/>
    <x v="4"/>
    <x v="4"/>
    <x v="0"/>
    <x v="1"/>
    <x v="0"/>
    <x v="0"/>
    <x v="10"/>
    <s v="2024-11-28"/>
    <x v="3"/>
    <n v="10800"/>
    <x v="0"/>
    <m/>
    <x v="0"/>
    <m/>
    <x v="246"/>
    <n v="100350004"/>
    <x v="0"/>
    <x v="0"/>
    <s v="Promoção e Inclusão Social"/>
    <s v="ORI"/>
    <x v="0"/>
    <m/>
    <x v="0"/>
    <x v="0"/>
    <x v="0"/>
    <x v="0"/>
    <x v="0"/>
    <x v="0"/>
    <x v="0"/>
    <x v="0"/>
    <x v="0"/>
    <x v="0"/>
    <x v="0"/>
    <s v="Promoção e Inclusão Social"/>
    <x v="0"/>
    <x v="0"/>
    <x v="0"/>
    <x v="0"/>
    <x v="1"/>
    <x v="0"/>
    <x v="0"/>
    <x v="0"/>
    <x v="0"/>
    <x v="0"/>
    <x v="0"/>
    <x v="0"/>
    <s v="Pagamento subsidio transporte a favor do Sr. Vital Gomes Gonçalves, pela realização da fisioterapia domiciliar á 16 vulneráveis, do concelho de São Miguel  conforme documento em anexo."/>
  </r>
  <r>
    <x v="1"/>
    <n v="0"/>
    <n v="0"/>
    <n v="0"/>
    <n v="1000000"/>
    <x v="1379"/>
    <x v="0"/>
    <x v="1"/>
    <x v="0"/>
    <s v="03.03.10"/>
    <x v="8"/>
    <x v="0"/>
    <x v="4"/>
    <s v="Receitas Da Câmara"/>
    <s v="03.03.10"/>
    <s v="Receitas Da Câmara"/>
    <s v="03.03.10"/>
    <x v="56"/>
    <x v="0"/>
    <x v="6"/>
    <x v="10"/>
    <x v="0"/>
    <x v="0"/>
    <x v="2"/>
    <x v="0"/>
    <x v="10"/>
    <s v="2024-11-27"/>
    <x v="3"/>
    <n v="1000000"/>
    <x v="0"/>
    <m/>
    <x v="0"/>
    <m/>
    <x v="6"/>
    <n v="100474914"/>
    <x v="0"/>
    <x v="0"/>
    <s v="Receitas Da Câmara"/>
    <s v="EXT"/>
    <x v="0"/>
    <s v="RDC"/>
    <x v="0"/>
    <x v="0"/>
    <x v="0"/>
    <x v="0"/>
    <x v="0"/>
    <x v="0"/>
    <x v="0"/>
    <x v="0"/>
    <x v="0"/>
    <x v="0"/>
    <x v="0"/>
    <s v="Receitas Da Câmara"/>
    <x v="0"/>
    <x v="0"/>
    <x v="0"/>
    <x v="0"/>
    <x v="0"/>
    <x v="0"/>
    <x v="0"/>
    <x v="0"/>
    <x v="0"/>
    <x v="0"/>
    <x v="0"/>
    <x v="0"/>
    <s v="Transferência referente a transporte escolar, conforme anexo."/>
  </r>
  <r>
    <x v="0"/>
    <n v="0"/>
    <n v="0"/>
    <n v="0"/>
    <n v="200000"/>
    <x v="1380"/>
    <x v="0"/>
    <x v="0"/>
    <x v="0"/>
    <s v="03.16.15"/>
    <x v="0"/>
    <x v="0"/>
    <x v="0"/>
    <s v="Direção Financeira"/>
    <s v="03.16.15"/>
    <s v="Direção Financeira"/>
    <s v="03.16.15"/>
    <x v="36"/>
    <x v="0"/>
    <x v="0"/>
    <x v="0"/>
    <x v="0"/>
    <x v="0"/>
    <x v="0"/>
    <x v="0"/>
    <x v="11"/>
    <s v="2024-12-17"/>
    <x v="3"/>
    <n v="200000"/>
    <x v="0"/>
    <m/>
    <x v="0"/>
    <m/>
    <x v="1"/>
    <n v="100476920"/>
    <x v="0"/>
    <x v="0"/>
    <s v="Direção Financeira"/>
    <s v="ORI"/>
    <x v="0"/>
    <m/>
    <x v="0"/>
    <x v="0"/>
    <x v="0"/>
    <x v="0"/>
    <x v="0"/>
    <x v="0"/>
    <x v="0"/>
    <x v="0"/>
    <x v="0"/>
    <x v="0"/>
    <x v="0"/>
    <s v="Direção Financeira"/>
    <x v="0"/>
    <x v="0"/>
    <x v="0"/>
    <x v="0"/>
    <x v="0"/>
    <x v="0"/>
    <x v="0"/>
    <x v="0"/>
    <x v="0"/>
    <x v="0"/>
    <x v="0"/>
    <x v="0"/>
    <s v="Pagamento a favor de Felisberto Carvalho Auto, pela a aquisição de combustíveis destinado as viaturas afeto aos serviços da CMSM, conforme anexo."/>
  </r>
  <r>
    <x v="0"/>
    <n v="0"/>
    <n v="0"/>
    <n v="0"/>
    <n v="66500"/>
    <x v="1381"/>
    <x v="0"/>
    <x v="0"/>
    <x v="0"/>
    <s v="03.16.11"/>
    <x v="27"/>
    <x v="0"/>
    <x v="0"/>
    <s v="Direcção de Obras"/>
    <s v="03.16.11"/>
    <s v="Direcção de Obras"/>
    <s v="03.16.11"/>
    <x v="3"/>
    <x v="0"/>
    <x v="0"/>
    <x v="1"/>
    <x v="0"/>
    <x v="0"/>
    <x v="0"/>
    <x v="0"/>
    <x v="11"/>
    <s v="2024-12-17"/>
    <x v="3"/>
    <n v="66500"/>
    <x v="0"/>
    <m/>
    <x v="0"/>
    <m/>
    <x v="156"/>
    <n v="100479531"/>
    <x v="0"/>
    <x v="0"/>
    <s v="Direcção de Obras"/>
    <s v="ORI"/>
    <x v="0"/>
    <m/>
    <x v="0"/>
    <x v="0"/>
    <x v="0"/>
    <x v="0"/>
    <x v="0"/>
    <x v="0"/>
    <x v="0"/>
    <x v="0"/>
    <x v="0"/>
    <x v="0"/>
    <x v="0"/>
    <s v="Direcção de Obras"/>
    <x v="0"/>
    <x v="0"/>
    <x v="0"/>
    <x v="0"/>
    <x v="0"/>
    <x v="0"/>
    <x v="0"/>
    <x v="0"/>
    <x v="0"/>
    <x v="0"/>
    <x v="0"/>
    <x v="0"/>
    <s v="Pagamento referente a aquisição de um bilhete passagem do senhor Albertino Furtado Miranda, no âmbito da visita em missão de serviço para Portugal em representação a CMSM, conforme anexo."/>
  </r>
  <r>
    <x v="0"/>
    <n v="0"/>
    <n v="0"/>
    <n v="0"/>
    <n v="8867"/>
    <x v="1382"/>
    <x v="0"/>
    <x v="0"/>
    <x v="0"/>
    <s v="03.16.15"/>
    <x v="0"/>
    <x v="0"/>
    <x v="0"/>
    <s v="Direção Financeira"/>
    <s v="03.16.15"/>
    <s v="Direção Financeira"/>
    <s v="03.16.15"/>
    <x v="0"/>
    <x v="0"/>
    <x v="0"/>
    <x v="0"/>
    <x v="0"/>
    <x v="0"/>
    <x v="0"/>
    <x v="0"/>
    <x v="11"/>
    <s v="2024-12-17"/>
    <x v="3"/>
    <n v="8867"/>
    <x v="0"/>
    <m/>
    <x v="0"/>
    <m/>
    <x v="247"/>
    <n v="100394885"/>
    <x v="0"/>
    <x v="0"/>
    <s v="Direção Financeira"/>
    <s v="ORI"/>
    <x v="0"/>
    <m/>
    <x v="0"/>
    <x v="0"/>
    <x v="0"/>
    <x v="0"/>
    <x v="0"/>
    <x v="0"/>
    <x v="0"/>
    <x v="0"/>
    <x v="0"/>
    <x v="0"/>
    <x v="0"/>
    <s v="Direção Financeira"/>
    <x v="0"/>
    <x v="0"/>
    <x v="0"/>
    <x v="0"/>
    <x v="0"/>
    <x v="0"/>
    <x v="0"/>
    <x v="0"/>
    <x v="0"/>
    <x v="0"/>
    <x v="0"/>
    <x v="0"/>
    <s v="Pagamento a favor de Caetano one CV Lda, pela a aquisição de óleo de caixa e diferencial para a viatura ST-70-UQ afeto aos serviços da CMSM, conforme anexo. "/>
  </r>
  <r>
    <x v="0"/>
    <n v="0"/>
    <n v="0"/>
    <n v="0"/>
    <n v="60950"/>
    <x v="1383"/>
    <x v="0"/>
    <x v="0"/>
    <x v="0"/>
    <s v="03.16.15"/>
    <x v="0"/>
    <x v="0"/>
    <x v="0"/>
    <s v="Direção Financeira"/>
    <s v="03.16.15"/>
    <s v="Direção Financeira"/>
    <s v="03.16.15"/>
    <x v="70"/>
    <x v="0"/>
    <x v="0"/>
    <x v="0"/>
    <x v="0"/>
    <x v="0"/>
    <x v="0"/>
    <x v="0"/>
    <x v="11"/>
    <s v="2024-12-17"/>
    <x v="3"/>
    <n v="60950"/>
    <x v="0"/>
    <m/>
    <x v="0"/>
    <m/>
    <x v="248"/>
    <n v="100478381"/>
    <x v="0"/>
    <x v="0"/>
    <s v="Direção Financeira"/>
    <s v="ORI"/>
    <x v="0"/>
    <m/>
    <x v="0"/>
    <x v="0"/>
    <x v="0"/>
    <x v="0"/>
    <x v="0"/>
    <x v="0"/>
    <x v="0"/>
    <x v="0"/>
    <x v="0"/>
    <x v="0"/>
    <x v="0"/>
    <s v="Direção Financeira"/>
    <x v="0"/>
    <x v="0"/>
    <x v="0"/>
    <x v="0"/>
    <x v="0"/>
    <x v="0"/>
    <x v="0"/>
    <x v="0"/>
    <x v="0"/>
    <x v="0"/>
    <x v="0"/>
    <x v="0"/>
    <s v="Pagamento a favor da Comercio E Transporte Beta Gomes, pela a aquisição de matérias de higiene e limpeza para os serviços do paços do Concelho, conforme anexo."/>
  </r>
  <r>
    <x v="0"/>
    <n v="0"/>
    <n v="0"/>
    <n v="0"/>
    <n v="8841"/>
    <x v="1384"/>
    <x v="0"/>
    <x v="0"/>
    <x v="0"/>
    <s v="03.16.15"/>
    <x v="0"/>
    <x v="0"/>
    <x v="0"/>
    <s v="Direção Financeira"/>
    <s v="03.16.15"/>
    <s v="Direção Financeira"/>
    <s v="03.16.15"/>
    <x v="60"/>
    <x v="0"/>
    <x v="0"/>
    <x v="0"/>
    <x v="0"/>
    <x v="0"/>
    <x v="0"/>
    <x v="0"/>
    <x v="11"/>
    <s v="2024-12-17"/>
    <x v="3"/>
    <n v="8841"/>
    <x v="0"/>
    <m/>
    <x v="0"/>
    <m/>
    <x v="240"/>
    <n v="100426451"/>
    <x v="0"/>
    <x v="0"/>
    <s v="Direção Financeira"/>
    <s v="ORI"/>
    <x v="0"/>
    <m/>
    <x v="0"/>
    <x v="0"/>
    <x v="0"/>
    <x v="0"/>
    <x v="0"/>
    <x v="0"/>
    <x v="0"/>
    <x v="0"/>
    <x v="0"/>
    <x v="0"/>
    <x v="0"/>
    <s v="Direção Financeira"/>
    <x v="0"/>
    <x v="0"/>
    <x v="0"/>
    <x v="0"/>
    <x v="0"/>
    <x v="0"/>
    <x v="0"/>
    <x v="0"/>
    <x v="0"/>
    <x v="0"/>
    <x v="0"/>
    <x v="0"/>
    <s v="pagamento a favor do Sr. CARLOS ARMANDO ROCHA FERNANDES, relativamente ás horas extras realizados no mês de Novembro, conforme anexo."/>
  </r>
  <r>
    <x v="0"/>
    <n v="0"/>
    <n v="0"/>
    <n v="0"/>
    <n v="3000"/>
    <x v="1385"/>
    <x v="0"/>
    <x v="0"/>
    <x v="0"/>
    <s v="01.25.05.12"/>
    <x v="10"/>
    <x v="3"/>
    <x v="3"/>
    <s v="Saúde"/>
    <s v="01.25.05"/>
    <s v="Saúde"/>
    <s v="01.25.05"/>
    <x v="7"/>
    <x v="0"/>
    <x v="4"/>
    <x v="4"/>
    <x v="0"/>
    <x v="1"/>
    <x v="0"/>
    <x v="0"/>
    <x v="11"/>
    <s v="2024-12-17"/>
    <x v="3"/>
    <n v="3000"/>
    <x v="0"/>
    <m/>
    <x v="0"/>
    <m/>
    <x v="249"/>
    <n v="100478315"/>
    <x v="0"/>
    <x v="0"/>
    <s v="Promoção e Inclusão Social"/>
    <s v="ORI"/>
    <x v="0"/>
    <m/>
    <x v="0"/>
    <x v="0"/>
    <x v="0"/>
    <x v="0"/>
    <x v="0"/>
    <x v="0"/>
    <x v="0"/>
    <x v="0"/>
    <x v="0"/>
    <x v="0"/>
    <x v="0"/>
    <s v="Promoção e Inclusão Social"/>
    <x v="0"/>
    <x v="0"/>
    <x v="0"/>
    <x v="0"/>
    <x v="1"/>
    <x v="0"/>
    <x v="0"/>
    <x v="0"/>
    <x v="0"/>
    <x v="0"/>
    <x v="0"/>
    <x v="0"/>
    <s v="Apoio social a favor da senhora Ana Pereira Martins, conforme anexo."/>
  </r>
  <r>
    <x v="2"/>
    <n v="0"/>
    <n v="0"/>
    <n v="0"/>
    <n v="54095"/>
    <x v="1386"/>
    <x v="0"/>
    <x v="0"/>
    <x v="0"/>
    <s v="80.02.10.26"/>
    <x v="13"/>
    <x v="2"/>
    <x v="2"/>
    <s v="Outros"/>
    <s v="80.02.10"/>
    <s v="Outros"/>
    <s v="80.02.10"/>
    <x v="27"/>
    <x v="0"/>
    <x v="5"/>
    <x v="8"/>
    <x v="1"/>
    <x v="2"/>
    <x v="0"/>
    <x v="0"/>
    <x v="11"/>
    <s v="2024-12-17"/>
    <x v="3"/>
    <n v="54095"/>
    <x v="0"/>
    <m/>
    <x v="0"/>
    <m/>
    <x v="14"/>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 de Dezembro de 2024, conforme justificativo em anexo."/>
  </r>
  <r>
    <x v="0"/>
    <n v="0"/>
    <n v="0"/>
    <n v="0"/>
    <n v="1400"/>
    <x v="1387"/>
    <x v="0"/>
    <x v="0"/>
    <x v="0"/>
    <s v="01.27.02.11"/>
    <x v="18"/>
    <x v="1"/>
    <x v="1"/>
    <s v="Saneamento básico"/>
    <s v="01.27.02"/>
    <s v="Saneamento básico"/>
    <s v="01.27.02"/>
    <x v="4"/>
    <x v="0"/>
    <x v="2"/>
    <x v="2"/>
    <x v="0"/>
    <x v="1"/>
    <x v="0"/>
    <x v="0"/>
    <x v="11"/>
    <s v="2024-12-17"/>
    <x v="3"/>
    <n v="1400"/>
    <x v="0"/>
    <m/>
    <x v="0"/>
    <m/>
    <x v="250"/>
    <n v="100479789"/>
    <x v="0"/>
    <x v="0"/>
    <s v="Reforço do saneamento básico"/>
    <s v="ORI"/>
    <x v="0"/>
    <m/>
    <x v="0"/>
    <x v="0"/>
    <x v="0"/>
    <x v="0"/>
    <x v="0"/>
    <x v="0"/>
    <x v="0"/>
    <x v="0"/>
    <x v="0"/>
    <x v="0"/>
    <x v="0"/>
    <s v="Reforço do saneamento básico"/>
    <x v="0"/>
    <x v="0"/>
    <x v="0"/>
    <x v="0"/>
    <x v="1"/>
    <x v="0"/>
    <x v="0"/>
    <x v="0"/>
    <x v="0"/>
    <x v="0"/>
    <x v="0"/>
    <x v="0"/>
    <s v="Pagamento subsídio referente aos trabalhos realizados na recolha de resíduos, em serviço de apoio a CMSM, conforme anexo."/>
  </r>
  <r>
    <x v="1"/>
    <n v="0"/>
    <n v="0"/>
    <n v="0"/>
    <n v="50000"/>
    <x v="1388"/>
    <x v="0"/>
    <x v="0"/>
    <x v="0"/>
    <s v="01.25.02.23"/>
    <x v="12"/>
    <x v="3"/>
    <x v="3"/>
    <s v="desporto"/>
    <s v="01.25.02"/>
    <s v="desporto"/>
    <s v="01.25.02"/>
    <x v="1"/>
    <x v="0"/>
    <x v="0"/>
    <x v="0"/>
    <x v="0"/>
    <x v="1"/>
    <x v="1"/>
    <x v="0"/>
    <x v="11"/>
    <s v="2024-12-18"/>
    <x v="3"/>
    <n v="50000"/>
    <x v="0"/>
    <m/>
    <x v="0"/>
    <m/>
    <x v="171"/>
    <n v="100400589"/>
    <x v="0"/>
    <x v="0"/>
    <s v="Atividades desportivas e promoção do desporto no Concelho"/>
    <s v="ORI"/>
    <x v="0"/>
    <m/>
    <x v="0"/>
    <x v="0"/>
    <x v="0"/>
    <x v="0"/>
    <x v="0"/>
    <x v="0"/>
    <x v="0"/>
    <x v="0"/>
    <x v="0"/>
    <x v="0"/>
    <x v="0"/>
    <s v="Atividades desportivas e promoção do desporto no Concelho"/>
    <x v="0"/>
    <x v="0"/>
    <x v="0"/>
    <x v="0"/>
    <x v="1"/>
    <x v="0"/>
    <x v="0"/>
    <x v="0"/>
    <x v="0"/>
    <x v="0"/>
    <x v="0"/>
    <x v="0"/>
    <s v="Liquidação da proposta a favor JOAQUIM LOPES MOREIRA BRITO, referente de 06 conjuntos de equipamento de futebol entregues as Zonas do centro da Cidade no âmbito da participação no torneio Inter-Zona comenorando a festa da cidade 2024, conforme anexo.  "/>
  </r>
  <r>
    <x v="0"/>
    <n v="0"/>
    <n v="0"/>
    <n v="0"/>
    <n v="2400"/>
    <x v="1389"/>
    <x v="0"/>
    <x v="1"/>
    <x v="0"/>
    <s v="80.02.01"/>
    <x v="2"/>
    <x v="2"/>
    <x v="2"/>
    <s v="Retenções Iur"/>
    <s v="80.02.01"/>
    <s v="Retenções Iur"/>
    <s v="80.02.01"/>
    <x v="2"/>
    <x v="0"/>
    <x v="1"/>
    <x v="0"/>
    <x v="1"/>
    <x v="2"/>
    <x v="2"/>
    <x v="0"/>
    <x v="11"/>
    <s v="2024-12-13"/>
    <x v="3"/>
    <n v="2400"/>
    <x v="0"/>
    <m/>
    <x v="0"/>
    <m/>
    <x v="2"/>
    <n v="100474696"/>
    <x v="0"/>
    <x v="0"/>
    <s v="Retenções Iur"/>
    <s v="ORI"/>
    <x v="0"/>
    <s v="RIUR"/>
    <x v="0"/>
    <x v="0"/>
    <x v="0"/>
    <x v="0"/>
    <x v="0"/>
    <x v="0"/>
    <x v="0"/>
    <x v="0"/>
    <x v="0"/>
    <x v="0"/>
    <x v="0"/>
    <s v="Retenções Iur"/>
    <x v="0"/>
    <x v="0"/>
    <x v="0"/>
    <x v="0"/>
    <x v="2"/>
    <x v="0"/>
    <x v="0"/>
    <x v="0"/>
    <x v="0"/>
    <x v="1"/>
    <x v="0"/>
    <x v="0"/>
    <s v="RETENCAO OT"/>
  </r>
  <r>
    <x v="0"/>
    <n v="0"/>
    <n v="0"/>
    <n v="0"/>
    <n v="214901"/>
    <x v="1390"/>
    <x v="0"/>
    <x v="1"/>
    <x v="0"/>
    <s v="80.02.01"/>
    <x v="2"/>
    <x v="2"/>
    <x v="2"/>
    <s v="Retenções Iur"/>
    <s v="80.02.01"/>
    <s v="Retenções Iur"/>
    <s v="80.02.01"/>
    <x v="2"/>
    <x v="0"/>
    <x v="1"/>
    <x v="0"/>
    <x v="1"/>
    <x v="2"/>
    <x v="2"/>
    <x v="0"/>
    <x v="11"/>
    <s v="2024-12-16"/>
    <x v="3"/>
    <n v="214901"/>
    <x v="0"/>
    <m/>
    <x v="0"/>
    <m/>
    <x v="2"/>
    <n v="100474696"/>
    <x v="0"/>
    <x v="0"/>
    <s v="Retenções Iur"/>
    <s v="ORI"/>
    <x v="0"/>
    <s v="RIUR"/>
    <x v="0"/>
    <x v="0"/>
    <x v="0"/>
    <x v="0"/>
    <x v="0"/>
    <x v="0"/>
    <x v="0"/>
    <x v="0"/>
    <x v="0"/>
    <x v="0"/>
    <x v="0"/>
    <s v="Retenções Iur"/>
    <x v="0"/>
    <x v="0"/>
    <x v="0"/>
    <x v="0"/>
    <x v="2"/>
    <x v="0"/>
    <x v="0"/>
    <x v="0"/>
    <x v="0"/>
    <x v="1"/>
    <x v="0"/>
    <x v="0"/>
    <s v="RETENCAO OT"/>
  </r>
  <r>
    <x v="0"/>
    <n v="0"/>
    <n v="0"/>
    <n v="0"/>
    <n v="6528"/>
    <x v="1391"/>
    <x v="0"/>
    <x v="1"/>
    <x v="0"/>
    <s v="80.02.10.26"/>
    <x v="13"/>
    <x v="2"/>
    <x v="2"/>
    <s v="Outros"/>
    <s v="80.02.10"/>
    <s v="Outros"/>
    <s v="80.02.10"/>
    <x v="34"/>
    <x v="0"/>
    <x v="1"/>
    <x v="9"/>
    <x v="1"/>
    <x v="2"/>
    <x v="2"/>
    <x v="0"/>
    <x v="11"/>
    <s v="2024-12-16"/>
    <x v="3"/>
    <n v="6528"/>
    <x v="0"/>
    <m/>
    <x v="0"/>
    <m/>
    <x v="15"/>
    <n v="100479277"/>
    <x v="0"/>
    <x v="0"/>
    <s v="Retenção Sansung"/>
    <s v="ORI"/>
    <x v="0"/>
    <s v="RS"/>
    <x v="0"/>
    <x v="0"/>
    <x v="0"/>
    <x v="0"/>
    <x v="0"/>
    <x v="0"/>
    <x v="0"/>
    <x v="0"/>
    <x v="0"/>
    <x v="0"/>
    <x v="0"/>
    <s v="Retenção Sansung"/>
    <x v="0"/>
    <x v="0"/>
    <x v="0"/>
    <x v="0"/>
    <x v="2"/>
    <x v="0"/>
    <x v="0"/>
    <x v="0"/>
    <x v="0"/>
    <x v="1"/>
    <x v="0"/>
    <x v="0"/>
    <s v="RETENCAO OT"/>
  </r>
  <r>
    <x v="0"/>
    <n v="0"/>
    <n v="0"/>
    <n v="0"/>
    <n v="5000"/>
    <x v="1392"/>
    <x v="0"/>
    <x v="0"/>
    <x v="0"/>
    <s v="01.25.05.12"/>
    <x v="10"/>
    <x v="3"/>
    <x v="3"/>
    <s v="Saúde"/>
    <s v="01.25.05"/>
    <s v="Saúde"/>
    <s v="01.25.05"/>
    <x v="7"/>
    <x v="0"/>
    <x v="4"/>
    <x v="4"/>
    <x v="0"/>
    <x v="1"/>
    <x v="0"/>
    <x v="0"/>
    <x v="11"/>
    <s v="2024-12-17"/>
    <x v="3"/>
    <n v="5000"/>
    <x v="0"/>
    <m/>
    <x v="0"/>
    <m/>
    <x v="251"/>
    <n v="100476615"/>
    <x v="0"/>
    <x v="0"/>
    <s v="Promoção e Inclusão Social"/>
    <s v="ORI"/>
    <x v="0"/>
    <m/>
    <x v="0"/>
    <x v="0"/>
    <x v="0"/>
    <x v="0"/>
    <x v="0"/>
    <x v="0"/>
    <x v="0"/>
    <x v="0"/>
    <x v="0"/>
    <x v="0"/>
    <x v="0"/>
    <s v="Promoção e Inclusão Social"/>
    <x v="0"/>
    <x v="0"/>
    <x v="0"/>
    <x v="0"/>
    <x v="1"/>
    <x v="0"/>
    <x v="0"/>
    <x v="0"/>
    <x v="0"/>
    <x v="0"/>
    <x v="0"/>
    <x v="0"/>
    <s v="Apoio a favor do senhor Albertino Tavares gomes, referente a uma assistência social, conforme anexo."/>
  </r>
  <r>
    <x v="0"/>
    <n v="0"/>
    <n v="0"/>
    <n v="0"/>
    <n v="46769"/>
    <x v="1393"/>
    <x v="0"/>
    <x v="1"/>
    <x v="0"/>
    <s v="80.02.01"/>
    <x v="2"/>
    <x v="2"/>
    <x v="2"/>
    <s v="Retenções Iur"/>
    <s v="80.02.01"/>
    <s v="Retenções Iur"/>
    <s v="80.02.01"/>
    <x v="2"/>
    <x v="0"/>
    <x v="1"/>
    <x v="0"/>
    <x v="1"/>
    <x v="2"/>
    <x v="2"/>
    <x v="0"/>
    <x v="11"/>
    <s v="2024-12-16"/>
    <x v="3"/>
    <n v="46769"/>
    <x v="0"/>
    <m/>
    <x v="0"/>
    <m/>
    <x v="2"/>
    <n v="100474696"/>
    <x v="0"/>
    <x v="0"/>
    <s v="Retenções Iur"/>
    <s v="ORI"/>
    <x v="0"/>
    <s v="RIUR"/>
    <x v="0"/>
    <x v="0"/>
    <x v="0"/>
    <x v="0"/>
    <x v="0"/>
    <x v="0"/>
    <x v="0"/>
    <x v="0"/>
    <x v="0"/>
    <x v="0"/>
    <x v="0"/>
    <s v="Retenções Iur"/>
    <x v="0"/>
    <x v="0"/>
    <x v="0"/>
    <x v="0"/>
    <x v="2"/>
    <x v="0"/>
    <x v="0"/>
    <x v="0"/>
    <x v="0"/>
    <x v="1"/>
    <x v="0"/>
    <x v="0"/>
    <s v="RETENCAO OT"/>
  </r>
  <r>
    <x v="0"/>
    <n v="0"/>
    <n v="0"/>
    <n v="0"/>
    <n v="200"/>
    <x v="1394"/>
    <x v="0"/>
    <x v="1"/>
    <x v="0"/>
    <s v="80.02.10.28"/>
    <x v="60"/>
    <x v="2"/>
    <x v="2"/>
    <s v="Outros"/>
    <s v="80.02.10"/>
    <s v="Outros"/>
    <s v="80.02.10"/>
    <x v="34"/>
    <x v="0"/>
    <x v="1"/>
    <x v="9"/>
    <x v="1"/>
    <x v="2"/>
    <x v="2"/>
    <x v="0"/>
    <x v="11"/>
    <s v="2024-12-16"/>
    <x v="3"/>
    <n v="200"/>
    <x v="0"/>
    <m/>
    <x v="0"/>
    <m/>
    <x v="17"/>
    <n v="100479279"/>
    <x v="0"/>
    <x v="0"/>
    <s v="Desconto Vencimento"/>
    <s v="ORI"/>
    <x v="0"/>
    <s v="DV"/>
    <x v="0"/>
    <x v="0"/>
    <x v="0"/>
    <x v="0"/>
    <x v="0"/>
    <x v="0"/>
    <x v="0"/>
    <x v="0"/>
    <x v="0"/>
    <x v="0"/>
    <x v="0"/>
    <s v="Desconto Vencimento"/>
    <x v="0"/>
    <x v="0"/>
    <x v="0"/>
    <x v="0"/>
    <x v="2"/>
    <x v="0"/>
    <x v="0"/>
    <x v="0"/>
    <x v="0"/>
    <x v="1"/>
    <x v="0"/>
    <x v="0"/>
    <s v="RETENCAO OT"/>
  </r>
  <r>
    <x v="1"/>
    <n v="0"/>
    <n v="0"/>
    <n v="0"/>
    <n v="2659913"/>
    <x v="1395"/>
    <x v="0"/>
    <x v="0"/>
    <x v="0"/>
    <s v="01.27.03.12"/>
    <x v="53"/>
    <x v="1"/>
    <x v="1"/>
    <s v="Gestão de Recursos Hídricos"/>
    <s v="01.27.03"/>
    <s v="Gestão de Recursos Hídricos"/>
    <s v="01.27.03"/>
    <x v="46"/>
    <x v="0"/>
    <x v="0"/>
    <x v="0"/>
    <x v="0"/>
    <x v="1"/>
    <x v="1"/>
    <x v="0"/>
    <x v="11"/>
    <s v="2024-12-19"/>
    <x v="3"/>
    <n v="2659913"/>
    <x v="0"/>
    <m/>
    <x v="0"/>
    <m/>
    <x v="252"/>
    <n v="100356873"/>
    <x v="0"/>
    <x v="0"/>
    <s v="Ligações Domiciliarias em Jaquetão e Ribeira de Flamengos"/>
    <s v="ORI"/>
    <x v="0"/>
    <s v="LDJF"/>
    <x v="0"/>
    <x v="0"/>
    <x v="0"/>
    <x v="0"/>
    <x v="0"/>
    <x v="0"/>
    <x v="0"/>
    <x v="0"/>
    <x v="0"/>
    <x v="0"/>
    <x v="0"/>
    <s v="Ligações Domiciliarias em Jaquetão e Ribeira de Flamengos"/>
    <x v="0"/>
    <x v="0"/>
    <x v="0"/>
    <x v="0"/>
    <x v="1"/>
    <x v="0"/>
    <x v="0"/>
    <x v="0"/>
    <x v="0"/>
    <x v="0"/>
    <x v="0"/>
    <x v="0"/>
    <s v="Liquidação da fatura FA 2024/41 a favor de Mcv -Marpe Cabo Verde Construções, referente aos trabalhos contratuais no âmbito de execução da obra de construção de 9KM de rede de distribuição de agua em Ribeira de Flamengos, conforme anexo."/>
  </r>
  <r>
    <x v="0"/>
    <n v="0"/>
    <n v="0"/>
    <n v="0"/>
    <n v="4200"/>
    <x v="1396"/>
    <x v="0"/>
    <x v="0"/>
    <x v="0"/>
    <s v="03.16.15"/>
    <x v="0"/>
    <x v="0"/>
    <x v="0"/>
    <s v="Direção Financeira"/>
    <s v="03.16.15"/>
    <s v="Direção Financeira"/>
    <s v="03.16.15"/>
    <x v="3"/>
    <x v="0"/>
    <x v="0"/>
    <x v="1"/>
    <x v="0"/>
    <x v="0"/>
    <x v="0"/>
    <x v="0"/>
    <x v="11"/>
    <s v="2024-12-20"/>
    <x v="3"/>
    <n v="4200"/>
    <x v="0"/>
    <m/>
    <x v="0"/>
    <m/>
    <x v="26"/>
    <n v="100458633"/>
    <x v="0"/>
    <x v="0"/>
    <s v="Direção Financeira"/>
    <s v="ORI"/>
    <x v="0"/>
    <m/>
    <x v="0"/>
    <x v="0"/>
    <x v="0"/>
    <x v="0"/>
    <x v="0"/>
    <x v="0"/>
    <x v="0"/>
    <x v="0"/>
    <x v="0"/>
    <x v="0"/>
    <x v="0"/>
    <s v="Direção Financeira"/>
    <x v="0"/>
    <x v="0"/>
    <x v="0"/>
    <x v="0"/>
    <x v="0"/>
    <x v="0"/>
    <x v="0"/>
    <x v="0"/>
    <x v="0"/>
    <x v="0"/>
    <x v="0"/>
    <x v="0"/>
    <s v="Ajuda de custo a favor do senhor Joaquim Lino Tavares, pela sua deslocação à Praia nos dias 18, 21 e 22 de dezembro de 2024, em missão de serviço, conforme anexo."/>
  </r>
  <r>
    <x v="0"/>
    <n v="0"/>
    <n v="0"/>
    <n v="0"/>
    <n v="10000"/>
    <x v="1397"/>
    <x v="0"/>
    <x v="0"/>
    <x v="0"/>
    <s v="03.16.15"/>
    <x v="0"/>
    <x v="0"/>
    <x v="0"/>
    <s v="Direção Financeira"/>
    <s v="03.16.15"/>
    <s v="Direção Financeira"/>
    <s v="03.16.15"/>
    <x v="39"/>
    <x v="0"/>
    <x v="0"/>
    <x v="1"/>
    <x v="1"/>
    <x v="0"/>
    <x v="0"/>
    <x v="0"/>
    <x v="11"/>
    <s v="2024-12-20"/>
    <x v="3"/>
    <n v="10000"/>
    <x v="0"/>
    <m/>
    <x v="0"/>
    <m/>
    <x v="6"/>
    <n v="100474914"/>
    <x v="0"/>
    <x v="0"/>
    <s v="Direção Financeira"/>
    <s v="ORI"/>
    <x v="0"/>
    <m/>
    <x v="0"/>
    <x v="0"/>
    <x v="0"/>
    <x v="0"/>
    <x v="0"/>
    <x v="0"/>
    <x v="0"/>
    <x v="0"/>
    <x v="0"/>
    <x v="0"/>
    <x v="0"/>
    <s v="Direção Financeira"/>
    <x v="0"/>
    <x v="0"/>
    <x v="0"/>
    <x v="0"/>
    <x v="0"/>
    <x v="0"/>
    <x v="0"/>
    <x v="0"/>
    <x v="0"/>
    <x v="0"/>
    <x v="0"/>
    <x v="0"/>
    <s v="Pagamento referente a aquisição de energia elétrica, da habitação do senhor Presidente Herménio Celso Silva Gomes Fernandes, conforme anexo. "/>
  </r>
  <r>
    <x v="0"/>
    <n v="0"/>
    <n v="0"/>
    <n v="0"/>
    <n v="3000"/>
    <x v="1398"/>
    <x v="0"/>
    <x v="0"/>
    <x v="0"/>
    <s v="01.25.05.12"/>
    <x v="10"/>
    <x v="3"/>
    <x v="3"/>
    <s v="Saúde"/>
    <s v="01.25.05"/>
    <s v="Saúde"/>
    <s v="01.25.05"/>
    <x v="7"/>
    <x v="0"/>
    <x v="4"/>
    <x v="4"/>
    <x v="0"/>
    <x v="1"/>
    <x v="0"/>
    <x v="0"/>
    <x v="11"/>
    <s v="2024-12-23"/>
    <x v="3"/>
    <n v="3000"/>
    <x v="0"/>
    <m/>
    <x v="0"/>
    <m/>
    <x v="253"/>
    <n v="100390454"/>
    <x v="0"/>
    <x v="0"/>
    <s v="Promoção e Inclusão Social"/>
    <s v="ORI"/>
    <x v="0"/>
    <m/>
    <x v="0"/>
    <x v="0"/>
    <x v="0"/>
    <x v="0"/>
    <x v="0"/>
    <x v="0"/>
    <x v="0"/>
    <x v="0"/>
    <x v="0"/>
    <x v="0"/>
    <x v="0"/>
    <s v="Promoção e Inclusão Social"/>
    <x v="0"/>
    <x v="0"/>
    <x v="0"/>
    <x v="0"/>
    <x v="1"/>
    <x v="0"/>
    <x v="0"/>
    <x v="0"/>
    <x v="0"/>
    <x v="0"/>
    <x v="0"/>
    <x v="0"/>
    <s v="Apoio para assistência social, conforme proposta em anexo."/>
  </r>
  <r>
    <x v="1"/>
    <n v="0"/>
    <n v="0"/>
    <n v="0"/>
    <n v="4890"/>
    <x v="1399"/>
    <x v="0"/>
    <x v="0"/>
    <x v="0"/>
    <s v="01.28.01.08"/>
    <x v="15"/>
    <x v="4"/>
    <x v="5"/>
    <s v="Habitação Social"/>
    <s v="01.28.01"/>
    <s v="Habitação Social"/>
    <s v="01.28.01"/>
    <x v="1"/>
    <x v="0"/>
    <x v="0"/>
    <x v="0"/>
    <x v="0"/>
    <x v="1"/>
    <x v="1"/>
    <x v="0"/>
    <x v="11"/>
    <s v="2024-12-23"/>
    <x v="3"/>
    <n v="4890"/>
    <x v="0"/>
    <m/>
    <x v="0"/>
    <m/>
    <x v="2"/>
    <n v="100474696"/>
    <x v="0"/>
    <x v="1"/>
    <s v="Habitações Sociais"/>
    <s v="ORI"/>
    <x v="0"/>
    <s v="HS"/>
    <x v="0"/>
    <x v="0"/>
    <x v="0"/>
    <x v="0"/>
    <x v="0"/>
    <x v="0"/>
    <x v="0"/>
    <x v="0"/>
    <x v="0"/>
    <x v="0"/>
    <x v="0"/>
    <s v="Habitações Sociais"/>
    <x v="0"/>
    <x v="0"/>
    <x v="0"/>
    <x v="0"/>
    <x v="1"/>
    <x v="0"/>
    <x v="0"/>
    <x v="0"/>
    <x v="0"/>
    <x v="0"/>
    <x v="1"/>
    <x v="0"/>
    <s v="Pagamento a favor do Sr. Fernando Jorge Tavares Furtado, referente a transporte de matérias de casa de banho para as famílias em diferente localidades do município, conforme anexo."/>
  </r>
  <r>
    <x v="1"/>
    <n v="0"/>
    <n v="0"/>
    <n v="0"/>
    <n v="27710"/>
    <x v="1399"/>
    <x v="0"/>
    <x v="0"/>
    <x v="0"/>
    <s v="01.28.01.08"/>
    <x v="15"/>
    <x v="4"/>
    <x v="5"/>
    <s v="Habitação Social"/>
    <s v="01.28.01"/>
    <s v="Habitação Social"/>
    <s v="01.28.01"/>
    <x v="1"/>
    <x v="0"/>
    <x v="0"/>
    <x v="0"/>
    <x v="0"/>
    <x v="1"/>
    <x v="1"/>
    <x v="0"/>
    <x v="11"/>
    <s v="2024-12-23"/>
    <x v="3"/>
    <n v="27710"/>
    <x v="0"/>
    <m/>
    <x v="0"/>
    <m/>
    <x v="254"/>
    <n v="100475915"/>
    <x v="0"/>
    <x v="0"/>
    <s v="Habitações Sociais"/>
    <s v="ORI"/>
    <x v="0"/>
    <s v="HS"/>
    <x v="0"/>
    <x v="0"/>
    <x v="0"/>
    <x v="0"/>
    <x v="0"/>
    <x v="0"/>
    <x v="0"/>
    <x v="0"/>
    <x v="0"/>
    <x v="0"/>
    <x v="0"/>
    <s v="Habitações Sociais"/>
    <x v="0"/>
    <x v="0"/>
    <x v="0"/>
    <x v="0"/>
    <x v="1"/>
    <x v="0"/>
    <x v="0"/>
    <x v="0"/>
    <x v="0"/>
    <x v="0"/>
    <x v="0"/>
    <x v="0"/>
    <s v="Pagamento a favor do Sr. Fernando Jorge Tavares Furtado, referente a transporte de matérias de casa de banho para as famílias em diferente localidades do município, conforme anexo."/>
  </r>
  <r>
    <x v="1"/>
    <n v="0"/>
    <n v="0"/>
    <n v="0"/>
    <n v="91807"/>
    <x v="1400"/>
    <x v="0"/>
    <x v="0"/>
    <x v="0"/>
    <s v="01.27.06.42"/>
    <x v="22"/>
    <x v="1"/>
    <x v="1"/>
    <s v="Requalificação Urbana e habitação"/>
    <s v="01.27.06"/>
    <s v="Requalificação Urbana e habitação"/>
    <s v="01.27.06"/>
    <x v="1"/>
    <x v="0"/>
    <x v="0"/>
    <x v="0"/>
    <x v="0"/>
    <x v="1"/>
    <x v="1"/>
    <x v="0"/>
    <x v="0"/>
    <s v="2024-01-11"/>
    <x v="0"/>
    <n v="91807"/>
    <x v="0"/>
    <m/>
    <x v="0"/>
    <m/>
    <x v="85"/>
    <n v="100389549"/>
    <x v="0"/>
    <x v="0"/>
    <s v="Manutenção do Estádio Municipal/Campos Futebol 11"/>
    <s v="ORI"/>
    <x v="0"/>
    <s v="MCF"/>
    <x v="0"/>
    <x v="0"/>
    <x v="0"/>
    <x v="0"/>
    <x v="0"/>
    <x v="0"/>
    <x v="0"/>
    <x v="0"/>
    <x v="0"/>
    <x v="0"/>
    <x v="0"/>
    <s v="Manutenção do Estádio Municipal/Campos Futebol 11"/>
    <x v="0"/>
    <x v="0"/>
    <x v="0"/>
    <x v="0"/>
    <x v="1"/>
    <x v="0"/>
    <x v="0"/>
    <x v="1"/>
    <x v="0"/>
    <x v="0"/>
    <x v="0"/>
    <x v="0"/>
    <s v="Pagamento a favor de Steel Sarl, referente a aquisição de matérias de serralharia, para construção de gabinete jogadores e vedação de estádio municipal, conforme anexo.  "/>
  </r>
  <r>
    <x v="0"/>
    <n v="0"/>
    <n v="0"/>
    <n v="0"/>
    <n v="3660"/>
    <x v="1401"/>
    <x v="0"/>
    <x v="0"/>
    <x v="0"/>
    <s v="01.27.04.03"/>
    <x v="4"/>
    <x v="1"/>
    <x v="1"/>
    <s v="Infra-Estruturas e Transportes"/>
    <s v="01.27.04"/>
    <s v="Infra-Estruturas e Transportes"/>
    <s v="01.27.04"/>
    <x v="4"/>
    <x v="0"/>
    <x v="2"/>
    <x v="2"/>
    <x v="0"/>
    <x v="1"/>
    <x v="0"/>
    <x v="0"/>
    <x v="11"/>
    <s v="2024-12-27"/>
    <x v="3"/>
    <n v="3660"/>
    <x v="0"/>
    <m/>
    <x v="0"/>
    <m/>
    <x v="2"/>
    <n v="100474696"/>
    <x v="0"/>
    <x v="1"/>
    <s v="Plano de emergencia da epoca de chuvas"/>
    <s v="ORI"/>
    <x v="0"/>
    <m/>
    <x v="0"/>
    <x v="0"/>
    <x v="0"/>
    <x v="0"/>
    <x v="0"/>
    <x v="0"/>
    <x v="0"/>
    <x v="0"/>
    <x v="0"/>
    <x v="0"/>
    <x v="0"/>
    <s v="Plano de emergencia da epoca de chuvas"/>
    <x v="0"/>
    <x v="0"/>
    <x v="0"/>
    <x v="0"/>
    <x v="1"/>
    <x v="0"/>
    <x v="0"/>
    <x v="0"/>
    <x v="0"/>
    <x v="0"/>
    <x v="1"/>
    <x v="0"/>
    <s v="Pagamento a favor da Sra. Ermelinda Lopes Correia, pela a aquisição de serviços de mão de obra no âmbito do plano de mitigação da época da chuva, confrome anexo.  "/>
  </r>
  <r>
    <x v="0"/>
    <n v="0"/>
    <n v="0"/>
    <n v="0"/>
    <n v="20740"/>
    <x v="1401"/>
    <x v="0"/>
    <x v="0"/>
    <x v="0"/>
    <s v="01.27.04.03"/>
    <x v="4"/>
    <x v="1"/>
    <x v="1"/>
    <s v="Infra-Estruturas e Transportes"/>
    <s v="01.27.04"/>
    <s v="Infra-Estruturas e Transportes"/>
    <s v="01.27.04"/>
    <x v="4"/>
    <x v="0"/>
    <x v="2"/>
    <x v="2"/>
    <x v="0"/>
    <x v="1"/>
    <x v="0"/>
    <x v="0"/>
    <x v="11"/>
    <s v="2024-12-27"/>
    <x v="3"/>
    <n v="20740"/>
    <x v="0"/>
    <m/>
    <x v="0"/>
    <m/>
    <x v="255"/>
    <n v="100479798"/>
    <x v="0"/>
    <x v="0"/>
    <s v="Plano de emergencia da epoca de chuvas"/>
    <s v="ORI"/>
    <x v="0"/>
    <m/>
    <x v="0"/>
    <x v="0"/>
    <x v="0"/>
    <x v="0"/>
    <x v="0"/>
    <x v="0"/>
    <x v="0"/>
    <x v="0"/>
    <x v="0"/>
    <x v="0"/>
    <x v="0"/>
    <s v="Plano de emergencia da epoca de chuvas"/>
    <x v="0"/>
    <x v="0"/>
    <x v="0"/>
    <x v="0"/>
    <x v="1"/>
    <x v="0"/>
    <x v="0"/>
    <x v="0"/>
    <x v="0"/>
    <x v="0"/>
    <x v="0"/>
    <x v="0"/>
    <s v="Pagamento a favor da Sra. Ermelinda Lopes Correia, pela a aquisição de serviços de mão de obra no âmbito do plano de mitigação da época da chuva, confrome anexo.  "/>
  </r>
  <r>
    <x v="0"/>
    <n v="0"/>
    <n v="0"/>
    <n v="0"/>
    <n v="1920"/>
    <x v="1402"/>
    <x v="0"/>
    <x v="0"/>
    <x v="0"/>
    <s v="01.27.04.03"/>
    <x v="4"/>
    <x v="1"/>
    <x v="1"/>
    <s v="Infra-Estruturas e Transportes"/>
    <s v="01.27.04"/>
    <s v="Infra-Estruturas e Transportes"/>
    <s v="01.27.04"/>
    <x v="4"/>
    <x v="0"/>
    <x v="2"/>
    <x v="2"/>
    <x v="0"/>
    <x v="1"/>
    <x v="0"/>
    <x v="0"/>
    <x v="11"/>
    <s v="2024-12-27"/>
    <x v="3"/>
    <n v="1920"/>
    <x v="0"/>
    <m/>
    <x v="0"/>
    <m/>
    <x v="2"/>
    <n v="100474696"/>
    <x v="0"/>
    <x v="1"/>
    <s v="Plano de emergencia da epoca de chuvas"/>
    <s v="ORI"/>
    <x v="0"/>
    <m/>
    <x v="0"/>
    <x v="0"/>
    <x v="0"/>
    <x v="0"/>
    <x v="0"/>
    <x v="0"/>
    <x v="0"/>
    <x v="0"/>
    <x v="0"/>
    <x v="0"/>
    <x v="0"/>
    <s v="Plano de emergencia da epoca de chuvas"/>
    <x v="0"/>
    <x v="0"/>
    <x v="0"/>
    <x v="0"/>
    <x v="1"/>
    <x v="0"/>
    <x v="0"/>
    <x v="0"/>
    <x v="0"/>
    <x v="0"/>
    <x v="1"/>
    <x v="0"/>
    <s v="Pagamento a favor da Sra. Maria Mendes Cardoso, pela a aquisição de serviços de mão de obra no âmbito do plano de mintigação da época da chuva, confrome anexo."/>
  </r>
  <r>
    <x v="0"/>
    <n v="0"/>
    <n v="0"/>
    <n v="0"/>
    <n v="10880"/>
    <x v="1402"/>
    <x v="0"/>
    <x v="0"/>
    <x v="0"/>
    <s v="01.27.04.03"/>
    <x v="4"/>
    <x v="1"/>
    <x v="1"/>
    <s v="Infra-Estruturas e Transportes"/>
    <s v="01.27.04"/>
    <s v="Infra-Estruturas e Transportes"/>
    <s v="01.27.04"/>
    <x v="4"/>
    <x v="0"/>
    <x v="2"/>
    <x v="2"/>
    <x v="0"/>
    <x v="1"/>
    <x v="0"/>
    <x v="0"/>
    <x v="11"/>
    <s v="2024-12-27"/>
    <x v="3"/>
    <n v="10880"/>
    <x v="0"/>
    <m/>
    <x v="0"/>
    <m/>
    <x v="256"/>
    <n v="100479797"/>
    <x v="0"/>
    <x v="0"/>
    <s v="Plano de emergencia da epoca de chuvas"/>
    <s v="ORI"/>
    <x v="0"/>
    <m/>
    <x v="0"/>
    <x v="0"/>
    <x v="0"/>
    <x v="0"/>
    <x v="0"/>
    <x v="0"/>
    <x v="0"/>
    <x v="0"/>
    <x v="0"/>
    <x v="0"/>
    <x v="0"/>
    <s v="Plano de emergencia da epoca de chuvas"/>
    <x v="0"/>
    <x v="0"/>
    <x v="0"/>
    <x v="0"/>
    <x v="1"/>
    <x v="0"/>
    <x v="0"/>
    <x v="0"/>
    <x v="0"/>
    <x v="0"/>
    <x v="0"/>
    <x v="0"/>
    <s v="Pagamento a favor da Sra. Maria Mendes Cardoso, pela a aquisição de serviços de mão de obra no âmbito do plano de mintigação da época da chuva, confrome anexo."/>
  </r>
  <r>
    <x v="0"/>
    <n v="0"/>
    <n v="0"/>
    <n v="0"/>
    <n v="1440"/>
    <x v="1403"/>
    <x v="0"/>
    <x v="0"/>
    <x v="0"/>
    <s v="01.27.04.03"/>
    <x v="4"/>
    <x v="1"/>
    <x v="1"/>
    <s v="Infra-Estruturas e Transportes"/>
    <s v="01.27.04"/>
    <s v="Infra-Estruturas e Transportes"/>
    <s v="01.27.04"/>
    <x v="4"/>
    <x v="0"/>
    <x v="2"/>
    <x v="2"/>
    <x v="0"/>
    <x v="1"/>
    <x v="0"/>
    <x v="0"/>
    <x v="11"/>
    <s v="2024-12-27"/>
    <x v="3"/>
    <n v="1440"/>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aquisição de serviços de construção de muros e limpeza de caminho vicinais em Mato Dento no âmbito do plano de mitigação da época, conforme anexo. "/>
  </r>
  <r>
    <x v="0"/>
    <n v="0"/>
    <n v="0"/>
    <n v="0"/>
    <n v="8160"/>
    <x v="1403"/>
    <x v="0"/>
    <x v="0"/>
    <x v="0"/>
    <s v="01.27.04.03"/>
    <x v="4"/>
    <x v="1"/>
    <x v="1"/>
    <s v="Infra-Estruturas e Transportes"/>
    <s v="01.27.04"/>
    <s v="Infra-Estruturas e Transportes"/>
    <s v="01.27.04"/>
    <x v="4"/>
    <x v="0"/>
    <x v="2"/>
    <x v="2"/>
    <x v="0"/>
    <x v="1"/>
    <x v="0"/>
    <x v="0"/>
    <x v="11"/>
    <s v="2024-12-27"/>
    <x v="3"/>
    <n v="8160"/>
    <x v="0"/>
    <m/>
    <x v="0"/>
    <m/>
    <x v="257"/>
    <n v="100479603"/>
    <x v="0"/>
    <x v="0"/>
    <s v="Plano de emergencia da epoca de chuvas"/>
    <s v="ORI"/>
    <x v="0"/>
    <m/>
    <x v="0"/>
    <x v="0"/>
    <x v="0"/>
    <x v="0"/>
    <x v="0"/>
    <x v="0"/>
    <x v="0"/>
    <x v="0"/>
    <x v="0"/>
    <x v="0"/>
    <x v="0"/>
    <s v="Plano de emergencia da epoca de chuvas"/>
    <x v="0"/>
    <x v="0"/>
    <x v="0"/>
    <x v="0"/>
    <x v="1"/>
    <x v="0"/>
    <x v="0"/>
    <x v="0"/>
    <x v="0"/>
    <x v="0"/>
    <x v="0"/>
    <x v="0"/>
    <s v="Pagamento referente a aquisição de serviços de construção de muros e limpeza de caminho vicinais em Mato Dento no âmbito do plano de mitigação da época, conforme anexo. "/>
  </r>
  <r>
    <x v="0"/>
    <n v="0"/>
    <n v="0"/>
    <n v="0"/>
    <n v="1080"/>
    <x v="1404"/>
    <x v="0"/>
    <x v="0"/>
    <x v="0"/>
    <s v="01.27.04.03"/>
    <x v="4"/>
    <x v="1"/>
    <x v="1"/>
    <s v="Infra-Estruturas e Transportes"/>
    <s v="01.27.04"/>
    <s v="Infra-Estruturas e Transportes"/>
    <s v="01.27.04"/>
    <x v="4"/>
    <x v="0"/>
    <x v="2"/>
    <x v="2"/>
    <x v="0"/>
    <x v="1"/>
    <x v="0"/>
    <x v="0"/>
    <x v="11"/>
    <s v="2024-12-27"/>
    <x v="3"/>
    <n v="1080"/>
    <x v="0"/>
    <m/>
    <x v="0"/>
    <m/>
    <x v="2"/>
    <n v="100474696"/>
    <x v="0"/>
    <x v="1"/>
    <s v="Plano de emergencia da epoca de chuvas"/>
    <s v="ORI"/>
    <x v="0"/>
    <m/>
    <x v="0"/>
    <x v="0"/>
    <x v="0"/>
    <x v="0"/>
    <x v="0"/>
    <x v="0"/>
    <x v="0"/>
    <x v="0"/>
    <x v="0"/>
    <x v="0"/>
    <x v="0"/>
    <s v="Plano de emergencia da epoca de chuvas"/>
    <x v="0"/>
    <x v="0"/>
    <x v="0"/>
    <x v="0"/>
    <x v="1"/>
    <x v="0"/>
    <x v="0"/>
    <x v="0"/>
    <x v="0"/>
    <x v="0"/>
    <x v="1"/>
    <x v="0"/>
    <s v="Pagamento a favor da Sr. Orlando De Jesus Borges Pereira , pela a aquisição de serviços de construção de muros e limpezas de caminhos vicinais em Mato Dento no âmbito do plano de mintigação da época da chuva, confrome anexo."/>
  </r>
  <r>
    <x v="0"/>
    <n v="0"/>
    <n v="0"/>
    <n v="0"/>
    <n v="6120"/>
    <x v="1404"/>
    <x v="0"/>
    <x v="0"/>
    <x v="0"/>
    <s v="01.27.04.03"/>
    <x v="4"/>
    <x v="1"/>
    <x v="1"/>
    <s v="Infra-Estruturas e Transportes"/>
    <s v="01.27.04"/>
    <s v="Infra-Estruturas e Transportes"/>
    <s v="01.27.04"/>
    <x v="4"/>
    <x v="0"/>
    <x v="2"/>
    <x v="2"/>
    <x v="0"/>
    <x v="1"/>
    <x v="0"/>
    <x v="0"/>
    <x v="11"/>
    <s v="2024-12-27"/>
    <x v="3"/>
    <n v="6120"/>
    <x v="0"/>
    <m/>
    <x v="0"/>
    <m/>
    <x v="258"/>
    <n v="100479800"/>
    <x v="0"/>
    <x v="0"/>
    <s v="Plano de emergencia da epoca de chuvas"/>
    <s v="ORI"/>
    <x v="0"/>
    <m/>
    <x v="0"/>
    <x v="0"/>
    <x v="0"/>
    <x v="0"/>
    <x v="0"/>
    <x v="0"/>
    <x v="0"/>
    <x v="0"/>
    <x v="0"/>
    <x v="0"/>
    <x v="0"/>
    <s v="Plano de emergencia da epoca de chuvas"/>
    <x v="0"/>
    <x v="0"/>
    <x v="0"/>
    <x v="0"/>
    <x v="1"/>
    <x v="0"/>
    <x v="0"/>
    <x v="0"/>
    <x v="0"/>
    <x v="0"/>
    <x v="0"/>
    <x v="0"/>
    <s v="Pagamento a favor da Sr. Orlando De Jesus Borges Pereira , pela a aquisição de serviços de construção de muros e limpezas de caminhos vicinais em Mato Dento no âmbito do plano de mintigação da época da chuva, confrome anexo."/>
  </r>
  <r>
    <x v="0"/>
    <n v="0"/>
    <n v="0"/>
    <n v="0"/>
    <n v="15929"/>
    <x v="1405"/>
    <x v="0"/>
    <x v="1"/>
    <x v="0"/>
    <s v="80.02.01"/>
    <x v="2"/>
    <x v="2"/>
    <x v="2"/>
    <s v="Retenções Iur"/>
    <s v="80.02.01"/>
    <s v="Retenções Iur"/>
    <s v="80.02.01"/>
    <x v="2"/>
    <x v="0"/>
    <x v="1"/>
    <x v="0"/>
    <x v="1"/>
    <x v="2"/>
    <x v="2"/>
    <x v="0"/>
    <x v="11"/>
    <s v="2024-12-16"/>
    <x v="3"/>
    <n v="15929"/>
    <x v="0"/>
    <m/>
    <x v="0"/>
    <m/>
    <x v="2"/>
    <n v="100474696"/>
    <x v="0"/>
    <x v="0"/>
    <s v="Retenções Iur"/>
    <s v="ORI"/>
    <x v="0"/>
    <s v="RIUR"/>
    <x v="0"/>
    <x v="0"/>
    <x v="0"/>
    <x v="0"/>
    <x v="0"/>
    <x v="0"/>
    <x v="0"/>
    <x v="0"/>
    <x v="0"/>
    <x v="0"/>
    <x v="0"/>
    <s v="Retenções Iur"/>
    <x v="0"/>
    <x v="0"/>
    <x v="0"/>
    <x v="0"/>
    <x v="2"/>
    <x v="0"/>
    <x v="0"/>
    <x v="0"/>
    <x v="0"/>
    <x v="1"/>
    <x v="0"/>
    <x v="0"/>
    <s v="RETENCAO OT"/>
  </r>
  <r>
    <x v="0"/>
    <n v="0"/>
    <n v="0"/>
    <n v="0"/>
    <n v="14053"/>
    <x v="1406"/>
    <x v="0"/>
    <x v="1"/>
    <x v="0"/>
    <s v="80.02.10.01"/>
    <x v="16"/>
    <x v="2"/>
    <x v="2"/>
    <s v="Outros"/>
    <s v="80.02.10"/>
    <s v="Outros"/>
    <s v="80.02.10"/>
    <x v="37"/>
    <x v="0"/>
    <x v="1"/>
    <x v="0"/>
    <x v="1"/>
    <x v="2"/>
    <x v="2"/>
    <x v="0"/>
    <x v="11"/>
    <s v="2024-12-16"/>
    <x v="3"/>
    <n v="1405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5000"/>
    <x v="1407"/>
    <x v="0"/>
    <x v="0"/>
    <x v="0"/>
    <s v="01.25.04.22"/>
    <x v="7"/>
    <x v="3"/>
    <x v="3"/>
    <s v="Cultura"/>
    <s v="01.25.04"/>
    <s v="Cultura"/>
    <s v="01.25.04"/>
    <x v="4"/>
    <x v="0"/>
    <x v="2"/>
    <x v="2"/>
    <x v="0"/>
    <x v="1"/>
    <x v="0"/>
    <x v="0"/>
    <x v="11"/>
    <s v="2024-12-30"/>
    <x v="3"/>
    <n v="45000"/>
    <x v="0"/>
    <m/>
    <x v="0"/>
    <m/>
    <x v="259"/>
    <n v="100479801"/>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e 50% do valor  a favor do senhor Paulo Semedo, pela atuação no evento de passagem de ano 2024-2025, conforme anexo.   "/>
  </r>
  <r>
    <x v="0"/>
    <n v="0"/>
    <n v="0"/>
    <n v="0"/>
    <n v="1950"/>
    <x v="1408"/>
    <x v="0"/>
    <x v="1"/>
    <x v="0"/>
    <s v="80.02.01"/>
    <x v="2"/>
    <x v="2"/>
    <x v="2"/>
    <s v="Retenções Iur"/>
    <s v="80.02.01"/>
    <s v="Retenções Iur"/>
    <s v="80.02.01"/>
    <x v="2"/>
    <x v="0"/>
    <x v="1"/>
    <x v="0"/>
    <x v="1"/>
    <x v="2"/>
    <x v="2"/>
    <x v="0"/>
    <x v="11"/>
    <s v="2024-12-19"/>
    <x v="3"/>
    <n v="1950"/>
    <x v="0"/>
    <m/>
    <x v="0"/>
    <m/>
    <x v="2"/>
    <n v="100474696"/>
    <x v="0"/>
    <x v="0"/>
    <s v="Retenções Iur"/>
    <s v="ORI"/>
    <x v="0"/>
    <s v="RIUR"/>
    <x v="0"/>
    <x v="0"/>
    <x v="0"/>
    <x v="0"/>
    <x v="0"/>
    <x v="0"/>
    <x v="0"/>
    <x v="0"/>
    <x v="0"/>
    <x v="0"/>
    <x v="0"/>
    <s v="Retenções Iur"/>
    <x v="0"/>
    <x v="0"/>
    <x v="0"/>
    <x v="0"/>
    <x v="2"/>
    <x v="0"/>
    <x v="0"/>
    <x v="0"/>
    <x v="0"/>
    <x v="1"/>
    <x v="0"/>
    <x v="0"/>
    <s v="RETENCAO OT"/>
  </r>
  <r>
    <x v="0"/>
    <n v="0"/>
    <n v="0"/>
    <n v="0"/>
    <n v="3625"/>
    <x v="1409"/>
    <x v="0"/>
    <x v="1"/>
    <x v="0"/>
    <s v="80.02.01"/>
    <x v="2"/>
    <x v="2"/>
    <x v="2"/>
    <s v="Retenções Iur"/>
    <s v="80.02.01"/>
    <s v="Retenções Iur"/>
    <s v="80.02.01"/>
    <x v="2"/>
    <x v="0"/>
    <x v="1"/>
    <x v="0"/>
    <x v="1"/>
    <x v="2"/>
    <x v="2"/>
    <x v="0"/>
    <x v="11"/>
    <s v="2024-12-16"/>
    <x v="3"/>
    <n v="3625"/>
    <x v="0"/>
    <m/>
    <x v="0"/>
    <m/>
    <x v="2"/>
    <n v="100474696"/>
    <x v="0"/>
    <x v="0"/>
    <s v="Retenções Iur"/>
    <s v="ORI"/>
    <x v="0"/>
    <s v="RIUR"/>
    <x v="0"/>
    <x v="0"/>
    <x v="0"/>
    <x v="0"/>
    <x v="0"/>
    <x v="0"/>
    <x v="0"/>
    <x v="0"/>
    <x v="0"/>
    <x v="0"/>
    <x v="0"/>
    <s v="Retenções Iur"/>
    <x v="0"/>
    <x v="0"/>
    <x v="0"/>
    <x v="0"/>
    <x v="2"/>
    <x v="0"/>
    <x v="0"/>
    <x v="0"/>
    <x v="0"/>
    <x v="1"/>
    <x v="0"/>
    <x v="0"/>
    <s v="RETENCAO OT"/>
  </r>
  <r>
    <x v="1"/>
    <n v="0"/>
    <n v="0"/>
    <n v="0"/>
    <n v="44899"/>
    <x v="1410"/>
    <x v="0"/>
    <x v="0"/>
    <x v="0"/>
    <s v="03.16.15"/>
    <x v="0"/>
    <x v="0"/>
    <x v="0"/>
    <s v="Direção Financeira"/>
    <s v="03.16.15"/>
    <s v="Direção Financeira"/>
    <s v="03.16.15"/>
    <x v="55"/>
    <x v="0"/>
    <x v="0"/>
    <x v="0"/>
    <x v="0"/>
    <x v="0"/>
    <x v="1"/>
    <x v="0"/>
    <x v="0"/>
    <s v="2024-01-17"/>
    <x v="0"/>
    <n v="44899"/>
    <x v="0"/>
    <m/>
    <x v="0"/>
    <m/>
    <x v="260"/>
    <n v="100404644"/>
    <x v="0"/>
    <x v="0"/>
    <s v="Direção Financeira"/>
    <s v="ORI"/>
    <x v="0"/>
    <m/>
    <x v="0"/>
    <x v="0"/>
    <x v="0"/>
    <x v="0"/>
    <x v="0"/>
    <x v="0"/>
    <x v="0"/>
    <x v="0"/>
    <x v="0"/>
    <x v="0"/>
    <x v="0"/>
    <s v="Direção Financeira"/>
    <x v="0"/>
    <x v="0"/>
    <x v="0"/>
    <x v="0"/>
    <x v="0"/>
    <x v="0"/>
    <x v="0"/>
    <x v="0"/>
    <x v="0"/>
    <x v="0"/>
    <x v="0"/>
    <x v="0"/>
    <s v="Pagamento a favor da Media Comunicações S.A referente a publicação do anuncio nº 02/CMSM/2023- empreitada de obra de construção do troço de estrada de Chã de Horta/Mato Dento no município de SM, conforme anexo."/>
  </r>
  <r>
    <x v="0"/>
    <n v="0"/>
    <n v="0"/>
    <n v="0"/>
    <n v="3000"/>
    <x v="1411"/>
    <x v="0"/>
    <x v="0"/>
    <x v="0"/>
    <s v="03.16.15"/>
    <x v="0"/>
    <x v="0"/>
    <x v="0"/>
    <s v="Direção Financeira"/>
    <s v="03.16.15"/>
    <s v="Direção Financeira"/>
    <s v="03.16.15"/>
    <x v="39"/>
    <x v="0"/>
    <x v="0"/>
    <x v="1"/>
    <x v="1"/>
    <x v="0"/>
    <x v="0"/>
    <x v="0"/>
    <x v="0"/>
    <s v="2024-01-24"/>
    <x v="0"/>
    <n v="3000"/>
    <x v="0"/>
    <m/>
    <x v="0"/>
    <m/>
    <x v="99"/>
    <n v="100476775"/>
    <x v="0"/>
    <x v="0"/>
    <s v="Direção Financeira"/>
    <s v="ORI"/>
    <x v="0"/>
    <m/>
    <x v="0"/>
    <x v="0"/>
    <x v="0"/>
    <x v="0"/>
    <x v="0"/>
    <x v="0"/>
    <x v="0"/>
    <x v="0"/>
    <x v="0"/>
    <x v="0"/>
    <x v="0"/>
    <s v="Direção Financeira"/>
    <x v="0"/>
    <x v="0"/>
    <x v="0"/>
    <x v="0"/>
    <x v="0"/>
    <x v="0"/>
    <x v="0"/>
    <x v="0"/>
    <x v="0"/>
    <x v="0"/>
    <x v="0"/>
    <x v="0"/>
    <s v="Pagamento referente a recarga de energia elétrica, no jardim infantil de Ponta Verde, conforme anexo."/>
  </r>
  <r>
    <x v="0"/>
    <n v="0"/>
    <n v="0"/>
    <n v="0"/>
    <n v="1400"/>
    <x v="1412"/>
    <x v="0"/>
    <x v="0"/>
    <x v="0"/>
    <s v="03.16.15"/>
    <x v="0"/>
    <x v="0"/>
    <x v="0"/>
    <s v="Direção Financeira"/>
    <s v="03.16.15"/>
    <s v="Direção Financeira"/>
    <s v="03.16.15"/>
    <x v="3"/>
    <x v="0"/>
    <x v="0"/>
    <x v="1"/>
    <x v="0"/>
    <x v="0"/>
    <x v="0"/>
    <x v="0"/>
    <x v="0"/>
    <s v="2024-01-25"/>
    <x v="0"/>
    <n v="1400"/>
    <x v="0"/>
    <m/>
    <x v="0"/>
    <m/>
    <x v="134"/>
    <n v="100477731"/>
    <x v="0"/>
    <x v="0"/>
    <s v="Direção Financeira"/>
    <s v="ORI"/>
    <x v="0"/>
    <m/>
    <x v="0"/>
    <x v="0"/>
    <x v="0"/>
    <x v="0"/>
    <x v="0"/>
    <x v="0"/>
    <x v="0"/>
    <x v="0"/>
    <x v="0"/>
    <x v="0"/>
    <x v="0"/>
    <s v="Direção Financeira"/>
    <x v="0"/>
    <x v="0"/>
    <x v="0"/>
    <x v="0"/>
    <x v="0"/>
    <x v="0"/>
    <x v="0"/>
    <x v="0"/>
    <x v="0"/>
    <x v="0"/>
    <x v="0"/>
    <x v="0"/>
    <s v="Ajuda de custo a favor do senhor Gerson Lopes pela sua deslocação a Praia no dia 17 de janeiro em missão oficial de serviço, conforme anexo."/>
  </r>
  <r>
    <x v="0"/>
    <n v="0"/>
    <n v="0"/>
    <n v="0"/>
    <n v="2400"/>
    <x v="1413"/>
    <x v="0"/>
    <x v="1"/>
    <x v="0"/>
    <s v="80.02.01"/>
    <x v="2"/>
    <x v="2"/>
    <x v="2"/>
    <s v="Retenções Iur"/>
    <s v="80.02.01"/>
    <s v="Retenções Iur"/>
    <s v="80.02.01"/>
    <x v="2"/>
    <x v="0"/>
    <x v="1"/>
    <x v="0"/>
    <x v="1"/>
    <x v="2"/>
    <x v="2"/>
    <x v="0"/>
    <x v="1"/>
    <s v="2024-03-14"/>
    <x v="0"/>
    <n v="2400"/>
    <x v="0"/>
    <m/>
    <x v="0"/>
    <m/>
    <x v="2"/>
    <n v="100474696"/>
    <x v="0"/>
    <x v="0"/>
    <s v="Retenções Iur"/>
    <s v="ORI"/>
    <x v="0"/>
    <s v="RIUR"/>
    <x v="0"/>
    <x v="0"/>
    <x v="0"/>
    <x v="0"/>
    <x v="0"/>
    <x v="0"/>
    <x v="0"/>
    <x v="0"/>
    <x v="0"/>
    <x v="0"/>
    <x v="0"/>
    <s v="Retenções Iur"/>
    <x v="0"/>
    <x v="0"/>
    <x v="0"/>
    <x v="0"/>
    <x v="2"/>
    <x v="0"/>
    <x v="0"/>
    <x v="0"/>
    <x v="0"/>
    <x v="1"/>
    <x v="0"/>
    <x v="0"/>
    <s v="RETENCAO OT"/>
  </r>
  <r>
    <x v="0"/>
    <n v="0"/>
    <n v="0"/>
    <n v="0"/>
    <n v="2400"/>
    <x v="1414"/>
    <x v="0"/>
    <x v="0"/>
    <x v="0"/>
    <s v="01.27.02.11"/>
    <x v="18"/>
    <x v="1"/>
    <x v="1"/>
    <s v="Saneamento básico"/>
    <s v="01.27.02"/>
    <s v="Saneamento básico"/>
    <s v="01.27.02"/>
    <x v="4"/>
    <x v="0"/>
    <x v="2"/>
    <x v="2"/>
    <x v="0"/>
    <x v="1"/>
    <x v="0"/>
    <x v="0"/>
    <x v="1"/>
    <s v="2024-03-14"/>
    <x v="0"/>
    <n v="2400"/>
    <x v="0"/>
    <m/>
    <x v="0"/>
    <m/>
    <x v="2"/>
    <n v="100474696"/>
    <x v="0"/>
    <x v="1"/>
    <s v="Reforço do saneamento básico"/>
    <s v="ORI"/>
    <x v="0"/>
    <m/>
    <x v="0"/>
    <x v="0"/>
    <x v="0"/>
    <x v="0"/>
    <x v="0"/>
    <x v="0"/>
    <x v="0"/>
    <x v="0"/>
    <x v="0"/>
    <x v="0"/>
    <x v="0"/>
    <s v="Reforço do saneamento básico"/>
    <x v="0"/>
    <x v="0"/>
    <x v="0"/>
    <x v="0"/>
    <x v="1"/>
    <x v="0"/>
    <x v="0"/>
    <x v="0"/>
    <x v="0"/>
    <x v="0"/>
    <x v="1"/>
    <x v="0"/>
    <s v="Pagamento a favor do José Mário Monteiro Fernandes, proveniente de prestação de serviços durante o mês de fevereiro, conforme anexo.  "/>
  </r>
  <r>
    <x v="0"/>
    <n v="0"/>
    <n v="0"/>
    <n v="0"/>
    <n v="13600"/>
    <x v="1414"/>
    <x v="0"/>
    <x v="0"/>
    <x v="0"/>
    <s v="01.27.02.11"/>
    <x v="18"/>
    <x v="1"/>
    <x v="1"/>
    <s v="Saneamento básico"/>
    <s v="01.27.02"/>
    <s v="Saneamento básico"/>
    <s v="01.27.02"/>
    <x v="4"/>
    <x v="0"/>
    <x v="2"/>
    <x v="2"/>
    <x v="0"/>
    <x v="1"/>
    <x v="0"/>
    <x v="0"/>
    <x v="1"/>
    <s v="2024-03-14"/>
    <x v="0"/>
    <n v="13600"/>
    <x v="0"/>
    <m/>
    <x v="0"/>
    <m/>
    <x v="261"/>
    <n v="100476482"/>
    <x v="0"/>
    <x v="0"/>
    <s v="Reforço do saneamento básico"/>
    <s v="ORI"/>
    <x v="0"/>
    <m/>
    <x v="0"/>
    <x v="0"/>
    <x v="0"/>
    <x v="0"/>
    <x v="0"/>
    <x v="0"/>
    <x v="0"/>
    <x v="0"/>
    <x v="0"/>
    <x v="0"/>
    <x v="0"/>
    <s v="Reforço do saneamento básico"/>
    <x v="0"/>
    <x v="0"/>
    <x v="0"/>
    <x v="0"/>
    <x v="1"/>
    <x v="0"/>
    <x v="0"/>
    <x v="0"/>
    <x v="0"/>
    <x v="0"/>
    <x v="0"/>
    <x v="0"/>
    <s v="Pagamento a favor do José Mário Monteiro Fernandes, proveniente de prestação de serviços durante o mês de fevereiro, conforme anexo.  "/>
  </r>
  <r>
    <x v="0"/>
    <n v="0"/>
    <n v="0"/>
    <n v="0"/>
    <n v="11032"/>
    <x v="1415"/>
    <x v="0"/>
    <x v="0"/>
    <x v="0"/>
    <s v="03.16.15"/>
    <x v="0"/>
    <x v="0"/>
    <x v="0"/>
    <s v="Direção Financeira"/>
    <s v="03.16.15"/>
    <s v="Direção Financeira"/>
    <s v="03.16.15"/>
    <x v="53"/>
    <x v="0"/>
    <x v="0"/>
    <x v="0"/>
    <x v="0"/>
    <x v="0"/>
    <x v="0"/>
    <x v="0"/>
    <x v="1"/>
    <s v="2024-03-26"/>
    <x v="0"/>
    <n v="11032"/>
    <x v="0"/>
    <m/>
    <x v="0"/>
    <m/>
    <x v="112"/>
    <n v="100477129"/>
    <x v="0"/>
    <x v="0"/>
    <s v="Direção Financeira"/>
    <s v="ORI"/>
    <x v="0"/>
    <m/>
    <x v="0"/>
    <x v="0"/>
    <x v="0"/>
    <x v="0"/>
    <x v="0"/>
    <x v="0"/>
    <x v="0"/>
    <x v="0"/>
    <x v="0"/>
    <x v="0"/>
    <x v="0"/>
    <s v="Direção Financeira"/>
    <x v="0"/>
    <x v="0"/>
    <x v="0"/>
    <x v="0"/>
    <x v="0"/>
    <x v="0"/>
    <x v="0"/>
    <x v="0"/>
    <x v="0"/>
    <x v="0"/>
    <x v="0"/>
    <x v="0"/>
    <s v="Pagamento referente a aquisição de 7 cortinas para o espaço centro de apoio a vitima da CMSM, conforme anexo."/>
  </r>
  <r>
    <x v="0"/>
    <n v="0"/>
    <n v="0"/>
    <n v="0"/>
    <n v="349564"/>
    <x v="1416"/>
    <x v="0"/>
    <x v="0"/>
    <x v="0"/>
    <s v="03.16.15"/>
    <x v="0"/>
    <x v="0"/>
    <x v="0"/>
    <s v="Direção Financeira"/>
    <s v="03.16.15"/>
    <s v="Direção Financeira"/>
    <s v="03.16.15"/>
    <x v="0"/>
    <x v="0"/>
    <x v="0"/>
    <x v="0"/>
    <x v="0"/>
    <x v="0"/>
    <x v="0"/>
    <x v="0"/>
    <x v="6"/>
    <s v="2024-04-22"/>
    <x v="1"/>
    <n v="349564"/>
    <x v="0"/>
    <m/>
    <x v="0"/>
    <m/>
    <x v="27"/>
    <n v="100479096"/>
    <x v="0"/>
    <x v="0"/>
    <s v="Direção Financeira"/>
    <s v="ORI"/>
    <x v="0"/>
    <m/>
    <x v="0"/>
    <x v="0"/>
    <x v="0"/>
    <x v="0"/>
    <x v="0"/>
    <x v="0"/>
    <x v="0"/>
    <x v="0"/>
    <x v="0"/>
    <x v="0"/>
    <x v="0"/>
    <s v="Direção Financeira"/>
    <x v="0"/>
    <x v="0"/>
    <x v="0"/>
    <x v="0"/>
    <x v="0"/>
    <x v="0"/>
    <x v="0"/>
    <x v="0"/>
    <x v="0"/>
    <x v="0"/>
    <x v="0"/>
    <x v="0"/>
    <s v="Pagamento referente a aquisição de  para-brisa, espelho, vidro de porta para viatura ST-87-ZB, bomba de embraiagem da viatura ST-22-RG,  e kit de filtros para maquina pá carregadora, afeto as obras da CMSM, conforme anexo."/>
  </r>
  <r>
    <x v="0"/>
    <n v="0"/>
    <n v="0"/>
    <n v="0"/>
    <n v="3481"/>
    <x v="1417"/>
    <x v="0"/>
    <x v="0"/>
    <x v="0"/>
    <s v="03.16.15"/>
    <x v="0"/>
    <x v="0"/>
    <x v="0"/>
    <s v="Direção Financeira"/>
    <s v="03.16.15"/>
    <s v="Direção Financeira"/>
    <s v="03.16.15"/>
    <x v="64"/>
    <x v="0"/>
    <x v="0"/>
    <x v="0"/>
    <x v="0"/>
    <x v="0"/>
    <x v="0"/>
    <x v="0"/>
    <x v="6"/>
    <s v="2024-04-23"/>
    <x v="1"/>
    <n v="3481"/>
    <x v="0"/>
    <m/>
    <x v="0"/>
    <m/>
    <x v="2"/>
    <n v="100474696"/>
    <x v="0"/>
    <x v="1"/>
    <s v="Direção Financeira"/>
    <s v="ORI"/>
    <x v="0"/>
    <m/>
    <x v="0"/>
    <x v="0"/>
    <x v="0"/>
    <x v="0"/>
    <x v="0"/>
    <x v="0"/>
    <x v="0"/>
    <x v="0"/>
    <x v="0"/>
    <x v="0"/>
    <x v="0"/>
    <s v="Direção Financeira"/>
    <x v="0"/>
    <x v="0"/>
    <x v="0"/>
    <x v="0"/>
    <x v="0"/>
    <x v="0"/>
    <x v="0"/>
    <x v="0"/>
    <x v="0"/>
    <x v="0"/>
    <x v="1"/>
    <x v="0"/>
    <s v="Pagamento de salário referente a 04-2024"/>
  </r>
  <r>
    <x v="0"/>
    <n v="0"/>
    <n v="0"/>
    <n v="0"/>
    <n v="71"/>
    <x v="1417"/>
    <x v="0"/>
    <x v="0"/>
    <x v="0"/>
    <s v="03.16.15"/>
    <x v="0"/>
    <x v="0"/>
    <x v="0"/>
    <s v="Direção Financeira"/>
    <s v="03.16.15"/>
    <s v="Direção Financeira"/>
    <s v="03.16.15"/>
    <x v="29"/>
    <x v="0"/>
    <x v="0"/>
    <x v="0"/>
    <x v="0"/>
    <x v="0"/>
    <x v="0"/>
    <x v="0"/>
    <x v="6"/>
    <s v="2024-04-23"/>
    <x v="1"/>
    <n v="71"/>
    <x v="0"/>
    <m/>
    <x v="0"/>
    <m/>
    <x v="2"/>
    <n v="100474696"/>
    <x v="0"/>
    <x v="1"/>
    <s v="Direção Financeira"/>
    <s v="ORI"/>
    <x v="0"/>
    <m/>
    <x v="0"/>
    <x v="0"/>
    <x v="0"/>
    <x v="0"/>
    <x v="0"/>
    <x v="0"/>
    <x v="0"/>
    <x v="0"/>
    <x v="0"/>
    <x v="0"/>
    <x v="0"/>
    <s v="Direção Financeira"/>
    <x v="0"/>
    <x v="0"/>
    <x v="0"/>
    <x v="0"/>
    <x v="0"/>
    <x v="0"/>
    <x v="0"/>
    <x v="0"/>
    <x v="0"/>
    <x v="0"/>
    <x v="1"/>
    <x v="0"/>
    <s v="Pagamento de salário referente a 04-2024"/>
  </r>
  <r>
    <x v="0"/>
    <n v="0"/>
    <n v="0"/>
    <n v="0"/>
    <n v="2533"/>
    <x v="1417"/>
    <x v="0"/>
    <x v="0"/>
    <x v="0"/>
    <s v="03.16.15"/>
    <x v="0"/>
    <x v="0"/>
    <x v="0"/>
    <s v="Direção Financeira"/>
    <s v="03.16.15"/>
    <s v="Direção Financeira"/>
    <s v="03.16.15"/>
    <x v="28"/>
    <x v="0"/>
    <x v="0"/>
    <x v="0"/>
    <x v="0"/>
    <x v="0"/>
    <x v="0"/>
    <x v="0"/>
    <x v="6"/>
    <s v="2024-04-23"/>
    <x v="1"/>
    <n v="2533"/>
    <x v="0"/>
    <m/>
    <x v="0"/>
    <m/>
    <x v="2"/>
    <n v="100474696"/>
    <x v="0"/>
    <x v="1"/>
    <s v="Direção Financeira"/>
    <s v="ORI"/>
    <x v="0"/>
    <m/>
    <x v="0"/>
    <x v="0"/>
    <x v="0"/>
    <x v="0"/>
    <x v="0"/>
    <x v="0"/>
    <x v="0"/>
    <x v="0"/>
    <x v="0"/>
    <x v="0"/>
    <x v="0"/>
    <s v="Direção Financeira"/>
    <x v="0"/>
    <x v="0"/>
    <x v="0"/>
    <x v="0"/>
    <x v="0"/>
    <x v="0"/>
    <x v="0"/>
    <x v="0"/>
    <x v="0"/>
    <x v="0"/>
    <x v="1"/>
    <x v="0"/>
    <s v="Pagamento de salário referente a 04-2024"/>
  </r>
  <r>
    <x v="0"/>
    <n v="0"/>
    <n v="0"/>
    <n v="0"/>
    <n v="37727"/>
    <x v="1417"/>
    <x v="0"/>
    <x v="0"/>
    <x v="0"/>
    <s v="03.16.15"/>
    <x v="0"/>
    <x v="0"/>
    <x v="0"/>
    <s v="Direção Financeira"/>
    <s v="03.16.15"/>
    <s v="Direção Financeira"/>
    <s v="03.16.15"/>
    <x v="30"/>
    <x v="0"/>
    <x v="0"/>
    <x v="0"/>
    <x v="1"/>
    <x v="0"/>
    <x v="0"/>
    <x v="0"/>
    <x v="6"/>
    <s v="2024-04-23"/>
    <x v="1"/>
    <n v="37727"/>
    <x v="0"/>
    <m/>
    <x v="0"/>
    <m/>
    <x v="2"/>
    <n v="100474696"/>
    <x v="0"/>
    <x v="1"/>
    <s v="Direção Financeira"/>
    <s v="ORI"/>
    <x v="0"/>
    <m/>
    <x v="0"/>
    <x v="0"/>
    <x v="0"/>
    <x v="0"/>
    <x v="0"/>
    <x v="0"/>
    <x v="0"/>
    <x v="0"/>
    <x v="0"/>
    <x v="0"/>
    <x v="0"/>
    <s v="Direção Financeira"/>
    <x v="0"/>
    <x v="0"/>
    <x v="0"/>
    <x v="0"/>
    <x v="0"/>
    <x v="0"/>
    <x v="0"/>
    <x v="0"/>
    <x v="0"/>
    <x v="0"/>
    <x v="1"/>
    <x v="0"/>
    <s v="Pagamento de salário referente a 04-2024"/>
  </r>
  <r>
    <x v="0"/>
    <n v="0"/>
    <n v="0"/>
    <n v="0"/>
    <n v="19292"/>
    <x v="1417"/>
    <x v="0"/>
    <x v="0"/>
    <x v="0"/>
    <s v="03.16.15"/>
    <x v="0"/>
    <x v="0"/>
    <x v="0"/>
    <s v="Direção Financeira"/>
    <s v="03.16.15"/>
    <s v="Direção Financeira"/>
    <s v="03.16.15"/>
    <x v="48"/>
    <x v="0"/>
    <x v="0"/>
    <x v="0"/>
    <x v="1"/>
    <x v="0"/>
    <x v="0"/>
    <x v="0"/>
    <x v="6"/>
    <s v="2024-04-23"/>
    <x v="1"/>
    <n v="19292"/>
    <x v="0"/>
    <m/>
    <x v="0"/>
    <m/>
    <x v="2"/>
    <n v="100474696"/>
    <x v="0"/>
    <x v="1"/>
    <s v="Direção Financeira"/>
    <s v="ORI"/>
    <x v="0"/>
    <m/>
    <x v="0"/>
    <x v="0"/>
    <x v="0"/>
    <x v="0"/>
    <x v="0"/>
    <x v="0"/>
    <x v="0"/>
    <x v="0"/>
    <x v="0"/>
    <x v="0"/>
    <x v="0"/>
    <s v="Direção Financeira"/>
    <x v="0"/>
    <x v="0"/>
    <x v="0"/>
    <x v="0"/>
    <x v="0"/>
    <x v="0"/>
    <x v="0"/>
    <x v="0"/>
    <x v="0"/>
    <x v="0"/>
    <x v="1"/>
    <x v="0"/>
    <s v="Pagamento de salário referente a 04-2024"/>
  </r>
  <r>
    <x v="0"/>
    <n v="0"/>
    <n v="0"/>
    <n v="0"/>
    <n v="48902"/>
    <x v="1417"/>
    <x v="0"/>
    <x v="0"/>
    <x v="0"/>
    <s v="03.16.15"/>
    <x v="0"/>
    <x v="0"/>
    <x v="0"/>
    <s v="Direção Financeira"/>
    <s v="03.16.15"/>
    <s v="Direção Financeira"/>
    <s v="03.16.15"/>
    <x v="64"/>
    <x v="0"/>
    <x v="0"/>
    <x v="0"/>
    <x v="0"/>
    <x v="0"/>
    <x v="0"/>
    <x v="0"/>
    <x v="6"/>
    <s v="2024-04-23"/>
    <x v="1"/>
    <n v="48902"/>
    <x v="0"/>
    <m/>
    <x v="0"/>
    <m/>
    <x v="9"/>
    <n v="100474693"/>
    <x v="0"/>
    <x v="0"/>
    <s v="Direção Financeira"/>
    <s v="ORI"/>
    <x v="0"/>
    <m/>
    <x v="0"/>
    <x v="0"/>
    <x v="0"/>
    <x v="0"/>
    <x v="0"/>
    <x v="0"/>
    <x v="0"/>
    <x v="0"/>
    <x v="0"/>
    <x v="0"/>
    <x v="0"/>
    <s v="Direção Financeira"/>
    <x v="0"/>
    <x v="0"/>
    <x v="0"/>
    <x v="0"/>
    <x v="0"/>
    <x v="0"/>
    <x v="0"/>
    <x v="0"/>
    <x v="0"/>
    <x v="0"/>
    <x v="0"/>
    <x v="0"/>
    <s v="Pagamento de salário referente a 04-2024"/>
  </r>
  <r>
    <x v="0"/>
    <n v="0"/>
    <n v="0"/>
    <n v="0"/>
    <n v="1007"/>
    <x v="1417"/>
    <x v="0"/>
    <x v="0"/>
    <x v="0"/>
    <s v="03.16.15"/>
    <x v="0"/>
    <x v="0"/>
    <x v="0"/>
    <s v="Direção Financeira"/>
    <s v="03.16.15"/>
    <s v="Direção Financeira"/>
    <s v="03.16.15"/>
    <x v="29"/>
    <x v="0"/>
    <x v="0"/>
    <x v="0"/>
    <x v="0"/>
    <x v="0"/>
    <x v="0"/>
    <x v="0"/>
    <x v="6"/>
    <s v="2024-04-23"/>
    <x v="1"/>
    <n v="1007"/>
    <x v="0"/>
    <m/>
    <x v="0"/>
    <m/>
    <x v="9"/>
    <n v="100474693"/>
    <x v="0"/>
    <x v="0"/>
    <s v="Direção Financeira"/>
    <s v="ORI"/>
    <x v="0"/>
    <m/>
    <x v="0"/>
    <x v="0"/>
    <x v="0"/>
    <x v="0"/>
    <x v="0"/>
    <x v="0"/>
    <x v="0"/>
    <x v="0"/>
    <x v="0"/>
    <x v="0"/>
    <x v="0"/>
    <s v="Direção Financeira"/>
    <x v="0"/>
    <x v="0"/>
    <x v="0"/>
    <x v="0"/>
    <x v="0"/>
    <x v="0"/>
    <x v="0"/>
    <x v="0"/>
    <x v="0"/>
    <x v="0"/>
    <x v="0"/>
    <x v="0"/>
    <s v="Pagamento de salário referente a 04-2024"/>
  </r>
  <r>
    <x v="0"/>
    <n v="0"/>
    <n v="0"/>
    <n v="0"/>
    <n v="35587"/>
    <x v="1417"/>
    <x v="0"/>
    <x v="0"/>
    <x v="0"/>
    <s v="03.16.15"/>
    <x v="0"/>
    <x v="0"/>
    <x v="0"/>
    <s v="Direção Financeira"/>
    <s v="03.16.15"/>
    <s v="Direção Financeira"/>
    <s v="03.16.15"/>
    <x v="28"/>
    <x v="0"/>
    <x v="0"/>
    <x v="0"/>
    <x v="0"/>
    <x v="0"/>
    <x v="0"/>
    <x v="0"/>
    <x v="6"/>
    <s v="2024-04-23"/>
    <x v="1"/>
    <n v="35587"/>
    <x v="0"/>
    <m/>
    <x v="0"/>
    <m/>
    <x v="9"/>
    <n v="100474693"/>
    <x v="0"/>
    <x v="0"/>
    <s v="Direção Financeira"/>
    <s v="ORI"/>
    <x v="0"/>
    <m/>
    <x v="0"/>
    <x v="0"/>
    <x v="0"/>
    <x v="0"/>
    <x v="0"/>
    <x v="0"/>
    <x v="0"/>
    <x v="0"/>
    <x v="0"/>
    <x v="0"/>
    <x v="0"/>
    <s v="Direção Financeira"/>
    <x v="0"/>
    <x v="0"/>
    <x v="0"/>
    <x v="0"/>
    <x v="0"/>
    <x v="0"/>
    <x v="0"/>
    <x v="0"/>
    <x v="0"/>
    <x v="0"/>
    <x v="0"/>
    <x v="0"/>
    <s v="Pagamento de salário referente a 04-2024"/>
  </r>
  <r>
    <x v="0"/>
    <n v="0"/>
    <n v="0"/>
    <n v="0"/>
    <n v="529871"/>
    <x v="1417"/>
    <x v="0"/>
    <x v="0"/>
    <x v="0"/>
    <s v="03.16.15"/>
    <x v="0"/>
    <x v="0"/>
    <x v="0"/>
    <s v="Direção Financeira"/>
    <s v="03.16.15"/>
    <s v="Direção Financeira"/>
    <s v="03.16.15"/>
    <x v="30"/>
    <x v="0"/>
    <x v="0"/>
    <x v="0"/>
    <x v="1"/>
    <x v="0"/>
    <x v="0"/>
    <x v="0"/>
    <x v="6"/>
    <s v="2024-04-23"/>
    <x v="1"/>
    <n v="529871"/>
    <x v="0"/>
    <m/>
    <x v="0"/>
    <m/>
    <x v="9"/>
    <n v="100474693"/>
    <x v="0"/>
    <x v="0"/>
    <s v="Direção Financeira"/>
    <s v="ORI"/>
    <x v="0"/>
    <m/>
    <x v="0"/>
    <x v="0"/>
    <x v="0"/>
    <x v="0"/>
    <x v="0"/>
    <x v="0"/>
    <x v="0"/>
    <x v="0"/>
    <x v="0"/>
    <x v="0"/>
    <x v="0"/>
    <s v="Direção Financeira"/>
    <x v="0"/>
    <x v="0"/>
    <x v="0"/>
    <x v="0"/>
    <x v="0"/>
    <x v="0"/>
    <x v="0"/>
    <x v="0"/>
    <x v="0"/>
    <x v="0"/>
    <x v="0"/>
    <x v="0"/>
    <s v="Pagamento de salário referente a 04-2024"/>
  </r>
  <r>
    <x v="0"/>
    <n v="0"/>
    <n v="0"/>
    <n v="0"/>
    <n v="270896"/>
    <x v="1417"/>
    <x v="0"/>
    <x v="0"/>
    <x v="0"/>
    <s v="03.16.15"/>
    <x v="0"/>
    <x v="0"/>
    <x v="0"/>
    <s v="Direção Financeira"/>
    <s v="03.16.15"/>
    <s v="Direção Financeira"/>
    <s v="03.16.15"/>
    <x v="48"/>
    <x v="0"/>
    <x v="0"/>
    <x v="0"/>
    <x v="1"/>
    <x v="0"/>
    <x v="0"/>
    <x v="0"/>
    <x v="6"/>
    <s v="2024-04-23"/>
    <x v="1"/>
    <n v="270896"/>
    <x v="0"/>
    <m/>
    <x v="0"/>
    <m/>
    <x v="9"/>
    <n v="100474693"/>
    <x v="0"/>
    <x v="0"/>
    <s v="Direção Financeira"/>
    <s v="ORI"/>
    <x v="0"/>
    <m/>
    <x v="0"/>
    <x v="0"/>
    <x v="0"/>
    <x v="0"/>
    <x v="0"/>
    <x v="0"/>
    <x v="0"/>
    <x v="0"/>
    <x v="0"/>
    <x v="0"/>
    <x v="0"/>
    <s v="Direção Financeira"/>
    <x v="0"/>
    <x v="0"/>
    <x v="0"/>
    <x v="0"/>
    <x v="0"/>
    <x v="0"/>
    <x v="0"/>
    <x v="0"/>
    <x v="0"/>
    <x v="0"/>
    <x v="0"/>
    <x v="0"/>
    <s v="Pagamento de salário referente a 04-2024"/>
  </r>
  <r>
    <x v="0"/>
    <n v="0"/>
    <n v="0"/>
    <n v="0"/>
    <n v="113"/>
    <x v="1418"/>
    <x v="0"/>
    <x v="0"/>
    <x v="0"/>
    <s v="03.16.16"/>
    <x v="24"/>
    <x v="0"/>
    <x v="0"/>
    <s v="Direção Ambiente e Saneamento "/>
    <s v="03.16.16"/>
    <s v="Direção Ambiente e Saneamento "/>
    <s v="03.16.16"/>
    <x v="60"/>
    <x v="0"/>
    <x v="0"/>
    <x v="0"/>
    <x v="0"/>
    <x v="0"/>
    <x v="0"/>
    <x v="0"/>
    <x v="6"/>
    <s v="2024-04-23"/>
    <x v="1"/>
    <n v="113"/>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4-2024"/>
  </r>
  <r>
    <x v="0"/>
    <n v="0"/>
    <n v="0"/>
    <n v="0"/>
    <n v="593"/>
    <x v="1418"/>
    <x v="0"/>
    <x v="0"/>
    <x v="0"/>
    <s v="03.16.16"/>
    <x v="24"/>
    <x v="0"/>
    <x v="0"/>
    <s v="Direção Ambiente e Saneamento "/>
    <s v="03.16.16"/>
    <s v="Direção Ambiente e Saneamento "/>
    <s v="03.16.16"/>
    <x v="28"/>
    <x v="0"/>
    <x v="0"/>
    <x v="0"/>
    <x v="0"/>
    <x v="0"/>
    <x v="0"/>
    <x v="0"/>
    <x v="6"/>
    <s v="2024-04-23"/>
    <x v="1"/>
    <n v="593"/>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4-2024"/>
  </r>
  <r>
    <x v="0"/>
    <n v="0"/>
    <n v="0"/>
    <n v="0"/>
    <n v="11"/>
    <x v="1418"/>
    <x v="0"/>
    <x v="0"/>
    <x v="0"/>
    <s v="03.16.16"/>
    <x v="24"/>
    <x v="0"/>
    <x v="0"/>
    <s v="Direção Ambiente e Saneamento "/>
    <s v="03.16.16"/>
    <s v="Direção Ambiente e Saneamento "/>
    <s v="03.16.16"/>
    <x v="29"/>
    <x v="0"/>
    <x v="0"/>
    <x v="0"/>
    <x v="0"/>
    <x v="0"/>
    <x v="0"/>
    <x v="0"/>
    <x v="6"/>
    <s v="2024-04-23"/>
    <x v="1"/>
    <n v="11"/>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4-2024"/>
  </r>
  <r>
    <x v="0"/>
    <n v="0"/>
    <n v="0"/>
    <n v="0"/>
    <n v="9705"/>
    <x v="1418"/>
    <x v="0"/>
    <x v="0"/>
    <x v="0"/>
    <s v="03.16.16"/>
    <x v="24"/>
    <x v="0"/>
    <x v="0"/>
    <s v="Direção Ambiente e Saneamento "/>
    <s v="03.16.16"/>
    <s v="Direção Ambiente e Saneamento "/>
    <s v="03.16.16"/>
    <x v="30"/>
    <x v="0"/>
    <x v="0"/>
    <x v="0"/>
    <x v="1"/>
    <x v="0"/>
    <x v="0"/>
    <x v="0"/>
    <x v="6"/>
    <s v="2024-04-23"/>
    <x v="1"/>
    <n v="9705"/>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4-2024"/>
  </r>
  <r>
    <x v="0"/>
    <n v="0"/>
    <n v="0"/>
    <n v="0"/>
    <n v="97"/>
    <x v="1418"/>
    <x v="0"/>
    <x v="0"/>
    <x v="0"/>
    <s v="03.16.16"/>
    <x v="24"/>
    <x v="0"/>
    <x v="0"/>
    <s v="Direção Ambiente e Saneamento "/>
    <s v="03.16.16"/>
    <s v="Direção Ambiente e Saneamento "/>
    <s v="03.16.16"/>
    <x v="60"/>
    <x v="0"/>
    <x v="0"/>
    <x v="0"/>
    <x v="0"/>
    <x v="0"/>
    <x v="0"/>
    <x v="0"/>
    <x v="6"/>
    <s v="2024-04-23"/>
    <x v="1"/>
    <n v="97"/>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4-2024"/>
  </r>
  <r>
    <x v="0"/>
    <n v="0"/>
    <n v="0"/>
    <n v="0"/>
    <n v="512"/>
    <x v="1418"/>
    <x v="0"/>
    <x v="0"/>
    <x v="0"/>
    <s v="03.16.16"/>
    <x v="24"/>
    <x v="0"/>
    <x v="0"/>
    <s v="Direção Ambiente e Saneamento "/>
    <s v="03.16.16"/>
    <s v="Direção Ambiente e Saneamento "/>
    <s v="03.16.16"/>
    <x v="28"/>
    <x v="0"/>
    <x v="0"/>
    <x v="0"/>
    <x v="0"/>
    <x v="0"/>
    <x v="0"/>
    <x v="0"/>
    <x v="6"/>
    <s v="2024-04-23"/>
    <x v="1"/>
    <n v="512"/>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4-2024"/>
  </r>
  <r>
    <x v="0"/>
    <n v="0"/>
    <n v="0"/>
    <n v="0"/>
    <n v="9"/>
    <x v="1418"/>
    <x v="0"/>
    <x v="0"/>
    <x v="0"/>
    <s v="03.16.16"/>
    <x v="24"/>
    <x v="0"/>
    <x v="0"/>
    <s v="Direção Ambiente e Saneamento "/>
    <s v="03.16.16"/>
    <s v="Direção Ambiente e Saneamento "/>
    <s v="03.16.16"/>
    <x v="29"/>
    <x v="0"/>
    <x v="0"/>
    <x v="0"/>
    <x v="0"/>
    <x v="0"/>
    <x v="0"/>
    <x v="0"/>
    <x v="6"/>
    <s v="2024-04-23"/>
    <x v="1"/>
    <n v="9"/>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4-2024"/>
  </r>
  <r>
    <x v="0"/>
    <n v="0"/>
    <n v="0"/>
    <n v="0"/>
    <n v="8382"/>
    <x v="1418"/>
    <x v="0"/>
    <x v="0"/>
    <x v="0"/>
    <s v="03.16.16"/>
    <x v="24"/>
    <x v="0"/>
    <x v="0"/>
    <s v="Direção Ambiente e Saneamento "/>
    <s v="03.16.16"/>
    <s v="Direção Ambiente e Saneamento "/>
    <s v="03.16.16"/>
    <x v="30"/>
    <x v="0"/>
    <x v="0"/>
    <x v="0"/>
    <x v="1"/>
    <x v="0"/>
    <x v="0"/>
    <x v="0"/>
    <x v="6"/>
    <s v="2024-04-23"/>
    <x v="1"/>
    <n v="8382"/>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4-2024"/>
  </r>
  <r>
    <x v="0"/>
    <n v="0"/>
    <n v="0"/>
    <n v="0"/>
    <n v="89"/>
    <x v="1418"/>
    <x v="0"/>
    <x v="0"/>
    <x v="0"/>
    <s v="03.16.16"/>
    <x v="24"/>
    <x v="0"/>
    <x v="0"/>
    <s v="Direção Ambiente e Saneamento "/>
    <s v="03.16.16"/>
    <s v="Direção Ambiente e Saneamento "/>
    <s v="03.16.16"/>
    <x v="60"/>
    <x v="0"/>
    <x v="0"/>
    <x v="0"/>
    <x v="0"/>
    <x v="0"/>
    <x v="0"/>
    <x v="0"/>
    <x v="6"/>
    <s v="2024-04-23"/>
    <x v="1"/>
    <n v="89"/>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4-2024"/>
  </r>
  <r>
    <x v="0"/>
    <n v="0"/>
    <n v="0"/>
    <n v="0"/>
    <n v="468"/>
    <x v="1418"/>
    <x v="0"/>
    <x v="0"/>
    <x v="0"/>
    <s v="03.16.16"/>
    <x v="24"/>
    <x v="0"/>
    <x v="0"/>
    <s v="Direção Ambiente e Saneamento "/>
    <s v="03.16.16"/>
    <s v="Direção Ambiente e Saneamento "/>
    <s v="03.16.16"/>
    <x v="28"/>
    <x v="0"/>
    <x v="0"/>
    <x v="0"/>
    <x v="0"/>
    <x v="0"/>
    <x v="0"/>
    <x v="0"/>
    <x v="6"/>
    <s v="2024-04-23"/>
    <x v="1"/>
    <n v="468"/>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4-2024"/>
  </r>
  <r>
    <x v="0"/>
    <n v="0"/>
    <n v="0"/>
    <n v="0"/>
    <n v="8"/>
    <x v="1418"/>
    <x v="0"/>
    <x v="0"/>
    <x v="0"/>
    <s v="03.16.16"/>
    <x v="24"/>
    <x v="0"/>
    <x v="0"/>
    <s v="Direção Ambiente e Saneamento "/>
    <s v="03.16.16"/>
    <s v="Direção Ambiente e Saneamento "/>
    <s v="03.16.16"/>
    <x v="29"/>
    <x v="0"/>
    <x v="0"/>
    <x v="0"/>
    <x v="0"/>
    <x v="0"/>
    <x v="0"/>
    <x v="0"/>
    <x v="6"/>
    <s v="2024-04-23"/>
    <x v="1"/>
    <n v="8"/>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4-2024"/>
  </r>
  <r>
    <x v="0"/>
    <n v="0"/>
    <n v="0"/>
    <n v="0"/>
    <n v="7668"/>
    <x v="1418"/>
    <x v="0"/>
    <x v="0"/>
    <x v="0"/>
    <s v="03.16.16"/>
    <x v="24"/>
    <x v="0"/>
    <x v="0"/>
    <s v="Direção Ambiente e Saneamento "/>
    <s v="03.16.16"/>
    <s v="Direção Ambiente e Saneamento "/>
    <s v="03.16.16"/>
    <x v="30"/>
    <x v="0"/>
    <x v="0"/>
    <x v="0"/>
    <x v="1"/>
    <x v="0"/>
    <x v="0"/>
    <x v="0"/>
    <x v="6"/>
    <s v="2024-04-23"/>
    <x v="1"/>
    <n v="7668"/>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4-2024"/>
  </r>
  <r>
    <x v="0"/>
    <n v="0"/>
    <n v="0"/>
    <n v="0"/>
    <n v="12566"/>
    <x v="1418"/>
    <x v="0"/>
    <x v="0"/>
    <x v="0"/>
    <s v="03.16.16"/>
    <x v="24"/>
    <x v="0"/>
    <x v="0"/>
    <s v="Direção Ambiente e Saneamento "/>
    <s v="03.16.16"/>
    <s v="Direção Ambiente e Saneamento "/>
    <s v="03.16.16"/>
    <x v="60"/>
    <x v="0"/>
    <x v="0"/>
    <x v="0"/>
    <x v="0"/>
    <x v="0"/>
    <x v="0"/>
    <x v="0"/>
    <x v="6"/>
    <s v="2024-04-23"/>
    <x v="1"/>
    <n v="12566"/>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4-2024"/>
  </r>
  <r>
    <x v="0"/>
    <n v="0"/>
    <n v="0"/>
    <n v="0"/>
    <n v="65936"/>
    <x v="1418"/>
    <x v="0"/>
    <x v="0"/>
    <x v="0"/>
    <s v="03.16.16"/>
    <x v="24"/>
    <x v="0"/>
    <x v="0"/>
    <s v="Direção Ambiente e Saneamento "/>
    <s v="03.16.16"/>
    <s v="Direção Ambiente e Saneamento "/>
    <s v="03.16.16"/>
    <x v="28"/>
    <x v="0"/>
    <x v="0"/>
    <x v="0"/>
    <x v="0"/>
    <x v="0"/>
    <x v="0"/>
    <x v="0"/>
    <x v="6"/>
    <s v="2024-04-23"/>
    <x v="1"/>
    <n v="65936"/>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4-2024"/>
  </r>
  <r>
    <x v="0"/>
    <n v="0"/>
    <n v="0"/>
    <n v="0"/>
    <n v="1260"/>
    <x v="1418"/>
    <x v="0"/>
    <x v="0"/>
    <x v="0"/>
    <s v="03.16.16"/>
    <x v="24"/>
    <x v="0"/>
    <x v="0"/>
    <s v="Direção Ambiente e Saneamento "/>
    <s v="03.16.16"/>
    <s v="Direção Ambiente e Saneamento "/>
    <s v="03.16.16"/>
    <x v="29"/>
    <x v="0"/>
    <x v="0"/>
    <x v="0"/>
    <x v="0"/>
    <x v="0"/>
    <x v="0"/>
    <x v="0"/>
    <x v="6"/>
    <s v="2024-04-23"/>
    <x v="1"/>
    <n v="1260"/>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4-2024"/>
  </r>
  <r>
    <x v="0"/>
    <n v="0"/>
    <n v="0"/>
    <n v="0"/>
    <n v="1077648"/>
    <x v="1418"/>
    <x v="0"/>
    <x v="0"/>
    <x v="0"/>
    <s v="03.16.16"/>
    <x v="24"/>
    <x v="0"/>
    <x v="0"/>
    <s v="Direção Ambiente e Saneamento "/>
    <s v="03.16.16"/>
    <s v="Direção Ambiente e Saneamento "/>
    <s v="03.16.16"/>
    <x v="30"/>
    <x v="0"/>
    <x v="0"/>
    <x v="0"/>
    <x v="1"/>
    <x v="0"/>
    <x v="0"/>
    <x v="0"/>
    <x v="6"/>
    <s v="2024-04-23"/>
    <x v="1"/>
    <n v="1077648"/>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4-2024"/>
  </r>
  <r>
    <x v="0"/>
    <n v="0"/>
    <n v="0"/>
    <n v="0"/>
    <n v="1300"/>
    <x v="1419"/>
    <x v="0"/>
    <x v="1"/>
    <x v="0"/>
    <s v="03.03.10"/>
    <x v="8"/>
    <x v="0"/>
    <x v="4"/>
    <s v="Receitas Da Câmara"/>
    <s v="03.03.10"/>
    <s v="Receitas Da Câmara"/>
    <s v="03.03.10"/>
    <x v="24"/>
    <x v="0"/>
    <x v="3"/>
    <x v="6"/>
    <x v="0"/>
    <x v="0"/>
    <x v="2"/>
    <x v="0"/>
    <x v="4"/>
    <s v="2024-06-21"/>
    <x v="1"/>
    <n v="1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0"/>
    <x v="1420"/>
    <x v="0"/>
    <x v="0"/>
    <x v="0"/>
    <s v="01.25.04.22"/>
    <x v="7"/>
    <x v="3"/>
    <x v="3"/>
    <s v="Cultura"/>
    <s v="01.25.04"/>
    <s v="Cultura"/>
    <s v="01.25.04"/>
    <x v="4"/>
    <x v="0"/>
    <x v="2"/>
    <x v="2"/>
    <x v="0"/>
    <x v="1"/>
    <x v="0"/>
    <x v="0"/>
    <x v="3"/>
    <s v="2024-05-22"/>
    <x v="1"/>
    <n v="10000"/>
    <x v="0"/>
    <m/>
    <x v="0"/>
    <m/>
    <x v="39"/>
    <n v="10047965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grupo InKantadas de São Miguel, pela atuação nas atividades culturais durante o período festivo da Natal e Fim do Ano 2023, conforme anexo."/>
  </r>
  <r>
    <x v="1"/>
    <n v="0"/>
    <n v="0"/>
    <n v="0"/>
    <n v="83160"/>
    <x v="1421"/>
    <x v="0"/>
    <x v="0"/>
    <x v="0"/>
    <s v="01.23.04.14"/>
    <x v="48"/>
    <x v="7"/>
    <x v="8"/>
    <s v="Ambiente"/>
    <s v="01.23.04"/>
    <s v="Ambiente"/>
    <s v="01.23.04"/>
    <x v="1"/>
    <x v="0"/>
    <x v="0"/>
    <x v="0"/>
    <x v="0"/>
    <x v="1"/>
    <x v="1"/>
    <x v="0"/>
    <x v="3"/>
    <s v="2024-05-27"/>
    <x v="1"/>
    <n v="8316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de trabalhos dos espaço verde realizado durante o mês de maio  de 2024, conforme folha em anexo."/>
  </r>
  <r>
    <x v="0"/>
    <n v="0"/>
    <n v="0"/>
    <n v="0"/>
    <n v="2583"/>
    <x v="1422"/>
    <x v="0"/>
    <x v="1"/>
    <x v="0"/>
    <s v="03.03.10"/>
    <x v="8"/>
    <x v="0"/>
    <x v="4"/>
    <s v="Receitas Da Câmara"/>
    <s v="03.03.10"/>
    <s v="Receitas Da Câmara"/>
    <s v="03.03.10"/>
    <x v="9"/>
    <x v="0"/>
    <x v="3"/>
    <x v="3"/>
    <x v="0"/>
    <x v="0"/>
    <x v="2"/>
    <x v="0"/>
    <x v="4"/>
    <s v="2024-06-21"/>
    <x v="1"/>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253"/>
    <x v="1423"/>
    <x v="0"/>
    <x v="1"/>
    <x v="0"/>
    <s v="03.03.10"/>
    <x v="8"/>
    <x v="0"/>
    <x v="4"/>
    <s v="Receitas Da Câmara"/>
    <s v="03.03.10"/>
    <s v="Receitas Da Câmara"/>
    <s v="03.03.10"/>
    <x v="18"/>
    <x v="0"/>
    <x v="0"/>
    <x v="0"/>
    <x v="0"/>
    <x v="0"/>
    <x v="2"/>
    <x v="0"/>
    <x v="4"/>
    <s v="2024-06-21"/>
    <x v="1"/>
    <n v="282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50"/>
    <x v="1424"/>
    <x v="0"/>
    <x v="1"/>
    <x v="0"/>
    <s v="03.03.10"/>
    <x v="8"/>
    <x v="0"/>
    <x v="4"/>
    <s v="Receitas Da Câmara"/>
    <s v="03.03.10"/>
    <s v="Receitas Da Câmara"/>
    <s v="03.03.10"/>
    <x v="10"/>
    <x v="0"/>
    <x v="3"/>
    <x v="3"/>
    <x v="0"/>
    <x v="0"/>
    <x v="2"/>
    <x v="0"/>
    <x v="4"/>
    <s v="2024-06-21"/>
    <x v="1"/>
    <n v="12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00"/>
    <x v="1425"/>
    <x v="0"/>
    <x v="1"/>
    <x v="0"/>
    <s v="03.03.10"/>
    <x v="8"/>
    <x v="0"/>
    <x v="4"/>
    <s v="Receitas Da Câmara"/>
    <s v="03.03.10"/>
    <s v="Receitas Da Câmara"/>
    <s v="03.03.10"/>
    <x v="11"/>
    <x v="0"/>
    <x v="0"/>
    <x v="5"/>
    <x v="0"/>
    <x v="0"/>
    <x v="2"/>
    <x v="0"/>
    <x v="4"/>
    <s v="2024-06-21"/>
    <x v="1"/>
    <n v="2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1426"/>
    <x v="0"/>
    <x v="1"/>
    <x v="0"/>
    <s v="03.03.10"/>
    <x v="8"/>
    <x v="0"/>
    <x v="4"/>
    <s v="Receitas Da Câmara"/>
    <s v="03.03.10"/>
    <s v="Receitas Da Câmara"/>
    <s v="03.03.10"/>
    <x v="8"/>
    <x v="0"/>
    <x v="3"/>
    <x v="3"/>
    <x v="0"/>
    <x v="0"/>
    <x v="2"/>
    <x v="0"/>
    <x v="4"/>
    <s v="2024-06-21"/>
    <x v="1"/>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1427"/>
    <x v="0"/>
    <x v="1"/>
    <x v="0"/>
    <s v="03.03.10"/>
    <x v="8"/>
    <x v="0"/>
    <x v="4"/>
    <s v="Receitas Da Câmara"/>
    <s v="03.03.10"/>
    <s v="Receitas Da Câmara"/>
    <s v="03.03.10"/>
    <x v="42"/>
    <x v="0"/>
    <x v="3"/>
    <x v="3"/>
    <x v="0"/>
    <x v="0"/>
    <x v="2"/>
    <x v="0"/>
    <x v="4"/>
    <s v="2024-06-21"/>
    <x v="1"/>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22"/>
    <x v="1428"/>
    <x v="0"/>
    <x v="1"/>
    <x v="0"/>
    <s v="03.03.10"/>
    <x v="8"/>
    <x v="0"/>
    <x v="4"/>
    <s v="Receitas Da Câmara"/>
    <s v="03.03.10"/>
    <s v="Receitas Da Câmara"/>
    <s v="03.03.10"/>
    <x v="25"/>
    <x v="0"/>
    <x v="3"/>
    <x v="3"/>
    <x v="0"/>
    <x v="0"/>
    <x v="2"/>
    <x v="0"/>
    <x v="4"/>
    <s v="2024-06-21"/>
    <x v="1"/>
    <n v="1122"/>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8000"/>
    <x v="1429"/>
    <x v="0"/>
    <x v="1"/>
    <x v="0"/>
    <s v="03.03.10"/>
    <x v="8"/>
    <x v="0"/>
    <x v="4"/>
    <s v="Receitas Da Câmara"/>
    <s v="03.03.10"/>
    <s v="Receitas Da Câmara"/>
    <s v="03.03.10"/>
    <x v="15"/>
    <x v="0"/>
    <x v="0"/>
    <x v="0"/>
    <x v="0"/>
    <x v="0"/>
    <x v="2"/>
    <x v="0"/>
    <x v="4"/>
    <s v="2024-06-21"/>
    <x v="1"/>
    <n v="108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400"/>
    <x v="1430"/>
    <x v="0"/>
    <x v="0"/>
    <x v="0"/>
    <s v="03.16.15"/>
    <x v="0"/>
    <x v="0"/>
    <x v="0"/>
    <s v="Direção Financeira"/>
    <s v="03.16.15"/>
    <s v="Direção Financeira"/>
    <s v="03.16.15"/>
    <x v="74"/>
    <x v="0"/>
    <x v="0"/>
    <x v="0"/>
    <x v="0"/>
    <x v="0"/>
    <x v="0"/>
    <x v="0"/>
    <x v="9"/>
    <s v="2024-07-17"/>
    <x v="2"/>
    <n v="9400"/>
    <x v="0"/>
    <m/>
    <x v="0"/>
    <m/>
    <x v="262"/>
    <n v="100476758"/>
    <x v="0"/>
    <x v="0"/>
    <s v="Direção Financeira"/>
    <s v="ORI"/>
    <x v="0"/>
    <m/>
    <x v="0"/>
    <x v="0"/>
    <x v="0"/>
    <x v="0"/>
    <x v="0"/>
    <x v="0"/>
    <x v="0"/>
    <x v="0"/>
    <x v="0"/>
    <x v="0"/>
    <x v="0"/>
    <s v="Direção Financeira"/>
    <x v="0"/>
    <x v="0"/>
    <x v="0"/>
    <x v="0"/>
    <x v="0"/>
    <x v="0"/>
    <x v="0"/>
    <x v="0"/>
    <x v="0"/>
    <x v="0"/>
    <x v="0"/>
    <x v="0"/>
    <s v="Pagamento referente a aquisição de cabo de rede, para reparação de internet, conforme proposta em anexo."/>
  </r>
  <r>
    <x v="0"/>
    <n v="0"/>
    <n v="0"/>
    <n v="0"/>
    <n v="1249"/>
    <x v="1431"/>
    <x v="0"/>
    <x v="1"/>
    <x v="0"/>
    <s v="80.02.01"/>
    <x v="2"/>
    <x v="2"/>
    <x v="2"/>
    <s v="Retenções Iur"/>
    <s v="80.02.01"/>
    <s v="Retenções Iur"/>
    <s v="80.02.01"/>
    <x v="2"/>
    <x v="0"/>
    <x v="1"/>
    <x v="0"/>
    <x v="1"/>
    <x v="2"/>
    <x v="2"/>
    <x v="0"/>
    <x v="4"/>
    <s v="2024-06-28"/>
    <x v="1"/>
    <n v="1249"/>
    <x v="0"/>
    <m/>
    <x v="0"/>
    <m/>
    <x v="2"/>
    <n v="100474696"/>
    <x v="0"/>
    <x v="0"/>
    <s v="Retenções Iur"/>
    <s v="ORI"/>
    <x v="0"/>
    <s v="RIUR"/>
    <x v="0"/>
    <x v="0"/>
    <x v="0"/>
    <x v="0"/>
    <x v="0"/>
    <x v="0"/>
    <x v="0"/>
    <x v="0"/>
    <x v="0"/>
    <x v="0"/>
    <x v="0"/>
    <s v="Retenções Iur"/>
    <x v="0"/>
    <x v="0"/>
    <x v="0"/>
    <x v="0"/>
    <x v="2"/>
    <x v="0"/>
    <x v="0"/>
    <x v="0"/>
    <x v="0"/>
    <x v="1"/>
    <x v="0"/>
    <x v="0"/>
    <s v="RETENCAO OT"/>
  </r>
  <r>
    <x v="1"/>
    <n v="0"/>
    <n v="0"/>
    <n v="0"/>
    <n v="3603"/>
    <x v="1432"/>
    <x v="0"/>
    <x v="0"/>
    <x v="0"/>
    <s v="01.27.06.76"/>
    <x v="11"/>
    <x v="1"/>
    <x v="1"/>
    <s v="Requalificação Urbana e habitação"/>
    <s v="01.27.06"/>
    <s v="Requalificação Urbana e habitação"/>
    <s v="01.27.06"/>
    <x v="1"/>
    <x v="0"/>
    <x v="0"/>
    <x v="0"/>
    <x v="0"/>
    <x v="1"/>
    <x v="1"/>
    <x v="0"/>
    <x v="4"/>
    <s v="2024-06-28"/>
    <x v="1"/>
    <n v="3603"/>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a favor do Sr. André Lopes Pereira, referente a prestação de serviços de calcetamento na localidade de Achada Monte, no âmbito dos trabalhos da requalificação de Dacalinho-Achada Monte, conforme anexo.   "/>
  </r>
  <r>
    <x v="1"/>
    <n v="0"/>
    <n v="0"/>
    <n v="0"/>
    <n v="20417"/>
    <x v="1432"/>
    <x v="0"/>
    <x v="0"/>
    <x v="0"/>
    <s v="01.27.06.76"/>
    <x v="11"/>
    <x v="1"/>
    <x v="1"/>
    <s v="Requalificação Urbana e habitação"/>
    <s v="01.27.06"/>
    <s v="Requalificação Urbana e habitação"/>
    <s v="01.27.06"/>
    <x v="1"/>
    <x v="0"/>
    <x v="0"/>
    <x v="0"/>
    <x v="0"/>
    <x v="1"/>
    <x v="1"/>
    <x v="0"/>
    <x v="4"/>
    <s v="2024-06-28"/>
    <x v="1"/>
    <n v="20417"/>
    <x v="0"/>
    <m/>
    <x v="0"/>
    <m/>
    <x v="73"/>
    <n v="100479665"/>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André Lopes Pereira, referente a prestação de serviços de calcetamento na localidade de Achada Monte, no âmbito dos trabalhos da requalificação de Dacalinho-Achada Monte, conforme anexo.   "/>
  </r>
  <r>
    <x v="0"/>
    <n v="0"/>
    <n v="0"/>
    <n v="0"/>
    <n v="1958"/>
    <x v="1433"/>
    <x v="0"/>
    <x v="1"/>
    <x v="0"/>
    <s v="80.02.01"/>
    <x v="2"/>
    <x v="2"/>
    <x v="2"/>
    <s v="Retenções Iur"/>
    <s v="80.02.01"/>
    <s v="Retenções Iur"/>
    <s v="80.02.01"/>
    <x v="2"/>
    <x v="0"/>
    <x v="1"/>
    <x v="0"/>
    <x v="1"/>
    <x v="2"/>
    <x v="2"/>
    <x v="0"/>
    <x v="4"/>
    <s v="2024-06-28"/>
    <x v="1"/>
    <n v="1958"/>
    <x v="0"/>
    <m/>
    <x v="0"/>
    <m/>
    <x v="2"/>
    <n v="100474696"/>
    <x v="0"/>
    <x v="0"/>
    <s v="Retenções Iur"/>
    <s v="ORI"/>
    <x v="0"/>
    <s v="RIUR"/>
    <x v="0"/>
    <x v="0"/>
    <x v="0"/>
    <x v="0"/>
    <x v="0"/>
    <x v="0"/>
    <x v="0"/>
    <x v="0"/>
    <x v="0"/>
    <x v="0"/>
    <x v="0"/>
    <s v="Retenções Iur"/>
    <x v="0"/>
    <x v="0"/>
    <x v="0"/>
    <x v="0"/>
    <x v="2"/>
    <x v="0"/>
    <x v="0"/>
    <x v="0"/>
    <x v="0"/>
    <x v="1"/>
    <x v="0"/>
    <x v="0"/>
    <s v="RETENCAO OT"/>
  </r>
  <r>
    <x v="0"/>
    <n v="0"/>
    <n v="0"/>
    <n v="0"/>
    <n v="10000"/>
    <x v="1434"/>
    <x v="0"/>
    <x v="0"/>
    <x v="0"/>
    <s v="01.25.04.22"/>
    <x v="7"/>
    <x v="3"/>
    <x v="3"/>
    <s v="Cultura"/>
    <s v="01.25.04"/>
    <s v="Cultura"/>
    <s v="01.25.04"/>
    <x v="4"/>
    <x v="0"/>
    <x v="2"/>
    <x v="2"/>
    <x v="0"/>
    <x v="1"/>
    <x v="0"/>
    <x v="0"/>
    <x v="9"/>
    <s v="2024-07-31"/>
    <x v="2"/>
    <n v="10000"/>
    <x v="0"/>
    <m/>
    <x v="0"/>
    <m/>
    <x v="263"/>
    <n v="100479690"/>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Domingos Pereira Vaz, referente a apoio da Câmara Municipal para grvação de video Clip, confrome anexo."/>
  </r>
  <r>
    <x v="1"/>
    <n v="0"/>
    <n v="0"/>
    <n v="0"/>
    <n v="967500"/>
    <x v="1435"/>
    <x v="0"/>
    <x v="0"/>
    <x v="0"/>
    <s v="01.27.06.76"/>
    <x v="11"/>
    <x v="1"/>
    <x v="1"/>
    <s v="Requalificação Urbana e habitação"/>
    <s v="01.27.06"/>
    <s v="Requalificação Urbana e habitação"/>
    <s v="01.27.06"/>
    <x v="1"/>
    <x v="0"/>
    <x v="0"/>
    <x v="0"/>
    <x v="0"/>
    <x v="1"/>
    <x v="1"/>
    <x v="0"/>
    <x v="5"/>
    <s v="2024-08-02"/>
    <x v="2"/>
    <n v="967500"/>
    <x v="0"/>
    <m/>
    <x v="0"/>
    <m/>
    <x v="153"/>
    <n v="100479232"/>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193.500 unidades de paralelos para as obras de requalificação urbana e ambiental de Achada do Monte- Dacalinha, conforme anexo."/>
  </r>
  <r>
    <x v="0"/>
    <n v="0"/>
    <n v="0"/>
    <n v="0"/>
    <n v="862500"/>
    <x v="1436"/>
    <x v="0"/>
    <x v="0"/>
    <x v="0"/>
    <s v="01.25.04.22"/>
    <x v="7"/>
    <x v="3"/>
    <x v="3"/>
    <s v="Cultura"/>
    <s v="01.25.04"/>
    <s v="Cultura"/>
    <s v="01.25.04"/>
    <x v="4"/>
    <x v="0"/>
    <x v="2"/>
    <x v="2"/>
    <x v="0"/>
    <x v="1"/>
    <x v="0"/>
    <x v="0"/>
    <x v="5"/>
    <s v="2024-08-06"/>
    <x v="2"/>
    <n v="862500"/>
    <x v="0"/>
    <m/>
    <x v="0"/>
    <m/>
    <x v="264"/>
    <n v="10047969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50% a favor da Empresa Blueline Produções, Lda, referente ajuste direto nº11/CMSM/2024, para a aquisição de serviços de aluguer de Palco e Iluminação para festival 2024, confrome anexo."/>
  </r>
  <r>
    <x v="1"/>
    <n v="0"/>
    <n v="0"/>
    <n v="0"/>
    <n v="658000"/>
    <x v="1437"/>
    <x v="0"/>
    <x v="1"/>
    <x v="0"/>
    <s v="03.03.10"/>
    <x v="8"/>
    <x v="0"/>
    <x v="4"/>
    <s v="Receitas Da Câmara"/>
    <s v="03.03.10"/>
    <s v="Receitas Da Câmara"/>
    <s v="03.03.10"/>
    <x v="15"/>
    <x v="0"/>
    <x v="0"/>
    <x v="0"/>
    <x v="0"/>
    <x v="0"/>
    <x v="2"/>
    <x v="0"/>
    <x v="5"/>
    <s v="2024-08-12"/>
    <x v="2"/>
    <n v="658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570"/>
    <x v="1438"/>
    <x v="0"/>
    <x v="1"/>
    <x v="0"/>
    <s v="03.03.10"/>
    <x v="8"/>
    <x v="0"/>
    <x v="4"/>
    <s v="Receitas Da Câmara"/>
    <s v="03.03.10"/>
    <s v="Receitas Da Câmara"/>
    <s v="03.03.10"/>
    <x v="12"/>
    <x v="0"/>
    <x v="3"/>
    <x v="3"/>
    <x v="0"/>
    <x v="0"/>
    <x v="2"/>
    <x v="0"/>
    <x v="5"/>
    <s v="2024-08-12"/>
    <x v="2"/>
    <n v="245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
    <x v="1439"/>
    <x v="0"/>
    <x v="1"/>
    <x v="0"/>
    <s v="03.03.10"/>
    <x v="8"/>
    <x v="0"/>
    <x v="4"/>
    <s v="Receitas Da Câmara"/>
    <s v="03.03.10"/>
    <s v="Receitas Da Câmara"/>
    <s v="03.03.10"/>
    <x v="22"/>
    <x v="0"/>
    <x v="3"/>
    <x v="7"/>
    <x v="0"/>
    <x v="0"/>
    <x v="2"/>
    <x v="0"/>
    <x v="5"/>
    <s v="2024-08-12"/>
    <x v="2"/>
    <n v="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10"/>
    <x v="1440"/>
    <x v="0"/>
    <x v="1"/>
    <x v="0"/>
    <s v="03.03.10"/>
    <x v="8"/>
    <x v="0"/>
    <x v="4"/>
    <s v="Receitas Da Câmara"/>
    <s v="03.03.10"/>
    <s v="Receitas Da Câmara"/>
    <s v="03.03.10"/>
    <x v="13"/>
    <x v="0"/>
    <x v="3"/>
    <x v="3"/>
    <x v="0"/>
    <x v="0"/>
    <x v="2"/>
    <x v="0"/>
    <x v="5"/>
    <s v="2024-08-12"/>
    <x v="2"/>
    <n v="31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1441"/>
    <x v="0"/>
    <x v="1"/>
    <x v="0"/>
    <s v="03.03.10"/>
    <x v="8"/>
    <x v="0"/>
    <x v="4"/>
    <s v="Receitas Da Câmara"/>
    <s v="03.03.10"/>
    <s v="Receitas Da Câmara"/>
    <s v="03.03.10"/>
    <x v="16"/>
    <x v="0"/>
    <x v="0"/>
    <x v="5"/>
    <x v="0"/>
    <x v="0"/>
    <x v="2"/>
    <x v="0"/>
    <x v="5"/>
    <s v="2024-08-12"/>
    <x v="2"/>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1442"/>
    <x v="0"/>
    <x v="1"/>
    <x v="0"/>
    <s v="03.03.10"/>
    <x v="8"/>
    <x v="0"/>
    <x v="4"/>
    <s v="Receitas Da Câmara"/>
    <s v="03.03.10"/>
    <s v="Receitas Da Câmara"/>
    <s v="03.03.10"/>
    <x v="6"/>
    <x v="0"/>
    <x v="3"/>
    <x v="3"/>
    <x v="0"/>
    <x v="0"/>
    <x v="2"/>
    <x v="0"/>
    <x v="5"/>
    <s v="2024-08-12"/>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165"/>
    <x v="1443"/>
    <x v="0"/>
    <x v="1"/>
    <x v="0"/>
    <s v="03.03.10"/>
    <x v="8"/>
    <x v="0"/>
    <x v="4"/>
    <s v="Receitas Da Câmara"/>
    <s v="03.03.10"/>
    <s v="Receitas Da Câmara"/>
    <s v="03.03.10"/>
    <x v="18"/>
    <x v="0"/>
    <x v="0"/>
    <x v="0"/>
    <x v="0"/>
    <x v="0"/>
    <x v="2"/>
    <x v="0"/>
    <x v="5"/>
    <s v="2024-08-12"/>
    <x v="2"/>
    <n v="10816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050"/>
    <x v="1444"/>
    <x v="0"/>
    <x v="0"/>
    <x v="0"/>
    <s v="01.27.06.76"/>
    <x v="11"/>
    <x v="1"/>
    <x v="1"/>
    <s v="Requalificação Urbana e habitação"/>
    <s v="01.27.06"/>
    <s v="Requalificação Urbana e habitação"/>
    <s v="01.27.06"/>
    <x v="1"/>
    <x v="0"/>
    <x v="0"/>
    <x v="0"/>
    <x v="0"/>
    <x v="1"/>
    <x v="1"/>
    <x v="0"/>
    <x v="5"/>
    <s v="2024-08-29"/>
    <x v="2"/>
    <n v="605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serviços de calcetamento na localidade de Achada Monte, Correspondente a 268.867 metros quadrados de calçadas, âmbito de trabalho da requalificação ambiental de Achada Monte, conforme anexo.  "/>
  </r>
  <r>
    <x v="1"/>
    <n v="0"/>
    <n v="0"/>
    <n v="0"/>
    <n v="34283"/>
    <x v="1444"/>
    <x v="0"/>
    <x v="0"/>
    <x v="0"/>
    <s v="01.27.06.76"/>
    <x v="11"/>
    <x v="1"/>
    <x v="1"/>
    <s v="Requalificação Urbana e habitação"/>
    <s v="01.27.06"/>
    <s v="Requalificação Urbana e habitação"/>
    <s v="01.27.06"/>
    <x v="1"/>
    <x v="0"/>
    <x v="0"/>
    <x v="0"/>
    <x v="0"/>
    <x v="1"/>
    <x v="1"/>
    <x v="0"/>
    <x v="5"/>
    <s v="2024-08-29"/>
    <x v="2"/>
    <n v="34283"/>
    <x v="0"/>
    <m/>
    <x v="0"/>
    <m/>
    <x v="74"/>
    <n v="100036345"/>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serviços de calcetamento na localidade de Achada Monte, Correspondente a 268.867 metros quadrados de calçadas, âmbito de trabalho da requalificação ambiental de Achada Monte, conforme anexo.  "/>
  </r>
  <r>
    <x v="0"/>
    <n v="0"/>
    <n v="0"/>
    <n v="0"/>
    <n v="155320"/>
    <x v="1445"/>
    <x v="0"/>
    <x v="0"/>
    <x v="0"/>
    <s v="01.25.04.22"/>
    <x v="7"/>
    <x v="3"/>
    <x v="3"/>
    <s v="Cultura"/>
    <s v="01.25.04"/>
    <s v="Cultura"/>
    <s v="01.25.04"/>
    <x v="4"/>
    <x v="0"/>
    <x v="2"/>
    <x v="2"/>
    <x v="0"/>
    <x v="1"/>
    <x v="0"/>
    <x v="0"/>
    <x v="7"/>
    <s v="2024-09-10"/>
    <x v="2"/>
    <n v="155320"/>
    <x v="0"/>
    <m/>
    <x v="0"/>
    <m/>
    <x v="265"/>
    <n v="100478560"/>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serviços de aluguer de quarto para alojamento da equipa de som no âmbito da realização do festival de Calheta realizada no dia 09 e 10 de agosto, conforme anexo. "/>
  </r>
  <r>
    <x v="0"/>
    <n v="0"/>
    <n v="0"/>
    <n v="0"/>
    <n v="225"/>
    <x v="1446"/>
    <x v="0"/>
    <x v="0"/>
    <x v="0"/>
    <s v="03.16.15"/>
    <x v="0"/>
    <x v="0"/>
    <x v="0"/>
    <s v="Direção Financeira"/>
    <s v="03.16.15"/>
    <s v="Direção Financeira"/>
    <s v="03.16.15"/>
    <x v="41"/>
    <x v="0"/>
    <x v="0"/>
    <x v="1"/>
    <x v="0"/>
    <x v="0"/>
    <x v="0"/>
    <x v="0"/>
    <x v="5"/>
    <s v="2024-08-30"/>
    <x v="2"/>
    <n v="225"/>
    <x v="0"/>
    <m/>
    <x v="0"/>
    <m/>
    <x v="2"/>
    <n v="100474696"/>
    <x v="0"/>
    <x v="1"/>
    <s v="Direção Financeira"/>
    <s v="ORI"/>
    <x v="0"/>
    <m/>
    <x v="0"/>
    <x v="0"/>
    <x v="0"/>
    <x v="0"/>
    <x v="0"/>
    <x v="0"/>
    <x v="0"/>
    <x v="0"/>
    <x v="0"/>
    <x v="0"/>
    <x v="0"/>
    <s v="Direção Financeira"/>
    <x v="0"/>
    <x v="0"/>
    <x v="0"/>
    <x v="0"/>
    <x v="0"/>
    <x v="0"/>
    <x v="0"/>
    <x v="0"/>
    <x v="0"/>
    <x v="0"/>
    <x v="1"/>
    <x v="0"/>
    <s v="Pagamento referente a serviços de manutenção de uma instalação sanitária de boia  de retenção de água no reservatório do terraço da CMSM, conforme anexo."/>
  </r>
  <r>
    <x v="0"/>
    <n v="0"/>
    <n v="0"/>
    <n v="0"/>
    <n v="1275"/>
    <x v="1446"/>
    <x v="0"/>
    <x v="0"/>
    <x v="0"/>
    <s v="03.16.15"/>
    <x v="0"/>
    <x v="0"/>
    <x v="0"/>
    <s v="Direção Financeira"/>
    <s v="03.16.15"/>
    <s v="Direção Financeira"/>
    <s v="03.16.15"/>
    <x v="41"/>
    <x v="0"/>
    <x v="0"/>
    <x v="1"/>
    <x v="0"/>
    <x v="0"/>
    <x v="0"/>
    <x v="0"/>
    <x v="5"/>
    <s v="2024-08-30"/>
    <x v="2"/>
    <n v="1275"/>
    <x v="0"/>
    <m/>
    <x v="0"/>
    <m/>
    <x v="266"/>
    <n v="100479715"/>
    <x v="0"/>
    <x v="0"/>
    <s v="Direção Financeira"/>
    <s v="ORI"/>
    <x v="0"/>
    <m/>
    <x v="0"/>
    <x v="0"/>
    <x v="0"/>
    <x v="0"/>
    <x v="0"/>
    <x v="0"/>
    <x v="0"/>
    <x v="0"/>
    <x v="0"/>
    <x v="0"/>
    <x v="0"/>
    <s v="Direção Financeira"/>
    <x v="0"/>
    <x v="0"/>
    <x v="0"/>
    <x v="0"/>
    <x v="0"/>
    <x v="0"/>
    <x v="0"/>
    <x v="0"/>
    <x v="0"/>
    <x v="0"/>
    <x v="0"/>
    <x v="0"/>
    <s v="Pagamento referente a serviços de manutenção de uma instalação sanitária de boia  de retenção de água no reservatório do terraço da CMSM, conforme anexo."/>
  </r>
  <r>
    <x v="1"/>
    <n v="0"/>
    <n v="0"/>
    <n v="0"/>
    <n v="16500"/>
    <x v="1447"/>
    <x v="0"/>
    <x v="0"/>
    <x v="0"/>
    <s v="01.27.06.42"/>
    <x v="22"/>
    <x v="1"/>
    <x v="1"/>
    <s v="Requalificação Urbana e habitação"/>
    <s v="01.27.06"/>
    <s v="Requalificação Urbana e habitação"/>
    <s v="01.27.06"/>
    <x v="1"/>
    <x v="0"/>
    <x v="0"/>
    <x v="0"/>
    <x v="0"/>
    <x v="1"/>
    <x v="1"/>
    <x v="0"/>
    <x v="7"/>
    <s v="2024-09-10"/>
    <x v="2"/>
    <n v="16500"/>
    <x v="0"/>
    <m/>
    <x v="0"/>
    <m/>
    <x v="2"/>
    <n v="100474696"/>
    <x v="0"/>
    <x v="1"/>
    <s v="Manutenção do Estádio Municipal/Campos Futebol 11"/>
    <s v="ORI"/>
    <x v="0"/>
    <s v="MCF"/>
    <x v="0"/>
    <x v="0"/>
    <x v="0"/>
    <x v="0"/>
    <x v="0"/>
    <x v="0"/>
    <x v="0"/>
    <x v="0"/>
    <x v="0"/>
    <x v="0"/>
    <x v="0"/>
    <s v="Manutenção do Estádio Municipal/Campos Futebol 11"/>
    <x v="0"/>
    <x v="0"/>
    <x v="0"/>
    <x v="0"/>
    <x v="1"/>
    <x v="0"/>
    <x v="0"/>
    <x v="0"/>
    <x v="0"/>
    <x v="0"/>
    <x v="1"/>
    <x v="0"/>
    <s v="Pagamento referente aos trabalhos de reabilitação do Estádio Municipal de Veneza, conforme anexo."/>
  </r>
  <r>
    <x v="1"/>
    <n v="0"/>
    <n v="0"/>
    <n v="0"/>
    <n v="93500"/>
    <x v="1447"/>
    <x v="0"/>
    <x v="0"/>
    <x v="0"/>
    <s v="01.27.06.42"/>
    <x v="22"/>
    <x v="1"/>
    <x v="1"/>
    <s v="Requalificação Urbana e habitação"/>
    <s v="01.27.06"/>
    <s v="Requalificação Urbana e habitação"/>
    <s v="01.27.06"/>
    <x v="1"/>
    <x v="0"/>
    <x v="0"/>
    <x v="0"/>
    <x v="0"/>
    <x v="1"/>
    <x v="1"/>
    <x v="0"/>
    <x v="7"/>
    <s v="2024-09-10"/>
    <x v="2"/>
    <n v="93500"/>
    <x v="0"/>
    <m/>
    <x v="0"/>
    <m/>
    <x v="49"/>
    <n v="10047806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os trabalhos de reabilitação do Estádio Municipal de Veneza, conforme anexo."/>
  </r>
  <r>
    <x v="1"/>
    <n v="0"/>
    <n v="0"/>
    <n v="0"/>
    <n v="52127"/>
    <x v="1448"/>
    <x v="0"/>
    <x v="0"/>
    <x v="0"/>
    <s v="01.27.06.80"/>
    <x v="1"/>
    <x v="1"/>
    <x v="1"/>
    <s v="Requalificação Urbana e habitação"/>
    <s v="01.27.06"/>
    <s v="Requalificação Urbana e habitação"/>
    <s v="01.27.06"/>
    <x v="1"/>
    <x v="0"/>
    <x v="0"/>
    <x v="0"/>
    <x v="0"/>
    <x v="1"/>
    <x v="1"/>
    <x v="0"/>
    <x v="7"/>
    <s v="2024-09-10"/>
    <x v="2"/>
    <n v="52127"/>
    <x v="0"/>
    <m/>
    <x v="0"/>
    <m/>
    <x v="1"/>
    <n v="100476920"/>
    <x v="0"/>
    <x v="0"/>
    <s v="Requalificação Urbana de Veneza"/>
    <s v="ORI"/>
    <x v="0"/>
    <m/>
    <x v="0"/>
    <x v="0"/>
    <x v="0"/>
    <x v="0"/>
    <x v="0"/>
    <x v="0"/>
    <x v="0"/>
    <x v="0"/>
    <x v="0"/>
    <x v="0"/>
    <x v="0"/>
    <s v="Requalificação Urbana de Veneza"/>
    <x v="0"/>
    <x v="0"/>
    <x v="0"/>
    <x v="0"/>
    <x v="1"/>
    <x v="0"/>
    <x v="0"/>
    <x v="0"/>
    <x v="0"/>
    <x v="0"/>
    <x v="0"/>
    <x v="0"/>
    <s v="Pagamento referente a aquisição de combustíveis, destinados a viatura afeto a obra de requalificação urbana e ambiental de praia de Veneza, conforme anexo. "/>
  </r>
  <r>
    <x v="0"/>
    <n v="0"/>
    <n v="0"/>
    <n v="0"/>
    <n v="53258"/>
    <x v="1449"/>
    <x v="0"/>
    <x v="0"/>
    <x v="0"/>
    <s v="03.16.15"/>
    <x v="0"/>
    <x v="0"/>
    <x v="0"/>
    <s v="Direção Financeira"/>
    <s v="03.16.15"/>
    <s v="Direção Financeira"/>
    <s v="03.16.15"/>
    <x v="36"/>
    <x v="0"/>
    <x v="0"/>
    <x v="0"/>
    <x v="0"/>
    <x v="0"/>
    <x v="0"/>
    <x v="0"/>
    <x v="7"/>
    <s v="2024-09-17"/>
    <x v="2"/>
    <n v="53258"/>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 afeto aos serviços da CMSM, conforme anexo."/>
  </r>
  <r>
    <x v="1"/>
    <n v="0"/>
    <n v="0"/>
    <n v="0"/>
    <n v="24764"/>
    <x v="1450"/>
    <x v="0"/>
    <x v="0"/>
    <x v="0"/>
    <s v="01.27.06.80"/>
    <x v="1"/>
    <x v="1"/>
    <x v="1"/>
    <s v="Requalificação Urbana e habitação"/>
    <s v="01.27.06"/>
    <s v="Requalificação Urbana e habitação"/>
    <s v="01.27.06"/>
    <x v="1"/>
    <x v="0"/>
    <x v="0"/>
    <x v="0"/>
    <x v="0"/>
    <x v="1"/>
    <x v="1"/>
    <x v="0"/>
    <x v="7"/>
    <s v="2024-09-17"/>
    <x v="2"/>
    <n v="24764"/>
    <x v="0"/>
    <m/>
    <x v="0"/>
    <m/>
    <x v="1"/>
    <n v="100476920"/>
    <x v="0"/>
    <x v="0"/>
    <s v="Requalificação Urbana de Veneza"/>
    <s v="ORI"/>
    <x v="0"/>
    <m/>
    <x v="0"/>
    <x v="0"/>
    <x v="0"/>
    <x v="0"/>
    <x v="0"/>
    <x v="0"/>
    <x v="0"/>
    <x v="0"/>
    <x v="0"/>
    <x v="0"/>
    <x v="0"/>
    <s v="Requalificação Urbana de Veneza"/>
    <x v="0"/>
    <x v="0"/>
    <x v="0"/>
    <x v="0"/>
    <x v="1"/>
    <x v="0"/>
    <x v="0"/>
    <x v="0"/>
    <x v="0"/>
    <x v="0"/>
    <x v="0"/>
    <x v="0"/>
    <s v="Pagamento referente a aquisição de combustíveis, destinados a viatura afeto a obra de requalificação urbana e ambiental de praia de Veneza, conforme anexo. "/>
  </r>
  <r>
    <x v="2"/>
    <n v="0"/>
    <n v="0"/>
    <n v="0"/>
    <n v="59219"/>
    <x v="1451"/>
    <x v="0"/>
    <x v="0"/>
    <x v="0"/>
    <s v="80.02.10.26"/>
    <x v="13"/>
    <x v="2"/>
    <x v="2"/>
    <s v="Outros"/>
    <s v="80.02.10"/>
    <s v="Outros"/>
    <s v="80.02.10"/>
    <x v="27"/>
    <x v="0"/>
    <x v="5"/>
    <x v="8"/>
    <x v="1"/>
    <x v="2"/>
    <x v="0"/>
    <x v="0"/>
    <x v="7"/>
    <s v="2024-09-17"/>
    <x v="2"/>
    <n v="59219"/>
    <x v="0"/>
    <m/>
    <x v="0"/>
    <m/>
    <x v="14"/>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 de Agosto de 2024, conforme justificativo em anexo"/>
  </r>
  <r>
    <x v="0"/>
    <n v="0"/>
    <n v="0"/>
    <n v="0"/>
    <n v="43666"/>
    <x v="1452"/>
    <x v="0"/>
    <x v="0"/>
    <x v="0"/>
    <s v="01.25.01.10"/>
    <x v="33"/>
    <x v="3"/>
    <x v="3"/>
    <s v="Educação"/>
    <s v="01.25.01"/>
    <s v="Educação"/>
    <s v="01.25.01"/>
    <x v="4"/>
    <x v="0"/>
    <x v="2"/>
    <x v="2"/>
    <x v="0"/>
    <x v="1"/>
    <x v="0"/>
    <x v="0"/>
    <x v="7"/>
    <s v="2024-09-17"/>
    <x v="2"/>
    <n v="43666"/>
    <x v="0"/>
    <m/>
    <x v="0"/>
    <m/>
    <x v="1"/>
    <n v="100476920"/>
    <x v="0"/>
    <x v="0"/>
    <s v="Transporte escolar"/>
    <s v="ORI"/>
    <x v="0"/>
    <m/>
    <x v="0"/>
    <x v="0"/>
    <x v="0"/>
    <x v="0"/>
    <x v="0"/>
    <x v="0"/>
    <x v="0"/>
    <x v="0"/>
    <x v="0"/>
    <x v="0"/>
    <x v="0"/>
    <s v="Transporte escolar"/>
    <x v="0"/>
    <x v="0"/>
    <x v="0"/>
    <x v="0"/>
    <x v="1"/>
    <x v="0"/>
    <x v="0"/>
    <x v="0"/>
    <x v="0"/>
    <x v="0"/>
    <x v="0"/>
    <x v="0"/>
    <s v="Pagamento referente a aquisição de combustíveis, destinados a viatura afeto a Transporte escolar da CMSM, conforme anexo. "/>
  </r>
  <r>
    <x v="0"/>
    <n v="0"/>
    <n v="0"/>
    <n v="0"/>
    <n v="25689"/>
    <x v="1453"/>
    <x v="0"/>
    <x v="1"/>
    <x v="0"/>
    <s v="80.02.01"/>
    <x v="2"/>
    <x v="2"/>
    <x v="2"/>
    <s v="Retenções Iur"/>
    <s v="80.02.01"/>
    <s v="Retenções Iur"/>
    <s v="80.02.01"/>
    <x v="2"/>
    <x v="0"/>
    <x v="1"/>
    <x v="0"/>
    <x v="1"/>
    <x v="2"/>
    <x v="2"/>
    <x v="0"/>
    <x v="5"/>
    <s v="2024-08-26"/>
    <x v="2"/>
    <n v="25689"/>
    <x v="0"/>
    <m/>
    <x v="0"/>
    <m/>
    <x v="2"/>
    <n v="100474696"/>
    <x v="0"/>
    <x v="0"/>
    <s v="Retenções Iur"/>
    <s v="ORI"/>
    <x v="0"/>
    <s v="RIUR"/>
    <x v="0"/>
    <x v="0"/>
    <x v="0"/>
    <x v="0"/>
    <x v="0"/>
    <x v="0"/>
    <x v="0"/>
    <x v="0"/>
    <x v="0"/>
    <x v="0"/>
    <x v="0"/>
    <s v="Retenções Iur"/>
    <x v="0"/>
    <x v="0"/>
    <x v="0"/>
    <x v="0"/>
    <x v="2"/>
    <x v="0"/>
    <x v="0"/>
    <x v="0"/>
    <x v="0"/>
    <x v="1"/>
    <x v="0"/>
    <x v="0"/>
    <s v="RETENCAO OT"/>
  </r>
  <r>
    <x v="0"/>
    <n v="0"/>
    <n v="0"/>
    <n v="0"/>
    <n v="21225"/>
    <x v="1454"/>
    <x v="0"/>
    <x v="1"/>
    <x v="0"/>
    <s v="80.02.10.01"/>
    <x v="16"/>
    <x v="2"/>
    <x v="2"/>
    <s v="Outros"/>
    <s v="80.02.10"/>
    <s v="Outros"/>
    <s v="80.02.10"/>
    <x v="37"/>
    <x v="0"/>
    <x v="1"/>
    <x v="0"/>
    <x v="1"/>
    <x v="2"/>
    <x v="2"/>
    <x v="0"/>
    <x v="5"/>
    <s v="2024-08-26"/>
    <x v="2"/>
    <n v="21225"/>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800"/>
    <x v="1455"/>
    <x v="0"/>
    <x v="1"/>
    <x v="0"/>
    <s v="80.02.10.20"/>
    <x v="20"/>
    <x v="2"/>
    <x v="2"/>
    <s v="Outros"/>
    <s v="80.02.10"/>
    <s v="Outros"/>
    <s v="80.02.10"/>
    <x v="34"/>
    <x v="0"/>
    <x v="1"/>
    <x v="9"/>
    <x v="1"/>
    <x v="2"/>
    <x v="2"/>
    <x v="0"/>
    <x v="5"/>
    <s v="2024-08-26"/>
    <x v="2"/>
    <n v="4800"/>
    <x v="0"/>
    <m/>
    <x v="0"/>
    <m/>
    <x v="54"/>
    <n v="100477977"/>
    <x v="0"/>
    <x v="0"/>
    <s v="Retenções CVMovel"/>
    <s v="ORI"/>
    <x v="0"/>
    <s v="RT"/>
    <x v="0"/>
    <x v="0"/>
    <x v="0"/>
    <x v="0"/>
    <x v="0"/>
    <x v="0"/>
    <x v="0"/>
    <x v="0"/>
    <x v="0"/>
    <x v="0"/>
    <x v="0"/>
    <s v="Retenções CVMovel"/>
    <x v="0"/>
    <x v="0"/>
    <x v="0"/>
    <x v="0"/>
    <x v="2"/>
    <x v="0"/>
    <x v="0"/>
    <x v="0"/>
    <x v="0"/>
    <x v="1"/>
    <x v="0"/>
    <x v="0"/>
    <s v="RETENCAO OT"/>
  </r>
  <r>
    <x v="0"/>
    <n v="0"/>
    <n v="0"/>
    <n v="0"/>
    <n v="1541"/>
    <x v="1456"/>
    <x v="0"/>
    <x v="1"/>
    <x v="0"/>
    <s v="80.02.10.26"/>
    <x v="13"/>
    <x v="2"/>
    <x v="2"/>
    <s v="Outros"/>
    <s v="80.02.10"/>
    <s v="Outros"/>
    <s v="80.02.10"/>
    <x v="34"/>
    <x v="0"/>
    <x v="1"/>
    <x v="9"/>
    <x v="1"/>
    <x v="2"/>
    <x v="2"/>
    <x v="0"/>
    <x v="5"/>
    <s v="2024-08-26"/>
    <x v="2"/>
    <n v="1541"/>
    <x v="0"/>
    <m/>
    <x v="0"/>
    <m/>
    <x v="15"/>
    <n v="100479277"/>
    <x v="0"/>
    <x v="0"/>
    <s v="Retenção Sansung"/>
    <s v="ORI"/>
    <x v="0"/>
    <s v="RS"/>
    <x v="0"/>
    <x v="0"/>
    <x v="0"/>
    <x v="0"/>
    <x v="0"/>
    <x v="0"/>
    <x v="0"/>
    <x v="0"/>
    <x v="0"/>
    <x v="0"/>
    <x v="0"/>
    <s v="Retenção Sansung"/>
    <x v="0"/>
    <x v="0"/>
    <x v="0"/>
    <x v="0"/>
    <x v="2"/>
    <x v="0"/>
    <x v="0"/>
    <x v="0"/>
    <x v="0"/>
    <x v="1"/>
    <x v="0"/>
    <x v="0"/>
    <s v="RETENCAO OT"/>
  </r>
  <r>
    <x v="0"/>
    <n v="0"/>
    <n v="0"/>
    <n v="0"/>
    <n v="15929"/>
    <x v="1457"/>
    <x v="0"/>
    <x v="1"/>
    <x v="0"/>
    <s v="80.02.01"/>
    <x v="2"/>
    <x v="2"/>
    <x v="2"/>
    <s v="Retenções Iur"/>
    <s v="80.02.01"/>
    <s v="Retenções Iur"/>
    <s v="80.02.01"/>
    <x v="2"/>
    <x v="0"/>
    <x v="1"/>
    <x v="0"/>
    <x v="1"/>
    <x v="2"/>
    <x v="2"/>
    <x v="0"/>
    <x v="5"/>
    <s v="2024-08-26"/>
    <x v="2"/>
    <n v="15929"/>
    <x v="0"/>
    <m/>
    <x v="0"/>
    <m/>
    <x v="2"/>
    <n v="100474696"/>
    <x v="0"/>
    <x v="0"/>
    <s v="Retenções Iur"/>
    <s v="ORI"/>
    <x v="0"/>
    <s v="RIUR"/>
    <x v="0"/>
    <x v="0"/>
    <x v="0"/>
    <x v="0"/>
    <x v="0"/>
    <x v="0"/>
    <x v="0"/>
    <x v="0"/>
    <x v="0"/>
    <x v="0"/>
    <x v="0"/>
    <s v="Retenções Iur"/>
    <x v="0"/>
    <x v="0"/>
    <x v="0"/>
    <x v="0"/>
    <x v="2"/>
    <x v="0"/>
    <x v="0"/>
    <x v="0"/>
    <x v="0"/>
    <x v="1"/>
    <x v="0"/>
    <x v="0"/>
    <s v="RETENCAO OT"/>
  </r>
  <r>
    <x v="0"/>
    <n v="0"/>
    <n v="0"/>
    <n v="0"/>
    <n v="14053"/>
    <x v="1458"/>
    <x v="0"/>
    <x v="1"/>
    <x v="0"/>
    <s v="80.02.10.01"/>
    <x v="16"/>
    <x v="2"/>
    <x v="2"/>
    <s v="Outros"/>
    <s v="80.02.10"/>
    <s v="Outros"/>
    <s v="80.02.10"/>
    <x v="37"/>
    <x v="0"/>
    <x v="1"/>
    <x v="0"/>
    <x v="1"/>
    <x v="2"/>
    <x v="2"/>
    <x v="0"/>
    <x v="5"/>
    <s v="2024-08-26"/>
    <x v="2"/>
    <n v="1405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411"/>
    <x v="1459"/>
    <x v="0"/>
    <x v="1"/>
    <x v="0"/>
    <s v="80.02.01"/>
    <x v="2"/>
    <x v="2"/>
    <x v="2"/>
    <s v="Retenções Iur"/>
    <s v="80.02.01"/>
    <s v="Retenções Iur"/>
    <s v="80.02.01"/>
    <x v="2"/>
    <x v="0"/>
    <x v="1"/>
    <x v="0"/>
    <x v="1"/>
    <x v="2"/>
    <x v="2"/>
    <x v="0"/>
    <x v="5"/>
    <s v="2024-08-26"/>
    <x v="2"/>
    <n v="6411"/>
    <x v="0"/>
    <m/>
    <x v="0"/>
    <m/>
    <x v="2"/>
    <n v="100474696"/>
    <x v="0"/>
    <x v="0"/>
    <s v="Retenções Iur"/>
    <s v="ORI"/>
    <x v="0"/>
    <s v="RIUR"/>
    <x v="0"/>
    <x v="0"/>
    <x v="0"/>
    <x v="0"/>
    <x v="0"/>
    <x v="0"/>
    <x v="0"/>
    <x v="0"/>
    <x v="0"/>
    <x v="0"/>
    <x v="0"/>
    <s v="Retenções Iur"/>
    <x v="0"/>
    <x v="0"/>
    <x v="0"/>
    <x v="0"/>
    <x v="2"/>
    <x v="0"/>
    <x v="0"/>
    <x v="0"/>
    <x v="0"/>
    <x v="1"/>
    <x v="0"/>
    <x v="0"/>
    <s v="RETENCAO OT"/>
  </r>
  <r>
    <x v="0"/>
    <n v="0"/>
    <n v="0"/>
    <n v="0"/>
    <n v="3050"/>
    <x v="1460"/>
    <x v="0"/>
    <x v="1"/>
    <x v="0"/>
    <s v="80.02.01"/>
    <x v="2"/>
    <x v="2"/>
    <x v="2"/>
    <s v="Retenções Iur"/>
    <s v="80.02.01"/>
    <s v="Retenções Iur"/>
    <s v="80.02.01"/>
    <x v="2"/>
    <x v="0"/>
    <x v="1"/>
    <x v="0"/>
    <x v="1"/>
    <x v="2"/>
    <x v="2"/>
    <x v="0"/>
    <x v="5"/>
    <s v="2024-08-26"/>
    <x v="2"/>
    <n v="3050"/>
    <x v="0"/>
    <m/>
    <x v="0"/>
    <m/>
    <x v="2"/>
    <n v="100474696"/>
    <x v="0"/>
    <x v="0"/>
    <s v="Retenções Iur"/>
    <s v="ORI"/>
    <x v="0"/>
    <s v="RIUR"/>
    <x v="0"/>
    <x v="0"/>
    <x v="0"/>
    <x v="0"/>
    <x v="0"/>
    <x v="0"/>
    <x v="0"/>
    <x v="0"/>
    <x v="0"/>
    <x v="0"/>
    <x v="0"/>
    <s v="Retenções Iur"/>
    <x v="0"/>
    <x v="0"/>
    <x v="0"/>
    <x v="0"/>
    <x v="2"/>
    <x v="0"/>
    <x v="0"/>
    <x v="0"/>
    <x v="0"/>
    <x v="1"/>
    <x v="0"/>
    <x v="0"/>
    <s v="RETENCAO OT"/>
  </r>
  <r>
    <x v="0"/>
    <n v="0"/>
    <n v="0"/>
    <n v="0"/>
    <n v="6800"/>
    <x v="1461"/>
    <x v="0"/>
    <x v="1"/>
    <x v="0"/>
    <s v="80.02.10.01"/>
    <x v="16"/>
    <x v="2"/>
    <x v="2"/>
    <s v="Outros"/>
    <s v="80.02.10"/>
    <s v="Outros"/>
    <s v="80.02.10"/>
    <x v="37"/>
    <x v="0"/>
    <x v="1"/>
    <x v="0"/>
    <x v="1"/>
    <x v="2"/>
    <x v="2"/>
    <x v="0"/>
    <x v="5"/>
    <s v="2024-08-26"/>
    <x v="2"/>
    <n v="680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00"/>
    <x v="1462"/>
    <x v="0"/>
    <x v="1"/>
    <x v="0"/>
    <s v="80.02.10.23"/>
    <x v="46"/>
    <x v="2"/>
    <x v="2"/>
    <s v="Outros"/>
    <s v="80.02.10"/>
    <s v="Outros"/>
    <s v="80.02.10"/>
    <x v="67"/>
    <x v="0"/>
    <x v="1"/>
    <x v="0"/>
    <x v="1"/>
    <x v="2"/>
    <x v="2"/>
    <x v="0"/>
    <x v="5"/>
    <s v="2024-08-26"/>
    <x v="2"/>
    <n v="600"/>
    <x v="0"/>
    <m/>
    <x v="0"/>
    <m/>
    <x v="136"/>
    <n v="100478986"/>
    <x v="0"/>
    <x v="0"/>
    <s v="Retenções SISCAP"/>
    <s v="ORI"/>
    <x v="0"/>
    <s v="SISCAP"/>
    <x v="0"/>
    <x v="0"/>
    <x v="0"/>
    <x v="0"/>
    <x v="0"/>
    <x v="0"/>
    <x v="0"/>
    <x v="0"/>
    <x v="0"/>
    <x v="0"/>
    <x v="0"/>
    <s v="Retenções SISCAP"/>
    <x v="0"/>
    <x v="0"/>
    <x v="0"/>
    <x v="0"/>
    <x v="2"/>
    <x v="0"/>
    <x v="0"/>
    <x v="0"/>
    <x v="0"/>
    <x v="1"/>
    <x v="0"/>
    <x v="0"/>
    <s v="RETENCAO OT"/>
  </r>
  <r>
    <x v="0"/>
    <n v="0"/>
    <n v="0"/>
    <n v="0"/>
    <n v="850"/>
    <x v="1463"/>
    <x v="0"/>
    <x v="1"/>
    <x v="0"/>
    <s v="80.02.10.24"/>
    <x v="47"/>
    <x v="2"/>
    <x v="2"/>
    <s v="Outros"/>
    <s v="80.02.10"/>
    <s v="Outros"/>
    <s v="80.02.10"/>
    <x v="67"/>
    <x v="0"/>
    <x v="1"/>
    <x v="0"/>
    <x v="1"/>
    <x v="2"/>
    <x v="2"/>
    <x v="0"/>
    <x v="5"/>
    <s v="2024-08-26"/>
    <x v="2"/>
    <n v="850"/>
    <x v="0"/>
    <m/>
    <x v="0"/>
    <m/>
    <x v="18"/>
    <n v="100478987"/>
    <x v="0"/>
    <x v="0"/>
    <s v="Retenções SIACSA"/>
    <s v="ORI"/>
    <x v="0"/>
    <s v="SIACSA"/>
    <x v="0"/>
    <x v="0"/>
    <x v="0"/>
    <x v="0"/>
    <x v="0"/>
    <x v="0"/>
    <x v="0"/>
    <x v="0"/>
    <x v="0"/>
    <x v="0"/>
    <x v="0"/>
    <s v="Retenções SIACSA"/>
    <x v="0"/>
    <x v="0"/>
    <x v="0"/>
    <x v="0"/>
    <x v="2"/>
    <x v="0"/>
    <x v="0"/>
    <x v="0"/>
    <x v="0"/>
    <x v="1"/>
    <x v="0"/>
    <x v="0"/>
    <s v="RETENCAO OT"/>
  </r>
  <r>
    <x v="0"/>
    <n v="0"/>
    <n v="0"/>
    <n v="0"/>
    <n v="1541"/>
    <x v="1464"/>
    <x v="0"/>
    <x v="1"/>
    <x v="0"/>
    <s v="80.02.10.26"/>
    <x v="13"/>
    <x v="2"/>
    <x v="2"/>
    <s v="Outros"/>
    <s v="80.02.10"/>
    <s v="Outros"/>
    <s v="80.02.10"/>
    <x v="34"/>
    <x v="0"/>
    <x v="1"/>
    <x v="9"/>
    <x v="1"/>
    <x v="2"/>
    <x v="2"/>
    <x v="0"/>
    <x v="5"/>
    <s v="2024-08-26"/>
    <x v="2"/>
    <n v="1541"/>
    <x v="0"/>
    <m/>
    <x v="0"/>
    <m/>
    <x v="15"/>
    <n v="100479277"/>
    <x v="0"/>
    <x v="0"/>
    <s v="Retenção Sansung"/>
    <s v="ORI"/>
    <x v="0"/>
    <s v="RS"/>
    <x v="0"/>
    <x v="0"/>
    <x v="0"/>
    <x v="0"/>
    <x v="0"/>
    <x v="0"/>
    <x v="0"/>
    <x v="0"/>
    <x v="0"/>
    <x v="0"/>
    <x v="0"/>
    <s v="Retenção Sansung"/>
    <x v="0"/>
    <x v="0"/>
    <x v="0"/>
    <x v="0"/>
    <x v="2"/>
    <x v="0"/>
    <x v="0"/>
    <x v="0"/>
    <x v="0"/>
    <x v="1"/>
    <x v="0"/>
    <x v="0"/>
    <s v="RETENCAO OT"/>
  </r>
  <r>
    <x v="0"/>
    <n v="0"/>
    <n v="0"/>
    <n v="0"/>
    <n v="10834"/>
    <x v="1465"/>
    <x v="0"/>
    <x v="1"/>
    <x v="0"/>
    <s v="80.02.01"/>
    <x v="2"/>
    <x v="2"/>
    <x v="2"/>
    <s v="Retenções Iur"/>
    <s v="80.02.01"/>
    <s v="Retenções Iur"/>
    <s v="80.02.01"/>
    <x v="2"/>
    <x v="0"/>
    <x v="1"/>
    <x v="0"/>
    <x v="1"/>
    <x v="2"/>
    <x v="2"/>
    <x v="0"/>
    <x v="5"/>
    <s v="2024-08-26"/>
    <x v="2"/>
    <n v="10834"/>
    <x v="0"/>
    <m/>
    <x v="0"/>
    <m/>
    <x v="2"/>
    <n v="100474696"/>
    <x v="0"/>
    <x v="0"/>
    <s v="Retenções Iur"/>
    <s v="ORI"/>
    <x v="0"/>
    <s v="RIUR"/>
    <x v="0"/>
    <x v="0"/>
    <x v="0"/>
    <x v="0"/>
    <x v="0"/>
    <x v="0"/>
    <x v="0"/>
    <x v="0"/>
    <x v="0"/>
    <x v="0"/>
    <x v="0"/>
    <s v="Retenções Iur"/>
    <x v="0"/>
    <x v="0"/>
    <x v="0"/>
    <x v="0"/>
    <x v="2"/>
    <x v="0"/>
    <x v="0"/>
    <x v="0"/>
    <x v="0"/>
    <x v="1"/>
    <x v="0"/>
    <x v="0"/>
    <s v="RETENCAO OT"/>
  </r>
  <r>
    <x v="0"/>
    <n v="0"/>
    <n v="0"/>
    <n v="0"/>
    <n v="8213"/>
    <x v="1466"/>
    <x v="0"/>
    <x v="1"/>
    <x v="0"/>
    <s v="80.02.10.01"/>
    <x v="16"/>
    <x v="2"/>
    <x v="2"/>
    <s v="Outros"/>
    <s v="80.02.10"/>
    <s v="Outros"/>
    <s v="80.02.10"/>
    <x v="37"/>
    <x v="0"/>
    <x v="1"/>
    <x v="0"/>
    <x v="1"/>
    <x v="2"/>
    <x v="2"/>
    <x v="0"/>
    <x v="5"/>
    <s v="2024-08-26"/>
    <x v="2"/>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56"/>
    <x v="1467"/>
    <x v="0"/>
    <x v="0"/>
    <x v="0"/>
    <s v="03.16.02"/>
    <x v="3"/>
    <x v="0"/>
    <x v="0"/>
    <s v="Gabinete do Presidente"/>
    <s v="03.16.02"/>
    <s v="Gabinete do Presidente"/>
    <s v="03.16.02"/>
    <x v="31"/>
    <x v="0"/>
    <x v="0"/>
    <x v="1"/>
    <x v="0"/>
    <x v="0"/>
    <x v="0"/>
    <x v="0"/>
    <x v="7"/>
    <s v="2024-09-19"/>
    <x v="2"/>
    <n v="56"/>
    <x v="0"/>
    <m/>
    <x v="0"/>
    <m/>
    <x v="15"/>
    <n v="100479277"/>
    <x v="0"/>
    <x v="2"/>
    <s v="Gabinete do Presidente"/>
    <s v="ORI"/>
    <x v="0"/>
    <m/>
    <x v="0"/>
    <x v="0"/>
    <x v="0"/>
    <x v="0"/>
    <x v="0"/>
    <x v="0"/>
    <x v="0"/>
    <x v="0"/>
    <x v="0"/>
    <x v="0"/>
    <x v="0"/>
    <s v="Gabinete do Presidente"/>
    <x v="0"/>
    <x v="0"/>
    <x v="0"/>
    <x v="0"/>
    <x v="0"/>
    <x v="0"/>
    <x v="0"/>
    <x v="0"/>
    <x v="0"/>
    <x v="0"/>
    <x v="2"/>
    <x v="0"/>
    <s v="Pagamento de salário referente a 09-2024"/>
  </r>
  <r>
    <x v="0"/>
    <n v="0"/>
    <n v="0"/>
    <n v="0"/>
    <n v="85"/>
    <x v="1467"/>
    <x v="0"/>
    <x v="0"/>
    <x v="0"/>
    <s v="03.16.02"/>
    <x v="3"/>
    <x v="0"/>
    <x v="0"/>
    <s v="Gabinete do Presidente"/>
    <s v="03.16.02"/>
    <s v="Gabinete do Presidente"/>
    <s v="03.16.02"/>
    <x v="59"/>
    <x v="0"/>
    <x v="0"/>
    <x v="0"/>
    <x v="0"/>
    <x v="0"/>
    <x v="0"/>
    <x v="0"/>
    <x v="7"/>
    <s v="2024-09-19"/>
    <x v="2"/>
    <n v="85"/>
    <x v="0"/>
    <m/>
    <x v="0"/>
    <m/>
    <x v="15"/>
    <n v="100479277"/>
    <x v="0"/>
    <x v="2"/>
    <s v="Gabinete do Presidente"/>
    <s v="ORI"/>
    <x v="0"/>
    <m/>
    <x v="0"/>
    <x v="0"/>
    <x v="0"/>
    <x v="0"/>
    <x v="0"/>
    <x v="0"/>
    <x v="0"/>
    <x v="0"/>
    <x v="0"/>
    <x v="0"/>
    <x v="0"/>
    <s v="Gabinete do Presidente"/>
    <x v="0"/>
    <x v="0"/>
    <x v="0"/>
    <x v="0"/>
    <x v="0"/>
    <x v="0"/>
    <x v="0"/>
    <x v="0"/>
    <x v="0"/>
    <x v="0"/>
    <x v="2"/>
    <x v="0"/>
    <s v="Pagamento de salário referente a 09-2024"/>
  </r>
  <r>
    <x v="0"/>
    <n v="0"/>
    <n v="0"/>
    <n v="0"/>
    <n v="292"/>
    <x v="1467"/>
    <x v="0"/>
    <x v="0"/>
    <x v="0"/>
    <s v="03.16.02"/>
    <x v="3"/>
    <x v="0"/>
    <x v="0"/>
    <s v="Gabinete do Presidente"/>
    <s v="03.16.02"/>
    <s v="Gabinete do Presidente"/>
    <s v="03.16.02"/>
    <x v="28"/>
    <x v="0"/>
    <x v="0"/>
    <x v="0"/>
    <x v="0"/>
    <x v="0"/>
    <x v="0"/>
    <x v="0"/>
    <x v="7"/>
    <s v="2024-09-19"/>
    <x v="2"/>
    <n v="292"/>
    <x v="0"/>
    <m/>
    <x v="0"/>
    <m/>
    <x v="15"/>
    <n v="100479277"/>
    <x v="0"/>
    <x v="2"/>
    <s v="Gabinete do Presidente"/>
    <s v="ORI"/>
    <x v="0"/>
    <m/>
    <x v="0"/>
    <x v="0"/>
    <x v="0"/>
    <x v="0"/>
    <x v="0"/>
    <x v="0"/>
    <x v="0"/>
    <x v="0"/>
    <x v="0"/>
    <x v="0"/>
    <x v="0"/>
    <s v="Gabinete do Presidente"/>
    <x v="0"/>
    <x v="0"/>
    <x v="0"/>
    <x v="0"/>
    <x v="0"/>
    <x v="0"/>
    <x v="0"/>
    <x v="0"/>
    <x v="0"/>
    <x v="0"/>
    <x v="2"/>
    <x v="0"/>
    <s v="Pagamento de salário referente a 09-2024"/>
  </r>
  <r>
    <x v="0"/>
    <n v="0"/>
    <n v="0"/>
    <n v="0"/>
    <n v="1108"/>
    <x v="1467"/>
    <x v="0"/>
    <x v="0"/>
    <x v="0"/>
    <s v="03.16.02"/>
    <x v="3"/>
    <x v="0"/>
    <x v="0"/>
    <s v="Gabinete do Presidente"/>
    <s v="03.16.02"/>
    <s v="Gabinete do Presidente"/>
    <s v="03.16.02"/>
    <x v="49"/>
    <x v="0"/>
    <x v="0"/>
    <x v="0"/>
    <x v="1"/>
    <x v="0"/>
    <x v="0"/>
    <x v="0"/>
    <x v="7"/>
    <s v="2024-09-19"/>
    <x v="2"/>
    <n v="1108"/>
    <x v="0"/>
    <m/>
    <x v="0"/>
    <m/>
    <x v="15"/>
    <n v="100479277"/>
    <x v="0"/>
    <x v="2"/>
    <s v="Gabinete do Presidente"/>
    <s v="ORI"/>
    <x v="0"/>
    <m/>
    <x v="0"/>
    <x v="0"/>
    <x v="0"/>
    <x v="0"/>
    <x v="0"/>
    <x v="0"/>
    <x v="0"/>
    <x v="0"/>
    <x v="0"/>
    <x v="0"/>
    <x v="0"/>
    <s v="Gabinete do Presidente"/>
    <x v="0"/>
    <x v="0"/>
    <x v="0"/>
    <x v="0"/>
    <x v="0"/>
    <x v="0"/>
    <x v="0"/>
    <x v="0"/>
    <x v="0"/>
    <x v="0"/>
    <x v="2"/>
    <x v="0"/>
    <s v="Pagamento de salário referente a 09-2024"/>
  </r>
  <r>
    <x v="0"/>
    <n v="0"/>
    <n v="0"/>
    <n v="0"/>
    <n v="946"/>
    <x v="1467"/>
    <x v="0"/>
    <x v="0"/>
    <x v="0"/>
    <s v="03.16.02"/>
    <x v="3"/>
    <x v="0"/>
    <x v="0"/>
    <s v="Gabinete do Presidente"/>
    <s v="03.16.02"/>
    <s v="Gabinete do Presidente"/>
    <s v="03.16.02"/>
    <x v="31"/>
    <x v="0"/>
    <x v="0"/>
    <x v="1"/>
    <x v="0"/>
    <x v="0"/>
    <x v="0"/>
    <x v="0"/>
    <x v="7"/>
    <s v="2024-09-19"/>
    <x v="2"/>
    <n v="946"/>
    <x v="0"/>
    <m/>
    <x v="0"/>
    <m/>
    <x v="2"/>
    <n v="100474696"/>
    <x v="0"/>
    <x v="1"/>
    <s v="Gabinete do Presidente"/>
    <s v="ORI"/>
    <x v="0"/>
    <m/>
    <x v="0"/>
    <x v="0"/>
    <x v="0"/>
    <x v="0"/>
    <x v="0"/>
    <x v="0"/>
    <x v="0"/>
    <x v="0"/>
    <x v="0"/>
    <x v="0"/>
    <x v="0"/>
    <s v="Gabinete do Presidente"/>
    <x v="0"/>
    <x v="0"/>
    <x v="0"/>
    <x v="0"/>
    <x v="0"/>
    <x v="0"/>
    <x v="0"/>
    <x v="0"/>
    <x v="0"/>
    <x v="0"/>
    <x v="1"/>
    <x v="0"/>
    <s v="Pagamento de salário referente a 09-2024"/>
  </r>
  <r>
    <x v="0"/>
    <n v="0"/>
    <n v="0"/>
    <n v="0"/>
    <n v="1419"/>
    <x v="1467"/>
    <x v="0"/>
    <x v="0"/>
    <x v="0"/>
    <s v="03.16.02"/>
    <x v="3"/>
    <x v="0"/>
    <x v="0"/>
    <s v="Gabinete do Presidente"/>
    <s v="03.16.02"/>
    <s v="Gabinete do Presidente"/>
    <s v="03.16.02"/>
    <x v="59"/>
    <x v="0"/>
    <x v="0"/>
    <x v="0"/>
    <x v="0"/>
    <x v="0"/>
    <x v="0"/>
    <x v="0"/>
    <x v="7"/>
    <s v="2024-09-19"/>
    <x v="2"/>
    <n v="1419"/>
    <x v="0"/>
    <m/>
    <x v="0"/>
    <m/>
    <x v="2"/>
    <n v="100474696"/>
    <x v="0"/>
    <x v="1"/>
    <s v="Gabinete do Presidente"/>
    <s v="ORI"/>
    <x v="0"/>
    <m/>
    <x v="0"/>
    <x v="0"/>
    <x v="0"/>
    <x v="0"/>
    <x v="0"/>
    <x v="0"/>
    <x v="0"/>
    <x v="0"/>
    <x v="0"/>
    <x v="0"/>
    <x v="0"/>
    <s v="Gabinete do Presidente"/>
    <x v="0"/>
    <x v="0"/>
    <x v="0"/>
    <x v="0"/>
    <x v="0"/>
    <x v="0"/>
    <x v="0"/>
    <x v="0"/>
    <x v="0"/>
    <x v="0"/>
    <x v="1"/>
    <x v="0"/>
    <s v="Pagamento de salário referente a 09-2024"/>
  </r>
  <r>
    <x v="0"/>
    <n v="0"/>
    <n v="0"/>
    <n v="0"/>
    <n v="4869"/>
    <x v="1467"/>
    <x v="0"/>
    <x v="0"/>
    <x v="0"/>
    <s v="03.16.02"/>
    <x v="3"/>
    <x v="0"/>
    <x v="0"/>
    <s v="Gabinete do Presidente"/>
    <s v="03.16.02"/>
    <s v="Gabinete do Presidente"/>
    <s v="03.16.02"/>
    <x v="28"/>
    <x v="0"/>
    <x v="0"/>
    <x v="0"/>
    <x v="0"/>
    <x v="0"/>
    <x v="0"/>
    <x v="0"/>
    <x v="7"/>
    <s v="2024-09-19"/>
    <x v="2"/>
    <n v="4869"/>
    <x v="0"/>
    <m/>
    <x v="0"/>
    <m/>
    <x v="2"/>
    <n v="100474696"/>
    <x v="0"/>
    <x v="1"/>
    <s v="Gabinete do Presidente"/>
    <s v="ORI"/>
    <x v="0"/>
    <m/>
    <x v="0"/>
    <x v="0"/>
    <x v="0"/>
    <x v="0"/>
    <x v="0"/>
    <x v="0"/>
    <x v="0"/>
    <x v="0"/>
    <x v="0"/>
    <x v="0"/>
    <x v="0"/>
    <s v="Gabinete do Presidente"/>
    <x v="0"/>
    <x v="0"/>
    <x v="0"/>
    <x v="0"/>
    <x v="0"/>
    <x v="0"/>
    <x v="0"/>
    <x v="0"/>
    <x v="0"/>
    <x v="0"/>
    <x v="1"/>
    <x v="0"/>
    <s v="Pagamento de salário referente a 09-2024"/>
  </r>
  <r>
    <x v="0"/>
    <n v="0"/>
    <n v="0"/>
    <n v="0"/>
    <n v="18455"/>
    <x v="1467"/>
    <x v="0"/>
    <x v="0"/>
    <x v="0"/>
    <s v="03.16.02"/>
    <x v="3"/>
    <x v="0"/>
    <x v="0"/>
    <s v="Gabinete do Presidente"/>
    <s v="03.16.02"/>
    <s v="Gabinete do Presidente"/>
    <s v="03.16.02"/>
    <x v="49"/>
    <x v="0"/>
    <x v="0"/>
    <x v="0"/>
    <x v="1"/>
    <x v="0"/>
    <x v="0"/>
    <x v="0"/>
    <x v="7"/>
    <s v="2024-09-19"/>
    <x v="2"/>
    <n v="18455"/>
    <x v="0"/>
    <m/>
    <x v="0"/>
    <m/>
    <x v="2"/>
    <n v="100474696"/>
    <x v="0"/>
    <x v="1"/>
    <s v="Gabinete do Presidente"/>
    <s v="ORI"/>
    <x v="0"/>
    <m/>
    <x v="0"/>
    <x v="0"/>
    <x v="0"/>
    <x v="0"/>
    <x v="0"/>
    <x v="0"/>
    <x v="0"/>
    <x v="0"/>
    <x v="0"/>
    <x v="0"/>
    <x v="0"/>
    <s v="Gabinete do Presidente"/>
    <x v="0"/>
    <x v="0"/>
    <x v="0"/>
    <x v="0"/>
    <x v="0"/>
    <x v="0"/>
    <x v="0"/>
    <x v="0"/>
    <x v="0"/>
    <x v="0"/>
    <x v="1"/>
    <x v="0"/>
    <s v="Pagamento de salário referente a 09-2024"/>
  </r>
  <r>
    <x v="0"/>
    <n v="0"/>
    <n v="0"/>
    <n v="0"/>
    <n v="176"/>
    <x v="1467"/>
    <x v="0"/>
    <x v="0"/>
    <x v="0"/>
    <s v="03.16.02"/>
    <x v="3"/>
    <x v="0"/>
    <x v="0"/>
    <s v="Gabinete do Presidente"/>
    <s v="03.16.02"/>
    <s v="Gabinete do Presidente"/>
    <s v="03.16.02"/>
    <x v="31"/>
    <x v="0"/>
    <x v="0"/>
    <x v="1"/>
    <x v="0"/>
    <x v="0"/>
    <x v="0"/>
    <x v="0"/>
    <x v="7"/>
    <s v="2024-09-19"/>
    <x v="2"/>
    <n v="176"/>
    <x v="0"/>
    <m/>
    <x v="0"/>
    <m/>
    <x v="54"/>
    <n v="100477977"/>
    <x v="0"/>
    <x v="8"/>
    <s v="Gabinete do Presidente"/>
    <s v="ORI"/>
    <x v="0"/>
    <m/>
    <x v="0"/>
    <x v="0"/>
    <x v="0"/>
    <x v="0"/>
    <x v="0"/>
    <x v="0"/>
    <x v="0"/>
    <x v="0"/>
    <x v="0"/>
    <x v="0"/>
    <x v="0"/>
    <s v="Gabinete do Presidente"/>
    <x v="0"/>
    <x v="0"/>
    <x v="0"/>
    <x v="0"/>
    <x v="0"/>
    <x v="0"/>
    <x v="0"/>
    <x v="0"/>
    <x v="0"/>
    <x v="0"/>
    <x v="8"/>
    <x v="0"/>
    <s v="Pagamento de salário referente a 09-2024"/>
  </r>
  <r>
    <x v="0"/>
    <n v="0"/>
    <n v="0"/>
    <n v="0"/>
    <n v="265"/>
    <x v="1467"/>
    <x v="0"/>
    <x v="0"/>
    <x v="0"/>
    <s v="03.16.02"/>
    <x v="3"/>
    <x v="0"/>
    <x v="0"/>
    <s v="Gabinete do Presidente"/>
    <s v="03.16.02"/>
    <s v="Gabinete do Presidente"/>
    <s v="03.16.02"/>
    <x v="59"/>
    <x v="0"/>
    <x v="0"/>
    <x v="0"/>
    <x v="0"/>
    <x v="0"/>
    <x v="0"/>
    <x v="0"/>
    <x v="7"/>
    <s v="2024-09-19"/>
    <x v="2"/>
    <n v="265"/>
    <x v="0"/>
    <m/>
    <x v="0"/>
    <m/>
    <x v="54"/>
    <n v="100477977"/>
    <x v="0"/>
    <x v="8"/>
    <s v="Gabinete do Presidente"/>
    <s v="ORI"/>
    <x v="0"/>
    <m/>
    <x v="0"/>
    <x v="0"/>
    <x v="0"/>
    <x v="0"/>
    <x v="0"/>
    <x v="0"/>
    <x v="0"/>
    <x v="0"/>
    <x v="0"/>
    <x v="0"/>
    <x v="0"/>
    <s v="Gabinete do Presidente"/>
    <x v="0"/>
    <x v="0"/>
    <x v="0"/>
    <x v="0"/>
    <x v="0"/>
    <x v="0"/>
    <x v="0"/>
    <x v="0"/>
    <x v="0"/>
    <x v="0"/>
    <x v="8"/>
    <x v="0"/>
    <s v="Pagamento de salário referente a 09-2024"/>
  </r>
  <r>
    <x v="0"/>
    <n v="0"/>
    <n v="0"/>
    <n v="0"/>
    <n v="909"/>
    <x v="1467"/>
    <x v="0"/>
    <x v="0"/>
    <x v="0"/>
    <s v="03.16.02"/>
    <x v="3"/>
    <x v="0"/>
    <x v="0"/>
    <s v="Gabinete do Presidente"/>
    <s v="03.16.02"/>
    <s v="Gabinete do Presidente"/>
    <s v="03.16.02"/>
    <x v="28"/>
    <x v="0"/>
    <x v="0"/>
    <x v="0"/>
    <x v="0"/>
    <x v="0"/>
    <x v="0"/>
    <x v="0"/>
    <x v="7"/>
    <s v="2024-09-19"/>
    <x v="2"/>
    <n v="909"/>
    <x v="0"/>
    <m/>
    <x v="0"/>
    <m/>
    <x v="54"/>
    <n v="100477977"/>
    <x v="0"/>
    <x v="8"/>
    <s v="Gabinete do Presidente"/>
    <s v="ORI"/>
    <x v="0"/>
    <m/>
    <x v="0"/>
    <x v="0"/>
    <x v="0"/>
    <x v="0"/>
    <x v="0"/>
    <x v="0"/>
    <x v="0"/>
    <x v="0"/>
    <x v="0"/>
    <x v="0"/>
    <x v="0"/>
    <s v="Gabinete do Presidente"/>
    <x v="0"/>
    <x v="0"/>
    <x v="0"/>
    <x v="0"/>
    <x v="0"/>
    <x v="0"/>
    <x v="0"/>
    <x v="0"/>
    <x v="0"/>
    <x v="0"/>
    <x v="8"/>
    <x v="0"/>
    <s v="Pagamento de salário referente a 09-2024"/>
  </r>
  <r>
    <x v="0"/>
    <n v="0"/>
    <n v="0"/>
    <n v="0"/>
    <n v="3450"/>
    <x v="1467"/>
    <x v="0"/>
    <x v="0"/>
    <x v="0"/>
    <s v="03.16.02"/>
    <x v="3"/>
    <x v="0"/>
    <x v="0"/>
    <s v="Gabinete do Presidente"/>
    <s v="03.16.02"/>
    <s v="Gabinete do Presidente"/>
    <s v="03.16.02"/>
    <x v="49"/>
    <x v="0"/>
    <x v="0"/>
    <x v="0"/>
    <x v="1"/>
    <x v="0"/>
    <x v="0"/>
    <x v="0"/>
    <x v="7"/>
    <s v="2024-09-19"/>
    <x v="2"/>
    <n v="3450"/>
    <x v="0"/>
    <m/>
    <x v="0"/>
    <m/>
    <x v="54"/>
    <n v="100477977"/>
    <x v="0"/>
    <x v="8"/>
    <s v="Gabinete do Presidente"/>
    <s v="ORI"/>
    <x v="0"/>
    <m/>
    <x v="0"/>
    <x v="0"/>
    <x v="0"/>
    <x v="0"/>
    <x v="0"/>
    <x v="0"/>
    <x v="0"/>
    <x v="0"/>
    <x v="0"/>
    <x v="0"/>
    <x v="0"/>
    <s v="Gabinete do Presidente"/>
    <x v="0"/>
    <x v="0"/>
    <x v="0"/>
    <x v="0"/>
    <x v="0"/>
    <x v="0"/>
    <x v="0"/>
    <x v="0"/>
    <x v="0"/>
    <x v="0"/>
    <x v="8"/>
    <x v="0"/>
    <s v="Pagamento de salário referente a 09-2024"/>
  </r>
  <r>
    <x v="0"/>
    <n v="0"/>
    <n v="0"/>
    <n v="0"/>
    <n v="781"/>
    <x v="1467"/>
    <x v="0"/>
    <x v="0"/>
    <x v="0"/>
    <s v="03.16.02"/>
    <x v="3"/>
    <x v="0"/>
    <x v="0"/>
    <s v="Gabinete do Presidente"/>
    <s v="03.16.02"/>
    <s v="Gabinete do Presidente"/>
    <s v="03.16.02"/>
    <x v="31"/>
    <x v="0"/>
    <x v="0"/>
    <x v="1"/>
    <x v="0"/>
    <x v="0"/>
    <x v="0"/>
    <x v="0"/>
    <x v="7"/>
    <s v="2024-09-19"/>
    <x v="2"/>
    <n v="781"/>
    <x v="0"/>
    <m/>
    <x v="0"/>
    <m/>
    <x v="19"/>
    <n v="100474706"/>
    <x v="0"/>
    <x v="6"/>
    <s v="Gabinete do Presidente"/>
    <s v="ORI"/>
    <x v="0"/>
    <m/>
    <x v="0"/>
    <x v="0"/>
    <x v="0"/>
    <x v="0"/>
    <x v="0"/>
    <x v="0"/>
    <x v="0"/>
    <x v="0"/>
    <x v="0"/>
    <x v="0"/>
    <x v="0"/>
    <s v="Gabinete do Presidente"/>
    <x v="0"/>
    <x v="0"/>
    <x v="0"/>
    <x v="0"/>
    <x v="0"/>
    <x v="0"/>
    <x v="0"/>
    <x v="0"/>
    <x v="0"/>
    <x v="0"/>
    <x v="6"/>
    <x v="0"/>
    <s v="Pagamento de salário referente a 09-2024"/>
  </r>
  <r>
    <x v="0"/>
    <n v="0"/>
    <n v="0"/>
    <n v="0"/>
    <n v="1172"/>
    <x v="1467"/>
    <x v="0"/>
    <x v="0"/>
    <x v="0"/>
    <s v="03.16.02"/>
    <x v="3"/>
    <x v="0"/>
    <x v="0"/>
    <s v="Gabinete do Presidente"/>
    <s v="03.16.02"/>
    <s v="Gabinete do Presidente"/>
    <s v="03.16.02"/>
    <x v="59"/>
    <x v="0"/>
    <x v="0"/>
    <x v="0"/>
    <x v="0"/>
    <x v="0"/>
    <x v="0"/>
    <x v="0"/>
    <x v="7"/>
    <s v="2024-09-19"/>
    <x v="2"/>
    <n v="1172"/>
    <x v="0"/>
    <m/>
    <x v="0"/>
    <m/>
    <x v="19"/>
    <n v="100474706"/>
    <x v="0"/>
    <x v="6"/>
    <s v="Gabinete do Presidente"/>
    <s v="ORI"/>
    <x v="0"/>
    <m/>
    <x v="0"/>
    <x v="0"/>
    <x v="0"/>
    <x v="0"/>
    <x v="0"/>
    <x v="0"/>
    <x v="0"/>
    <x v="0"/>
    <x v="0"/>
    <x v="0"/>
    <x v="0"/>
    <s v="Gabinete do Presidente"/>
    <x v="0"/>
    <x v="0"/>
    <x v="0"/>
    <x v="0"/>
    <x v="0"/>
    <x v="0"/>
    <x v="0"/>
    <x v="0"/>
    <x v="0"/>
    <x v="0"/>
    <x v="6"/>
    <x v="0"/>
    <s v="Pagamento de salário referente a 09-2024"/>
  </r>
  <r>
    <x v="0"/>
    <n v="0"/>
    <n v="0"/>
    <n v="0"/>
    <n v="4023"/>
    <x v="1467"/>
    <x v="0"/>
    <x v="0"/>
    <x v="0"/>
    <s v="03.16.02"/>
    <x v="3"/>
    <x v="0"/>
    <x v="0"/>
    <s v="Gabinete do Presidente"/>
    <s v="03.16.02"/>
    <s v="Gabinete do Presidente"/>
    <s v="03.16.02"/>
    <x v="28"/>
    <x v="0"/>
    <x v="0"/>
    <x v="0"/>
    <x v="0"/>
    <x v="0"/>
    <x v="0"/>
    <x v="0"/>
    <x v="7"/>
    <s v="2024-09-19"/>
    <x v="2"/>
    <n v="4023"/>
    <x v="0"/>
    <m/>
    <x v="0"/>
    <m/>
    <x v="19"/>
    <n v="100474706"/>
    <x v="0"/>
    <x v="6"/>
    <s v="Gabinete do Presidente"/>
    <s v="ORI"/>
    <x v="0"/>
    <m/>
    <x v="0"/>
    <x v="0"/>
    <x v="0"/>
    <x v="0"/>
    <x v="0"/>
    <x v="0"/>
    <x v="0"/>
    <x v="0"/>
    <x v="0"/>
    <x v="0"/>
    <x v="0"/>
    <s v="Gabinete do Presidente"/>
    <x v="0"/>
    <x v="0"/>
    <x v="0"/>
    <x v="0"/>
    <x v="0"/>
    <x v="0"/>
    <x v="0"/>
    <x v="0"/>
    <x v="0"/>
    <x v="0"/>
    <x v="6"/>
    <x v="0"/>
    <s v="Pagamento de salário referente a 09-2024"/>
  </r>
  <r>
    <x v="0"/>
    <n v="0"/>
    <n v="0"/>
    <n v="0"/>
    <n v="15249"/>
    <x v="1467"/>
    <x v="0"/>
    <x v="0"/>
    <x v="0"/>
    <s v="03.16.02"/>
    <x v="3"/>
    <x v="0"/>
    <x v="0"/>
    <s v="Gabinete do Presidente"/>
    <s v="03.16.02"/>
    <s v="Gabinete do Presidente"/>
    <s v="03.16.02"/>
    <x v="49"/>
    <x v="0"/>
    <x v="0"/>
    <x v="0"/>
    <x v="1"/>
    <x v="0"/>
    <x v="0"/>
    <x v="0"/>
    <x v="7"/>
    <s v="2024-09-19"/>
    <x v="2"/>
    <n v="15249"/>
    <x v="0"/>
    <m/>
    <x v="0"/>
    <m/>
    <x v="19"/>
    <n v="100474706"/>
    <x v="0"/>
    <x v="6"/>
    <s v="Gabinete do Presidente"/>
    <s v="ORI"/>
    <x v="0"/>
    <m/>
    <x v="0"/>
    <x v="0"/>
    <x v="0"/>
    <x v="0"/>
    <x v="0"/>
    <x v="0"/>
    <x v="0"/>
    <x v="0"/>
    <x v="0"/>
    <x v="0"/>
    <x v="0"/>
    <s v="Gabinete do Presidente"/>
    <x v="0"/>
    <x v="0"/>
    <x v="0"/>
    <x v="0"/>
    <x v="0"/>
    <x v="0"/>
    <x v="0"/>
    <x v="0"/>
    <x v="0"/>
    <x v="0"/>
    <x v="6"/>
    <x v="0"/>
    <s v="Pagamento de salário referente a 09-2024"/>
  </r>
  <r>
    <x v="0"/>
    <n v="0"/>
    <n v="0"/>
    <n v="0"/>
    <n v="11641"/>
    <x v="1467"/>
    <x v="0"/>
    <x v="0"/>
    <x v="0"/>
    <s v="03.16.02"/>
    <x v="3"/>
    <x v="0"/>
    <x v="0"/>
    <s v="Gabinete do Presidente"/>
    <s v="03.16.02"/>
    <s v="Gabinete do Presidente"/>
    <s v="03.16.02"/>
    <x v="31"/>
    <x v="0"/>
    <x v="0"/>
    <x v="1"/>
    <x v="0"/>
    <x v="0"/>
    <x v="0"/>
    <x v="0"/>
    <x v="7"/>
    <s v="2024-09-19"/>
    <x v="2"/>
    <n v="11641"/>
    <x v="0"/>
    <m/>
    <x v="0"/>
    <m/>
    <x v="9"/>
    <n v="100474693"/>
    <x v="0"/>
    <x v="0"/>
    <s v="Gabinete do Presidente"/>
    <s v="ORI"/>
    <x v="0"/>
    <m/>
    <x v="0"/>
    <x v="0"/>
    <x v="0"/>
    <x v="0"/>
    <x v="0"/>
    <x v="0"/>
    <x v="0"/>
    <x v="0"/>
    <x v="0"/>
    <x v="0"/>
    <x v="0"/>
    <s v="Gabinete do Presidente"/>
    <x v="0"/>
    <x v="0"/>
    <x v="0"/>
    <x v="0"/>
    <x v="0"/>
    <x v="0"/>
    <x v="0"/>
    <x v="0"/>
    <x v="0"/>
    <x v="0"/>
    <x v="0"/>
    <x v="0"/>
    <s v="Pagamento de salário referente a 09-2024"/>
  </r>
  <r>
    <x v="0"/>
    <n v="0"/>
    <n v="0"/>
    <n v="0"/>
    <n v="17459"/>
    <x v="1467"/>
    <x v="0"/>
    <x v="0"/>
    <x v="0"/>
    <s v="03.16.02"/>
    <x v="3"/>
    <x v="0"/>
    <x v="0"/>
    <s v="Gabinete do Presidente"/>
    <s v="03.16.02"/>
    <s v="Gabinete do Presidente"/>
    <s v="03.16.02"/>
    <x v="59"/>
    <x v="0"/>
    <x v="0"/>
    <x v="0"/>
    <x v="0"/>
    <x v="0"/>
    <x v="0"/>
    <x v="0"/>
    <x v="7"/>
    <s v="2024-09-19"/>
    <x v="2"/>
    <n v="17459"/>
    <x v="0"/>
    <m/>
    <x v="0"/>
    <m/>
    <x v="9"/>
    <n v="100474693"/>
    <x v="0"/>
    <x v="0"/>
    <s v="Gabinete do Presidente"/>
    <s v="ORI"/>
    <x v="0"/>
    <m/>
    <x v="0"/>
    <x v="0"/>
    <x v="0"/>
    <x v="0"/>
    <x v="0"/>
    <x v="0"/>
    <x v="0"/>
    <x v="0"/>
    <x v="0"/>
    <x v="0"/>
    <x v="0"/>
    <s v="Gabinete do Presidente"/>
    <x v="0"/>
    <x v="0"/>
    <x v="0"/>
    <x v="0"/>
    <x v="0"/>
    <x v="0"/>
    <x v="0"/>
    <x v="0"/>
    <x v="0"/>
    <x v="0"/>
    <x v="0"/>
    <x v="0"/>
    <s v="Pagamento de salário referente a 09-2024"/>
  </r>
  <r>
    <x v="0"/>
    <n v="0"/>
    <n v="0"/>
    <n v="0"/>
    <n v="59907"/>
    <x v="1467"/>
    <x v="0"/>
    <x v="0"/>
    <x v="0"/>
    <s v="03.16.02"/>
    <x v="3"/>
    <x v="0"/>
    <x v="0"/>
    <s v="Gabinete do Presidente"/>
    <s v="03.16.02"/>
    <s v="Gabinete do Presidente"/>
    <s v="03.16.02"/>
    <x v="28"/>
    <x v="0"/>
    <x v="0"/>
    <x v="0"/>
    <x v="0"/>
    <x v="0"/>
    <x v="0"/>
    <x v="0"/>
    <x v="7"/>
    <s v="2024-09-19"/>
    <x v="2"/>
    <n v="59907"/>
    <x v="0"/>
    <m/>
    <x v="0"/>
    <m/>
    <x v="9"/>
    <n v="100474693"/>
    <x v="0"/>
    <x v="0"/>
    <s v="Gabinete do Presidente"/>
    <s v="ORI"/>
    <x v="0"/>
    <m/>
    <x v="0"/>
    <x v="0"/>
    <x v="0"/>
    <x v="0"/>
    <x v="0"/>
    <x v="0"/>
    <x v="0"/>
    <x v="0"/>
    <x v="0"/>
    <x v="0"/>
    <x v="0"/>
    <s v="Gabinete do Presidente"/>
    <x v="0"/>
    <x v="0"/>
    <x v="0"/>
    <x v="0"/>
    <x v="0"/>
    <x v="0"/>
    <x v="0"/>
    <x v="0"/>
    <x v="0"/>
    <x v="0"/>
    <x v="0"/>
    <x v="0"/>
    <s v="Pagamento de salário referente a 09-2024"/>
  </r>
  <r>
    <x v="0"/>
    <n v="0"/>
    <n v="0"/>
    <n v="0"/>
    <n v="227051"/>
    <x v="1467"/>
    <x v="0"/>
    <x v="0"/>
    <x v="0"/>
    <s v="03.16.02"/>
    <x v="3"/>
    <x v="0"/>
    <x v="0"/>
    <s v="Gabinete do Presidente"/>
    <s v="03.16.02"/>
    <s v="Gabinete do Presidente"/>
    <s v="03.16.02"/>
    <x v="49"/>
    <x v="0"/>
    <x v="0"/>
    <x v="0"/>
    <x v="1"/>
    <x v="0"/>
    <x v="0"/>
    <x v="0"/>
    <x v="7"/>
    <s v="2024-09-19"/>
    <x v="2"/>
    <n v="227051"/>
    <x v="0"/>
    <m/>
    <x v="0"/>
    <m/>
    <x v="9"/>
    <n v="100474693"/>
    <x v="0"/>
    <x v="0"/>
    <s v="Gabinete do Presidente"/>
    <s v="ORI"/>
    <x v="0"/>
    <m/>
    <x v="0"/>
    <x v="0"/>
    <x v="0"/>
    <x v="0"/>
    <x v="0"/>
    <x v="0"/>
    <x v="0"/>
    <x v="0"/>
    <x v="0"/>
    <x v="0"/>
    <x v="0"/>
    <s v="Gabinete do Presidente"/>
    <x v="0"/>
    <x v="0"/>
    <x v="0"/>
    <x v="0"/>
    <x v="0"/>
    <x v="0"/>
    <x v="0"/>
    <x v="0"/>
    <x v="0"/>
    <x v="0"/>
    <x v="0"/>
    <x v="0"/>
    <s v="Pagamento de salário referente a 09-2024"/>
  </r>
  <r>
    <x v="0"/>
    <n v="0"/>
    <n v="0"/>
    <n v="0"/>
    <n v="343"/>
    <x v="1468"/>
    <x v="0"/>
    <x v="0"/>
    <x v="0"/>
    <s v="03.16.25"/>
    <x v="23"/>
    <x v="0"/>
    <x v="0"/>
    <s v="Direção dos  Recursos Humanos"/>
    <s v="03.16.25"/>
    <s v="Direção dos  Recursos Humanos"/>
    <s v="03.16.25"/>
    <x v="31"/>
    <x v="0"/>
    <x v="0"/>
    <x v="1"/>
    <x v="0"/>
    <x v="0"/>
    <x v="0"/>
    <x v="0"/>
    <x v="7"/>
    <s v="2024-09-19"/>
    <x v="2"/>
    <n v="343"/>
    <x v="0"/>
    <m/>
    <x v="0"/>
    <m/>
    <x v="2"/>
    <n v="100474696"/>
    <x v="0"/>
    <x v="1"/>
    <s v="Direção dos  Recursos Humanos"/>
    <s v="ORI"/>
    <x v="0"/>
    <m/>
    <x v="0"/>
    <x v="0"/>
    <x v="0"/>
    <x v="0"/>
    <x v="0"/>
    <x v="0"/>
    <x v="0"/>
    <x v="0"/>
    <x v="0"/>
    <x v="0"/>
    <x v="0"/>
    <s v="Direção dos  Recursos Humanos"/>
    <x v="0"/>
    <x v="0"/>
    <x v="0"/>
    <x v="0"/>
    <x v="0"/>
    <x v="0"/>
    <x v="0"/>
    <x v="0"/>
    <x v="0"/>
    <x v="0"/>
    <x v="1"/>
    <x v="0"/>
    <s v="Pagamento de salário referente a 09-2024"/>
  </r>
  <r>
    <x v="0"/>
    <n v="0"/>
    <n v="0"/>
    <n v="0"/>
    <n v="78"/>
    <x v="1468"/>
    <x v="0"/>
    <x v="0"/>
    <x v="0"/>
    <s v="03.16.25"/>
    <x v="23"/>
    <x v="0"/>
    <x v="0"/>
    <s v="Direção dos  Recursos Humanos"/>
    <s v="03.16.25"/>
    <s v="Direção dos  Recursos Humanos"/>
    <s v="03.16.25"/>
    <x v="29"/>
    <x v="0"/>
    <x v="0"/>
    <x v="0"/>
    <x v="0"/>
    <x v="0"/>
    <x v="0"/>
    <x v="0"/>
    <x v="7"/>
    <s v="2024-09-19"/>
    <x v="2"/>
    <n v="78"/>
    <x v="0"/>
    <m/>
    <x v="0"/>
    <m/>
    <x v="2"/>
    <n v="100474696"/>
    <x v="0"/>
    <x v="1"/>
    <s v="Direção dos  Recursos Humanos"/>
    <s v="ORI"/>
    <x v="0"/>
    <m/>
    <x v="0"/>
    <x v="0"/>
    <x v="0"/>
    <x v="0"/>
    <x v="0"/>
    <x v="0"/>
    <x v="0"/>
    <x v="0"/>
    <x v="0"/>
    <x v="0"/>
    <x v="0"/>
    <s v="Direção dos  Recursos Humanos"/>
    <x v="0"/>
    <x v="0"/>
    <x v="0"/>
    <x v="0"/>
    <x v="0"/>
    <x v="0"/>
    <x v="0"/>
    <x v="0"/>
    <x v="0"/>
    <x v="0"/>
    <x v="1"/>
    <x v="0"/>
    <s v="Pagamento de salário referente a 09-2024"/>
  </r>
  <r>
    <x v="0"/>
    <n v="0"/>
    <n v="0"/>
    <n v="0"/>
    <n v="702"/>
    <x v="1468"/>
    <x v="0"/>
    <x v="0"/>
    <x v="0"/>
    <s v="03.16.25"/>
    <x v="23"/>
    <x v="0"/>
    <x v="0"/>
    <s v="Direção dos  Recursos Humanos"/>
    <s v="03.16.25"/>
    <s v="Direção dos  Recursos Humanos"/>
    <s v="03.16.25"/>
    <x v="30"/>
    <x v="0"/>
    <x v="0"/>
    <x v="0"/>
    <x v="1"/>
    <x v="0"/>
    <x v="0"/>
    <x v="0"/>
    <x v="7"/>
    <s v="2024-09-19"/>
    <x v="2"/>
    <n v="702"/>
    <x v="0"/>
    <m/>
    <x v="0"/>
    <m/>
    <x v="2"/>
    <n v="100474696"/>
    <x v="0"/>
    <x v="1"/>
    <s v="Direção dos  Recursos Humanos"/>
    <s v="ORI"/>
    <x v="0"/>
    <m/>
    <x v="0"/>
    <x v="0"/>
    <x v="0"/>
    <x v="0"/>
    <x v="0"/>
    <x v="0"/>
    <x v="0"/>
    <x v="0"/>
    <x v="0"/>
    <x v="0"/>
    <x v="0"/>
    <s v="Direção dos  Recursos Humanos"/>
    <x v="0"/>
    <x v="0"/>
    <x v="0"/>
    <x v="0"/>
    <x v="0"/>
    <x v="0"/>
    <x v="0"/>
    <x v="0"/>
    <x v="0"/>
    <x v="0"/>
    <x v="1"/>
    <x v="0"/>
    <s v="Pagamento de salário referente a 09-2024"/>
  </r>
  <r>
    <x v="0"/>
    <n v="0"/>
    <n v="0"/>
    <n v="0"/>
    <n v="9829"/>
    <x v="1468"/>
    <x v="0"/>
    <x v="0"/>
    <x v="0"/>
    <s v="03.16.25"/>
    <x v="23"/>
    <x v="0"/>
    <x v="0"/>
    <s v="Direção dos  Recursos Humanos"/>
    <s v="03.16.25"/>
    <s v="Direção dos  Recursos Humanos"/>
    <s v="03.16.25"/>
    <x v="48"/>
    <x v="0"/>
    <x v="0"/>
    <x v="0"/>
    <x v="1"/>
    <x v="0"/>
    <x v="0"/>
    <x v="0"/>
    <x v="7"/>
    <s v="2024-09-19"/>
    <x v="2"/>
    <n v="9829"/>
    <x v="0"/>
    <m/>
    <x v="0"/>
    <m/>
    <x v="2"/>
    <n v="100474696"/>
    <x v="0"/>
    <x v="1"/>
    <s v="Direção dos  Recursos Humanos"/>
    <s v="ORI"/>
    <x v="0"/>
    <m/>
    <x v="0"/>
    <x v="0"/>
    <x v="0"/>
    <x v="0"/>
    <x v="0"/>
    <x v="0"/>
    <x v="0"/>
    <x v="0"/>
    <x v="0"/>
    <x v="0"/>
    <x v="0"/>
    <s v="Direção dos  Recursos Humanos"/>
    <x v="0"/>
    <x v="0"/>
    <x v="0"/>
    <x v="0"/>
    <x v="0"/>
    <x v="0"/>
    <x v="0"/>
    <x v="0"/>
    <x v="0"/>
    <x v="0"/>
    <x v="1"/>
    <x v="0"/>
    <s v="Pagamento de salário referente a 09-2024"/>
  </r>
  <r>
    <x v="0"/>
    <n v="0"/>
    <n v="0"/>
    <n v="0"/>
    <n v="3437"/>
    <x v="1468"/>
    <x v="0"/>
    <x v="0"/>
    <x v="0"/>
    <s v="03.16.25"/>
    <x v="23"/>
    <x v="0"/>
    <x v="0"/>
    <s v="Direção dos  Recursos Humanos"/>
    <s v="03.16.25"/>
    <s v="Direção dos  Recursos Humanos"/>
    <s v="03.16.25"/>
    <x v="49"/>
    <x v="0"/>
    <x v="0"/>
    <x v="0"/>
    <x v="1"/>
    <x v="0"/>
    <x v="0"/>
    <x v="0"/>
    <x v="7"/>
    <s v="2024-09-19"/>
    <x v="2"/>
    <n v="3437"/>
    <x v="0"/>
    <m/>
    <x v="0"/>
    <m/>
    <x v="2"/>
    <n v="100474696"/>
    <x v="0"/>
    <x v="1"/>
    <s v="Direção dos  Recursos Humanos"/>
    <s v="ORI"/>
    <x v="0"/>
    <m/>
    <x v="0"/>
    <x v="0"/>
    <x v="0"/>
    <x v="0"/>
    <x v="0"/>
    <x v="0"/>
    <x v="0"/>
    <x v="0"/>
    <x v="0"/>
    <x v="0"/>
    <x v="0"/>
    <s v="Direção dos  Recursos Humanos"/>
    <x v="0"/>
    <x v="0"/>
    <x v="0"/>
    <x v="0"/>
    <x v="0"/>
    <x v="0"/>
    <x v="0"/>
    <x v="0"/>
    <x v="0"/>
    <x v="0"/>
    <x v="1"/>
    <x v="0"/>
    <s v="Pagamento de salário referente a 09-2024"/>
  </r>
  <r>
    <x v="0"/>
    <n v="0"/>
    <n v="0"/>
    <n v="0"/>
    <n v="1711"/>
    <x v="1468"/>
    <x v="0"/>
    <x v="0"/>
    <x v="0"/>
    <s v="03.16.25"/>
    <x v="23"/>
    <x v="0"/>
    <x v="0"/>
    <s v="Direção dos  Recursos Humanos"/>
    <s v="03.16.25"/>
    <s v="Direção dos  Recursos Humanos"/>
    <s v="03.16.25"/>
    <x v="78"/>
    <x v="0"/>
    <x v="4"/>
    <x v="17"/>
    <x v="0"/>
    <x v="0"/>
    <x v="0"/>
    <x v="0"/>
    <x v="7"/>
    <s v="2024-09-19"/>
    <x v="2"/>
    <n v="1711"/>
    <x v="0"/>
    <m/>
    <x v="0"/>
    <m/>
    <x v="2"/>
    <n v="100474696"/>
    <x v="0"/>
    <x v="1"/>
    <s v="Direção dos  Recursos Humanos"/>
    <s v="ORI"/>
    <x v="0"/>
    <m/>
    <x v="0"/>
    <x v="0"/>
    <x v="0"/>
    <x v="0"/>
    <x v="0"/>
    <x v="0"/>
    <x v="0"/>
    <x v="0"/>
    <x v="0"/>
    <x v="0"/>
    <x v="0"/>
    <s v="Direção dos  Recursos Humanos"/>
    <x v="0"/>
    <x v="0"/>
    <x v="0"/>
    <x v="0"/>
    <x v="0"/>
    <x v="0"/>
    <x v="0"/>
    <x v="0"/>
    <x v="0"/>
    <x v="0"/>
    <x v="1"/>
    <x v="0"/>
    <s v="Pagamento de salário referente a 09-2024"/>
  </r>
  <r>
    <x v="0"/>
    <n v="0"/>
    <n v="0"/>
    <n v="0"/>
    <n v="30669"/>
    <x v="1468"/>
    <x v="0"/>
    <x v="0"/>
    <x v="0"/>
    <s v="03.16.25"/>
    <x v="23"/>
    <x v="0"/>
    <x v="0"/>
    <s v="Direção dos  Recursos Humanos"/>
    <s v="03.16.25"/>
    <s v="Direção dos  Recursos Humanos"/>
    <s v="03.16.25"/>
    <x v="79"/>
    <x v="0"/>
    <x v="4"/>
    <x v="17"/>
    <x v="0"/>
    <x v="0"/>
    <x v="0"/>
    <x v="0"/>
    <x v="7"/>
    <s v="2024-09-19"/>
    <x v="2"/>
    <n v="30669"/>
    <x v="0"/>
    <m/>
    <x v="0"/>
    <m/>
    <x v="2"/>
    <n v="100474696"/>
    <x v="0"/>
    <x v="1"/>
    <s v="Direção dos  Recursos Humanos"/>
    <s v="ORI"/>
    <x v="0"/>
    <m/>
    <x v="0"/>
    <x v="0"/>
    <x v="0"/>
    <x v="0"/>
    <x v="0"/>
    <x v="0"/>
    <x v="0"/>
    <x v="0"/>
    <x v="0"/>
    <x v="0"/>
    <x v="0"/>
    <s v="Direção dos  Recursos Humanos"/>
    <x v="0"/>
    <x v="0"/>
    <x v="0"/>
    <x v="0"/>
    <x v="0"/>
    <x v="0"/>
    <x v="0"/>
    <x v="0"/>
    <x v="0"/>
    <x v="0"/>
    <x v="1"/>
    <x v="0"/>
    <s v="Pagamento de salário referente a 09-2024"/>
  </r>
  <r>
    <x v="0"/>
    <n v="0"/>
    <n v="0"/>
    <n v="0"/>
    <n v="11318"/>
    <x v="1468"/>
    <x v="0"/>
    <x v="0"/>
    <x v="0"/>
    <s v="03.16.25"/>
    <x v="23"/>
    <x v="0"/>
    <x v="0"/>
    <s v="Direção dos  Recursos Humanos"/>
    <s v="03.16.25"/>
    <s v="Direção dos  Recursos Humanos"/>
    <s v="03.16.25"/>
    <x v="31"/>
    <x v="0"/>
    <x v="0"/>
    <x v="1"/>
    <x v="0"/>
    <x v="0"/>
    <x v="0"/>
    <x v="0"/>
    <x v="7"/>
    <s v="2024-09-19"/>
    <x v="2"/>
    <n v="11318"/>
    <x v="0"/>
    <m/>
    <x v="0"/>
    <m/>
    <x v="9"/>
    <n v="100474693"/>
    <x v="0"/>
    <x v="0"/>
    <s v="Direção dos  Recursos Humanos"/>
    <s v="ORI"/>
    <x v="0"/>
    <m/>
    <x v="0"/>
    <x v="0"/>
    <x v="0"/>
    <x v="0"/>
    <x v="0"/>
    <x v="0"/>
    <x v="0"/>
    <x v="0"/>
    <x v="0"/>
    <x v="0"/>
    <x v="0"/>
    <s v="Direção dos  Recursos Humanos"/>
    <x v="0"/>
    <x v="0"/>
    <x v="0"/>
    <x v="0"/>
    <x v="0"/>
    <x v="0"/>
    <x v="0"/>
    <x v="0"/>
    <x v="0"/>
    <x v="0"/>
    <x v="0"/>
    <x v="0"/>
    <s v="Pagamento de salário referente a 09-2024"/>
  </r>
  <r>
    <x v="0"/>
    <n v="0"/>
    <n v="0"/>
    <n v="0"/>
    <n v="2592"/>
    <x v="1468"/>
    <x v="0"/>
    <x v="0"/>
    <x v="0"/>
    <s v="03.16.25"/>
    <x v="23"/>
    <x v="0"/>
    <x v="0"/>
    <s v="Direção dos  Recursos Humanos"/>
    <s v="03.16.25"/>
    <s v="Direção dos  Recursos Humanos"/>
    <s v="03.16.25"/>
    <x v="29"/>
    <x v="0"/>
    <x v="0"/>
    <x v="0"/>
    <x v="0"/>
    <x v="0"/>
    <x v="0"/>
    <x v="0"/>
    <x v="7"/>
    <s v="2024-09-19"/>
    <x v="2"/>
    <n v="2592"/>
    <x v="0"/>
    <m/>
    <x v="0"/>
    <m/>
    <x v="9"/>
    <n v="100474693"/>
    <x v="0"/>
    <x v="0"/>
    <s v="Direção dos  Recursos Humanos"/>
    <s v="ORI"/>
    <x v="0"/>
    <m/>
    <x v="0"/>
    <x v="0"/>
    <x v="0"/>
    <x v="0"/>
    <x v="0"/>
    <x v="0"/>
    <x v="0"/>
    <x v="0"/>
    <x v="0"/>
    <x v="0"/>
    <x v="0"/>
    <s v="Direção dos  Recursos Humanos"/>
    <x v="0"/>
    <x v="0"/>
    <x v="0"/>
    <x v="0"/>
    <x v="0"/>
    <x v="0"/>
    <x v="0"/>
    <x v="0"/>
    <x v="0"/>
    <x v="0"/>
    <x v="0"/>
    <x v="0"/>
    <s v="Pagamento de salário referente a 09-2024"/>
  </r>
  <r>
    <x v="0"/>
    <n v="0"/>
    <n v="0"/>
    <n v="0"/>
    <n v="23111"/>
    <x v="1468"/>
    <x v="0"/>
    <x v="0"/>
    <x v="0"/>
    <s v="03.16.25"/>
    <x v="23"/>
    <x v="0"/>
    <x v="0"/>
    <s v="Direção dos  Recursos Humanos"/>
    <s v="03.16.25"/>
    <s v="Direção dos  Recursos Humanos"/>
    <s v="03.16.25"/>
    <x v="30"/>
    <x v="0"/>
    <x v="0"/>
    <x v="0"/>
    <x v="1"/>
    <x v="0"/>
    <x v="0"/>
    <x v="0"/>
    <x v="7"/>
    <s v="2024-09-19"/>
    <x v="2"/>
    <n v="23111"/>
    <x v="0"/>
    <m/>
    <x v="0"/>
    <m/>
    <x v="9"/>
    <n v="100474693"/>
    <x v="0"/>
    <x v="0"/>
    <s v="Direção dos  Recursos Humanos"/>
    <s v="ORI"/>
    <x v="0"/>
    <m/>
    <x v="0"/>
    <x v="0"/>
    <x v="0"/>
    <x v="0"/>
    <x v="0"/>
    <x v="0"/>
    <x v="0"/>
    <x v="0"/>
    <x v="0"/>
    <x v="0"/>
    <x v="0"/>
    <s v="Direção dos  Recursos Humanos"/>
    <x v="0"/>
    <x v="0"/>
    <x v="0"/>
    <x v="0"/>
    <x v="0"/>
    <x v="0"/>
    <x v="0"/>
    <x v="0"/>
    <x v="0"/>
    <x v="0"/>
    <x v="0"/>
    <x v="0"/>
    <s v="Pagamento de salário referente a 09-2024"/>
  </r>
  <r>
    <x v="0"/>
    <n v="0"/>
    <n v="0"/>
    <n v="0"/>
    <n v="323539"/>
    <x v="1468"/>
    <x v="0"/>
    <x v="0"/>
    <x v="0"/>
    <s v="03.16.25"/>
    <x v="23"/>
    <x v="0"/>
    <x v="0"/>
    <s v="Direção dos  Recursos Humanos"/>
    <s v="03.16.25"/>
    <s v="Direção dos  Recursos Humanos"/>
    <s v="03.16.25"/>
    <x v="48"/>
    <x v="0"/>
    <x v="0"/>
    <x v="0"/>
    <x v="1"/>
    <x v="0"/>
    <x v="0"/>
    <x v="0"/>
    <x v="7"/>
    <s v="2024-09-19"/>
    <x v="2"/>
    <n v="323539"/>
    <x v="0"/>
    <m/>
    <x v="0"/>
    <m/>
    <x v="9"/>
    <n v="100474693"/>
    <x v="0"/>
    <x v="0"/>
    <s v="Direção dos  Recursos Humanos"/>
    <s v="ORI"/>
    <x v="0"/>
    <m/>
    <x v="0"/>
    <x v="0"/>
    <x v="0"/>
    <x v="0"/>
    <x v="0"/>
    <x v="0"/>
    <x v="0"/>
    <x v="0"/>
    <x v="0"/>
    <x v="0"/>
    <x v="0"/>
    <s v="Direção dos  Recursos Humanos"/>
    <x v="0"/>
    <x v="0"/>
    <x v="0"/>
    <x v="0"/>
    <x v="0"/>
    <x v="0"/>
    <x v="0"/>
    <x v="0"/>
    <x v="0"/>
    <x v="0"/>
    <x v="0"/>
    <x v="0"/>
    <s v="Pagamento de salário referente a 09-2024"/>
  </r>
  <r>
    <x v="0"/>
    <n v="0"/>
    <n v="0"/>
    <n v="0"/>
    <n v="113149"/>
    <x v="1468"/>
    <x v="0"/>
    <x v="0"/>
    <x v="0"/>
    <s v="03.16.25"/>
    <x v="23"/>
    <x v="0"/>
    <x v="0"/>
    <s v="Direção dos  Recursos Humanos"/>
    <s v="03.16.25"/>
    <s v="Direção dos  Recursos Humanos"/>
    <s v="03.16.25"/>
    <x v="49"/>
    <x v="0"/>
    <x v="0"/>
    <x v="0"/>
    <x v="1"/>
    <x v="0"/>
    <x v="0"/>
    <x v="0"/>
    <x v="7"/>
    <s v="2024-09-19"/>
    <x v="2"/>
    <n v="113149"/>
    <x v="0"/>
    <m/>
    <x v="0"/>
    <m/>
    <x v="9"/>
    <n v="100474693"/>
    <x v="0"/>
    <x v="0"/>
    <s v="Direção dos  Recursos Humanos"/>
    <s v="ORI"/>
    <x v="0"/>
    <m/>
    <x v="0"/>
    <x v="0"/>
    <x v="0"/>
    <x v="0"/>
    <x v="0"/>
    <x v="0"/>
    <x v="0"/>
    <x v="0"/>
    <x v="0"/>
    <x v="0"/>
    <x v="0"/>
    <s v="Direção dos  Recursos Humanos"/>
    <x v="0"/>
    <x v="0"/>
    <x v="0"/>
    <x v="0"/>
    <x v="0"/>
    <x v="0"/>
    <x v="0"/>
    <x v="0"/>
    <x v="0"/>
    <x v="0"/>
    <x v="0"/>
    <x v="0"/>
    <s v="Pagamento de salário referente a 09-2024"/>
  </r>
  <r>
    <x v="0"/>
    <n v="0"/>
    <n v="0"/>
    <n v="0"/>
    <n v="56339"/>
    <x v="1468"/>
    <x v="0"/>
    <x v="0"/>
    <x v="0"/>
    <s v="03.16.25"/>
    <x v="23"/>
    <x v="0"/>
    <x v="0"/>
    <s v="Direção dos  Recursos Humanos"/>
    <s v="03.16.25"/>
    <s v="Direção dos  Recursos Humanos"/>
    <s v="03.16.25"/>
    <x v="78"/>
    <x v="0"/>
    <x v="4"/>
    <x v="17"/>
    <x v="0"/>
    <x v="0"/>
    <x v="0"/>
    <x v="0"/>
    <x v="7"/>
    <s v="2024-09-19"/>
    <x v="2"/>
    <n v="56339"/>
    <x v="0"/>
    <m/>
    <x v="0"/>
    <m/>
    <x v="9"/>
    <n v="100474693"/>
    <x v="0"/>
    <x v="0"/>
    <s v="Direção dos  Recursos Humanos"/>
    <s v="ORI"/>
    <x v="0"/>
    <m/>
    <x v="0"/>
    <x v="0"/>
    <x v="0"/>
    <x v="0"/>
    <x v="0"/>
    <x v="0"/>
    <x v="0"/>
    <x v="0"/>
    <x v="0"/>
    <x v="0"/>
    <x v="0"/>
    <s v="Direção dos  Recursos Humanos"/>
    <x v="0"/>
    <x v="0"/>
    <x v="0"/>
    <x v="0"/>
    <x v="0"/>
    <x v="0"/>
    <x v="0"/>
    <x v="0"/>
    <x v="0"/>
    <x v="0"/>
    <x v="0"/>
    <x v="0"/>
    <s v="Pagamento de salário referente a 09-2024"/>
  </r>
  <r>
    <x v="0"/>
    <n v="0"/>
    <n v="0"/>
    <n v="0"/>
    <n v="1009368"/>
    <x v="1468"/>
    <x v="0"/>
    <x v="0"/>
    <x v="0"/>
    <s v="03.16.25"/>
    <x v="23"/>
    <x v="0"/>
    <x v="0"/>
    <s v="Direção dos  Recursos Humanos"/>
    <s v="03.16.25"/>
    <s v="Direção dos  Recursos Humanos"/>
    <s v="03.16.25"/>
    <x v="79"/>
    <x v="0"/>
    <x v="4"/>
    <x v="17"/>
    <x v="0"/>
    <x v="0"/>
    <x v="0"/>
    <x v="0"/>
    <x v="7"/>
    <s v="2024-09-19"/>
    <x v="2"/>
    <n v="1009368"/>
    <x v="0"/>
    <m/>
    <x v="0"/>
    <m/>
    <x v="9"/>
    <n v="100474693"/>
    <x v="0"/>
    <x v="0"/>
    <s v="Direção dos  Recursos Humanos"/>
    <s v="ORI"/>
    <x v="0"/>
    <m/>
    <x v="0"/>
    <x v="0"/>
    <x v="0"/>
    <x v="0"/>
    <x v="0"/>
    <x v="0"/>
    <x v="0"/>
    <x v="0"/>
    <x v="0"/>
    <x v="0"/>
    <x v="0"/>
    <s v="Direção dos  Recursos Humanos"/>
    <x v="0"/>
    <x v="0"/>
    <x v="0"/>
    <x v="0"/>
    <x v="0"/>
    <x v="0"/>
    <x v="0"/>
    <x v="0"/>
    <x v="0"/>
    <x v="0"/>
    <x v="0"/>
    <x v="0"/>
    <s v="Pagamento de salário referente a 09-2024"/>
  </r>
  <r>
    <x v="1"/>
    <n v="0"/>
    <n v="0"/>
    <n v="0"/>
    <n v="3500"/>
    <x v="1469"/>
    <x v="0"/>
    <x v="0"/>
    <x v="0"/>
    <s v="01.27.06.80"/>
    <x v="1"/>
    <x v="1"/>
    <x v="1"/>
    <s v="Requalificação Urbana e habitação"/>
    <s v="01.27.06"/>
    <s v="Requalificação Urbana e habitação"/>
    <s v="01.27.06"/>
    <x v="1"/>
    <x v="0"/>
    <x v="0"/>
    <x v="0"/>
    <x v="0"/>
    <x v="1"/>
    <x v="1"/>
    <x v="0"/>
    <x v="7"/>
    <s v="2024-09-20"/>
    <x v="2"/>
    <n v="3500"/>
    <x v="0"/>
    <m/>
    <x v="0"/>
    <m/>
    <x v="267"/>
    <n v="100479605"/>
    <x v="0"/>
    <x v="0"/>
    <s v="Requalificação Urbana de Veneza"/>
    <s v="ORI"/>
    <x v="0"/>
    <m/>
    <x v="0"/>
    <x v="0"/>
    <x v="0"/>
    <x v="0"/>
    <x v="0"/>
    <x v="0"/>
    <x v="0"/>
    <x v="0"/>
    <x v="0"/>
    <x v="0"/>
    <x v="0"/>
    <s v="Requalificação Urbana de Veneza"/>
    <x v="0"/>
    <x v="0"/>
    <x v="0"/>
    <x v="0"/>
    <x v="1"/>
    <x v="0"/>
    <x v="0"/>
    <x v="0"/>
    <x v="0"/>
    <x v="0"/>
    <x v="0"/>
    <x v="0"/>
    <s v="Pagamento referente a aquisição de uma cinta para o camião atrelado ST-89-ZP, afeto as obras da CMSM, conforme anexo."/>
  </r>
  <r>
    <x v="0"/>
    <n v="0"/>
    <n v="0"/>
    <n v="0"/>
    <n v="7760"/>
    <x v="1470"/>
    <x v="0"/>
    <x v="0"/>
    <x v="0"/>
    <s v="03.16.15"/>
    <x v="0"/>
    <x v="0"/>
    <x v="0"/>
    <s v="Direção Financeira"/>
    <s v="03.16.15"/>
    <s v="Direção Financeira"/>
    <s v="03.16.15"/>
    <x v="38"/>
    <x v="0"/>
    <x v="0"/>
    <x v="0"/>
    <x v="0"/>
    <x v="0"/>
    <x v="0"/>
    <x v="0"/>
    <x v="7"/>
    <s v="2024-09-23"/>
    <x v="2"/>
    <n v="7760"/>
    <x v="0"/>
    <m/>
    <x v="0"/>
    <m/>
    <x v="268"/>
    <n v="100479725"/>
    <x v="0"/>
    <x v="0"/>
    <s v="Direção Financeira"/>
    <s v="ORI"/>
    <x v="0"/>
    <m/>
    <x v="0"/>
    <x v="0"/>
    <x v="0"/>
    <x v="0"/>
    <x v="0"/>
    <x v="0"/>
    <x v="0"/>
    <x v="0"/>
    <x v="0"/>
    <x v="0"/>
    <x v="0"/>
    <s v="Direção Financeira"/>
    <x v="0"/>
    <x v="0"/>
    <x v="0"/>
    <x v="0"/>
    <x v="0"/>
    <x v="0"/>
    <x v="0"/>
    <x v="0"/>
    <x v="0"/>
    <x v="0"/>
    <x v="0"/>
    <x v="0"/>
    <s v="Pagamento a favor da Alianca Infinito, referente almoço servido no âmbito do Projeto São Miguel a correr, conforme anexo. "/>
  </r>
  <r>
    <x v="0"/>
    <n v="0"/>
    <n v="0"/>
    <n v="0"/>
    <n v="4000"/>
    <x v="1471"/>
    <x v="0"/>
    <x v="0"/>
    <x v="0"/>
    <s v="01.25.04.22"/>
    <x v="7"/>
    <x v="3"/>
    <x v="3"/>
    <s v="Cultura"/>
    <s v="01.25.04"/>
    <s v="Cultura"/>
    <s v="01.25.04"/>
    <x v="4"/>
    <x v="0"/>
    <x v="2"/>
    <x v="2"/>
    <x v="0"/>
    <x v="1"/>
    <x v="0"/>
    <x v="0"/>
    <x v="7"/>
    <s v="2024-09-25"/>
    <x v="2"/>
    <n v="4000"/>
    <x v="0"/>
    <m/>
    <x v="0"/>
    <m/>
    <x v="81"/>
    <n v="100476675"/>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José Jorge Tavares, referente a serviços prestado à noite nos dias 09 e 10 de agosto de 2024- festival Calheta 2024, conforme anexo"/>
  </r>
  <r>
    <x v="0"/>
    <n v="0"/>
    <n v="0"/>
    <n v="0"/>
    <n v="30000"/>
    <x v="1472"/>
    <x v="0"/>
    <x v="0"/>
    <x v="0"/>
    <s v="01.25.04.22"/>
    <x v="7"/>
    <x v="3"/>
    <x v="3"/>
    <s v="Cultura"/>
    <s v="01.25.04"/>
    <s v="Cultura"/>
    <s v="01.25.04"/>
    <x v="4"/>
    <x v="0"/>
    <x v="2"/>
    <x v="2"/>
    <x v="0"/>
    <x v="1"/>
    <x v="0"/>
    <x v="0"/>
    <x v="7"/>
    <s v="2024-09-25"/>
    <x v="2"/>
    <n v="30000"/>
    <x v="0"/>
    <m/>
    <x v="0"/>
    <m/>
    <x v="269"/>
    <n v="100418897"/>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António Félix Lopes pela atuação do artista na IV edição da Noite de Mornas, conforme anexo "/>
  </r>
  <r>
    <x v="0"/>
    <n v="0"/>
    <n v="0"/>
    <n v="0"/>
    <n v="5000"/>
    <x v="1473"/>
    <x v="0"/>
    <x v="0"/>
    <x v="0"/>
    <s v="01.25.04.22"/>
    <x v="7"/>
    <x v="3"/>
    <x v="3"/>
    <s v="Cultura"/>
    <s v="01.25.04"/>
    <s v="Cultura"/>
    <s v="01.25.04"/>
    <x v="4"/>
    <x v="0"/>
    <x v="2"/>
    <x v="2"/>
    <x v="0"/>
    <x v="1"/>
    <x v="0"/>
    <x v="0"/>
    <x v="7"/>
    <s v="2024-09-25"/>
    <x v="2"/>
    <n v="5000"/>
    <x v="0"/>
    <m/>
    <x v="0"/>
    <m/>
    <x v="113"/>
    <n v="100476148"/>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Rolando Tavares, DJ na atuação dos artista na IV edição da Noite de Mornas, conforme anexo   "/>
  </r>
  <r>
    <x v="1"/>
    <n v="0"/>
    <n v="0"/>
    <n v="0"/>
    <n v="10000"/>
    <x v="1474"/>
    <x v="0"/>
    <x v="0"/>
    <x v="0"/>
    <s v="01.25.02.23"/>
    <x v="12"/>
    <x v="3"/>
    <x v="3"/>
    <s v="desporto"/>
    <s v="01.25.02"/>
    <s v="desporto"/>
    <s v="01.25.02"/>
    <x v="1"/>
    <x v="0"/>
    <x v="0"/>
    <x v="0"/>
    <x v="0"/>
    <x v="1"/>
    <x v="1"/>
    <x v="0"/>
    <x v="7"/>
    <s v="2024-09-26"/>
    <x v="2"/>
    <n v="10000"/>
    <x v="0"/>
    <m/>
    <x v="0"/>
    <m/>
    <x v="270"/>
    <n v="100390412"/>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Henrique Gomes Lopes, referente a aquisição de uma folha(2,5 vs 1 metro) de gelatina para remodelação do pódio de Atletismo, conforme anexo."/>
  </r>
  <r>
    <x v="0"/>
    <n v="0"/>
    <n v="0"/>
    <n v="0"/>
    <n v="4000"/>
    <x v="1475"/>
    <x v="0"/>
    <x v="0"/>
    <x v="0"/>
    <s v="01.25.04.22"/>
    <x v="7"/>
    <x v="3"/>
    <x v="3"/>
    <s v="Cultura"/>
    <s v="01.25.04"/>
    <s v="Cultura"/>
    <s v="01.25.04"/>
    <x v="4"/>
    <x v="0"/>
    <x v="2"/>
    <x v="2"/>
    <x v="0"/>
    <x v="1"/>
    <x v="0"/>
    <x v="0"/>
    <x v="7"/>
    <s v="2024-09-27"/>
    <x v="2"/>
    <n v="4000"/>
    <x v="0"/>
    <m/>
    <x v="0"/>
    <m/>
    <x v="271"/>
    <n v="10047973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Maria Inilda Carvalho, pelos serviços prestados à noite nos serviços vip durante dias 09 e 10 de agosto de 2024, festival Calheta 2024, conforme anexo."/>
  </r>
  <r>
    <x v="0"/>
    <n v="0"/>
    <n v="0"/>
    <n v="0"/>
    <n v="2400"/>
    <x v="1476"/>
    <x v="0"/>
    <x v="1"/>
    <x v="0"/>
    <s v="80.02.01"/>
    <x v="2"/>
    <x v="2"/>
    <x v="2"/>
    <s v="Retenções Iur"/>
    <s v="80.02.01"/>
    <s v="Retenções Iur"/>
    <s v="80.02.01"/>
    <x v="2"/>
    <x v="0"/>
    <x v="1"/>
    <x v="0"/>
    <x v="1"/>
    <x v="2"/>
    <x v="2"/>
    <x v="0"/>
    <x v="7"/>
    <s v="2024-09-19"/>
    <x v="2"/>
    <n v="2400"/>
    <x v="0"/>
    <m/>
    <x v="0"/>
    <m/>
    <x v="2"/>
    <n v="100474696"/>
    <x v="0"/>
    <x v="0"/>
    <s v="Retenções Iur"/>
    <s v="ORI"/>
    <x v="0"/>
    <s v="RIUR"/>
    <x v="0"/>
    <x v="0"/>
    <x v="0"/>
    <x v="0"/>
    <x v="0"/>
    <x v="0"/>
    <x v="0"/>
    <x v="0"/>
    <x v="0"/>
    <x v="0"/>
    <x v="0"/>
    <s v="Retenções Iur"/>
    <x v="0"/>
    <x v="0"/>
    <x v="0"/>
    <x v="0"/>
    <x v="2"/>
    <x v="0"/>
    <x v="0"/>
    <x v="0"/>
    <x v="0"/>
    <x v="1"/>
    <x v="0"/>
    <x v="0"/>
    <s v="RETENCAO OT"/>
  </r>
  <r>
    <x v="0"/>
    <n v="0"/>
    <n v="0"/>
    <n v="0"/>
    <n v="160"/>
    <x v="1477"/>
    <x v="0"/>
    <x v="1"/>
    <x v="0"/>
    <s v="03.03.10"/>
    <x v="8"/>
    <x v="0"/>
    <x v="4"/>
    <s v="Receitas Da Câmara"/>
    <s v="03.03.10"/>
    <s v="Receitas Da Câmara"/>
    <s v="03.03.10"/>
    <x v="8"/>
    <x v="0"/>
    <x v="3"/>
    <x v="3"/>
    <x v="0"/>
    <x v="0"/>
    <x v="2"/>
    <x v="0"/>
    <x v="7"/>
    <s v="2024-09-27"/>
    <x v="2"/>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315"/>
    <x v="1478"/>
    <x v="0"/>
    <x v="1"/>
    <x v="0"/>
    <s v="03.03.10"/>
    <x v="8"/>
    <x v="0"/>
    <x v="4"/>
    <s v="Receitas Da Câmara"/>
    <s v="03.03.10"/>
    <s v="Receitas Da Câmara"/>
    <s v="03.03.10"/>
    <x v="18"/>
    <x v="0"/>
    <x v="0"/>
    <x v="0"/>
    <x v="0"/>
    <x v="0"/>
    <x v="2"/>
    <x v="0"/>
    <x v="7"/>
    <s v="2024-09-27"/>
    <x v="2"/>
    <n v="4931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1479"/>
    <x v="0"/>
    <x v="1"/>
    <x v="0"/>
    <s v="03.03.10"/>
    <x v="8"/>
    <x v="0"/>
    <x v="4"/>
    <s v="Receitas Da Câmara"/>
    <s v="03.03.10"/>
    <s v="Receitas Da Câmara"/>
    <s v="03.03.10"/>
    <x v="11"/>
    <x v="0"/>
    <x v="0"/>
    <x v="5"/>
    <x v="0"/>
    <x v="0"/>
    <x v="2"/>
    <x v="0"/>
    <x v="7"/>
    <s v="2024-09-27"/>
    <x v="2"/>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1480"/>
    <x v="0"/>
    <x v="1"/>
    <x v="0"/>
    <s v="03.03.10"/>
    <x v="8"/>
    <x v="0"/>
    <x v="4"/>
    <s v="Receitas Da Câmara"/>
    <s v="03.03.10"/>
    <s v="Receitas Da Câmara"/>
    <s v="03.03.10"/>
    <x v="76"/>
    <x v="0"/>
    <x v="3"/>
    <x v="7"/>
    <x v="0"/>
    <x v="0"/>
    <x v="2"/>
    <x v="0"/>
    <x v="7"/>
    <s v="2024-09-27"/>
    <x v="2"/>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1481"/>
    <x v="0"/>
    <x v="1"/>
    <x v="0"/>
    <s v="03.03.10"/>
    <x v="8"/>
    <x v="0"/>
    <x v="4"/>
    <s v="Receitas Da Câmara"/>
    <s v="03.03.10"/>
    <s v="Receitas Da Câmara"/>
    <s v="03.03.10"/>
    <x v="6"/>
    <x v="0"/>
    <x v="3"/>
    <x v="3"/>
    <x v="0"/>
    <x v="0"/>
    <x v="2"/>
    <x v="0"/>
    <x v="7"/>
    <s v="2024-09-27"/>
    <x v="2"/>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00"/>
    <x v="1482"/>
    <x v="0"/>
    <x v="1"/>
    <x v="0"/>
    <s v="03.03.10"/>
    <x v="8"/>
    <x v="0"/>
    <x v="4"/>
    <s v="Receitas Da Câmara"/>
    <s v="03.03.10"/>
    <s v="Receitas Da Câmara"/>
    <s v="03.03.10"/>
    <x v="10"/>
    <x v="0"/>
    <x v="3"/>
    <x v="3"/>
    <x v="0"/>
    <x v="0"/>
    <x v="2"/>
    <x v="0"/>
    <x v="7"/>
    <s v="2024-09-27"/>
    <x v="2"/>
    <n v="6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25"/>
    <x v="1483"/>
    <x v="0"/>
    <x v="1"/>
    <x v="0"/>
    <s v="03.03.10"/>
    <x v="8"/>
    <x v="0"/>
    <x v="4"/>
    <s v="Receitas Da Câmara"/>
    <s v="03.03.10"/>
    <s v="Receitas Da Câmara"/>
    <s v="03.03.10"/>
    <x v="17"/>
    <x v="0"/>
    <x v="3"/>
    <x v="3"/>
    <x v="0"/>
    <x v="0"/>
    <x v="2"/>
    <x v="0"/>
    <x v="7"/>
    <s v="2024-09-27"/>
    <x v="2"/>
    <n v="29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1484"/>
    <x v="0"/>
    <x v="1"/>
    <x v="0"/>
    <s v="03.03.10"/>
    <x v="8"/>
    <x v="0"/>
    <x v="4"/>
    <s v="Receitas Da Câmara"/>
    <s v="03.03.10"/>
    <s v="Receitas Da Câmara"/>
    <s v="03.03.10"/>
    <x v="20"/>
    <x v="0"/>
    <x v="3"/>
    <x v="3"/>
    <x v="0"/>
    <x v="0"/>
    <x v="2"/>
    <x v="0"/>
    <x v="7"/>
    <s v="2024-09-27"/>
    <x v="2"/>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00"/>
    <x v="1485"/>
    <x v="0"/>
    <x v="1"/>
    <x v="0"/>
    <s v="03.03.10"/>
    <x v="8"/>
    <x v="0"/>
    <x v="4"/>
    <s v="Receitas Da Câmara"/>
    <s v="03.03.10"/>
    <s v="Receitas Da Câmara"/>
    <s v="03.03.10"/>
    <x v="12"/>
    <x v="0"/>
    <x v="3"/>
    <x v="3"/>
    <x v="0"/>
    <x v="0"/>
    <x v="2"/>
    <x v="0"/>
    <x v="7"/>
    <s v="2024-09-27"/>
    <x v="2"/>
    <n v="104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450"/>
    <x v="1486"/>
    <x v="0"/>
    <x v="0"/>
    <x v="0"/>
    <s v="01.26.02.07"/>
    <x v="61"/>
    <x v="5"/>
    <x v="6"/>
    <s v="Pesca"/>
    <s v="01.26.02"/>
    <s v="Pesca"/>
    <s v="01.26.02"/>
    <x v="46"/>
    <x v="0"/>
    <x v="0"/>
    <x v="0"/>
    <x v="0"/>
    <x v="1"/>
    <x v="1"/>
    <x v="0"/>
    <x v="8"/>
    <s v="2024-10-17"/>
    <x v="3"/>
    <n v="6450"/>
    <x v="0"/>
    <m/>
    <x v="0"/>
    <m/>
    <x v="272"/>
    <n v="100478370"/>
    <x v="0"/>
    <x v="0"/>
    <s v="Apoio para Aquisição de Materiais de Pescas e Botes"/>
    <s v="ORI"/>
    <x v="0"/>
    <m/>
    <x v="0"/>
    <x v="0"/>
    <x v="0"/>
    <x v="0"/>
    <x v="0"/>
    <x v="0"/>
    <x v="0"/>
    <x v="0"/>
    <x v="0"/>
    <x v="0"/>
    <x v="0"/>
    <s v="Apoio para Aquisição de Materiais de Pescas e Botes"/>
    <x v="0"/>
    <x v="0"/>
    <x v="0"/>
    <x v="0"/>
    <x v="1"/>
    <x v="0"/>
    <x v="0"/>
    <x v="0"/>
    <x v="0"/>
    <x v="0"/>
    <x v="0"/>
    <x v="0"/>
    <s v="Apoio financeira a favor da Sra. Maria Júlia Lopes Furtado, para ajuda na aquisição de uma mala de conservação do Pescado, conforme anexo."/>
  </r>
  <r>
    <x v="0"/>
    <n v="0"/>
    <n v="0"/>
    <n v="0"/>
    <n v="25000"/>
    <x v="1487"/>
    <x v="0"/>
    <x v="0"/>
    <x v="0"/>
    <s v="01.25.01.12"/>
    <x v="54"/>
    <x v="3"/>
    <x v="3"/>
    <s v="Educação"/>
    <s v="01.25.01"/>
    <s v="Educação"/>
    <s v="01.25.01"/>
    <x v="4"/>
    <x v="0"/>
    <x v="2"/>
    <x v="2"/>
    <x v="0"/>
    <x v="1"/>
    <x v="0"/>
    <x v="0"/>
    <x v="8"/>
    <s v="2024-10-23"/>
    <x v="3"/>
    <n v="25000"/>
    <x v="0"/>
    <m/>
    <x v="0"/>
    <m/>
    <x v="273"/>
    <n v="100478719"/>
    <x v="0"/>
    <x v="0"/>
    <s v="Comparticipação da Câmara com Ensino Superior"/>
    <s v="ORI"/>
    <x v="0"/>
    <m/>
    <x v="0"/>
    <x v="0"/>
    <x v="0"/>
    <x v="0"/>
    <x v="0"/>
    <x v="0"/>
    <x v="0"/>
    <x v="0"/>
    <x v="0"/>
    <x v="0"/>
    <x v="0"/>
    <s v="Comparticipação da Câmara com Ensino Superior"/>
    <x v="0"/>
    <x v="0"/>
    <x v="0"/>
    <x v="0"/>
    <x v="1"/>
    <x v="0"/>
    <x v="0"/>
    <x v="0"/>
    <x v="0"/>
    <x v="0"/>
    <x v="0"/>
    <x v="0"/>
    <s v="Apoio social a favor da Sra. Patrícia Idalina Jesus Gomes Silva Pina para pagamento de propina, conforme anexo."/>
  </r>
  <r>
    <x v="0"/>
    <n v="0"/>
    <n v="0"/>
    <n v="0"/>
    <n v="49000"/>
    <x v="1488"/>
    <x v="0"/>
    <x v="0"/>
    <x v="0"/>
    <s v="03.16.15"/>
    <x v="0"/>
    <x v="0"/>
    <x v="0"/>
    <s v="Direção Financeira"/>
    <s v="03.16.15"/>
    <s v="Direção Financeira"/>
    <s v="03.16.15"/>
    <x v="0"/>
    <x v="0"/>
    <x v="0"/>
    <x v="0"/>
    <x v="0"/>
    <x v="0"/>
    <x v="0"/>
    <x v="0"/>
    <x v="2"/>
    <s v="2024-02-08"/>
    <x v="0"/>
    <n v="49000"/>
    <x v="0"/>
    <m/>
    <x v="0"/>
    <m/>
    <x v="97"/>
    <n v="100479452"/>
    <x v="0"/>
    <x v="0"/>
    <s v="Direção Financeira"/>
    <s v="ORI"/>
    <x v="0"/>
    <m/>
    <x v="0"/>
    <x v="0"/>
    <x v="0"/>
    <x v="0"/>
    <x v="0"/>
    <x v="0"/>
    <x v="0"/>
    <x v="0"/>
    <x v="0"/>
    <x v="0"/>
    <x v="0"/>
    <s v="Direção Financeira"/>
    <x v="0"/>
    <x v="0"/>
    <x v="0"/>
    <x v="0"/>
    <x v="0"/>
    <x v="0"/>
    <x v="0"/>
    <x v="0"/>
    <x v="0"/>
    <x v="0"/>
    <x v="0"/>
    <x v="0"/>
    <s v="Pagamento referente a aquisição de serviços de manutenção das viaturas afetos aos serviços da CMSM, conforme anexo."/>
  </r>
  <r>
    <x v="0"/>
    <n v="0"/>
    <n v="0"/>
    <n v="0"/>
    <n v="13100"/>
    <x v="1489"/>
    <x v="0"/>
    <x v="0"/>
    <x v="0"/>
    <s v="03.16.15"/>
    <x v="0"/>
    <x v="0"/>
    <x v="0"/>
    <s v="Direção Financeira"/>
    <s v="03.16.15"/>
    <s v="Direção Financeira"/>
    <s v="03.16.15"/>
    <x v="33"/>
    <x v="0"/>
    <x v="0"/>
    <x v="0"/>
    <x v="0"/>
    <x v="0"/>
    <x v="0"/>
    <x v="0"/>
    <x v="0"/>
    <s v="2024-01-18"/>
    <x v="0"/>
    <n v="13100"/>
    <x v="0"/>
    <m/>
    <x v="0"/>
    <m/>
    <x v="90"/>
    <n v="100392191"/>
    <x v="0"/>
    <x v="0"/>
    <s v="Direção Financeira"/>
    <s v="ORI"/>
    <x v="0"/>
    <m/>
    <x v="0"/>
    <x v="0"/>
    <x v="0"/>
    <x v="0"/>
    <x v="0"/>
    <x v="0"/>
    <x v="0"/>
    <x v="0"/>
    <x v="0"/>
    <x v="0"/>
    <x v="0"/>
    <s v="Direção Financeira"/>
    <x v="0"/>
    <x v="0"/>
    <x v="0"/>
    <x v="0"/>
    <x v="0"/>
    <x v="0"/>
    <x v="0"/>
    <x v="0"/>
    <x v="0"/>
    <x v="0"/>
    <x v="0"/>
    <x v="0"/>
    <s v="Pagamento a favor da Multidata LDA, para a aquisição de 1 tambor para a impressora do Balção Social ¿¿Único da CMSM, conforme anexo.  "/>
  </r>
  <r>
    <x v="0"/>
    <n v="0"/>
    <n v="0"/>
    <n v="0"/>
    <n v="500"/>
    <x v="1490"/>
    <x v="0"/>
    <x v="0"/>
    <x v="0"/>
    <s v="01.25.05.09"/>
    <x v="26"/>
    <x v="3"/>
    <x v="3"/>
    <s v="Saúde"/>
    <s v="01.25.05"/>
    <s v="Saúde"/>
    <s v="01.25.05"/>
    <x v="7"/>
    <x v="0"/>
    <x v="4"/>
    <x v="4"/>
    <x v="0"/>
    <x v="1"/>
    <x v="0"/>
    <x v="0"/>
    <x v="0"/>
    <s v="2024-01-02"/>
    <x v="0"/>
    <n v="500"/>
    <x v="0"/>
    <m/>
    <x v="0"/>
    <m/>
    <x v="274"/>
    <n v="100477826"/>
    <x v="0"/>
    <x v="0"/>
    <s v="Apoio a Consultas de Especialidade e Medicamentos"/>
    <s v="ORI"/>
    <x v="0"/>
    <s v="ACE"/>
    <x v="0"/>
    <x v="0"/>
    <x v="0"/>
    <x v="0"/>
    <x v="0"/>
    <x v="0"/>
    <x v="0"/>
    <x v="0"/>
    <x v="0"/>
    <x v="0"/>
    <x v="0"/>
    <s v="Apoio a Consultas de Especialidade e Medicamentos"/>
    <x v="0"/>
    <x v="0"/>
    <x v="0"/>
    <x v="0"/>
    <x v="1"/>
    <x v="0"/>
    <x v="0"/>
    <x v="0"/>
    <x v="0"/>
    <x v="0"/>
    <x v="0"/>
    <x v="0"/>
    <s v="Apoio para pagamento de transporte para realizar RX a favor do Sr. Nelson Gomes Cardoso, conforme anexo."/>
  </r>
  <r>
    <x v="0"/>
    <n v="0"/>
    <n v="0"/>
    <n v="0"/>
    <n v="163480"/>
    <x v="1491"/>
    <x v="0"/>
    <x v="0"/>
    <x v="0"/>
    <s v="03.16.15"/>
    <x v="0"/>
    <x v="0"/>
    <x v="0"/>
    <s v="Direção Financeira"/>
    <s v="03.16.15"/>
    <s v="Direção Financeira"/>
    <s v="03.16.15"/>
    <x v="33"/>
    <x v="0"/>
    <x v="0"/>
    <x v="0"/>
    <x v="0"/>
    <x v="0"/>
    <x v="0"/>
    <x v="0"/>
    <x v="0"/>
    <s v="2024-01-08"/>
    <x v="0"/>
    <n v="163480"/>
    <x v="0"/>
    <m/>
    <x v="0"/>
    <m/>
    <x v="275"/>
    <n v="100478533"/>
    <x v="0"/>
    <x v="0"/>
    <s v="Direção Financeira"/>
    <s v="ORI"/>
    <x v="0"/>
    <m/>
    <x v="0"/>
    <x v="0"/>
    <x v="0"/>
    <x v="0"/>
    <x v="0"/>
    <x v="0"/>
    <x v="0"/>
    <x v="0"/>
    <x v="0"/>
    <x v="0"/>
    <x v="0"/>
    <s v="Direção Financeira"/>
    <x v="0"/>
    <x v="0"/>
    <x v="0"/>
    <x v="0"/>
    <x v="0"/>
    <x v="0"/>
    <x v="0"/>
    <x v="0"/>
    <x v="0"/>
    <x v="0"/>
    <x v="0"/>
    <x v="0"/>
    <s v="Pagamento a favor do Lifetech Segurança e Tenologia, Lda. referente a aquisição de 2 computador portátil para o gabinete do Secretario Municipal e Delegação Municipal de Achada do Monte, conforme anexo."/>
  </r>
  <r>
    <x v="0"/>
    <n v="0"/>
    <n v="0"/>
    <n v="0"/>
    <n v="160278"/>
    <x v="1492"/>
    <x v="0"/>
    <x v="1"/>
    <x v="0"/>
    <s v="80.02.01"/>
    <x v="2"/>
    <x v="2"/>
    <x v="2"/>
    <s v="Retenções Iur"/>
    <s v="80.02.01"/>
    <s v="Retenções Iur"/>
    <s v="80.02.01"/>
    <x v="2"/>
    <x v="0"/>
    <x v="1"/>
    <x v="0"/>
    <x v="1"/>
    <x v="2"/>
    <x v="2"/>
    <x v="0"/>
    <x v="0"/>
    <s v="2024-01-24"/>
    <x v="0"/>
    <n v="160278"/>
    <x v="0"/>
    <m/>
    <x v="0"/>
    <m/>
    <x v="2"/>
    <n v="100474696"/>
    <x v="0"/>
    <x v="0"/>
    <s v="Retenções Iur"/>
    <s v="ORI"/>
    <x v="0"/>
    <s v="RIUR"/>
    <x v="0"/>
    <x v="0"/>
    <x v="0"/>
    <x v="0"/>
    <x v="0"/>
    <x v="0"/>
    <x v="0"/>
    <x v="0"/>
    <x v="0"/>
    <x v="0"/>
    <x v="0"/>
    <s v="Retenções Iur"/>
    <x v="0"/>
    <x v="0"/>
    <x v="0"/>
    <x v="0"/>
    <x v="2"/>
    <x v="0"/>
    <x v="0"/>
    <x v="0"/>
    <x v="0"/>
    <x v="1"/>
    <x v="0"/>
    <x v="0"/>
    <s v="RETENCAO OT"/>
  </r>
  <r>
    <x v="0"/>
    <n v="0"/>
    <n v="0"/>
    <n v="0"/>
    <n v="6528"/>
    <x v="1493"/>
    <x v="0"/>
    <x v="1"/>
    <x v="0"/>
    <s v="80.02.10.26"/>
    <x v="13"/>
    <x v="2"/>
    <x v="2"/>
    <s v="Outros"/>
    <s v="80.02.10"/>
    <s v="Outros"/>
    <s v="80.02.10"/>
    <x v="34"/>
    <x v="0"/>
    <x v="1"/>
    <x v="9"/>
    <x v="1"/>
    <x v="2"/>
    <x v="2"/>
    <x v="0"/>
    <x v="0"/>
    <s v="2024-01-24"/>
    <x v="0"/>
    <n v="6528"/>
    <x v="0"/>
    <m/>
    <x v="0"/>
    <m/>
    <x v="15"/>
    <n v="100479277"/>
    <x v="0"/>
    <x v="0"/>
    <s v="Retenção Sansung"/>
    <s v="ORI"/>
    <x v="0"/>
    <s v="RS"/>
    <x v="0"/>
    <x v="0"/>
    <x v="0"/>
    <x v="0"/>
    <x v="0"/>
    <x v="0"/>
    <x v="0"/>
    <x v="0"/>
    <x v="0"/>
    <x v="0"/>
    <x v="0"/>
    <s v="Retenção Sansung"/>
    <x v="0"/>
    <x v="0"/>
    <x v="0"/>
    <x v="0"/>
    <x v="2"/>
    <x v="0"/>
    <x v="0"/>
    <x v="0"/>
    <x v="0"/>
    <x v="1"/>
    <x v="0"/>
    <x v="0"/>
    <s v="RETENCAO OT"/>
  </r>
  <r>
    <x v="0"/>
    <n v="0"/>
    <n v="0"/>
    <n v="0"/>
    <n v="2800"/>
    <x v="1494"/>
    <x v="0"/>
    <x v="0"/>
    <x v="0"/>
    <s v="03.16.15"/>
    <x v="0"/>
    <x v="0"/>
    <x v="0"/>
    <s v="Direção Financeira"/>
    <s v="03.16.15"/>
    <s v="Direção Financeira"/>
    <s v="03.16.15"/>
    <x v="3"/>
    <x v="0"/>
    <x v="0"/>
    <x v="1"/>
    <x v="0"/>
    <x v="0"/>
    <x v="0"/>
    <x v="0"/>
    <x v="2"/>
    <s v="2024-02-15"/>
    <x v="0"/>
    <n v="2800"/>
    <x v="0"/>
    <m/>
    <x v="0"/>
    <m/>
    <x v="26"/>
    <n v="100458633"/>
    <x v="0"/>
    <x v="0"/>
    <s v="Direção Financeira"/>
    <s v="ORI"/>
    <x v="0"/>
    <m/>
    <x v="0"/>
    <x v="0"/>
    <x v="0"/>
    <x v="0"/>
    <x v="0"/>
    <x v="0"/>
    <x v="0"/>
    <x v="0"/>
    <x v="0"/>
    <x v="0"/>
    <x v="0"/>
    <s v="Direção Financeira"/>
    <x v="0"/>
    <x v="0"/>
    <x v="0"/>
    <x v="0"/>
    <x v="0"/>
    <x v="0"/>
    <x v="0"/>
    <x v="0"/>
    <x v="0"/>
    <x v="0"/>
    <x v="0"/>
    <x v="0"/>
    <s v="Ajuda de custo a favor do senhor Joaquim Tavares, pela sua deslocação a Praia nos dias 12 e 13 de fevereiro em missão oficial de serviço, conforme guia de marcha em anexo."/>
  </r>
  <r>
    <x v="0"/>
    <n v="0"/>
    <n v="0"/>
    <n v="0"/>
    <n v="5400"/>
    <x v="1495"/>
    <x v="0"/>
    <x v="0"/>
    <x v="0"/>
    <s v="01.25.05.09"/>
    <x v="26"/>
    <x v="3"/>
    <x v="3"/>
    <s v="Saúde"/>
    <s v="01.25.05"/>
    <s v="Saúde"/>
    <s v="01.25.05"/>
    <x v="7"/>
    <x v="0"/>
    <x v="4"/>
    <x v="4"/>
    <x v="0"/>
    <x v="1"/>
    <x v="0"/>
    <x v="0"/>
    <x v="1"/>
    <s v="2024-03-13"/>
    <x v="0"/>
    <n v="5400"/>
    <x v="0"/>
    <m/>
    <x v="0"/>
    <m/>
    <x v="127"/>
    <n v="100399700"/>
    <x v="0"/>
    <x v="0"/>
    <s v="Apoio a Consultas de Especialidade e Medicamentos"/>
    <s v="ORI"/>
    <x v="0"/>
    <s v="ACE"/>
    <x v="0"/>
    <x v="0"/>
    <x v="0"/>
    <x v="0"/>
    <x v="0"/>
    <x v="0"/>
    <x v="0"/>
    <x v="0"/>
    <x v="0"/>
    <x v="0"/>
    <x v="0"/>
    <s v="Apoio a Consultas de Especialidade e Medicamentos"/>
    <x v="0"/>
    <x v="0"/>
    <x v="0"/>
    <x v="0"/>
    <x v="1"/>
    <x v="0"/>
    <x v="0"/>
    <x v="0"/>
    <x v="0"/>
    <x v="0"/>
    <x v="0"/>
    <x v="0"/>
    <s v="Apoio a favor do Sr. Vital Gonçalves, para pagamento de transporte, para realização de fisioterapia domiciliar para os doente com necessidade de fisioterapia, conforme anexo."/>
  </r>
  <r>
    <x v="0"/>
    <n v="0"/>
    <n v="0"/>
    <n v="0"/>
    <n v="22016"/>
    <x v="1496"/>
    <x v="0"/>
    <x v="0"/>
    <x v="0"/>
    <s v="03.16.15"/>
    <x v="0"/>
    <x v="0"/>
    <x v="0"/>
    <s v="Direção Financeira"/>
    <s v="03.16.15"/>
    <s v="Direção Financeira"/>
    <s v="03.16.15"/>
    <x v="50"/>
    <x v="0"/>
    <x v="2"/>
    <x v="11"/>
    <x v="0"/>
    <x v="0"/>
    <x v="0"/>
    <x v="0"/>
    <x v="2"/>
    <s v="2024-02-28"/>
    <x v="0"/>
    <n v="22016"/>
    <x v="0"/>
    <m/>
    <x v="0"/>
    <m/>
    <x v="76"/>
    <n v="100394431"/>
    <x v="0"/>
    <x v="0"/>
    <s v="Direção Financeira"/>
    <s v="ORI"/>
    <x v="0"/>
    <m/>
    <x v="0"/>
    <x v="0"/>
    <x v="0"/>
    <x v="0"/>
    <x v="0"/>
    <x v="0"/>
    <x v="0"/>
    <x v="0"/>
    <x v="0"/>
    <x v="0"/>
    <x v="0"/>
    <s v="Direção Financeira"/>
    <x v="0"/>
    <x v="0"/>
    <x v="0"/>
    <x v="0"/>
    <x v="0"/>
    <x v="0"/>
    <x v="0"/>
    <x v="0"/>
    <x v="0"/>
    <x v="0"/>
    <x v="0"/>
    <x v="0"/>
    <s v="Pagamento a favor Garantia Seguros, referente seguro automóvel Trallor er traller alu 21 ST-0496 e DAF CF 460 FT ST-87-ZB, conforme anexo."/>
  </r>
  <r>
    <x v="0"/>
    <n v="0"/>
    <n v="0"/>
    <n v="0"/>
    <n v="14490"/>
    <x v="1497"/>
    <x v="0"/>
    <x v="1"/>
    <x v="0"/>
    <s v="80.02.01"/>
    <x v="2"/>
    <x v="2"/>
    <x v="2"/>
    <s v="Retenções Iur"/>
    <s v="80.02.01"/>
    <s v="Retenções Iur"/>
    <s v="80.02.01"/>
    <x v="2"/>
    <x v="0"/>
    <x v="1"/>
    <x v="0"/>
    <x v="1"/>
    <x v="2"/>
    <x v="2"/>
    <x v="0"/>
    <x v="6"/>
    <s v="2024-04-16"/>
    <x v="1"/>
    <n v="14490"/>
    <x v="0"/>
    <m/>
    <x v="0"/>
    <m/>
    <x v="2"/>
    <n v="100474696"/>
    <x v="0"/>
    <x v="0"/>
    <s v="Retenções Iur"/>
    <s v="ORI"/>
    <x v="0"/>
    <s v="RIUR"/>
    <x v="0"/>
    <x v="0"/>
    <x v="0"/>
    <x v="0"/>
    <x v="0"/>
    <x v="0"/>
    <x v="0"/>
    <x v="0"/>
    <x v="0"/>
    <x v="0"/>
    <x v="0"/>
    <s v="Retenções Iur"/>
    <x v="0"/>
    <x v="0"/>
    <x v="0"/>
    <x v="0"/>
    <x v="2"/>
    <x v="0"/>
    <x v="0"/>
    <x v="0"/>
    <x v="0"/>
    <x v="1"/>
    <x v="0"/>
    <x v="0"/>
    <s v="RETENCAO OT"/>
  </r>
  <r>
    <x v="0"/>
    <n v="0"/>
    <n v="0"/>
    <n v="0"/>
    <n v="10400"/>
    <x v="1498"/>
    <x v="0"/>
    <x v="1"/>
    <x v="0"/>
    <s v="03.03.10"/>
    <x v="8"/>
    <x v="0"/>
    <x v="4"/>
    <s v="Receitas Da Câmara"/>
    <s v="03.03.10"/>
    <s v="Receitas Da Câmara"/>
    <s v="03.03.10"/>
    <x v="11"/>
    <x v="0"/>
    <x v="0"/>
    <x v="5"/>
    <x v="0"/>
    <x v="0"/>
    <x v="2"/>
    <x v="0"/>
    <x v="3"/>
    <s v="2024-05-15"/>
    <x v="1"/>
    <n v="104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4000"/>
    <x v="1499"/>
    <x v="0"/>
    <x v="1"/>
    <x v="0"/>
    <s v="03.03.10"/>
    <x v="8"/>
    <x v="0"/>
    <x v="4"/>
    <s v="Receitas Da Câmara"/>
    <s v="03.03.10"/>
    <s v="Receitas Da Câmara"/>
    <s v="03.03.10"/>
    <x v="15"/>
    <x v="0"/>
    <x v="0"/>
    <x v="0"/>
    <x v="0"/>
    <x v="0"/>
    <x v="2"/>
    <x v="0"/>
    <x v="3"/>
    <s v="2024-05-15"/>
    <x v="1"/>
    <n v="5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50"/>
    <x v="1500"/>
    <x v="0"/>
    <x v="1"/>
    <x v="0"/>
    <s v="03.03.10"/>
    <x v="8"/>
    <x v="0"/>
    <x v="4"/>
    <s v="Receitas Da Câmara"/>
    <s v="03.03.10"/>
    <s v="Receitas Da Câmara"/>
    <s v="03.03.10"/>
    <x v="12"/>
    <x v="0"/>
    <x v="3"/>
    <x v="3"/>
    <x v="0"/>
    <x v="0"/>
    <x v="2"/>
    <x v="0"/>
    <x v="3"/>
    <s v="2024-05-15"/>
    <x v="1"/>
    <n v="72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00"/>
    <x v="1501"/>
    <x v="0"/>
    <x v="1"/>
    <x v="0"/>
    <s v="03.03.10"/>
    <x v="8"/>
    <x v="0"/>
    <x v="4"/>
    <s v="Receitas Da Câmara"/>
    <s v="03.03.10"/>
    <s v="Receitas Da Câmara"/>
    <s v="03.03.10"/>
    <x v="17"/>
    <x v="0"/>
    <x v="3"/>
    <x v="3"/>
    <x v="0"/>
    <x v="0"/>
    <x v="2"/>
    <x v="0"/>
    <x v="3"/>
    <s v="2024-05-15"/>
    <x v="1"/>
    <n v="2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1502"/>
    <x v="0"/>
    <x v="1"/>
    <x v="0"/>
    <s v="03.03.10"/>
    <x v="8"/>
    <x v="0"/>
    <x v="4"/>
    <s v="Receitas Da Câmara"/>
    <s v="03.03.10"/>
    <s v="Receitas Da Câmara"/>
    <s v="03.03.10"/>
    <x v="6"/>
    <x v="0"/>
    <x v="3"/>
    <x v="3"/>
    <x v="0"/>
    <x v="0"/>
    <x v="2"/>
    <x v="0"/>
    <x v="3"/>
    <s v="2024-05-15"/>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1503"/>
    <x v="0"/>
    <x v="1"/>
    <x v="0"/>
    <s v="03.03.10"/>
    <x v="8"/>
    <x v="0"/>
    <x v="4"/>
    <s v="Receitas Da Câmara"/>
    <s v="03.03.10"/>
    <s v="Receitas Da Câmara"/>
    <s v="03.03.10"/>
    <x v="8"/>
    <x v="0"/>
    <x v="3"/>
    <x v="3"/>
    <x v="0"/>
    <x v="0"/>
    <x v="2"/>
    <x v="0"/>
    <x v="3"/>
    <s v="2024-05-15"/>
    <x v="1"/>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1504"/>
    <x v="0"/>
    <x v="1"/>
    <x v="0"/>
    <s v="03.03.10"/>
    <x v="8"/>
    <x v="0"/>
    <x v="4"/>
    <s v="Receitas Da Câmara"/>
    <s v="03.03.10"/>
    <s v="Receitas Da Câmara"/>
    <s v="03.03.10"/>
    <x v="26"/>
    <x v="0"/>
    <x v="3"/>
    <x v="3"/>
    <x v="0"/>
    <x v="0"/>
    <x v="2"/>
    <x v="0"/>
    <x v="3"/>
    <s v="2024-05-15"/>
    <x v="1"/>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700"/>
    <x v="1505"/>
    <x v="0"/>
    <x v="1"/>
    <x v="0"/>
    <s v="03.03.10"/>
    <x v="8"/>
    <x v="0"/>
    <x v="4"/>
    <s v="Receitas Da Câmara"/>
    <s v="03.03.10"/>
    <s v="Receitas Da Câmara"/>
    <s v="03.03.10"/>
    <x v="13"/>
    <x v="0"/>
    <x v="3"/>
    <x v="3"/>
    <x v="0"/>
    <x v="0"/>
    <x v="2"/>
    <x v="0"/>
    <x v="3"/>
    <s v="2024-05-15"/>
    <x v="1"/>
    <n v="327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7647"/>
    <x v="1506"/>
    <x v="0"/>
    <x v="0"/>
    <x v="0"/>
    <s v="01.28.01.08"/>
    <x v="15"/>
    <x v="4"/>
    <x v="5"/>
    <s v="Habitação Social"/>
    <s v="01.28.01"/>
    <s v="Habitação Social"/>
    <s v="01.28.01"/>
    <x v="1"/>
    <x v="0"/>
    <x v="0"/>
    <x v="0"/>
    <x v="0"/>
    <x v="1"/>
    <x v="1"/>
    <x v="0"/>
    <x v="1"/>
    <s v="2024-03-27"/>
    <x v="0"/>
    <n v="17647"/>
    <x v="0"/>
    <m/>
    <x v="0"/>
    <m/>
    <x v="2"/>
    <n v="100474696"/>
    <x v="0"/>
    <x v="1"/>
    <s v="Habitações Sociais"/>
    <s v="ORI"/>
    <x v="0"/>
    <s v="HS"/>
    <x v="0"/>
    <x v="0"/>
    <x v="0"/>
    <x v="0"/>
    <x v="0"/>
    <x v="0"/>
    <x v="0"/>
    <x v="0"/>
    <x v="0"/>
    <x v="0"/>
    <x v="0"/>
    <s v="Habitações Sociais"/>
    <x v="0"/>
    <x v="0"/>
    <x v="0"/>
    <x v="0"/>
    <x v="1"/>
    <x v="0"/>
    <x v="0"/>
    <x v="0"/>
    <x v="0"/>
    <x v="0"/>
    <x v="1"/>
    <x v="0"/>
    <s v="Pagamento a favor do Sr. Domingos Varela Oliveira, referente confeição  de porta e janela para habitação."/>
  </r>
  <r>
    <x v="1"/>
    <n v="0"/>
    <n v="0"/>
    <n v="0"/>
    <n v="100000"/>
    <x v="1506"/>
    <x v="0"/>
    <x v="0"/>
    <x v="0"/>
    <s v="01.28.01.08"/>
    <x v="15"/>
    <x v="4"/>
    <x v="5"/>
    <s v="Habitação Social"/>
    <s v="01.28.01"/>
    <s v="Habitação Social"/>
    <s v="01.28.01"/>
    <x v="1"/>
    <x v="0"/>
    <x v="0"/>
    <x v="0"/>
    <x v="0"/>
    <x v="1"/>
    <x v="1"/>
    <x v="0"/>
    <x v="1"/>
    <s v="2024-03-27"/>
    <x v="0"/>
    <n v="100000"/>
    <x v="0"/>
    <m/>
    <x v="0"/>
    <m/>
    <x v="128"/>
    <n v="100477455"/>
    <x v="0"/>
    <x v="0"/>
    <s v="Habitações Sociais"/>
    <s v="ORI"/>
    <x v="0"/>
    <s v="HS"/>
    <x v="0"/>
    <x v="0"/>
    <x v="0"/>
    <x v="0"/>
    <x v="0"/>
    <x v="0"/>
    <x v="0"/>
    <x v="0"/>
    <x v="0"/>
    <x v="0"/>
    <x v="0"/>
    <s v="Habitações Sociais"/>
    <x v="0"/>
    <x v="0"/>
    <x v="0"/>
    <x v="0"/>
    <x v="1"/>
    <x v="0"/>
    <x v="0"/>
    <x v="0"/>
    <x v="0"/>
    <x v="0"/>
    <x v="0"/>
    <x v="0"/>
    <s v="Pagamento a favor do Sr. Domingos Varela Oliveira, referente confeição  de porta e janela para habitação."/>
  </r>
  <r>
    <x v="1"/>
    <n v="0"/>
    <n v="0"/>
    <n v="0"/>
    <n v="6038"/>
    <x v="1507"/>
    <x v="0"/>
    <x v="0"/>
    <x v="0"/>
    <s v="01.28.01.08"/>
    <x v="15"/>
    <x v="4"/>
    <x v="5"/>
    <s v="Habitação Social"/>
    <s v="01.28.01"/>
    <s v="Habitação Social"/>
    <s v="01.28.01"/>
    <x v="1"/>
    <x v="0"/>
    <x v="0"/>
    <x v="0"/>
    <x v="0"/>
    <x v="1"/>
    <x v="1"/>
    <x v="0"/>
    <x v="6"/>
    <s v="2024-04-02"/>
    <x v="1"/>
    <n v="6038"/>
    <x v="0"/>
    <m/>
    <x v="0"/>
    <m/>
    <x v="2"/>
    <n v="100474696"/>
    <x v="0"/>
    <x v="1"/>
    <s v="Habitações Sociais"/>
    <s v="ORI"/>
    <x v="0"/>
    <s v="HS"/>
    <x v="0"/>
    <x v="0"/>
    <x v="0"/>
    <x v="0"/>
    <x v="0"/>
    <x v="0"/>
    <x v="0"/>
    <x v="0"/>
    <x v="0"/>
    <x v="0"/>
    <x v="0"/>
    <s v="Habitações Sociais"/>
    <x v="0"/>
    <x v="0"/>
    <x v="0"/>
    <x v="0"/>
    <x v="1"/>
    <x v="0"/>
    <x v="0"/>
    <x v="0"/>
    <x v="0"/>
    <x v="0"/>
    <x v="1"/>
    <x v="0"/>
    <s v="Pagamento  favor de Sr. José de Melo, referente aos trabalhos de pintura nas habitações ds Sra. Porfica Mendes da Veiga e da Sra. Donita Mendes Pereira, conforme anexo. "/>
  </r>
  <r>
    <x v="1"/>
    <n v="0"/>
    <n v="0"/>
    <n v="0"/>
    <n v="34212"/>
    <x v="1507"/>
    <x v="0"/>
    <x v="0"/>
    <x v="0"/>
    <s v="01.28.01.08"/>
    <x v="15"/>
    <x v="4"/>
    <x v="5"/>
    <s v="Habitação Social"/>
    <s v="01.28.01"/>
    <s v="Habitação Social"/>
    <s v="01.28.01"/>
    <x v="1"/>
    <x v="0"/>
    <x v="0"/>
    <x v="0"/>
    <x v="0"/>
    <x v="1"/>
    <x v="1"/>
    <x v="0"/>
    <x v="6"/>
    <s v="2024-04-02"/>
    <x v="1"/>
    <n v="34212"/>
    <x v="0"/>
    <m/>
    <x v="0"/>
    <m/>
    <x v="276"/>
    <n v="100476209"/>
    <x v="0"/>
    <x v="0"/>
    <s v="Habitações Sociais"/>
    <s v="ORI"/>
    <x v="0"/>
    <s v="HS"/>
    <x v="0"/>
    <x v="0"/>
    <x v="0"/>
    <x v="0"/>
    <x v="0"/>
    <x v="0"/>
    <x v="0"/>
    <x v="0"/>
    <x v="0"/>
    <x v="0"/>
    <x v="0"/>
    <s v="Habitações Sociais"/>
    <x v="0"/>
    <x v="0"/>
    <x v="0"/>
    <x v="0"/>
    <x v="1"/>
    <x v="0"/>
    <x v="0"/>
    <x v="0"/>
    <x v="0"/>
    <x v="0"/>
    <x v="0"/>
    <x v="0"/>
    <s v="Pagamento  favor de Sr. José de Melo, referente aos trabalhos de pintura nas habitações ds Sra. Porfica Mendes da Veiga e da Sra. Donita Mendes Pereira, conforme anexo. "/>
  </r>
  <r>
    <x v="0"/>
    <n v="0"/>
    <n v="0"/>
    <n v="0"/>
    <n v="6411"/>
    <x v="1508"/>
    <x v="0"/>
    <x v="1"/>
    <x v="0"/>
    <s v="80.02.01"/>
    <x v="2"/>
    <x v="2"/>
    <x v="2"/>
    <s v="Retenções Iur"/>
    <s v="80.02.01"/>
    <s v="Retenções Iur"/>
    <s v="80.02.01"/>
    <x v="2"/>
    <x v="0"/>
    <x v="1"/>
    <x v="0"/>
    <x v="1"/>
    <x v="2"/>
    <x v="2"/>
    <x v="0"/>
    <x v="1"/>
    <s v="2024-03-21"/>
    <x v="0"/>
    <n v="6411"/>
    <x v="0"/>
    <m/>
    <x v="0"/>
    <m/>
    <x v="2"/>
    <n v="100474696"/>
    <x v="0"/>
    <x v="0"/>
    <s v="Retenções Iur"/>
    <s v="ORI"/>
    <x v="0"/>
    <s v="RIUR"/>
    <x v="0"/>
    <x v="0"/>
    <x v="0"/>
    <x v="0"/>
    <x v="0"/>
    <x v="0"/>
    <x v="0"/>
    <x v="0"/>
    <x v="0"/>
    <x v="0"/>
    <x v="0"/>
    <s v="Retenções Iur"/>
    <x v="0"/>
    <x v="0"/>
    <x v="0"/>
    <x v="0"/>
    <x v="2"/>
    <x v="0"/>
    <x v="0"/>
    <x v="0"/>
    <x v="0"/>
    <x v="1"/>
    <x v="0"/>
    <x v="0"/>
    <s v="RETENCAO OT"/>
  </r>
  <r>
    <x v="0"/>
    <n v="0"/>
    <n v="0"/>
    <n v="0"/>
    <n v="23450"/>
    <x v="1509"/>
    <x v="0"/>
    <x v="1"/>
    <x v="0"/>
    <s v="03.03.10"/>
    <x v="8"/>
    <x v="0"/>
    <x v="4"/>
    <s v="Receitas Da Câmara"/>
    <s v="03.03.10"/>
    <s v="Receitas Da Câmara"/>
    <s v="03.03.10"/>
    <x v="12"/>
    <x v="0"/>
    <x v="3"/>
    <x v="3"/>
    <x v="0"/>
    <x v="0"/>
    <x v="2"/>
    <x v="0"/>
    <x v="6"/>
    <s v="2024-04-10"/>
    <x v="1"/>
    <n v="23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300"/>
    <x v="1510"/>
    <x v="0"/>
    <x v="1"/>
    <x v="0"/>
    <s v="03.03.10"/>
    <x v="8"/>
    <x v="0"/>
    <x v="4"/>
    <s v="Receitas Da Câmara"/>
    <s v="03.03.10"/>
    <s v="Receitas Da Câmara"/>
    <s v="03.03.10"/>
    <x v="11"/>
    <x v="0"/>
    <x v="0"/>
    <x v="5"/>
    <x v="0"/>
    <x v="0"/>
    <x v="2"/>
    <x v="0"/>
    <x v="6"/>
    <s v="2024-04-10"/>
    <x v="1"/>
    <n v="16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4"/>
    <x v="1511"/>
    <x v="0"/>
    <x v="1"/>
    <x v="0"/>
    <s v="03.03.10"/>
    <x v="8"/>
    <x v="0"/>
    <x v="4"/>
    <s v="Receitas Da Câmara"/>
    <s v="03.03.10"/>
    <s v="Receitas Da Câmara"/>
    <s v="03.03.10"/>
    <x v="25"/>
    <x v="0"/>
    <x v="3"/>
    <x v="3"/>
    <x v="0"/>
    <x v="0"/>
    <x v="2"/>
    <x v="0"/>
    <x v="6"/>
    <s v="2024-04-10"/>
    <x v="1"/>
    <n v="27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0"/>
    <x v="1512"/>
    <x v="0"/>
    <x v="1"/>
    <x v="0"/>
    <s v="03.03.10"/>
    <x v="8"/>
    <x v="0"/>
    <x v="4"/>
    <s v="Receitas Da Câmara"/>
    <s v="03.03.10"/>
    <s v="Receitas Da Câmara"/>
    <s v="03.03.10"/>
    <x v="13"/>
    <x v="0"/>
    <x v="3"/>
    <x v="3"/>
    <x v="0"/>
    <x v="0"/>
    <x v="2"/>
    <x v="0"/>
    <x v="6"/>
    <s v="2024-04-10"/>
    <x v="1"/>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75"/>
    <x v="1513"/>
    <x v="0"/>
    <x v="1"/>
    <x v="0"/>
    <s v="03.03.10"/>
    <x v="8"/>
    <x v="0"/>
    <x v="4"/>
    <s v="Receitas Da Câmara"/>
    <s v="03.03.10"/>
    <s v="Receitas Da Câmara"/>
    <s v="03.03.10"/>
    <x v="10"/>
    <x v="0"/>
    <x v="3"/>
    <x v="3"/>
    <x v="0"/>
    <x v="0"/>
    <x v="2"/>
    <x v="0"/>
    <x v="6"/>
    <s v="2024-04-10"/>
    <x v="1"/>
    <n v="3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6"/>
    <x v="1514"/>
    <x v="0"/>
    <x v="1"/>
    <x v="0"/>
    <s v="03.03.10"/>
    <x v="8"/>
    <x v="0"/>
    <x v="4"/>
    <s v="Receitas Da Câmara"/>
    <s v="03.03.10"/>
    <s v="Receitas Da Câmara"/>
    <s v="03.03.10"/>
    <x v="17"/>
    <x v="0"/>
    <x v="3"/>
    <x v="3"/>
    <x v="0"/>
    <x v="0"/>
    <x v="2"/>
    <x v="0"/>
    <x v="6"/>
    <s v="2024-04-10"/>
    <x v="1"/>
    <n v="80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0"/>
    <x v="1515"/>
    <x v="0"/>
    <x v="1"/>
    <x v="0"/>
    <s v="03.03.10"/>
    <x v="8"/>
    <x v="0"/>
    <x v="4"/>
    <s v="Receitas Da Câmara"/>
    <s v="03.03.10"/>
    <s v="Receitas Da Câmara"/>
    <s v="03.03.10"/>
    <x v="42"/>
    <x v="0"/>
    <x v="3"/>
    <x v="3"/>
    <x v="0"/>
    <x v="0"/>
    <x v="2"/>
    <x v="0"/>
    <x v="6"/>
    <s v="2024-04-10"/>
    <x v="1"/>
    <n v="9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1516"/>
    <x v="0"/>
    <x v="1"/>
    <x v="0"/>
    <s v="03.03.10"/>
    <x v="8"/>
    <x v="0"/>
    <x v="4"/>
    <s v="Receitas Da Câmara"/>
    <s v="03.03.10"/>
    <s v="Receitas Da Câmara"/>
    <s v="03.03.10"/>
    <x v="8"/>
    <x v="0"/>
    <x v="3"/>
    <x v="3"/>
    <x v="0"/>
    <x v="0"/>
    <x v="2"/>
    <x v="0"/>
    <x v="6"/>
    <s v="2024-04-10"/>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0"/>
    <x v="1517"/>
    <x v="0"/>
    <x v="1"/>
    <x v="0"/>
    <s v="03.03.10"/>
    <x v="8"/>
    <x v="0"/>
    <x v="4"/>
    <s v="Receitas Da Câmara"/>
    <s v="03.03.10"/>
    <s v="Receitas Da Câmara"/>
    <s v="03.03.10"/>
    <x v="6"/>
    <x v="0"/>
    <x v="3"/>
    <x v="3"/>
    <x v="0"/>
    <x v="0"/>
    <x v="2"/>
    <x v="0"/>
    <x v="6"/>
    <s v="2024-04-10"/>
    <x v="1"/>
    <n v="2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4946"/>
    <x v="1518"/>
    <x v="0"/>
    <x v="1"/>
    <x v="0"/>
    <s v="03.03.10"/>
    <x v="8"/>
    <x v="0"/>
    <x v="4"/>
    <s v="Receitas Da Câmara"/>
    <s v="03.03.10"/>
    <s v="Receitas Da Câmara"/>
    <s v="03.03.10"/>
    <x v="18"/>
    <x v="0"/>
    <x v="0"/>
    <x v="0"/>
    <x v="0"/>
    <x v="0"/>
    <x v="2"/>
    <x v="0"/>
    <x v="6"/>
    <s v="2024-04-10"/>
    <x v="1"/>
    <n v="9494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
    <x v="1519"/>
    <x v="0"/>
    <x v="0"/>
    <x v="0"/>
    <s v="03.16.15"/>
    <x v="0"/>
    <x v="0"/>
    <x v="0"/>
    <s v="Direção Financeira"/>
    <s v="03.16.15"/>
    <s v="Direção Financeira"/>
    <s v="03.16.15"/>
    <x v="3"/>
    <x v="0"/>
    <x v="0"/>
    <x v="1"/>
    <x v="0"/>
    <x v="0"/>
    <x v="0"/>
    <x v="0"/>
    <x v="6"/>
    <s v="2024-04-12"/>
    <x v="1"/>
    <n v="1400"/>
    <x v="0"/>
    <m/>
    <x v="0"/>
    <m/>
    <x v="117"/>
    <n v="100475647"/>
    <x v="0"/>
    <x v="0"/>
    <s v="Direção Financeira"/>
    <s v="ORI"/>
    <x v="0"/>
    <m/>
    <x v="0"/>
    <x v="0"/>
    <x v="0"/>
    <x v="0"/>
    <x v="0"/>
    <x v="0"/>
    <x v="0"/>
    <x v="0"/>
    <x v="0"/>
    <x v="0"/>
    <x v="0"/>
    <s v="Direção Financeira"/>
    <x v="0"/>
    <x v="0"/>
    <x v="0"/>
    <x v="0"/>
    <x v="0"/>
    <x v="0"/>
    <x v="0"/>
    <x v="0"/>
    <x v="0"/>
    <x v="0"/>
    <x v="0"/>
    <x v="0"/>
    <s v="Ajuda de custo a favor do senhor Adilson Daniel Correia, pela sua deslocação a Praia no dia 12 de abril de 2024 em missão oficial de serviço, conforme anexo."/>
  </r>
  <r>
    <x v="0"/>
    <n v="0"/>
    <n v="0"/>
    <n v="0"/>
    <n v="2000"/>
    <x v="1520"/>
    <x v="0"/>
    <x v="0"/>
    <x v="0"/>
    <s v="01.25.03.09"/>
    <x v="50"/>
    <x v="3"/>
    <x v="3"/>
    <s v="Emprego e Formação profissional"/>
    <s v="01.25.03"/>
    <s v="Emprego e Formação profissional"/>
    <s v="01.25.03"/>
    <x v="4"/>
    <x v="0"/>
    <x v="2"/>
    <x v="2"/>
    <x v="0"/>
    <x v="1"/>
    <x v="0"/>
    <x v="0"/>
    <x v="6"/>
    <s v="2024-04-12"/>
    <x v="1"/>
    <n v="2000"/>
    <x v="0"/>
    <m/>
    <x v="0"/>
    <m/>
    <x v="173"/>
    <n v="100479631"/>
    <x v="0"/>
    <x v="0"/>
    <s v="Apoio a formação profissional"/>
    <s v="ORI"/>
    <x v="0"/>
    <m/>
    <x v="0"/>
    <x v="0"/>
    <x v="0"/>
    <x v="0"/>
    <x v="0"/>
    <x v="0"/>
    <x v="0"/>
    <x v="0"/>
    <x v="0"/>
    <x v="0"/>
    <x v="0"/>
    <s v="Apoio a formação profissional"/>
    <x v="0"/>
    <x v="0"/>
    <x v="0"/>
    <x v="0"/>
    <x v="1"/>
    <x v="0"/>
    <x v="0"/>
    <x v="0"/>
    <x v="0"/>
    <x v="0"/>
    <x v="0"/>
    <x v="0"/>
    <s v="Apoio para pagamento transporte escolar da aluna Neuritex Ramos, inscrito no curso de mecânica- Escola do Mar, conforme anexo."/>
  </r>
  <r>
    <x v="0"/>
    <n v="0"/>
    <n v="0"/>
    <n v="0"/>
    <n v="14000"/>
    <x v="1521"/>
    <x v="0"/>
    <x v="0"/>
    <x v="0"/>
    <s v="03.16.15"/>
    <x v="0"/>
    <x v="0"/>
    <x v="0"/>
    <s v="Direção Financeira"/>
    <s v="03.16.15"/>
    <s v="Direção Financeira"/>
    <s v="03.16.15"/>
    <x v="53"/>
    <x v="0"/>
    <x v="0"/>
    <x v="0"/>
    <x v="0"/>
    <x v="0"/>
    <x v="0"/>
    <x v="0"/>
    <x v="6"/>
    <s v="2024-04-29"/>
    <x v="1"/>
    <n v="14000"/>
    <x v="0"/>
    <m/>
    <x v="0"/>
    <m/>
    <x v="277"/>
    <n v="100478508"/>
    <x v="0"/>
    <x v="0"/>
    <s v="Direção Financeira"/>
    <s v="ORI"/>
    <x v="0"/>
    <m/>
    <x v="0"/>
    <x v="0"/>
    <x v="0"/>
    <x v="0"/>
    <x v="0"/>
    <x v="0"/>
    <x v="0"/>
    <x v="0"/>
    <x v="0"/>
    <x v="0"/>
    <x v="0"/>
    <s v="Direção Financeira"/>
    <x v="0"/>
    <x v="0"/>
    <x v="0"/>
    <x v="0"/>
    <x v="0"/>
    <x v="0"/>
    <x v="0"/>
    <x v="0"/>
    <x v="0"/>
    <x v="0"/>
    <x v="0"/>
    <x v="0"/>
    <s v="Pagamento a favor do Sr. Fortunato Mendes da Veiga, referente a compra de dois microfones sem fios, conforme anexo."/>
  </r>
  <r>
    <x v="0"/>
    <n v="0"/>
    <n v="0"/>
    <n v="0"/>
    <n v="804"/>
    <x v="1522"/>
    <x v="0"/>
    <x v="1"/>
    <x v="0"/>
    <s v="03.03.10"/>
    <x v="8"/>
    <x v="0"/>
    <x v="4"/>
    <s v="Receitas Da Câmara"/>
    <s v="03.03.10"/>
    <s v="Receitas Da Câmara"/>
    <s v="03.03.10"/>
    <x v="25"/>
    <x v="0"/>
    <x v="3"/>
    <x v="3"/>
    <x v="0"/>
    <x v="0"/>
    <x v="2"/>
    <x v="0"/>
    <x v="3"/>
    <s v="2024-05-15"/>
    <x v="1"/>
    <n v="80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0"/>
    <x v="1523"/>
    <x v="0"/>
    <x v="1"/>
    <x v="0"/>
    <s v="03.03.10"/>
    <x v="8"/>
    <x v="0"/>
    <x v="4"/>
    <s v="Receitas Da Câmara"/>
    <s v="03.03.10"/>
    <s v="Receitas Da Câmara"/>
    <s v="03.03.10"/>
    <x v="42"/>
    <x v="0"/>
    <x v="3"/>
    <x v="3"/>
    <x v="0"/>
    <x v="0"/>
    <x v="2"/>
    <x v="0"/>
    <x v="3"/>
    <s v="2024-05-15"/>
    <x v="1"/>
    <n v="4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604"/>
    <x v="1524"/>
    <x v="0"/>
    <x v="1"/>
    <x v="0"/>
    <s v="03.03.10"/>
    <x v="8"/>
    <x v="0"/>
    <x v="4"/>
    <s v="Receitas Da Câmara"/>
    <s v="03.03.10"/>
    <s v="Receitas Da Câmara"/>
    <s v="03.03.10"/>
    <x v="18"/>
    <x v="0"/>
    <x v="0"/>
    <x v="0"/>
    <x v="0"/>
    <x v="0"/>
    <x v="2"/>
    <x v="0"/>
    <x v="3"/>
    <s v="2024-05-15"/>
    <x v="1"/>
    <n v="10060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75"/>
    <x v="1525"/>
    <x v="0"/>
    <x v="1"/>
    <x v="0"/>
    <s v="03.03.10"/>
    <x v="8"/>
    <x v="0"/>
    <x v="4"/>
    <s v="Receitas Da Câmara"/>
    <s v="03.03.10"/>
    <s v="Receitas Da Câmara"/>
    <s v="03.03.10"/>
    <x v="10"/>
    <x v="0"/>
    <x v="3"/>
    <x v="3"/>
    <x v="0"/>
    <x v="0"/>
    <x v="2"/>
    <x v="0"/>
    <x v="3"/>
    <s v="2024-05-15"/>
    <x v="1"/>
    <n v="357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48248"/>
    <x v="1526"/>
    <x v="0"/>
    <x v="0"/>
    <x v="0"/>
    <s v="01.27.06.42"/>
    <x v="22"/>
    <x v="1"/>
    <x v="1"/>
    <s v="Requalificação Urbana e habitação"/>
    <s v="01.27.06"/>
    <s v="Requalificação Urbana e habitação"/>
    <s v="01.27.06"/>
    <x v="1"/>
    <x v="0"/>
    <x v="0"/>
    <x v="0"/>
    <x v="0"/>
    <x v="1"/>
    <x v="1"/>
    <x v="0"/>
    <x v="3"/>
    <s v="2024-05-22"/>
    <x v="1"/>
    <n v="648248"/>
    <x v="0"/>
    <m/>
    <x v="0"/>
    <m/>
    <x v="27"/>
    <n v="100479096"/>
    <x v="0"/>
    <x v="0"/>
    <s v="Manutenção do Estádio Municipal/Campos Futebol 11"/>
    <s v="ORI"/>
    <x v="0"/>
    <s v="MCF"/>
    <x v="0"/>
    <x v="0"/>
    <x v="0"/>
    <x v="0"/>
    <x v="0"/>
    <x v="0"/>
    <x v="0"/>
    <x v="0"/>
    <x v="0"/>
    <x v="0"/>
    <x v="0"/>
    <s v="Manutenção do Estádio Municipal/Campos Futebol 11"/>
    <x v="0"/>
    <x v="0"/>
    <x v="0"/>
    <x v="0"/>
    <x v="1"/>
    <x v="0"/>
    <x v="0"/>
    <x v="0"/>
    <x v="0"/>
    <x v="0"/>
    <x v="0"/>
    <x v="0"/>
    <s v="Pagamento a favor da Preço Piquinoti Comercio, referente aquisição de serviços de reparação da viatura, afeto aos serviços de construção dos campos relvado de Manguinho e Achada Bolanha, conforme anexo."/>
  </r>
  <r>
    <x v="1"/>
    <n v="0"/>
    <n v="0"/>
    <n v="0"/>
    <n v="688500"/>
    <x v="1527"/>
    <x v="0"/>
    <x v="0"/>
    <x v="0"/>
    <s v="01.27.06.76"/>
    <x v="11"/>
    <x v="1"/>
    <x v="1"/>
    <s v="Requalificação Urbana e habitação"/>
    <s v="01.27.06"/>
    <s v="Requalificação Urbana e habitação"/>
    <s v="01.27.06"/>
    <x v="1"/>
    <x v="0"/>
    <x v="0"/>
    <x v="0"/>
    <x v="0"/>
    <x v="1"/>
    <x v="1"/>
    <x v="0"/>
    <x v="4"/>
    <s v="2024-06-05"/>
    <x v="1"/>
    <n v="688500"/>
    <x v="0"/>
    <m/>
    <x v="0"/>
    <m/>
    <x v="153"/>
    <n v="100479232"/>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paralelos, para os trabalhos de requalificação urbana e ambiental, na localidade Achada Monte- Dacalinha, conforme anexo. "/>
  </r>
  <r>
    <x v="1"/>
    <n v="0"/>
    <n v="0"/>
    <n v="0"/>
    <n v="13800"/>
    <x v="1528"/>
    <x v="0"/>
    <x v="0"/>
    <x v="0"/>
    <s v="01.25.02.17"/>
    <x v="30"/>
    <x v="3"/>
    <x v="3"/>
    <s v="desporto"/>
    <s v="01.25.02"/>
    <s v="desporto"/>
    <s v="01.25.02"/>
    <x v="1"/>
    <x v="0"/>
    <x v="0"/>
    <x v="0"/>
    <x v="0"/>
    <x v="1"/>
    <x v="1"/>
    <x v="0"/>
    <x v="4"/>
    <s v="2024-06-07"/>
    <x v="1"/>
    <n v="13800"/>
    <x v="0"/>
    <m/>
    <x v="0"/>
    <m/>
    <x v="13"/>
    <n v="100476730"/>
    <x v="0"/>
    <x v="0"/>
    <s v="Construção e Reabilitação de Placas Desportivas"/>
    <s v="ORI"/>
    <x v="0"/>
    <m/>
    <x v="0"/>
    <x v="0"/>
    <x v="0"/>
    <x v="0"/>
    <x v="0"/>
    <x v="0"/>
    <x v="0"/>
    <x v="0"/>
    <x v="0"/>
    <x v="0"/>
    <x v="0"/>
    <s v="Construção e Reabilitação de Placas Desportivas"/>
    <x v="0"/>
    <x v="0"/>
    <x v="0"/>
    <x v="0"/>
    <x v="1"/>
    <x v="0"/>
    <x v="0"/>
    <x v="0"/>
    <x v="0"/>
    <x v="0"/>
    <x v="0"/>
    <x v="0"/>
    <s v="Pagamento a favor de R&amp;C Distribuição referente a aquisição de 1 par de rede futsal para o Polidesportivo de Ponta Verde, conforme anexo."/>
  </r>
  <r>
    <x v="0"/>
    <n v="0"/>
    <n v="0"/>
    <n v="0"/>
    <n v="3000"/>
    <x v="1529"/>
    <x v="0"/>
    <x v="0"/>
    <x v="0"/>
    <s v="03.16.15"/>
    <x v="0"/>
    <x v="0"/>
    <x v="0"/>
    <s v="Direção Financeira"/>
    <s v="03.16.15"/>
    <s v="Direção Financeira"/>
    <s v="03.16.15"/>
    <x v="3"/>
    <x v="0"/>
    <x v="0"/>
    <x v="1"/>
    <x v="0"/>
    <x v="0"/>
    <x v="0"/>
    <x v="0"/>
    <x v="9"/>
    <s v="2024-07-29"/>
    <x v="2"/>
    <n v="3000"/>
    <x v="0"/>
    <m/>
    <x v="0"/>
    <m/>
    <x v="278"/>
    <n v="100303896"/>
    <x v="0"/>
    <x v="0"/>
    <s v="Direção Financeira"/>
    <s v="ORI"/>
    <x v="0"/>
    <m/>
    <x v="0"/>
    <x v="0"/>
    <x v="0"/>
    <x v="0"/>
    <x v="0"/>
    <x v="0"/>
    <x v="0"/>
    <x v="0"/>
    <x v="0"/>
    <x v="0"/>
    <x v="0"/>
    <s v="Direção Financeira"/>
    <x v="0"/>
    <x v="0"/>
    <x v="0"/>
    <x v="0"/>
    <x v="0"/>
    <x v="0"/>
    <x v="0"/>
    <x v="0"/>
    <x v="0"/>
    <x v="0"/>
    <x v="0"/>
    <x v="0"/>
    <s v="Pagamento de ajuda de custo a favor do senhor Miliciano Lopes Miranda, referente a 3 dias de deslocação a Santa, em missão oficial de serviço, conforme anexo."/>
  </r>
  <r>
    <x v="1"/>
    <n v="0"/>
    <n v="0"/>
    <n v="0"/>
    <n v="1200"/>
    <x v="1530"/>
    <x v="0"/>
    <x v="0"/>
    <x v="0"/>
    <s v="01.27.06.61"/>
    <x v="34"/>
    <x v="1"/>
    <x v="1"/>
    <s v="Requalificação Urbana e habitação"/>
    <s v="01.27.06"/>
    <s v="Requalificação Urbana e habitação"/>
    <s v="01.27.06"/>
    <x v="1"/>
    <x v="0"/>
    <x v="0"/>
    <x v="0"/>
    <x v="0"/>
    <x v="1"/>
    <x v="1"/>
    <x v="0"/>
    <x v="5"/>
    <s v="2024-08-06"/>
    <x v="2"/>
    <n v="1200"/>
    <x v="0"/>
    <m/>
    <x v="0"/>
    <m/>
    <x v="2"/>
    <n v="100474696"/>
    <x v="0"/>
    <x v="1"/>
    <s v="Requalificação Urbana de Ponta Verde"/>
    <s v="ORI"/>
    <x v="0"/>
    <s v="PVR"/>
    <x v="0"/>
    <x v="0"/>
    <x v="0"/>
    <x v="0"/>
    <x v="0"/>
    <x v="0"/>
    <x v="0"/>
    <x v="0"/>
    <x v="0"/>
    <x v="0"/>
    <x v="0"/>
    <s v="Requalificação Urbana de Ponta Verde"/>
    <x v="0"/>
    <x v="0"/>
    <x v="0"/>
    <x v="0"/>
    <x v="1"/>
    <x v="0"/>
    <x v="0"/>
    <x v="0"/>
    <x v="0"/>
    <x v="0"/>
    <x v="1"/>
    <x v="0"/>
    <s v="Pagamento prestação de serviços mão de obra, no âmbito dos trabalhos de calcetamento na localidade de Brufa, conforme anexo."/>
  </r>
  <r>
    <x v="1"/>
    <n v="0"/>
    <n v="0"/>
    <n v="0"/>
    <n v="6800"/>
    <x v="1530"/>
    <x v="0"/>
    <x v="0"/>
    <x v="0"/>
    <s v="01.27.06.61"/>
    <x v="34"/>
    <x v="1"/>
    <x v="1"/>
    <s v="Requalificação Urbana e habitação"/>
    <s v="01.27.06"/>
    <s v="Requalificação Urbana e habitação"/>
    <s v="01.27.06"/>
    <x v="1"/>
    <x v="0"/>
    <x v="0"/>
    <x v="0"/>
    <x v="0"/>
    <x v="1"/>
    <x v="1"/>
    <x v="0"/>
    <x v="5"/>
    <s v="2024-08-06"/>
    <x v="2"/>
    <n v="6800"/>
    <x v="0"/>
    <m/>
    <x v="0"/>
    <m/>
    <x v="279"/>
    <n v="100477114"/>
    <x v="0"/>
    <x v="0"/>
    <s v="Requalificação Urbana de Ponta Verde"/>
    <s v="ORI"/>
    <x v="0"/>
    <s v="PVR"/>
    <x v="0"/>
    <x v="0"/>
    <x v="0"/>
    <x v="0"/>
    <x v="0"/>
    <x v="0"/>
    <x v="0"/>
    <x v="0"/>
    <x v="0"/>
    <x v="0"/>
    <x v="0"/>
    <s v="Requalificação Urbana de Ponta Verde"/>
    <x v="0"/>
    <x v="0"/>
    <x v="0"/>
    <x v="0"/>
    <x v="1"/>
    <x v="0"/>
    <x v="0"/>
    <x v="0"/>
    <x v="0"/>
    <x v="0"/>
    <x v="0"/>
    <x v="0"/>
    <s v="Pagamento prestação de serviços mão de obra, no âmbito dos trabalhos de calcetamento na localidade de Brufa, conforme anexo."/>
  </r>
  <r>
    <x v="0"/>
    <n v="0"/>
    <n v="0"/>
    <n v="0"/>
    <n v="4000"/>
    <x v="1531"/>
    <x v="0"/>
    <x v="0"/>
    <x v="0"/>
    <s v="03.16.15"/>
    <x v="0"/>
    <x v="0"/>
    <x v="0"/>
    <s v="Direção Financeira"/>
    <s v="03.16.15"/>
    <s v="Direção Financeira"/>
    <s v="03.16.15"/>
    <x v="64"/>
    <x v="0"/>
    <x v="0"/>
    <x v="0"/>
    <x v="0"/>
    <x v="0"/>
    <x v="0"/>
    <x v="0"/>
    <x v="5"/>
    <s v="2024-08-07"/>
    <x v="2"/>
    <n v="4000"/>
    <x v="0"/>
    <m/>
    <x v="0"/>
    <m/>
    <x v="165"/>
    <n v="100476713"/>
    <x v="0"/>
    <x v="0"/>
    <s v="Direção Financeira"/>
    <s v="ORI"/>
    <x v="0"/>
    <m/>
    <x v="0"/>
    <x v="0"/>
    <x v="0"/>
    <x v="0"/>
    <x v="0"/>
    <x v="0"/>
    <x v="0"/>
    <x v="0"/>
    <x v="0"/>
    <x v="0"/>
    <x v="0"/>
    <s v="Direção Financeira"/>
    <x v="0"/>
    <x v="0"/>
    <x v="0"/>
    <x v="0"/>
    <x v="0"/>
    <x v="0"/>
    <x v="0"/>
    <x v="0"/>
    <x v="0"/>
    <x v="0"/>
    <x v="0"/>
    <x v="0"/>
    <s v="Pagamento a favor da colaboradora Magda Alice Brito Afonso, em compensação a trabalhos adicionais, referente ao mês de julho,confrome anexo."/>
  </r>
  <r>
    <x v="0"/>
    <n v="0"/>
    <n v="0"/>
    <n v="0"/>
    <n v="1000"/>
    <x v="1532"/>
    <x v="0"/>
    <x v="0"/>
    <x v="0"/>
    <s v="01.25.05.12"/>
    <x v="10"/>
    <x v="3"/>
    <x v="3"/>
    <s v="Saúde"/>
    <s v="01.25.05"/>
    <s v="Saúde"/>
    <s v="01.25.05"/>
    <x v="7"/>
    <x v="0"/>
    <x v="4"/>
    <x v="4"/>
    <x v="0"/>
    <x v="1"/>
    <x v="0"/>
    <x v="0"/>
    <x v="5"/>
    <s v="2024-08-19"/>
    <x v="2"/>
    <n v="1000"/>
    <x v="0"/>
    <m/>
    <x v="0"/>
    <m/>
    <x v="280"/>
    <n v="100475975"/>
    <x v="0"/>
    <x v="0"/>
    <s v="Promoção e Inclusão Social"/>
    <s v="ORI"/>
    <x v="0"/>
    <m/>
    <x v="0"/>
    <x v="0"/>
    <x v="0"/>
    <x v="0"/>
    <x v="0"/>
    <x v="0"/>
    <x v="0"/>
    <x v="0"/>
    <x v="0"/>
    <x v="0"/>
    <x v="0"/>
    <s v="Promoção e Inclusão Social"/>
    <x v="0"/>
    <x v="0"/>
    <x v="0"/>
    <x v="0"/>
    <x v="1"/>
    <x v="0"/>
    <x v="0"/>
    <x v="0"/>
    <x v="0"/>
    <x v="0"/>
    <x v="0"/>
    <x v="0"/>
    <s v="Apoio financeiro a favor da senhora Arcângela Mendes Furtado, conforme anexo."/>
  </r>
  <r>
    <x v="1"/>
    <n v="0"/>
    <n v="0"/>
    <n v="0"/>
    <n v="299000"/>
    <x v="1533"/>
    <x v="0"/>
    <x v="0"/>
    <x v="0"/>
    <s v="01.27.06.80"/>
    <x v="1"/>
    <x v="1"/>
    <x v="1"/>
    <s v="Requalificação Urbana e habitação"/>
    <s v="01.27.06"/>
    <s v="Requalificação Urbana e habitação"/>
    <s v="01.27.06"/>
    <x v="1"/>
    <x v="0"/>
    <x v="0"/>
    <x v="0"/>
    <x v="0"/>
    <x v="1"/>
    <x v="1"/>
    <x v="0"/>
    <x v="5"/>
    <s v="2024-08-21"/>
    <x v="2"/>
    <n v="299000"/>
    <x v="0"/>
    <m/>
    <x v="0"/>
    <m/>
    <x v="55"/>
    <n v="100478943"/>
    <x v="0"/>
    <x v="0"/>
    <s v="Requalificação Urbana de Veneza"/>
    <s v="ORI"/>
    <x v="0"/>
    <m/>
    <x v="0"/>
    <x v="0"/>
    <x v="0"/>
    <x v="0"/>
    <x v="0"/>
    <x v="0"/>
    <x v="0"/>
    <x v="0"/>
    <x v="0"/>
    <x v="0"/>
    <x v="0"/>
    <s v="Requalificação Urbana de Veneza"/>
    <x v="0"/>
    <x v="0"/>
    <x v="0"/>
    <x v="0"/>
    <x v="1"/>
    <x v="0"/>
    <x v="0"/>
    <x v="0"/>
    <x v="0"/>
    <x v="0"/>
    <x v="0"/>
    <x v="0"/>
    <s v="Pagamento referente a aquisição de 260 sacos de cimento para as obras de requalificação urbana e ambiental de Praia de Veneza, conforme anexo."/>
  </r>
  <r>
    <x v="1"/>
    <n v="0"/>
    <n v="0"/>
    <n v="0"/>
    <n v="3358"/>
    <x v="1534"/>
    <x v="0"/>
    <x v="0"/>
    <x v="0"/>
    <s v="01.27.06.76"/>
    <x v="11"/>
    <x v="1"/>
    <x v="1"/>
    <s v="Requalificação Urbana e habitação"/>
    <s v="01.27.06"/>
    <s v="Requalificação Urbana e habitação"/>
    <s v="01.27.06"/>
    <x v="1"/>
    <x v="0"/>
    <x v="0"/>
    <x v="0"/>
    <x v="0"/>
    <x v="1"/>
    <x v="1"/>
    <x v="0"/>
    <x v="5"/>
    <s v="2024-08-29"/>
    <x v="2"/>
    <n v="3358"/>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serviços de calcetamento na localidade de Achada Monte, Correspondente a 149.26 metros quadrados de calçadas, âmbito de trabalho da requalificação ambiental de Achada Monte, conforme anexo.  "/>
  </r>
  <r>
    <x v="1"/>
    <n v="0"/>
    <n v="0"/>
    <n v="0"/>
    <n v="19031"/>
    <x v="1534"/>
    <x v="0"/>
    <x v="0"/>
    <x v="0"/>
    <s v="01.27.06.76"/>
    <x v="11"/>
    <x v="1"/>
    <x v="1"/>
    <s v="Requalificação Urbana e habitação"/>
    <s v="01.27.06"/>
    <s v="Requalificação Urbana e habitação"/>
    <s v="01.27.06"/>
    <x v="1"/>
    <x v="0"/>
    <x v="0"/>
    <x v="0"/>
    <x v="0"/>
    <x v="1"/>
    <x v="1"/>
    <x v="0"/>
    <x v="5"/>
    <s v="2024-08-29"/>
    <x v="2"/>
    <n v="19031"/>
    <x v="0"/>
    <m/>
    <x v="0"/>
    <m/>
    <x v="182"/>
    <n v="100479683"/>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serviços de calcetamento na localidade de Achada Monte, Correspondente a 149.26 metros quadrados de calçadas, âmbito de trabalho da requalificação ambiental de Achada Monte, conforme anexo.  "/>
  </r>
  <r>
    <x v="0"/>
    <n v="0"/>
    <n v="0"/>
    <n v="0"/>
    <n v="4278200"/>
    <x v="1535"/>
    <x v="0"/>
    <x v="1"/>
    <x v="0"/>
    <s v="03.03.10"/>
    <x v="8"/>
    <x v="0"/>
    <x v="4"/>
    <s v="Receitas Da Câmara"/>
    <s v="03.03.10"/>
    <s v="Receitas Da Câmara"/>
    <s v="03.03.10"/>
    <x v="6"/>
    <x v="0"/>
    <x v="3"/>
    <x v="3"/>
    <x v="0"/>
    <x v="0"/>
    <x v="2"/>
    <x v="0"/>
    <x v="5"/>
    <s v="2024-08-12"/>
    <x v="2"/>
    <n v="4278200"/>
    <x v="0"/>
    <m/>
    <x v="0"/>
    <m/>
    <x v="6"/>
    <n v="100474914"/>
    <x v="0"/>
    <x v="0"/>
    <s v="Receitas Da Câmara"/>
    <s v="EXT"/>
    <x v="0"/>
    <s v="RDC"/>
    <x v="0"/>
    <x v="0"/>
    <x v="0"/>
    <x v="0"/>
    <x v="0"/>
    <x v="0"/>
    <x v="0"/>
    <x v="0"/>
    <x v="0"/>
    <x v="0"/>
    <x v="0"/>
    <s v="Receitas Da Câmara"/>
    <x v="0"/>
    <x v="0"/>
    <x v="0"/>
    <x v="0"/>
    <x v="0"/>
    <x v="0"/>
    <x v="0"/>
    <x v="0"/>
    <x v="0"/>
    <x v="0"/>
    <x v="0"/>
    <x v="0"/>
    <s v="Deposito sobre venda de Free pass, conforme anexo."/>
  </r>
  <r>
    <x v="0"/>
    <n v="0"/>
    <n v="0"/>
    <n v="0"/>
    <n v="2400"/>
    <x v="1536"/>
    <x v="0"/>
    <x v="1"/>
    <x v="0"/>
    <s v="80.02.01"/>
    <x v="2"/>
    <x v="2"/>
    <x v="2"/>
    <s v="Retenções Iur"/>
    <s v="80.02.01"/>
    <s v="Retenções Iur"/>
    <s v="80.02.01"/>
    <x v="2"/>
    <x v="0"/>
    <x v="1"/>
    <x v="0"/>
    <x v="1"/>
    <x v="2"/>
    <x v="2"/>
    <x v="0"/>
    <x v="5"/>
    <s v="2024-08-26"/>
    <x v="2"/>
    <n v="2400"/>
    <x v="0"/>
    <m/>
    <x v="0"/>
    <m/>
    <x v="2"/>
    <n v="100474696"/>
    <x v="0"/>
    <x v="0"/>
    <s v="Retenções Iur"/>
    <s v="ORI"/>
    <x v="0"/>
    <s v="RIUR"/>
    <x v="0"/>
    <x v="0"/>
    <x v="0"/>
    <x v="0"/>
    <x v="0"/>
    <x v="0"/>
    <x v="0"/>
    <x v="0"/>
    <x v="0"/>
    <x v="0"/>
    <x v="0"/>
    <s v="Retenções Iur"/>
    <x v="0"/>
    <x v="0"/>
    <x v="0"/>
    <x v="0"/>
    <x v="2"/>
    <x v="0"/>
    <x v="0"/>
    <x v="0"/>
    <x v="0"/>
    <x v="1"/>
    <x v="0"/>
    <x v="0"/>
    <s v="RETENCAO OT"/>
  </r>
  <r>
    <x v="1"/>
    <n v="0"/>
    <n v="0"/>
    <n v="0"/>
    <n v="2753317"/>
    <x v="1537"/>
    <x v="0"/>
    <x v="1"/>
    <x v="0"/>
    <s v="03.03.10"/>
    <x v="8"/>
    <x v="0"/>
    <x v="4"/>
    <s v="Receitas Da Câmara"/>
    <s v="03.03.10"/>
    <s v="Receitas Da Câmara"/>
    <s v="03.03.10"/>
    <x v="72"/>
    <x v="0"/>
    <x v="6"/>
    <x v="14"/>
    <x v="0"/>
    <x v="0"/>
    <x v="2"/>
    <x v="0"/>
    <x v="5"/>
    <s v="2024-08-22"/>
    <x v="2"/>
    <n v="2753317"/>
    <x v="0"/>
    <m/>
    <x v="0"/>
    <m/>
    <x v="6"/>
    <n v="100474914"/>
    <x v="0"/>
    <x v="0"/>
    <s v="Receitas Da Câmara"/>
    <s v="EXT"/>
    <x v="0"/>
    <s v="RDC"/>
    <x v="0"/>
    <x v="0"/>
    <x v="0"/>
    <x v="0"/>
    <x v="0"/>
    <x v="0"/>
    <x v="0"/>
    <x v="0"/>
    <x v="0"/>
    <x v="0"/>
    <x v="0"/>
    <s v="Receitas Da Câmara"/>
    <x v="0"/>
    <x v="0"/>
    <x v="0"/>
    <x v="0"/>
    <x v="0"/>
    <x v="0"/>
    <x v="0"/>
    <x v="0"/>
    <x v="0"/>
    <x v="0"/>
    <x v="0"/>
    <x v="0"/>
    <s v="Transferência de Associação CAP VERT, conforme anexo."/>
  </r>
  <r>
    <x v="1"/>
    <n v="0"/>
    <n v="0"/>
    <n v="0"/>
    <n v="100000"/>
    <x v="1538"/>
    <x v="0"/>
    <x v="1"/>
    <x v="0"/>
    <s v="03.03.10"/>
    <x v="8"/>
    <x v="0"/>
    <x v="4"/>
    <s v="Receitas Da Câmara"/>
    <s v="03.03.10"/>
    <s v="Receitas Da Câmara"/>
    <s v="03.03.10"/>
    <x v="72"/>
    <x v="0"/>
    <x v="6"/>
    <x v="14"/>
    <x v="0"/>
    <x v="0"/>
    <x v="2"/>
    <x v="0"/>
    <x v="5"/>
    <s v="2024-08-07"/>
    <x v="2"/>
    <n v="100000"/>
    <x v="0"/>
    <m/>
    <x v="0"/>
    <m/>
    <x v="6"/>
    <n v="100474914"/>
    <x v="0"/>
    <x v="0"/>
    <s v="Receitas Da Câmara"/>
    <s v="EXT"/>
    <x v="0"/>
    <s v="RDC"/>
    <x v="0"/>
    <x v="0"/>
    <x v="0"/>
    <x v="0"/>
    <x v="0"/>
    <x v="0"/>
    <x v="0"/>
    <x v="0"/>
    <x v="0"/>
    <x v="0"/>
    <x v="0"/>
    <s v="Receitas Da Câmara"/>
    <x v="0"/>
    <x v="0"/>
    <x v="0"/>
    <x v="0"/>
    <x v="0"/>
    <x v="0"/>
    <x v="0"/>
    <x v="0"/>
    <x v="0"/>
    <x v="0"/>
    <x v="0"/>
    <x v="0"/>
    <s v="Deposito nº 494570401, conforme anexo."/>
  </r>
  <r>
    <x v="0"/>
    <n v="0"/>
    <n v="0"/>
    <n v="0"/>
    <n v="7200"/>
    <x v="1539"/>
    <x v="0"/>
    <x v="1"/>
    <x v="0"/>
    <s v="03.03.10"/>
    <x v="8"/>
    <x v="0"/>
    <x v="4"/>
    <s v="Receitas Da Câmara"/>
    <s v="03.03.10"/>
    <s v="Receitas Da Câmara"/>
    <s v="03.03.10"/>
    <x v="20"/>
    <x v="0"/>
    <x v="3"/>
    <x v="3"/>
    <x v="0"/>
    <x v="0"/>
    <x v="2"/>
    <x v="0"/>
    <x v="5"/>
    <s v="2024-08-23"/>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1540"/>
    <x v="0"/>
    <x v="1"/>
    <x v="0"/>
    <s v="03.03.10"/>
    <x v="8"/>
    <x v="0"/>
    <x v="4"/>
    <s v="Receitas Da Câmara"/>
    <s v="03.03.10"/>
    <s v="Receitas Da Câmara"/>
    <s v="03.03.10"/>
    <x v="6"/>
    <x v="0"/>
    <x v="3"/>
    <x v="3"/>
    <x v="0"/>
    <x v="0"/>
    <x v="2"/>
    <x v="0"/>
    <x v="5"/>
    <s v="2024-08-23"/>
    <x v="2"/>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4878"/>
    <x v="1541"/>
    <x v="0"/>
    <x v="1"/>
    <x v="0"/>
    <s v="03.03.10"/>
    <x v="8"/>
    <x v="0"/>
    <x v="4"/>
    <s v="Receitas Da Câmara"/>
    <s v="03.03.10"/>
    <s v="Receitas Da Câmara"/>
    <s v="03.03.10"/>
    <x v="18"/>
    <x v="0"/>
    <x v="0"/>
    <x v="0"/>
    <x v="0"/>
    <x v="0"/>
    <x v="2"/>
    <x v="0"/>
    <x v="5"/>
    <s v="2024-08-23"/>
    <x v="2"/>
    <n v="14487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
    <x v="1542"/>
    <x v="0"/>
    <x v="1"/>
    <x v="0"/>
    <s v="03.03.10"/>
    <x v="8"/>
    <x v="0"/>
    <x v="4"/>
    <s v="Receitas Da Câmara"/>
    <s v="03.03.10"/>
    <s v="Receitas Da Câmara"/>
    <s v="03.03.10"/>
    <x v="8"/>
    <x v="0"/>
    <x v="3"/>
    <x v="3"/>
    <x v="0"/>
    <x v="0"/>
    <x v="2"/>
    <x v="0"/>
    <x v="5"/>
    <s v="2024-08-23"/>
    <x v="2"/>
    <n v="3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0"/>
    <x v="1543"/>
    <x v="0"/>
    <x v="1"/>
    <x v="0"/>
    <s v="03.03.10"/>
    <x v="8"/>
    <x v="0"/>
    <x v="4"/>
    <s v="Receitas Da Câmara"/>
    <s v="03.03.10"/>
    <s v="Receitas Da Câmara"/>
    <s v="03.03.10"/>
    <x v="17"/>
    <x v="0"/>
    <x v="3"/>
    <x v="3"/>
    <x v="0"/>
    <x v="0"/>
    <x v="2"/>
    <x v="0"/>
    <x v="5"/>
    <s v="2024-08-23"/>
    <x v="2"/>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1544"/>
    <x v="0"/>
    <x v="1"/>
    <x v="0"/>
    <s v="03.03.10"/>
    <x v="8"/>
    <x v="0"/>
    <x v="4"/>
    <s v="Receitas Da Câmara"/>
    <s v="03.03.10"/>
    <s v="Receitas Da Câmara"/>
    <s v="03.03.10"/>
    <x v="11"/>
    <x v="0"/>
    <x v="0"/>
    <x v="5"/>
    <x v="0"/>
    <x v="0"/>
    <x v="2"/>
    <x v="0"/>
    <x v="5"/>
    <s v="2024-08-23"/>
    <x v="2"/>
    <n v="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120"/>
    <x v="1545"/>
    <x v="0"/>
    <x v="1"/>
    <x v="0"/>
    <s v="03.03.10"/>
    <x v="8"/>
    <x v="0"/>
    <x v="4"/>
    <s v="Receitas Da Câmara"/>
    <s v="03.03.10"/>
    <s v="Receitas Da Câmara"/>
    <s v="03.03.10"/>
    <x v="19"/>
    <x v="0"/>
    <x v="3"/>
    <x v="6"/>
    <x v="0"/>
    <x v="0"/>
    <x v="2"/>
    <x v="0"/>
    <x v="5"/>
    <s v="2024-08-23"/>
    <x v="2"/>
    <n v="9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685"/>
    <x v="1546"/>
    <x v="0"/>
    <x v="1"/>
    <x v="0"/>
    <s v="03.03.10"/>
    <x v="8"/>
    <x v="0"/>
    <x v="4"/>
    <s v="Receitas Da Câmara"/>
    <s v="03.03.10"/>
    <s v="Receitas Da Câmara"/>
    <s v="03.03.10"/>
    <x v="10"/>
    <x v="0"/>
    <x v="3"/>
    <x v="3"/>
    <x v="0"/>
    <x v="0"/>
    <x v="2"/>
    <x v="0"/>
    <x v="5"/>
    <s v="2024-08-23"/>
    <x v="2"/>
    <n v="76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66"/>
    <x v="1547"/>
    <x v="0"/>
    <x v="1"/>
    <x v="0"/>
    <s v="03.03.10"/>
    <x v="8"/>
    <x v="0"/>
    <x v="4"/>
    <s v="Receitas Da Câmara"/>
    <s v="03.03.10"/>
    <s v="Receitas Da Câmara"/>
    <s v="03.03.10"/>
    <x v="9"/>
    <x v="0"/>
    <x v="3"/>
    <x v="3"/>
    <x v="0"/>
    <x v="0"/>
    <x v="2"/>
    <x v="0"/>
    <x v="5"/>
    <s v="2024-08-23"/>
    <x v="2"/>
    <n v="33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40"/>
    <x v="1548"/>
    <x v="0"/>
    <x v="1"/>
    <x v="0"/>
    <s v="03.03.10"/>
    <x v="8"/>
    <x v="0"/>
    <x v="4"/>
    <s v="Receitas Da Câmara"/>
    <s v="03.03.10"/>
    <s v="Receitas Da Câmara"/>
    <s v="03.03.10"/>
    <x v="13"/>
    <x v="0"/>
    <x v="3"/>
    <x v="3"/>
    <x v="0"/>
    <x v="0"/>
    <x v="2"/>
    <x v="0"/>
    <x v="5"/>
    <s v="2024-08-23"/>
    <x v="2"/>
    <n v="30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00"/>
    <x v="1549"/>
    <x v="0"/>
    <x v="0"/>
    <x v="0"/>
    <s v="01.27.02.11"/>
    <x v="18"/>
    <x v="1"/>
    <x v="1"/>
    <s v="Saneamento básico"/>
    <s v="01.27.02"/>
    <s v="Saneamento básico"/>
    <s v="01.27.02"/>
    <x v="4"/>
    <x v="0"/>
    <x v="2"/>
    <x v="2"/>
    <x v="0"/>
    <x v="1"/>
    <x v="0"/>
    <x v="0"/>
    <x v="7"/>
    <s v="2024-09-10"/>
    <x v="2"/>
    <n v="32000"/>
    <x v="0"/>
    <m/>
    <x v="0"/>
    <m/>
    <x v="281"/>
    <n v="100433136"/>
    <x v="0"/>
    <x v="0"/>
    <s v="Reforço do saneamento básico"/>
    <s v="ORI"/>
    <x v="0"/>
    <m/>
    <x v="0"/>
    <x v="0"/>
    <x v="0"/>
    <x v="0"/>
    <x v="0"/>
    <x v="0"/>
    <x v="0"/>
    <x v="0"/>
    <x v="0"/>
    <x v="0"/>
    <x v="0"/>
    <s v="Reforço do saneamento básico"/>
    <x v="0"/>
    <x v="0"/>
    <x v="0"/>
    <x v="0"/>
    <x v="1"/>
    <x v="0"/>
    <x v="0"/>
    <x v="0"/>
    <x v="0"/>
    <x v="0"/>
    <x v="0"/>
    <x v="0"/>
    <s v="Pagamento referente a aquisição de dois contentores de 436 litros para o pelouro do saneamento da CMSM, conforme anexo. "/>
  </r>
  <r>
    <x v="1"/>
    <n v="0"/>
    <n v="0"/>
    <n v="0"/>
    <n v="21750"/>
    <x v="1550"/>
    <x v="0"/>
    <x v="0"/>
    <x v="0"/>
    <s v="01.27.06.76"/>
    <x v="11"/>
    <x v="1"/>
    <x v="1"/>
    <s v="Requalificação Urbana e habitação"/>
    <s v="01.27.06"/>
    <s v="Requalificação Urbana e habitação"/>
    <s v="01.27.06"/>
    <x v="1"/>
    <x v="0"/>
    <x v="0"/>
    <x v="0"/>
    <x v="0"/>
    <x v="1"/>
    <x v="1"/>
    <x v="0"/>
    <x v="7"/>
    <s v="2024-09-11"/>
    <x v="2"/>
    <n v="21750"/>
    <x v="0"/>
    <m/>
    <x v="0"/>
    <m/>
    <x v="282"/>
    <n v="100477018"/>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4.350 unidades de paralelos para trabalhos da requalificação Urbana e Ambiental em Dacalinha- Achada Monte, conforme anexo."/>
  </r>
  <r>
    <x v="1"/>
    <n v="0"/>
    <n v="0"/>
    <n v="0"/>
    <n v="93424"/>
    <x v="1551"/>
    <x v="0"/>
    <x v="0"/>
    <x v="0"/>
    <s v="01.27.06.72"/>
    <x v="32"/>
    <x v="1"/>
    <x v="1"/>
    <s v="Requalificação Urbana e habitação"/>
    <s v="01.27.06"/>
    <s v="Requalificação Urbana e habitação"/>
    <s v="01.27.06"/>
    <x v="1"/>
    <x v="0"/>
    <x v="0"/>
    <x v="0"/>
    <x v="0"/>
    <x v="1"/>
    <x v="1"/>
    <x v="0"/>
    <x v="5"/>
    <s v="2024-08-21"/>
    <x v="2"/>
    <n v="93424"/>
    <x v="0"/>
    <m/>
    <x v="0"/>
    <m/>
    <x v="209"/>
    <n v="100479707"/>
    <x v="0"/>
    <x v="0"/>
    <s v="Manutenção e Reabilitação de Edificios Municipais"/>
    <s v="ORI"/>
    <x v="0"/>
    <m/>
    <x v="0"/>
    <x v="0"/>
    <x v="0"/>
    <x v="0"/>
    <x v="0"/>
    <x v="0"/>
    <x v="0"/>
    <x v="0"/>
    <x v="0"/>
    <x v="0"/>
    <x v="0"/>
    <s v="Manutenção e Reabilitação de Edificios Municipais"/>
    <x v="0"/>
    <x v="0"/>
    <x v="0"/>
    <x v="0"/>
    <x v="1"/>
    <x v="0"/>
    <x v="0"/>
    <x v="1"/>
    <x v="0"/>
    <x v="0"/>
    <x v="0"/>
    <x v="0"/>
    <s v="Liquidação do contrato referente a empreitada de obra de reabilitação de mercado municipal de Achada do Monte, conforme anexo."/>
  </r>
  <r>
    <x v="0"/>
    <n v="0"/>
    <n v="0"/>
    <n v="0"/>
    <n v="1000"/>
    <x v="1552"/>
    <x v="0"/>
    <x v="0"/>
    <x v="0"/>
    <s v="03.16.15"/>
    <x v="0"/>
    <x v="0"/>
    <x v="0"/>
    <s v="Direção Financeira"/>
    <s v="03.16.15"/>
    <s v="Direção Financeira"/>
    <s v="03.16.15"/>
    <x v="36"/>
    <x v="0"/>
    <x v="0"/>
    <x v="0"/>
    <x v="0"/>
    <x v="0"/>
    <x v="0"/>
    <x v="0"/>
    <x v="7"/>
    <s v="2024-09-11"/>
    <x v="2"/>
    <n v="1000"/>
    <x v="0"/>
    <m/>
    <x v="0"/>
    <m/>
    <x v="167"/>
    <n v="100477347"/>
    <x v="0"/>
    <x v="0"/>
    <s v="Direção Financeira"/>
    <s v="ORI"/>
    <x v="0"/>
    <m/>
    <x v="0"/>
    <x v="0"/>
    <x v="0"/>
    <x v="0"/>
    <x v="0"/>
    <x v="0"/>
    <x v="0"/>
    <x v="0"/>
    <x v="0"/>
    <x v="0"/>
    <x v="0"/>
    <s v="Direção Financeira"/>
    <x v="0"/>
    <x v="0"/>
    <x v="0"/>
    <x v="0"/>
    <x v="0"/>
    <x v="0"/>
    <x v="0"/>
    <x v="0"/>
    <x v="0"/>
    <x v="0"/>
    <x v="0"/>
    <x v="0"/>
    <s v="Devolução  a favor do senhor Iderlindo Furtado, referente a 08 litros de combustíveis posto na viatura ST-22-RG, cidade de Assomada, conforme anexo."/>
  </r>
  <r>
    <x v="0"/>
    <n v="0"/>
    <n v="0"/>
    <n v="0"/>
    <n v="5157"/>
    <x v="1553"/>
    <x v="0"/>
    <x v="1"/>
    <x v="0"/>
    <s v="80.02.01"/>
    <x v="2"/>
    <x v="2"/>
    <x v="2"/>
    <s v="Retenções Iur"/>
    <s v="80.02.01"/>
    <s v="Retenções Iur"/>
    <s v="80.02.01"/>
    <x v="2"/>
    <x v="0"/>
    <x v="1"/>
    <x v="0"/>
    <x v="1"/>
    <x v="2"/>
    <x v="2"/>
    <x v="0"/>
    <x v="5"/>
    <s v="2024-08-26"/>
    <x v="2"/>
    <n v="5157"/>
    <x v="0"/>
    <m/>
    <x v="0"/>
    <m/>
    <x v="2"/>
    <n v="100474696"/>
    <x v="0"/>
    <x v="0"/>
    <s v="Retenções Iur"/>
    <s v="ORI"/>
    <x v="0"/>
    <s v="RIUR"/>
    <x v="0"/>
    <x v="0"/>
    <x v="0"/>
    <x v="0"/>
    <x v="0"/>
    <x v="0"/>
    <x v="0"/>
    <x v="0"/>
    <x v="0"/>
    <x v="0"/>
    <x v="0"/>
    <s v="Retenções Iur"/>
    <x v="0"/>
    <x v="0"/>
    <x v="0"/>
    <x v="0"/>
    <x v="2"/>
    <x v="0"/>
    <x v="0"/>
    <x v="0"/>
    <x v="0"/>
    <x v="1"/>
    <x v="0"/>
    <x v="0"/>
    <s v="RETENCAO OT"/>
  </r>
  <r>
    <x v="0"/>
    <n v="0"/>
    <n v="0"/>
    <n v="0"/>
    <n v="800"/>
    <x v="1554"/>
    <x v="0"/>
    <x v="1"/>
    <x v="0"/>
    <s v="80.02.10.20"/>
    <x v="20"/>
    <x v="2"/>
    <x v="2"/>
    <s v="Outros"/>
    <s v="80.02.10"/>
    <s v="Outros"/>
    <s v="80.02.10"/>
    <x v="34"/>
    <x v="0"/>
    <x v="1"/>
    <x v="9"/>
    <x v="1"/>
    <x v="2"/>
    <x v="2"/>
    <x v="0"/>
    <x v="5"/>
    <s v="2024-08-26"/>
    <x v="2"/>
    <n v="800"/>
    <x v="0"/>
    <m/>
    <x v="0"/>
    <m/>
    <x v="54"/>
    <n v="100477977"/>
    <x v="0"/>
    <x v="0"/>
    <s v="Retenções CVMovel"/>
    <s v="ORI"/>
    <x v="0"/>
    <s v="RT"/>
    <x v="0"/>
    <x v="0"/>
    <x v="0"/>
    <x v="0"/>
    <x v="0"/>
    <x v="0"/>
    <x v="0"/>
    <x v="0"/>
    <x v="0"/>
    <x v="0"/>
    <x v="0"/>
    <s v="Retenções CVMovel"/>
    <x v="0"/>
    <x v="0"/>
    <x v="0"/>
    <x v="0"/>
    <x v="2"/>
    <x v="0"/>
    <x v="0"/>
    <x v="0"/>
    <x v="0"/>
    <x v="1"/>
    <x v="0"/>
    <x v="0"/>
    <s v="RETENCAO OT"/>
  </r>
  <r>
    <x v="0"/>
    <n v="0"/>
    <n v="0"/>
    <n v="0"/>
    <n v="63104"/>
    <x v="1555"/>
    <x v="0"/>
    <x v="1"/>
    <x v="0"/>
    <s v="80.02.01"/>
    <x v="2"/>
    <x v="2"/>
    <x v="2"/>
    <s v="Retenções Iur"/>
    <s v="80.02.01"/>
    <s v="Retenções Iur"/>
    <s v="80.02.01"/>
    <x v="2"/>
    <x v="0"/>
    <x v="1"/>
    <x v="0"/>
    <x v="1"/>
    <x v="2"/>
    <x v="2"/>
    <x v="0"/>
    <x v="5"/>
    <s v="2024-08-26"/>
    <x v="2"/>
    <n v="63104"/>
    <x v="0"/>
    <m/>
    <x v="0"/>
    <m/>
    <x v="2"/>
    <n v="100474696"/>
    <x v="0"/>
    <x v="0"/>
    <s v="Retenções Iur"/>
    <s v="ORI"/>
    <x v="0"/>
    <s v="RIUR"/>
    <x v="0"/>
    <x v="0"/>
    <x v="0"/>
    <x v="0"/>
    <x v="0"/>
    <x v="0"/>
    <x v="0"/>
    <x v="0"/>
    <x v="0"/>
    <x v="0"/>
    <x v="0"/>
    <s v="Retenções Iur"/>
    <x v="0"/>
    <x v="0"/>
    <x v="0"/>
    <x v="0"/>
    <x v="2"/>
    <x v="0"/>
    <x v="0"/>
    <x v="0"/>
    <x v="0"/>
    <x v="1"/>
    <x v="0"/>
    <x v="0"/>
    <s v="RETENCAO OT"/>
  </r>
  <r>
    <x v="0"/>
    <n v="0"/>
    <n v="0"/>
    <n v="0"/>
    <n v="12000"/>
    <x v="1556"/>
    <x v="0"/>
    <x v="1"/>
    <x v="0"/>
    <s v="80.02.10.03"/>
    <x v="43"/>
    <x v="2"/>
    <x v="2"/>
    <s v="Outros"/>
    <s v="80.02.10"/>
    <s v="Outros"/>
    <s v="80.02.10"/>
    <x v="68"/>
    <x v="0"/>
    <x v="1"/>
    <x v="0"/>
    <x v="1"/>
    <x v="2"/>
    <x v="2"/>
    <x v="0"/>
    <x v="5"/>
    <s v="2024-08-26"/>
    <x v="2"/>
    <n v="12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73772"/>
    <x v="1557"/>
    <x v="0"/>
    <x v="1"/>
    <x v="0"/>
    <s v="80.02.10.01"/>
    <x v="16"/>
    <x v="2"/>
    <x v="2"/>
    <s v="Outros"/>
    <s v="80.02.10"/>
    <s v="Outros"/>
    <s v="80.02.10"/>
    <x v="37"/>
    <x v="0"/>
    <x v="1"/>
    <x v="0"/>
    <x v="1"/>
    <x v="2"/>
    <x v="2"/>
    <x v="0"/>
    <x v="5"/>
    <s v="2024-08-26"/>
    <x v="2"/>
    <n v="7377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50"/>
    <x v="1558"/>
    <x v="0"/>
    <x v="1"/>
    <x v="0"/>
    <s v="80.02.10.02"/>
    <x v="42"/>
    <x v="2"/>
    <x v="2"/>
    <s v="Outros"/>
    <s v="80.02.10"/>
    <s v="Outros"/>
    <s v="80.02.10"/>
    <x v="67"/>
    <x v="0"/>
    <x v="1"/>
    <x v="0"/>
    <x v="1"/>
    <x v="2"/>
    <x v="2"/>
    <x v="0"/>
    <x v="5"/>
    <s v="2024-08-26"/>
    <x v="2"/>
    <n v="450"/>
    <x v="0"/>
    <m/>
    <x v="0"/>
    <m/>
    <x v="16"/>
    <n v="100474707"/>
    <x v="0"/>
    <x v="0"/>
    <s v="Retençoes STAPS"/>
    <s v="ORI"/>
    <x v="0"/>
    <s v="RSND"/>
    <x v="0"/>
    <x v="0"/>
    <x v="0"/>
    <x v="0"/>
    <x v="0"/>
    <x v="0"/>
    <x v="0"/>
    <x v="0"/>
    <x v="0"/>
    <x v="0"/>
    <x v="0"/>
    <s v="Retençoes STAPS"/>
    <x v="0"/>
    <x v="0"/>
    <x v="0"/>
    <x v="0"/>
    <x v="2"/>
    <x v="0"/>
    <x v="0"/>
    <x v="0"/>
    <x v="0"/>
    <x v="1"/>
    <x v="0"/>
    <x v="0"/>
    <s v="RETENCAO OT"/>
  </r>
  <r>
    <x v="0"/>
    <n v="0"/>
    <n v="0"/>
    <n v="0"/>
    <n v="800"/>
    <x v="1559"/>
    <x v="0"/>
    <x v="1"/>
    <x v="0"/>
    <s v="80.02.10.20"/>
    <x v="20"/>
    <x v="2"/>
    <x v="2"/>
    <s v="Outros"/>
    <s v="80.02.10"/>
    <s v="Outros"/>
    <s v="80.02.10"/>
    <x v="34"/>
    <x v="0"/>
    <x v="1"/>
    <x v="9"/>
    <x v="1"/>
    <x v="2"/>
    <x v="2"/>
    <x v="0"/>
    <x v="5"/>
    <s v="2024-08-26"/>
    <x v="2"/>
    <n v="800"/>
    <x v="0"/>
    <m/>
    <x v="0"/>
    <m/>
    <x v="54"/>
    <n v="100477977"/>
    <x v="0"/>
    <x v="0"/>
    <s v="Retenções CVMovel"/>
    <s v="ORI"/>
    <x v="0"/>
    <s v="RT"/>
    <x v="0"/>
    <x v="0"/>
    <x v="0"/>
    <x v="0"/>
    <x v="0"/>
    <x v="0"/>
    <x v="0"/>
    <x v="0"/>
    <x v="0"/>
    <x v="0"/>
    <x v="0"/>
    <s v="Retenções CVMovel"/>
    <x v="0"/>
    <x v="0"/>
    <x v="0"/>
    <x v="0"/>
    <x v="2"/>
    <x v="0"/>
    <x v="0"/>
    <x v="0"/>
    <x v="0"/>
    <x v="1"/>
    <x v="0"/>
    <x v="0"/>
    <s v="RETENCAO OT"/>
  </r>
  <r>
    <x v="0"/>
    <n v="0"/>
    <n v="0"/>
    <n v="0"/>
    <n v="10527"/>
    <x v="1560"/>
    <x v="0"/>
    <x v="1"/>
    <x v="0"/>
    <s v="80.02.10.26"/>
    <x v="13"/>
    <x v="2"/>
    <x v="2"/>
    <s v="Outros"/>
    <s v="80.02.10"/>
    <s v="Outros"/>
    <s v="80.02.10"/>
    <x v="34"/>
    <x v="0"/>
    <x v="1"/>
    <x v="9"/>
    <x v="1"/>
    <x v="2"/>
    <x v="2"/>
    <x v="0"/>
    <x v="5"/>
    <s v="2024-08-26"/>
    <x v="2"/>
    <n v="10527"/>
    <x v="0"/>
    <m/>
    <x v="0"/>
    <m/>
    <x v="15"/>
    <n v="100479277"/>
    <x v="0"/>
    <x v="0"/>
    <s v="Retenção Sansung"/>
    <s v="ORI"/>
    <x v="0"/>
    <s v="RS"/>
    <x v="0"/>
    <x v="0"/>
    <x v="0"/>
    <x v="0"/>
    <x v="0"/>
    <x v="0"/>
    <x v="0"/>
    <x v="0"/>
    <x v="0"/>
    <x v="0"/>
    <x v="0"/>
    <s v="Retenção Sansung"/>
    <x v="0"/>
    <x v="0"/>
    <x v="0"/>
    <x v="0"/>
    <x v="2"/>
    <x v="0"/>
    <x v="0"/>
    <x v="0"/>
    <x v="0"/>
    <x v="1"/>
    <x v="0"/>
    <x v="0"/>
    <s v="RETENCAO OT"/>
  </r>
  <r>
    <x v="0"/>
    <n v="0"/>
    <n v="0"/>
    <n v="0"/>
    <n v="10422"/>
    <x v="1561"/>
    <x v="0"/>
    <x v="1"/>
    <x v="0"/>
    <s v="80.02.01"/>
    <x v="2"/>
    <x v="2"/>
    <x v="2"/>
    <s v="Retenções Iur"/>
    <s v="80.02.01"/>
    <s v="Retenções Iur"/>
    <s v="80.02.01"/>
    <x v="2"/>
    <x v="0"/>
    <x v="1"/>
    <x v="0"/>
    <x v="1"/>
    <x v="2"/>
    <x v="2"/>
    <x v="0"/>
    <x v="5"/>
    <s v="2024-08-26"/>
    <x v="2"/>
    <n v="10422"/>
    <x v="0"/>
    <m/>
    <x v="0"/>
    <m/>
    <x v="2"/>
    <n v="100474696"/>
    <x v="0"/>
    <x v="0"/>
    <s v="Retenções Iur"/>
    <s v="ORI"/>
    <x v="0"/>
    <s v="RIUR"/>
    <x v="0"/>
    <x v="0"/>
    <x v="0"/>
    <x v="0"/>
    <x v="0"/>
    <x v="0"/>
    <x v="0"/>
    <x v="0"/>
    <x v="0"/>
    <x v="0"/>
    <x v="0"/>
    <s v="Retenções Iur"/>
    <x v="0"/>
    <x v="0"/>
    <x v="0"/>
    <x v="0"/>
    <x v="2"/>
    <x v="0"/>
    <x v="0"/>
    <x v="0"/>
    <x v="0"/>
    <x v="1"/>
    <x v="0"/>
    <x v="0"/>
    <s v="RETENCAO OT"/>
  </r>
  <r>
    <x v="0"/>
    <n v="0"/>
    <n v="0"/>
    <n v="0"/>
    <n v="8233"/>
    <x v="1562"/>
    <x v="0"/>
    <x v="1"/>
    <x v="0"/>
    <s v="80.02.10.21"/>
    <x v="52"/>
    <x v="2"/>
    <x v="2"/>
    <s v="Outros"/>
    <s v="80.02.10"/>
    <s v="Outros"/>
    <s v="80.02.10"/>
    <x v="71"/>
    <x v="0"/>
    <x v="1"/>
    <x v="0"/>
    <x v="1"/>
    <x v="2"/>
    <x v="2"/>
    <x v="0"/>
    <x v="5"/>
    <s v="2024-08-26"/>
    <x v="2"/>
    <n v="82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9000"/>
    <x v="1563"/>
    <x v="0"/>
    <x v="1"/>
    <x v="0"/>
    <s v="80.02.10.03"/>
    <x v="43"/>
    <x v="2"/>
    <x v="2"/>
    <s v="Outros"/>
    <s v="80.02.10"/>
    <s v="Outros"/>
    <s v="80.02.10"/>
    <x v="68"/>
    <x v="0"/>
    <x v="1"/>
    <x v="0"/>
    <x v="1"/>
    <x v="2"/>
    <x v="2"/>
    <x v="0"/>
    <x v="5"/>
    <s v="2024-08-26"/>
    <x v="2"/>
    <n v="9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89202"/>
    <x v="1564"/>
    <x v="0"/>
    <x v="1"/>
    <x v="0"/>
    <s v="80.02.10.01"/>
    <x v="16"/>
    <x v="2"/>
    <x v="2"/>
    <s v="Outros"/>
    <s v="80.02.10"/>
    <s v="Outros"/>
    <s v="80.02.10"/>
    <x v="37"/>
    <x v="0"/>
    <x v="1"/>
    <x v="0"/>
    <x v="1"/>
    <x v="2"/>
    <x v="2"/>
    <x v="0"/>
    <x v="5"/>
    <s v="2024-08-26"/>
    <x v="2"/>
    <n v="8920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544"/>
    <x v="1565"/>
    <x v="0"/>
    <x v="1"/>
    <x v="0"/>
    <s v="80.02.10.02"/>
    <x v="42"/>
    <x v="2"/>
    <x v="2"/>
    <s v="Outros"/>
    <s v="80.02.10"/>
    <s v="Outros"/>
    <s v="80.02.10"/>
    <x v="67"/>
    <x v="0"/>
    <x v="1"/>
    <x v="0"/>
    <x v="1"/>
    <x v="2"/>
    <x v="2"/>
    <x v="0"/>
    <x v="5"/>
    <s v="2024-08-26"/>
    <x v="2"/>
    <n v="2544"/>
    <x v="0"/>
    <m/>
    <x v="0"/>
    <m/>
    <x v="16"/>
    <n v="100474707"/>
    <x v="0"/>
    <x v="0"/>
    <s v="Retençoes STAPS"/>
    <s v="ORI"/>
    <x v="0"/>
    <s v="RSND"/>
    <x v="0"/>
    <x v="0"/>
    <x v="0"/>
    <x v="0"/>
    <x v="0"/>
    <x v="0"/>
    <x v="0"/>
    <x v="0"/>
    <x v="0"/>
    <x v="0"/>
    <x v="0"/>
    <s v="Retençoes STAPS"/>
    <x v="0"/>
    <x v="0"/>
    <x v="0"/>
    <x v="0"/>
    <x v="2"/>
    <x v="0"/>
    <x v="0"/>
    <x v="0"/>
    <x v="0"/>
    <x v="1"/>
    <x v="0"/>
    <x v="0"/>
    <s v="RETENCAO OT"/>
  </r>
  <r>
    <x v="0"/>
    <n v="0"/>
    <n v="0"/>
    <n v="0"/>
    <n v="230"/>
    <x v="1566"/>
    <x v="0"/>
    <x v="1"/>
    <x v="0"/>
    <s v="80.02.10.23"/>
    <x v="46"/>
    <x v="2"/>
    <x v="2"/>
    <s v="Outros"/>
    <s v="80.02.10"/>
    <s v="Outros"/>
    <s v="80.02.10"/>
    <x v="67"/>
    <x v="0"/>
    <x v="1"/>
    <x v="0"/>
    <x v="1"/>
    <x v="2"/>
    <x v="2"/>
    <x v="0"/>
    <x v="5"/>
    <s v="2024-08-26"/>
    <x v="2"/>
    <n v="230"/>
    <x v="0"/>
    <m/>
    <x v="0"/>
    <m/>
    <x v="136"/>
    <n v="100478986"/>
    <x v="0"/>
    <x v="0"/>
    <s v="Retenções SISCAP"/>
    <s v="ORI"/>
    <x v="0"/>
    <s v="SISCAP"/>
    <x v="0"/>
    <x v="0"/>
    <x v="0"/>
    <x v="0"/>
    <x v="0"/>
    <x v="0"/>
    <x v="0"/>
    <x v="0"/>
    <x v="0"/>
    <x v="0"/>
    <x v="0"/>
    <s v="Retenções SISCAP"/>
    <x v="0"/>
    <x v="0"/>
    <x v="0"/>
    <x v="0"/>
    <x v="2"/>
    <x v="0"/>
    <x v="0"/>
    <x v="0"/>
    <x v="0"/>
    <x v="1"/>
    <x v="0"/>
    <x v="0"/>
    <s v="RETENCAO OT"/>
  </r>
  <r>
    <x v="0"/>
    <n v="0"/>
    <n v="0"/>
    <n v="0"/>
    <n v="1167"/>
    <x v="1567"/>
    <x v="0"/>
    <x v="1"/>
    <x v="0"/>
    <s v="80.02.10.24"/>
    <x v="47"/>
    <x v="2"/>
    <x v="2"/>
    <s v="Outros"/>
    <s v="80.02.10"/>
    <s v="Outros"/>
    <s v="80.02.10"/>
    <x v="67"/>
    <x v="0"/>
    <x v="1"/>
    <x v="0"/>
    <x v="1"/>
    <x v="2"/>
    <x v="2"/>
    <x v="0"/>
    <x v="5"/>
    <s v="2024-08-26"/>
    <x v="2"/>
    <n v="1167"/>
    <x v="0"/>
    <m/>
    <x v="0"/>
    <m/>
    <x v="18"/>
    <n v="100478987"/>
    <x v="0"/>
    <x v="0"/>
    <s v="Retenções SIACSA"/>
    <s v="ORI"/>
    <x v="0"/>
    <s v="SIACSA"/>
    <x v="0"/>
    <x v="0"/>
    <x v="0"/>
    <x v="0"/>
    <x v="0"/>
    <x v="0"/>
    <x v="0"/>
    <x v="0"/>
    <x v="0"/>
    <x v="0"/>
    <x v="0"/>
    <s v="Retenções SIACSA"/>
    <x v="0"/>
    <x v="0"/>
    <x v="0"/>
    <x v="0"/>
    <x v="2"/>
    <x v="0"/>
    <x v="0"/>
    <x v="0"/>
    <x v="0"/>
    <x v="1"/>
    <x v="0"/>
    <x v="0"/>
    <s v="RETENCAO OT"/>
  </r>
  <r>
    <x v="0"/>
    <n v="0"/>
    <n v="0"/>
    <n v="0"/>
    <n v="4905"/>
    <x v="1568"/>
    <x v="0"/>
    <x v="1"/>
    <x v="0"/>
    <s v="80.02.10.26"/>
    <x v="13"/>
    <x v="2"/>
    <x v="2"/>
    <s v="Outros"/>
    <s v="80.02.10"/>
    <s v="Outros"/>
    <s v="80.02.10"/>
    <x v="34"/>
    <x v="0"/>
    <x v="1"/>
    <x v="9"/>
    <x v="1"/>
    <x v="2"/>
    <x v="2"/>
    <x v="0"/>
    <x v="5"/>
    <s v="2024-08-26"/>
    <x v="2"/>
    <n v="4905"/>
    <x v="0"/>
    <m/>
    <x v="0"/>
    <m/>
    <x v="15"/>
    <n v="100479277"/>
    <x v="0"/>
    <x v="0"/>
    <s v="Retenção Sansung"/>
    <s v="ORI"/>
    <x v="0"/>
    <s v="RS"/>
    <x v="0"/>
    <x v="0"/>
    <x v="0"/>
    <x v="0"/>
    <x v="0"/>
    <x v="0"/>
    <x v="0"/>
    <x v="0"/>
    <x v="0"/>
    <x v="0"/>
    <x v="0"/>
    <s v="Retenção Sansung"/>
    <x v="0"/>
    <x v="0"/>
    <x v="0"/>
    <x v="0"/>
    <x v="2"/>
    <x v="0"/>
    <x v="0"/>
    <x v="0"/>
    <x v="0"/>
    <x v="1"/>
    <x v="0"/>
    <x v="0"/>
    <s v="RETENCAO OT"/>
  </r>
  <r>
    <x v="0"/>
    <n v="0"/>
    <n v="0"/>
    <n v="0"/>
    <n v="8593"/>
    <x v="1569"/>
    <x v="0"/>
    <x v="1"/>
    <x v="0"/>
    <s v="80.02.01"/>
    <x v="2"/>
    <x v="2"/>
    <x v="2"/>
    <s v="Retenções Iur"/>
    <s v="80.02.01"/>
    <s v="Retenções Iur"/>
    <s v="80.02.01"/>
    <x v="2"/>
    <x v="0"/>
    <x v="1"/>
    <x v="0"/>
    <x v="1"/>
    <x v="2"/>
    <x v="2"/>
    <x v="0"/>
    <x v="5"/>
    <s v="2024-08-26"/>
    <x v="2"/>
    <n v="8593"/>
    <x v="0"/>
    <m/>
    <x v="0"/>
    <m/>
    <x v="2"/>
    <n v="100474696"/>
    <x v="0"/>
    <x v="0"/>
    <s v="Retenções Iur"/>
    <s v="ORI"/>
    <x v="0"/>
    <s v="RIUR"/>
    <x v="0"/>
    <x v="0"/>
    <x v="0"/>
    <x v="0"/>
    <x v="0"/>
    <x v="0"/>
    <x v="0"/>
    <x v="0"/>
    <x v="0"/>
    <x v="0"/>
    <x v="0"/>
    <s v="Retenções Iur"/>
    <x v="0"/>
    <x v="0"/>
    <x v="0"/>
    <x v="0"/>
    <x v="2"/>
    <x v="0"/>
    <x v="0"/>
    <x v="0"/>
    <x v="0"/>
    <x v="1"/>
    <x v="0"/>
    <x v="0"/>
    <s v="RETENCAO OT"/>
  </r>
  <r>
    <x v="0"/>
    <n v="0"/>
    <n v="0"/>
    <n v="0"/>
    <n v="10767"/>
    <x v="1570"/>
    <x v="0"/>
    <x v="1"/>
    <x v="0"/>
    <s v="80.02.10.01"/>
    <x v="16"/>
    <x v="2"/>
    <x v="2"/>
    <s v="Outros"/>
    <s v="80.02.10"/>
    <s v="Outros"/>
    <s v="80.02.10"/>
    <x v="37"/>
    <x v="0"/>
    <x v="1"/>
    <x v="0"/>
    <x v="1"/>
    <x v="2"/>
    <x v="2"/>
    <x v="0"/>
    <x v="5"/>
    <s v="2024-08-26"/>
    <x v="2"/>
    <n v="10767"/>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650"/>
    <x v="1571"/>
    <x v="0"/>
    <x v="1"/>
    <x v="0"/>
    <s v="80.02.01"/>
    <x v="2"/>
    <x v="2"/>
    <x v="2"/>
    <s v="Retenções Iur"/>
    <s v="80.02.01"/>
    <s v="Retenções Iur"/>
    <s v="80.02.01"/>
    <x v="2"/>
    <x v="0"/>
    <x v="1"/>
    <x v="0"/>
    <x v="1"/>
    <x v="2"/>
    <x v="2"/>
    <x v="0"/>
    <x v="5"/>
    <s v="2024-08-01"/>
    <x v="2"/>
    <n v="10650"/>
    <x v="0"/>
    <m/>
    <x v="0"/>
    <m/>
    <x v="2"/>
    <n v="100474696"/>
    <x v="0"/>
    <x v="0"/>
    <s v="Retenções Iur"/>
    <s v="ORI"/>
    <x v="0"/>
    <s v="RIUR"/>
    <x v="0"/>
    <x v="0"/>
    <x v="0"/>
    <x v="0"/>
    <x v="0"/>
    <x v="0"/>
    <x v="0"/>
    <x v="0"/>
    <x v="0"/>
    <x v="0"/>
    <x v="0"/>
    <s v="Retenções Iur"/>
    <x v="0"/>
    <x v="0"/>
    <x v="0"/>
    <x v="0"/>
    <x v="2"/>
    <x v="0"/>
    <x v="0"/>
    <x v="0"/>
    <x v="0"/>
    <x v="1"/>
    <x v="0"/>
    <x v="0"/>
    <s v="RETENCAO OT"/>
  </r>
  <r>
    <x v="1"/>
    <n v="0"/>
    <n v="0"/>
    <n v="0"/>
    <n v="2700"/>
    <x v="1572"/>
    <x v="0"/>
    <x v="0"/>
    <x v="0"/>
    <s v="01.27.06.76"/>
    <x v="11"/>
    <x v="1"/>
    <x v="1"/>
    <s v="Requalificação Urbana e habitação"/>
    <s v="01.27.06"/>
    <s v="Requalificação Urbana e habitação"/>
    <s v="01.27.06"/>
    <x v="1"/>
    <x v="0"/>
    <x v="0"/>
    <x v="0"/>
    <x v="0"/>
    <x v="1"/>
    <x v="1"/>
    <x v="0"/>
    <x v="7"/>
    <s v="2024-09-13"/>
    <x v="2"/>
    <n v="270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mão de obra no âmbito do trabalho de requalificação urbana e ambiental de Dacalinha, conforme anexo."/>
  </r>
  <r>
    <x v="1"/>
    <n v="0"/>
    <n v="0"/>
    <n v="0"/>
    <n v="15300"/>
    <x v="1572"/>
    <x v="0"/>
    <x v="0"/>
    <x v="0"/>
    <s v="01.27.06.76"/>
    <x v="11"/>
    <x v="1"/>
    <x v="1"/>
    <s v="Requalificação Urbana e habitação"/>
    <s v="01.27.06"/>
    <s v="Requalificação Urbana e habitação"/>
    <s v="01.27.06"/>
    <x v="1"/>
    <x v="0"/>
    <x v="0"/>
    <x v="0"/>
    <x v="0"/>
    <x v="1"/>
    <x v="1"/>
    <x v="0"/>
    <x v="7"/>
    <s v="2024-09-13"/>
    <x v="2"/>
    <n v="15300"/>
    <x v="0"/>
    <m/>
    <x v="0"/>
    <m/>
    <x v="283"/>
    <n v="100479719"/>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mão de obra no âmbito do trabalho de requalificação urbana e ambiental de Dacalinha, conforme anexo."/>
  </r>
  <r>
    <x v="0"/>
    <n v="0"/>
    <n v="0"/>
    <n v="0"/>
    <n v="9000"/>
    <x v="1573"/>
    <x v="0"/>
    <x v="1"/>
    <x v="0"/>
    <s v="80.02.01"/>
    <x v="2"/>
    <x v="2"/>
    <x v="2"/>
    <s v="Retenções Iur"/>
    <s v="80.02.01"/>
    <s v="Retenções Iur"/>
    <s v="80.02.01"/>
    <x v="2"/>
    <x v="0"/>
    <x v="1"/>
    <x v="0"/>
    <x v="1"/>
    <x v="2"/>
    <x v="2"/>
    <x v="0"/>
    <x v="5"/>
    <s v="2024-08-02"/>
    <x v="2"/>
    <n v="9000"/>
    <x v="0"/>
    <m/>
    <x v="0"/>
    <m/>
    <x v="2"/>
    <n v="100474696"/>
    <x v="0"/>
    <x v="0"/>
    <s v="Retenções Iur"/>
    <s v="ORI"/>
    <x v="0"/>
    <s v="RIUR"/>
    <x v="0"/>
    <x v="0"/>
    <x v="0"/>
    <x v="0"/>
    <x v="0"/>
    <x v="0"/>
    <x v="0"/>
    <x v="0"/>
    <x v="0"/>
    <x v="0"/>
    <x v="0"/>
    <s v="Retenções Iur"/>
    <x v="0"/>
    <x v="0"/>
    <x v="0"/>
    <x v="0"/>
    <x v="2"/>
    <x v="0"/>
    <x v="0"/>
    <x v="0"/>
    <x v="0"/>
    <x v="1"/>
    <x v="0"/>
    <x v="0"/>
    <s v="RETENCAO OT"/>
  </r>
  <r>
    <x v="1"/>
    <n v="0"/>
    <n v="0"/>
    <n v="0"/>
    <n v="17610"/>
    <x v="1574"/>
    <x v="0"/>
    <x v="0"/>
    <x v="0"/>
    <s v="01.27.02.15"/>
    <x v="25"/>
    <x v="1"/>
    <x v="1"/>
    <s v="Saneamento básico"/>
    <s v="01.27.02"/>
    <s v="Saneamento básico"/>
    <s v="01.27.02"/>
    <x v="46"/>
    <x v="0"/>
    <x v="0"/>
    <x v="0"/>
    <x v="0"/>
    <x v="1"/>
    <x v="1"/>
    <x v="0"/>
    <x v="7"/>
    <s v="2024-09-17"/>
    <x v="2"/>
    <n v="17610"/>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 viatura afeto a Transferência de resíduos sólidos e urbano da CMSM, conforme anexo. "/>
  </r>
  <r>
    <x v="0"/>
    <n v="0"/>
    <n v="0"/>
    <n v="0"/>
    <n v="100000"/>
    <x v="1575"/>
    <x v="0"/>
    <x v="0"/>
    <x v="0"/>
    <s v="01.24.04.01.05"/>
    <x v="44"/>
    <x v="6"/>
    <x v="7"/>
    <s v="Segurança"/>
    <s v="01.24.04"/>
    <s v="Segurança"/>
    <s v="01.24.04"/>
    <x v="65"/>
    <x v="0"/>
    <x v="0"/>
    <x v="0"/>
    <x v="0"/>
    <x v="1"/>
    <x v="0"/>
    <x v="0"/>
    <x v="3"/>
    <s v="2024-05-09"/>
    <x v="1"/>
    <n v="100000"/>
    <x v="0"/>
    <m/>
    <x v="0"/>
    <m/>
    <x v="284"/>
    <n v="100479630"/>
    <x v="0"/>
    <x v="0"/>
    <s v="Formação de Bombeiros/Fiscais Municipais"/>
    <s v="ORI"/>
    <x v="0"/>
    <m/>
    <x v="0"/>
    <x v="0"/>
    <x v="0"/>
    <x v="0"/>
    <x v="0"/>
    <x v="0"/>
    <x v="0"/>
    <x v="0"/>
    <x v="0"/>
    <x v="0"/>
    <x v="0"/>
    <s v="Formação de Bombeiros/Fiscais Municipais"/>
    <x v="0"/>
    <x v="0"/>
    <x v="0"/>
    <x v="0"/>
    <x v="1"/>
    <x v="0"/>
    <x v="0"/>
    <x v="1"/>
    <x v="0"/>
    <x v="0"/>
    <x v="0"/>
    <x v="0"/>
    <s v="Pagamento de um parte da proposta a favor da Ar Auto Rocha, referente aos serviços de transporte de Calheta São Miguel a Cidade Praia no âmbito da formação dos agentes da Policia Municipal de Calheta São Miguel, conforme anexo._x000d__x000a_"/>
  </r>
  <r>
    <x v="0"/>
    <n v="0"/>
    <n v="0"/>
    <n v="0"/>
    <n v="145500"/>
    <x v="1576"/>
    <x v="0"/>
    <x v="0"/>
    <x v="0"/>
    <s v="03.16.15"/>
    <x v="0"/>
    <x v="0"/>
    <x v="0"/>
    <s v="Direção Financeira"/>
    <s v="03.16.15"/>
    <s v="Direção Financeira"/>
    <s v="03.16.15"/>
    <x v="43"/>
    <x v="0"/>
    <x v="0"/>
    <x v="1"/>
    <x v="0"/>
    <x v="0"/>
    <x v="0"/>
    <x v="0"/>
    <x v="7"/>
    <s v="2024-09-19"/>
    <x v="2"/>
    <n v="145500"/>
    <x v="0"/>
    <m/>
    <x v="0"/>
    <m/>
    <x v="285"/>
    <n v="100451567"/>
    <x v="0"/>
    <x v="0"/>
    <s v="Direção Financeira"/>
    <s v="ORI"/>
    <x v="0"/>
    <m/>
    <x v="0"/>
    <x v="0"/>
    <x v="0"/>
    <x v="0"/>
    <x v="0"/>
    <x v="0"/>
    <x v="0"/>
    <x v="0"/>
    <x v="0"/>
    <x v="0"/>
    <x v="0"/>
    <s v="Direção Financeira"/>
    <x v="0"/>
    <x v="0"/>
    <x v="0"/>
    <x v="0"/>
    <x v="0"/>
    <x v="0"/>
    <x v="0"/>
    <x v="0"/>
    <x v="0"/>
    <x v="0"/>
    <x v="0"/>
    <x v="0"/>
    <s v="Pagamento a favor Complexo Turístico Vulcão, referente serviço buffet-(almoço e sobremesa), conforme anexo."/>
  </r>
  <r>
    <x v="0"/>
    <n v="0"/>
    <n v="0"/>
    <n v="0"/>
    <n v="2400"/>
    <x v="1577"/>
    <x v="0"/>
    <x v="0"/>
    <x v="0"/>
    <s v="03.16.15"/>
    <x v="0"/>
    <x v="0"/>
    <x v="0"/>
    <s v="Direção Financeira"/>
    <s v="03.16.15"/>
    <s v="Direção Financeira"/>
    <s v="03.16.15"/>
    <x v="38"/>
    <x v="0"/>
    <x v="0"/>
    <x v="0"/>
    <x v="0"/>
    <x v="0"/>
    <x v="0"/>
    <x v="0"/>
    <x v="7"/>
    <s v="2024-09-19"/>
    <x v="2"/>
    <n v="2400"/>
    <x v="0"/>
    <m/>
    <x v="0"/>
    <m/>
    <x v="2"/>
    <n v="100474696"/>
    <x v="0"/>
    <x v="1"/>
    <s v="Direção Financeira"/>
    <s v="ORI"/>
    <x v="0"/>
    <m/>
    <x v="0"/>
    <x v="0"/>
    <x v="0"/>
    <x v="0"/>
    <x v="0"/>
    <x v="0"/>
    <x v="0"/>
    <x v="0"/>
    <x v="0"/>
    <x v="0"/>
    <x v="0"/>
    <s v="Direção Financeira"/>
    <x v="0"/>
    <x v="0"/>
    <x v="0"/>
    <x v="0"/>
    <x v="0"/>
    <x v="0"/>
    <x v="0"/>
    <x v="0"/>
    <x v="0"/>
    <x v="0"/>
    <x v="1"/>
    <x v="0"/>
    <s v="Pagamento a favor do Sr. João Batista Gomes, referente ao pagamento de serviços de aluguer de quarto para alojamento dos Vereadores da Camara Municipal de Boavista, conforme anexo."/>
  </r>
  <r>
    <x v="0"/>
    <n v="0"/>
    <n v="0"/>
    <n v="0"/>
    <n v="13600"/>
    <x v="1577"/>
    <x v="0"/>
    <x v="0"/>
    <x v="0"/>
    <s v="03.16.15"/>
    <x v="0"/>
    <x v="0"/>
    <x v="0"/>
    <s v="Direção Financeira"/>
    <s v="03.16.15"/>
    <s v="Direção Financeira"/>
    <s v="03.16.15"/>
    <x v="38"/>
    <x v="0"/>
    <x v="0"/>
    <x v="0"/>
    <x v="0"/>
    <x v="0"/>
    <x v="0"/>
    <x v="0"/>
    <x v="7"/>
    <s v="2024-09-19"/>
    <x v="2"/>
    <n v="13600"/>
    <x v="0"/>
    <m/>
    <x v="0"/>
    <m/>
    <x v="286"/>
    <n v="100479721"/>
    <x v="0"/>
    <x v="0"/>
    <s v="Direção Financeira"/>
    <s v="ORI"/>
    <x v="0"/>
    <m/>
    <x v="0"/>
    <x v="0"/>
    <x v="0"/>
    <x v="0"/>
    <x v="0"/>
    <x v="0"/>
    <x v="0"/>
    <x v="0"/>
    <x v="0"/>
    <x v="0"/>
    <x v="0"/>
    <s v="Direção Financeira"/>
    <x v="0"/>
    <x v="0"/>
    <x v="0"/>
    <x v="0"/>
    <x v="0"/>
    <x v="0"/>
    <x v="0"/>
    <x v="0"/>
    <x v="0"/>
    <x v="0"/>
    <x v="0"/>
    <x v="0"/>
    <s v="Pagamento a favor do Sr. João Batista Gomes, referente ao pagamento de serviços de aluguer de quarto para alojamento dos Vereadores da Camara Municipal de Boavista, conforme anexo."/>
  </r>
  <r>
    <x v="1"/>
    <n v="0"/>
    <n v="0"/>
    <n v="0"/>
    <n v="15000"/>
    <x v="1578"/>
    <x v="0"/>
    <x v="0"/>
    <x v="0"/>
    <s v="01.27.06.76"/>
    <x v="11"/>
    <x v="1"/>
    <x v="1"/>
    <s v="Requalificação Urbana e habitação"/>
    <s v="01.27.06"/>
    <s v="Requalificação Urbana e habitação"/>
    <s v="01.27.06"/>
    <x v="1"/>
    <x v="0"/>
    <x v="0"/>
    <x v="0"/>
    <x v="0"/>
    <x v="1"/>
    <x v="1"/>
    <x v="0"/>
    <x v="7"/>
    <s v="2024-09-19"/>
    <x v="2"/>
    <n v="15000"/>
    <x v="0"/>
    <m/>
    <x v="0"/>
    <m/>
    <x v="287"/>
    <n v="100478363"/>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Wilson Emanuel Furtado Cabral, referente a venda de 3000un paralelos para trabalhos da Requalificação Urbana e ambiental de Dacalinha-Achada Monte, conforme anexo. "/>
  </r>
  <r>
    <x v="0"/>
    <n v="0"/>
    <n v="0"/>
    <n v="0"/>
    <n v="17610"/>
    <x v="1579"/>
    <x v="0"/>
    <x v="0"/>
    <x v="0"/>
    <s v="03.16.15"/>
    <x v="0"/>
    <x v="0"/>
    <x v="0"/>
    <s v="Direção Financeira"/>
    <s v="03.16.15"/>
    <s v="Direção Financeira"/>
    <s v="03.16.15"/>
    <x v="38"/>
    <x v="0"/>
    <x v="0"/>
    <x v="0"/>
    <x v="0"/>
    <x v="0"/>
    <x v="0"/>
    <x v="0"/>
    <x v="7"/>
    <s v="2024-09-19"/>
    <x v="2"/>
    <n v="17610"/>
    <x v="0"/>
    <m/>
    <x v="0"/>
    <m/>
    <x v="288"/>
    <n v="100478577"/>
    <x v="0"/>
    <x v="0"/>
    <s v="Direção Financeira"/>
    <s v="ORI"/>
    <x v="0"/>
    <m/>
    <x v="0"/>
    <x v="0"/>
    <x v="0"/>
    <x v="0"/>
    <x v="0"/>
    <x v="0"/>
    <x v="0"/>
    <x v="0"/>
    <x v="0"/>
    <x v="0"/>
    <x v="0"/>
    <s v="Direção Financeira"/>
    <x v="0"/>
    <x v="0"/>
    <x v="0"/>
    <x v="0"/>
    <x v="0"/>
    <x v="0"/>
    <x v="0"/>
    <x v="0"/>
    <x v="0"/>
    <x v="0"/>
    <x v="0"/>
    <x v="0"/>
    <s v="Pagamento referente ao jantar servido a delegação Francesa AMEIAN de visita ao Município de São Miguel, conforme anexo."/>
  </r>
  <r>
    <x v="1"/>
    <n v="0"/>
    <n v="0"/>
    <n v="0"/>
    <n v="19800"/>
    <x v="1580"/>
    <x v="0"/>
    <x v="0"/>
    <x v="0"/>
    <s v="01.27.06.80"/>
    <x v="1"/>
    <x v="1"/>
    <x v="1"/>
    <s v="Requalificação Urbana e habitação"/>
    <s v="01.27.06"/>
    <s v="Requalificação Urbana e habitação"/>
    <s v="01.27.06"/>
    <x v="1"/>
    <x v="0"/>
    <x v="0"/>
    <x v="0"/>
    <x v="0"/>
    <x v="1"/>
    <x v="1"/>
    <x v="0"/>
    <x v="7"/>
    <s v="2024-09-19"/>
    <x v="2"/>
    <n v="19800"/>
    <x v="0"/>
    <m/>
    <x v="0"/>
    <m/>
    <x v="2"/>
    <n v="100474696"/>
    <x v="0"/>
    <x v="1"/>
    <s v="Requalificação Urbana de Veneza"/>
    <s v="ORI"/>
    <x v="0"/>
    <m/>
    <x v="0"/>
    <x v="0"/>
    <x v="0"/>
    <x v="0"/>
    <x v="0"/>
    <x v="0"/>
    <x v="0"/>
    <x v="0"/>
    <x v="0"/>
    <x v="0"/>
    <x v="0"/>
    <s v="Requalificação Urbana de Veneza"/>
    <x v="0"/>
    <x v="0"/>
    <x v="0"/>
    <x v="0"/>
    <x v="1"/>
    <x v="0"/>
    <x v="0"/>
    <x v="0"/>
    <x v="0"/>
    <x v="0"/>
    <x v="1"/>
    <x v="0"/>
    <s v="Pagamento referente a aquisição de serviços de perfuração de bazes de postes de iluminação, no âmbito da requalificação urbana e ambiental da Praia de Veneza, conforme anexo."/>
  </r>
  <r>
    <x v="1"/>
    <n v="0"/>
    <n v="0"/>
    <n v="0"/>
    <n v="500000"/>
    <x v="1581"/>
    <x v="0"/>
    <x v="0"/>
    <x v="0"/>
    <s v="03.16.15"/>
    <x v="0"/>
    <x v="0"/>
    <x v="0"/>
    <s v="Direção Financeira"/>
    <s v="03.16.15"/>
    <s v="Direção Financeira"/>
    <s v="03.16.15"/>
    <x v="55"/>
    <x v="0"/>
    <x v="0"/>
    <x v="0"/>
    <x v="0"/>
    <x v="0"/>
    <x v="1"/>
    <x v="0"/>
    <x v="0"/>
    <s v="2024-01-17"/>
    <x v="0"/>
    <n v="500000"/>
    <x v="0"/>
    <m/>
    <x v="0"/>
    <m/>
    <x v="289"/>
    <n v="100477296"/>
    <x v="0"/>
    <x v="0"/>
    <s v="Direção Financeira"/>
    <s v="ORI"/>
    <x v="0"/>
    <m/>
    <x v="0"/>
    <x v="0"/>
    <x v="0"/>
    <x v="0"/>
    <x v="0"/>
    <x v="0"/>
    <x v="0"/>
    <x v="0"/>
    <x v="0"/>
    <x v="0"/>
    <x v="0"/>
    <s v="Direção Financeira"/>
    <x v="0"/>
    <x v="0"/>
    <x v="0"/>
    <x v="0"/>
    <x v="0"/>
    <x v="0"/>
    <x v="0"/>
    <x v="0"/>
    <x v="0"/>
    <x v="0"/>
    <x v="0"/>
    <x v="0"/>
    <s v="Pagamento a favor da Empresa CGR, relativamente aos trabalhos da requalificação criação de pracetas na localidade de Achada Batalha Oeste, conforme documento em anexo."/>
  </r>
  <r>
    <x v="0"/>
    <n v="0"/>
    <n v="0"/>
    <n v="0"/>
    <n v="7200"/>
    <x v="1582"/>
    <x v="0"/>
    <x v="1"/>
    <x v="0"/>
    <s v="03.03.10"/>
    <x v="8"/>
    <x v="0"/>
    <x v="4"/>
    <s v="Receitas Da Câmara"/>
    <s v="03.03.10"/>
    <s v="Receitas Da Câmara"/>
    <s v="03.03.10"/>
    <x v="20"/>
    <x v="0"/>
    <x v="3"/>
    <x v="3"/>
    <x v="0"/>
    <x v="0"/>
    <x v="2"/>
    <x v="0"/>
    <x v="0"/>
    <s v="2024-01-02"/>
    <x v="0"/>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1583"/>
    <x v="0"/>
    <x v="1"/>
    <x v="0"/>
    <s v="03.03.10"/>
    <x v="8"/>
    <x v="0"/>
    <x v="4"/>
    <s v="Receitas Da Câmara"/>
    <s v="03.03.10"/>
    <s v="Receitas Da Câmara"/>
    <s v="03.03.10"/>
    <x v="21"/>
    <x v="0"/>
    <x v="3"/>
    <x v="3"/>
    <x v="0"/>
    <x v="0"/>
    <x v="2"/>
    <x v="0"/>
    <x v="0"/>
    <s v="2024-01-02"/>
    <x v="0"/>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1584"/>
    <x v="0"/>
    <x v="1"/>
    <x v="0"/>
    <s v="03.03.10"/>
    <x v="8"/>
    <x v="0"/>
    <x v="4"/>
    <s v="Receitas Da Câmara"/>
    <s v="03.03.10"/>
    <s v="Receitas Da Câmara"/>
    <s v="03.03.10"/>
    <x v="8"/>
    <x v="0"/>
    <x v="3"/>
    <x v="3"/>
    <x v="0"/>
    <x v="0"/>
    <x v="2"/>
    <x v="0"/>
    <x v="0"/>
    <s v="2024-01-02"/>
    <x v="0"/>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1585"/>
    <x v="0"/>
    <x v="1"/>
    <x v="0"/>
    <s v="03.03.10"/>
    <x v="8"/>
    <x v="0"/>
    <x v="4"/>
    <s v="Receitas Da Câmara"/>
    <s v="03.03.10"/>
    <s v="Receitas Da Câmara"/>
    <s v="03.03.10"/>
    <x v="51"/>
    <x v="0"/>
    <x v="3"/>
    <x v="3"/>
    <x v="0"/>
    <x v="0"/>
    <x v="2"/>
    <x v="0"/>
    <x v="0"/>
    <s v="2024-01-02"/>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0"/>
    <x v="1586"/>
    <x v="0"/>
    <x v="1"/>
    <x v="0"/>
    <s v="03.03.10"/>
    <x v="8"/>
    <x v="0"/>
    <x v="4"/>
    <s v="Receitas Da Câmara"/>
    <s v="03.03.10"/>
    <s v="Receitas Da Câmara"/>
    <s v="03.03.10"/>
    <x v="11"/>
    <x v="0"/>
    <x v="0"/>
    <x v="5"/>
    <x v="0"/>
    <x v="0"/>
    <x v="2"/>
    <x v="0"/>
    <x v="0"/>
    <s v="2024-01-02"/>
    <x v="0"/>
    <n v="9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30"/>
    <x v="1587"/>
    <x v="0"/>
    <x v="1"/>
    <x v="0"/>
    <s v="03.03.10"/>
    <x v="8"/>
    <x v="0"/>
    <x v="4"/>
    <s v="Receitas Da Câmara"/>
    <s v="03.03.10"/>
    <s v="Receitas Da Câmara"/>
    <s v="03.03.10"/>
    <x v="9"/>
    <x v="0"/>
    <x v="3"/>
    <x v="3"/>
    <x v="0"/>
    <x v="0"/>
    <x v="2"/>
    <x v="0"/>
    <x v="0"/>
    <s v="2024-01-02"/>
    <x v="0"/>
    <n v="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1588"/>
    <x v="0"/>
    <x v="1"/>
    <x v="0"/>
    <s v="03.03.10"/>
    <x v="8"/>
    <x v="0"/>
    <x v="4"/>
    <s v="Receitas Da Câmara"/>
    <s v="03.03.10"/>
    <s v="Receitas Da Câmara"/>
    <s v="03.03.10"/>
    <x v="6"/>
    <x v="0"/>
    <x v="3"/>
    <x v="3"/>
    <x v="0"/>
    <x v="0"/>
    <x v="2"/>
    <x v="0"/>
    <x v="0"/>
    <s v="2024-01-02"/>
    <x v="0"/>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126.25"/>
    <x v="1589"/>
    <x v="0"/>
    <x v="1"/>
    <x v="0"/>
    <s v="03.03.10"/>
    <x v="8"/>
    <x v="0"/>
    <x v="4"/>
    <s v="Receitas Da Câmara"/>
    <s v="03.03.10"/>
    <s v="Receitas Da Câmara"/>
    <s v="03.03.10"/>
    <x v="18"/>
    <x v="0"/>
    <x v="0"/>
    <x v="0"/>
    <x v="0"/>
    <x v="0"/>
    <x v="2"/>
    <x v="0"/>
    <x v="0"/>
    <s v="2024-01-02"/>
    <x v="0"/>
    <n v="22126.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1590"/>
    <x v="0"/>
    <x v="1"/>
    <x v="0"/>
    <s v="03.03.10"/>
    <x v="8"/>
    <x v="0"/>
    <x v="4"/>
    <s v="Receitas Da Câmara"/>
    <s v="03.03.10"/>
    <s v="Receitas Da Câmara"/>
    <s v="03.03.10"/>
    <x v="51"/>
    <x v="0"/>
    <x v="3"/>
    <x v="3"/>
    <x v="0"/>
    <x v="0"/>
    <x v="2"/>
    <x v="0"/>
    <x v="0"/>
    <s v="2024-01-02"/>
    <x v="0"/>
    <n v="6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20"/>
    <x v="1591"/>
    <x v="0"/>
    <x v="1"/>
    <x v="0"/>
    <s v="03.03.10"/>
    <x v="8"/>
    <x v="0"/>
    <x v="4"/>
    <s v="Receitas Da Câmara"/>
    <s v="03.03.10"/>
    <s v="Receitas Da Câmara"/>
    <s v="03.03.10"/>
    <x v="21"/>
    <x v="0"/>
    <x v="3"/>
    <x v="3"/>
    <x v="0"/>
    <x v="0"/>
    <x v="2"/>
    <x v="0"/>
    <x v="0"/>
    <s v="2024-01-02"/>
    <x v="0"/>
    <n v="42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2126.25"/>
    <x v="1592"/>
    <x v="0"/>
    <x v="1"/>
    <x v="0"/>
    <s v="03.03.10"/>
    <x v="8"/>
    <x v="0"/>
    <x v="4"/>
    <s v="Receitas Da Câmara"/>
    <s v="03.03.10"/>
    <s v="Receitas Da Câmara"/>
    <s v="03.03.10"/>
    <x v="18"/>
    <x v="0"/>
    <x v="0"/>
    <x v="0"/>
    <x v="0"/>
    <x v="0"/>
    <x v="2"/>
    <x v="0"/>
    <x v="0"/>
    <s v="2024-01-02"/>
    <x v="0"/>
    <n v="22126.25"/>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5000"/>
    <x v="1593"/>
    <x v="0"/>
    <x v="0"/>
    <x v="0"/>
    <s v="01.25.04.22"/>
    <x v="7"/>
    <x v="3"/>
    <x v="3"/>
    <s v="Cultura"/>
    <s v="01.25.04"/>
    <s v="Cultura"/>
    <s v="01.25.04"/>
    <x v="4"/>
    <x v="0"/>
    <x v="2"/>
    <x v="2"/>
    <x v="0"/>
    <x v="1"/>
    <x v="0"/>
    <x v="0"/>
    <x v="0"/>
    <s v="2024-01-26"/>
    <x v="0"/>
    <n v="15000"/>
    <x v="0"/>
    <m/>
    <x v="0"/>
    <m/>
    <x v="290"/>
    <n v="10047959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proveniente de aquisição de peças de artesanato, destinados aos serviços de representação da Câmara, conforme anexo."/>
  </r>
  <r>
    <x v="1"/>
    <n v="0"/>
    <n v="0"/>
    <n v="0"/>
    <n v="1500"/>
    <x v="1594"/>
    <x v="0"/>
    <x v="0"/>
    <x v="0"/>
    <s v="01.27.06.80"/>
    <x v="1"/>
    <x v="1"/>
    <x v="1"/>
    <s v="Requalificação Urbana e habitação"/>
    <s v="01.27.06"/>
    <s v="Requalificação Urbana e habitação"/>
    <s v="01.27.06"/>
    <x v="1"/>
    <x v="0"/>
    <x v="0"/>
    <x v="0"/>
    <x v="0"/>
    <x v="1"/>
    <x v="1"/>
    <x v="0"/>
    <x v="2"/>
    <s v="2024-02-16"/>
    <x v="0"/>
    <n v="1500"/>
    <x v="0"/>
    <m/>
    <x v="0"/>
    <m/>
    <x v="177"/>
    <n v="100479581"/>
    <x v="0"/>
    <x v="0"/>
    <s v="Requalificação Urbana de Veneza"/>
    <s v="ORI"/>
    <x v="0"/>
    <m/>
    <x v="0"/>
    <x v="0"/>
    <x v="0"/>
    <x v="0"/>
    <x v="0"/>
    <x v="0"/>
    <x v="0"/>
    <x v="0"/>
    <x v="0"/>
    <x v="0"/>
    <x v="0"/>
    <s v="Requalificação Urbana de Veneza"/>
    <x v="0"/>
    <x v="0"/>
    <x v="0"/>
    <x v="0"/>
    <x v="1"/>
    <x v="0"/>
    <x v="0"/>
    <x v="0"/>
    <x v="0"/>
    <x v="0"/>
    <x v="0"/>
    <x v="0"/>
    <s v="Gratificação pelos trabalhos efetuados com cilindro nos dias 12 e 15 de fevereiro no âmbito da requalificação urbana da praia de Veneza, conforme anexo."/>
  </r>
  <r>
    <x v="0"/>
    <n v="0"/>
    <n v="0"/>
    <n v="0"/>
    <n v="2800"/>
    <x v="1595"/>
    <x v="0"/>
    <x v="0"/>
    <x v="0"/>
    <s v="03.16.16"/>
    <x v="24"/>
    <x v="0"/>
    <x v="0"/>
    <s v="Direção Ambiente e Saneamento "/>
    <s v="03.16.16"/>
    <s v="Direção Ambiente e Saneamento "/>
    <s v="03.16.16"/>
    <x v="3"/>
    <x v="0"/>
    <x v="0"/>
    <x v="1"/>
    <x v="0"/>
    <x v="0"/>
    <x v="0"/>
    <x v="0"/>
    <x v="2"/>
    <s v="2024-02-26"/>
    <x v="0"/>
    <n v="2800"/>
    <x v="0"/>
    <m/>
    <x v="0"/>
    <m/>
    <x v="174"/>
    <n v="100476021"/>
    <x v="0"/>
    <x v="0"/>
    <s v="Direção Ambiente e Saneamento "/>
    <s v="ORI"/>
    <x v="0"/>
    <m/>
    <x v="0"/>
    <x v="0"/>
    <x v="0"/>
    <x v="0"/>
    <x v="0"/>
    <x v="0"/>
    <x v="0"/>
    <x v="0"/>
    <x v="0"/>
    <x v="0"/>
    <x v="0"/>
    <s v="Direção Ambiente e Saneamento "/>
    <x v="0"/>
    <x v="0"/>
    <x v="0"/>
    <x v="0"/>
    <x v="0"/>
    <x v="0"/>
    <x v="0"/>
    <x v="0"/>
    <x v="0"/>
    <x v="0"/>
    <x v="0"/>
    <x v="0"/>
    <s v="Ajuda de custo a favor do senhor Edmilson Tavares pela sua deslocação a Praia nos dias 19 e 20 de fevereiro de 2024, conforme anexo. "/>
  </r>
  <r>
    <x v="0"/>
    <n v="0"/>
    <n v="0"/>
    <n v="0"/>
    <n v="5400"/>
    <x v="1596"/>
    <x v="0"/>
    <x v="1"/>
    <x v="0"/>
    <s v="03.03.10"/>
    <x v="8"/>
    <x v="0"/>
    <x v="4"/>
    <s v="Receitas Da Câmara"/>
    <s v="03.03.10"/>
    <s v="Receitas Da Câmara"/>
    <s v="03.03.10"/>
    <x v="11"/>
    <x v="0"/>
    <x v="0"/>
    <x v="5"/>
    <x v="0"/>
    <x v="0"/>
    <x v="2"/>
    <x v="0"/>
    <x v="2"/>
    <s v="2024-02-02"/>
    <x v="0"/>
    <n v="54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920"/>
    <x v="1597"/>
    <x v="0"/>
    <x v="1"/>
    <x v="0"/>
    <s v="03.03.10"/>
    <x v="8"/>
    <x v="0"/>
    <x v="4"/>
    <s v="Receitas Da Câmara"/>
    <s v="03.03.10"/>
    <s v="Receitas Da Câmara"/>
    <s v="03.03.10"/>
    <x v="26"/>
    <x v="0"/>
    <x v="3"/>
    <x v="3"/>
    <x v="0"/>
    <x v="0"/>
    <x v="2"/>
    <x v="0"/>
    <x v="2"/>
    <s v="2024-02-02"/>
    <x v="0"/>
    <n v="92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8000"/>
    <x v="1598"/>
    <x v="0"/>
    <x v="1"/>
    <x v="0"/>
    <s v="03.03.10"/>
    <x v="8"/>
    <x v="0"/>
    <x v="4"/>
    <s v="Receitas Da Câmara"/>
    <s v="03.03.10"/>
    <s v="Receitas Da Câmara"/>
    <s v="03.03.10"/>
    <x v="42"/>
    <x v="0"/>
    <x v="3"/>
    <x v="3"/>
    <x v="0"/>
    <x v="0"/>
    <x v="2"/>
    <x v="0"/>
    <x v="2"/>
    <s v="2024-02-02"/>
    <x v="0"/>
    <n v="180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550"/>
    <x v="1599"/>
    <x v="0"/>
    <x v="1"/>
    <x v="0"/>
    <s v="03.03.10"/>
    <x v="8"/>
    <x v="0"/>
    <x v="4"/>
    <s v="Receitas Da Câmara"/>
    <s v="03.03.10"/>
    <s v="Receitas Da Câmara"/>
    <s v="03.03.10"/>
    <x v="17"/>
    <x v="0"/>
    <x v="3"/>
    <x v="3"/>
    <x v="0"/>
    <x v="0"/>
    <x v="2"/>
    <x v="0"/>
    <x v="2"/>
    <s v="2024-02-02"/>
    <x v="0"/>
    <n v="455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710"/>
    <x v="1600"/>
    <x v="0"/>
    <x v="1"/>
    <x v="0"/>
    <s v="03.03.10"/>
    <x v="8"/>
    <x v="0"/>
    <x v="4"/>
    <s v="Receitas Da Câmara"/>
    <s v="03.03.10"/>
    <s v="Receitas Da Câmara"/>
    <s v="03.03.10"/>
    <x v="13"/>
    <x v="0"/>
    <x v="3"/>
    <x v="3"/>
    <x v="0"/>
    <x v="0"/>
    <x v="2"/>
    <x v="0"/>
    <x v="2"/>
    <s v="2024-02-02"/>
    <x v="0"/>
    <n v="271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340"/>
    <x v="1601"/>
    <x v="0"/>
    <x v="1"/>
    <x v="0"/>
    <s v="03.03.10"/>
    <x v="8"/>
    <x v="0"/>
    <x v="4"/>
    <s v="Receitas Da Câmara"/>
    <s v="03.03.10"/>
    <s v="Receitas Da Câmara"/>
    <s v="03.03.10"/>
    <x v="8"/>
    <x v="0"/>
    <x v="3"/>
    <x v="3"/>
    <x v="0"/>
    <x v="0"/>
    <x v="2"/>
    <x v="0"/>
    <x v="2"/>
    <s v="2024-02-02"/>
    <x v="0"/>
    <n v="34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425"/>
    <x v="1602"/>
    <x v="0"/>
    <x v="1"/>
    <x v="0"/>
    <s v="03.03.10"/>
    <x v="8"/>
    <x v="0"/>
    <x v="4"/>
    <s v="Receitas Da Câmara"/>
    <s v="03.03.10"/>
    <s v="Receitas Da Câmara"/>
    <s v="03.03.10"/>
    <x v="10"/>
    <x v="0"/>
    <x v="3"/>
    <x v="3"/>
    <x v="0"/>
    <x v="0"/>
    <x v="2"/>
    <x v="0"/>
    <x v="2"/>
    <s v="2024-02-02"/>
    <x v="0"/>
    <n v="2425"/>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583"/>
    <x v="1603"/>
    <x v="0"/>
    <x v="1"/>
    <x v="0"/>
    <s v="03.03.10"/>
    <x v="8"/>
    <x v="0"/>
    <x v="4"/>
    <s v="Receitas Da Câmara"/>
    <s v="03.03.10"/>
    <s v="Receitas Da Câmara"/>
    <s v="03.03.10"/>
    <x v="9"/>
    <x v="0"/>
    <x v="3"/>
    <x v="3"/>
    <x v="0"/>
    <x v="0"/>
    <x v="2"/>
    <x v="0"/>
    <x v="2"/>
    <s v="2024-02-02"/>
    <x v="0"/>
    <n v="2583"/>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435"/>
    <x v="1604"/>
    <x v="0"/>
    <x v="1"/>
    <x v="0"/>
    <s v="03.03.10"/>
    <x v="8"/>
    <x v="0"/>
    <x v="4"/>
    <s v="Receitas Da Câmara"/>
    <s v="03.03.10"/>
    <s v="Receitas Da Câmara"/>
    <s v="03.03.10"/>
    <x v="25"/>
    <x v="0"/>
    <x v="3"/>
    <x v="3"/>
    <x v="0"/>
    <x v="0"/>
    <x v="2"/>
    <x v="0"/>
    <x v="2"/>
    <s v="2024-02-02"/>
    <x v="0"/>
    <n v="1435"/>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750"/>
    <x v="1605"/>
    <x v="0"/>
    <x v="1"/>
    <x v="0"/>
    <s v="03.03.10"/>
    <x v="8"/>
    <x v="0"/>
    <x v="4"/>
    <s v="Receitas Da Câmara"/>
    <s v="03.03.10"/>
    <s v="Receitas Da Câmara"/>
    <s v="03.03.10"/>
    <x v="16"/>
    <x v="0"/>
    <x v="0"/>
    <x v="5"/>
    <x v="0"/>
    <x v="0"/>
    <x v="2"/>
    <x v="0"/>
    <x v="2"/>
    <s v="2024-02-02"/>
    <x v="0"/>
    <n v="75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500"/>
    <x v="1606"/>
    <x v="0"/>
    <x v="1"/>
    <x v="0"/>
    <s v="03.03.10"/>
    <x v="8"/>
    <x v="0"/>
    <x v="4"/>
    <s v="Receitas Da Câmara"/>
    <s v="03.03.10"/>
    <s v="Receitas Da Câmara"/>
    <s v="03.03.10"/>
    <x v="14"/>
    <x v="0"/>
    <x v="3"/>
    <x v="3"/>
    <x v="0"/>
    <x v="0"/>
    <x v="2"/>
    <x v="0"/>
    <x v="2"/>
    <s v="2024-02-02"/>
    <x v="0"/>
    <n v="15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6675"/>
    <x v="1607"/>
    <x v="0"/>
    <x v="1"/>
    <x v="0"/>
    <s v="03.03.10"/>
    <x v="8"/>
    <x v="0"/>
    <x v="4"/>
    <s v="Receitas Da Câmara"/>
    <s v="03.03.10"/>
    <s v="Receitas Da Câmara"/>
    <s v="03.03.10"/>
    <x v="12"/>
    <x v="0"/>
    <x v="3"/>
    <x v="3"/>
    <x v="0"/>
    <x v="0"/>
    <x v="2"/>
    <x v="0"/>
    <x v="2"/>
    <s v="2024-02-02"/>
    <x v="0"/>
    <n v="2667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000"/>
    <x v="1608"/>
    <x v="0"/>
    <x v="1"/>
    <x v="0"/>
    <s v="03.03.10"/>
    <x v="8"/>
    <x v="0"/>
    <x v="4"/>
    <s v="Receitas Da Câmara"/>
    <s v="03.03.10"/>
    <s v="Receitas Da Câmara"/>
    <s v="03.03.10"/>
    <x v="15"/>
    <x v="0"/>
    <x v="0"/>
    <x v="0"/>
    <x v="0"/>
    <x v="0"/>
    <x v="2"/>
    <x v="0"/>
    <x v="2"/>
    <s v="2024-02-02"/>
    <x v="0"/>
    <n v="3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20"/>
    <x v="1609"/>
    <x v="0"/>
    <x v="1"/>
    <x v="0"/>
    <s v="03.03.10"/>
    <x v="8"/>
    <x v="0"/>
    <x v="4"/>
    <s v="Receitas Da Câmara"/>
    <s v="03.03.10"/>
    <s v="Receitas Da Câmara"/>
    <s v="03.03.10"/>
    <x v="6"/>
    <x v="0"/>
    <x v="3"/>
    <x v="3"/>
    <x v="0"/>
    <x v="0"/>
    <x v="2"/>
    <x v="0"/>
    <x v="2"/>
    <s v="2024-02-02"/>
    <x v="0"/>
    <n v="652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5169"/>
    <x v="1610"/>
    <x v="0"/>
    <x v="1"/>
    <x v="0"/>
    <s v="03.03.10"/>
    <x v="8"/>
    <x v="0"/>
    <x v="4"/>
    <s v="Receitas Da Câmara"/>
    <s v="03.03.10"/>
    <s v="Receitas Da Câmara"/>
    <s v="03.03.10"/>
    <x v="18"/>
    <x v="0"/>
    <x v="0"/>
    <x v="0"/>
    <x v="0"/>
    <x v="0"/>
    <x v="2"/>
    <x v="0"/>
    <x v="2"/>
    <s v="2024-02-02"/>
    <x v="0"/>
    <n v="5516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10"/>
    <x v="1611"/>
    <x v="0"/>
    <x v="1"/>
    <x v="0"/>
    <s v="03.03.10"/>
    <x v="8"/>
    <x v="0"/>
    <x v="4"/>
    <s v="Receitas Da Câmara"/>
    <s v="03.03.10"/>
    <s v="Receitas Da Câmara"/>
    <s v="03.03.10"/>
    <x v="17"/>
    <x v="0"/>
    <x v="3"/>
    <x v="3"/>
    <x v="0"/>
    <x v="0"/>
    <x v="2"/>
    <x v="0"/>
    <x v="2"/>
    <s v="2024-02-05"/>
    <x v="0"/>
    <n v="661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530"/>
    <x v="1612"/>
    <x v="0"/>
    <x v="1"/>
    <x v="0"/>
    <s v="03.03.10"/>
    <x v="8"/>
    <x v="0"/>
    <x v="4"/>
    <s v="Receitas Da Câmara"/>
    <s v="03.03.10"/>
    <s v="Receitas Da Câmara"/>
    <s v="03.03.10"/>
    <x v="6"/>
    <x v="0"/>
    <x v="3"/>
    <x v="3"/>
    <x v="0"/>
    <x v="0"/>
    <x v="2"/>
    <x v="0"/>
    <x v="2"/>
    <s v="2024-02-05"/>
    <x v="0"/>
    <n v="453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0000"/>
    <x v="1613"/>
    <x v="0"/>
    <x v="1"/>
    <x v="0"/>
    <s v="03.03.10"/>
    <x v="8"/>
    <x v="0"/>
    <x v="4"/>
    <s v="Receitas Da Câmara"/>
    <s v="03.03.10"/>
    <s v="Receitas Da Câmara"/>
    <s v="03.03.10"/>
    <x v="15"/>
    <x v="0"/>
    <x v="0"/>
    <x v="0"/>
    <x v="0"/>
    <x v="0"/>
    <x v="2"/>
    <x v="0"/>
    <x v="2"/>
    <s v="2024-02-05"/>
    <x v="0"/>
    <n v="3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00"/>
    <x v="1614"/>
    <x v="0"/>
    <x v="1"/>
    <x v="0"/>
    <s v="03.03.10"/>
    <x v="8"/>
    <x v="0"/>
    <x v="4"/>
    <s v="Receitas Da Câmara"/>
    <s v="03.03.10"/>
    <s v="Receitas Da Câmara"/>
    <s v="03.03.10"/>
    <x v="20"/>
    <x v="0"/>
    <x v="3"/>
    <x v="3"/>
    <x v="0"/>
    <x v="0"/>
    <x v="2"/>
    <x v="0"/>
    <x v="2"/>
    <s v="2024-02-05"/>
    <x v="0"/>
    <n v="7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10"/>
    <x v="1615"/>
    <x v="0"/>
    <x v="1"/>
    <x v="0"/>
    <s v="03.03.10"/>
    <x v="8"/>
    <x v="0"/>
    <x v="4"/>
    <s v="Receitas Da Câmara"/>
    <s v="03.03.10"/>
    <s v="Receitas Da Câmara"/>
    <s v="03.03.10"/>
    <x v="9"/>
    <x v="0"/>
    <x v="3"/>
    <x v="3"/>
    <x v="0"/>
    <x v="0"/>
    <x v="2"/>
    <x v="0"/>
    <x v="2"/>
    <s v="2024-02-05"/>
    <x v="0"/>
    <n v="551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01459"/>
    <x v="1616"/>
    <x v="0"/>
    <x v="1"/>
    <x v="0"/>
    <s v="03.03.10"/>
    <x v="8"/>
    <x v="0"/>
    <x v="4"/>
    <s v="Receitas Da Câmara"/>
    <s v="03.03.10"/>
    <s v="Receitas Da Câmara"/>
    <s v="03.03.10"/>
    <x v="18"/>
    <x v="0"/>
    <x v="0"/>
    <x v="0"/>
    <x v="0"/>
    <x v="0"/>
    <x v="2"/>
    <x v="0"/>
    <x v="2"/>
    <s v="2024-02-05"/>
    <x v="0"/>
    <n v="10145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00"/>
    <x v="1617"/>
    <x v="0"/>
    <x v="1"/>
    <x v="0"/>
    <s v="03.03.10"/>
    <x v="8"/>
    <x v="0"/>
    <x v="4"/>
    <s v="Receitas Da Câmara"/>
    <s v="03.03.10"/>
    <s v="Receitas Da Câmara"/>
    <s v="03.03.10"/>
    <x v="11"/>
    <x v="0"/>
    <x v="0"/>
    <x v="5"/>
    <x v="0"/>
    <x v="0"/>
    <x v="2"/>
    <x v="0"/>
    <x v="2"/>
    <s v="2024-02-05"/>
    <x v="0"/>
    <n v="5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400"/>
    <x v="1618"/>
    <x v="0"/>
    <x v="1"/>
    <x v="0"/>
    <s v="03.03.10"/>
    <x v="8"/>
    <x v="0"/>
    <x v="4"/>
    <s v="Receitas Da Câmara"/>
    <s v="03.03.10"/>
    <s v="Receitas Da Câmara"/>
    <s v="03.03.10"/>
    <x v="42"/>
    <x v="0"/>
    <x v="3"/>
    <x v="3"/>
    <x v="0"/>
    <x v="0"/>
    <x v="2"/>
    <x v="0"/>
    <x v="2"/>
    <s v="2024-02-05"/>
    <x v="0"/>
    <n v="1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1619"/>
    <x v="0"/>
    <x v="1"/>
    <x v="0"/>
    <s v="03.03.10"/>
    <x v="8"/>
    <x v="0"/>
    <x v="4"/>
    <s v="Receitas Da Câmara"/>
    <s v="03.03.10"/>
    <s v="Receitas Da Câmara"/>
    <s v="03.03.10"/>
    <x v="8"/>
    <x v="0"/>
    <x v="3"/>
    <x v="3"/>
    <x v="0"/>
    <x v="0"/>
    <x v="2"/>
    <x v="0"/>
    <x v="2"/>
    <s v="2024-02-05"/>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210"/>
    <x v="1620"/>
    <x v="0"/>
    <x v="1"/>
    <x v="0"/>
    <s v="03.03.10"/>
    <x v="8"/>
    <x v="0"/>
    <x v="4"/>
    <s v="Receitas Da Câmara"/>
    <s v="03.03.10"/>
    <s v="Receitas Da Câmara"/>
    <s v="03.03.10"/>
    <x v="10"/>
    <x v="0"/>
    <x v="3"/>
    <x v="3"/>
    <x v="0"/>
    <x v="0"/>
    <x v="2"/>
    <x v="0"/>
    <x v="2"/>
    <s v="2024-02-05"/>
    <x v="0"/>
    <n v="102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880"/>
    <x v="1621"/>
    <x v="0"/>
    <x v="1"/>
    <x v="0"/>
    <s v="03.03.10"/>
    <x v="8"/>
    <x v="0"/>
    <x v="4"/>
    <s v="Receitas Da Câmara"/>
    <s v="03.03.10"/>
    <s v="Receitas Da Câmara"/>
    <s v="03.03.10"/>
    <x v="13"/>
    <x v="0"/>
    <x v="3"/>
    <x v="3"/>
    <x v="0"/>
    <x v="0"/>
    <x v="2"/>
    <x v="0"/>
    <x v="2"/>
    <s v="2024-02-05"/>
    <x v="0"/>
    <n v="308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40"/>
    <x v="1622"/>
    <x v="0"/>
    <x v="1"/>
    <x v="0"/>
    <s v="03.03.10"/>
    <x v="8"/>
    <x v="0"/>
    <x v="4"/>
    <s v="Receitas Da Câmara"/>
    <s v="03.03.10"/>
    <s v="Receitas Da Câmara"/>
    <s v="03.03.10"/>
    <x v="26"/>
    <x v="0"/>
    <x v="3"/>
    <x v="3"/>
    <x v="0"/>
    <x v="0"/>
    <x v="2"/>
    <x v="0"/>
    <x v="2"/>
    <s v="2024-02-05"/>
    <x v="0"/>
    <n v="1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025"/>
    <x v="1623"/>
    <x v="0"/>
    <x v="1"/>
    <x v="0"/>
    <s v="03.03.10"/>
    <x v="8"/>
    <x v="0"/>
    <x v="4"/>
    <s v="Receitas Da Câmara"/>
    <s v="03.03.10"/>
    <s v="Receitas Da Câmara"/>
    <s v="03.03.10"/>
    <x v="12"/>
    <x v="0"/>
    <x v="3"/>
    <x v="3"/>
    <x v="0"/>
    <x v="0"/>
    <x v="2"/>
    <x v="0"/>
    <x v="2"/>
    <s v="2024-02-05"/>
    <x v="0"/>
    <n v="13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50"/>
    <x v="1624"/>
    <x v="0"/>
    <x v="1"/>
    <x v="0"/>
    <s v="03.03.10"/>
    <x v="8"/>
    <x v="0"/>
    <x v="4"/>
    <s v="Receitas Da Câmara"/>
    <s v="03.03.10"/>
    <s v="Receitas Da Câmara"/>
    <s v="03.03.10"/>
    <x v="10"/>
    <x v="0"/>
    <x v="3"/>
    <x v="3"/>
    <x v="0"/>
    <x v="0"/>
    <x v="2"/>
    <x v="0"/>
    <x v="2"/>
    <s v="2024-02-16"/>
    <x v="0"/>
    <n v="2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800"/>
    <x v="1625"/>
    <x v="0"/>
    <x v="1"/>
    <x v="0"/>
    <s v="03.03.10"/>
    <x v="8"/>
    <x v="0"/>
    <x v="4"/>
    <s v="Receitas Da Câmara"/>
    <s v="03.03.10"/>
    <s v="Receitas Da Câmara"/>
    <s v="03.03.10"/>
    <x v="11"/>
    <x v="0"/>
    <x v="0"/>
    <x v="5"/>
    <x v="0"/>
    <x v="0"/>
    <x v="2"/>
    <x v="0"/>
    <x v="2"/>
    <s v="2024-02-16"/>
    <x v="0"/>
    <n v="9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0"/>
    <x v="1626"/>
    <x v="0"/>
    <x v="1"/>
    <x v="0"/>
    <s v="03.03.10"/>
    <x v="8"/>
    <x v="0"/>
    <x v="4"/>
    <s v="Receitas Da Câmara"/>
    <s v="03.03.10"/>
    <s v="Receitas Da Câmara"/>
    <s v="03.03.10"/>
    <x v="19"/>
    <x v="0"/>
    <x v="3"/>
    <x v="6"/>
    <x v="0"/>
    <x v="0"/>
    <x v="2"/>
    <x v="0"/>
    <x v="2"/>
    <s v="2024-02-16"/>
    <x v="0"/>
    <n v="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80"/>
    <x v="1627"/>
    <x v="0"/>
    <x v="1"/>
    <x v="0"/>
    <s v="03.03.10"/>
    <x v="8"/>
    <x v="0"/>
    <x v="4"/>
    <s v="Receitas Da Câmara"/>
    <s v="03.03.10"/>
    <s v="Receitas Da Câmara"/>
    <s v="03.03.10"/>
    <x v="6"/>
    <x v="0"/>
    <x v="3"/>
    <x v="3"/>
    <x v="0"/>
    <x v="0"/>
    <x v="2"/>
    <x v="0"/>
    <x v="2"/>
    <s v="2024-02-16"/>
    <x v="0"/>
    <n v="2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50"/>
    <x v="1628"/>
    <x v="0"/>
    <x v="1"/>
    <x v="0"/>
    <s v="03.03.10"/>
    <x v="8"/>
    <x v="0"/>
    <x v="4"/>
    <s v="Receitas Da Câmara"/>
    <s v="03.03.10"/>
    <s v="Receitas Da Câmara"/>
    <s v="03.03.10"/>
    <x v="12"/>
    <x v="0"/>
    <x v="3"/>
    <x v="3"/>
    <x v="0"/>
    <x v="0"/>
    <x v="2"/>
    <x v="0"/>
    <x v="2"/>
    <s v="2024-02-16"/>
    <x v="0"/>
    <n v="80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9"/>
    <x v="1629"/>
    <x v="0"/>
    <x v="1"/>
    <x v="0"/>
    <s v="03.03.10"/>
    <x v="8"/>
    <x v="0"/>
    <x v="4"/>
    <s v="Receitas Da Câmara"/>
    <s v="03.03.10"/>
    <s v="Receitas Da Câmara"/>
    <s v="03.03.10"/>
    <x v="23"/>
    <x v="0"/>
    <x v="3"/>
    <x v="7"/>
    <x v="0"/>
    <x v="0"/>
    <x v="2"/>
    <x v="0"/>
    <x v="2"/>
    <s v="2024-02-16"/>
    <x v="0"/>
    <n v="45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00"/>
    <x v="1630"/>
    <x v="0"/>
    <x v="1"/>
    <x v="0"/>
    <s v="03.03.10"/>
    <x v="8"/>
    <x v="0"/>
    <x v="4"/>
    <s v="Receitas Da Câmara"/>
    <s v="03.03.10"/>
    <s v="Receitas Da Câmara"/>
    <s v="03.03.10"/>
    <x v="17"/>
    <x v="0"/>
    <x v="3"/>
    <x v="3"/>
    <x v="0"/>
    <x v="0"/>
    <x v="2"/>
    <x v="0"/>
    <x v="2"/>
    <s v="2024-02-16"/>
    <x v="0"/>
    <n v="3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30"/>
    <x v="1631"/>
    <x v="0"/>
    <x v="1"/>
    <x v="0"/>
    <s v="03.03.10"/>
    <x v="8"/>
    <x v="0"/>
    <x v="4"/>
    <s v="Receitas Da Câmara"/>
    <s v="03.03.10"/>
    <s v="Receitas Da Câmara"/>
    <s v="03.03.10"/>
    <x v="9"/>
    <x v="0"/>
    <x v="3"/>
    <x v="3"/>
    <x v="0"/>
    <x v="0"/>
    <x v="2"/>
    <x v="0"/>
    <x v="2"/>
    <s v="2024-02-16"/>
    <x v="0"/>
    <n v="483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29550"/>
    <x v="1632"/>
    <x v="0"/>
    <x v="1"/>
    <x v="0"/>
    <s v="03.03.10"/>
    <x v="8"/>
    <x v="0"/>
    <x v="4"/>
    <s v="Receitas Da Câmara"/>
    <s v="03.03.10"/>
    <s v="Receitas Da Câmara"/>
    <s v="03.03.10"/>
    <x v="15"/>
    <x v="0"/>
    <x v="0"/>
    <x v="0"/>
    <x v="0"/>
    <x v="0"/>
    <x v="2"/>
    <x v="0"/>
    <x v="2"/>
    <s v="2024-02-16"/>
    <x v="0"/>
    <n v="129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978"/>
    <x v="1633"/>
    <x v="0"/>
    <x v="1"/>
    <x v="0"/>
    <s v="03.03.10"/>
    <x v="8"/>
    <x v="0"/>
    <x v="4"/>
    <s v="Receitas Da Câmara"/>
    <s v="03.03.10"/>
    <s v="Receitas Da Câmara"/>
    <s v="03.03.10"/>
    <x v="18"/>
    <x v="0"/>
    <x v="0"/>
    <x v="0"/>
    <x v="0"/>
    <x v="0"/>
    <x v="2"/>
    <x v="0"/>
    <x v="2"/>
    <s v="2024-02-16"/>
    <x v="0"/>
    <n v="9297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1634"/>
    <x v="0"/>
    <x v="1"/>
    <x v="0"/>
    <s v="03.03.10"/>
    <x v="8"/>
    <x v="0"/>
    <x v="4"/>
    <s v="Receitas Da Câmara"/>
    <s v="03.03.10"/>
    <s v="Receitas Da Câmara"/>
    <s v="03.03.10"/>
    <x v="8"/>
    <x v="0"/>
    <x v="3"/>
    <x v="3"/>
    <x v="0"/>
    <x v="0"/>
    <x v="2"/>
    <x v="0"/>
    <x v="2"/>
    <s v="2024-02-16"/>
    <x v="0"/>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621"/>
    <x v="1635"/>
    <x v="0"/>
    <x v="1"/>
    <x v="0"/>
    <s v="03.03.10"/>
    <x v="8"/>
    <x v="0"/>
    <x v="4"/>
    <s v="Receitas Da Câmara"/>
    <s v="03.03.10"/>
    <s v="Receitas Da Câmara"/>
    <s v="03.03.10"/>
    <x v="13"/>
    <x v="0"/>
    <x v="3"/>
    <x v="3"/>
    <x v="0"/>
    <x v="0"/>
    <x v="2"/>
    <x v="0"/>
    <x v="2"/>
    <s v="2024-02-16"/>
    <x v="0"/>
    <n v="4162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0"/>
    <x v="1636"/>
    <x v="0"/>
    <x v="1"/>
    <x v="0"/>
    <s v="03.03.10"/>
    <x v="8"/>
    <x v="0"/>
    <x v="4"/>
    <s v="Receitas Da Câmara"/>
    <s v="03.03.10"/>
    <s v="Receitas Da Câmara"/>
    <s v="03.03.10"/>
    <x v="42"/>
    <x v="0"/>
    <x v="3"/>
    <x v="3"/>
    <x v="0"/>
    <x v="0"/>
    <x v="2"/>
    <x v="0"/>
    <x v="2"/>
    <s v="2024-02-16"/>
    <x v="0"/>
    <n v="8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9"/>
    <x v="1637"/>
    <x v="0"/>
    <x v="1"/>
    <x v="0"/>
    <s v="03.03.10"/>
    <x v="8"/>
    <x v="0"/>
    <x v="4"/>
    <s v="Receitas Da Câmara"/>
    <s v="03.03.10"/>
    <s v="Receitas Da Câmara"/>
    <s v="03.03.10"/>
    <x v="22"/>
    <x v="0"/>
    <x v="3"/>
    <x v="7"/>
    <x v="0"/>
    <x v="0"/>
    <x v="2"/>
    <x v="0"/>
    <x v="2"/>
    <s v="2024-02-16"/>
    <x v="0"/>
    <n v="100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
    <x v="1638"/>
    <x v="0"/>
    <x v="1"/>
    <x v="0"/>
    <s v="03.03.10"/>
    <x v="8"/>
    <x v="0"/>
    <x v="4"/>
    <s v="Receitas Da Câmara"/>
    <s v="03.03.10"/>
    <s v="Receitas Da Câmara"/>
    <s v="03.03.10"/>
    <x v="8"/>
    <x v="0"/>
    <x v="3"/>
    <x v="3"/>
    <x v="0"/>
    <x v="0"/>
    <x v="2"/>
    <x v="0"/>
    <x v="2"/>
    <s v="2024-02-22"/>
    <x v="0"/>
    <n v="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1639"/>
    <x v="0"/>
    <x v="1"/>
    <x v="0"/>
    <s v="03.03.10"/>
    <x v="8"/>
    <x v="0"/>
    <x v="4"/>
    <s v="Receitas Da Câmara"/>
    <s v="03.03.10"/>
    <s v="Receitas Da Câmara"/>
    <s v="03.03.10"/>
    <x v="20"/>
    <x v="0"/>
    <x v="3"/>
    <x v="3"/>
    <x v="0"/>
    <x v="0"/>
    <x v="2"/>
    <x v="0"/>
    <x v="2"/>
    <s v="2024-02-22"/>
    <x v="0"/>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
    <x v="1640"/>
    <x v="0"/>
    <x v="1"/>
    <x v="0"/>
    <s v="03.03.10"/>
    <x v="8"/>
    <x v="0"/>
    <x v="4"/>
    <s v="Receitas Da Câmara"/>
    <s v="03.03.10"/>
    <s v="Receitas Da Câmara"/>
    <s v="03.03.10"/>
    <x v="23"/>
    <x v="0"/>
    <x v="3"/>
    <x v="7"/>
    <x v="0"/>
    <x v="0"/>
    <x v="2"/>
    <x v="0"/>
    <x v="2"/>
    <s v="2024-02-22"/>
    <x v="0"/>
    <n v="5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1641"/>
    <x v="0"/>
    <x v="1"/>
    <x v="0"/>
    <s v="03.03.10"/>
    <x v="8"/>
    <x v="0"/>
    <x v="4"/>
    <s v="Receitas Da Câmara"/>
    <s v="03.03.10"/>
    <s v="Receitas Da Câmara"/>
    <s v="03.03.10"/>
    <x v="13"/>
    <x v="0"/>
    <x v="3"/>
    <x v="3"/>
    <x v="0"/>
    <x v="0"/>
    <x v="2"/>
    <x v="0"/>
    <x v="2"/>
    <s v="2024-02-22"/>
    <x v="0"/>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0"/>
    <x v="1642"/>
    <x v="0"/>
    <x v="1"/>
    <x v="0"/>
    <s v="03.03.10"/>
    <x v="8"/>
    <x v="0"/>
    <x v="4"/>
    <s v="Receitas Da Câmara"/>
    <s v="03.03.10"/>
    <s v="Receitas Da Câmara"/>
    <s v="03.03.10"/>
    <x v="17"/>
    <x v="0"/>
    <x v="3"/>
    <x v="3"/>
    <x v="0"/>
    <x v="0"/>
    <x v="2"/>
    <x v="0"/>
    <x v="2"/>
    <s v="2024-02-22"/>
    <x v="0"/>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1680"/>
    <x v="1643"/>
    <x v="0"/>
    <x v="1"/>
    <x v="0"/>
    <s v="03.03.10"/>
    <x v="8"/>
    <x v="0"/>
    <x v="4"/>
    <s v="Receitas Da Câmara"/>
    <s v="03.03.10"/>
    <s v="Receitas Da Câmara"/>
    <s v="03.03.10"/>
    <x v="6"/>
    <x v="0"/>
    <x v="3"/>
    <x v="3"/>
    <x v="0"/>
    <x v="0"/>
    <x v="2"/>
    <x v="0"/>
    <x v="2"/>
    <s v="2024-02-22"/>
    <x v="0"/>
    <n v="10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2"/>
    <x v="1644"/>
    <x v="0"/>
    <x v="1"/>
    <x v="0"/>
    <s v="03.03.10"/>
    <x v="8"/>
    <x v="0"/>
    <x v="4"/>
    <s v="Receitas Da Câmara"/>
    <s v="03.03.10"/>
    <s v="Receitas Da Câmara"/>
    <s v="03.03.10"/>
    <x v="22"/>
    <x v="0"/>
    <x v="3"/>
    <x v="7"/>
    <x v="0"/>
    <x v="0"/>
    <x v="2"/>
    <x v="0"/>
    <x v="2"/>
    <s v="2024-02-22"/>
    <x v="0"/>
    <n v="15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356"/>
    <x v="1645"/>
    <x v="0"/>
    <x v="1"/>
    <x v="0"/>
    <s v="03.03.10"/>
    <x v="8"/>
    <x v="0"/>
    <x v="4"/>
    <s v="Receitas Da Câmara"/>
    <s v="03.03.10"/>
    <s v="Receitas Da Câmara"/>
    <s v="03.03.10"/>
    <x v="18"/>
    <x v="0"/>
    <x v="0"/>
    <x v="0"/>
    <x v="0"/>
    <x v="0"/>
    <x v="2"/>
    <x v="0"/>
    <x v="2"/>
    <s v="2024-02-22"/>
    <x v="0"/>
    <n v="4435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00"/>
    <x v="1646"/>
    <x v="0"/>
    <x v="1"/>
    <x v="0"/>
    <s v="03.03.10"/>
    <x v="8"/>
    <x v="0"/>
    <x v="4"/>
    <s v="Receitas Da Câmara"/>
    <s v="03.03.10"/>
    <s v="Receitas Da Câmara"/>
    <s v="03.03.10"/>
    <x v="12"/>
    <x v="0"/>
    <x v="3"/>
    <x v="3"/>
    <x v="0"/>
    <x v="0"/>
    <x v="2"/>
    <x v="0"/>
    <x v="2"/>
    <s v="2024-02-22"/>
    <x v="0"/>
    <n v="7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85"/>
    <x v="1647"/>
    <x v="0"/>
    <x v="1"/>
    <x v="0"/>
    <s v="03.03.10"/>
    <x v="8"/>
    <x v="0"/>
    <x v="4"/>
    <s v="Receitas Da Câmara"/>
    <s v="03.03.10"/>
    <s v="Receitas Da Câmara"/>
    <s v="03.03.10"/>
    <x v="10"/>
    <x v="0"/>
    <x v="3"/>
    <x v="3"/>
    <x v="0"/>
    <x v="0"/>
    <x v="2"/>
    <x v="0"/>
    <x v="2"/>
    <s v="2024-02-22"/>
    <x v="0"/>
    <n v="69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400"/>
    <x v="1648"/>
    <x v="0"/>
    <x v="1"/>
    <x v="0"/>
    <s v="03.03.10"/>
    <x v="8"/>
    <x v="0"/>
    <x v="4"/>
    <s v="Receitas Da Câmara"/>
    <s v="03.03.10"/>
    <s v="Receitas Da Câmara"/>
    <s v="03.03.10"/>
    <x v="42"/>
    <x v="0"/>
    <x v="3"/>
    <x v="3"/>
    <x v="0"/>
    <x v="0"/>
    <x v="2"/>
    <x v="0"/>
    <x v="2"/>
    <s v="2024-02-22"/>
    <x v="0"/>
    <n v="9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1649"/>
    <x v="0"/>
    <x v="1"/>
    <x v="0"/>
    <s v="03.03.10"/>
    <x v="8"/>
    <x v="0"/>
    <x v="4"/>
    <s v="Receitas Da Câmara"/>
    <s v="03.03.10"/>
    <s v="Receitas Da Câmara"/>
    <s v="03.03.10"/>
    <x v="8"/>
    <x v="0"/>
    <x v="3"/>
    <x v="3"/>
    <x v="0"/>
    <x v="0"/>
    <x v="2"/>
    <x v="0"/>
    <x v="2"/>
    <s v="2024-02-23"/>
    <x v="0"/>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25"/>
    <x v="1650"/>
    <x v="0"/>
    <x v="1"/>
    <x v="0"/>
    <s v="03.03.10"/>
    <x v="8"/>
    <x v="0"/>
    <x v="4"/>
    <s v="Receitas Da Câmara"/>
    <s v="03.03.10"/>
    <s v="Receitas Da Câmara"/>
    <s v="03.03.10"/>
    <x v="10"/>
    <x v="0"/>
    <x v="3"/>
    <x v="3"/>
    <x v="0"/>
    <x v="0"/>
    <x v="2"/>
    <x v="0"/>
    <x v="2"/>
    <s v="2024-02-23"/>
    <x v="0"/>
    <n v="2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1651"/>
    <x v="0"/>
    <x v="1"/>
    <x v="0"/>
    <s v="03.03.10"/>
    <x v="8"/>
    <x v="0"/>
    <x v="4"/>
    <s v="Receitas Da Câmara"/>
    <s v="03.03.10"/>
    <s v="Receitas Da Câmara"/>
    <s v="03.03.10"/>
    <x v="21"/>
    <x v="0"/>
    <x v="3"/>
    <x v="3"/>
    <x v="0"/>
    <x v="0"/>
    <x v="2"/>
    <x v="0"/>
    <x v="2"/>
    <s v="2024-02-23"/>
    <x v="0"/>
    <n v="4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3000"/>
    <x v="1652"/>
    <x v="0"/>
    <x v="1"/>
    <x v="0"/>
    <s v="03.03.10"/>
    <x v="8"/>
    <x v="0"/>
    <x v="4"/>
    <s v="Receitas Da Câmara"/>
    <s v="03.03.10"/>
    <s v="Receitas Da Câmara"/>
    <s v="03.03.10"/>
    <x v="15"/>
    <x v="0"/>
    <x v="0"/>
    <x v="0"/>
    <x v="0"/>
    <x v="0"/>
    <x v="2"/>
    <x v="0"/>
    <x v="2"/>
    <s v="2024-02-23"/>
    <x v="0"/>
    <n v="6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1653"/>
    <x v="0"/>
    <x v="1"/>
    <x v="0"/>
    <s v="03.03.10"/>
    <x v="8"/>
    <x v="0"/>
    <x v="4"/>
    <s v="Receitas Da Câmara"/>
    <s v="03.03.10"/>
    <s v="Receitas Da Câmara"/>
    <s v="03.03.10"/>
    <x v="11"/>
    <x v="0"/>
    <x v="0"/>
    <x v="5"/>
    <x v="0"/>
    <x v="0"/>
    <x v="2"/>
    <x v="0"/>
    <x v="2"/>
    <s v="2024-02-23"/>
    <x v="0"/>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140"/>
    <x v="1654"/>
    <x v="0"/>
    <x v="1"/>
    <x v="0"/>
    <s v="03.03.10"/>
    <x v="8"/>
    <x v="0"/>
    <x v="4"/>
    <s v="Receitas Da Câmara"/>
    <s v="03.03.10"/>
    <s v="Receitas Da Câmara"/>
    <s v="03.03.10"/>
    <x v="13"/>
    <x v="0"/>
    <x v="3"/>
    <x v="3"/>
    <x v="0"/>
    <x v="0"/>
    <x v="2"/>
    <x v="0"/>
    <x v="2"/>
    <s v="2024-02-23"/>
    <x v="0"/>
    <n v="29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50"/>
    <x v="1655"/>
    <x v="0"/>
    <x v="1"/>
    <x v="0"/>
    <s v="03.03.10"/>
    <x v="8"/>
    <x v="0"/>
    <x v="4"/>
    <s v="Receitas Da Câmara"/>
    <s v="03.03.10"/>
    <s v="Receitas Da Câmara"/>
    <s v="03.03.10"/>
    <x v="12"/>
    <x v="0"/>
    <x v="3"/>
    <x v="3"/>
    <x v="0"/>
    <x v="0"/>
    <x v="2"/>
    <x v="0"/>
    <x v="2"/>
    <s v="2024-02-23"/>
    <x v="0"/>
    <n v="180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23"/>
    <x v="1656"/>
    <x v="0"/>
    <x v="1"/>
    <x v="0"/>
    <s v="03.03.10"/>
    <x v="8"/>
    <x v="0"/>
    <x v="4"/>
    <s v="Receitas Da Câmara"/>
    <s v="03.03.10"/>
    <s v="Receitas Da Câmara"/>
    <s v="03.03.10"/>
    <x v="9"/>
    <x v="0"/>
    <x v="3"/>
    <x v="3"/>
    <x v="0"/>
    <x v="0"/>
    <x v="2"/>
    <x v="0"/>
    <x v="2"/>
    <s v="2024-02-23"/>
    <x v="0"/>
    <n v="26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27"/>
    <x v="1657"/>
    <x v="0"/>
    <x v="1"/>
    <x v="0"/>
    <s v="03.03.10"/>
    <x v="8"/>
    <x v="0"/>
    <x v="4"/>
    <s v="Receitas Da Câmara"/>
    <s v="03.03.10"/>
    <s v="Receitas Da Câmara"/>
    <s v="03.03.10"/>
    <x v="25"/>
    <x v="0"/>
    <x v="3"/>
    <x v="3"/>
    <x v="0"/>
    <x v="0"/>
    <x v="2"/>
    <x v="0"/>
    <x v="2"/>
    <s v="2024-02-23"/>
    <x v="0"/>
    <n v="142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60"/>
    <x v="1658"/>
    <x v="0"/>
    <x v="1"/>
    <x v="0"/>
    <s v="03.03.10"/>
    <x v="8"/>
    <x v="0"/>
    <x v="4"/>
    <s v="Receitas Da Câmara"/>
    <s v="03.03.10"/>
    <s v="Receitas Da Câmara"/>
    <s v="03.03.10"/>
    <x v="6"/>
    <x v="0"/>
    <x v="3"/>
    <x v="3"/>
    <x v="0"/>
    <x v="0"/>
    <x v="2"/>
    <x v="0"/>
    <x v="2"/>
    <s v="2024-02-23"/>
    <x v="0"/>
    <n v="6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753"/>
    <x v="1659"/>
    <x v="0"/>
    <x v="1"/>
    <x v="0"/>
    <s v="03.03.10"/>
    <x v="8"/>
    <x v="0"/>
    <x v="4"/>
    <s v="Receitas Da Câmara"/>
    <s v="03.03.10"/>
    <s v="Receitas Da Câmara"/>
    <s v="03.03.10"/>
    <x v="18"/>
    <x v="0"/>
    <x v="0"/>
    <x v="0"/>
    <x v="0"/>
    <x v="0"/>
    <x v="2"/>
    <x v="0"/>
    <x v="2"/>
    <s v="2024-02-23"/>
    <x v="0"/>
    <n v="517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9000"/>
    <x v="1660"/>
    <x v="0"/>
    <x v="1"/>
    <x v="0"/>
    <s v="03.03.10"/>
    <x v="8"/>
    <x v="0"/>
    <x v="4"/>
    <s v="Receitas Da Câmara"/>
    <s v="03.03.10"/>
    <s v="Receitas Da Câmara"/>
    <s v="03.03.10"/>
    <x v="19"/>
    <x v="0"/>
    <x v="3"/>
    <x v="6"/>
    <x v="0"/>
    <x v="0"/>
    <x v="2"/>
    <x v="0"/>
    <x v="2"/>
    <s v="2024-02-27"/>
    <x v="0"/>
    <n v="99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40"/>
    <x v="1661"/>
    <x v="0"/>
    <x v="1"/>
    <x v="0"/>
    <s v="03.03.10"/>
    <x v="8"/>
    <x v="0"/>
    <x v="4"/>
    <s v="Receitas Da Câmara"/>
    <s v="03.03.10"/>
    <s v="Receitas Da Câmara"/>
    <s v="03.03.10"/>
    <x v="17"/>
    <x v="0"/>
    <x v="3"/>
    <x v="3"/>
    <x v="0"/>
    <x v="0"/>
    <x v="2"/>
    <x v="0"/>
    <x v="2"/>
    <s v="2024-02-27"/>
    <x v="0"/>
    <n v="594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53600"/>
    <x v="1662"/>
    <x v="0"/>
    <x v="1"/>
    <x v="0"/>
    <s v="03.03.10"/>
    <x v="8"/>
    <x v="0"/>
    <x v="4"/>
    <s v="Receitas Da Câmara"/>
    <s v="03.03.10"/>
    <s v="Receitas Da Câmara"/>
    <s v="03.03.10"/>
    <x v="15"/>
    <x v="0"/>
    <x v="0"/>
    <x v="0"/>
    <x v="0"/>
    <x v="0"/>
    <x v="2"/>
    <x v="0"/>
    <x v="2"/>
    <s v="2024-02-27"/>
    <x v="0"/>
    <n v="55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50"/>
    <x v="1663"/>
    <x v="0"/>
    <x v="1"/>
    <x v="0"/>
    <s v="03.03.10"/>
    <x v="8"/>
    <x v="0"/>
    <x v="4"/>
    <s v="Receitas Da Câmara"/>
    <s v="03.03.10"/>
    <s v="Receitas Da Câmara"/>
    <s v="03.03.10"/>
    <x v="13"/>
    <x v="0"/>
    <x v="3"/>
    <x v="3"/>
    <x v="0"/>
    <x v="0"/>
    <x v="2"/>
    <x v="0"/>
    <x v="2"/>
    <s v="2024-02-27"/>
    <x v="0"/>
    <n v="3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6"/>
    <x v="1664"/>
    <x v="0"/>
    <x v="1"/>
    <x v="0"/>
    <s v="03.03.10"/>
    <x v="8"/>
    <x v="0"/>
    <x v="4"/>
    <s v="Receitas Da Câmara"/>
    <s v="03.03.10"/>
    <s v="Receitas Da Câmara"/>
    <s v="03.03.10"/>
    <x v="22"/>
    <x v="0"/>
    <x v="3"/>
    <x v="7"/>
    <x v="0"/>
    <x v="0"/>
    <x v="2"/>
    <x v="0"/>
    <x v="2"/>
    <s v="2024-02-27"/>
    <x v="0"/>
    <n v="7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500"/>
    <x v="1665"/>
    <x v="0"/>
    <x v="1"/>
    <x v="0"/>
    <s v="03.03.10"/>
    <x v="8"/>
    <x v="0"/>
    <x v="4"/>
    <s v="Receitas Da Câmara"/>
    <s v="03.03.10"/>
    <s v="Receitas Da Câmara"/>
    <s v="03.03.10"/>
    <x v="42"/>
    <x v="0"/>
    <x v="3"/>
    <x v="3"/>
    <x v="0"/>
    <x v="0"/>
    <x v="2"/>
    <x v="0"/>
    <x v="2"/>
    <s v="2024-02-27"/>
    <x v="0"/>
    <n v="39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
    <x v="1666"/>
    <x v="0"/>
    <x v="1"/>
    <x v="0"/>
    <s v="03.03.10"/>
    <x v="8"/>
    <x v="0"/>
    <x v="4"/>
    <s v="Receitas Da Câmara"/>
    <s v="03.03.10"/>
    <s v="Receitas Da Câmara"/>
    <s v="03.03.10"/>
    <x v="23"/>
    <x v="0"/>
    <x v="3"/>
    <x v="7"/>
    <x v="0"/>
    <x v="0"/>
    <x v="2"/>
    <x v="0"/>
    <x v="2"/>
    <s v="2024-02-27"/>
    <x v="0"/>
    <n v="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35"/>
    <x v="1667"/>
    <x v="0"/>
    <x v="1"/>
    <x v="0"/>
    <s v="03.03.10"/>
    <x v="8"/>
    <x v="0"/>
    <x v="4"/>
    <s v="Receitas Da Câmara"/>
    <s v="03.03.10"/>
    <s v="Receitas Da Câmara"/>
    <s v="03.03.10"/>
    <x v="10"/>
    <x v="0"/>
    <x v="3"/>
    <x v="3"/>
    <x v="0"/>
    <x v="0"/>
    <x v="2"/>
    <x v="0"/>
    <x v="2"/>
    <s v="2024-02-27"/>
    <x v="0"/>
    <n v="108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702"/>
    <x v="1668"/>
    <x v="0"/>
    <x v="1"/>
    <x v="0"/>
    <s v="03.03.10"/>
    <x v="8"/>
    <x v="0"/>
    <x v="4"/>
    <s v="Receitas Da Câmara"/>
    <s v="03.03.10"/>
    <s v="Receitas Da Câmara"/>
    <s v="03.03.10"/>
    <x v="9"/>
    <x v="0"/>
    <x v="3"/>
    <x v="3"/>
    <x v="0"/>
    <x v="0"/>
    <x v="2"/>
    <x v="0"/>
    <x v="2"/>
    <s v="2024-02-27"/>
    <x v="0"/>
    <n v="970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40"/>
    <x v="1669"/>
    <x v="0"/>
    <x v="1"/>
    <x v="0"/>
    <s v="03.03.10"/>
    <x v="8"/>
    <x v="0"/>
    <x v="4"/>
    <s v="Receitas Da Câmara"/>
    <s v="03.03.10"/>
    <s v="Receitas Da Câmara"/>
    <s v="03.03.10"/>
    <x v="6"/>
    <x v="0"/>
    <x v="3"/>
    <x v="3"/>
    <x v="0"/>
    <x v="0"/>
    <x v="2"/>
    <x v="0"/>
    <x v="2"/>
    <s v="2024-02-27"/>
    <x v="0"/>
    <n v="47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
    <x v="1670"/>
    <x v="0"/>
    <x v="1"/>
    <x v="0"/>
    <s v="03.03.10"/>
    <x v="8"/>
    <x v="0"/>
    <x v="4"/>
    <s v="Receitas Da Câmara"/>
    <s v="03.03.10"/>
    <s v="Receitas Da Câmara"/>
    <s v="03.03.10"/>
    <x v="8"/>
    <x v="0"/>
    <x v="3"/>
    <x v="3"/>
    <x v="0"/>
    <x v="0"/>
    <x v="2"/>
    <x v="0"/>
    <x v="2"/>
    <s v="2024-02-27"/>
    <x v="0"/>
    <n v="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360"/>
    <x v="1671"/>
    <x v="0"/>
    <x v="1"/>
    <x v="0"/>
    <s v="03.03.10"/>
    <x v="8"/>
    <x v="0"/>
    <x v="4"/>
    <s v="Receitas Da Câmara"/>
    <s v="03.03.10"/>
    <s v="Receitas Da Câmara"/>
    <s v="03.03.10"/>
    <x v="20"/>
    <x v="0"/>
    <x v="3"/>
    <x v="3"/>
    <x v="0"/>
    <x v="0"/>
    <x v="2"/>
    <x v="0"/>
    <x v="2"/>
    <s v="2024-02-27"/>
    <x v="0"/>
    <n v="12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50"/>
    <x v="1672"/>
    <x v="0"/>
    <x v="1"/>
    <x v="0"/>
    <s v="03.03.10"/>
    <x v="8"/>
    <x v="0"/>
    <x v="4"/>
    <s v="Receitas Da Câmara"/>
    <s v="03.03.10"/>
    <s v="Receitas Da Câmara"/>
    <s v="03.03.10"/>
    <x v="12"/>
    <x v="0"/>
    <x v="3"/>
    <x v="3"/>
    <x v="0"/>
    <x v="0"/>
    <x v="2"/>
    <x v="0"/>
    <x v="2"/>
    <s v="2024-02-27"/>
    <x v="0"/>
    <n v="6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00"/>
    <x v="1673"/>
    <x v="0"/>
    <x v="1"/>
    <x v="0"/>
    <s v="03.03.10"/>
    <x v="8"/>
    <x v="0"/>
    <x v="4"/>
    <s v="Receitas Da Câmara"/>
    <s v="03.03.10"/>
    <s v="Receitas Da Câmara"/>
    <s v="03.03.10"/>
    <x v="11"/>
    <x v="0"/>
    <x v="0"/>
    <x v="5"/>
    <x v="0"/>
    <x v="0"/>
    <x v="2"/>
    <x v="0"/>
    <x v="2"/>
    <s v="2024-02-27"/>
    <x v="0"/>
    <n v="4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940"/>
    <x v="1674"/>
    <x v="0"/>
    <x v="1"/>
    <x v="0"/>
    <s v="03.03.10"/>
    <x v="8"/>
    <x v="0"/>
    <x v="4"/>
    <s v="Receitas Da Câmara"/>
    <s v="03.03.10"/>
    <s v="Receitas Da Câmara"/>
    <s v="03.03.10"/>
    <x v="18"/>
    <x v="0"/>
    <x v="0"/>
    <x v="0"/>
    <x v="0"/>
    <x v="0"/>
    <x v="2"/>
    <x v="0"/>
    <x v="2"/>
    <s v="2024-02-27"/>
    <x v="0"/>
    <n v="259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1675"/>
    <x v="0"/>
    <x v="1"/>
    <x v="0"/>
    <s v="03.03.10"/>
    <x v="8"/>
    <x v="0"/>
    <x v="4"/>
    <s v="Receitas Da Câmara"/>
    <s v="03.03.10"/>
    <s v="Receitas Da Câmara"/>
    <s v="03.03.10"/>
    <x v="12"/>
    <x v="0"/>
    <x v="3"/>
    <x v="3"/>
    <x v="0"/>
    <x v="0"/>
    <x v="2"/>
    <x v="0"/>
    <x v="2"/>
    <s v="2024-02-28"/>
    <x v="0"/>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1676"/>
    <x v="0"/>
    <x v="1"/>
    <x v="0"/>
    <s v="03.03.10"/>
    <x v="8"/>
    <x v="0"/>
    <x v="4"/>
    <s v="Receitas Da Câmara"/>
    <s v="03.03.10"/>
    <s v="Receitas Da Câmara"/>
    <s v="03.03.10"/>
    <x v="17"/>
    <x v="0"/>
    <x v="3"/>
    <x v="3"/>
    <x v="0"/>
    <x v="0"/>
    <x v="2"/>
    <x v="0"/>
    <x v="2"/>
    <s v="2024-02-28"/>
    <x v="0"/>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25"/>
    <x v="1677"/>
    <x v="0"/>
    <x v="1"/>
    <x v="0"/>
    <s v="03.03.10"/>
    <x v="8"/>
    <x v="0"/>
    <x v="4"/>
    <s v="Receitas Da Câmara"/>
    <s v="03.03.10"/>
    <s v="Receitas Da Câmara"/>
    <s v="03.03.10"/>
    <x v="10"/>
    <x v="0"/>
    <x v="3"/>
    <x v="3"/>
    <x v="0"/>
    <x v="0"/>
    <x v="2"/>
    <x v="0"/>
    <x v="2"/>
    <s v="2024-02-28"/>
    <x v="0"/>
    <n v="49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70"/>
    <x v="1678"/>
    <x v="0"/>
    <x v="1"/>
    <x v="0"/>
    <s v="03.03.10"/>
    <x v="8"/>
    <x v="0"/>
    <x v="4"/>
    <s v="Receitas Da Câmara"/>
    <s v="03.03.10"/>
    <s v="Receitas Da Câmara"/>
    <s v="03.03.10"/>
    <x v="13"/>
    <x v="0"/>
    <x v="3"/>
    <x v="3"/>
    <x v="0"/>
    <x v="0"/>
    <x v="2"/>
    <x v="0"/>
    <x v="2"/>
    <s v="2024-02-28"/>
    <x v="0"/>
    <n v="84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800"/>
    <x v="1679"/>
    <x v="0"/>
    <x v="1"/>
    <x v="0"/>
    <s v="03.03.10"/>
    <x v="8"/>
    <x v="0"/>
    <x v="4"/>
    <s v="Receitas Da Câmara"/>
    <s v="03.03.10"/>
    <s v="Receitas Da Câmara"/>
    <s v="03.03.10"/>
    <x v="18"/>
    <x v="0"/>
    <x v="0"/>
    <x v="0"/>
    <x v="0"/>
    <x v="0"/>
    <x v="2"/>
    <x v="0"/>
    <x v="2"/>
    <s v="2024-02-28"/>
    <x v="0"/>
    <n v="558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000"/>
    <x v="1680"/>
    <x v="0"/>
    <x v="0"/>
    <x v="0"/>
    <s v="01.28.01.08"/>
    <x v="15"/>
    <x v="4"/>
    <x v="5"/>
    <s v="Habitação Social"/>
    <s v="01.28.01"/>
    <s v="Habitação Social"/>
    <s v="01.28.01"/>
    <x v="1"/>
    <x v="0"/>
    <x v="0"/>
    <x v="0"/>
    <x v="0"/>
    <x v="1"/>
    <x v="1"/>
    <x v="0"/>
    <x v="0"/>
    <s v="2024-01-03"/>
    <x v="0"/>
    <n v="10000"/>
    <x v="0"/>
    <m/>
    <x v="0"/>
    <m/>
    <x v="291"/>
    <n v="100479118"/>
    <x v="0"/>
    <x v="0"/>
    <s v="Habitações Sociais"/>
    <s v="ORI"/>
    <x v="0"/>
    <s v="HS"/>
    <x v="0"/>
    <x v="0"/>
    <x v="0"/>
    <x v="0"/>
    <x v="0"/>
    <x v="0"/>
    <x v="0"/>
    <x v="0"/>
    <x v="0"/>
    <x v="0"/>
    <x v="0"/>
    <s v="Habitações Sociais"/>
    <x v="0"/>
    <x v="0"/>
    <x v="0"/>
    <x v="0"/>
    <x v="1"/>
    <x v="0"/>
    <x v="0"/>
    <x v="0"/>
    <x v="0"/>
    <x v="0"/>
    <x v="0"/>
    <x v="0"/>
    <s v="Pagamento a favor de ZF, Transporte Comércio &amp; Construção, referente a transporte de material para habitação da sra. Benvinda Vaz, conforme anexo."/>
  </r>
  <r>
    <x v="0"/>
    <n v="0"/>
    <n v="0"/>
    <n v="0"/>
    <n v="233874"/>
    <x v="1681"/>
    <x v="0"/>
    <x v="0"/>
    <x v="0"/>
    <s v="03.16.15"/>
    <x v="0"/>
    <x v="0"/>
    <x v="0"/>
    <s v="Direção Financeira"/>
    <s v="03.16.15"/>
    <s v="Direção Financeira"/>
    <s v="03.16.15"/>
    <x v="43"/>
    <x v="0"/>
    <x v="0"/>
    <x v="1"/>
    <x v="0"/>
    <x v="0"/>
    <x v="0"/>
    <x v="0"/>
    <x v="0"/>
    <s v="2024-01-17"/>
    <x v="0"/>
    <n v="233874"/>
    <x v="0"/>
    <m/>
    <x v="0"/>
    <m/>
    <x v="211"/>
    <n v="100476946"/>
    <x v="0"/>
    <x v="0"/>
    <s v="Direção Financeira"/>
    <s v="ORI"/>
    <x v="0"/>
    <m/>
    <x v="0"/>
    <x v="0"/>
    <x v="0"/>
    <x v="0"/>
    <x v="0"/>
    <x v="0"/>
    <x v="0"/>
    <x v="0"/>
    <x v="0"/>
    <x v="0"/>
    <x v="0"/>
    <s v="Direção Financeira"/>
    <x v="0"/>
    <x v="0"/>
    <x v="0"/>
    <x v="0"/>
    <x v="0"/>
    <x v="0"/>
    <x v="0"/>
    <x v="0"/>
    <x v="0"/>
    <x v="0"/>
    <x v="0"/>
    <x v="0"/>
    <s v="Pagamento a favor de Águas de Santiago, referente a aquisição de água para casa do senhor Presidente Herménio Fernandes, conforme fatura em anexo."/>
  </r>
  <r>
    <x v="0"/>
    <n v="0"/>
    <n v="0"/>
    <n v="0"/>
    <n v="1000"/>
    <x v="1682"/>
    <x v="0"/>
    <x v="0"/>
    <x v="0"/>
    <s v="03.16.23"/>
    <x v="14"/>
    <x v="0"/>
    <x v="0"/>
    <s v="Direção da Educação, Formação Profissional, Emprego"/>
    <s v="03.16.23"/>
    <s v="Direção da Educação, Formação Profissional, Emprego"/>
    <s v="03.16.23"/>
    <x v="3"/>
    <x v="0"/>
    <x v="0"/>
    <x v="1"/>
    <x v="0"/>
    <x v="0"/>
    <x v="0"/>
    <x v="0"/>
    <x v="0"/>
    <s v="2024-01-25"/>
    <x v="0"/>
    <n v="1000"/>
    <x v="0"/>
    <m/>
    <x v="0"/>
    <m/>
    <x v="292"/>
    <n v="100403068"/>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o senhor Francisco Cardoso pela sua deslocação a Santa Cruz no dia 21 de janeiro em missão oficial de serviço, conforme anexo."/>
  </r>
  <r>
    <x v="0"/>
    <n v="0"/>
    <n v="0"/>
    <n v="0"/>
    <n v="3000"/>
    <x v="1683"/>
    <x v="0"/>
    <x v="0"/>
    <x v="0"/>
    <s v="01.25.05.09"/>
    <x v="26"/>
    <x v="3"/>
    <x v="3"/>
    <s v="Saúde"/>
    <s v="01.25.05"/>
    <s v="Saúde"/>
    <s v="01.25.05"/>
    <x v="7"/>
    <x v="0"/>
    <x v="4"/>
    <x v="4"/>
    <x v="0"/>
    <x v="1"/>
    <x v="0"/>
    <x v="0"/>
    <x v="1"/>
    <s v="2024-03-07"/>
    <x v="0"/>
    <n v="3000"/>
    <x v="0"/>
    <m/>
    <x v="0"/>
    <m/>
    <x v="127"/>
    <n v="100399700"/>
    <x v="0"/>
    <x v="0"/>
    <s v="Apoio a Consultas de Especialidade e Medicamentos"/>
    <s v="ORI"/>
    <x v="0"/>
    <s v="ACE"/>
    <x v="0"/>
    <x v="0"/>
    <x v="0"/>
    <x v="0"/>
    <x v="0"/>
    <x v="0"/>
    <x v="0"/>
    <x v="0"/>
    <x v="0"/>
    <x v="0"/>
    <x v="0"/>
    <s v="Apoio a Consultas de Especialidade e Medicamentos"/>
    <x v="0"/>
    <x v="0"/>
    <x v="0"/>
    <x v="0"/>
    <x v="1"/>
    <x v="0"/>
    <x v="0"/>
    <x v="0"/>
    <x v="0"/>
    <x v="0"/>
    <x v="0"/>
    <x v="0"/>
    <s v="Subsidio de pagamento transporte a favor do senhor Vital Gonçalves, para realização de fisioterapia domiciliar para os doentes no concelho de SM nos dias 25,28 de fevereiro e 03,06 e 10 de março, conforme anexo."/>
  </r>
  <r>
    <x v="0"/>
    <n v="0"/>
    <n v="0"/>
    <n v="0"/>
    <n v="2800"/>
    <x v="1684"/>
    <x v="0"/>
    <x v="0"/>
    <x v="0"/>
    <s v="03.16.15"/>
    <x v="0"/>
    <x v="0"/>
    <x v="0"/>
    <s v="Direção Financeira"/>
    <s v="03.16.15"/>
    <s v="Direção Financeira"/>
    <s v="03.16.15"/>
    <x v="3"/>
    <x v="0"/>
    <x v="0"/>
    <x v="1"/>
    <x v="0"/>
    <x v="0"/>
    <x v="0"/>
    <x v="0"/>
    <x v="1"/>
    <s v="2024-03-07"/>
    <x v="0"/>
    <n v="2800"/>
    <x v="0"/>
    <m/>
    <x v="0"/>
    <m/>
    <x v="26"/>
    <n v="100458633"/>
    <x v="0"/>
    <x v="0"/>
    <s v="Direção Financeira"/>
    <s v="ORI"/>
    <x v="0"/>
    <m/>
    <x v="0"/>
    <x v="0"/>
    <x v="0"/>
    <x v="0"/>
    <x v="0"/>
    <x v="0"/>
    <x v="0"/>
    <x v="0"/>
    <x v="0"/>
    <x v="0"/>
    <x v="0"/>
    <s v="Direção Financeira"/>
    <x v="0"/>
    <x v="0"/>
    <x v="0"/>
    <x v="0"/>
    <x v="0"/>
    <x v="0"/>
    <x v="0"/>
    <x v="0"/>
    <x v="0"/>
    <x v="0"/>
    <x v="0"/>
    <x v="0"/>
    <s v=" Ajuda de custo a favor do Sr. Joaquim Lino Tavares pela sua deslocação em missão de serviço a cidade da Praia nos dia 05 e 06 de Março de 2024, conforme justificativo em anexo.    "/>
  </r>
  <r>
    <x v="0"/>
    <n v="0"/>
    <n v="0"/>
    <n v="0"/>
    <n v="18000"/>
    <x v="1685"/>
    <x v="0"/>
    <x v="0"/>
    <x v="0"/>
    <s v="01.25.05.12"/>
    <x v="10"/>
    <x v="3"/>
    <x v="3"/>
    <s v="Saúde"/>
    <s v="01.25.05"/>
    <s v="Saúde"/>
    <s v="01.25.05"/>
    <x v="7"/>
    <x v="0"/>
    <x v="4"/>
    <x v="4"/>
    <x v="0"/>
    <x v="1"/>
    <x v="0"/>
    <x v="0"/>
    <x v="3"/>
    <s v="2024-05-27"/>
    <x v="1"/>
    <n v="18000"/>
    <x v="0"/>
    <m/>
    <x v="0"/>
    <m/>
    <x v="293"/>
    <n v="100479607"/>
    <x v="0"/>
    <x v="0"/>
    <s v="Promoção e Inclusão Social"/>
    <s v="ORI"/>
    <x v="0"/>
    <m/>
    <x v="0"/>
    <x v="0"/>
    <x v="0"/>
    <x v="0"/>
    <x v="0"/>
    <x v="0"/>
    <x v="0"/>
    <x v="0"/>
    <x v="0"/>
    <x v="0"/>
    <x v="0"/>
    <s v="Promoção e Inclusão Social"/>
    <x v="0"/>
    <x v="0"/>
    <x v="0"/>
    <x v="0"/>
    <x v="1"/>
    <x v="0"/>
    <x v="0"/>
    <x v="0"/>
    <x v="0"/>
    <x v="0"/>
    <x v="0"/>
    <x v="0"/>
    <s v="Pagamento a favor da Sra. Maria do Rosário Horta Semedo, referente ao pagamento da renda habitação (fevereiro, março e abril) do jardim infantil de Pedra Larga, conforme anexo."/>
  </r>
  <r>
    <x v="0"/>
    <n v="0"/>
    <n v="0"/>
    <n v="0"/>
    <n v="114125"/>
    <x v="1686"/>
    <x v="0"/>
    <x v="0"/>
    <x v="0"/>
    <s v="03.16.15"/>
    <x v="0"/>
    <x v="0"/>
    <x v="0"/>
    <s v="Direção Financeira"/>
    <s v="03.16.15"/>
    <s v="Direção Financeira"/>
    <s v="03.16.15"/>
    <x v="0"/>
    <x v="0"/>
    <x v="0"/>
    <x v="0"/>
    <x v="0"/>
    <x v="0"/>
    <x v="0"/>
    <x v="0"/>
    <x v="3"/>
    <s v="2024-05-31"/>
    <x v="1"/>
    <n v="114125"/>
    <x v="0"/>
    <m/>
    <x v="0"/>
    <m/>
    <x v="27"/>
    <n v="100479096"/>
    <x v="0"/>
    <x v="0"/>
    <s v="Direção Financeira"/>
    <s v="ORI"/>
    <x v="0"/>
    <m/>
    <x v="0"/>
    <x v="0"/>
    <x v="0"/>
    <x v="0"/>
    <x v="0"/>
    <x v="0"/>
    <x v="0"/>
    <x v="0"/>
    <x v="0"/>
    <x v="0"/>
    <x v="0"/>
    <s v="Direção Financeira"/>
    <x v="0"/>
    <x v="0"/>
    <x v="0"/>
    <x v="0"/>
    <x v="0"/>
    <x v="0"/>
    <x v="0"/>
    <x v="0"/>
    <x v="0"/>
    <x v="0"/>
    <x v="0"/>
    <x v="0"/>
    <s v="Pagamento a favor da Preço Piquinoti Comercio de Peças Auto, para a aquisição de peças para viatura ST-24-RG, afeto aos serviços da CMSM"/>
  </r>
  <r>
    <x v="0"/>
    <n v="0"/>
    <n v="0"/>
    <n v="0"/>
    <n v="6520"/>
    <x v="1687"/>
    <x v="0"/>
    <x v="1"/>
    <x v="0"/>
    <s v="03.03.10"/>
    <x v="8"/>
    <x v="0"/>
    <x v="4"/>
    <s v="Receitas Da Câmara"/>
    <s v="03.03.10"/>
    <s v="Receitas Da Câmara"/>
    <s v="03.03.10"/>
    <x v="13"/>
    <x v="0"/>
    <x v="3"/>
    <x v="3"/>
    <x v="0"/>
    <x v="0"/>
    <x v="2"/>
    <x v="0"/>
    <x v="4"/>
    <s v="2024-06-07"/>
    <x v="1"/>
    <n v="65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1688"/>
    <x v="0"/>
    <x v="1"/>
    <x v="0"/>
    <s v="03.03.10"/>
    <x v="8"/>
    <x v="0"/>
    <x v="4"/>
    <s v="Receitas Da Câmara"/>
    <s v="03.03.10"/>
    <s v="Receitas Da Câmara"/>
    <s v="03.03.10"/>
    <x v="11"/>
    <x v="0"/>
    <x v="0"/>
    <x v="5"/>
    <x v="0"/>
    <x v="0"/>
    <x v="2"/>
    <x v="0"/>
    <x v="4"/>
    <s v="2024-06-07"/>
    <x v="1"/>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60"/>
    <x v="1689"/>
    <x v="0"/>
    <x v="1"/>
    <x v="0"/>
    <s v="03.03.10"/>
    <x v="8"/>
    <x v="0"/>
    <x v="4"/>
    <s v="Receitas Da Câmara"/>
    <s v="03.03.10"/>
    <s v="Receitas Da Câmara"/>
    <s v="03.03.10"/>
    <x v="6"/>
    <x v="0"/>
    <x v="3"/>
    <x v="3"/>
    <x v="0"/>
    <x v="0"/>
    <x v="2"/>
    <x v="0"/>
    <x v="4"/>
    <s v="2024-06-07"/>
    <x v="1"/>
    <n v="5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3"/>
    <x v="1690"/>
    <x v="0"/>
    <x v="1"/>
    <x v="0"/>
    <s v="03.03.10"/>
    <x v="8"/>
    <x v="0"/>
    <x v="4"/>
    <s v="Receitas Da Câmara"/>
    <s v="03.03.10"/>
    <s v="Receitas Da Câmara"/>
    <s v="03.03.10"/>
    <x v="25"/>
    <x v="0"/>
    <x v="3"/>
    <x v="3"/>
    <x v="0"/>
    <x v="0"/>
    <x v="2"/>
    <x v="0"/>
    <x v="4"/>
    <s v="2024-06-07"/>
    <x v="1"/>
    <n v="7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392"/>
    <x v="1691"/>
    <x v="0"/>
    <x v="1"/>
    <x v="0"/>
    <s v="03.03.10"/>
    <x v="8"/>
    <x v="0"/>
    <x v="4"/>
    <s v="Receitas Da Câmara"/>
    <s v="03.03.10"/>
    <s v="Receitas Da Câmara"/>
    <s v="03.03.10"/>
    <x v="18"/>
    <x v="0"/>
    <x v="0"/>
    <x v="0"/>
    <x v="0"/>
    <x v="0"/>
    <x v="2"/>
    <x v="0"/>
    <x v="4"/>
    <s v="2024-06-07"/>
    <x v="1"/>
    <n v="7839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100"/>
    <x v="1692"/>
    <x v="0"/>
    <x v="1"/>
    <x v="0"/>
    <s v="03.03.10"/>
    <x v="8"/>
    <x v="0"/>
    <x v="4"/>
    <s v="Receitas Da Câmara"/>
    <s v="03.03.10"/>
    <s v="Receitas Da Câmara"/>
    <s v="03.03.10"/>
    <x v="10"/>
    <x v="0"/>
    <x v="3"/>
    <x v="3"/>
    <x v="0"/>
    <x v="0"/>
    <x v="2"/>
    <x v="0"/>
    <x v="4"/>
    <s v="2024-06-07"/>
    <x v="1"/>
    <n v="6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0"/>
    <x v="1693"/>
    <x v="0"/>
    <x v="1"/>
    <x v="0"/>
    <s v="03.03.10"/>
    <x v="8"/>
    <x v="0"/>
    <x v="4"/>
    <s v="Receitas Da Câmara"/>
    <s v="03.03.10"/>
    <s v="Receitas Da Câmara"/>
    <s v="03.03.10"/>
    <x v="42"/>
    <x v="0"/>
    <x v="3"/>
    <x v="3"/>
    <x v="0"/>
    <x v="0"/>
    <x v="2"/>
    <x v="0"/>
    <x v="4"/>
    <s v="2024-06-07"/>
    <x v="1"/>
    <n v="4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0"/>
    <x v="1694"/>
    <x v="0"/>
    <x v="0"/>
    <x v="0"/>
    <s v="01.25.03.12"/>
    <x v="6"/>
    <x v="3"/>
    <x v="3"/>
    <s v="Emprego e Formação profissional"/>
    <s v="01.25.03"/>
    <s v="Emprego e Formação profissional"/>
    <s v="01.25.03"/>
    <x v="4"/>
    <x v="0"/>
    <x v="2"/>
    <x v="2"/>
    <x v="0"/>
    <x v="1"/>
    <x v="0"/>
    <x v="0"/>
    <x v="1"/>
    <s v="2024-03-28"/>
    <x v="0"/>
    <n v="20000"/>
    <x v="0"/>
    <m/>
    <x v="0"/>
    <m/>
    <x v="294"/>
    <n v="100479617"/>
    <x v="0"/>
    <x v="0"/>
    <s v="Estágios Profissionais e Promoção de Emprego"/>
    <s v="ORI"/>
    <x v="0"/>
    <m/>
    <x v="0"/>
    <x v="0"/>
    <x v="0"/>
    <x v="0"/>
    <x v="0"/>
    <x v="0"/>
    <x v="0"/>
    <x v="0"/>
    <x v="0"/>
    <x v="0"/>
    <x v="0"/>
    <s v="Estágios Profissionais e Promoção de Emprego"/>
    <x v="0"/>
    <x v="0"/>
    <x v="0"/>
    <x v="0"/>
    <x v="1"/>
    <x v="0"/>
    <x v="0"/>
    <x v="0"/>
    <x v="0"/>
    <x v="0"/>
    <x v="0"/>
    <x v="0"/>
    <s v="Pagamento referente a disponibilização da sua embarcação, motor e combustível para formação prática a  de iniciação de pescador na cidade da Calheta, conforme anexo."/>
  </r>
  <r>
    <x v="0"/>
    <n v="0"/>
    <n v="0"/>
    <n v="0"/>
    <n v="33000"/>
    <x v="1695"/>
    <x v="0"/>
    <x v="0"/>
    <x v="0"/>
    <s v="03.16.19"/>
    <x v="21"/>
    <x v="0"/>
    <x v="0"/>
    <s v="Direção de Inovação e Desporto"/>
    <s v="03.16.19"/>
    <s v="Direção de Inovação e Desporto"/>
    <s v="03.16.19"/>
    <x v="3"/>
    <x v="0"/>
    <x v="0"/>
    <x v="1"/>
    <x v="0"/>
    <x v="0"/>
    <x v="0"/>
    <x v="0"/>
    <x v="6"/>
    <s v="2024-04-02"/>
    <x v="1"/>
    <n v="33000"/>
    <x v="0"/>
    <m/>
    <x v="0"/>
    <m/>
    <x v="156"/>
    <n v="100479531"/>
    <x v="0"/>
    <x v="0"/>
    <s v="Direção de Inovação e Desporto"/>
    <s v="ORI"/>
    <x v="0"/>
    <m/>
    <x v="0"/>
    <x v="0"/>
    <x v="0"/>
    <x v="0"/>
    <x v="0"/>
    <x v="0"/>
    <x v="0"/>
    <x v="0"/>
    <x v="0"/>
    <x v="0"/>
    <x v="0"/>
    <s v="Direção de Inovação e Desporto"/>
    <x v="0"/>
    <x v="0"/>
    <x v="0"/>
    <x v="0"/>
    <x v="0"/>
    <x v="0"/>
    <x v="0"/>
    <x v="0"/>
    <x v="0"/>
    <x v="0"/>
    <x v="0"/>
    <x v="0"/>
    <s v="Pagamento a favor da Calheta São Miguel Tours, referente a aquisição de 2 bilhetes de viagem nacional Praia/São Filipe/Praia dos Srs. Vereadores Albertino de Pina e Quinzinho Ferreira, conforme anexo."/>
  </r>
  <r>
    <x v="0"/>
    <n v="0"/>
    <n v="0"/>
    <n v="0"/>
    <n v="4000"/>
    <x v="1696"/>
    <x v="0"/>
    <x v="0"/>
    <x v="0"/>
    <s v="03.16.15"/>
    <x v="0"/>
    <x v="0"/>
    <x v="0"/>
    <s v="Direção Financeira"/>
    <s v="03.16.15"/>
    <s v="Direção Financeira"/>
    <s v="03.16.15"/>
    <x v="3"/>
    <x v="0"/>
    <x v="0"/>
    <x v="1"/>
    <x v="0"/>
    <x v="0"/>
    <x v="0"/>
    <x v="0"/>
    <x v="6"/>
    <s v="2024-04-04"/>
    <x v="1"/>
    <n v="4000"/>
    <x v="0"/>
    <m/>
    <x v="0"/>
    <m/>
    <x v="295"/>
    <n v="100479619"/>
    <x v="0"/>
    <x v="0"/>
    <s v="Direção Financeira"/>
    <s v="ORI"/>
    <x v="0"/>
    <m/>
    <x v="0"/>
    <x v="0"/>
    <x v="0"/>
    <x v="0"/>
    <x v="0"/>
    <x v="0"/>
    <x v="0"/>
    <x v="0"/>
    <x v="0"/>
    <x v="0"/>
    <x v="0"/>
    <s v="Direção Financeira"/>
    <x v="0"/>
    <x v="0"/>
    <x v="0"/>
    <x v="0"/>
    <x v="0"/>
    <x v="0"/>
    <x v="0"/>
    <x v="0"/>
    <x v="0"/>
    <x v="0"/>
    <x v="0"/>
    <x v="0"/>
    <s v="  Ajuda de custo a favor do Sr. Samuel Leal, pela sua deslocação em missão de serviço a cidade da Praia, conforme justificativo em anexo.  "/>
  </r>
  <r>
    <x v="0"/>
    <n v="0"/>
    <n v="0"/>
    <n v="0"/>
    <n v="380"/>
    <x v="1697"/>
    <x v="0"/>
    <x v="1"/>
    <x v="0"/>
    <s v="03.03.10"/>
    <x v="8"/>
    <x v="0"/>
    <x v="4"/>
    <s v="Receitas Da Câmara"/>
    <s v="03.03.10"/>
    <s v="Receitas Da Câmara"/>
    <s v="03.03.10"/>
    <x v="8"/>
    <x v="0"/>
    <x v="3"/>
    <x v="3"/>
    <x v="0"/>
    <x v="0"/>
    <x v="2"/>
    <x v="0"/>
    <x v="4"/>
    <s v="2024-06-07"/>
    <x v="1"/>
    <n v="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00"/>
    <x v="1698"/>
    <x v="0"/>
    <x v="1"/>
    <x v="0"/>
    <s v="03.03.10"/>
    <x v="8"/>
    <x v="0"/>
    <x v="4"/>
    <s v="Receitas Da Câmara"/>
    <s v="03.03.10"/>
    <s v="Receitas Da Câmara"/>
    <s v="03.03.10"/>
    <x v="17"/>
    <x v="0"/>
    <x v="3"/>
    <x v="3"/>
    <x v="0"/>
    <x v="0"/>
    <x v="2"/>
    <x v="0"/>
    <x v="4"/>
    <s v="2024-06-07"/>
    <x v="1"/>
    <n v="2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1699"/>
    <x v="0"/>
    <x v="1"/>
    <x v="0"/>
    <s v="03.03.10"/>
    <x v="8"/>
    <x v="0"/>
    <x v="4"/>
    <s v="Receitas Da Câmara"/>
    <s v="03.03.10"/>
    <s v="Receitas Da Câmara"/>
    <s v="03.03.10"/>
    <x v="19"/>
    <x v="0"/>
    <x v="3"/>
    <x v="6"/>
    <x v="0"/>
    <x v="0"/>
    <x v="2"/>
    <x v="0"/>
    <x v="4"/>
    <s v="2024-06-07"/>
    <x v="1"/>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325"/>
    <x v="1700"/>
    <x v="0"/>
    <x v="1"/>
    <x v="0"/>
    <s v="03.03.10"/>
    <x v="8"/>
    <x v="0"/>
    <x v="4"/>
    <s v="Receitas Da Câmara"/>
    <s v="03.03.10"/>
    <s v="Receitas Da Câmara"/>
    <s v="03.03.10"/>
    <x v="12"/>
    <x v="0"/>
    <x v="3"/>
    <x v="3"/>
    <x v="0"/>
    <x v="0"/>
    <x v="2"/>
    <x v="0"/>
    <x v="4"/>
    <s v="2024-06-07"/>
    <x v="1"/>
    <n v="213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00"/>
    <x v="1701"/>
    <x v="0"/>
    <x v="1"/>
    <x v="0"/>
    <s v="03.03.10"/>
    <x v="8"/>
    <x v="0"/>
    <x v="4"/>
    <s v="Receitas Da Câmara"/>
    <s v="03.03.10"/>
    <s v="Receitas Da Câmara"/>
    <s v="03.03.10"/>
    <x v="11"/>
    <x v="0"/>
    <x v="0"/>
    <x v="5"/>
    <x v="0"/>
    <x v="0"/>
    <x v="2"/>
    <x v="0"/>
    <x v="4"/>
    <s v="2024-06-13"/>
    <x v="1"/>
    <n v="2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0"/>
    <x v="1702"/>
    <x v="0"/>
    <x v="1"/>
    <x v="0"/>
    <s v="03.03.10"/>
    <x v="8"/>
    <x v="0"/>
    <x v="4"/>
    <s v="Receitas Da Câmara"/>
    <s v="03.03.10"/>
    <s v="Receitas Da Câmara"/>
    <s v="03.03.10"/>
    <x v="17"/>
    <x v="0"/>
    <x v="3"/>
    <x v="3"/>
    <x v="0"/>
    <x v="0"/>
    <x v="2"/>
    <x v="0"/>
    <x v="4"/>
    <s v="2024-06-13"/>
    <x v="1"/>
    <n v="8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0"/>
    <x v="1703"/>
    <x v="0"/>
    <x v="1"/>
    <x v="0"/>
    <s v="03.03.10"/>
    <x v="8"/>
    <x v="0"/>
    <x v="4"/>
    <s v="Receitas Da Câmara"/>
    <s v="03.03.10"/>
    <s v="Receitas Da Câmara"/>
    <s v="03.03.10"/>
    <x v="42"/>
    <x v="0"/>
    <x v="3"/>
    <x v="3"/>
    <x v="0"/>
    <x v="0"/>
    <x v="2"/>
    <x v="0"/>
    <x v="4"/>
    <s v="2024-06-13"/>
    <x v="1"/>
    <n v="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
    <x v="1704"/>
    <x v="0"/>
    <x v="1"/>
    <x v="0"/>
    <s v="03.03.10"/>
    <x v="8"/>
    <x v="0"/>
    <x v="4"/>
    <s v="Receitas Da Câmara"/>
    <s v="03.03.10"/>
    <s v="Receitas Da Câmara"/>
    <s v="03.03.10"/>
    <x v="8"/>
    <x v="0"/>
    <x v="3"/>
    <x v="3"/>
    <x v="0"/>
    <x v="0"/>
    <x v="2"/>
    <x v="0"/>
    <x v="4"/>
    <s v="2024-06-13"/>
    <x v="1"/>
    <n v="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1705"/>
    <x v="0"/>
    <x v="1"/>
    <x v="0"/>
    <s v="03.03.10"/>
    <x v="8"/>
    <x v="0"/>
    <x v="4"/>
    <s v="Receitas Da Câmara"/>
    <s v="03.03.10"/>
    <s v="Receitas Da Câmara"/>
    <s v="03.03.10"/>
    <x v="10"/>
    <x v="0"/>
    <x v="3"/>
    <x v="3"/>
    <x v="0"/>
    <x v="0"/>
    <x v="2"/>
    <x v="0"/>
    <x v="4"/>
    <s v="2024-06-13"/>
    <x v="1"/>
    <n v="12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5000"/>
    <x v="1706"/>
    <x v="0"/>
    <x v="1"/>
    <x v="0"/>
    <s v="03.03.10"/>
    <x v="8"/>
    <x v="0"/>
    <x v="4"/>
    <s v="Receitas Da Câmara"/>
    <s v="03.03.10"/>
    <s v="Receitas Da Câmara"/>
    <s v="03.03.10"/>
    <x v="15"/>
    <x v="0"/>
    <x v="0"/>
    <x v="0"/>
    <x v="0"/>
    <x v="0"/>
    <x v="2"/>
    <x v="0"/>
    <x v="4"/>
    <s v="2024-06-13"/>
    <x v="1"/>
    <n v="2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70"/>
    <x v="1707"/>
    <x v="0"/>
    <x v="1"/>
    <x v="0"/>
    <s v="03.03.10"/>
    <x v="8"/>
    <x v="0"/>
    <x v="4"/>
    <s v="Receitas Da Câmara"/>
    <s v="03.03.10"/>
    <s v="Receitas Da Câmara"/>
    <s v="03.03.10"/>
    <x v="13"/>
    <x v="0"/>
    <x v="3"/>
    <x v="3"/>
    <x v="0"/>
    <x v="0"/>
    <x v="2"/>
    <x v="0"/>
    <x v="4"/>
    <s v="2024-06-13"/>
    <x v="1"/>
    <n v="45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857"/>
    <x v="1708"/>
    <x v="0"/>
    <x v="1"/>
    <x v="0"/>
    <s v="03.03.10"/>
    <x v="8"/>
    <x v="0"/>
    <x v="4"/>
    <s v="Receitas Da Câmara"/>
    <s v="03.03.10"/>
    <s v="Receitas Da Câmara"/>
    <s v="03.03.10"/>
    <x v="18"/>
    <x v="0"/>
    <x v="0"/>
    <x v="0"/>
    <x v="0"/>
    <x v="0"/>
    <x v="2"/>
    <x v="0"/>
    <x v="4"/>
    <s v="2024-06-13"/>
    <x v="1"/>
    <n v="3585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0"/>
    <x v="1709"/>
    <x v="0"/>
    <x v="0"/>
    <x v="0"/>
    <s v="01.25.05.09"/>
    <x v="26"/>
    <x v="3"/>
    <x v="3"/>
    <s v="Saúde"/>
    <s v="01.25.05"/>
    <s v="Saúde"/>
    <s v="01.25.05"/>
    <x v="7"/>
    <x v="0"/>
    <x v="4"/>
    <x v="4"/>
    <x v="0"/>
    <x v="1"/>
    <x v="0"/>
    <x v="0"/>
    <x v="7"/>
    <s v="2024-09-10"/>
    <x v="2"/>
    <n v="2500"/>
    <x v="0"/>
    <m/>
    <x v="0"/>
    <m/>
    <x v="296"/>
    <n v="100479404"/>
    <x v="0"/>
    <x v="0"/>
    <s v="Apoio a Consultas de Especialidade e Medicamentos"/>
    <s v="ORI"/>
    <x v="0"/>
    <s v="ACE"/>
    <x v="0"/>
    <x v="0"/>
    <x v="0"/>
    <x v="0"/>
    <x v="0"/>
    <x v="0"/>
    <x v="0"/>
    <x v="0"/>
    <x v="0"/>
    <x v="0"/>
    <x v="0"/>
    <s v="Apoio a Consultas de Especialidade e Medicamentos"/>
    <x v="0"/>
    <x v="0"/>
    <x v="0"/>
    <x v="0"/>
    <x v="1"/>
    <x v="0"/>
    <x v="0"/>
    <x v="0"/>
    <x v="0"/>
    <x v="0"/>
    <x v="0"/>
    <x v="0"/>
    <s v="Apoio a favor do senhor Isandro Ribeiro, a fim de realizar consulta de especialidade em oftalmologia, conforme anexo."/>
  </r>
  <r>
    <x v="0"/>
    <n v="0"/>
    <n v="0"/>
    <n v="0"/>
    <n v="520"/>
    <x v="1710"/>
    <x v="0"/>
    <x v="1"/>
    <x v="0"/>
    <s v="03.03.10"/>
    <x v="8"/>
    <x v="0"/>
    <x v="4"/>
    <s v="Receitas Da Câmara"/>
    <s v="03.03.10"/>
    <s v="Receitas Da Câmara"/>
    <s v="03.03.10"/>
    <x v="8"/>
    <x v="0"/>
    <x v="3"/>
    <x v="3"/>
    <x v="0"/>
    <x v="0"/>
    <x v="2"/>
    <x v="0"/>
    <x v="9"/>
    <s v="2024-07-26"/>
    <x v="2"/>
    <n v="5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1711"/>
    <x v="0"/>
    <x v="1"/>
    <x v="0"/>
    <s v="03.03.10"/>
    <x v="8"/>
    <x v="0"/>
    <x v="4"/>
    <s v="Receitas Da Câmara"/>
    <s v="03.03.10"/>
    <s v="Receitas Da Câmara"/>
    <s v="03.03.10"/>
    <x v="42"/>
    <x v="0"/>
    <x v="3"/>
    <x v="3"/>
    <x v="0"/>
    <x v="0"/>
    <x v="2"/>
    <x v="0"/>
    <x v="9"/>
    <s v="2024-07-26"/>
    <x v="2"/>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75"/>
    <x v="1712"/>
    <x v="0"/>
    <x v="1"/>
    <x v="0"/>
    <s v="03.03.10"/>
    <x v="8"/>
    <x v="0"/>
    <x v="4"/>
    <s v="Receitas Da Câmara"/>
    <s v="03.03.10"/>
    <s v="Receitas Da Câmara"/>
    <s v="03.03.10"/>
    <x v="10"/>
    <x v="0"/>
    <x v="3"/>
    <x v="3"/>
    <x v="0"/>
    <x v="0"/>
    <x v="2"/>
    <x v="0"/>
    <x v="9"/>
    <s v="2024-07-26"/>
    <x v="2"/>
    <n v="45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1713"/>
    <x v="0"/>
    <x v="1"/>
    <x v="0"/>
    <s v="03.03.10"/>
    <x v="8"/>
    <x v="0"/>
    <x v="4"/>
    <s v="Receitas Da Câmara"/>
    <s v="03.03.10"/>
    <s v="Receitas Da Câmara"/>
    <s v="03.03.10"/>
    <x v="6"/>
    <x v="0"/>
    <x v="3"/>
    <x v="3"/>
    <x v="0"/>
    <x v="0"/>
    <x v="2"/>
    <x v="0"/>
    <x v="9"/>
    <s v="2024-07-26"/>
    <x v="2"/>
    <n v="12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48927"/>
    <x v="1714"/>
    <x v="0"/>
    <x v="1"/>
    <x v="0"/>
    <s v="03.03.10"/>
    <x v="8"/>
    <x v="0"/>
    <x v="4"/>
    <s v="Receitas Da Câmara"/>
    <s v="03.03.10"/>
    <s v="Receitas Da Câmara"/>
    <s v="03.03.10"/>
    <x v="15"/>
    <x v="0"/>
    <x v="0"/>
    <x v="0"/>
    <x v="0"/>
    <x v="0"/>
    <x v="2"/>
    <x v="0"/>
    <x v="9"/>
    <s v="2024-07-26"/>
    <x v="2"/>
    <n v="24892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96"/>
    <x v="1715"/>
    <x v="0"/>
    <x v="1"/>
    <x v="0"/>
    <s v="03.03.10"/>
    <x v="8"/>
    <x v="0"/>
    <x v="4"/>
    <s v="Receitas Da Câmara"/>
    <s v="03.03.10"/>
    <s v="Receitas Da Câmara"/>
    <s v="03.03.10"/>
    <x v="9"/>
    <x v="0"/>
    <x v="3"/>
    <x v="3"/>
    <x v="0"/>
    <x v="0"/>
    <x v="2"/>
    <x v="0"/>
    <x v="9"/>
    <s v="2024-07-26"/>
    <x v="2"/>
    <n v="909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302"/>
    <x v="1716"/>
    <x v="0"/>
    <x v="1"/>
    <x v="0"/>
    <s v="80.02.01"/>
    <x v="2"/>
    <x v="2"/>
    <x v="2"/>
    <s v="Retenções Iur"/>
    <s v="80.02.01"/>
    <s v="Retenções Iur"/>
    <s v="80.02.01"/>
    <x v="2"/>
    <x v="0"/>
    <x v="1"/>
    <x v="0"/>
    <x v="1"/>
    <x v="2"/>
    <x v="2"/>
    <x v="0"/>
    <x v="4"/>
    <s v="2024-06-19"/>
    <x v="1"/>
    <n v="21302"/>
    <x v="0"/>
    <m/>
    <x v="0"/>
    <m/>
    <x v="2"/>
    <n v="100474696"/>
    <x v="0"/>
    <x v="0"/>
    <s v="Retenções Iur"/>
    <s v="ORI"/>
    <x v="0"/>
    <s v="RIUR"/>
    <x v="0"/>
    <x v="0"/>
    <x v="0"/>
    <x v="0"/>
    <x v="0"/>
    <x v="0"/>
    <x v="0"/>
    <x v="0"/>
    <x v="0"/>
    <x v="0"/>
    <x v="0"/>
    <s v="Retenções Iur"/>
    <x v="0"/>
    <x v="0"/>
    <x v="0"/>
    <x v="0"/>
    <x v="2"/>
    <x v="0"/>
    <x v="0"/>
    <x v="0"/>
    <x v="0"/>
    <x v="1"/>
    <x v="0"/>
    <x v="0"/>
    <s v="RETENCAO OT"/>
  </r>
  <r>
    <x v="2"/>
    <n v="0"/>
    <n v="0"/>
    <n v="0"/>
    <n v="15789"/>
    <x v="1717"/>
    <x v="0"/>
    <x v="0"/>
    <x v="0"/>
    <s v="80.02.10.01"/>
    <x v="16"/>
    <x v="2"/>
    <x v="2"/>
    <s v="Outros"/>
    <s v="80.02.10"/>
    <s v="Outros"/>
    <s v="80.02.10"/>
    <x v="66"/>
    <x v="0"/>
    <x v="5"/>
    <x v="13"/>
    <x v="1"/>
    <x v="2"/>
    <x v="0"/>
    <x v="0"/>
    <x v="4"/>
    <s v="2024-06-19"/>
    <x v="1"/>
    <n v="15789"/>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800"/>
    <x v="1718"/>
    <x v="0"/>
    <x v="1"/>
    <x v="0"/>
    <s v="80.02.10.20"/>
    <x v="20"/>
    <x v="2"/>
    <x v="2"/>
    <s v="Outros"/>
    <s v="80.02.10"/>
    <s v="Outros"/>
    <s v="80.02.10"/>
    <x v="34"/>
    <x v="0"/>
    <x v="1"/>
    <x v="9"/>
    <x v="1"/>
    <x v="2"/>
    <x v="2"/>
    <x v="0"/>
    <x v="4"/>
    <s v="2024-06-19"/>
    <x v="1"/>
    <n v="4800"/>
    <x v="0"/>
    <m/>
    <x v="0"/>
    <m/>
    <x v="54"/>
    <n v="100477977"/>
    <x v="0"/>
    <x v="0"/>
    <s v="Retenções CVMovel"/>
    <s v="ORI"/>
    <x v="0"/>
    <s v="RT"/>
    <x v="0"/>
    <x v="0"/>
    <x v="0"/>
    <x v="0"/>
    <x v="0"/>
    <x v="0"/>
    <x v="0"/>
    <x v="0"/>
    <x v="0"/>
    <x v="0"/>
    <x v="0"/>
    <s v="Retenções CVMovel"/>
    <x v="0"/>
    <x v="0"/>
    <x v="0"/>
    <x v="0"/>
    <x v="2"/>
    <x v="0"/>
    <x v="0"/>
    <x v="0"/>
    <x v="0"/>
    <x v="1"/>
    <x v="0"/>
    <x v="0"/>
    <s v="RETENCAO OT"/>
  </r>
  <r>
    <x v="0"/>
    <n v="0"/>
    <n v="0"/>
    <n v="0"/>
    <n v="1541"/>
    <x v="1719"/>
    <x v="0"/>
    <x v="1"/>
    <x v="0"/>
    <s v="80.02.10.26"/>
    <x v="13"/>
    <x v="2"/>
    <x v="2"/>
    <s v="Outros"/>
    <s v="80.02.10"/>
    <s v="Outros"/>
    <s v="80.02.10"/>
    <x v="34"/>
    <x v="0"/>
    <x v="1"/>
    <x v="9"/>
    <x v="1"/>
    <x v="2"/>
    <x v="2"/>
    <x v="0"/>
    <x v="4"/>
    <s v="2024-06-19"/>
    <x v="1"/>
    <n v="1541"/>
    <x v="0"/>
    <m/>
    <x v="0"/>
    <m/>
    <x v="15"/>
    <n v="100479277"/>
    <x v="0"/>
    <x v="0"/>
    <s v="Retenção Sansung"/>
    <s v="ORI"/>
    <x v="0"/>
    <s v="RS"/>
    <x v="0"/>
    <x v="0"/>
    <x v="0"/>
    <x v="0"/>
    <x v="0"/>
    <x v="0"/>
    <x v="0"/>
    <x v="0"/>
    <x v="0"/>
    <x v="0"/>
    <x v="0"/>
    <s v="Retenção Sansung"/>
    <x v="0"/>
    <x v="0"/>
    <x v="0"/>
    <x v="0"/>
    <x v="2"/>
    <x v="0"/>
    <x v="0"/>
    <x v="0"/>
    <x v="0"/>
    <x v="1"/>
    <x v="0"/>
    <x v="0"/>
    <s v="RETENCAO OT"/>
  </r>
  <r>
    <x v="1"/>
    <n v="0"/>
    <n v="0"/>
    <n v="0"/>
    <n v="11000"/>
    <x v="1720"/>
    <x v="0"/>
    <x v="0"/>
    <x v="0"/>
    <s v="01.27.06.61"/>
    <x v="34"/>
    <x v="1"/>
    <x v="1"/>
    <s v="Requalificação Urbana e habitação"/>
    <s v="01.27.06"/>
    <s v="Requalificação Urbana e habitação"/>
    <s v="01.27.06"/>
    <x v="1"/>
    <x v="0"/>
    <x v="0"/>
    <x v="0"/>
    <x v="0"/>
    <x v="1"/>
    <x v="1"/>
    <x v="0"/>
    <x v="4"/>
    <s v="2024-06-28"/>
    <x v="1"/>
    <n v="11000"/>
    <x v="0"/>
    <m/>
    <x v="0"/>
    <m/>
    <x v="297"/>
    <n v="100478080"/>
    <x v="0"/>
    <x v="0"/>
    <s v="Requalificação Urbana de Ponta Verde"/>
    <s v="ORI"/>
    <x v="0"/>
    <s v="PVR"/>
    <x v="0"/>
    <x v="0"/>
    <x v="0"/>
    <x v="0"/>
    <x v="0"/>
    <x v="0"/>
    <x v="0"/>
    <x v="0"/>
    <x v="0"/>
    <x v="0"/>
    <x v="0"/>
    <s v="Requalificação Urbana de Ponta Verde"/>
    <x v="0"/>
    <x v="0"/>
    <x v="0"/>
    <x v="0"/>
    <x v="1"/>
    <x v="0"/>
    <x v="0"/>
    <x v="0"/>
    <x v="0"/>
    <x v="0"/>
    <x v="0"/>
    <x v="0"/>
    <s v="Pagamento referente a fornecimento de paralelos conforme para trabalhos de calcetamento em Ponta Verde, conforme proposta em anexo. "/>
  </r>
  <r>
    <x v="1"/>
    <n v="0"/>
    <n v="0"/>
    <n v="0"/>
    <n v="2308"/>
    <x v="1721"/>
    <x v="0"/>
    <x v="0"/>
    <x v="0"/>
    <s v="01.27.06.61"/>
    <x v="34"/>
    <x v="1"/>
    <x v="1"/>
    <s v="Requalificação Urbana e habitação"/>
    <s v="01.27.06"/>
    <s v="Requalificação Urbana e habitação"/>
    <s v="01.27.06"/>
    <x v="1"/>
    <x v="0"/>
    <x v="0"/>
    <x v="0"/>
    <x v="0"/>
    <x v="1"/>
    <x v="1"/>
    <x v="0"/>
    <x v="4"/>
    <s v="2024-06-28"/>
    <x v="1"/>
    <n v="2308"/>
    <x v="0"/>
    <m/>
    <x v="0"/>
    <m/>
    <x v="2"/>
    <n v="100474696"/>
    <x v="0"/>
    <x v="1"/>
    <s v="Requalificação Urbana de Ponta Verde"/>
    <s v="ORI"/>
    <x v="0"/>
    <s v="PVR"/>
    <x v="0"/>
    <x v="0"/>
    <x v="0"/>
    <x v="0"/>
    <x v="0"/>
    <x v="0"/>
    <x v="0"/>
    <x v="0"/>
    <x v="0"/>
    <x v="0"/>
    <x v="0"/>
    <s v="Requalificação Urbana de Ponta Verde"/>
    <x v="0"/>
    <x v="0"/>
    <x v="0"/>
    <x v="0"/>
    <x v="1"/>
    <x v="0"/>
    <x v="0"/>
    <x v="0"/>
    <x v="0"/>
    <x v="0"/>
    <x v="1"/>
    <x v="0"/>
    <s v="Pagamento a favor do Sr. Edgar Gomes Duarte, referente a prestação de serviços de calcetamento na localidade de Achada Monte, no âmbito dos trabalhos da requalificação de Brufa-Ponta Verde, conforme anexo.   "/>
  </r>
  <r>
    <x v="1"/>
    <n v="0"/>
    <n v="0"/>
    <n v="0"/>
    <n v="13082"/>
    <x v="1721"/>
    <x v="0"/>
    <x v="0"/>
    <x v="0"/>
    <s v="01.27.06.61"/>
    <x v="34"/>
    <x v="1"/>
    <x v="1"/>
    <s v="Requalificação Urbana e habitação"/>
    <s v="01.27.06"/>
    <s v="Requalificação Urbana e habitação"/>
    <s v="01.27.06"/>
    <x v="1"/>
    <x v="0"/>
    <x v="0"/>
    <x v="0"/>
    <x v="0"/>
    <x v="1"/>
    <x v="1"/>
    <x v="0"/>
    <x v="4"/>
    <s v="2024-06-28"/>
    <x v="1"/>
    <n v="13082"/>
    <x v="0"/>
    <m/>
    <x v="0"/>
    <m/>
    <x v="298"/>
    <n v="100479679"/>
    <x v="0"/>
    <x v="0"/>
    <s v="Requalificação Urbana de Ponta Verde"/>
    <s v="ORI"/>
    <x v="0"/>
    <s v="PVR"/>
    <x v="0"/>
    <x v="0"/>
    <x v="0"/>
    <x v="0"/>
    <x v="0"/>
    <x v="0"/>
    <x v="0"/>
    <x v="0"/>
    <x v="0"/>
    <x v="0"/>
    <x v="0"/>
    <s v="Requalificação Urbana de Ponta Verde"/>
    <x v="0"/>
    <x v="0"/>
    <x v="0"/>
    <x v="0"/>
    <x v="1"/>
    <x v="0"/>
    <x v="0"/>
    <x v="0"/>
    <x v="0"/>
    <x v="0"/>
    <x v="0"/>
    <x v="0"/>
    <s v="Pagamento a favor do Sr. Edgar Gomes Duarte, referente a prestação de serviços de calcetamento na localidade de Achada Monte, no âmbito dos trabalhos da requalificação de Brufa-Ponta Verde, conforme anexo.   "/>
  </r>
  <r>
    <x v="1"/>
    <n v="0"/>
    <n v="0"/>
    <n v="0"/>
    <n v="12352800"/>
    <x v="1722"/>
    <x v="0"/>
    <x v="1"/>
    <x v="0"/>
    <s v="03.03.10"/>
    <x v="8"/>
    <x v="0"/>
    <x v="4"/>
    <s v="Receitas Da Câmara"/>
    <s v="03.03.10"/>
    <s v="Receitas Da Câmara"/>
    <s v="03.03.10"/>
    <x v="56"/>
    <x v="0"/>
    <x v="6"/>
    <x v="10"/>
    <x v="0"/>
    <x v="0"/>
    <x v="2"/>
    <x v="0"/>
    <x v="4"/>
    <s v="2024-06-19"/>
    <x v="1"/>
    <n v="12352800"/>
    <x v="0"/>
    <m/>
    <x v="0"/>
    <m/>
    <x v="6"/>
    <n v="100474914"/>
    <x v="0"/>
    <x v="0"/>
    <s v="Receitas Da Câmara"/>
    <s v="EXT"/>
    <x v="0"/>
    <s v="RDC"/>
    <x v="0"/>
    <x v="0"/>
    <x v="0"/>
    <x v="0"/>
    <x v="0"/>
    <x v="0"/>
    <x v="0"/>
    <x v="0"/>
    <x v="0"/>
    <x v="0"/>
    <x v="0"/>
    <s v="Receitas Da Câmara"/>
    <x v="0"/>
    <x v="0"/>
    <x v="0"/>
    <x v="0"/>
    <x v="0"/>
    <x v="0"/>
    <x v="0"/>
    <x v="0"/>
    <x v="0"/>
    <x v="0"/>
    <x v="0"/>
    <x v="0"/>
    <s v="Desembolso  Nr 3 35 fundo turismo, conforme anexo."/>
  </r>
  <r>
    <x v="0"/>
    <n v="0"/>
    <n v="0"/>
    <n v="0"/>
    <n v="18000"/>
    <x v="1723"/>
    <x v="0"/>
    <x v="0"/>
    <x v="0"/>
    <s v="01.25.01.09"/>
    <x v="62"/>
    <x v="3"/>
    <x v="3"/>
    <s v="Educação"/>
    <s v="01.25.01"/>
    <s v="Educação"/>
    <s v="01.25.01"/>
    <x v="4"/>
    <x v="0"/>
    <x v="2"/>
    <x v="2"/>
    <x v="0"/>
    <x v="1"/>
    <x v="0"/>
    <x v="0"/>
    <x v="5"/>
    <s v="2024-08-05"/>
    <x v="2"/>
    <n v="18000"/>
    <x v="0"/>
    <m/>
    <x v="0"/>
    <m/>
    <x v="293"/>
    <n v="100479607"/>
    <x v="0"/>
    <x v="0"/>
    <s v="Apoio pre escolar"/>
    <s v="ORI"/>
    <x v="0"/>
    <m/>
    <x v="0"/>
    <x v="0"/>
    <x v="0"/>
    <x v="0"/>
    <x v="0"/>
    <x v="0"/>
    <x v="0"/>
    <x v="0"/>
    <x v="0"/>
    <x v="0"/>
    <x v="0"/>
    <s v="Apoio pre escolar"/>
    <x v="0"/>
    <x v="0"/>
    <x v="0"/>
    <x v="0"/>
    <x v="1"/>
    <x v="0"/>
    <x v="0"/>
    <x v="0"/>
    <x v="0"/>
    <x v="0"/>
    <x v="0"/>
    <x v="0"/>
    <s v="Pagamento de renda habitacional (maio, junho e julho) do jardim infantil de Pedra Larga, conforme anexo."/>
  </r>
  <r>
    <x v="0"/>
    <n v="0"/>
    <n v="0"/>
    <n v="0"/>
    <n v="447059"/>
    <x v="1724"/>
    <x v="0"/>
    <x v="0"/>
    <x v="0"/>
    <s v="03.16.15"/>
    <x v="0"/>
    <x v="0"/>
    <x v="0"/>
    <s v="Direção Financeira"/>
    <s v="03.16.15"/>
    <s v="Direção Financeira"/>
    <s v="03.16.15"/>
    <x v="5"/>
    <x v="0"/>
    <x v="0"/>
    <x v="1"/>
    <x v="0"/>
    <x v="0"/>
    <x v="0"/>
    <x v="0"/>
    <x v="5"/>
    <s v="2024-08-06"/>
    <x v="2"/>
    <n v="447059"/>
    <x v="0"/>
    <m/>
    <x v="0"/>
    <m/>
    <x v="299"/>
    <n v="100434850"/>
    <x v="0"/>
    <x v="0"/>
    <s v="Direção Financeira"/>
    <s v="ORI"/>
    <x v="0"/>
    <m/>
    <x v="0"/>
    <x v="0"/>
    <x v="0"/>
    <x v="0"/>
    <x v="0"/>
    <x v="0"/>
    <x v="0"/>
    <x v="0"/>
    <x v="0"/>
    <x v="0"/>
    <x v="0"/>
    <s v="Direção Financeira"/>
    <x v="0"/>
    <x v="0"/>
    <x v="0"/>
    <x v="0"/>
    <x v="0"/>
    <x v="0"/>
    <x v="0"/>
    <x v="0"/>
    <x v="0"/>
    <x v="0"/>
    <x v="0"/>
    <x v="0"/>
    <s v="Pagamento referente, a prestação de serviço, fatura nº 2024/2023/1, conforme anexo."/>
  </r>
  <r>
    <x v="1"/>
    <n v="0"/>
    <n v="0"/>
    <n v="0"/>
    <n v="1950"/>
    <x v="1725"/>
    <x v="0"/>
    <x v="0"/>
    <x v="0"/>
    <s v="01.25.02.23"/>
    <x v="12"/>
    <x v="3"/>
    <x v="3"/>
    <s v="desporto"/>
    <s v="01.25.02"/>
    <s v="desporto"/>
    <s v="01.25.02"/>
    <x v="1"/>
    <x v="0"/>
    <x v="0"/>
    <x v="0"/>
    <x v="0"/>
    <x v="1"/>
    <x v="1"/>
    <x v="0"/>
    <x v="5"/>
    <s v="2024-08-08"/>
    <x v="2"/>
    <n v="1950"/>
    <x v="0"/>
    <m/>
    <x v="0"/>
    <m/>
    <x v="2"/>
    <n v="100474696"/>
    <x v="0"/>
    <x v="1"/>
    <s v="Atividades desportivas e promoção do desporto no Concelho"/>
    <s v="ORI"/>
    <x v="0"/>
    <m/>
    <x v="0"/>
    <x v="0"/>
    <x v="0"/>
    <x v="0"/>
    <x v="0"/>
    <x v="0"/>
    <x v="0"/>
    <x v="0"/>
    <x v="0"/>
    <x v="0"/>
    <x v="0"/>
    <s v="Atividades desportivas e promoção do desporto no Concelho"/>
    <x v="0"/>
    <x v="0"/>
    <x v="0"/>
    <x v="0"/>
    <x v="1"/>
    <x v="0"/>
    <x v="0"/>
    <x v="0"/>
    <x v="0"/>
    <x v="0"/>
    <x v="1"/>
    <x v="0"/>
    <s v="Pagamento referente a lavagem de 03 equipamentos de jogos, coletes de treino e roupa de estágio da seleção masculina de futebol no âmbito da participação do torneio futebol Santiago Maior, conforme anexo._x000d__x000a_"/>
  </r>
  <r>
    <x v="1"/>
    <n v="0"/>
    <n v="0"/>
    <n v="0"/>
    <n v="11050"/>
    <x v="1725"/>
    <x v="0"/>
    <x v="0"/>
    <x v="0"/>
    <s v="01.25.02.23"/>
    <x v="12"/>
    <x v="3"/>
    <x v="3"/>
    <s v="desporto"/>
    <s v="01.25.02"/>
    <s v="desporto"/>
    <s v="01.25.02"/>
    <x v="1"/>
    <x v="0"/>
    <x v="0"/>
    <x v="0"/>
    <x v="0"/>
    <x v="1"/>
    <x v="1"/>
    <x v="0"/>
    <x v="5"/>
    <s v="2024-08-08"/>
    <x v="2"/>
    <n v="11050"/>
    <x v="0"/>
    <m/>
    <x v="0"/>
    <m/>
    <x v="300"/>
    <n v="100479701"/>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lavagem de 03 equipamentos de jogos, coletes de treino e roupa de estágio da seleção masculina de futebol no âmbito da participação do torneio futebol Santiago Maior, conforme anexo._x000d__x000a_"/>
  </r>
  <r>
    <x v="0"/>
    <n v="0"/>
    <n v="0"/>
    <n v="0"/>
    <n v="50000"/>
    <x v="1726"/>
    <x v="0"/>
    <x v="0"/>
    <x v="0"/>
    <s v="01.25.04.22"/>
    <x v="7"/>
    <x v="3"/>
    <x v="3"/>
    <s v="Cultura"/>
    <s v="01.25.04"/>
    <s v="Cultura"/>
    <s v="01.25.04"/>
    <x v="4"/>
    <x v="0"/>
    <x v="2"/>
    <x v="2"/>
    <x v="0"/>
    <x v="1"/>
    <x v="0"/>
    <x v="0"/>
    <x v="5"/>
    <s v="2024-08-08"/>
    <x v="2"/>
    <n v="50000"/>
    <x v="0"/>
    <m/>
    <x v="0"/>
    <m/>
    <x v="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Tesouraria, referente a aquisição de lanches na área vip do festival de Calhetona, nos dias 09 e 10 de agosto, conforme anexo."/>
  </r>
  <r>
    <x v="1"/>
    <n v="0"/>
    <n v="0"/>
    <n v="0"/>
    <n v="17370"/>
    <x v="1727"/>
    <x v="0"/>
    <x v="0"/>
    <x v="0"/>
    <s v="01.27.02.15"/>
    <x v="25"/>
    <x v="1"/>
    <x v="1"/>
    <s v="Saneamento básico"/>
    <s v="01.27.02"/>
    <s v="Saneamento básico"/>
    <s v="01.27.02"/>
    <x v="46"/>
    <x v="0"/>
    <x v="0"/>
    <x v="0"/>
    <x v="0"/>
    <x v="1"/>
    <x v="1"/>
    <x v="0"/>
    <x v="7"/>
    <s v="2024-09-03"/>
    <x v="2"/>
    <n v="17370"/>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 viatura afeto a transferência de resíduos sólidos e urbanos da CMSM, conforme anexo.  "/>
  </r>
  <r>
    <x v="0"/>
    <n v="0"/>
    <n v="0"/>
    <n v="0"/>
    <n v="65500"/>
    <x v="1728"/>
    <x v="0"/>
    <x v="0"/>
    <x v="0"/>
    <s v="01.28.03.06"/>
    <x v="9"/>
    <x v="4"/>
    <x v="5"/>
    <s v="Proteção Social"/>
    <s v="01.28.03"/>
    <s v="Proteção Social"/>
    <s v="01.28.03"/>
    <x v="4"/>
    <x v="0"/>
    <x v="2"/>
    <x v="2"/>
    <x v="0"/>
    <x v="1"/>
    <x v="0"/>
    <x v="0"/>
    <x v="7"/>
    <s v="2024-09-03"/>
    <x v="2"/>
    <n v="65500"/>
    <x v="0"/>
    <m/>
    <x v="0"/>
    <m/>
    <x v="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referente ao mês de agosto 2024, conforme anexo."/>
  </r>
  <r>
    <x v="0"/>
    <n v="0"/>
    <n v="0"/>
    <n v="0"/>
    <n v="12425"/>
    <x v="1729"/>
    <x v="0"/>
    <x v="1"/>
    <x v="0"/>
    <s v="03.03.10"/>
    <x v="8"/>
    <x v="0"/>
    <x v="4"/>
    <s v="Receitas Da Câmara"/>
    <s v="03.03.10"/>
    <s v="Receitas Da Câmara"/>
    <s v="03.03.10"/>
    <x v="12"/>
    <x v="0"/>
    <x v="3"/>
    <x v="3"/>
    <x v="0"/>
    <x v="0"/>
    <x v="2"/>
    <x v="0"/>
    <x v="9"/>
    <s v="2024-07-26"/>
    <x v="2"/>
    <n v="12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3842"/>
    <x v="1730"/>
    <x v="0"/>
    <x v="1"/>
    <x v="0"/>
    <s v="03.03.10"/>
    <x v="8"/>
    <x v="0"/>
    <x v="4"/>
    <s v="Receitas Da Câmara"/>
    <s v="03.03.10"/>
    <s v="Receitas Da Câmara"/>
    <s v="03.03.10"/>
    <x v="18"/>
    <x v="0"/>
    <x v="0"/>
    <x v="0"/>
    <x v="0"/>
    <x v="0"/>
    <x v="2"/>
    <x v="0"/>
    <x v="9"/>
    <s v="2024-07-26"/>
    <x v="2"/>
    <n v="6384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00"/>
    <x v="1731"/>
    <x v="0"/>
    <x v="1"/>
    <x v="0"/>
    <s v="03.03.10"/>
    <x v="8"/>
    <x v="0"/>
    <x v="4"/>
    <s v="Receitas Da Câmara"/>
    <s v="03.03.10"/>
    <s v="Receitas Da Câmara"/>
    <s v="03.03.10"/>
    <x v="11"/>
    <x v="0"/>
    <x v="0"/>
    <x v="5"/>
    <x v="0"/>
    <x v="0"/>
    <x v="2"/>
    <x v="0"/>
    <x v="9"/>
    <s v="2024-07-26"/>
    <x v="2"/>
    <n v="5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7151"/>
    <x v="1732"/>
    <x v="0"/>
    <x v="0"/>
    <x v="0"/>
    <s v="03.16.15"/>
    <x v="0"/>
    <x v="0"/>
    <x v="0"/>
    <s v="Direção Financeira"/>
    <s v="03.16.15"/>
    <s v="Direção Financeira"/>
    <s v="03.16.15"/>
    <x v="39"/>
    <x v="0"/>
    <x v="0"/>
    <x v="1"/>
    <x v="1"/>
    <x v="0"/>
    <x v="0"/>
    <x v="0"/>
    <x v="7"/>
    <s v="2024-09-12"/>
    <x v="2"/>
    <n v="127151"/>
    <x v="0"/>
    <m/>
    <x v="0"/>
    <m/>
    <x v="47"/>
    <n v="100479698"/>
    <x v="0"/>
    <x v="0"/>
    <s v="Direção Financeira"/>
    <s v="ORI"/>
    <x v="0"/>
    <m/>
    <x v="0"/>
    <x v="0"/>
    <x v="0"/>
    <x v="0"/>
    <x v="0"/>
    <x v="0"/>
    <x v="0"/>
    <x v="0"/>
    <x v="0"/>
    <x v="0"/>
    <x v="0"/>
    <s v="Direção Financeira"/>
    <x v="0"/>
    <x v="0"/>
    <x v="0"/>
    <x v="0"/>
    <x v="0"/>
    <x v="0"/>
    <x v="0"/>
    <x v="0"/>
    <x v="0"/>
    <x v="0"/>
    <x v="0"/>
    <x v="0"/>
    <s v="Pagamento referente a consumo de energia elétrica, no Paços de Concelho durante o mês de maio 2024, conforme anexo. "/>
  </r>
  <r>
    <x v="0"/>
    <n v="0"/>
    <n v="0"/>
    <n v="0"/>
    <n v="222"/>
    <x v="1733"/>
    <x v="0"/>
    <x v="0"/>
    <x v="0"/>
    <s v="03.16.19"/>
    <x v="21"/>
    <x v="0"/>
    <x v="0"/>
    <s v="Direção de Inovação e Desporto"/>
    <s v="03.16.19"/>
    <s v="Direção de Inovação e Desporto"/>
    <s v="03.16.19"/>
    <x v="31"/>
    <x v="0"/>
    <x v="0"/>
    <x v="1"/>
    <x v="0"/>
    <x v="0"/>
    <x v="0"/>
    <x v="0"/>
    <x v="7"/>
    <s v="2024-09-19"/>
    <x v="2"/>
    <n v="222"/>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9-2024"/>
  </r>
  <r>
    <x v="0"/>
    <n v="0"/>
    <n v="0"/>
    <n v="0"/>
    <n v="5404"/>
    <x v="1733"/>
    <x v="0"/>
    <x v="0"/>
    <x v="0"/>
    <s v="03.16.19"/>
    <x v="21"/>
    <x v="0"/>
    <x v="0"/>
    <s v="Direção de Inovação e Desporto"/>
    <s v="03.16.19"/>
    <s v="Direção de Inovação e Desporto"/>
    <s v="03.16.19"/>
    <x v="30"/>
    <x v="0"/>
    <x v="0"/>
    <x v="0"/>
    <x v="1"/>
    <x v="0"/>
    <x v="0"/>
    <x v="0"/>
    <x v="7"/>
    <s v="2024-09-19"/>
    <x v="2"/>
    <n v="540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9-2024"/>
  </r>
  <r>
    <x v="0"/>
    <n v="0"/>
    <n v="0"/>
    <n v="0"/>
    <n v="246"/>
    <x v="1733"/>
    <x v="0"/>
    <x v="0"/>
    <x v="0"/>
    <s v="03.16.19"/>
    <x v="21"/>
    <x v="0"/>
    <x v="0"/>
    <s v="Direção de Inovação e Desporto"/>
    <s v="03.16.19"/>
    <s v="Direção de Inovação e Desporto"/>
    <s v="03.16.19"/>
    <x v="31"/>
    <x v="0"/>
    <x v="0"/>
    <x v="1"/>
    <x v="0"/>
    <x v="0"/>
    <x v="0"/>
    <x v="0"/>
    <x v="7"/>
    <s v="2024-09-19"/>
    <x v="2"/>
    <n v="246"/>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09-2024"/>
  </r>
  <r>
    <x v="0"/>
    <n v="0"/>
    <n v="0"/>
    <n v="0"/>
    <n v="5994"/>
    <x v="1733"/>
    <x v="0"/>
    <x v="0"/>
    <x v="0"/>
    <s v="03.16.19"/>
    <x v="21"/>
    <x v="0"/>
    <x v="0"/>
    <s v="Direção de Inovação e Desporto"/>
    <s v="03.16.19"/>
    <s v="Direção de Inovação e Desporto"/>
    <s v="03.16.19"/>
    <x v="30"/>
    <x v="0"/>
    <x v="0"/>
    <x v="0"/>
    <x v="1"/>
    <x v="0"/>
    <x v="0"/>
    <x v="0"/>
    <x v="7"/>
    <s v="2024-09-19"/>
    <x v="2"/>
    <n v="5994"/>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09-2024"/>
  </r>
  <r>
    <x v="0"/>
    <n v="0"/>
    <n v="0"/>
    <n v="0"/>
    <n v="4972"/>
    <x v="1733"/>
    <x v="0"/>
    <x v="0"/>
    <x v="0"/>
    <s v="03.16.19"/>
    <x v="21"/>
    <x v="0"/>
    <x v="0"/>
    <s v="Direção de Inovação e Desporto"/>
    <s v="03.16.19"/>
    <s v="Direção de Inovação e Desporto"/>
    <s v="03.16.19"/>
    <x v="31"/>
    <x v="0"/>
    <x v="0"/>
    <x v="1"/>
    <x v="0"/>
    <x v="0"/>
    <x v="0"/>
    <x v="0"/>
    <x v="7"/>
    <s v="2024-09-19"/>
    <x v="2"/>
    <n v="497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9-2024"/>
  </r>
  <r>
    <x v="0"/>
    <n v="0"/>
    <n v="0"/>
    <n v="0"/>
    <n v="121002"/>
    <x v="1733"/>
    <x v="0"/>
    <x v="0"/>
    <x v="0"/>
    <s v="03.16.19"/>
    <x v="21"/>
    <x v="0"/>
    <x v="0"/>
    <s v="Direção de Inovação e Desporto"/>
    <s v="03.16.19"/>
    <s v="Direção de Inovação e Desporto"/>
    <s v="03.16.19"/>
    <x v="30"/>
    <x v="0"/>
    <x v="0"/>
    <x v="0"/>
    <x v="1"/>
    <x v="0"/>
    <x v="0"/>
    <x v="0"/>
    <x v="7"/>
    <s v="2024-09-19"/>
    <x v="2"/>
    <n v="12100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9-2024"/>
  </r>
  <r>
    <x v="1"/>
    <n v="0"/>
    <n v="0"/>
    <n v="0"/>
    <n v="114576"/>
    <x v="1734"/>
    <x v="0"/>
    <x v="0"/>
    <x v="0"/>
    <s v="01.23.04.14"/>
    <x v="48"/>
    <x v="7"/>
    <x v="8"/>
    <s v="Ambiente"/>
    <s v="01.23.04"/>
    <s v="Ambiente"/>
    <s v="01.23.04"/>
    <x v="1"/>
    <x v="0"/>
    <x v="0"/>
    <x v="0"/>
    <x v="0"/>
    <x v="1"/>
    <x v="1"/>
    <x v="0"/>
    <x v="7"/>
    <s v="2024-09-20"/>
    <x v="2"/>
    <n v="114576"/>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referente ao trabalhos dos espaços verdes realizado durante o mês de setembro de 2024, conforme anexo. "/>
  </r>
  <r>
    <x v="0"/>
    <n v="0"/>
    <n v="0"/>
    <n v="0"/>
    <n v="4000"/>
    <x v="1735"/>
    <x v="0"/>
    <x v="0"/>
    <x v="0"/>
    <s v="01.25.04.22"/>
    <x v="7"/>
    <x v="3"/>
    <x v="3"/>
    <s v="Cultura"/>
    <s v="01.25.04"/>
    <s v="Cultura"/>
    <s v="01.25.04"/>
    <x v="4"/>
    <x v="0"/>
    <x v="2"/>
    <x v="2"/>
    <x v="0"/>
    <x v="1"/>
    <x v="0"/>
    <x v="0"/>
    <x v="7"/>
    <s v="2024-09-25"/>
    <x v="2"/>
    <n v="4000"/>
    <x v="0"/>
    <m/>
    <x v="0"/>
    <m/>
    <x v="301"/>
    <n v="100476790"/>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Ana Tereza Mendes, referente a serviços prestado à noite nos serviços VIP durante dias 09 e 10 de agosto de 2024- festival Calheta 2024, conforme anexo."/>
  </r>
  <r>
    <x v="0"/>
    <n v="0"/>
    <n v="0"/>
    <n v="0"/>
    <n v="28599"/>
    <x v="1736"/>
    <x v="0"/>
    <x v="0"/>
    <x v="0"/>
    <s v="03.16.15"/>
    <x v="0"/>
    <x v="0"/>
    <x v="0"/>
    <s v="Direção Financeira"/>
    <s v="03.16.15"/>
    <s v="Direção Financeira"/>
    <s v="03.16.15"/>
    <x v="36"/>
    <x v="0"/>
    <x v="0"/>
    <x v="0"/>
    <x v="0"/>
    <x v="0"/>
    <x v="0"/>
    <x v="0"/>
    <x v="8"/>
    <s v="2024-10-08"/>
    <x v="3"/>
    <n v="28599"/>
    <x v="0"/>
    <m/>
    <x v="0"/>
    <m/>
    <x v="1"/>
    <n v="100476920"/>
    <x v="0"/>
    <x v="0"/>
    <s v="Direção Financeira"/>
    <s v="ORI"/>
    <x v="0"/>
    <m/>
    <x v="0"/>
    <x v="0"/>
    <x v="0"/>
    <x v="0"/>
    <x v="0"/>
    <x v="0"/>
    <x v="0"/>
    <x v="0"/>
    <x v="0"/>
    <x v="0"/>
    <x v="0"/>
    <s v="Direção Financeira"/>
    <x v="0"/>
    <x v="0"/>
    <x v="0"/>
    <x v="0"/>
    <x v="0"/>
    <x v="0"/>
    <x v="0"/>
    <x v="0"/>
    <x v="0"/>
    <x v="0"/>
    <x v="0"/>
    <x v="0"/>
    <s v="Pagamento a favor de Felisberto Carvalho, pela aquisição de combustíveis, destinados a viatura afeto aos serviços da CMSM, conforme anexo."/>
  </r>
  <r>
    <x v="1"/>
    <n v="0"/>
    <n v="0"/>
    <n v="0"/>
    <n v="30000"/>
    <x v="1737"/>
    <x v="0"/>
    <x v="0"/>
    <x v="0"/>
    <s v="01.25.02.23"/>
    <x v="12"/>
    <x v="3"/>
    <x v="3"/>
    <s v="desporto"/>
    <s v="01.25.02"/>
    <s v="desporto"/>
    <s v="01.25.02"/>
    <x v="1"/>
    <x v="0"/>
    <x v="0"/>
    <x v="0"/>
    <x v="0"/>
    <x v="1"/>
    <x v="1"/>
    <x v="0"/>
    <x v="8"/>
    <s v="2024-10-17"/>
    <x v="3"/>
    <n v="30000"/>
    <x v="0"/>
    <m/>
    <x v="0"/>
    <m/>
    <x v="6"/>
    <n v="10047491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tesouraria Municipal, referente a prémios dos finalistas do torneio de futebol intermunicipal realizado no âmbito do 27 Aniversario do Município, conforme anexo."/>
  </r>
  <r>
    <x v="0"/>
    <n v="0"/>
    <n v="0"/>
    <n v="0"/>
    <n v="582"/>
    <x v="1738"/>
    <x v="0"/>
    <x v="0"/>
    <x v="0"/>
    <s v="03.16.21"/>
    <x v="56"/>
    <x v="0"/>
    <x v="0"/>
    <s v="Dir. Turismo, Investimento e Emprendedorismo"/>
    <s v="03.16.21"/>
    <s v="Dir. Turismo, Investimento e Emprendedorismo"/>
    <s v="03.16.21"/>
    <x v="31"/>
    <x v="0"/>
    <x v="0"/>
    <x v="1"/>
    <x v="0"/>
    <x v="0"/>
    <x v="0"/>
    <x v="0"/>
    <x v="8"/>
    <s v="2024-10-23"/>
    <x v="3"/>
    <n v="582"/>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10-2024"/>
  </r>
  <r>
    <x v="0"/>
    <n v="0"/>
    <n v="0"/>
    <n v="0"/>
    <n v="5829"/>
    <x v="1738"/>
    <x v="0"/>
    <x v="0"/>
    <x v="0"/>
    <s v="03.16.21"/>
    <x v="56"/>
    <x v="0"/>
    <x v="0"/>
    <s v="Dir. Turismo, Investimento e Emprendedorismo"/>
    <s v="03.16.21"/>
    <s v="Dir. Turismo, Investimento e Emprendedorismo"/>
    <s v="03.16.21"/>
    <x v="49"/>
    <x v="0"/>
    <x v="0"/>
    <x v="0"/>
    <x v="1"/>
    <x v="0"/>
    <x v="0"/>
    <x v="0"/>
    <x v="8"/>
    <s v="2024-10-23"/>
    <x v="3"/>
    <n v="5829"/>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10-2024"/>
  </r>
  <r>
    <x v="0"/>
    <n v="0"/>
    <n v="0"/>
    <n v="0"/>
    <n v="7578"/>
    <x v="1738"/>
    <x v="0"/>
    <x v="0"/>
    <x v="0"/>
    <s v="03.16.21"/>
    <x v="56"/>
    <x v="0"/>
    <x v="0"/>
    <s v="Dir. Turismo, Investimento e Emprendedorismo"/>
    <s v="03.16.21"/>
    <s v="Dir. Turismo, Investimento e Emprendedorismo"/>
    <s v="03.16.21"/>
    <x v="31"/>
    <x v="0"/>
    <x v="0"/>
    <x v="1"/>
    <x v="0"/>
    <x v="0"/>
    <x v="0"/>
    <x v="0"/>
    <x v="8"/>
    <s v="2024-10-23"/>
    <x v="3"/>
    <n v="7578"/>
    <x v="0"/>
    <m/>
    <x v="0"/>
    <m/>
    <x v="6"/>
    <n v="100474914"/>
    <x v="0"/>
    <x v="0"/>
    <s v="Dir. Turismo, Investimento e Emprendedorismo"/>
    <s v="ORI"/>
    <x v="0"/>
    <m/>
    <x v="0"/>
    <x v="0"/>
    <x v="0"/>
    <x v="0"/>
    <x v="0"/>
    <x v="0"/>
    <x v="0"/>
    <x v="0"/>
    <x v="0"/>
    <x v="0"/>
    <x v="0"/>
    <s v="Dir. Turismo, Investimento e Emprendedorismo"/>
    <x v="0"/>
    <x v="0"/>
    <x v="0"/>
    <x v="0"/>
    <x v="0"/>
    <x v="0"/>
    <x v="0"/>
    <x v="0"/>
    <x v="0"/>
    <x v="0"/>
    <x v="0"/>
    <x v="0"/>
    <s v="Pagamento de salário referente a 10-2024"/>
  </r>
  <r>
    <x v="0"/>
    <n v="0"/>
    <n v="0"/>
    <n v="0"/>
    <n v="75771"/>
    <x v="1738"/>
    <x v="0"/>
    <x v="0"/>
    <x v="0"/>
    <s v="03.16.21"/>
    <x v="56"/>
    <x v="0"/>
    <x v="0"/>
    <s v="Dir. Turismo, Investimento e Emprendedorismo"/>
    <s v="03.16.21"/>
    <s v="Dir. Turismo, Investimento e Emprendedorismo"/>
    <s v="03.16.21"/>
    <x v="49"/>
    <x v="0"/>
    <x v="0"/>
    <x v="0"/>
    <x v="1"/>
    <x v="0"/>
    <x v="0"/>
    <x v="0"/>
    <x v="8"/>
    <s v="2024-10-23"/>
    <x v="3"/>
    <n v="75771"/>
    <x v="0"/>
    <m/>
    <x v="0"/>
    <m/>
    <x v="6"/>
    <n v="100474914"/>
    <x v="0"/>
    <x v="0"/>
    <s v="Dir. Turismo, Investimento e Emprendedorismo"/>
    <s v="ORI"/>
    <x v="0"/>
    <m/>
    <x v="0"/>
    <x v="0"/>
    <x v="0"/>
    <x v="0"/>
    <x v="0"/>
    <x v="0"/>
    <x v="0"/>
    <x v="0"/>
    <x v="0"/>
    <x v="0"/>
    <x v="0"/>
    <s v="Dir. Turismo, Investimento e Emprendedorismo"/>
    <x v="0"/>
    <x v="0"/>
    <x v="0"/>
    <x v="0"/>
    <x v="0"/>
    <x v="0"/>
    <x v="0"/>
    <x v="0"/>
    <x v="0"/>
    <x v="0"/>
    <x v="0"/>
    <x v="0"/>
    <s v="Pagamento de salário referente a 10-2024"/>
  </r>
  <r>
    <x v="0"/>
    <n v="0"/>
    <n v="0"/>
    <n v="0"/>
    <n v="1742"/>
    <x v="1739"/>
    <x v="0"/>
    <x v="0"/>
    <x v="0"/>
    <s v="03.16.24"/>
    <x v="31"/>
    <x v="0"/>
    <x v="0"/>
    <s v="Direcao da Familia, Inclusão, Género e Saúde"/>
    <s v="03.16.24"/>
    <s v="Direcao da Familia, Inclusão, Género e Saúde"/>
    <s v="03.16.24"/>
    <x v="30"/>
    <x v="0"/>
    <x v="0"/>
    <x v="0"/>
    <x v="1"/>
    <x v="0"/>
    <x v="0"/>
    <x v="0"/>
    <x v="8"/>
    <s v="2024-10-23"/>
    <x v="3"/>
    <n v="1742"/>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10-2024"/>
  </r>
  <r>
    <x v="0"/>
    <n v="0"/>
    <n v="0"/>
    <n v="0"/>
    <n v="63"/>
    <x v="1739"/>
    <x v="0"/>
    <x v="0"/>
    <x v="0"/>
    <s v="03.16.24"/>
    <x v="31"/>
    <x v="0"/>
    <x v="0"/>
    <s v="Direcao da Familia, Inclusão, Género e Saúde"/>
    <s v="03.16.24"/>
    <s v="Direcao da Familia, Inclusão, Género e Saúde"/>
    <s v="03.16.24"/>
    <x v="28"/>
    <x v="0"/>
    <x v="0"/>
    <x v="0"/>
    <x v="0"/>
    <x v="0"/>
    <x v="0"/>
    <x v="0"/>
    <x v="8"/>
    <s v="2024-10-23"/>
    <x v="3"/>
    <n v="63"/>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10-2024"/>
  </r>
  <r>
    <x v="0"/>
    <n v="0"/>
    <n v="0"/>
    <n v="0"/>
    <n v="2543"/>
    <x v="1739"/>
    <x v="0"/>
    <x v="0"/>
    <x v="0"/>
    <s v="03.16.24"/>
    <x v="31"/>
    <x v="0"/>
    <x v="0"/>
    <s v="Direcao da Familia, Inclusão, Género e Saúde"/>
    <s v="03.16.24"/>
    <s v="Direcao da Familia, Inclusão, Género e Saúde"/>
    <s v="03.16.24"/>
    <x v="48"/>
    <x v="0"/>
    <x v="0"/>
    <x v="0"/>
    <x v="1"/>
    <x v="0"/>
    <x v="0"/>
    <x v="0"/>
    <x v="8"/>
    <s v="2024-10-23"/>
    <x v="3"/>
    <n v="2543"/>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10-2024"/>
  </r>
  <r>
    <x v="0"/>
    <n v="0"/>
    <n v="0"/>
    <n v="0"/>
    <n v="351"/>
    <x v="1739"/>
    <x v="0"/>
    <x v="0"/>
    <x v="0"/>
    <s v="03.16.24"/>
    <x v="31"/>
    <x v="0"/>
    <x v="0"/>
    <s v="Direcao da Familia, Inclusão, Género e Saúde"/>
    <s v="03.16.24"/>
    <s v="Direcao da Familia, Inclusão, Género e Saúde"/>
    <s v="03.16.24"/>
    <x v="28"/>
    <x v="0"/>
    <x v="0"/>
    <x v="0"/>
    <x v="0"/>
    <x v="0"/>
    <x v="0"/>
    <x v="0"/>
    <x v="8"/>
    <s v="2024-10-23"/>
    <x v="3"/>
    <n v="351"/>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10-2024"/>
  </r>
  <r>
    <x v="0"/>
    <n v="0"/>
    <n v="0"/>
    <n v="0"/>
    <n v="9596"/>
    <x v="1739"/>
    <x v="0"/>
    <x v="0"/>
    <x v="0"/>
    <s v="03.16.24"/>
    <x v="31"/>
    <x v="0"/>
    <x v="0"/>
    <s v="Direcao da Familia, Inclusão, Género e Saúde"/>
    <s v="03.16.24"/>
    <s v="Direcao da Familia, Inclusão, Género e Saúde"/>
    <s v="03.16.24"/>
    <x v="30"/>
    <x v="0"/>
    <x v="0"/>
    <x v="0"/>
    <x v="1"/>
    <x v="0"/>
    <x v="0"/>
    <x v="0"/>
    <x v="8"/>
    <s v="2024-10-23"/>
    <x v="3"/>
    <n v="9596"/>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10-2024"/>
  </r>
  <r>
    <x v="0"/>
    <n v="0"/>
    <n v="0"/>
    <n v="0"/>
    <n v="13995"/>
    <x v="1739"/>
    <x v="0"/>
    <x v="0"/>
    <x v="0"/>
    <s v="03.16.24"/>
    <x v="31"/>
    <x v="0"/>
    <x v="0"/>
    <s v="Direcao da Familia, Inclusão, Género e Saúde"/>
    <s v="03.16.24"/>
    <s v="Direcao da Familia, Inclusão, Género e Saúde"/>
    <s v="03.16.24"/>
    <x v="48"/>
    <x v="0"/>
    <x v="0"/>
    <x v="0"/>
    <x v="1"/>
    <x v="0"/>
    <x v="0"/>
    <x v="0"/>
    <x v="8"/>
    <s v="2024-10-23"/>
    <x v="3"/>
    <n v="13995"/>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10-2024"/>
  </r>
  <r>
    <x v="0"/>
    <n v="0"/>
    <n v="0"/>
    <n v="0"/>
    <n v="2"/>
    <x v="1739"/>
    <x v="0"/>
    <x v="0"/>
    <x v="0"/>
    <s v="03.16.24"/>
    <x v="31"/>
    <x v="0"/>
    <x v="0"/>
    <s v="Direcao da Familia, Inclusão, Género e Saúde"/>
    <s v="03.16.24"/>
    <s v="Direcao da Familia, Inclusão, Género e Saúde"/>
    <s v="03.16.24"/>
    <x v="28"/>
    <x v="0"/>
    <x v="0"/>
    <x v="0"/>
    <x v="0"/>
    <x v="0"/>
    <x v="0"/>
    <x v="0"/>
    <x v="8"/>
    <s v="2024-10-23"/>
    <x v="3"/>
    <n v="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10-2024"/>
  </r>
  <r>
    <x v="0"/>
    <n v="0"/>
    <n v="0"/>
    <n v="0"/>
    <n v="76"/>
    <x v="1739"/>
    <x v="0"/>
    <x v="0"/>
    <x v="0"/>
    <s v="03.16.24"/>
    <x v="31"/>
    <x v="0"/>
    <x v="0"/>
    <s v="Direcao da Familia, Inclusão, Género e Saúde"/>
    <s v="03.16.24"/>
    <s v="Direcao da Familia, Inclusão, Género e Saúde"/>
    <s v="03.16.24"/>
    <x v="30"/>
    <x v="0"/>
    <x v="0"/>
    <x v="0"/>
    <x v="1"/>
    <x v="0"/>
    <x v="0"/>
    <x v="0"/>
    <x v="8"/>
    <s v="2024-10-23"/>
    <x v="3"/>
    <n v="76"/>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10-2024"/>
  </r>
  <r>
    <x v="0"/>
    <n v="0"/>
    <n v="0"/>
    <n v="0"/>
    <n v="112"/>
    <x v="1739"/>
    <x v="0"/>
    <x v="0"/>
    <x v="0"/>
    <s v="03.16.24"/>
    <x v="31"/>
    <x v="0"/>
    <x v="0"/>
    <s v="Direcao da Familia, Inclusão, Género e Saúde"/>
    <s v="03.16.24"/>
    <s v="Direcao da Familia, Inclusão, Género e Saúde"/>
    <s v="03.16.24"/>
    <x v="48"/>
    <x v="0"/>
    <x v="0"/>
    <x v="0"/>
    <x v="1"/>
    <x v="0"/>
    <x v="0"/>
    <x v="0"/>
    <x v="8"/>
    <s v="2024-10-23"/>
    <x v="3"/>
    <n v="11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10-2024"/>
  </r>
  <r>
    <x v="0"/>
    <n v="0"/>
    <n v="0"/>
    <n v="0"/>
    <n v="508"/>
    <x v="1739"/>
    <x v="0"/>
    <x v="0"/>
    <x v="0"/>
    <s v="03.16.24"/>
    <x v="31"/>
    <x v="0"/>
    <x v="0"/>
    <s v="Direcao da Familia, Inclusão, Género e Saúde"/>
    <s v="03.16.24"/>
    <s v="Direcao da Familia, Inclusão, Género e Saúde"/>
    <s v="03.16.24"/>
    <x v="28"/>
    <x v="0"/>
    <x v="0"/>
    <x v="0"/>
    <x v="0"/>
    <x v="0"/>
    <x v="0"/>
    <x v="0"/>
    <x v="8"/>
    <s v="2024-10-23"/>
    <x v="3"/>
    <n v="508"/>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10-2024"/>
  </r>
  <r>
    <x v="0"/>
    <n v="0"/>
    <n v="0"/>
    <n v="0"/>
    <n v="13873"/>
    <x v="1739"/>
    <x v="0"/>
    <x v="0"/>
    <x v="0"/>
    <s v="03.16.24"/>
    <x v="31"/>
    <x v="0"/>
    <x v="0"/>
    <s v="Direcao da Familia, Inclusão, Género e Saúde"/>
    <s v="03.16.24"/>
    <s v="Direcao da Familia, Inclusão, Género e Saúde"/>
    <s v="03.16.24"/>
    <x v="30"/>
    <x v="0"/>
    <x v="0"/>
    <x v="0"/>
    <x v="1"/>
    <x v="0"/>
    <x v="0"/>
    <x v="0"/>
    <x v="8"/>
    <s v="2024-10-23"/>
    <x v="3"/>
    <n v="13873"/>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10-2024"/>
  </r>
  <r>
    <x v="0"/>
    <n v="0"/>
    <n v="0"/>
    <n v="0"/>
    <n v="20232"/>
    <x v="1739"/>
    <x v="0"/>
    <x v="0"/>
    <x v="0"/>
    <s v="03.16.24"/>
    <x v="31"/>
    <x v="0"/>
    <x v="0"/>
    <s v="Direcao da Familia, Inclusão, Género e Saúde"/>
    <s v="03.16.24"/>
    <s v="Direcao da Familia, Inclusão, Género e Saúde"/>
    <s v="03.16.24"/>
    <x v="48"/>
    <x v="0"/>
    <x v="0"/>
    <x v="0"/>
    <x v="1"/>
    <x v="0"/>
    <x v="0"/>
    <x v="0"/>
    <x v="8"/>
    <s v="2024-10-23"/>
    <x v="3"/>
    <n v="20232"/>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10-2024"/>
  </r>
  <r>
    <x v="0"/>
    <n v="0"/>
    <n v="0"/>
    <n v="0"/>
    <n v="5526"/>
    <x v="1739"/>
    <x v="0"/>
    <x v="0"/>
    <x v="0"/>
    <s v="03.16.24"/>
    <x v="31"/>
    <x v="0"/>
    <x v="0"/>
    <s v="Direcao da Familia, Inclusão, Género e Saúde"/>
    <s v="03.16.24"/>
    <s v="Direcao da Familia, Inclusão, Género e Saúde"/>
    <s v="03.16.24"/>
    <x v="28"/>
    <x v="0"/>
    <x v="0"/>
    <x v="0"/>
    <x v="0"/>
    <x v="0"/>
    <x v="0"/>
    <x v="0"/>
    <x v="8"/>
    <s v="2024-10-23"/>
    <x v="3"/>
    <n v="5526"/>
    <x v="0"/>
    <m/>
    <x v="0"/>
    <m/>
    <x v="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10-2024"/>
  </r>
  <r>
    <x v="0"/>
    <n v="0"/>
    <n v="0"/>
    <n v="0"/>
    <n v="150713"/>
    <x v="1739"/>
    <x v="0"/>
    <x v="0"/>
    <x v="0"/>
    <s v="03.16.24"/>
    <x v="31"/>
    <x v="0"/>
    <x v="0"/>
    <s v="Direcao da Familia, Inclusão, Género e Saúde"/>
    <s v="03.16.24"/>
    <s v="Direcao da Familia, Inclusão, Género e Saúde"/>
    <s v="03.16.24"/>
    <x v="30"/>
    <x v="0"/>
    <x v="0"/>
    <x v="0"/>
    <x v="1"/>
    <x v="0"/>
    <x v="0"/>
    <x v="0"/>
    <x v="8"/>
    <s v="2024-10-23"/>
    <x v="3"/>
    <n v="150713"/>
    <x v="0"/>
    <m/>
    <x v="0"/>
    <m/>
    <x v="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10-2024"/>
  </r>
  <r>
    <x v="0"/>
    <n v="0"/>
    <n v="0"/>
    <n v="0"/>
    <n v="219780"/>
    <x v="1739"/>
    <x v="0"/>
    <x v="0"/>
    <x v="0"/>
    <s v="03.16.24"/>
    <x v="31"/>
    <x v="0"/>
    <x v="0"/>
    <s v="Direcao da Familia, Inclusão, Género e Saúde"/>
    <s v="03.16.24"/>
    <s v="Direcao da Familia, Inclusão, Género e Saúde"/>
    <s v="03.16.24"/>
    <x v="48"/>
    <x v="0"/>
    <x v="0"/>
    <x v="0"/>
    <x v="1"/>
    <x v="0"/>
    <x v="0"/>
    <x v="0"/>
    <x v="8"/>
    <s v="2024-10-23"/>
    <x v="3"/>
    <n v="219780"/>
    <x v="0"/>
    <m/>
    <x v="0"/>
    <m/>
    <x v="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10-2024"/>
  </r>
  <r>
    <x v="0"/>
    <n v="0"/>
    <n v="0"/>
    <n v="0"/>
    <n v="10834"/>
    <x v="1740"/>
    <x v="0"/>
    <x v="0"/>
    <x v="0"/>
    <s v="03.16.20"/>
    <x v="55"/>
    <x v="0"/>
    <x v="0"/>
    <s v="Dir. do Comércio, Indústria, Transporte Feiras e Pesca"/>
    <s v="03.16.20"/>
    <s v="Dir. do Comércio, Indústria, Transporte Feiras e Pesca"/>
    <s v="03.16.20"/>
    <x v="48"/>
    <x v="0"/>
    <x v="0"/>
    <x v="0"/>
    <x v="1"/>
    <x v="0"/>
    <x v="0"/>
    <x v="0"/>
    <x v="8"/>
    <s v="2024-10-23"/>
    <x v="3"/>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10-2024"/>
  </r>
  <r>
    <x v="0"/>
    <n v="0"/>
    <n v="0"/>
    <n v="0"/>
    <n v="8213"/>
    <x v="1740"/>
    <x v="0"/>
    <x v="0"/>
    <x v="0"/>
    <s v="03.16.20"/>
    <x v="55"/>
    <x v="0"/>
    <x v="0"/>
    <s v="Dir. do Comércio, Indústria, Transporte Feiras e Pesca"/>
    <s v="03.16.20"/>
    <s v="Dir. do Comércio, Indústria, Transporte Feiras e Pesca"/>
    <s v="03.16.20"/>
    <x v="48"/>
    <x v="0"/>
    <x v="0"/>
    <x v="0"/>
    <x v="1"/>
    <x v="0"/>
    <x v="0"/>
    <x v="0"/>
    <x v="8"/>
    <s v="2024-10-23"/>
    <x v="3"/>
    <n v="8213"/>
    <x v="0"/>
    <m/>
    <x v="0"/>
    <m/>
    <x v="19"/>
    <n v="100474706"/>
    <x v="0"/>
    <x v="6"/>
    <s v="Dir. do Comércio, Indústria, Transporte Feiras e Pesca"/>
    <s v="ORI"/>
    <x v="0"/>
    <m/>
    <x v="0"/>
    <x v="0"/>
    <x v="0"/>
    <x v="0"/>
    <x v="0"/>
    <x v="0"/>
    <x v="0"/>
    <x v="0"/>
    <x v="0"/>
    <x v="0"/>
    <x v="0"/>
    <s v="Dir. do Comércio, Indústria, Transporte Feiras e Pesca"/>
    <x v="0"/>
    <x v="0"/>
    <x v="0"/>
    <x v="0"/>
    <x v="0"/>
    <x v="0"/>
    <x v="0"/>
    <x v="0"/>
    <x v="0"/>
    <x v="0"/>
    <x v="6"/>
    <x v="0"/>
    <s v="Pagamento de salário referente a 10-2024"/>
  </r>
  <r>
    <x v="0"/>
    <n v="0"/>
    <n v="0"/>
    <n v="0"/>
    <n v="83615"/>
    <x v="1740"/>
    <x v="0"/>
    <x v="0"/>
    <x v="0"/>
    <s v="03.16.20"/>
    <x v="55"/>
    <x v="0"/>
    <x v="0"/>
    <s v="Dir. do Comércio, Indústria, Transporte Feiras e Pesca"/>
    <s v="03.16.20"/>
    <s v="Dir. do Comércio, Indústria, Transporte Feiras e Pesca"/>
    <s v="03.16.20"/>
    <x v="48"/>
    <x v="0"/>
    <x v="0"/>
    <x v="0"/>
    <x v="1"/>
    <x v="0"/>
    <x v="0"/>
    <x v="0"/>
    <x v="8"/>
    <s v="2024-10-23"/>
    <x v="3"/>
    <n v="83615"/>
    <x v="0"/>
    <m/>
    <x v="0"/>
    <m/>
    <x v="6"/>
    <n v="100474914"/>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10-2024"/>
  </r>
  <r>
    <x v="0"/>
    <n v="0"/>
    <n v="0"/>
    <n v="0"/>
    <n v="56"/>
    <x v="1741"/>
    <x v="0"/>
    <x v="0"/>
    <x v="0"/>
    <s v="03.16.02"/>
    <x v="3"/>
    <x v="0"/>
    <x v="0"/>
    <s v="Gabinete do Presidente"/>
    <s v="03.16.02"/>
    <s v="Gabinete do Presidente"/>
    <s v="03.16.02"/>
    <x v="31"/>
    <x v="0"/>
    <x v="0"/>
    <x v="1"/>
    <x v="0"/>
    <x v="0"/>
    <x v="0"/>
    <x v="0"/>
    <x v="8"/>
    <s v="2024-10-23"/>
    <x v="3"/>
    <n v="56"/>
    <x v="0"/>
    <m/>
    <x v="0"/>
    <m/>
    <x v="15"/>
    <n v="100479277"/>
    <x v="0"/>
    <x v="2"/>
    <s v="Gabinete do Presidente"/>
    <s v="ORI"/>
    <x v="0"/>
    <m/>
    <x v="0"/>
    <x v="0"/>
    <x v="0"/>
    <x v="0"/>
    <x v="0"/>
    <x v="0"/>
    <x v="0"/>
    <x v="0"/>
    <x v="0"/>
    <x v="0"/>
    <x v="0"/>
    <s v="Gabinete do Presidente"/>
    <x v="0"/>
    <x v="0"/>
    <x v="0"/>
    <x v="0"/>
    <x v="0"/>
    <x v="0"/>
    <x v="0"/>
    <x v="0"/>
    <x v="0"/>
    <x v="0"/>
    <x v="2"/>
    <x v="0"/>
    <s v="Pagamento de salário referente a 10-2024"/>
  </r>
  <r>
    <x v="0"/>
    <n v="0"/>
    <n v="0"/>
    <n v="0"/>
    <n v="85"/>
    <x v="1741"/>
    <x v="0"/>
    <x v="0"/>
    <x v="0"/>
    <s v="03.16.02"/>
    <x v="3"/>
    <x v="0"/>
    <x v="0"/>
    <s v="Gabinete do Presidente"/>
    <s v="03.16.02"/>
    <s v="Gabinete do Presidente"/>
    <s v="03.16.02"/>
    <x v="59"/>
    <x v="0"/>
    <x v="0"/>
    <x v="0"/>
    <x v="0"/>
    <x v="0"/>
    <x v="0"/>
    <x v="0"/>
    <x v="8"/>
    <s v="2024-10-23"/>
    <x v="3"/>
    <n v="85"/>
    <x v="0"/>
    <m/>
    <x v="0"/>
    <m/>
    <x v="15"/>
    <n v="100479277"/>
    <x v="0"/>
    <x v="2"/>
    <s v="Gabinete do Presidente"/>
    <s v="ORI"/>
    <x v="0"/>
    <m/>
    <x v="0"/>
    <x v="0"/>
    <x v="0"/>
    <x v="0"/>
    <x v="0"/>
    <x v="0"/>
    <x v="0"/>
    <x v="0"/>
    <x v="0"/>
    <x v="0"/>
    <x v="0"/>
    <s v="Gabinete do Presidente"/>
    <x v="0"/>
    <x v="0"/>
    <x v="0"/>
    <x v="0"/>
    <x v="0"/>
    <x v="0"/>
    <x v="0"/>
    <x v="0"/>
    <x v="0"/>
    <x v="0"/>
    <x v="2"/>
    <x v="0"/>
    <s v="Pagamento de salário referente a 10-2024"/>
  </r>
  <r>
    <x v="0"/>
    <n v="0"/>
    <n v="0"/>
    <n v="0"/>
    <n v="292"/>
    <x v="1741"/>
    <x v="0"/>
    <x v="0"/>
    <x v="0"/>
    <s v="03.16.02"/>
    <x v="3"/>
    <x v="0"/>
    <x v="0"/>
    <s v="Gabinete do Presidente"/>
    <s v="03.16.02"/>
    <s v="Gabinete do Presidente"/>
    <s v="03.16.02"/>
    <x v="28"/>
    <x v="0"/>
    <x v="0"/>
    <x v="0"/>
    <x v="0"/>
    <x v="0"/>
    <x v="0"/>
    <x v="0"/>
    <x v="8"/>
    <s v="2024-10-23"/>
    <x v="3"/>
    <n v="292"/>
    <x v="0"/>
    <m/>
    <x v="0"/>
    <m/>
    <x v="15"/>
    <n v="100479277"/>
    <x v="0"/>
    <x v="2"/>
    <s v="Gabinete do Presidente"/>
    <s v="ORI"/>
    <x v="0"/>
    <m/>
    <x v="0"/>
    <x v="0"/>
    <x v="0"/>
    <x v="0"/>
    <x v="0"/>
    <x v="0"/>
    <x v="0"/>
    <x v="0"/>
    <x v="0"/>
    <x v="0"/>
    <x v="0"/>
    <s v="Gabinete do Presidente"/>
    <x v="0"/>
    <x v="0"/>
    <x v="0"/>
    <x v="0"/>
    <x v="0"/>
    <x v="0"/>
    <x v="0"/>
    <x v="0"/>
    <x v="0"/>
    <x v="0"/>
    <x v="2"/>
    <x v="0"/>
    <s v="Pagamento de salário referente a 10-2024"/>
  </r>
  <r>
    <x v="0"/>
    <n v="0"/>
    <n v="0"/>
    <n v="0"/>
    <n v="1108"/>
    <x v="1741"/>
    <x v="0"/>
    <x v="0"/>
    <x v="0"/>
    <s v="03.16.02"/>
    <x v="3"/>
    <x v="0"/>
    <x v="0"/>
    <s v="Gabinete do Presidente"/>
    <s v="03.16.02"/>
    <s v="Gabinete do Presidente"/>
    <s v="03.16.02"/>
    <x v="49"/>
    <x v="0"/>
    <x v="0"/>
    <x v="0"/>
    <x v="1"/>
    <x v="0"/>
    <x v="0"/>
    <x v="0"/>
    <x v="8"/>
    <s v="2024-10-23"/>
    <x v="3"/>
    <n v="1108"/>
    <x v="0"/>
    <m/>
    <x v="0"/>
    <m/>
    <x v="15"/>
    <n v="100479277"/>
    <x v="0"/>
    <x v="2"/>
    <s v="Gabinete do Presidente"/>
    <s v="ORI"/>
    <x v="0"/>
    <m/>
    <x v="0"/>
    <x v="0"/>
    <x v="0"/>
    <x v="0"/>
    <x v="0"/>
    <x v="0"/>
    <x v="0"/>
    <x v="0"/>
    <x v="0"/>
    <x v="0"/>
    <x v="0"/>
    <s v="Gabinete do Presidente"/>
    <x v="0"/>
    <x v="0"/>
    <x v="0"/>
    <x v="0"/>
    <x v="0"/>
    <x v="0"/>
    <x v="0"/>
    <x v="0"/>
    <x v="0"/>
    <x v="0"/>
    <x v="2"/>
    <x v="0"/>
    <s v="Pagamento de salário referente a 10-2024"/>
  </r>
  <r>
    <x v="0"/>
    <n v="0"/>
    <n v="0"/>
    <n v="0"/>
    <n v="946"/>
    <x v="1741"/>
    <x v="0"/>
    <x v="0"/>
    <x v="0"/>
    <s v="03.16.02"/>
    <x v="3"/>
    <x v="0"/>
    <x v="0"/>
    <s v="Gabinete do Presidente"/>
    <s v="03.16.02"/>
    <s v="Gabinete do Presidente"/>
    <s v="03.16.02"/>
    <x v="31"/>
    <x v="0"/>
    <x v="0"/>
    <x v="1"/>
    <x v="0"/>
    <x v="0"/>
    <x v="0"/>
    <x v="0"/>
    <x v="8"/>
    <s v="2024-10-23"/>
    <x v="3"/>
    <n v="946"/>
    <x v="0"/>
    <m/>
    <x v="0"/>
    <m/>
    <x v="2"/>
    <n v="100474696"/>
    <x v="0"/>
    <x v="1"/>
    <s v="Gabinete do Presidente"/>
    <s v="ORI"/>
    <x v="0"/>
    <m/>
    <x v="0"/>
    <x v="0"/>
    <x v="0"/>
    <x v="0"/>
    <x v="0"/>
    <x v="0"/>
    <x v="0"/>
    <x v="0"/>
    <x v="0"/>
    <x v="0"/>
    <x v="0"/>
    <s v="Gabinete do Presidente"/>
    <x v="0"/>
    <x v="0"/>
    <x v="0"/>
    <x v="0"/>
    <x v="0"/>
    <x v="0"/>
    <x v="0"/>
    <x v="0"/>
    <x v="0"/>
    <x v="0"/>
    <x v="1"/>
    <x v="0"/>
    <s v="Pagamento de salário referente a 10-2024"/>
  </r>
  <r>
    <x v="0"/>
    <n v="0"/>
    <n v="0"/>
    <n v="0"/>
    <n v="1419"/>
    <x v="1741"/>
    <x v="0"/>
    <x v="0"/>
    <x v="0"/>
    <s v="03.16.02"/>
    <x v="3"/>
    <x v="0"/>
    <x v="0"/>
    <s v="Gabinete do Presidente"/>
    <s v="03.16.02"/>
    <s v="Gabinete do Presidente"/>
    <s v="03.16.02"/>
    <x v="59"/>
    <x v="0"/>
    <x v="0"/>
    <x v="0"/>
    <x v="0"/>
    <x v="0"/>
    <x v="0"/>
    <x v="0"/>
    <x v="8"/>
    <s v="2024-10-23"/>
    <x v="3"/>
    <n v="1419"/>
    <x v="0"/>
    <m/>
    <x v="0"/>
    <m/>
    <x v="2"/>
    <n v="100474696"/>
    <x v="0"/>
    <x v="1"/>
    <s v="Gabinete do Presidente"/>
    <s v="ORI"/>
    <x v="0"/>
    <m/>
    <x v="0"/>
    <x v="0"/>
    <x v="0"/>
    <x v="0"/>
    <x v="0"/>
    <x v="0"/>
    <x v="0"/>
    <x v="0"/>
    <x v="0"/>
    <x v="0"/>
    <x v="0"/>
    <s v="Gabinete do Presidente"/>
    <x v="0"/>
    <x v="0"/>
    <x v="0"/>
    <x v="0"/>
    <x v="0"/>
    <x v="0"/>
    <x v="0"/>
    <x v="0"/>
    <x v="0"/>
    <x v="0"/>
    <x v="1"/>
    <x v="0"/>
    <s v="Pagamento de salário referente a 10-2024"/>
  </r>
  <r>
    <x v="0"/>
    <n v="0"/>
    <n v="0"/>
    <n v="0"/>
    <n v="4869"/>
    <x v="1741"/>
    <x v="0"/>
    <x v="0"/>
    <x v="0"/>
    <s v="03.16.02"/>
    <x v="3"/>
    <x v="0"/>
    <x v="0"/>
    <s v="Gabinete do Presidente"/>
    <s v="03.16.02"/>
    <s v="Gabinete do Presidente"/>
    <s v="03.16.02"/>
    <x v="28"/>
    <x v="0"/>
    <x v="0"/>
    <x v="0"/>
    <x v="0"/>
    <x v="0"/>
    <x v="0"/>
    <x v="0"/>
    <x v="8"/>
    <s v="2024-10-23"/>
    <x v="3"/>
    <n v="4869"/>
    <x v="0"/>
    <m/>
    <x v="0"/>
    <m/>
    <x v="2"/>
    <n v="100474696"/>
    <x v="0"/>
    <x v="1"/>
    <s v="Gabinete do Presidente"/>
    <s v="ORI"/>
    <x v="0"/>
    <m/>
    <x v="0"/>
    <x v="0"/>
    <x v="0"/>
    <x v="0"/>
    <x v="0"/>
    <x v="0"/>
    <x v="0"/>
    <x v="0"/>
    <x v="0"/>
    <x v="0"/>
    <x v="0"/>
    <s v="Gabinete do Presidente"/>
    <x v="0"/>
    <x v="0"/>
    <x v="0"/>
    <x v="0"/>
    <x v="0"/>
    <x v="0"/>
    <x v="0"/>
    <x v="0"/>
    <x v="0"/>
    <x v="0"/>
    <x v="1"/>
    <x v="0"/>
    <s v="Pagamento de salário referente a 10-2024"/>
  </r>
  <r>
    <x v="0"/>
    <n v="0"/>
    <n v="0"/>
    <n v="0"/>
    <n v="18455"/>
    <x v="1741"/>
    <x v="0"/>
    <x v="0"/>
    <x v="0"/>
    <s v="03.16.02"/>
    <x v="3"/>
    <x v="0"/>
    <x v="0"/>
    <s v="Gabinete do Presidente"/>
    <s v="03.16.02"/>
    <s v="Gabinete do Presidente"/>
    <s v="03.16.02"/>
    <x v="49"/>
    <x v="0"/>
    <x v="0"/>
    <x v="0"/>
    <x v="1"/>
    <x v="0"/>
    <x v="0"/>
    <x v="0"/>
    <x v="8"/>
    <s v="2024-10-23"/>
    <x v="3"/>
    <n v="18455"/>
    <x v="0"/>
    <m/>
    <x v="0"/>
    <m/>
    <x v="2"/>
    <n v="100474696"/>
    <x v="0"/>
    <x v="1"/>
    <s v="Gabinete do Presidente"/>
    <s v="ORI"/>
    <x v="0"/>
    <m/>
    <x v="0"/>
    <x v="0"/>
    <x v="0"/>
    <x v="0"/>
    <x v="0"/>
    <x v="0"/>
    <x v="0"/>
    <x v="0"/>
    <x v="0"/>
    <x v="0"/>
    <x v="0"/>
    <s v="Gabinete do Presidente"/>
    <x v="0"/>
    <x v="0"/>
    <x v="0"/>
    <x v="0"/>
    <x v="0"/>
    <x v="0"/>
    <x v="0"/>
    <x v="0"/>
    <x v="0"/>
    <x v="0"/>
    <x v="1"/>
    <x v="0"/>
    <s v="Pagamento de salário referente a 10-2024"/>
  </r>
  <r>
    <x v="0"/>
    <n v="0"/>
    <n v="0"/>
    <n v="0"/>
    <n v="176"/>
    <x v="1741"/>
    <x v="0"/>
    <x v="0"/>
    <x v="0"/>
    <s v="03.16.02"/>
    <x v="3"/>
    <x v="0"/>
    <x v="0"/>
    <s v="Gabinete do Presidente"/>
    <s v="03.16.02"/>
    <s v="Gabinete do Presidente"/>
    <s v="03.16.02"/>
    <x v="31"/>
    <x v="0"/>
    <x v="0"/>
    <x v="1"/>
    <x v="0"/>
    <x v="0"/>
    <x v="0"/>
    <x v="0"/>
    <x v="8"/>
    <s v="2024-10-23"/>
    <x v="3"/>
    <n v="176"/>
    <x v="0"/>
    <m/>
    <x v="0"/>
    <m/>
    <x v="54"/>
    <n v="100477977"/>
    <x v="0"/>
    <x v="8"/>
    <s v="Gabinete do Presidente"/>
    <s v="ORI"/>
    <x v="0"/>
    <m/>
    <x v="0"/>
    <x v="0"/>
    <x v="0"/>
    <x v="0"/>
    <x v="0"/>
    <x v="0"/>
    <x v="0"/>
    <x v="0"/>
    <x v="0"/>
    <x v="0"/>
    <x v="0"/>
    <s v="Gabinete do Presidente"/>
    <x v="0"/>
    <x v="0"/>
    <x v="0"/>
    <x v="0"/>
    <x v="0"/>
    <x v="0"/>
    <x v="0"/>
    <x v="0"/>
    <x v="0"/>
    <x v="0"/>
    <x v="8"/>
    <x v="0"/>
    <s v="Pagamento de salário referente a 10-2024"/>
  </r>
  <r>
    <x v="0"/>
    <n v="0"/>
    <n v="0"/>
    <n v="0"/>
    <n v="265"/>
    <x v="1741"/>
    <x v="0"/>
    <x v="0"/>
    <x v="0"/>
    <s v="03.16.02"/>
    <x v="3"/>
    <x v="0"/>
    <x v="0"/>
    <s v="Gabinete do Presidente"/>
    <s v="03.16.02"/>
    <s v="Gabinete do Presidente"/>
    <s v="03.16.02"/>
    <x v="59"/>
    <x v="0"/>
    <x v="0"/>
    <x v="0"/>
    <x v="0"/>
    <x v="0"/>
    <x v="0"/>
    <x v="0"/>
    <x v="8"/>
    <s v="2024-10-23"/>
    <x v="3"/>
    <n v="265"/>
    <x v="0"/>
    <m/>
    <x v="0"/>
    <m/>
    <x v="54"/>
    <n v="100477977"/>
    <x v="0"/>
    <x v="8"/>
    <s v="Gabinete do Presidente"/>
    <s v="ORI"/>
    <x v="0"/>
    <m/>
    <x v="0"/>
    <x v="0"/>
    <x v="0"/>
    <x v="0"/>
    <x v="0"/>
    <x v="0"/>
    <x v="0"/>
    <x v="0"/>
    <x v="0"/>
    <x v="0"/>
    <x v="0"/>
    <s v="Gabinete do Presidente"/>
    <x v="0"/>
    <x v="0"/>
    <x v="0"/>
    <x v="0"/>
    <x v="0"/>
    <x v="0"/>
    <x v="0"/>
    <x v="0"/>
    <x v="0"/>
    <x v="0"/>
    <x v="8"/>
    <x v="0"/>
    <s v="Pagamento de salário referente a 10-2024"/>
  </r>
  <r>
    <x v="0"/>
    <n v="0"/>
    <n v="0"/>
    <n v="0"/>
    <n v="909"/>
    <x v="1741"/>
    <x v="0"/>
    <x v="0"/>
    <x v="0"/>
    <s v="03.16.02"/>
    <x v="3"/>
    <x v="0"/>
    <x v="0"/>
    <s v="Gabinete do Presidente"/>
    <s v="03.16.02"/>
    <s v="Gabinete do Presidente"/>
    <s v="03.16.02"/>
    <x v="28"/>
    <x v="0"/>
    <x v="0"/>
    <x v="0"/>
    <x v="0"/>
    <x v="0"/>
    <x v="0"/>
    <x v="0"/>
    <x v="8"/>
    <s v="2024-10-23"/>
    <x v="3"/>
    <n v="909"/>
    <x v="0"/>
    <m/>
    <x v="0"/>
    <m/>
    <x v="54"/>
    <n v="100477977"/>
    <x v="0"/>
    <x v="8"/>
    <s v="Gabinete do Presidente"/>
    <s v="ORI"/>
    <x v="0"/>
    <m/>
    <x v="0"/>
    <x v="0"/>
    <x v="0"/>
    <x v="0"/>
    <x v="0"/>
    <x v="0"/>
    <x v="0"/>
    <x v="0"/>
    <x v="0"/>
    <x v="0"/>
    <x v="0"/>
    <s v="Gabinete do Presidente"/>
    <x v="0"/>
    <x v="0"/>
    <x v="0"/>
    <x v="0"/>
    <x v="0"/>
    <x v="0"/>
    <x v="0"/>
    <x v="0"/>
    <x v="0"/>
    <x v="0"/>
    <x v="8"/>
    <x v="0"/>
    <s v="Pagamento de salário referente a 10-2024"/>
  </r>
  <r>
    <x v="0"/>
    <n v="0"/>
    <n v="0"/>
    <n v="0"/>
    <n v="3450"/>
    <x v="1741"/>
    <x v="0"/>
    <x v="0"/>
    <x v="0"/>
    <s v="03.16.02"/>
    <x v="3"/>
    <x v="0"/>
    <x v="0"/>
    <s v="Gabinete do Presidente"/>
    <s v="03.16.02"/>
    <s v="Gabinete do Presidente"/>
    <s v="03.16.02"/>
    <x v="49"/>
    <x v="0"/>
    <x v="0"/>
    <x v="0"/>
    <x v="1"/>
    <x v="0"/>
    <x v="0"/>
    <x v="0"/>
    <x v="8"/>
    <s v="2024-10-23"/>
    <x v="3"/>
    <n v="3450"/>
    <x v="0"/>
    <m/>
    <x v="0"/>
    <m/>
    <x v="54"/>
    <n v="100477977"/>
    <x v="0"/>
    <x v="8"/>
    <s v="Gabinete do Presidente"/>
    <s v="ORI"/>
    <x v="0"/>
    <m/>
    <x v="0"/>
    <x v="0"/>
    <x v="0"/>
    <x v="0"/>
    <x v="0"/>
    <x v="0"/>
    <x v="0"/>
    <x v="0"/>
    <x v="0"/>
    <x v="0"/>
    <x v="0"/>
    <s v="Gabinete do Presidente"/>
    <x v="0"/>
    <x v="0"/>
    <x v="0"/>
    <x v="0"/>
    <x v="0"/>
    <x v="0"/>
    <x v="0"/>
    <x v="0"/>
    <x v="0"/>
    <x v="0"/>
    <x v="8"/>
    <x v="0"/>
    <s v="Pagamento de salário referente a 10-2024"/>
  </r>
  <r>
    <x v="0"/>
    <n v="0"/>
    <n v="0"/>
    <n v="0"/>
    <n v="781"/>
    <x v="1741"/>
    <x v="0"/>
    <x v="0"/>
    <x v="0"/>
    <s v="03.16.02"/>
    <x v="3"/>
    <x v="0"/>
    <x v="0"/>
    <s v="Gabinete do Presidente"/>
    <s v="03.16.02"/>
    <s v="Gabinete do Presidente"/>
    <s v="03.16.02"/>
    <x v="31"/>
    <x v="0"/>
    <x v="0"/>
    <x v="1"/>
    <x v="0"/>
    <x v="0"/>
    <x v="0"/>
    <x v="0"/>
    <x v="8"/>
    <s v="2024-10-23"/>
    <x v="3"/>
    <n v="781"/>
    <x v="0"/>
    <m/>
    <x v="0"/>
    <m/>
    <x v="19"/>
    <n v="100474706"/>
    <x v="0"/>
    <x v="6"/>
    <s v="Gabinete do Presidente"/>
    <s v="ORI"/>
    <x v="0"/>
    <m/>
    <x v="0"/>
    <x v="0"/>
    <x v="0"/>
    <x v="0"/>
    <x v="0"/>
    <x v="0"/>
    <x v="0"/>
    <x v="0"/>
    <x v="0"/>
    <x v="0"/>
    <x v="0"/>
    <s v="Gabinete do Presidente"/>
    <x v="0"/>
    <x v="0"/>
    <x v="0"/>
    <x v="0"/>
    <x v="0"/>
    <x v="0"/>
    <x v="0"/>
    <x v="0"/>
    <x v="0"/>
    <x v="0"/>
    <x v="6"/>
    <x v="0"/>
    <s v="Pagamento de salário referente a 10-2024"/>
  </r>
  <r>
    <x v="0"/>
    <n v="0"/>
    <n v="0"/>
    <n v="0"/>
    <n v="1172"/>
    <x v="1741"/>
    <x v="0"/>
    <x v="0"/>
    <x v="0"/>
    <s v="03.16.02"/>
    <x v="3"/>
    <x v="0"/>
    <x v="0"/>
    <s v="Gabinete do Presidente"/>
    <s v="03.16.02"/>
    <s v="Gabinete do Presidente"/>
    <s v="03.16.02"/>
    <x v="59"/>
    <x v="0"/>
    <x v="0"/>
    <x v="0"/>
    <x v="0"/>
    <x v="0"/>
    <x v="0"/>
    <x v="0"/>
    <x v="8"/>
    <s v="2024-10-23"/>
    <x v="3"/>
    <n v="1172"/>
    <x v="0"/>
    <m/>
    <x v="0"/>
    <m/>
    <x v="19"/>
    <n v="100474706"/>
    <x v="0"/>
    <x v="6"/>
    <s v="Gabinete do Presidente"/>
    <s v="ORI"/>
    <x v="0"/>
    <m/>
    <x v="0"/>
    <x v="0"/>
    <x v="0"/>
    <x v="0"/>
    <x v="0"/>
    <x v="0"/>
    <x v="0"/>
    <x v="0"/>
    <x v="0"/>
    <x v="0"/>
    <x v="0"/>
    <s v="Gabinete do Presidente"/>
    <x v="0"/>
    <x v="0"/>
    <x v="0"/>
    <x v="0"/>
    <x v="0"/>
    <x v="0"/>
    <x v="0"/>
    <x v="0"/>
    <x v="0"/>
    <x v="0"/>
    <x v="6"/>
    <x v="0"/>
    <s v="Pagamento de salário referente a 10-2024"/>
  </r>
  <r>
    <x v="0"/>
    <n v="0"/>
    <n v="0"/>
    <n v="0"/>
    <n v="4023"/>
    <x v="1741"/>
    <x v="0"/>
    <x v="0"/>
    <x v="0"/>
    <s v="03.16.02"/>
    <x v="3"/>
    <x v="0"/>
    <x v="0"/>
    <s v="Gabinete do Presidente"/>
    <s v="03.16.02"/>
    <s v="Gabinete do Presidente"/>
    <s v="03.16.02"/>
    <x v="28"/>
    <x v="0"/>
    <x v="0"/>
    <x v="0"/>
    <x v="0"/>
    <x v="0"/>
    <x v="0"/>
    <x v="0"/>
    <x v="8"/>
    <s v="2024-10-23"/>
    <x v="3"/>
    <n v="4023"/>
    <x v="0"/>
    <m/>
    <x v="0"/>
    <m/>
    <x v="19"/>
    <n v="100474706"/>
    <x v="0"/>
    <x v="6"/>
    <s v="Gabinete do Presidente"/>
    <s v="ORI"/>
    <x v="0"/>
    <m/>
    <x v="0"/>
    <x v="0"/>
    <x v="0"/>
    <x v="0"/>
    <x v="0"/>
    <x v="0"/>
    <x v="0"/>
    <x v="0"/>
    <x v="0"/>
    <x v="0"/>
    <x v="0"/>
    <s v="Gabinete do Presidente"/>
    <x v="0"/>
    <x v="0"/>
    <x v="0"/>
    <x v="0"/>
    <x v="0"/>
    <x v="0"/>
    <x v="0"/>
    <x v="0"/>
    <x v="0"/>
    <x v="0"/>
    <x v="6"/>
    <x v="0"/>
    <s v="Pagamento de salário referente a 10-2024"/>
  </r>
  <r>
    <x v="0"/>
    <n v="0"/>
    <n v="0"/>
    <n v="0"/>
    <n v="15249"/>
    <x v="1741"/>
    <x v="0"/>
    <x v="0"/>
    <x v="0"/>
    <s v="03.16.02"/>
    <x v="3"/>
    <x v="0"/>
    <x v="0"/>
    <s v="Gabinete do Presidente"/>
    <s v="03.16.02"/>
    <s v="Gabinete do Presidente"/>
    <s v="03.16.02"/>
    <x v="49"/>
    <x v="0"/>
    <x v="0"/>
    <x v="0"/>
    <x v="1"/>
    <x v="0"/>
    <x v="0"/>
    <x v="0"/>
    <x v="8"/>
    <s v="2024-10-23"/>
    <x v="3"/>
    <n v="15249"/>
    <x v="0"/>
    <m/>
    <x v="0"/>
    <m/>
    <x v="19"/>
    <n v="100474706"/>
    <x v="0"/>
    <x v="6"/>
    <s v="Gabinete do Presidente"/>
    <s v="ORI"/>
    <x v="0"/>
    <m/>
    <x v="0"/>
    <x v="0"/>
    <x v="0"/>
    <x v="0"/>
    <x v="0"/>
    <x v="0"/>
    <x v="0"/>
    <x v="0"/>
    <x v="0"/>
    <x v="0"/>
    <x v="0"/>
    <s v="Gabinete do Presidente"/>
    <x v="0"/>
    <x v="0"/>
    <x v="0"/>
    <x v="0"/>
    <x v="0"/>
    <x v="0"/>
    <x v="0"/>
    <x v="0"/>
    <x v="0"/>
    <x v="0"/>
    <x v="6"/>
    <x v="0"/>
    <s v="Pagamento de salário referente a 10-2024"/>
  </r>
  <r>
    <x v="0"/>
    <n v="0"/>
    <n v="0"/>
    <n v="0"/>
    <n v="11641"/>
    <x v="1741"/>
    <x v="0"/>
    <x v="0"/>
    <x v="0"/>
    <s v="03.16.02"/>
    <x v="3"/>
    <x v="0"/>
    <x v="0"/>
    <s v="Gabinete do Presidente"/>
    <s v="03.16.02"/>
    <s v="Gabinete do Presidente"/>
    <s v="03.16.02"/>
    <x v="31"/>
    <x v="0"/>
    <x v="0"/>
    <x v="1"/>
    <x v="0"/>
    <x v="0"/>
    <x v="0"/>
    <x v="0"/>
    <x v="8"/>
    <s v="2024-10-23"/>
    <x v="3"/>
    <n v="11641"/>
    <x v="0"/>
    <m/>
    <x v="0"/>
    <m/>
    <x v="6"/>
    <n v="100474914"/>
    <x v="0"/>
    <x v="0"/>
    <s v="Gabinete do Presidente"/>
    <s v="ORI"/>
    <x v="0"/>
    <m/>
    <x v="0"/>
    <x v="0"/>
    <x v="0"/>
    <x v="0"/>
    <x v="0"/>
    <x v="0"/>
    <x v="0"/>
    <x v="0"/>
    <x v="0"/>
    <x v="0"/>
    <x v="0"/>
    <s v="Gabinete do Presidente"/>
    <x v="0"/>
    <x v="0"/>
    <x v="0"/>
    <x v="0"/>
    <x v="0"/>
    <x v="0"/>
    <x v="0"/>
    <x v="0"/>
    <x v="0"/>
    <x v="0"/>
    <x v="0"/>
    <x v="0"/>
    <s v="Pagamento de salário referente a 10-2024"/>
  </r>
  <r>
    <x v="0"/>
    <n v="0"/>
    <n v="0"/>
    <n v="0"/>
    <n v="17459"/>
    <x v="1741"/>
    <x v="0"/>
    <x v="0"/>
    <x v="0"/>
    <s v="03.16.02"/>
    <x v="3"/>
    <x v="0"/>
    <x v="0"/>
    <s v="Gabinete do Presidente"/>
    <s v="03.16.02"/>
    <s v="Gabinete do Presidente"/>
    <s v="03.16.02"/>
    <x v="59"/>
    <x v="0"/>
    <x v="0"/>
    <x v="0"/>
    <x v="0"/>
    <x v="0"/>
    <x v="0"/>
    <x v="0"/>
    <x v="8"/>
    <s v="2024-10-23"/>
    <x v="3"/>
    <n v="17459"/>
    <x v="0"/>
    <m/>
    <x v="0"/>
    <m/>
    <x v="6"/>
    <n v="100474914"/>
    <x v="0"/>
    <x v="0"/>
    <s v="Gabinete do Presidente"/>
    <s v="ORI"/>
    <x v="0"/>
    <m/>
    <x v="0"/>
    <x v="0"/>
    <x v="0"/>
    <x v="0"/>
    <x v="0"/>
    <x v="0"/>
    <x v="0"/>
    <x v="0"/>
    <x v="0"/>
    <x v="0"/>
    <x v="0"/>
    <s v="Gabinete do Presidente"/>
    <x v="0"/>
    <x v="0"/>
    <x v="0"/>
    <x v="0"/>
    <x v="0"/>
    <x v="0"/>
    <x v="0"/>
    <x v="0"/>
    <x v="0"/>
    <x v="0"/>
    <x v="0"/>
    <x v="0"/>
    <s v="Pagamento de salário referente a 10-2024"/>
  </r>
  <r>
    <x v="0"/>
    <n v="0"/>
    <n v="0"/>
    <n v="0"/>
    <n v="59907"/>
    <x v="1741"/>
    <x v="0"/>
    <x v="0"/>
    <x v="0"/>
    <s v="03.16.02"/>
    <x v="3"/>
    <x v="0"/>
    <x v="0"/>
    <s v="Gabinete do Presidente"/>
    <s v="03.16.02"/>
    <s v="Gabinete do Presidente"/>
    <s v="03.16.02"/>
    <x v="28"/>
    <x v="0"/>
    <x v="0"/>
    <x v="0"/>
    <x v="0"/>
    <x v="0"/>
    <x v="0"/>
    <x v="0"/>
    <x v="8"/>
    <s v="2024-10-23"/>
    <x v="3"/>
    <n v="59907"/>
    <x v="0"/>
    <m/>
    <x v="0"/>
    <m/>
    <x v="6"/>
    <n v="100474914"/>
    <x v="0"/>
    <x v="0"/>
    <s v="Gabinete do Presidente"/>
    <s v="ORI"/>
    <x v="0"/>
    <m/>
    <x v="0"/>
    <x v="0"/>
    <x v="0"/>
    <x v="0"/>
    <x v="0"/>
    <x v="0"/>
    <x v="0"/>
    <x v="0"/>
    <x v="0"/>
    <x v="0"/>
    <x v="0"/>
    <s v="Gabinete do Presidente"/>
    <x v="0"/>
    <x v="0"/>
    <x v="0"/>
    <x v="0"/>
    <x v="0"/>
    <x v="0"/>
    <x v="0"/>
    <x v="0"/>
    <x v="0"/>
    <x v="0"/>
    <x v="0"/>
    <x v="0"/>
    <s v="Pagamento de salário referente a 10-2024"/>
  </r>
  <r>
    <x v="0"/>
    <n v="0"/>
    <n v="0"/>
    <n v="0"/>
    <n v="227051"/>
    <x v="1741"/>
    <x v="0"/>
    <x v="0"/>
    <x v="0"/>
    <s v="03.16.02"/>
    <x v="3"/>
    <x v="0"/>
    <x v="0"/>
    <s v="Gabinete do Presidente"/>
    <s v="03.16.02"/>
    <s v="Gabinete do Presidente"/>
    <s v="03.16.02"/>
    <x v="49"/>
    <x v="0"/>
    <x v="0"/>
    <x v="0"/>
    <x v="1"/>
    <x v="0"/>
    <x v="0"/>
    <x v="0"/>
    <x v="8"/>
    <s v="2024-10-23"/>
    <x v="3"/>
    <n v="227051"/>
    <x v="0"/>
    <m/>
    <x v="0"/>
    <m/>
    <x v="6"/>
    <n v="100474914"/>
    <x v="0"/>
    <x v="0"/>
    <s v="Gabinete do Presidente"/>
    <s v="ORI"/>
    <x v="0"/>
    <m/>
    <x v="0"/>
    <x v="0"/>
    <x v="0"/>
    <x v="0"/>
    <x v="0"/>
    <x v="0"/>
    <x v="0"/>
    <x v="0"/>
    <x v="0"/>
    <x v="0"/>
    <x v="0"/>
    <s v="Gabinete do Presidente"/>
    <x v="0"/>
    <x v="0"/>
    <x v="0"/>
    <x v="0"/>
    <x v="0"/>
    <x v="0"/>
    <x v="0"/>
    <x v="0"/>
    <x v="0"/>
    <x v="0"/>
    <x v="0"/>
    <x v="0"/>
    <s v="Pagamento de salário referente a 10-2024"/>
  </r>
  <r>
    <x v="1"/>
    <n v="0"/>
    <n v="0"/>
    <n v="0"/>
    <n v="10000"/>
    <x v="1742"/>
    <x v="0"/>
    <x v="0"/>
    <x v="0"/>
    <s v="01.25.02.23"/>
    <x v="12"/>
    <x v="3"/>
    <x v="3"/>
    <s v="desporto"/>
    <s v="01.25.02"/>
    <s v="desporto"/>
    <s v="01.25.02"/>
    <x v="1"/>
    <x v="0"/>
    <x v="0"/>
    <x v="0"/>
    <x v="0"/>
    <x v="1"/>
    <x v="1"/>
    <x v="0"/>
    <x v="10"/>
    <s v="2024-11-04"/>
    <x v="3"/>
    <n v="10000"/>
    <x v="0"/>
    <m/>
    <x v="0"/>
    <m/>
    <x v="302"/>
    <n v="10047855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o Sr. Quintino Bipasa, referente a gratificação do STAFF do torneio de futebol inter-zonas e intermunicipal realizado no âmbito do 27º Aniversario do Município, conforme anexo."/>
  </r>
  <r>
    <x v="0"/>
    <n v="0"/>
    <n v="0"/>
    <n v="0"/>
    <n v="3600"/>
    <x v="1743"/>
    <x v="0"/>
    <x v="1"/>
    <x v="0"/>
    <s v="03.03.10"/>
    <x v="8"/>
    <x v="0"/>
    <x v="4"/>
    <s v="Receitas Da Câmara"/>
    <s v="03.03.10"/>
    <s v="Receitas Da Câmara"/>
    <s v="03.03.10"/>
    <x v="20"/>
    <x v="0"/>
    <x v="3"/>
    <x v="3"/>
    <x v="0"/>
    <x v="0"/>
    <x v="2"/>
    <x v="0"/>
    <x v="8"/>
    <s v="2024-10-02"/>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40"/>
    <x v="1744"/>
    <x v="0"/>
    <x v="1"/>
    <x v="0"/>
    <s v="03.03.10"/>
    <x v="8"/>
    <x v="0"/>
    <x v="4"/>
    <s v="Receitas Da Câmara"/>
    <s v="03.03.10"/>
    <s v="Receitas Da Câmara"/>
    <s v="03.03.10"/>
    <x v="13"/>
    <x v="0"/>
    <x v="3"/>
    <x v="3"/>
    <x v="0"/>
    <x v="0"/>
    <x v="2"/>
    <x v="0"/>
    <x v="8"/>
    <s v="2024-10-02"/>
    <x v="3"/>
    <n v="59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2"/>
    <x v="1745"/>
    <x v="0"/>
    <x v="0"/>
    <x v="0"/>
    <s v="03.16.12"/>
    <x v="40"/>
    <x v="0"/>
    <x v="0"/>
    <s v="Direcção de Urbanismo"/>
    <s v="03.16.12"/>
    <s v="Direcção de Urbanismo"/>
    <s v="03.16.12"/>
    <x v="31"/>
    <x v="0"/>
    <x v="0"/>
    <x v="1"/>
    <x v="0"/>
    <x v="0"/>
    <x v="0"/>
    <x v="0"/>
    <x v="8"/>
    <s v="2024-10-23"/>
    <x v="3"/>
    <n v="382"/>
    <x v="0"/>
    <m/>
    <x v="0"/>
    <m/>
    <x v="2"/>
    <n v="100474696"/>
    <x v="0"/>
    <x v="1"/>
    <s v="Direcção de Urbanismo"/>
    <s v="ORI"/>
    <x v="0"/>
    <m/>
    <x v="0"/>
    <x v="0"/>
    <x v="0"/>
    <x v="0"/>
    <x v="0"/>
    <x v="0"/>
    <x v="0"/>
    <x v="0"/>
    <x v="0"/>
    <x v="0"/>
    <x v="0"/>
    <s v="Direcção de Urbanismo"/>
    <x v="0"/>
    <x v="0"/>
    <x v="0"/>
    <x v="0"/>
    <x v="0"/>
    <x v="0"/>
    <x v="0"/>
    <x v="0"/>
    <x v="0"/>
    <x v="0"/>
    <x v="1"/>
    <x v="0"/>
    <s v="Pagamento de salário referente a 10-2024"/>
  </r>
  <r>
    <x v="0"/>
    <n v="0"/>
    <n v="0"/>
    <n v="0"/>
    <n v="239"/>
    <x v="1745"/>
    <x v="0"/>
    <x v="0"/>
    <x v="0"/>
    <s v="03.16.12"/>
    <x v="40"/>
    <x v="0"/>
    <x v="0"/>
    <s v="Direcção de Urbanismo"/>
    <s v="03.16.12"/>
    <s v="Direcção de Urbanismo"/>
    <s v="03.16.12"/>
    <x v="60"/>
    <x v="0"/>
    <x v="0"/>
    <x v="0"/>
    <x v="0"/>
    <x v="0"/>
    <x v="0"/>
    <x v="0"/>
    <x v="8"/>
    <s v="2024-10-23"/>
    <x v="3"/>
    <n v="239"/>
    <x v="0"/>
    <m/>
    <x v="0"/>
    <m/>
    <x v="2"/>
    <n v="100474696"/>
    <x v="0"/>
    <x v="1"/>
    <s v="Direcção de Urbanismo"/>
    <s v="ORI"/>
    <x v="0"/>
    <m/>
    <x v="0"/>
    <x v="0"/>
    <x v="0"/>
    <x v="0"/>
    <x v="0"/>
    <x v="0"/>
    <x v="0"/>
    <x v="0"/>
    <x v="0"/>
    <x v="0"/>
    <x v="0"/>
    <s v="Direcção de Urbanismo"/>
    <x v="0"/>
    <x v="0"/>
    <x v="0"/>
    <x v="0"/>
    <x v="0"/>
    <x v="0"/>
    <x v="0"/>
    <x v="0"/>
    <x v="0"/>
    <x v="0"/>
    <x v="1"/>
    <x v="0"/>
    <s v="Pagamento de salário referente a 10-2024"/>
  </r>
  <r>
    <x v="0"/>
    <n v="0"/>
    <n v="0"/>
    <n v="0"/>
    <n v="4593"/>
    <x v="1745"/>
    <x v="0"/>
    <x v="0"/>
    <x v="0"/>
    <s v="03.16.12"/>
    <x v="40"/>
    <x v="0"/>
    <x v="0"/>
    <s v="Direcção de Urbanismo"/>
    <s v="03.16.12"/>
    <s v="Direcção de Urbanismo"/>
    <s v="03.16.12"/>
    <x v="30"/>
    <x v="0"/>
    <x v="0"/>
    <x v="0"/>
    <x v="1"/>
    <x v="0"/>
    <x v="0"/>
    <x v="0"/>
    <x v="8"/>
    <s v="2024-10-23"/>
    <x v="3"/>
    <n v="4593"/>
    <x v="0"/>
    <m/>
    <x v="0"/>
    <m/>
    <x v="2"/>
    <n v="100474696"/>
    <x v="0"/>
    <x v="1"/>
    <s v="Direcção de Urbanismo"/>
    <s v="ORI"/>
    <x v="0"/>
    <m/>
    <x v="0"/>
    <x v="0"/>
    <x v="0"/>
    <x v="0"/>
    <x v="0"/>
    <x v="0"/>
    <x v="0"/>
    <x v="0"/>
    <x v="0"/>
    <x v="0"/>
    <x v="0"/>
    <s v="Direcção de Urbanismo"/>
    <x v="0"/>
    <x v="0"/>
    <x v="0"/>
    <x v="0"/>
    <x v="0"/>
    <x v="0"/>
    <x v="0"/>
    <x v="0"/>
    <x v="0"/>
    <x v="0"/>
    <x v="1"/>
    <x v="0"/>
    <s v="Pagamento de salário referente a 10-2024"/>
  </r>
  <r>
    <x v="0"/>
    <n v="0"/>
    <n v="0"/>
    <n v="0"/>
    <n v="862"/>
    <x v="1745"/>
    <x v="0"/>
    <x v="0"/>
    <x v="0"/>
    <s v="03.16.12"/>
    <x v="40"/>
    <x v="0"/>
    <x v="0"/>
    <s v="Direcção de Urbanismo"/>
    <s v="03.16.12"/>
    <s v="Direcção de Urbanismo"/>
    <s v="03.16.12"/>
    <x v="31"/>
    <x v="0"/>
    <x v="0"/>
    <x v="1"/>
    <x v="0"/>
    <x v="0"/>
    <x v="0"/>
    <x v="0"/>
    <x v="8"/>
    <s v="2024-10-23"/>
    <x v="3"/>
    <n v="862"/>
    <x v="0"/>
    <m/>
    <x v="0"/>
    <m/>
    <x v="19"/>
    <n v="100474706"/>
    <x v="0"/>
    <x v="6"/>
    <s v="Direcção de Urbanismo"/>
    <s v="ORI"/>
    <x v="0"/>
    <m/>
    <x v="0"/>
    <x v="0"/>
    <x v="0"/>
    <x v="0"/>
    <x v="0"/>
    <x v="0"/>
    <x v="0"/>
    <x v="0"/>
    <x v="0"/>
    <x v="0"/>
    <x v="0"/>
    <s v="Direcção de Urbanismo"/>
    <x v="0"/>
    <x v="0"/>
    <x v="0"/>
    <x v="0"/>
    <x v="0"/>
    <x v="0"/>
    <x v="0"/>
    <x v="0"/>
    <x v="0"/>
    <x v="0"/>
    <x v="6"/>
    <x v="0"/>
    <s v="Pagamento de salário referente a 10-2024"/>
  </r>
  <r>
    <x v="0"/>
    <n v="0"/>
    <n v="0"/>
    <n v="0"/>
    <n v="540"/>
    <x v="1745"/>
    <x v="0"/>
    <x v="0"/>
    <x v="0"/>
    <s v="03.16.12"/>
    <x v="40"/>
    <x v="0"/>
    <x v="0"/>
    <s v="Direcção de Urbanismo"/>
    <s v="03.16.12"/>
    <s v="Direcção de Urbanismo"/>
    <s v="03.16.12"/>
    <x v="60"/>
    <x v="0"/>
    <x v="0"/>
    <x v="0"/>
    <x v="0"/>
    <x v="0"/>
    <x v="0"/>
    <x v="0"/>
    <x v="8"/>
    <s v="2024-10-23"/>
    <x v="3"/>
    <n v="540"/>
    <x v="0"/>
    <m/>
    <x v="0"/>
    <m/>
    <x v="19"/>
    <n v="100474706"/>
    <x v="0"/>
    <x v="6"/>
    <s v="Direcção de Urbanismo"/>
    <s v="ORI"/>
    <x v="0"/>
    <m/>
    <x v="0"/>
    <x v="0"/>
    <x v="0"/>
    <x v="0"/>
    <x v="0"/>
    <x v="0"/>
    <x v="0"/>
    <x v="0"/>
    <x v="0"/>
    <x v="0"/>
    <x v="0"/>
    <s v="Direcção de Urbanismo"/>
    <x v="0"/>
    <x v="0"/>
    <x v="0"/>
    <x v="0"/>
    <x v="0"/>
    <x v="0"/>
    <x v="0"/>
    <x v="0"/>
    <x v="0"/>
    <x v="0"/>
    <x v="6"/>
    <x v="0"/>
    <s v="Pagamento de salário referente a 10-2024"/>
  </r>
  <r>
    <x v="0"/>
    <n v="0"/>
    <n v="0"/>
    <n v="0"/>
    <n v="10346"/>
    <x v="1745"/>
    <x v="0"/>
    <x v="0"/>
    <x v="0"/>
    <s v="03.16.12"/>
    <x v="40"/>
    <x v="0"/>
    <x v="0"/>
    <s v="Direcção de Urbanismo"/>
    <s v="03.16.12"/>
    <s v="Direcção de Urbanismo"/>
    <s v="03.16.12"/>
    <x v="30"/>
    <x v="0"/>
    <x v="0"/>
    <x v="0"/>
    <x v="1"/>
    <x v="0"/>
    <x v="0"/>
    <x v="0"/>
    <x v="8"/>
    <s v="2024-10-23"/>
    <x v="3"/>
    <n v="10346"/>
    <x v="0"/>
    <m/>
    <x v="0"/>
    <m/>
    <x v="19"/>
    <n v="100474706"/>
    <x v="0"/>
    <x v="6"/>
    <s v="Direcção de Urbanismo"/>
    <s v="ORI"/>
    <x v="0"/>
    <m/>
    <x v="0"/>
    <x v="0"/>
    <x v="0"/>
    <x v="0"/>
    <x v="0"/>
    <x v="0"/>
    <x v="0"/>
    <x v="0"/>
    <x v="0"/>
    <x v="0"/>
    <x v="0"/>
    <s v="Direcção de Urbanismo"/>
    <x v="0"/>
    <x v="0"/>
    <x v="0"/>
    <x v="0"/>
    <x v="0"/>
    <x v="0"/>
    <x v="0"/>
    <x v="0"/>
    <x v="0"/>
    <x v="0"/>
    <x v="6"/>
    <x v="0"/>
    <s v="Pagamento de salário referente a 10-2024"/>
  </r>
  <r>
    <x v="0"/>
    <n v="0"/>
    <n v="0"/>
    <n v="0"/>
    <n v="10996"/>
    <x v="1745"/>
    <x v="0"/>
    <x v="0"/>
    <x v="0"/>
    <s v="03.16.12"/>
    <x v="40"/>
    <x v="0"/>
    <x v="0"/>
    <s v="Direcção de Urbanismo"/>
    <s v="03.16.12"/>
    <s v="Direcção de Urbanismo"/>
    <s v="03.16.12"/>
    <x v="31"/>
    <x v="0"/>
    <x v="0"/>
    <x v="1"/>
    <x v="0"/>
    <x v="0"/>
    <x v="0"/>
    <x v="0"/>
    <x v="8"/>
    <s v="2024-10-23"/>
    <x v="3"/>
    <n v="10996"/>
    <x v="0"/>
    <m/>
    <x v="0"/>
    <m/>
    <x v="6"/>
    <n v="100474914"/>
    <x v="0"/>
    <x v="0"/>
    <s v="Direcção de Urbanismo"/>
    <s v="ORI"/>
    <x v="0"/>
    <m/>
    <x v="0"/>
    <x v="0"/>
    <x v="0"/>
    <x v="0"/>
    <x v="0"/>
    <x v="0"/>
    <x v="0"/>
    <x v="0"/>
    <x v="0"/>
    <x v="0"/>
    <x v="0"/>
    <s v="Direcção de Urbanismo"/>
    <x v="0"/>
    <x v="0"/>
    <x v="0"/>
    <x v="0"/>
    <x v="0"/>
    <x v="0"/>
    <x v="0"/>
    <x v="0"/>
    <x v="0"/>
    <x v="0"/>
    <x v="0"/>
    <x v="0"/>
    <s v="Pagamento de salário referente a 10-2024"/>
  </r>
  <r>
    <x v="0"/>
    <n v="0"/>
    <n v="0"/>
    <n v="0"/>
    <n v="6888"/>
    <x v="1745"/>
    <x v="0"/>
    <x v="0"/>
    <x v="0"/>
    <s v="03.16.12"/>
    <x v="40"/>
    <x v="0"/>
    <x v="0"/>
    <s v="Direcção de Urbanismo"/>
    <s v="03.16.12"/>
    <s v="Direcção de Urbanismo"/>
    <s v="03.16.12"/>
    <x v="60"/>
    <x v="0"/>
    <x v="0"/>
    <x v="0"/>
    <x v="0"/>
    <x v="0"/>
    <x v="0"/>
    <x v="0"/>
    <x v="8"/>
    <s v="2024-10-23"/>
    <x v="3"/>
    <n v="6888"/>
    <x v="0"/>
    <m/>
    <x v="0"/>
    <m/>
    <x v="6"/>
    <n v="100474914"/>
    <x v="0"/>
    <x v="0"/>
    <s v="Direcção de Urbanismo"/>
    <s v="ORI"/>
    <x v="0"/>
    <m/>
    <x v="0"/>
    <x v="0"/>
    <x v="0"/>
    <x v="0"/>
    <x v="0"/>
    <x v="0"/>
    <x v="0"/>
    <x v="0"/>
    <x v="0"/>
    <x v="0"/>
    <x v="0"/>
    <s v="Direcção de Urbanismo"/>
    <x v="0"/>
    <x v="0"/>
    <x v="0"/>
    <x v="0"/>
    <x v="0"/>
    <x v="0"/>
    <x v="0"/>
    <x v="0"/>
    <x v="0"/>
    <x v="0"/>
    <x v="0"/>
    <x v="0"/>
    <s v="Pagamento de salário referente a 10-2024"/>
  </r>
  <r>
    <x v="0"/>
    <n v="0"/>
    <n v="0"/>
    <n v="0"/>
    <n v="131909"/>
    <x v="1745"/>
    <x v="0"/>
    <x v="0"/>
    <x v="0"/>
    <s v="03.16.12"/>
    <x v="40"/>
    <x v="0"/>
    <x v="0"/>
    <s v="Direcção de Urbanismo"/>
    <s v="03.16.12"/>
    <s v="Direcção de Urbanismo"/>
    <s v="03.16.12"/>
    <x v="30"/>
    <x v="0"/>
    <x v="0"/>
    <x v="0"/>
    <x v="1"/>
    <x v="0"/>
    <x v="0"/>
    <x v="0"/>
    <x v="8"/>
    <s v="2024-10-23"/>
    <x v="3"/>
    <n v="131909"/>
    <x v="0"/>
    <m/>
    <x v="0"/>
    <m/>
    <x v="6"/>
    <n v="100474914"/>
    <x v="0"/>
    <x v="0"/>
    <s v="Direcção de Urbanismo"/>
    <s v="ORI"/>
    <x v="0"/>
    <m/>
    <x v="0"/>
    <x v="0"/>
    <x v="0"/>
    <x v="0"/>
    <x v="0"/>
    <x v="0"/>
    <x v="0"/>
    <x v="0"/>
    <x v="0"/>
    <x v="0"/>
    <x v="0"/>
    <s v="Direcção de Urbanismo"/>
    <x v="0"/>
    <x v="0"/>
    <x v="0"/>
    <x v="0"/>
    <x v="0"/>
    <x v="0"/>
    <x v="0"/>
    <x v="0"/>
    <x v="0"/>
    <x v="0"/>
    <x v="0"/>
    <x v="0"/>
    <s v="Pagamento de salário referente a 10-2024"/>
  </r>
  <r>
    <x v="0"/>
    <n v="0"/>
    <n v="0"/>
    <n v="0"/>
    <n v="187"/>
    <x v="1746"/>
    <x v="0"/>
    <x v="0"/>
    <x v="0"/>
    <s v="03.16.27"/>
    <x v="59"/>
    <x v="0"/>
    <x v="0"/>
    <s v="Direção dos Assuntos Jurídicos, Fiscalização e Policia Municipal"/>
    <s v="03.16.27"/>
    <s v="Direção dos Assuntos Jurídicos, Fiscalização e Policia Municipal"/>
    <s v="03.16.27"/>
    <x v="28"/>
    <x v="0"/>
    <x v="0"/>
    <x v="0"/>
    <x v="0"/>
    <x v="0"/>
    <x v="0"/>
    <x v="0"/>
    <x v="8"/>
    <s v="2024-10-23"/>
    <x v="3"/>
    <n v="187"/>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10-2024"/>
  </r>
  <r>
    <x v="0"/>
    <n v="0"/>
    <n v="0"/>
    <n v="0"/>
    <n v="943"/>
    <x v="1746"/>
    <x v="0"/>
    <x v="0"/>
    <x v="0"/>
    <s v="03.16.27"/>
    <x v="59"/>
    <x v="0"/>
    <x v="0"/>
    <s v="Direção dos Assuntos Jurídicos, Fiscalização e Policia Municipal"/>
    <s v="03.16.27"/>
    <s v="Direção dos Assuntos Jurídicos, Fiscalização e Policia Municipal"/>
    <s v="03.16.27"/>
    <x v="30"/>
    <x v="0"/>
    <x v="0"/>
    <x v="0"/>
    <x v="1"/>
    <x v="0"/>
    <x v="0"/>
    <x v="0"/>
    <x v="8"/>
    <s v="2024-10-23"/>
    <x v="3"/>
    <n v="943"/>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10-2024"/>
  </r>
  <r>
    <x v="0"/>
    <n v="0"/>
    <n v="0"/>
    <n v="0"/>
    <n v="694"/>
    <x v="1746"/>
    <x v="0"/>
    <x v="0"/>
    <x v="0"/>
    <s v="03.16.27"/>
    <x v="59"/>
    <x v="0"/>
    <x v="0"/>
    <s v="Direção dos Assuntos Jurídicos, Fiscalização e Policia Municipal"/>
    <s v="03.16.27"/>
    <s v="Direção dos Assuntos Jurídicos, Fiscalização e Policia Municipal"/>
    <s v="03.16.27"/>
    <x v="48"/>
    <x v="0"/>
    <x v="0"/>
    <x v="0"/>
    <x v="1"/>
    <x v="0"/>
    <x v="0"/>
    <x v="0"/>
    <x v="8"/>
    <s v="2024-10-23"/>
    <x v="3"/>
    <n v="694"/>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10-2024"/>
  </r>
  <r>
    <x v="0"/>
    <n v="0"/>
    <n v="0"/>
    <n v="0"/>
    <n v="1116"/>
    <x v="1746"/>
    <x v="0"/>
    <x v="0"/>
    <x v="0"/>
    <s v="03.16.27"/>
    <x v="59"/>
    <x v="0"/>
    <x v="0"/>
    <s v="Direção dos Assuntos Jurídicos, Fiscalização e Policia Municipal"/>
    <s v="03.16.27"/>
    <s v="Direção dos Assuntos Jurídicos, Fiscalização e Policia Municipal"/>
    <s v="03.16.27"/>
    <x v="28"/>
    <x v="0"/>
    <x v="0"/>
    <x v="0"/>
    <x v="0"/>
    <x v="0"/>
    <x v="0"/>
    <x v="0"/>
    <x v="8"/>
    <s v="2024-10-23"/>
    <x v="3"/>
    <n v="1116"/>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10-2024"/>
  </r>
  <r>
    <x v="0"/>
    <n v="0"/>
    <n v="0"/>
    <n v="0"/>
    <n v="5606"/>
    <x v="1746"/>
    <x v="0"/>
    <x v="0"/>
    <x v="0"/>
    <s v="03.16.27"/>
    <x v="59"/>
    <x v="0"/>
    <x v="0"/>
    <s v="Direção dos Assuntos Jurídicos, Fiscalização e Policia Municipal"/>
    <s v="03.16.27"/>
    <s v="Direção dos Assuntos Jurídicos, Fiscalização e Policia Municipal"/>
    <s v="03.16.27"/>
    <x v="30"/>
    <x v="0"/>
    <x v="0"/>
    <x v="0"/>
    <x v="1"/>
    <x v="0"/>
    <x v="0"/>
    <x v="0"/>
    <x v="8"/>
    <s v="2024-10-23"/>
    <x v="3"/>
    <n v="5606"/>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10-2024"/>
  </r>
  <r>
    <x v="0"/>
    <n v="0"/>
    <n v="0"/>
    <n v="0"/>
    <n v="4112"/>
    <x v="1746"/>
    <x v="0"/>
    <x v="0"/>
    <x v="0"/>
    <s v="03.16.27"/>
    <x v="59"/>
    <x v="0"/>
    <x v="0"/>
    <s v="Direção dos Assuntos Jurídicos, Fiscalização e Policia Municipal"/>
    <s v="03.16.27"/>
    <s v="Direção dos Assuntos Jurídicos, Fiscalização e Policia Municipal"/>
    <s v="03.16.27"/>
    <x v="48"/>
    <x v="0"/>
    <x v="0"/>
    <x v="0"/>
    <x v="1"/>
    <x v="0"/>
    <x v="0"/>
    <x v="0"/>
    <x v="8"/>
    <s v="2024-10-23"/>
    <x v="3"/>
    <n v="4112"/>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10-2024"/>
  </r>
  <r>
    <x v="0"/>
    <n v="0"/>
    <n v="0"/>
    <n v="0"/>
    <n v="71"/>
    <x v="1746"/>
    <x v="0"/>
    <x v="0"/>
    <x v="0"/>
    <s v="03.16.27"/>
    <x v="59"/>
    <x v="0"/>
    <x v="0"/>
    <s v="Direção dos Assuntos Jurídicos, Fiscalização e Policia Municipal"/>
    <s v="03.16.27"/>
    <s v="Direção dos Assuntos Jurídicos, Fiscalização e Policia Municipal"/>
    <s v="03.16.27"/>
    <x v="28"/>
    <x v="0"/>
    <x v="0"/>
    <x v="0"/>
    <x v="0"/>
    <x v="0"/>
    <x v="0"/>
    <x v="0"/>
    <x v="8"/>
    <s v="2024-10-23"/>
    <x v="3"/>
    <n v="71"/>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10-2024"/>
  </r>
  <r>
    <x v="0"/>
    <n v="0"/>
    <n v="0"/>
    <n v="0"/>
    <n v="357"/>
    <x v="1746"/>
    <x v="0"/>
    <x v="0"/>
    <x v="0"/>
    <s v="03.16.27"/>
    <x v="59"/>
    <x v="0"/>
    <x v="0"/>
    <s v="Direção dos Assuntos Jurídicos, Fiscalização e Policia Municipal"/>
    <s v="03.16.27"/>
    <s v="Direção dos Assuntos Jurídicos, Fiscalização e Policia Municipal"/>
    <s v="03.16.27"/>
    <x v="30"/>
    <x v="0"/>
    <x v="0"/>
    <x v="0"/>
    <x v="1"/>
    <x v="0"/>
    <x v="0"/>
    <x v="0"/>
    <x v="8"/>
    <s v="2024-10-23"/>
    <x v="3"/>
    <n v="357"/>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10-2024"/>
  </r>
  <r>
    <x v="0"/>
    <n v="0"/>
    <n v="0"/>
    <n v="0"/>
    <n v="262"/>
    <x v="1746"/>
    <x v="0"/>
    <x v="0"/>
    <x v="0"/>
    <s v="03.16.27"/>
    <x v="59"/>
    <x v="0"/>
    <x v="0"/>
    <s v="Direção dos Assuntos Jurídicos, Fiscalização e Policia Municipal"/>
    <s v="03.16.27"/>
    <s v="Direção dos Assuntos Jurídicos, Fiscalização e Policia Municipal"/>
    <s v="03.16.27"/>
    <x v="48"/>
    <x v="0"/>
    <x v="0"/>
    <x v="0"/>
    <x v="1"/>
    <x v="0"/>
    <x v="0"/>
    <x v="0"/>
    <x v="8"/>
    <s v="2024-10-23"/>
    <x v="3"/>
    <n v="262"/>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10-2024"/>
  </r>
  <r>
    <x v="0"/>
    <n v="0"/>
    <n v="0"/>
    <n v="0"/>
    <n v="1999"/>
    <x v="1746"/>
    <x v="0"/>
    <x v="0"/>
    <x v="0"/>
    <s v="03.16.27"/>
    <x v="59"/>
    <x v="0"/>
    <x v="0"/>
    <s v="Direção dos Assuntos Jurídicos, Fiscalização e Policia Municipal"/>
    <s v="03.16.27"/>
    <s v="Direção dos Assuntos Jurídicos, Fiscalização e Policia Municipal"/>
    <s v="03.16.27"/>
    <x v="28"/>
    <x v="0"/>
    <x v="0"/>
    <x v="0"/>
    <x v="0"/>
    <x v="0"/>
    <x v="0"/>
    <x v="0"/>
    <x v="8"/>
    <s v="2024-10-23"/>
    <x v="3"/>
    <n v="1999"/>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10-2024"/>
  </r>
  <r>
    <x v="0"/>
    <n v="0"/>
    <n v="0"/>
    <n v="0"/>
    <n v="10046"/>
    <x v="1746"/>
    <x v="0"/>
    <x v="0"/>
    <x v="0"/>
    <s v="03.16.27"/>
    <x v="59"/>
    <x v="0"/>
    <x v="0"/>
    <s v="Direção dos Assuntos Jurídicos, Fiscalização e Policia Municipal"/>
    <s v="03.16.27"/>
    <s v="Direção dos Assuntos Jurídicos, Fiscalização e Policia Municipal"/>
    <s v="03.16.27"/>
    <x v="30"/>
    <x v="0"/>
    <x v="0"/>
    <x v="0"/>
    <x v="1"/>
    <x v="0"/>
    <x v="0"/>
    <x v="0"/>
    <x v="8"/>
    <s v="2024-10-23"/>
    <x v="3"/>
    <n v="10046"/>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10-2024"/>
  </r>
  <r>
    <x v="0"/>
    <n v="0"/>
    <n v="0"/>
    <n v="0"/>
    <n v="7368"/>
    <x v="1746"/>
    <x v="0"/>
    <x v="0"/>
    <x v="0"/>
    <s v="03.16.27"/>
    <x v="59"/>
    <x v="0"/>
    <x v="0"/>
    <s v="Direção dos Assuntos Jurídicos, Fiscalização e Policia Municipal"/>
    <s v="03.16.27"/>
    <s v="Direção dos Assuntos Jurídicos, Fiscalização e Policia Municipal"/>
    <s v="03.16.27"/>
    <x v="48"/>
    <x v="0"/>
    <x v="0"/>
    <x v="0"/>
    <x v="1"/>
    <x v="0"/>
    <x v="0"/>
    <x v="0"/>
    <x v="8"/>
    <s v="2024-10-23"/>
    <x v="3"/>
    <n v="7368"/>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10-2024"/>
  </r>
  <r>
    <x v="0"/>
    <n v="0"/>
    <n v="0"/>
    <n v="0"/>
    <n v="24498"/>
    <x v="1746"/>
    <x v="0"/>
    <x v="0"/>
    <x v="0"/>
    <s v="03.16.27"/>
    <x v="59"/>
    <x v="0"/>
    <x v="0"/>
    <s v="Direção dos Assuntos Jurídicos, Fiscalização e Policia Municipal"/>
    <s v="03.16.27"/>
    <s v="Direção dos Assuntos Jurídicos, Fiscalização e Policia Municipal"/>
    <s v="03.16.27"/>
    <x v="28"/>
    <x v="0"/>
    <x v="0"/>
    <x v="0"/>
    <x v="0"/>
    <x v="0"/>
    <x v="0"/>
    <x v="0"/>
    <x v="8"/>
    <s v="2024-10-23"/>
    <x v="3"/>
    <n v="24498"/>
    <x v="0"/>
    <m/>
    <x v="0"/>
    <m/>
    <x v="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10-2024"/>
  </r>
  <r>
    <x v="0"/>
    <n v="0"/>
    <n v="0"/>
    <n v="0"/>
    <n v="123048"/>
    <x v="1746"/>
    <x v="0"/>
    <x v="0"/>
    <x v="0"/>
    <s v="03.16.27"/>
    <x v="59"/>
    <x v="0"/>
    <x v="0"/>
    <s v="Direção dos Assuntos Jurídicos, Fiscalização e Policia Municipal"/>
    <s v="03.16.27"/>
    <s v="Direção dos Assuntos Jurídicos, Fiscalização e Policia Municipal"/>
    <s v="03.16.27"/>
    <x v="30"/>
    <x v="0"/>
    <x v="0"/>
    <x v="0"/>
    <x v="1"/>
    <x v="0"/>
    <x v="0"/>
    <x v="0"/>
    <x v="8"/>
    <s v="2024-10-23"/>
    <x v="3"/>
    <n v="123048"/>
    <x v="0"/>
    <m/>
    <x v="0"/>
    <m/>
    <x v="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10-2024"/>
  </r>
  <r>
    <x v="0"/>
    <n v="0"/>
    <n v="0"/>
    <n v="0"/>
    <n v="90226"/>
    <x v="1746"/>
    <x v="0"/>
    <x v="0"/>
    <x v="0"/>
    <s v="03.16.27"/>
    <x v="59"/>
    <x v="0"/>
    <x v="0"/>
    <s v="Direção dos Assuntos Jurídicos, Fiscalização e Policia Municipal"/>
    <s v="03.16.27"/>
    <s v="Direção dos Assuntos Jurídicos, Fiscalização e Policia Municipal"/>
    <s v="03.16.27"/>
    <x v="48"/>
    <x v="0"/>
    <x v="0"/>
    <x v="0"/>
    <x v="1"/>
    <x v="0"/>
    <x v="0"/>
    <x v="0"/>
    <x v="8"/>
    <s v="2024-10-23"/>
    <x v="3"/>
    <n v="90226"/>
    <x v="0"/>
    <m/>
    <x v="0"/>
    <m/>
    <x v="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10-2024"/>
  </r>
  <r>
    <x v="0"/>
    <n v="0"/>
    <n v="0"/>
    <n v="0"/>
    <n v="1914"/>
    <x v="1747"/>
    <x v="0"/>
    <x v="1"/>
    <x v="0"/>
    <s v="03.03.10"/>
    <x v="8"/>
    <x v="0"/>
    <x v="4"/>
    <s v="Receitas Da Câmara"/>
    <s v="03.03.10"/>
    <s v="Receitas Da Câmara"/>
    <s v="03.03.10"/>
    <x v="18"/>
    <x v="0"/>
    <x v="0"/>
    <x v="0"/>
    <x v="0"/>
    <x v="0"/>
    <x v="2"/>
    <x v="0"/>
    <x v="8"/>
    <s v="2024-10-02"/>
    <x v="3"/>
    <n v="191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1748"/>
    <x v="0"/>
    <x v="1"/>
    <x v="0"/>
    <s v="03.03.10"/>
    <x v="8"/>
    <x v="0"/>
    <x v="4"/>
    <s v="Receitas Da Câmara"/>
    <s v="03.03.10"/>
    <s v="Receitas Da Câmara"/>
    <s v="03.03.10"/>
    <x v="51"/>
    <x v="0"/>
    <x v="3"/>
    <x v="3"/>
    <x v="0"/>
    <x v="0"/>
    <x v="2"/>
    <x v="0"/>
    <x v="8"/>
    <s v="2024-10-02"/>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1749"/>
    <x v="0"/>
    <x v="1"/>
    <x v="0"/>
    <s v="03.03.10"/>
    <x v="8"/>
    <x v="0"/>
    <x v="4"/>
    <s v="Receitas Da Câmara"/>
    <s v="03.03.10"/>
    <s v="Receitas Da Câmara"/>
    <s v="03.03.10"/>
    <x v="11"/>
    <x v="0"/>
    <x v="0"/>
    <x v="5"/>
    <x v="0"/>
    <x v="0"/>
    <x v="2"/>
    <x v="0"/>
    <x v="8"/>
    <s v="2024-10-02"/>
    <x v="3"/>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
    <x v="1750"/>
    <x v="0"/>
    <x v="1"/>
    <x v="0"/>
    <s v="03.03.10"/>
    <x v="8"/>
    <x v="0"/>
    <x v="4"/>
    <s v="Receitas Da Câmara"/>
    <s v="03.03.10"/>
    <s v="Receitas Da Câmara"/>
    <s v="03.03.10"/>
    <x v="8"/>
    <x v="0"/>
    <x v="3"/>
    <x v="3"/>
    <x v="0"/>
    <x v="0"/>
    <x v="2"/>
    <x v="0"/>
    <x v="8"/>
    <s v="2024-10-02"/>
    <x v="3"/>
    <n v="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5"/>
    <x v="1751"/>
    <x v="0"/>
    <x v="1"/>
    <x v="0"/>
    <s v="03.03.10"/>
    <x v="8"/>
    <x v="0"/>
    <x v="4"/>
    <s v="Receitas Da Câmara"/>
    <s v="03.03.10"/>
    <s v="Receitas Da Câmara"/>
    <s v="03.03.10"/>
    <x v="10"/>
    <x v="0"/>
    <x v="3"/>
    <x v="3"/>
    <x v="0"/>
    <x v="0"/>
    <x v="2"/>
    <x v="0"/>
    <x v="8"/>
    <s v="2024-10-02"/>
    <x v="3"/>
    <n v="26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15"/>
    <x v="1752"/>
    <x v="0"/>
    <x v="1"/>
    <x v="0"/>
    <s v="03.03.10"/>
    <x v="8"/>
    <x v="0"/>
    <x v="4"/>
    <s v="Receitas Da Câmara"/>
    <s v="03.03.10"/>
    <s v="Receitas Da Câmara"/>
    <s v="03.03.10"/>
    <x v="17"/>
    <x v="0"/>
    <x v="3"/>
    <x v="3"/>
    <x v="0"/>
    <x v="0"/>
    <x v="2"/>
    <x v="0"/>
    <x v="8"/>
    <s v="2024-10-02"/>
    <x v="3"/>
    <n v="61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00"/>
    <x v="1753"/>
    <x v="0"/>
    <x v="0"/>
    <x v="0"/>
    <s v="03.16.15"/>
    <x v="0"/>
    <x v="0"/>
    <x v="0"/>
    <s v="Direção Financeira"/>
    <s v="03.16.15"/>
    <s v="Direção Financeira"/>
    <s v="03.16.15"/>
    <x v="36"/>
    <x v="0"/>
    <x v="0"/>
    <x v="0"/>
    <x v="0"/>
    <x v="0"/>
    <x v="0"/>
    <x v="0"/>
    <x v="8"/>
    <s v="2024-10-30"/>
    <x v="3"/>
    <n v="180000"/>
    <x v="0"/>
    <m/>
    <x v="0"/>
    <m/>
    <x v="1"/>
    <n v="100476920"/>
    <x v="0"/>
    <x v="0"/>
    <s v="Direção Financeira"/>
    <s v="ORI"/>
    <x v="0"/>
    <m/>
    <x v="0"/>
    <x v="0"/>
    <x v="0"/>
    <x v="0"/>
    <x v="0"/>
    <x v="0"/>
    <x v="0"/>
    <x v="0"/>
    <x v="0"/>
    <x v="0"/>
    <x v="0"/>
    <s v="Direção Financeira"/>
    <x v="0"/>
    <x v="0"/>
    <x v="0"/>
    <x v="0"/>
    <x v="0"/>
    <x v="0"/>
    <x v="0"/>
    <x v="0"/>
    <x v="0"/>
    <x v="0"/>
    <x v="0"/>
    <x v="0"/>
    <s v="Pagamento de combustíveis, conforme proposta em anexo."/>
  </r>
  <r>
    <x v="0"/>
    <n v="0"/>
    <n v="0"/>
    <n v="0"/>
    <n v="10834"/>
    <x v="1754"/>
    <x v="0"/>
    <x v="1"/>
    <x v="0"/>
    <s v="80.02.01"/>
    <x v="2"/>
    <x v="2"/>
    <x v="2"/>
    <s v="Retenções Iur"/>
    <s v="80.02.01"/>
    <s v="Retenções Iur"/>
    <s v="80.02.01"/>
    <x v="2"/>
    <x v="0"/>
    <x v="1"/>
    <x v="0"/>
    <x v="1"/>
    <x v="2"/>
    <x v="2"/>
    <x v="0"/>
    <x v="8"/>
    <s v="2024-10-23"/>
    <x v="3"/>
    <n v="10834"/>
    <x v="0"/>
    <m/>
    <x v="0"/>
    <m/>
    <x v="2"/>
    <n v="100474696"/>
    <x v="0"/>
    <x v="0"/>
    <s v="Retenções Iur"/>
    <s v="ORI"/>
    <x v="0"/>
    <s v="RIUR"/>
    <x v="0"/>
    <x v="0"/>
    <x v="0"/>
    <x v="0"/>
    <x v="0"/>
    <x v="0"/>
    <x v="0"/>
    <x v="0"/>
    <x v="0"/>
    <x v="0"/>
    <x v="0"/>
    <s v="Retenções Iur"/>
    <x v="0"/>
    <x v="0"/>
    <x v="0"/>
    <x v="0"/>
    <x v="2"/>
    <x v="0"/>
    <x v="0"/>
    <x v="0"/>
    <x v="0"/>
    <x v="1"/>
    <x v="0"/>
    <x v="0"/>
    <s v="RETENCAO OT"/>
  </r>
  <r>
    <x v="0"/>
    <n v="0"/>
    <n v="0"/>
    <n v="0"/>
    <n v="8213"/>
    <x v="1755"/>
    <x v="0"/>
    <x v="1"/>
    <x v="0"/>
    <s v="80.02.10.01"/>
    <x v="16"/>
    <x v="2"/>
    <x v="2"/>
    <s v="Outros"/>
    <s v="80.02.10"/>
    <s v="Outros"/>
    <s v="80.02.10"/>
    <x v="37"/>
    <x v="0"/>
    <x v="1"/>
    <x v="0"/>
    <x v="1"/>
    <x v="2"/>
    <x v="2"/>
    <x v="0"/>
    <x v="8"/>
    <s v="2024-10-23"/>
    <x v="3"/>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422"/>
    <x v="1756"/>
    <x v="0"/>
    <x v="1"/>
    <x v="0"/>
    <s v="80.02.01"/>
    <x v="2"/>
    <x v="2"/>
    <x v="2"/>
    <s v="Retenções Iur"/>
    <s v="80.02.01"/>
    <s v="Retenções Iur"/>
    <s v="80.02.01"/>
    <x v="2"/>
    <x v="0"/>
    <x v="1"/>
    <x v="0"/>
    <x v="1"/>
    <x v="2"/>
    <x v="2"/>
    <x v="0"/>
    <x v="8"/>
    <s v="2024-10-23"/>
    <x v="3"/>
    <n v="10422"/>
    <x v="0"/>
    <m/>
    <x v="0"/>
    <m/>
    <x v="2"/>
    <n v="100474696"/>
    <x v="0"/>
    <x v="0"/>
    <s v="Retenções Iur"/>
    <s v="ORI"/>
    <x v="0"/>
    <s v="RIUR"/>
    <x v="0"/>
    <x v="0"/>
    <x v="0"/>
    <x v="0"/>
    <x v="0"/>
    <x v="0"/>
    <x v="0"/>
    <x v="0"/>
    <x v="0"/>
    <x v="0"/>
    <x v="0"/>
    <s v="Retenções Iur"/>
    <x v="0"/>
    <x v="0"/>
    <x v="0"/>
    <x v="0"/>
    <x v="2"/>
    <x v="0"/>
    <x v="0"/>
    <x v="0"/>
    <x v="0"/>
    <x v="1"/>
    <x v="0"/>
    <x v="0"/>
    <s v="RETENCAO OT"/>
  </r>
  <r>
    <x v="0"/>
    <n v="0"/>
    <n v="0"/>
    <n v="0"/>
    <n v="8233"/>
    <x v="1757"/>
    <x v="0"/>
    <x v="1"/>
    <x v="0"/>
    <s v="80.02.10.21"/>
    <x v="52"/>
    <x v="2"/>
    <x v="2"/>
    <s v="Outros"/>
    <s v="80.02.10"/>
    <s v="Outros"/>
    <s v="80.02.10"/>
    <x v="71"/>
    <x v="0"/>
    <x v="1"/>
    <x v="0"/>
    <x v="1"/>
    <x v="2"/>
    <x v="2"/>
    <x v="0"/>
    <x v="8"/>
    <s v="2024-10-23"/>
    <x v="3"/>
    <n v="82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9000"/>
    <x v="1758"/>
    <x v="0"/>
    <x v="1"/>
    <x v="0"/>
    <s v="80.02.10.03"/>
    <x v="43"/>
    <x v="2"/>
    <x v="2"/>
    <s v="Outros"/>
    <s v="80.02.10"/>
    <s v="Outros"/>
    <s v="80.02.10"/>
    <x v="68"/>
    <x v="0"/>
    <x v="1"/>
    <x v="0"/>
    <x v="1"/>
    <x v="2"/>
    <x v="2"/>
    <x v="0"/>
    <x v="8"/>
    <s v="2024-10-23"/>
    <x v="3"/>
    <n v="9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87957"/>
    <x v="1759"/>
    <x v="0"/>
    <x v="1"/>
    <x v="0"/>
    <s v="80.02.10.01"/>
    <x v="16"/>
    <x v="2"/>
    <x v="2"/>
    <s v="Outros"/>
    <s v="80.02.10"/>
    <s v="Outros"/>
    <s v="80.02.10"/>
    <x v="37"/>
    <x v="0"/>
    <x v="1"/>
    <x v="0"/>
    <x v="1"/>
    <x v="2"/>
    <x v="2"/>
    <x v="0"/>
    <x v="8"/>
    <s v="2024-10-23"/>
    <x v="3"/>
    <n v="87957"/>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550"/>
    <x v="1760"/>
    <x v="0"/>
    <x v="1"/>
    <x v="0"/>
    <s v="80.02.10.02"/>
    <x v="42"/>
    <x v="2"/>
    <x v="2"/>
    <s v="Outros"/>
    <s v="80.02.10"/>
    <s v="Outros"/>
    <s v="80.02.10"/>
    <x v="67"/>
    <x v="0"/>
    <x v="1"/>
    <x v="0"/>
    <x v="1"/>
    <x v="2"/>
    <x v="2"/>
    <x v="0"/>
    <x v="8"/>
    <s v="2024-10-23"/>
    <x v="3"/>
    <n v="2550"/>
    <x v="0"/>
    <m/>
    <x v="0"/>
    <m/>
    <x v="16"/>
    <n v="100474707"/>
    <x v="0"/>
    <x v="0"/>
    <s v="Retençoes STAPS"/>
    <s v="ORI"/>
    <x v="0"/>
    <s v="RSND"/>
    <x v="0"/>
    <x v="0"/>
    <x v="0"/>
    <x v="0"/>
    <x v="0"/>
    <x v="0"/>
    <x v="0"/>
    <x v="0"/>
    <x v="0"/>
    <x v="0"/>
    <x v="0"/>
    <s v="Retençoes STAPS"/>
    <x v="0"/>
    <x v="0"/>
    <x v="0"/>
    <x v="0"/>
    <x v="2"/>
    <x v="0"/>
    <x v="0"/>
    <x v="0"/>
    <x v="0"/>
    <x v="1"/>
    <x v="0"/>
    <x v="0"/>
    <s v="RETENCAO OT"/>
  </r>
  <r>
    <x v="0"/>
    <n v="0"/>
    <n v="0"/>
    <n v="0"/>
    <n v="230"/>
    <x v="1761"/>
    <x v="0"/>
    <x v="1"/>
    <x v="0"/>
    <s v="80.02.10.23"/>
    <x v="46"/>
    <x v="2"/>
    <x v="2"/>
    <s v="Outros"/>
    <s v="80.02.10"/>
    <s v="Outros"/>
    <s v="80.02.10"/>
    <x v="67"/>
    <x v="0"/>
    <x v="1"/>
    <x v="0"/>
    <x v="1"/>
    <x v="2"/>
    <x v="2"/>
    <x v="0"/>
    <x v="8"/>
    <s v="2024-10-23"/>
    <x v="3"/>
    <n v="230"/>
    <x v="0"/>
    <m/>
    <x v="0"/>
    <m/>
    <x v="136"/>
    <n v="100478986"/>
    <x v="0"/>
    <x v="0"/>
    <s v="Retenções SISCAP"/>
    <s v="ORI"/>
    <x v="0"/>
    <s v="SISCAP"/>
    <x v="0"/>
    <x v="0"/>
    <x v="0"/>
    <x v="0"/>
    <x v="0"/>
    <x v="0"/>
    <x v="0"/>
    <x v="0"/>
    <x v="0"/>
    <x v="0"/>
    <x v="0"/>
    <s v="Retenções SISCAP"/>
    <x v="0"/>
    <x v="0"/>
    <x v="0"/>
    <x v="0"/>
    <x v="2"/>
    <x v="0"/>
    <x v="0"/>
    <x v="0"/>
    <x v="0"/>
    <x v="1"/>
    <x v="0"/>
    <x v="0"/>
    <s v="RETENCAO OT"/>
  </r>
  <r>
    <x v="0"/>
    <n v="0"/>
    <n v="0"/>
    <n v="0"/>
    <n v="1180"/>
    <x v="1762"/>
    <x v="0"/>
    <x v="1"/>
    <x v="0"/>
    <s v="80.02.10.24"/>
    <x v="47"/>
    <x v="2"/>
    <x v="2"/>
    <s v="Outros"/>
    <s v="80.02.10"/>
    <s v="Outros"/>
    <s v="80.02.10"/>
    <x v="67"/>
    <x v="0"/>
    <x v="1"/>
    <x v="0"/>
    <x v="1"/>
    <x v="2"/>
    <x v="2"/>
    <x v="0"/>
    <x v="8"/>
    <s v="2024-10-23"/>
    <x v="3"/>
    <n v="1180"/>
    <x v="0"/>
    <m/>
    <x v="0"/>
    <m/>
    <x v="18"/>
    <n v="100478987"/>
    <x v="0"/>
    <x v="0"/>
    <s v="Retenções SIACSA"/>
    <s v="ORI"/>
    <x v="0"/>
    <s v="SIACSA"/>
    <x v="0"/>
    <x v="0"/>
    <x v="0"/>
    <x v="0"/>
    <x v="0"/>
    <x v="0"/>
    <x v="0"/>
    <x v="0"/>
    <x v="0"/>
    <x v="0"/>
    <x v="0"/>
    <s v="Retenções SIACSA"/>
    <x v="0"/>
    <x v="0"/>
    <x v="0"/>
    <x v="0"/>
    <x v="2"/>
    <x v="0"/>
    <x v="0"/>
    <x v="0"/>
    <x v="0"/>
    <x v="1"/>
    <x v="0"/>
    <x v="0"/>
    <s v="RETENCAO OT"/>
  </r>
  <r>
    <x v="0"/>
    <n v="0"/>
    <n v="0"/>
    <n v="0"/>
    <n v="7435"/>
    <x v="1763"/>
    <x v="0"/>
    <x v="1"/>
    <x v="0"/>
    <s v="80.02.10.26"/>
    <x v="13"/>
    <x v="2"/>
    <x v="2"/>
    <s v="Outros"/>
    <s v="80.02.10"/>
    <s v="Outros"/>
    <s v="80.02.10"/>
    <x v="34"/>
    <x v="0"/>
    <x v="1"/>
    <x v="9"/>
    <x v="1"/>
    <x v="2"/>
    <x v="2"/>
    <x v="0"/>
    <x v="8"/>
    <s v="2024-10-23"/>
    <x v="3"/>
    <n v="7435"/>
    <x v="0"/>
    <m/>
    <x v="0"/>
    <m/>
    <x v="15"/>
    <n v="100479277"/>
    <x v="0"/>
    <x v="0"/>
    <s v="Retenção Sansung"/>
    <s v="ORI"/>
    <x v="0"/>
    <s v="RS"/>
    <x v="0"/>
    <x v="0"/>
    <x v="0"/>
    <x v="0"/>
    <x v="0"/>
    <x v="0"/>
    <x v="0"/>
    <x v="0"/>
    <x v="0"/>
    <x v="0"/>
    <x v="0"/>
    <s v="Retenção Sansung"/>
    <x v="0"/>
    <x v="0"/>
    <x v="0"/>
    <x v="0"/>
    <x v="2"/>
    <x v="0"/>
    <x v="0"/>
    <x v="0"/>
    <x v="0"/>
    <x v="1"/>
    <x v="0"/>
    <x v="0"/>
    <s v="RETENCAO OT"/>
  </r>
  <r>
    <x v="0"/>
    <n v="0"/>
    <n v="0"/>
    <n v="0"/>
    <n v="72633"/>
    <x v="1764"/>
    <x v="0"/>
    <x v="1"/>
    <x v="0"/>
    <s v="80.02.01"/>
    <x v="2"/>
    <x v="2"/>
    <x v="2"/>
    <s v="Retenções Iur"/>
    <s v="80.02.01"/>
    <s v="Retenções Iur"/>
    <s v="80.02.01"/>
    <x v="2"/>
    <x v="0"/>
    <x v="1"/>
    <x v="0"/>
    <x v="1"/>
    <x v="2"/>
    <x v="2"/>
    <x v="0"/>
    <x v="8"/>
    <s v="2024-10-23"/>
    <x v="3"/>
    <n v="72633"/>
    <x v="0"/>
    <m/>
    <x v="0"/>
    <m/>
    <x v="2"/>
    <n v="100474696"/>
    <x v="0"/>
    <x v="0"/>
    <s v="Retenções Iur"/>
    <s v="ORI"/>
    <x v="0"/>
    <s v="RIUR"/>
    <x v="0"/>
    <x v="0"/>
    <x v="0"/>
    <x v="0"/>
    <x v="0"/>
    <x v="0"/>
    <x v="0"/>
    <x v="0"/>
    <x v="0"/>
    <x v="0"/>
    <x v="0"/>
    <s v="Retenções Iur"/>
    <x v="0"/>
    <x v="0"/>
    <x v="0"/>
    <x v="0"/>
    <x v="2"/>
    <x v="0"/>
    <x v="0"/>
    <x v="0"/>
    <x v="0"/>
    <x v="1"/>
    <x v="0"/>
    <x v="0"/>
    <s v="RETENCAO OT"/>
  </r>
  <r>
    <x v="0"/>
    <n v="0"/>
    <n v="0"/>
    <n v="0"/>
    <n v="12000"/>
    <x v="1765"/>
    <x v="0"/>
    <x v="1"/>
    <x v="0"/>
    <s v="80.02.10.03"/>
    <x v="43"/>
    <x v="2"/>
    <x v="2"/>
    <s v="Outros"/>
    <s v="80.02.10"/>
    <s v="Outros"/>
    <s v="80.02.10"/>
    <x v="68"/>
    <x v="0"/>
    <x v="1"/>
    <x v="0"/>
    <x v="1"/>
    <x v="2"/>
    <x v="2"/>
    <x v="0"/>
    <x v="8"/>
    <s v="2024-10-23"/>
    <x v="3"/>
    <n v="12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82972"/>
    <x v="1766"/>
    <x v="0"/>
    <x v="1"/>
    <x v="0"/>
    <s v="80.02.10.01"/>
    <x v="16"/>
    <x v="2"/>
    <x v="2"/>
    <s v="Outros"/>
    <s v="80.02.10"/>
    <s v="Outros"/>
    <s v="80.02.10"/>
    <x v="37"/>
    <x v="0"/>
    <x v="1"/>
    <x v="0"/>
    <x v="1"/>
    <x v="2"/>
    <x v="2"/>
    <x v="0"/>
    <x v="8"/>
    <s v="2024-10-23"/>
    <x v="3"/>
    <n v="8297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50"/>
    <x v="1767"/>
    <x v="0"/>
    <x v="1"/>
    <x v="0"/>
    <s v="80.02.10.02"/>
    <x v="42"/>
    <x v="2"/>
    <x v="2"/>
    <s v="Outros"/>
    <s v="80.02.10"/>
    <s v="Outros"/>
    <s v="80.02.10"/>
    <x v="67"/>
    <x v="0"/>
    <x v="1"/>
    <x v="0"/>
    <x v="1"/>
    <x v="2"/>
    <x v="2"/>
    <x v="0"/>
    <x v="8"/>
    <s v="2024-10-23"/>
    <x v="3"/>
    <n v="450"/>
    <x v="0"/>
    <m/>
    <x v="0"/>
    <m/>
    <x v="16"/>
    <n v="100474707"/>
    <x v="0"/>
    <x v="0"/>
    <s v="Retençoes STAPS"/>
    <s v="ORI"/>
    <x v="0"/>
    <s v="RSND"/>
    <x v="0"/>
    <x v="0"/>
    <x v="0"/>
    <x v="0"/>
    <x v="0"/>
    <x v="0"/>
    <x v="0"/>
    <x v="0"/>
    <x v="0"/>
    <x v="0"/>
    <x v="0"/>
    <s v="Retençoes STAPS"/>
    <x v="0"/>
    <x v="0"/>
    <x v="0"/>
    <x v="0"/>
    <x v="2"/>
    <x v="0"/>
    <x v="0"/>
    <x v="0"/>
    <x v="0"/>
    <x v="1"/>
    <x v="0"/>
    <x v="0"/>
    <s v="RETENCAO OT"/>
  </r>
  <r>
    <x v="0"/>
    <n v="0"/>
    <n v="0"/>
    <n v="0"/>
    <n v="800"/>
    <x v="1768"/>
    <x v="0"/>
    <x v="1"/>
    <x v="0"/>
    <s v="80.02.10.20"/>
    <x v="20"/>
    <x v="2"/>
    <x v="2"/>
    <s v="Outros"/>
    <s v="80.02.10"/>
    <s v="Outros"/>
    <s v="80.02.10"/>
    <x v="34"/>
    <x v="0"/>
    <x v="1"/>
    <x v="9"/>
    <x v="1"/>
    <x v="2"/>
    <x v="2"/>
    <x v="0"/>
    <x v="8"/>
    <s v="2024-10-23"/>
    <x v="3"/>
    <n v="800"/>
    <x v="0"/>
    <m/>
    <x v="0"/>
    <m/>
    <x v="54"/>
    <n v="100477977"/>
    <x v="0"/>
    <x v="0"/>
    <s v="Retenções CVMovel"/>
    <s v="ORI"/>
    <x v="0"/>
    <s v="RT"/>
    <x v="0"/>
    <x v="0"/>
    <x v="0"/>
    <x v="0"/>
    <x v="0"/>
    <x v="0"/>
    <x v="0"/>
    <x v="0"/>
    <x v="0"/>
    <x v="0"/>
    <x v="0"/>
    <s v="Retenções CVMovel"/>
    <x v="0"/>
    <x v="0"/>
    <x v="0"/>
    <x v="0"/>
    <x v="2"/>
    <x v="0"/>
    <x v="0"/>
    <x v="0"/>
    <x v="0"/>
    <x v="1"/>
    <x v="0"/>
    <x v="0"/>
    <s v="RETENCAO OT"/>
  </r>
  <r>
    <x v="0"/>
    <n v="0"/>
    <n v="0"/>
    <n v="0"/>
    <n v="7400"/>
    <x v="1769"/>
    <x v="0"/>
    <x v="1"/>
    <x v="0"/>
    <s v="80.02.10.26"/>
    <x v="13"/>
    <x v="2"/>
    <x v="2"/>
    <s v="Outros"/>
    <s v="80.02.10"/>
    <s v="Outros"/>
    <s v="80.02.10"/>
    <x v="34"/>
    <x v="0"/>
    <x v="1"/>
    <x v="9"/>
    <x v="1"/>
    <x v="2"/>
    <x v="2"/>
    <x v="0"/>
    <x v="8"/>
    <s v="2024-10-23"/>
    <x v="3"/>
    <n v="7400"/>
    <x v="0"/>
    <m/>
    <x v="0"/>
    <m/>
    <x v="15"/>
    <n v="100479277"/>
    <x v="0"/>
    <x v="0"/>
    <s v="Retenção Sansung"/>
    <s v="ORI"/>
    <x v="0"/>
    <s v="RS"/>
    <x v="0"/>
    <x v="0"/>
    <x v="0"/>
    <x v="0"/>
    <x v="0"/>
    <x v="0"/>
    <x v="0"/>
    <x v="0"/>
    <x v="0"/>
    <x v="0"/>
    <x v="0"/>
    <s v="Retenção Sansung"/>
    <x v="0"/>
    <x v="0"/>
    <x v="0"/>
    <x v="0"/>
    <x v="2"/>
    <x v="0"/>
    <x v="0"/>
    <x v="0"/>
    <x v="0"/>
    <x v="1"/>
    <x v="0"/>
    <x v="0"/>
    <s v="RETENCAO OT"/>
  </r>
  <r>
    <x v="0"/>
    <n v="0"/>
    <n v="0"/>
    <n v="0"/>
    <n v="5157"/>
    <x v="1770"/>
    <x v="0"/>
    <x v="1"/>
    <x v="0"/>
    <s v="80.02.01"/>
    <x v="2"/>
    <x v="2"/>
    <x v="2"/>
    <s v="Retenções Iur"/>
    <s v="80.02.01"/>
    <s v="Retenções Iur"/>
    <s v="80.02.01"/>
    <x v="2"/>
    <x v="0"/>
    <x v="1"/>
    <x v="0"/>
    <x v="1"/>
    <x v="2"/>
    <x v="2"/>
    <x v="0"/>
    <x v="8"/>
    <s v="2024-10-23"/>
    <x v="3"/>
    <n v="5157"/>
    <x v="0"/>
    <m/>
    <x v="0"/>
    <m/>
    <x v="2"/>
    <n v="100474696"/>
    <x v="0"/>
    <x v="0"/>
    <s v="Retenções Iur"/>
    <s v="ORI"/>
    <x v="0"/>
    <s v="RIUR"/>
    <x v="0"/>
    <x v="0"/>
    <x v="0"/>
    <x v="0"/>
    <x v="0"/>
    <x v="0"/>
    <x v="0"/>
    <x v="0"/>
    <x v="0"/>
    <x v="0"/>
    <x v="0"/>
    <s v="Retenções Iur"/>
    <x v="0"/>
    <x v="0"/>
    <x v="0"/>
    <x v="0"/>
    <x v="2"/>
    <x v="0"/>
    <x v="0"/>
    <x v="0"/>
    <x v="0"/>
    <x v="1"/>
    <x v="0"/>
    <x v="0"/>
    <s v="RETENCAO OT"/>
  </r>
  <r>
    <x v="0"/>
    <n v="0"/>
    <n v="0"/>
    <n v="0"/>
    <n v="800"/>
    <x v="1771"/>
    <x v="0"/>
    <x v="1"/>
    <x v="0"/>
    <s v="80.02.10.20"/>
    <x v="20"/>
    <x v="2"/>
    <x v="2"/>
    <s v="Outros"/>
    <s v="80.02.10"/>
    <s v="Outros"/>
    <s v="80.02.10"/>
    <x v="34"/>
    <x v="0"/>
    <x v="1"/>
    <x v="9"/>
    <x v="1"/>
    <x v="2"/>
    <x v="2"/>
    <x v="0"/>
    <x v="8"/>
    <s v="2024-10-23"/>
    <x v="3"/>
    <n v="800"/>
    <x v="0"/>
    <m/>
    <x v="0"/>
    <m/>
    <x v="54"/>
    <n v="100477977"/>
    <x v="0"/>
    <x v="0"/>
    <s v="Retenções CVMovel"/>
    <s v="ORI"/>
    <x v="0"/>
    <s v="RT"/>
    <x v="0"/>
    <x v="0"/>
    <x v="0"/>
    <x v="0"/>
    <x v="0"/>
    <x v="0"/>
    <x v="0"/>
    <x v="0"/>
    <x v="0"/>
    <x v="0"/>
    <x v="0"/>
    <s v="Retenções CVMovel"/>
    <x v="0"/>
    <x v="0"/>
    <x v="0"/>
    <x v="0"/>
    <x v="2"/>
    <x v="0"/>
    <x v="0"/>
    <x v="0"/>
    <x v="0"/>
    <x v="1"/>
    <x v="0"/>
    <x v="0"/>
    <s v="RETENCAO OT"/>
  </r>
  <r>
    <x v="0"/>
    <n v="0"/>
    <n v="0"/>
    <n v="0"/>
    <n v="4793"/>
    <x v="1772"/>
    <x v="0"/>
    <x v="0"/>
    <x v="0"/>
    <s v="01.27.02.11"/>
    <x v="18"/>
    <x v="1"/>
    <x v="1"/>
    <s v="Saneamento básico"/>
    <s v="01.27.02"/>
    <s v="Saneamento básico"/>
    <s v="01.27.02"/>
    <x v="4"/>
    <x v="0"/>
    <x v="2"/>
    <x v="2"/>
    <x v="0"/>
    <x v="1"/>
    <x v="0"/>
    <x v="0"/>
    <x v="10"/>
    <s v="2024-11-12"/>
    <x v="3"/>
    <n v="4793"/>
    <x v="0"/>
    <m/>
    <x v="0"/>
    <m/>
    <x v="2"/>
    <n v="100474696"/>
    <x v="0"/>
    <x v="1"/>
    <s v="Reforço do saneamento básico"/>
    <s v="ORI"/>
    <x v="0"/>
    <m/>
    <x v="0"/>
    <x v="0"/>
    <x v="0"/>
    <x v="0"/>
    <x v="0"/>
    <x v="0"/>
    <x v="0"/>
    <x v="0"/>
    <x v="0"/>
    <x v="0"/>
    <x v="0"/>
    <s v="Reforço do saneamento básico"/>
    <x v="0"/>
    <x v="0"/>
    <x v="0"/>
    <x v="0"/>
    <x v="1"/>
    <x v="0"/>
    <x v="0"/>
    <x v="0"/>
    <x v="0"/>
    <x v="0"/>
    <x v="1"/>
    <x v="0"/>
    <s v="Pagamento referente a limpeza de caminhos, conforme proposta em anexo."/>
  </r>
  <r>
    <x v="0"/>
    <n v="0"/>
    <n v="0"/>
    <n v="0"/>
    <n v="27157"/>
    <x v="1772"/>
    <x v="0"/>
    <x v="0"/>
    <x v="0"/>
    <s v="01.27.02.11"/>
    <x v="18"/>
    <x v="1"/>
    <x v="1"/>
    <s v="Saneamento básico"/>
    <s v="01.27.02"/>
    <s v="Saneamento básico"/>
    <s v="01.27.02"/>
    <x v="4"/>
    <x v="0"/>
    <x v="2"/>
    <x v="2"/>
    <x v="0"/>
    <x v="1"/>
    <x v="0"/>
    <x v="0"/>
    <x v="10"/>
    <s v="2024-11-12"/>
    <x v="3"/>
    <n v="27157"/>
    <x v="0"/>
    <m/>
    <x v="0"/>
    <m/>
    <x v="303"/>
    <n v="100451970"/>
    <x v="0"/>
    <x v="0"/>
    <s v="Reforço do saneamento básico"/>
    <s v="ORI"/>
    <x v="0"/>
    <m/>
    <x v="0"/>
    <x v="0"/>
    <x v="0"/>
    <x v="0"/>
    <x v="0"/>
    <x v="0"/>
    <x v="0"/>
    <x v="0"/>
    <x v="0"/>
    <x v="0"/>
    <x v="0"/>
    <s v="Reforço do saneamento básico"/>
    <x v="0"/>
    <x v="0"/>
    <x v="0"/>
    <x v="0"/>
    <x v="1"/>
    <x v="0"/>
    <x v="0"/>
    <x v="0"/>
    <x v="0"/>
    <x v="0"/>
    <x v="0"/>
    <x v="0"/>
    <s v="Pagamento referente a limpeza de caminhos, conforme proposta em anexo."/>
  </r>
  <r>
    <x v="0"/>
    <n v="0"/>
    <n v="0"/>
    <n v="0"/>
    <n v="5000"/>
    <x v="1773"/>
    <x v="0"/>
    <x v="0"/>
    <x v="0"/>
    <s v="03.16.15"/>
    <x v="0"/>
    <x v="0"/>
    <x v="0"/>
    <s v="Direção Financeira"/>
    <s v="03.16.15"/>
    <s v="Direção Financeira"/>
    <s v="03.16.15"/>
    <x v="31"/>
    <x v="0"/>
    <x v="0"/>
    <x v="1"/>
    <x v="0"/>
    <x v="0"/>
    <x v="0"/>
    <x v="0"/>
    <x v="10"/>
    <s v="2024-11-13"/>
    <x v="3"/>
    <n v="5000"/>
    <x v="0"/>
    <m/>
    <x v="0"/>
    <m/>
    <x v="21"/>
    <n v="100391960"/>
    <x v="0"/>
    <x v="0"/>
    <s v="Direção Financeira"/>
    <s v="ORI"/>
    <x v="0"/>
    <m/>
    <x v="0"/>
    <x v="0"/>
    <x v="0"/>
    <x v="0"/>
    <x v="0"/>
    <x v="0"/>
    <x v="0"/>
    <x v="0"/>
    <x v="0"/>
    <x v="0"/>
    <x v="0"/>
    <s v="Direção Financeira"/>
    <x v="0"/>
    <x v="0"/>
    <x v="0"/>
    <x v="0"/>
    <x v="0"/>
    <x v="0"/>
    <x v="0"/>
    <x v="0"/>
    <x v="0"/>
    <x v="0"/>
    <x v="0"/>
    <x v="0"/>
    <s v="Pagamento referente a recarga de saldo, conforme proposta em anexo."/>
  </r>
  <r>
    <x v="1"/>
    <n v="0"/>
    <n v="0"/>
    <n v="0"/>
    <n v="213750"/>
    <x v="1774"/>
    <x v="0"/>
    <x v="0"/>
    <x v="0"/>
    <s v="01.28.01.08"/>
    <x v="15"/>
    <x v="4"/>
    <x v="5"/>
    <s v="Habitação Social"/>
    <s v="01.28.01"/>
    <s v="Habitação Social"/>
    <s v="01.28.01"/>
    <x v="1"/>
    <x v="0"/>
    <x v="0"/>
    <x v="0"/>
    <x v="0"/>
    <x v="1"/>
    <x v="1"/>
    <x v="0"/>
    <x v="10"/>
    <s v="2024-11-28"/>
    <x v="3"/>
    <n v="213750"/>
    <x v="0"/>
    <m/>
    <x v="0"/>
    <m/>
    <x v="55"/>
    <n v="100478943"/>
    <x v="0"/>
    <x v="0"/>
    <s v="Habitações Sociais"/>
    <s v="ORI"/>
    <x v="0"/>
    <s v="HS"/>
    <x v="0"/>
    <x v="0"/>
    <x v="0"/>
    <x v="0"/>
    <x v="0"/>
    <x v="0"/>
    <x v="0"/>
    <x v="0"/>
    <x v="0"/>
    <x v="0"/>
    <x v="0"/>
    <s v="Habitações Sociais"/>
    <x v="0"/>
    <x v="0"/>
    <x v="0"/>
    <x v="0"/>
    <x v="1"/>
    <x v="0"/>
    <x v="0"/>
    <x v="0"/>
    <x v="0"/>
    <x v="0"/>
    <x v="0"/>
    <x v="0"/>
    <s v="Pagamento a favor Comercio Transporte Construção, para a aquisição de 120 sacos de cimento, 15Kg de arrame recozido,100 ferro de 8mm e 12 ferro de 10mm, para habitação em Achada Bolanha, conforme anexo."/>
  </r>
  <r>
    <x v="0"/>
    <n v="0"/>
    <n v="0"/>
    <n v="0"/>
    <n v="69000"/>
    <x v="1775"/>
    <x v="0"/>
    <x v="0"/>
    <x v="0"/>
    <s v="01.28.03.06"/>
    <x v="9"/>
    <x v="4"/>
    <x v="5"/>
    <s v="Proteção Social"/>
    <s v="01.28.03"/>
    <s v="Proteção Social"/>
    <s v="01.28.03"/>
    <x v="4"/>
    <x v="0"/>
    <x v="2"/>
    <x v="2"/>
    <x v="0"/>
    <x v="1"/>
    <x v="0"/>
    <x v="0"/>
    <x v="11"/>
    <s v="2024-12-13"/>
    <x v="3"/>
    <n v="69000"/>
    <x v="0"/>
    <m/>
    <x v="0"/>
    <m/>
    <x v="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referente a dezembro de 2024, conforme anexo."/>
  </r>
  <r>
    <x v="0"/>
    <n v="0"/>
    <n v="0"/>
    <n v="0"/>
    <n v="2205"/>
    <x v="1776"/>
    <x v="0"/>
    <x v="1"/>
    <x v="0"/>
    <s v="03.03.10"/>
    <x v="8"/>
    <x v="0"/>
    <x v="4"/>
    <s v="Receitas Da Câmara"/>
    <s v="03.03.10"/>
    <s v="Receitas Da Câmara"/>
    <s v="03.03.10"/>
    <x v="6"/>
    <x v="0"/>
    <x v="3"/>
    <x v="3"/>
    <x v="0"/>
    <x v="0"/>
    <x v="2"/>
    <x v="0"/>
    <x v="10"/>
    <s v="2024-11-28"/>
    <x v="3"/>
    <n v="2205"/>
    <x v="0"/>
    <m/>
    <x v="0"/>
    <m/>
    <x v="6"/>
    <n v="100474914"/>
    <x v="0"/>
    <x v="0"/>
    <s v="Receitas Da Câmara"/>
    <s v="EXT"/>
    <x v="0"/>
    <s v="RDC"/>
    <x v="0"/>
    <x v="0"/>
    <x v="0"/>
    <x v="0"/>
    <x v="0"/>
    <x v="0"/>
    <x v="0"/>
    <x v="0"/>
    <x v="0"/>
    <x v="0"/>
    <x v="0"/>
    <s v="Receitas Da Câmara"/>
    <x v="0"/>
    <x v="0"/>
    <x v="0"/>
    <x v="0"/>
    <x v="0"/>
    <x v="0"/>
    <x v="0"/>
    <x v="0"/>
    <x v="0"/>
    <x v="0"/>
    <x v="0"/>
    <x v="0"/>
    <s v="Deposito de valor referente a casa do cidadão, conforme anexo."/>
  </r>
  <r>
    <x v="0"/>
    <n v="0"/>
    <n v="0"/>
    <n v="0"/>
    <n v="664482"/>
    <x v="1777"/>
    <x v="0"/>
    <x v="0"/>
    <x v="0"/>
    <s v="01.27.02.11"/>
    <x v="18"/>
    <x v="1"/>
    <x v="1"/>
    <s v="Saneamento básico"/>
    <s v="01.27.02"/>
    <s v="Saneamento básico"/>
    <s v="01.27.02"/>
    <x v="4"/>
    <x v="0"/>
    <x v="2"/>
    <x v="2"/>
    <x v="0"/>
    <x v="1"/>
    <x v="0"/>
    <x v="0"/>
    <x v="11"/>
    <s v="2024-12-16"/>
    <x v="3"/>
    <n v="664482"/>
    <x v="0"/>
    <m/>
    <x v="0"/>
    <m/>
    <x v="6"/>
    <n v="100474914"/>
    <x v="0"/>
    <x v="0"/>
    <s v="Reforço do saneamento básico"/>
    <s v="ORI"/>
    <x v="0"/>
    <m/>
    <x v="0"/>
    <x v="0"/>
    <x v="0"/>
    <x v="0"/>
    <x v="0"/>
    <x v="0"/>
    <x v="0"/>
    <x v="0"/>
    <x v="0"/>
    <x v="0"/>
    <x v="0"/>
    <s v="Reforço do saneamento básico"/>
    <x v="0"/>
    <x v="0"/>
    <x v="0"/>
    <x v="0"/>
    <x v="1"/>
    <x v="0"/>
    <x v="0"/>
    <x v="0"/>
    <x v="0"/>
    <x v="0"/>
    <x v="0"/>
    <x v="0"/>
    <s v="Pagamento referente a trabalhos de limpeza urbana no âmbito do Projeto Município Saudável, durante o mês de dezembro de 2024, conforme anexo."/>
  </r>
  <r>
    <x v="0"/>
    <n v="0"/>
    <n v="0"/>
    <n v="0"/>
    <n v="3625"/>
    <x v="1778"/>
    <x v="0"/>
    <x v="0"/>
    <x v="0"/>
    <s v="03.16.15"/>
    <x v="0"/>
    <x v="0"/>
    <x v="0"/>
    <s v="Direção Financeira"/>
    <s v="03.16.15"/>
    <s v="Direção Financeira"/>
    <s v="03.16.15"/>
    <x v="5"/>
    <x v="0"/>
    <x v="0"/>
    <x v="1"/>
    <x v="0"/>
    <x v="0"/>
    <x v="0"/>
    <x v="0"/>
    <x v="11"/>
    <s v="2024-12-16"/>
    <x v="3"/>
    <n v="3625"/>
    <x v="0"/>
    <m/>
    <x v="0"/>
    <m/>
    <x v="2"/>
    <n v="100474696"/>
    <x v="0"/>
    <x v="1"/>
    <s v="Direção Financeira"/>
    <s v="ORI"/>
    <x v="0"/>
    <m/>
    <x v="0"/>
    <x v="0"/>
    <x v="0"/>
    <x v="0"/>
    <x v="0"/>
    <x v="0"/>
    <x v="0"/>
    <x v="0"/>
    <x v="0"/>
    <x v="0"/>
    <x v="0"/>
    <s v="Direção Financeira"/>
    <x v="0"/>
    <x v="0"/>
    <x v="0"/>
    <x v="0"/>
    <x v="0"/>
    <x v="0"/>
    <x v="0"/>
    <x v="0"/>
    <x v="0"/>
    <x v="0"/>
    <x v="1"/>
    <x v="0"/>
    <s v="Pagamento prestação de serviço como fiscal municipal no âmbito da fiscalização, referente ao mês de dezembro de 2024, conforme anexo"/>
  </r>
  <r>
    <x v="0"/>
    <n v="0"/>
    <n v="0"/>
    <n v="0"/>
    <n v="20542"/>
    <x v="1778"/>
    <x v="0"/>
    <x v="0"/>
    <x v="0"/>
    <s v="03.16.15"/>
    <x v="0"/>
    <x v="0"/>
    <x v="0"/>
    <s v="Direção Financeira"/>
    <s v="03.16.15"/>
    <s v="Direção Financeira"/>
    <s v="03.16.15"/>
    <x v="5"/>
    <x v="0"/>
    <x v="0"/>
    <x v="1"/>
    <x v="0"/>
    <x v="0"/>
    <x v="0"/>
    <x v="0"/>
    <x v="11"/>
    <s v="2024-12-16"/>
    <x v="3"/>
    <n v="20542"/>
    <x v="0"/>
    <m/>
    <x v="0"/>
    <m/>
    <x v="68"/>
    <n v="100476436"/>
    <x v="0"/>
    <x v="0"/>
    <s v="Direção Financeira"/>
    <s v="ORI"/>
    <x v="0"/>
    <m/>
    <x v="0"/>
    <x v="0"/>
    <x v="0"/>
    <x v="0"/>
    <x v="0"/>
    <x v="0"/>
    <x v="0"/>
    <x v="0"/>
    <x v="0"/>
    <x v="0"/>
    <x v="0"/>
    <s v="Direção Financeira"/>
    <x v="0"/>
    <x v="0"/>
    <x v="0"/>
    <x v="0"/>
    <x v="0"/>
    <x v="0"/>
    <x v="0"/>
    <x v="0"/>
    <x v="0"/>
    <x v="0"/>
    <x v="0"/>
    <x v="0"/>
    <s v="Pagamento prestação de serviço como fiscal municipal no âmbito da fiscalização, referente ao mês de dezembro de 2024, conforme anexo"/>
  </r>
  <r>
    <x v="0"/>
    <n v="0"/>
    <n v="0"/>
    <n v="0"/>
    <n v="3750"/>
    <x v="1779"/>
    <x v="0"/>
    <x v="0"/>
    <x v="0"/>
    <s v="03.16.15"/>
    <x v="0"/>
    <x v="0"/>
    <x v="0"/>
    <s v="Direção Financeira"/>
    <s v="03.16.15"/>
    <s v="Direção Financeira"/>
    <s v="03.16.15"/>
    <x v="5"/>
    <x v="0"/>
    <x v="0"/>
    <x v="1"/>
    <x v="0"/>
    <x v="0"/>
    <x v="0"/>
    <x v="0"/>
    <x v="11"/>
    <s v="2024-12-16"/>
    <x v="3"/>
    <n v="3750"/>
    <x v="0"/>
    <m/>
    <x v="0"/>
    <m/>
    <x v="2"/>
    <n v="100474696"/>
    <x v="0"/>
    <x v="1"/>
    <s v="Direção Financeira"/>
    <s v="ORI"/>
    <x v="0"/>
    <m/>
    <x v="0"/>
    <x v="0"/>
    <x v="0"/>
    <x v="0"/>
    <x v="0"/>
    <x v="0"/>
    <x v="0"/>
    <x v="0"/>
    <x v="0"/>
    <x v="0"/>
    <x v="0"/>
    <s v="Direção Financeira"/>
    <x v="0"/>
    <x v="0"/>
    <x v="0"/>
    <x v="0"/>
    <x v="0"/>
    <x v="0"/>
    <x v="0"/>
    <x v="0"/>
    <x v="0"/>
    <x v="0"/>
    <x v="1"/>
    <x v="0"/>
    <s v="Pagamento prestação de serviço como fiscal municipal no âmbito da fiscalização, referente ao mês de dezembro de 2024, conforme anexo"/>
  </r>
  <r>
    <x v="0"/>
    <n v="0"/>
    <n v="0"/>
    <n v="0"/>
    <n v="21250"/>
    <x v="1779"/>
    <x v="0"/>
    <x v="0"/>
    <x v="0"/>
    <s v="03.16.15"/>
    <x v="0"/>
    <x v="0"/>
    <x v="0"/>
    <s v="Direção Financeira"/>
    <s v="03.16.15"/>
    <s v="Direção Financeira"/>
    <s v="03.16.15"/>
    <x v="5"/>
    <x v="0"/>
    <x v="0"/>
    <x v="1"/>
    <x v="0"/>
    <x v="0"/>
    <x v="0"/>
    <x v="0"/>
    <x v="11"/>
    <s v="2024-12-16"/>
    <x v="3"/>
    <n v="21250"/>
    <x v="0"/>
    <m/>
    <x v="0"/>
    <m/>
    <x v="186"/>
    <n v="100475767"/>
    <x v="0"/>
    <x v="0"/>
    <s v="Direção Financeira"/>
    <s v="ORI"/>
    <x v="0"/>
    <m/>
    <x v="0"/>
    <x v="0"/>
    <x v="0"/>
    <x v="0"/>
    <x v="0"/>
    <x v="0"/>
    <x v="0"/>
    <x v="0"/>
    <x v="0"/>
    <x v="0"/>
    <x v="0"/>
    <s v="Direção Financeira"/>
    <x v="0"/>
    <x v="0"/>
    <x v="0"/>
    <x v="0"/>
    <x v="0"/>
    <x v="0"/>
    <x v="0"/>
    <x v="0"/>
    <x v="0"/>
    <x v="0"/>
    <x v="0"/>
    <x v="0"/>
    <s v="Pagamento prestação de serviço como fiscal municipal no âmbito da fiscalização, referente ao mês de dezembro de 2024, conforme anexo"/>
  </r>
  <r>
    <x v="0"/>
    <n v="0"/>
    <n v="0"/>
    <n v="0"/>
    <n v="3750"/>
    <x v="1780"/>
    <x v="0"/>
    <x v="0"/>
    <x v="0"/>
    <s v="03.16.15"/>
    <x v="0"/>
    <x v="0"/>
    <x v="0"/>
    <s v="Direção Financeira"/>
    <s v="03.16.15"/>
    <s v="Direção Financeira"/>
    <s v="03.16.15"/>
    <x v="5"/>
    <x v="0"/>
    <x v="0"/>
    <x v="1"/>
    <x v="0"/>
    <x v="0"/>
    <x v="0"/>
    <x v="0"/>
    <x v="11"/>
    <s v="2024-12-16"/>
    <x v="3"/>
    <n v="3750"/>
    <x v="0"/>
    <m/>
    <x v="0"/>
    <m/>
    <x v="2"/>
    <n v="100474696"/>
    <x v="0"/>
    <x v="1"/>
    <s v="Direção Financeira"/>
    <s v="ORI"/>
    <x v="0"/>
    <m/>
    <x v="0"/>
    <x v="0"/>
    <x v="0"/>
    <x v="0"/>
    <x v="0"/>
    <x v="0"/>
    <x v="0"/>
    <x v="0"/>
    <x v="0"/>
    <x v="0"/>
    <x v="0"/>
    <s v="Direção Financeira"/>
    <x v="0"/>
    <x v="0"/>
    <x v="0"/>
    <x v="0"/>
    <x v="0"/>
    <x v="0"/>
    <x v="0"/>
    <x v="0"/>
    <x v="0"/>
    <x v="0"/>
    <x v="1"/>
    <x v="0"/>
    <s v="Pagamento prestação de serviço como fiscal municipal no âmbito da fiscalização, referente ao mês de dezembro de 2024, conforme anexo"/>
  </r>
  <r>
    <x v="0"/>
    <n v="0"/>
    <n v="0"/>
    <n v="0"/>
    <n v="21250"/>
    <x v="1780"/>
    <x v="0"/>
    <x v="0"/>
    <x v="0"/>
    <s v="03.16.15"/>
    <x v="0"/>
    <x v="0"/>
    <x v="0"/>
    <s v="Direção Financeira"/>
    <s v="03.16.15"/>
    <s v="Direção Financeira"/>
    <s v="03.16.15"/>
    <x v="5"/>
    <x v="0"/>
    <x v="0"/>
    <x v="1"/>
    <x v="0"/>
    <x v="0"/>
    <x v="0"/>
    <x v="0"/>
    <x v="11"/>
    <s v="2024-12-16"/>
    <x v="3"/>
    <n v="21250"/>
    <x v="0"/>
    <m/>
    <x v="0"/>
    <m/>
    <x v="32"/>
    <n v="100479490"/>
    <x v="0"/>
    <x v="0"/>
    <s v="Direção Financeira"/>
    <s v="ORI"/>
    <x v="0"/>
    <m/>
    <x v="0"/>
    <x v="0"/>
    <x v="0"/>
    <x v="0"/>
    <x v="0"/>
    <x v="0"/>
    <x v="0"/>
    <x v="0"/>
    <x v="0"/>
    <x v="0"/>
    <x v="0"/>
    <s v="Direção Financeira"/>
    <x v="0"/>
    <x v="0"/>
    <x v="0"/>
    <x v="0"/>
    <x v="0"/>
    <x v="0"/>
    <x v="0"/>
    <x v="0"/>
    <x v="0"/>
    <x v="0"/>
    <x v="0"/>
    <x v="0"/>
    <s v="Pagamento prestação de serviço como fiscal municipal no âmbito da fiscalização, referente ao mês de dezembro de 2024, conforme anexo"/>
  </r>
  <r>
    <x v="0"/>
    <n v="0"/>
    <n v="0"/>
    <n v="0"/>
    <n v="1000"/>
    <x v="1781"/>
    <x v="0"/>
    <x v="0"/>
    <x v="0"/>
    <s v="03.16.15"/>
    <x v="0"/>
    <x v="0"/>
    <x v="0"/>
    <s v="Direção Financeira"/>
    <s v="03.16.15"/>
    <s v="Direção Financeira"/>
    <s v="03.16.15"/>
    <x v="75"/>
    <x v="0"/>
    <x v="2"/>
    <x v="16"/>
    <x v="0"/>
    <x v="0"/>
    <x v="0"/>
    <x v="0"/>
    <x v="11"/>
    <s v="2024-12-17"/>
    <x v="3"/>
    <n v="1000"/>
    <x v="0"/>
    <m/>
    <x v="0"/>
    <m/>
    <x v="181"/>
    <n v="100479425"/>
    <x v="0"/>
    <x v="0"/>
    <s v="Direção Financeira"/>
    <s v="ORI"/>
    <x v="0"/>
    <m/>
    <x v="0"/>
    <x v="0"/>
    <x v="0"/>
    <x v="0"/>
    <x v="0"/>
    <x v="0"/>
    <x v="0"/>
    <x v="0"/>
    <x v="0"/>
    <x v="0"/>
    <x v="0"/>
    <s v="Direção Financeira"/>
    <x v="0"/>
    <x v="0"/>
    <x v="0"/>
    <x v="0"/>
    <x v="0"/>
    <x v="0"/>
    <x v="0"/>
    <x v="0"/>
    <x v="0"/>
    <x v="0"/>
    <x v="0"/>
    <x v="0"/>
    <s v="Restituição  a favor do senhor Domingo Barros, pelo valor pago na aquisição de combustível, conforme anexo."/>
  </r>
  <r>
    <x v="0"/>
    <n v="0"/>
    <n v="0"/>
    <n v="0"/>
    <n v="40000"/>
    <x v="1782"/>
    <x v="0"/>
    <x v="0"/>
    <x v="0"/>
    <s v="03.16.15"/>
    <x v="0"/>
    <x v="0"/>
    <x v="0"/>
    <s v="Direção Financeira"/>
    <s v="03.16.15"/>
    <s v="Direção Financeira"/>
    <s v="03.16.15"/>
    <x v="41"/>
    <x v="0"/>
    <x v="0"/>
    <x v="1"/>
    <x v="0"/>
    <x v="0"/>
    <x v="0"/>
    <x v="0"/>
    <x v="11"/>
    <s v="2024-12-17"/>
    <x v="3"/>
    <n v="40000"/>
    <x v="0"/>
    <m/>
    <x v="0"/>
    <m/>
    <x v="77"/>
    <n v="100477538"/>
    <x v="0"/>
    <x v="0"/>
    <s v="Direção Financeira"/>
    <s v="ORI"/>
    <x v="0"/>
    <m/>
    <x v="0"/>
    <x v="0"/>
    <x v="0"/>
    <x v="0"/>
    <x v="0"/>
    <x v="0"/>
    <x v="0"/>
    <x v="0"/>
    <x v="0"/>
    <x v="0"/>
    <x v="0"/>
    <s v="Direção Financeira"/>
    <x v="0"/>
    <x v="0"/>
    <x v="0"/>
    <x v="0"/>
    <x v="0"/>
    <x v="0"/>
    <x v="0"/>
    <x v="0"/>
    <x v="0"/>
    <x v="0"/>
    <x v="0"/>
    <x v="0"/>
    <s v="Pagamento a favor de Oficina Mecânica André, pela a aquisição de serviços de reparação e bico injetora e trocas de maxilas e pastilhas da viatura afeto aos serviços da CMSM, conforme anexo."/>
  </r>
  <r>
    <x v="0"/>
    <n v="0"/>
    <n v="0"/>
    <n v="0"/>
    <n v="19089"/>
    <x v="1783"/>
    <x v="0"/>
    <x v="0"/>
    <x v="0"/>
    <s v="03.16.15"/>
    <x v="0"/>
    <x v="0"/>
    <x v="0"/>
    <s v="Direção Financeira"/>
    <s v="03.16.15"/>
    <s v="Direção Financeira"/>
    <s v="03.16.15"/>
    <x v="60"/>
    <x v="0"/>
    <x v="0"/>
    <x v="0"/>
    <x v="0"/>
    <x v="0"/>
    <x v="0"/>
    <x v="0"/>
    <x v="11"/>
    <s v="2024-12-17"/>
    <x v="3"/>
    <n v="19089"/>
    <x v="0"/>
    <m/>
    <x v="0"/>
    <m/>
    <x v="204"/>
    <n v="100463625"/>
    <x v="0"/>
    <x v="0"/>
    <s v="Direção Financeira"/>
    <s v="ORI"/>
    <x v="0"/>
    <m/>
    <x v="0"/>
    <x v="0"/>
    <x v="0"/>
    <x v="0"/>
    <x v="0"/>
    <x v="0"/>
    <x v="0"/>
    <x v="0"/>
    <x v="0"/>
    <x v="0"/>
    <x v="0"/>
    <s v="Direção Financeira"/>
    <x v="0"/>
    <x v="0"/>
    <x v="0"/>
    <x v="0"/>
    <x v="0"/>
    <x v="0"/>
    <x v="0"/>
    <x v="0"/>
    <x v="0"/>
    <x v="0"/>
    <x v="0"/>
    <x v="0"/>
    <s v="Pagamento a favor da Sra. IVALDINA MENDES VAZ, relativamente as inspeções realizadas no mês de Novembro, conforme anexo."/>
  </r>
  <r>
    <x v="1"/>
    <n v="0"/>
    <n v="0"/>
    <n v="0"/>
    <n v="28950"/>
    <x v="1784"/>
    <x v="0"/>
    <x v="0"/>
    <x v="0"/>
    <s v="01.28.01.08"/>
    <x v="15"/>
    <x v="4"/>
    <x v="5"/>
    <s v="Habitação Social"/>
    <s v="01.28.01"/>
    <s v="Habitação Social"/>
    <s v="01.28.01"/>
    <x v="1"/>
    <x v="0"/>
    <x v="0"/>
    <x v="0"/>
    <x v="0"/>
    <x v="1"/>
    <x v="1"/>
    <x v="0"/>
    <x v="0"/>
    <s v="2024-01-26"/>
    <x v="0"/>
    <n v="28950"/>
    <x v="0"/>
    <m/>
    <x v="0"/>
    <m/>
    <x v="2"/>
    <n v="100474696"/>
    <x v="0"/>
    <x v="1"/>
    <s v="Habitações Sociais"/>
    <s v="ORI"/>
    <x v="0"/>
    <s v="HS"/>
    <x v="0"/>
    <x v="0"/>
    <x v="0"/>
    <x v="0"/>
    <x v="0"/>
    <x v="0"/>
    <x v="0"/>
    <x v="0"/>
    <x v="0"/>
    <x v="0"/>
    <x v="0"/>
    <s v="Habitações Sociais"/>
    <x v="0"/>
    <x v="0"/>
    <x v="0"/>
    <x v="0"/>
    <x v="1"/>
    <x v="0"/>
    <x v="0"/>
    <x v="0"/>
    <x v="0"/>
    <x v="0"/>
    <x v="1"/>
    <x v="0"/>
    <s v="Pagamento referente a pinturas de fachadas de habitação social, conforme proposta em anexo"/>
  </r>
  <r>
    <x v="0"/>
    <n v="0"/>
    <n v="0"/>
    <n v="0"/>
    <n v="1000"/>
    <x v="1785"/>
    <x v="0"/>
    <x v="0"/>
    <x v="0"/>
    <s v="03.16.23"/>
    <x v="14"/>
    <x v="0"/>
    <x v="0"/>
    <s v="Direção da Educação, Formação Profissional, Emprego"/>
    <s v="03.16.23"/>
    <s v="Direção da Educação, Formação Profissional, Emprego"/>
    <s v="03.16.23"/>
    <x v="3"/>
    <x v="0"/>
    <x v="0"/>
    <x v="1"/>
    <x v="0"/>
    <x v="0"/>
    <x v="0"/>
    <x v="0"/>
    <x v="2"/>
    <s v="2024-02-20"/>
    <x v="0"/>
    <n v="1000"/>
    <x v="0"/>
    <m/>
    <x v="0"/>
    <m/>
    <x v="26"/>
    <n v="100458633"/>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a senhor Joaquim Tavares pela sua deslocação a Tarrafal no dia 18 de fevereiro em missão oficial de serviço, conforme guia de marcha em anexo.  "/>
  </r>
  <r>
    <x v="1"/>
    <n v="0"/>
    <n v="0"/>
    <n v="0"/>
    <n v="15796"/>
    <x v="1786"/>
    <x v="0"/>
    <x v="0"/>
    <x v="0"/>
    <s v="03.16.15"/>
    <x v="0"/>
    <x v="0"/>
    <x v="0"/>
    <s v="Direção Financeira"/>
    <s v="03.16.15"/>
    <s v="Direção Financeira"/>
    <s v="03.16.15"/>
    <x v="55"/>
    <x v="0"/>
    <x v="0"/>
    <x v="0"/>
    <x v="0"/>
    <x v="0"/>
    <x v="1"/>
    <x v="0"/>
    <x v="6"/>
    <s v="2024-04-10"/>
    <x v="1"/>
    <n v="15796"/>
    <x v="0"/>
    <m/>
    <x v="0"/>
    <m/>
    <x v="114"/>
    <n v="100121448"/>
    <x v="0"/>
    <x v="0"/>
    <s v="Direção Financeira"/>
    <s v="ORI"/>
    <x v="0"/>
    <m/>
    <x v="0"/>
    <x v="0"/>
    <x v="0"/>
    <x v="0"/>
    <x v="0"/>
    <x v="0"/>
    <x v="0"/>
    <x v="0"/>
    <x v="0"/>
    <x v="0"/>
    <x v="0"/>
    <s v="Direção Financeira"/>
    <x v="0"/>
    <x v="0"/>
    <x v="0"/>
    <x v="0"/>
    <x v="0"/>
    <x v="0"/>
    <x v="0"/>
    <x v="0"/>
    <x v="0"/>
    <x v="0"/>
    <x v="0"/>
    <x v="0"/>
    <s v="Transferência a favor STAPS dos descontos de 1% efetuada nos salário dos funcionários, referente a mês de Novembro  e Dezembro de 2023, conforme justificativo em anexo."/>
  </r>
  <r>
    <x v="0"/>
    <n v="0"/>
    <n v="0"/>
    <n v="0"/>
    <n v="3000"/>
    <x v="1787"/>
    <x v="0"/>
    <x v="0"/>
    <x v="0"/>
    <s v="01.25.03.12"/>
    <x v="6"/>
    <x v="3"/>
    <x v="3"/>
    <s v="Emprego e Formação profissional"/>
    <s v="01.25.03"/>
    <s v="Emprego e Formação profissional"/>
    <s v="01.25.03"/>
    <x v="4"/>
    <x v="0"/>
    <x v="2"/>
    <x v="2"/>
    <x v="0"/>
    <x v="1"/>
    <x v="0"/>
    <x v="0"/>
    <x v="6"/>
    <s v="2024-04-16"/>
    <x v="1"/>
    <n v="3000"/>
    <x v="0"/>
    <m/>
    <x v="0"/>
    <m/>
    <x v="304"/>
    <n v="100479597"/>
    <x v="0"/>
    <x v="0"/>
    <s v="Estágios Profissionais e Promoção de Emprego"/>
    <s v="ORI"/>
    <x v="0"/>
    <m/>
    <x v="0"/>
    <x v="0"/>
    <x v="0"/>
    <x v="0"/>
    <x v="0"/>
    <x v="0"/>
    <x v="0"/>
    <x v="0"/>
    <x v="0"/>
    <x v="0"/>
    <x v="0"/>
    <s v="Estágios Profissionais e Promoção de Emprego"/>
    <x v="0"/>
    <x v="0"/>
    <x v="0"/>
    <x v="0"/>
    <x v="1"/>
    <x v="0"/>
    <x v="0"/>
    <x v="0"/>
    <x v="0"/>
    <x v="0"/>
    <x v="0"/>
    <x v="0"/>
    <s v="Apoio para pagamento transporte a favor da senhora Claudina da Veiga Borges, estagiada da ribeira São Miguel, conforme anexo."/>
  </r>
  <r>
    <x v="0"/>
    <n v="0"/>
    <n v="0"/>
    <n v="0"/>
    <n v="10000"/>
    <x v="1788"/>
    <x v="0"/>
    <x v="0"/>
    <x v="0"/>
    <s v="01.25.05.12"/>
    <x v="10"/>
    <x v="3"/>
    <x v="3"/>
    <s v="Saúde"/>
    <s v="01.25.05"/>
    <s v="Saúde"/>
    <s v="01.25.05"/>
    <x v="7"/>
    <x v="0"/>
    <x v="4"/>
    <x v="4"/>
    <x v="0"/>
    <x v="1"/>
    <x v="0"/>
    <x v="0"/>
    <x v="3"/>
    <s v="2024-05-20"/>
    <x v="1"/>
    <n v="10000"/>
    <x v="0"/>
    <m/>
    <x v="0"/>
    <m/>
    <x v="152"/>
    <n v="100479628"/>
    <x v="0"/>
    <x v="0"/>
    <s v="Promoção e Inclusão Social"/>
    <s v="ORI"/>
    <x v="0"/>
    <m/>
    <x v="0"/>
    <x v="0"/>
    <x v="0"/>
    <x v="0"/>
    <x v="0"/>
    <x v="0"/>
    <x v="0"/>
    <x v="0"/>
    <x v="0"/>
    <x v="0"/>
    <x v="0"/>
    <s v="Promoção e Inclusão Social"/>
    <x v="0"/>
    <x v="0"/>
    <x v="0"/>
    <x v="0"/>
    <x v="1"/>
    <x v="0"/>
    <x v="0"/>
    <x v="0"/>
    <x v="0"/>
    <x v="0"/>
    <x v="0"/>
    <x v="0"/>
    <s v="Apoio a favor da senhora Genoveva Gomes Tavares, referente a comparticipação no pagamento de renda (caso VBG), conforme anexo."/>
  </r>
  <r>
    <x v="0"/>
    <n v="0"/>
    <n v="0"/>
    <n v="0"/>
    <n v="2800"/>
    <x v="1789"/>
    <x v="0"/>
    <x v="0"/>
    <x v="0"/>
    <s v="03.16.23"/>
    <x v="14"/>
    <x v="0"/>
    <x v="0"/>
    <s v="Direção da Educação, Formação Profissional, Emprego"/>
    <s v="03.16.23"/>
    <s v="Direção da Educação, Formação Profissional, Emprego"/>
    <s v="03.16.23"/>
    <x v="3"/>
    <x v="0"/>
    <x v="0"/>
    <x v="1"/>
    <x v="0"/>
    <x v="0"/>
    <x v="0"/>
    <x v="0"/>
    <x v="0"/>
    <s v="2024-01-10"/>
    <x v="0"/>
    <n v="2800"/>
    <x v="0"/>
    <m/>
    <x v="0"/>
    <m/>
    <x v="305"/>
    <n v="100404863"/>
    <x v="0"/>
    <x v="0"/>
    <s v="Direção da Educação, Formação Profissional, Emprego"/>
    <s v="ORI"/>
    <x v="0"/>
    <m/>
    <x v="0"/>
    <x v="0"/>
    <x v="0"/>
    <x v="0"/>
    <x v="0"/>
    <x v="0"/>
    <x v="0"/>
    <x v="0"/>
    <x v="0"/>
    <x v="0"/>
    <x v="0"/>
    <s v="Direção da Educação, Formação Profissional, Emprego"/>
    <x v="0"/>
    <x v="0"/>
    <x v="0"/>
    <x v="0"/>
    <x v="0"/>
    <x v="0"/>
    <x v="0"/>
    <x v="0"/>
    <x v="0"/>
    <x v="0"/>
    <x v="0"/>
    <x v="0"/>
    <s v=" Ajuda de custo a favor do Sr. Francisco Cardoso motorista pela sua deslocação em missão de serviço a cidade da Praia no dia 05 e 07 de Janeiro de 2024, conforme justificativo em anexo.  "/>
  </r>
  <r>
    <x v="1"/>
    <n v="0"/>
    <n v="0"/>
    <n v="0"/>
    <n v="164050"/>
    <x v="1784"/>
    <x v="0"/>
    <x v="0"/>
    <x v="0"/>
    <s v="01.28.01.08"/>
    <x v="15"/>
    <x v="4"/>
    <x v="5"/>
    <s v="Habitação Social"/>
    <s v="01.28.01"/>
    <s v="Habitação Social"/>
    <s v="01.28.01"/>
    <x v="1"/>
    <x v="0"/>
    <x v="0"/>
    <x v="0"/>
    <x v="0"/>
    <x v="1"/>
    <x v="1"/>
    <x v="0"/>
    <x v="0"/>
    <s v="2024-01-26"/>
    <x v="0"/>
    <n v="164050"/>
    <x v="0"/>
    <m/>
    <x v="0"/>
    <m/>
    <x v="107"/>
    <n v="100478900"/>
    <x v="0"/>
    <x v="0"/>
    <s v="Habitações Sociais"/>
    <s v="ORI"/>
    <x v="0"/>
    <s v="HS"/>
    <x v="0"/>
    <x v="0"/>
    <x v="0"/>
    <x v="0"/>
    <x v="0"/>
    <x v="0"/>
    <x v="0"/>
    <x v="0"/>
    <x v="0"/>
    <x v="0"/>
    <x v="0"/>
    <s v="Habitações Sociais"/>
    <x v="0"/>
    <x v="0"/>
    <x v="0"/>
    <x v="0"/>
    <x v="1"/>
    <x v="0"/>
    <x v="0"/>
    <x v="0"/>
    <x v="0"/>
    <x v="0"/>
    <x v="0"/>
    <x v="0"/>
    <s v="Pagamento referente a pinturas de fachadas de habitação social, conforme proposta em anexo"/>
  </r>
  <r>
    <x v="1"/>
    <n v="0"/>
    <n v="0"/>
    <n v="0"/>
    <n v="9750"/>
    <x v="1790"/>
    <x v="0"/>
    <x v="0"/>
    <x v="0"/>
    <s v="01.28.01.08"/>
    <x v="15"/>
    <x v="4"/>
    <x v="5"/>
    <s v="Habitação Social"/>
    <s v="01.28.01"/>
    <s v="Habitação Social"/>
    <s v="01.28.01"/>
    <x v="1"/>
    <x v="0"/>
    <x v="0"/>
    <x v="0"/>
    <x v="0"/>
    <x v="1"/>
    <x v="1"/>
    <x v="0"/>
    <x v="0"/>
    <s v="2024-01-26"/>
    <x v="0"/>
    <n v="9750"/>
    <x v="0"/>
    <m/>
    <x v="0"/>
    <m/>
    <x v="2"/>
    <n v="100474696"/>
    <x v="0"/>
    <x v="1"/>
    <s v="Habitações Sociais"/>
    <s v="ORI"/>
    <x v="0"/>
    <s v="HS"/>
    <x v="0"/>
    <x v="0"/>
    <x v="0"/>
    <x v="0"/>
    <x v="0"/>
    <x v="0"/>
    <x v="0"/>
    <x v="0"/>
    <x v="0"/>
    <x v="0"/>
    <x v="0"/>
    <s v="Habitações Sociais"/>
    <x v="0"/>
    <x v="0"/>
    <x v="0"/>
    <x v="0"/>
    <x v="1"/>
    <x v="0"/>
    <x v="0"/>
    <x v="0"/>
    <x v="0"/>
    <x v="0"/>
    <x v="1"/>
    <x v="0"/>
    <s v="Pagamento referente a construção de casa de banho da habitação da senhora Benísia Tavares, conforme anexo. "/>
  </r>
  <r>
    <x v="1"/>
    <n v="0"/>
    <n v="0"/>
    <n v="0"/>
    <n v="55250"/>
    <x v="1790"/>
    <x v="0"/>
    <x v="0"/>
    <x v="0"/>
    <s v="01.28.01.08"/>
    <x v="15"/>
    <x v="4"/>
    <x v="5"/>
    <s v="Habitação Social"/>
    <s v="01.28.01"/>
    <s v="Habitação Social"/>
    <s v="01.28.01"/>
    <x v="1"/>
    <x v="0"/>
    <x v="0"/>
    <x v="0"/>
    <x v="0"/>
    <x v="1"/>
    <x v="1"/>
    <x v="0"/>
    <x v="0"/>
    <s v="2024-01-26"/>
    <x v="0"/>
    <n v="55250"/>
    <x v="0"/>
    <m/>
    <x v="0"/>
    <m/>
    <x v="306"/>
    <n v="100479595"/>
    <x v="0"/>
    <x v="0"/>
    <s v="Habitações Sociais"/>
    <s v="ORI"/>
    <x v="0"/>
    <s v="HS"/>
    <x v="0"/>
    <x v="0"/>
    <x v="0"/>
    <x v="0"/>
    <x v="0"/>
    <x v="0"/>
    <x v="0"/>
    <x v="0"/>
    <x v="0"/>
    <x v="0"/>
    <x v="0"/>
    <s v="Habitações Sociais"/>
    <x v="0"/>
    <x v="0"/>
    <x v="0"/>
    <x v="0"/>
    <x v="1"/>
    <x v="0"/>
    <x v="0"/>
    <x v="0"/>
    <x v="0"/>
    <x v="0"/>
    <x v="0"/>
    <x v="0"/>
    <s v="Pagamento referente a construção de casa de banho da habitação da senhora Benísia Tavares, conforme anexo. "/>
  </r>
  <r>
    <x v="0"/>
    <n v="0"/>
    <n v="0"/>
    <n v="0"/>
    <n v="6000"/>
    <x v="1791"/>
    <x v="0"/>
    <x v="0"/>
    <x v="0"/>
    <s v="03.16.15"/>
    <x v="0"/>
    <x v="0"/>
    <x v="0"/>
    <s v="Direção Financeira"/>
    <s v="03.16.15"/>
    <s v="Direção Financeira"/>
    <s v="03.16.15"/>
    <x v="3"/>
    <x v="0"/>
    <x v="0"/>
    <x v="1"/>
    <x v="0"/>
    <x v="0"/>
    <x v="0"/>
    <x v="0"/>
    <x v="2"/>
    <s v="2024-02-01"/>
    <x v="0"/>
    <n v="6000"/>
    <x v="0"/>
    <m/>
    <x v="0"/>
    <m/>
    <x v="57"/>
    <n v="100475419"/>
    <x v="0"/>
    <x v="0"/>
    <s v="Direção Financeira"/>
    <s v="ORI"/>
    <x v="0"/>
    <m/>
    <x v="0"/>
    <x v="0"/>
    <x v="0"/>
    <x v="0"/>
    <x v="0"/>
    <x v="0"/>
    <x v="0"/>
    <x v="0"/>
    <x v="0"/>
    <x v="0"/>
    <x v="0"/>
    <s v="Direção Financeira"/>
    <x v="0"/>
    <x v="0"/>
    <x v="0"/>
    <x v="0"/>
    <x v="0"/>
    <x v="0"/>
    <x v="0"/>
    <x v="0"/>
    <x v="0"/>
    <x v="0"/>
    <x v="0"/>
    <x v="0"/>
    <s v="Ajuda de custo e subsidio transporte a favor da senhora Anila Maria Correia Rodrigues, pela sua deslocação a Praia nos dias 01 e 02 de Fevereiro em missão oficial, de serviço, conforme anexo."/>
  </r>
  <r>
    <x v="0"/>
    <n v="0"/>
    <n v="0"/>
    <n v="0"/>
    <n v="2250"/>
    <x v="1792"/>
    <x v="0"/>
    <x v="0"/>
    <x v="0"/>
    <s v="01.25.04.22"/>
    <x v="7"/>
    <x v="3"/>
    <x v="3"/>
    <s v="Cultura"/>
    <s v="01.25.04"/>
    <s v="Cultura"/>
    <s v="01.25.04"/>
    <x v="4"/>
    <x v="0"/>
    <x v="2"/>
    <x v="2"/>
    <x v="0"/>
    <x v="1"/>
    <x v="0"/>
    <x v="0"/>
    <x v="3"/>
    <s v="2024-05-23"/>
    <x v="1"/>
    <n v="2250"/>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referente a serviços de publicidade para a feira de cinza nos dias 12 e 13 de fevereiro 2024, no mercado municipal de calheta, conforme anexo."/>
  </r>
  <r>
    <x v="0"/>
    <n v="0"/>
    <n v="0"/>
    <n v="0"/>
    <n v="12750"/>
    <x v="1792"/>
    <x v="0"/>
    <x v="0"/>
    <x v="0"/>
    <s v="01.25.04.22"/>
    <x v="7"/>
    <x v="3"/>
    <x v="3"/>
    <s v="Cultura"/>
    <s v="01.25.04"/>
    <s v="Cultura"/>
    <s v="01.25.04"/>
    <x v="4"/>
    <x v="0"/>
    <x v="2"/>
    <x v="2"/>
    <x v="0"/>
    <x v="1"/>
    <x v="0"/>
    <x v="0"/>
    <x v="3"/>
    <s v="2024-05-23"/>
    <x v="1"/>
    <n v="12750"/>
    <x v="0"/>
    <m/>
    <x v="0"/>
    <m/>
    <x v="307"/>
    <n v="10047685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serviços de publicidade para a feira de cinza nos dias 12 e 13 de fevereiro 2024, no mercado municipal de calheta, conforme anexo."/>
  </r>
  <r>
    <x v="0"/>
    <n v="0"/>
    <n v="0"/>
    <n v="0"/>
    <n v="129000"/>
    <x v="1793"/>
    <x v="0"/>
    <x v="0"/>
    <x v="0"/>
    <s v="01.24.04.01.05"/>
    <x v="44"/>
    <x v="6"/>
    <x v="7"/>
    <s v="Segurança"/>
    <s v="01.24.04"/>
    <s v="Segurança"/>
    <s v="01.24.04"/>
    <x v="65"/>
    <x v="0"/>
    <x v="0"/>
    <x v="0"/>
    <x v="0"/>
    <x v="1"/>
    <x v="0"/>
    <x v="0"/>
    <x v="4"/>
    <s v="2024-06-11"/>
    <x v="1"/>
    <n v="129000"/>
    <x v="0"/>
    <m/>
    <x v="0"/>
    <m/>
    <x v="284"/>
    <n v="100479630"/>
    <x v="0"/>
    <x v="0"/>
    <s v="Formação de Bombeiros/Fiscais Municipais"/>
    <s v="ORI"/>
    <x v="0"/>
    <m/>
    <x v="0"/>
    <x v="0"/>
    <x v="0"/>
    <x v="0"/>
    <x v="0"/>
    <x v="0"/>
    <x v="0"/>
    <x v="0"/>
    <x v="0"/>
    <x v="0"/>
    <x v="0"/>
    <s v="Formação de Bombeiros/Fiscais Municipais"/>
    <x v="0"/>
    <x v="0"/>
    <x v="0"/>
    <x v="0"/>
    <x v="1"/>
    <x v="0"/>
    <x v="0"/>
    <x v="0"/>
    <x v="0"/>
    <x v="0"/>
    <x v="0"/>
    <x v="0"/>
    <s v="Pagamento referente ao serviço de transporte de formando para formação de policia municipal, conforme anexo."/>
  </r>
  <r>
    <x v="1"/>
    <n v="0"/>
    <n v="0"/>
    <n v="0"/>
    <n v="13000"/>
    <x v="1794"/>
    <x v="0"/>
    <x v="0"/>
    <x v="0"/>
    <s v="01.25.02.23"/>
    <x v="12"/>
    <x v="3"/>
    <x v="3"/>
    <s v="desporto"/>
    <s v="01.25.02"/>
    <s v="desporto"/>
    <s v="01.25.02"/>
    <x v="1"/>
    <x v="0"/>
    <x v="0"/>
    <x v="0"/>
    <x v="0"/>
    <x v="1"/>
    <x v="1"/>
    <x v="0"/>
    <x v="4"/>
    <s v="2024-06-19"/>
    <x v="1"/>
    <n v="13000"/>
    <x v="0"/>
    <m/>
    <x v="0"/>
    <m/>
    <x v="6"/>
    <n v="10047491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gratificação dos árbitros do torneio de futsal, conforme proposta em anexo."/>
  </r>
  <r>
    <x v="0"/>
    <n v="0"/>
    <n v="0"/>
    <n v="0"/>
    <n v="62952"/>
    <x v="1795"/>
    <x v="0"/>
    <x v="0"/>
    <x v="0"/>
    <s v="03.16.15"/>
    <x v="0"/>
    <x v="0"/>
    <x v="0"/>
    <s v="Direção Financeira"/>
    <s v="03.16.15"/>
    <s v="Direção Financeira"/>
    <s v="03.16.15"/>
    <x v="36"/>
    <x v="0"/>
    <x v="0"/>
    <x v="0"/>
    <x v="0"/>
    <x v="0"/>
    <x v="0"/>
    <x v="0"/>
    <x v="7"/>
    <s v="2024-09-06"/>
    <x v="2"/>
    <n v="62952"/>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 afeto aos serviços da CMSM, conforme anexo."/>
  </r>
  <r>
    <x v="0"/>
    <n v="0"/>
    <n v="0"/>
    <n v="0"/>
    <n v="9600"/>
    <x v="1796"/>
    <x v="0"/>
    <x v="1"/>
    <x v="0"/>
    <s v="03.03.10"/>
    <x v="8"/>
    <x v="0"/>
    <x v="4"/>
    <s v="Receitas Da Câmara"/>
    <s v="03.03.10"/>
    <s v="Receitas Da Câmara"/>
    <s v="03.03.10"/>
    <x v="20"/>
    <x v="0"/>
    <x v="3"/>
    <x v="3"/>
    <x v="0"/>
    <x v="0"/>
    <x v="2"/>
    <x v="0"/>
    <x v="5"/>
    <s v="2024-08-22"/>
    <x v="2"/>
    <n v="9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1797"/>
    <x v="0"/>
    <x v="1"/>
    <x v="0"/>
    <s v="03.03.10"/>
    <x v="8"/>
    <x v="0"/>
    <x v="4"/>
    <s v="Receitas Da Câmara"/>
    <s v="03.03.10"/>
    <s v="Receitas Da Câmara"/>
    <s v="03.03.10"/>
    <x v="11"/>
    <x v="0"/>
    <x v="0"/>
    <x v="5"/>
    <x v="0"/>
    <x v="0"/>
    <x v="2"/>
    <x v="0"/>
    <x v="5"/>
    <s v="2024-08-22"/>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30"/>
    <x v="1798"/>
    <x v="0"/>
    <x v="1"/>
    <x v="0"/>
    <s v="03.03.10"/>
    <x v="8"/>
    <x v="0"/>
    <x v="4"/>
    <s v="Receitas Da Câmara"/>
    <s v="03.03.10"/>
    <s v="Receitas Da Câmara"/>
    <s v="03.03.10"/>
    <x v="13"/>
    <x v="0"/>
    <x v="3"/>
    <x v="3"/>
    <x v="0"/>
    <x v="0"/>
    <x v="2"/>
    <x v="0"/>
    <x v="5"/>
    <s v="2024-08-22"/>
    <x v="2"/>
    <n v="34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1799"/>
    <x v="0"/>
    <x v="1"/>
    <x v="0"/>
    <s v="03.03.10"/>
    <x v="8"/>
    <x v="0"/>
    <x v="4"/>
    <s v="Receitas Da Câmara"/>
    <s v="03.03.10"/>
    <s v="Receitas Da Câmara"/>
    <s v="03.03.10"/>
    <x v="8"/>
    <x v="0"/>
    <x v="3"/>
    <x v="3"/>
    <x v="0"/>
    <x v="0"/>
    <x v="2"/>
    <x v="0"/>
    <x v="5"/>
    <s v="2024-08-22"/>
    <x v="2"/>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90"/>
    <x v="1800"/>
    <x v="0"/>
    <x v="1"/>
    <x v="0"/>
    <s v="03.03.10"/>
    <x v="8"/>
    <x v="0"/>
    <x v="4"/>
    <s v="Receitas Da Câmara"/>
    <s v="03.03.10"/>
    <s v="Receitas Da Câmara"/>
    <s v="03.03.10"/>
    <x v="17"/>
    <x v="0"/>
    <x v="3"/>
    <x v="3"/>
    <x v="0"/>
    <x v="0"/>
    <x v="2"/>
    <x v="0"/>
    <x v="5"/>
    <s v="2024-08-22"/>
    <x v="2"/>
    <n v="48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66"/>
    <x v="1801"/>
    <x v="0"/>
    <x v="1"/>
    <x v="0"/>
    <s v="03.03.10"/>
    <x v="8"/>
    <x v="0"/>
    <x v="4"/>
    <s v="Receitas Da Câmara"/>
    <s v="03.03.10"/>
    <s v="Receitas Da Câmara"/>
    <s v="03.03.10"/>
    <x v="9"/>
    <x v="0"/>
    <x v="3"/>
    <x v="3"/>
    <x v="0"/>
    <x v="0"/>
    <x v="2"/>
    <x v="0"/>
    <x v="5"/>
    <s v="2024-08-22"/>
    <x v="2"/>
    <n v="72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1802"/>
    <x v="0"/>
    <x v="1"/>
    <x v="0"/>
    <s v="03.03.10"/>
    <x v="8"/>
    <x v="0"/>
    <x v="4"/>
    <s v="Receitas Da Câmara"/>
    <s v="03.03.10"/>
    <s v="Receitas Da Câmara"/>
    <s v="03.03.10"/>
    <x v="21"/>
    <x v="0"/>
    <x v="3"/>
    <x v="3"/>
    <x v="0"/>
    <x v="0"/>
    <x v="2"/>
    <x v="0"/>
    <x v="5"/>
    <s v="2024-08-22"/>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333"/>
    <x v="1803"/>
    <x v="0"/>
    <x v="0"/>
    <x v="0"/>
    <s v="03.16.23"/>
    <x v="14"/>
    <x v="0"/>
    <x v="0"/>
    <s v="Direção da Educação, Formação Profissional, Emprego"/>
    <s v="03.16.23"/>
    <s v="Direção da Educação, Formação Profissional, Emprego"/>
    <s v="03.16.23"/>
    <x v="60"/>
    <x v="0"/>
    <x v="0"/>
    <x v="0"/>
    <x v="0"/>
    <x v="0"/>
    <x v="0"/>
    <x v="0"/>
    <x v="4"/>
    <s v="2024-06-21"/>
    <x v="1"/>
    <n v="10333"/>
    <x v="0"/>
    <m/>
    <x v="0"/>
    <m/>
    <x v="305"/>
    <n v="100404863"/>
    <x v="0"/>
    <x v="0"/>
    <s v="Direção da Educação, Formação Profissional, Emprego"/>
    <s v="ORI"/>
    <x v="0"/>
    <m/>
    <x v="0"/>
    <x v="0"/>
    <x v="0"/>
    <x v="0"/>
    <x v="0"/>
    <x v="0"/>
    <x v="0"/>
    <x v="0"/>
    <x v="0"/>
    <x v="0"/>
    <x v="0"/>
    <s v="Direção da Educação, Formação Profissional, Emprego"/>
    <x v="0"/>
    <x v="0"/>
    <x v="0"/>
    <x v="0"/>
    <x v="0"/>
    <x v="0"/>
    <x v="0"/>
    <x v="0"/>
    <x v="0"/>
    <x v="0"/>
    <x v="0"/>
    <x v="0"/>
    <s v="Pagamento a favor do Sr. Francisco Gomes Cardoso, correspondentes a horas extras referente a junho de 2024, conforme anexo."/>
  </r>
  <r>
    <x v="1"/>
    <n v="0"/>
    <n v="0"/>
    <n v="0"/>
    <n v="11000"/>
    <x v="1804"/>
    <x v="0"/>
    <x v="0"/>
    <x v="0"/>
    <s v="01.27.02.15"/>
    <x v="25"/>
    <x v="1"/>
    <x v="1"/>
    <s v="Saneamento básico"/>
    <s v="01.27.02"/>
    <s v="Saneamento básico"/>
    <s v="01.27.02"/>
    <x v="46"/>
    <x v="0"/>
    <x v="0"/>
    <x v="0"/>
    <x v="0"/>
    <x v="1"/>
    <x v="1"/>
    <x v="0"/>
    <x v="4"/>
    <s v="2024-06-28"/>
    <x v="1"/>
    <n v="11000"/>
    <x v="0"/>
    <m/>
    <x v="0"/>
    <m/>
    <x v="308"/>
    <n v="100478535"/>
    <x v="0"/>
    <x v="0"/>
    <s v="Transferência de Residuos Aterro Santiago"/>
    <s v="ORI"/>
    <x v="0"/>
    <m/>
    <x v="0"/>
    <x v="0"/>
    <x v="0"/>
    <x v="0"/>
    <x v="0"/>
    <x v="0"/>
    <x v="0"/>
    <x v="0"/>
    <x v="0"/>
    <x v="0"/>
    <x v="0"/>
    <s v="Transferência de Residuos Aterro Santiago"/>
    <x v="0"/>
    <x v="0"/>
    <x v="0"/>
    <x v="0"/>
    <x v="1"/>
    <x v="0"/>
    <x v="0"/>
    <x v="0"/>
    <x v="0"/>
    <x v="0"/>
    <x v="0"/>
    <x v="0"/>
    <s v="Pagamento referente a aquisição de serviços de foragem de 2 jogo de Calço de travão traseiro da viatura ST-20-XE afeto a transferência de resíduos sólidos e urbanos da CMSM, conforme anexo."/>
  </r>
  <r>
    <x v="0"/>
    <n v="0"/>
    <n v="0"/>
    <n v="0"/>
    <n v="7000"/>
    <x v="1805"/>
    <x v="0"/>
    <x v="0"/>
    <x v="0"/>
    <s v="03.16.15"/>
    <x v="0"/>
    <x v="0"/>
    <x v="0"/>
    <s v="Direção Financeira"/>
    <s v="03.16.15"/>
    <s v="Direção Financeira"/>
    <s v="03.16.15"/>
    <x v="3"/>
    <x v="0"/>
    <x v="0"/>
    <x v="1"/>
    <x v="0"/>
    <x v="0"/>
    <x v="0"/>
    <x v="0"/>
    <x v="9"/>
    <s v="2024-07-10"/>
    <x v="2"/>
    <n v="7000"/>
    <x v="0"/>
    <m/>
    <x v="0"/>
    <m/>
    <x v="78"/>
    <n v="100477691"/>
    <x v="0"/>
    <x v="0"/>
    <s v="Direção Financeira"/>
    <s v="ORI"/>
    <x v="0"/>
    <m/>
    <x v="0"/>
    <x v="0"/>
    <x v="0"/>
    <x v="0"/>
    <x v="0"/>
    <x v="0"/>
    <x v="0"/>
    <x v="0"/>
    <x v="0"/>
    <x v="0"/>
    <x v="0"/>
    <s v="Direção Financeira"/>
    <x v="0"/>
    <x v="0"/>
    <x v="0"/>
    <x v="0"/>
    <x v="0"/>
    <x v="0"/>
    <x v="0"/>
    <x v="0"/>
    <x v="0"/>
    <x v="0"/>
    <x v="0"/>
    <x v="0"/>
    <s v="Ajuda de custo a favor do senhor Austelino Martins, pela sua deslocação a Praia nos dias 8 a 12 de julho de 2024, em missão oficial de serviço, conforme anexo."/>
  </r>
  <r>
    <x v="0"/>
    <n v="0"/>
    <n v="0"/>
    <n v="0"/>
    <n v="30000"/>
    <x v="1806"/>
    <x v="0"/>
    <x v="0"/>
    <x v="0"/>
    <s v="01.25.03.12"/>
    <x v="6"/>
    <x v="3"/>
    <x v="3"/>
    <s v="Emprego e Formação profissional"/>
    <s v="01.25.03"/>
    <s v="Emprego e Formação profissional"/>
    <s v="01.25.03"/>
    <x v="4"/>
    <x v="0"/>
    <x v="2"/>
    <x v="2"/>
    <x v="0"/>
    <x v="1"/>
    <x v="0"/>
    <x v="0"/>
    <x v="9"/>
    <s v="2024-07-12"/>
    <x v="2"/>
    <n v="30000"/>
    <x v="0"/>
    <m/>
    <x v="0"/>
    <m/>
    <x v="309"/>
    <n v="100479686"/>
    <x v="0"/>
    <x v="0"/>
    <s v="Estágios Profissionais e Promoção de Emprego"/>
    <s v="ORI"/>
    <x v="0"/>
    <m/>
    <x v="0"/>
    <x v="0"/>
    <x v="0"/>
    <x v="0"/>
    <x v="0"/>
    <x v="0"/>
    <x v="0"/>
    <x v="0"/>
    <x v="0"/>
    <x v="0"/>
    <x v="0"/>
    <s v="Estágios Profissionais e Promoção de Emprego"/>
    <x v="0"/>
    <x v="0"/>
    <x v="0"/>
    <x v="0"/>
    <x v="1"/>
    <x v="0"/>
    <x v="0"/>
    <x v="0"/>
    <x v="0"/>
    <x v="0"/>
    <x v="0"/>
    <x v="0"/>
    <s v="Apoio  a favor do senhor Isaías Martins Tavares para criação de auto emprego, conforme anexo."/>
  </r>
  <r>
    <x v="0"/>
    <n v="0"/>
    <n v="0"/>
    <n v="0"/>
    <n v="4200"/>
    <x v="1807"/>
    <x v="0"/>
    <x v="0"/>
    <x v="0"/>
    <s v="03.16.15"/>
    <x v="0"/>
    <x v="0"/>
    <x v="0"/>
    <s v="Direção Financeira"/>
    <s v="03.16.15"/>
    <s v="Direção Financeira"/>
    <s v="03.16.15"/>
    <x v="3"/>
    <x v="0"/>
    <x v="0"/>
    <x v="1"/>
    <x v="0"/>
    <x v="0"/>
    <x v="0"/>
    <x v="0"/>
    <x v="9"/>
    <s v="2024-07-17"/>
    <x v="2"/>
    <n v="4200"/>
    <x v="0"/>
    <m/>
    <x v="0"/>
    <m/>
    <x v="240"/>
    <n v="100426451"/>
    <x v="0"/>
    <x v="0"/>
    <s v="Direção Financeira"/>
    <s v="ORI"/>
    <x v="0"/>
    <m/>
    <x v="0"/>
    <x v="0"/>
    <x v="0"/>
    <x v="0"/>
    <x v="0"/>
    <x v="0"/>
    <x v="0"/>
    <x v="0"/>
    <x v="0"/>
    <x v="0"/>
    <x v="0"/>
    <s v="Direção Financeira"/>
    <x v="0"/>
    <x v="0"/>
    <x v="0"/>
    <x v="0"/>
    <x v="0"/>
    <x v="0"/>
    <x v="0"/>
    <x v="0"/>
    <x v="0"/>
    <x v="0"/>
    <x v="0"/>
    <x v="0"/>
    <s v="Ajuda de custo a favor do Sr. Carlos Armando, pela sua deslocação a Praia nos dia 14, 20 e 27 de julho de 2024, em missão oficial de serviço, conforme anexo."/>
  </r>
  <r>
    <x v="0"/>
    <n v="0"/>
    <n v="0"/>
    <n v="0"/>
    <n v="18952"/>
    <x v="1808"/>
    <x v="0"/>
    <x v="0"/>
    <x v="0"/>
    <s v="03.16.15"/>
    <x v="0"/>
    <x v="0"/>
    <x v="0"/>
    <s v="Direção Financeira"/>
    <s v="03.16.15"/>
    <s v="Direção Financeira"/>
    <s v="03.16.15"/>
    <x v="50"/>
    <x v="0"/>
    <x v="2"/>
    <x v="11"/>
    <x v="0"/>
    <x v="0"/>
    <x v="0"/>
    <x v="0"/>
    <x v="9"/>
    <s v="2024-07-22"/>
    <x v="2"/>
    <n v="18952"/>
    <x v="0"/>
    <m/>
    <x v="0"/>
    <m/>
    <x v="76"/>
    <n v="100394431"/>
    <x v="0"/>
    <x v="0"/>
    <s v="Direção Financeira"/>
    <s v="ORI"/>
    <x v="0"/>
    <m/>
    <x v="0"/>
    <x v="0"/>
    <x v="0"/>
    <x v="0"/>
    <x v="0"/>
    <x v="0"/>
    <x v="0"/>
    <x v="0"/>
    <x v="0"/>
    <x v="0"/>
    <x v="0"/>
    <s v="Direção Financeira"/>
    <x v="0"/>
    <x v="0"/>
    <x v="0"/>
    <x v="0"/>
    <x v="0"/>
    <x v="0"/>
    <x v="0"/>
    <x v="0"/>
    <x v="0"/>
    <x v="0"/>
    <x v="0"/>
    <x v="0"/>
    <s v="Pagamento a favor da Garantia, referente seguro automóvel St-20-XE DAF CF, conforme anexo."/>
  </r>
  <r>
    <x v="0"/>
    <n v="0"/>
    <n v="0"/>
    <n v="0"/>
    <n v="2185"/>
    <x v="1809"/>
    <x v="0"/>
    <x v="0"/>
    <x v="0"/>
    <s v="03.16.15"/>
    <x v="0"/>
    <x v="0"/>
    <x v="0"/>
    <s v="Direção Financeira"/>
    <s v="03.16.15"/>
    <s v="Direção Financeira"/>
    <s v="03.16.15"/>
    <x v="43"/>
    <x v="0"/>
    <x v="0"/>
    <x v="1"/>
    <x v="0"/>
    <x v="0"/>
    <x v="0"/>
    <x v="0"/>
    <x v="9"/>
    <s v="2024-07-22"/>
    <x v="2"/>
    <n v="2185"/>
    <x v="0"/>
    <m/>
    <x v="0"/>
    <m/>
    <x v="6"/>
    <n v="100474914"/>
    <x v="0"/>
    <x v="0"/>
    <s v="Direção Financeira"/>
    <s v="ORI"/>
    <x v="0"/>
    <m/>
    <x v="0"/>
    <x v="0"/>
    <x v="0"/>
    <x v="0"/>
    <x v="0"/>
    <x v="0"/>
    <x v="0"/>
    <x v="0"/>
    <x v="0"/>
    <x v="0"/>
    <x v="0"/>
    <s v="Direção Financeira"/>
    <x v="0"/>
    <x v="0"/>
    <x v="0"/>
    <x v="0"/>
    <x v="0"/>
    <x v="0"/>
    <x v="0"/>
    <x v="0"/>
    <x v="0"/>
    <x v="0"/>
    <x v="0"/>
    <x v="0"/>
    <s v=" Pagamento a favor da Tesoureira Municipal, referente DUC RNI (SIRA), conforme anexo.  "/>
  </r>
  <r>
    <x v="0"/>
    <n v="0"/>
    <n v="0"/>
    <n v="0"/>
    <n v="11500"/>
    <x v="1810"/>
    <x v="0"/>
    <x v="1"/>
    <x v="0"/>
    <s v="03.03.10"/>
    <x v="8"/>
    <x v="0"/>
    <x v="4"/>
    <s v="Receitas Da Câmara"/>
    <s v="03.03.10"/>
    <s v="Receitas Da Câmara"/>
    <s v="03.03.10"/>
    <x v="42"/>
    <x v="0"/>
    <x v="3"/>
    <x v="3"/>
    <x v="0"/>
    <x v="0"/>
    <x v="2"/>
    <x v="0"/>
    <x v="9"/>
    <s v="2024-07-18"/>
    <x v="2"/>
    <n v="1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1811"/>
    <x v="0"/>
    <x v="1"/>
    <x v="0"/>
    <s v="03.03.10"/>
    <x v="8"/>
    <x v="0"/>
    <x v="4"/>
    <s v="Receitas Da Câmara"/>
    <s v="03.03.10"/>
    <s v="Receitas Da Câmara"/>
    <s v="03.03.10"/>
    <x v="19"/>
    <x v="0"/>
    <x v="3"/>
    <x v="6"/>
    <x v="0"/>
    <x v="0"/>
    <x v="2"/>
    <x v="0"/>
    <x v="9"/>
    <s v="2024-07-18"/>
    <x v="2"/>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
    <x v="1812"/>
    <x v="0"/>
    <x v="1"/>
    <x v="0"/>
    <s v="03.03.10"/>
    <x v="8"/>
    <x v="0"/>
    <x v="4"/>
    <s v="Receitas Da Câmara"/>
    <s v="03.03.10"/>
    <s v="Receitas Da Câmara"/>
    <s v="03.03.10"/>
    <x v="8"/>
    <x v="0"/>
    <x v="3"/>
    <x v="3"/>
    <x v="0"/>
    <x v="0"/>
    <x v="2"/>
    <x v="0"/>
    <x v="9"/>
    <s v="2024-07-18"/>
    <x v="2"/>
    <n v="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66"/>
    <x v="1813"/>
    <x v="0"/>
    <x v="1"/>
    <x v="0"/>
    <s v="03.03.10"/>
    <x v="8"/>
    <x v="0"/>
    <x v="4"/>
    <s v="Receitas Da Câmara"/>
    <s v="03.03.10"/>
    <s v="Receitas Da Câmara"/>
    <s v="03.03.10"/>
    <x v="9"/>
    <x v="0"/>
    <x v="3"/>
    <x v="3"/>
    <x v="0"/>
    <x v="0"/>
    <x v="2"/>
    <x v="0"/>
    <x v="9"/>
    <s v="2024-07-18"/>
    <x v="2"/>
    <n v="33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200"/>
    <x v="1814"/>
    <x v="0"/>
    <x v="1"/>
    <x v="0"/>
    <s v="03.03.10"/>
    <x v="8"/>
    <x v="0"/>
    <x v="4"/>
    <s v="Receitas Da Câmara"/>
    <s v="03.03.10"/>
    <s v="Receitas Da Câmara"/>
    <s v="03.03.10"/>
    <x v="26"/>
    <x v="0"/>
    <x v="3"/>
    <x v="3"/>
    <x v="0"/>
    <x v="0"/>
    <x v="2"/>
    <x v="0"/>
    <x v="9"/>
    <s v="2024-07-18"/>
    <x v="2"/>
    <n v="8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00"/>
    <x v="1815"/>
    <x v="0"/>
    <x v="1"/>
    <x v="0"/>
    <s v="03.03.10"/>
    <x v="8"/>
    <x v="0"/>
    <x v="4"/>
    <s v="Receitas Da Câmara"/>
    <s v="03.03.10"/>
    <s v="Receitas Da Câmara"/>
    <s v="03.03.10"/>
    <x v="12"/>
    <x v="0"/>
    <x v="3"/>
    <x v="3"/>
    <x v="0"/>
    <x v="0"/>
    <x v="2"/>
    <x v="0"/>
    <x v="9"/>
    <s v="2024-07-18"/>
    <x v="2"/>
    <n v="10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1816"/>
    <x v="0"/>
    <x v="1"/>
    <x v="0"/>
    <s v="03.03.10"/>
    <x v="8"/>
    <x v="0"/>
    <x v="4"/>
    <s v="Receitas Da Câmara"/>
    <s v="03.03.10"/>
    <s v="Receitas Da Câmara"/>
    <s v="03.03.10"/>
    <x v="13"/>
    <x v="0"/>
    <x v="3"/>
    <x v="3"/>
    <x v="0"/>
    <x v="0"/>
    <x v="2"/>
    <x v="0"/>
    <x v="9"/>
    <s v="2024-07-18"/>
    <x v="2"/>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35"/>
    <x v="1817"/>
    <x v="0"/>
    <x v="1"/>
    <x v="0"/>
    <s v="03.03.10"/>
    <x v="8"/>
    <x v="0"/>
    <x v="4"/>
    <s v="Receitas Da Câmara"/>
    <s v="03.03.10"/>
    <s v="Receitas Da Câmara"/>
    <s v="03.03.10"/>
    <x v="10"/>
    <x v="0"/>
    <x v="3"/>
    <x v="3"/>
    <x v="0"/>
    <x v="0"/>
    <x v="2"/>
    <x v="0"/>
    <x v="9"/>
    <s v="2024-07-18"/>
    <x v="2"/>
    <n v="48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1818"/>
    <x v="0"/>
    <x v="1"/>
    <x v="0"/>
    <s v="03.03.10"/>
    <x v="8"/>
    <x v="0"/>
    <x v="4"/>
    <s v="Receitas Da Câmara"/>
    <s v="03.03.10"/>
    <s v="Receitas Da Câmara"/>
    <s v="03.03.10"/>
    <x v="17"/>
    <x v="0"/>
    <x v="3"/>
    <x v="3"/>
    <x v="0"/>
    <x v="0"/>
    <x v="2"/>
    <x v="0"/>
    <x v="9"/>
    <s v="2024-07-18"/>
    <x v="2"/>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1819"/>
    <x v="0"/>
    <x v="1"/>
    <x v="0"/>
    <s v="03.03.10"/>
    <x v="8"/>
    <x v="0"/>
    <x v="4"/>
    <s v="Receitas Da Câmara"/>
    <s v="03.03.10"/>
    <s v="Receitas Da Câmara"/>
    <s v="03.03.10"/>
    <x v="6"/>
    <x v="0"/>
    <x v="3"/>
    <x v="3"/>
    <x v="0"/>
    <x v="0"/>
    <x v="2"/>
    <x v="0"/>
    <x v="9"/>
    <s v="2024-07-18"/>
    <x v="2"/>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6400"/>
    <x v="1820"/>
    <x v="0"/>
    <x v="1"/>
    <x v="0"/>
    <s v="03.03.10"/>
    <x v="8"/>
    <x v="0"/>
    <x v="4"/>
    <s v="Receitas Da Câmara"/>
    <s v="03.03.10"/>
    <s v="Receitas Da Câmara"/>
    <s v="03.03.10"/>
    <x v="18"/>
    <x v="0"/>
    <x v="0"/>
    <x v="0"/>
    <x v="0"/>
    <x v="0"/>
    <x v="2"/>
    <x v="0"/>
    <x v="9"/>
    <s v="2024-07-18"/>
    <x v="2"/>
    <n v="76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1821"/>
    <x v="0"/>
    <x v="1"/>
    <x v="0"/>
    <s v="03.03.10"/>
    <x v="8"/>
    <x v="0"/>
    <x v="4"/>
    <s v="Receitas Da Câmara"/>
    <s v="03.03.10"/>
    <s v="Receitas Da Câmara"/>
    <s v="03.03.10"/>
    <x v="25"/>
    <x v="0"/>
    <x v="3"/>
    <x v="3"/>
    <x v="0"/>
    <x v="0"/>
    <x v="2"/>
    <x v="0"/>
    <x v="9"/>
    <s v="2024-07-18"/>
    <x v="2"/>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400"/>
    <x v="1822"/>
    <x v="0"/>
    <x v="1"/>
    <x v="0"/>
    <s v="03.03.10"/>
    <x v="8"/>
    <x v="0"/>
    <x v="4"/>
    <s v="Receitas Da Câmara"/>
    <s v="03.03.10"/>
    <s v="Receitas Da Câmara"/>
    <s v="03.03.10"/>
    <x v="11"/>
    <x v="0"/>
    <x v="0"/>
    <x v="5"/>
    <x v="0"/>
    <x v="0"/>
    <x v="2"/>
    <x v="0"/>
    <x v="9"/>
    <s v="2024-07-18"/>
    <x v="2"/>
    <n v="2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00"/>
    <x v="1823"/>
    <x v="0"/>
    <x v="1"/>
    <x v="0"/>
    <s v="03.03.10"/>
    <x v="8"/>
    <x v="0"/>
    <x v="4"/>
    <s v="Receitas Da Câmara"/>
    <s v="03.03.10"/>
    <s v="Receitas Da Câmara"/>
    <s v="03.03.10"/>
    <x v="76"/>
    <x v="0"/>
    <x v="3"/>
    <x v="7"/>
    <x v="0"/>
    <x v="0"/>
    <x v="2"/>
    <x v="0"/>
    <x v="9"/>
    <s v="2024-07-18"/>
    <x v="2"/>
    <n v="27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804713"/>
    <x v="1824"/>
    <x v="0"/>
    <x v="0"/>
    <x v="0"/>
    <s v="01.27.06.80"/>
    <x v="1"/>
    <x v="1"/>
    <x v="1"/>
    <s v="Requalificação Urbana e habitação"/>
    <s v="01.27.06"/>
    <s v="Requalificação Urbana e habitação"/>
    <s v="01.27.06"/>
    <x v="1"/>
    <x v="0"/>
    <x v="0"/>
    <x v="0"/>
    <x v="0"/>
    <x v="1"/>
    <x v="1"/>
    <x v="0"/>
    <x v="5"/>
    <s v="2024-08-01"/>
    <x v="2"/>
    <n v="804713"/>
    <x v="0"/>
    <m/>
    <x v="0"/>
    <m/>
    <x v="310"/>
    <n v="100479016"/>
    <x v="0"/>
    <x v="0"/>
    <s v="Requalificação Urbana de Veneza"/>
    <s v="ORI"/>
    <x v="0"/>
    <m/>
    <x v="0"/>
    <x v="0"/>
    <x v="0"/>
    <x v="0"/>
    <x v="0"/>
    <x v="0"/>
    <x v="0"/>
    <x v="0"/>
    <x v="0"/>
    <x v="0"/>
    <x v="0"/>
    <s v="Requalificação Urbana de Veneza"/>
    <x v="0"/>
    <x v="0"/>
    <x v="0"/>
    <x v="0"/>
    <x v="1"/>
    <x v="0"/>
    <x v="0"/>
    <x v="0"/>
    <x v="0"/>
    <x v="0"/>
    <x v="0"/>
    <x v="0"/>
    <s v="Pagamento referente a 20% do valor de adiantamento do contrato empreitada de obras de requalificação urbana e ambiental de Kizomba Rua Nº1, conforme anexo. "/>
  </r>
  <r>
    <x v="0"/>
    <n v="0"/>
    <n v="0"/>
    <n v="0"/>
    <n v="10000"/>
    <x v="1825"/>
    <x v="0"/>
    <x v="0"/>
    <x v="0"/>
    <s v="01.25.04.22"/>
    <x v="7"/>
    <x v="3"/>
    <x v="3"/>
    <s v="Cultura"/>
    <s v="01.25.04"/>
    <s v="Cultura"/>
    <s v="01.25.04"/>
    <x v="4"/>
    <x v="0"/>
    <x v="2"/>
    <x v="2"/>
    <x v="0"/>
    <x v="1"/>
    <x v="0"/>
    <x v="0"/>
    <x v="5"/>
    <s v="2024-08-23"/>
    <x v="2"/>
    <n v="10000"/>
    <x v="0"/>
    <m/>
    <x v="0"/>
    <m/>
    <x v="311"/>
    <n v="100436503"/>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0"/>
    <n v="0"/>
    <n v="0"/>
    <n v="0"/>
    <n v="10000"/>
    <x v="1826"/>
    <x v="0"/>
    <x v="0"/>
    <x v="0"/>
    <s v="01.25.04.22"/>
    <x v="7"/>
    <x v="3"/>
    <x v="3"/>
    <s v="Cultura"/>
    <s v="01.25.04"/>
    <s v="Cultura"/>
    <s v="01.25.04"/>
    <x v="4"/>
    <x v="0"/>
    <x v="2"/>
    <x v="2"/>
    <x v="0"/>
    <x v="1"/>
    <x v="0"/>
    <x v="0"/>
    <x v="5"/>
    <s v="2024-08-23"/>
    <x v="2"/>
    <n v="10000"/>
    <x v="0"/>
    <m/>
    <x v="0"/>
    <m/>
    <x v="312"/>
    <n v="100475653"/>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pelos serviços prestados a noite nas vendas de free pass durante dias 09 e 10 de agosto/2024- Festival Calheta 2024, conforme anexo."/>
  </r>
  <r>
    <x v="1"/>
    <n v="0"/>
    <n v="0"/>
    <n v="0"/>
    <n v="243800"/>
    <x v="1827"/>
    <x v="0"/>
    <x v="0"/>
    <x v="0"/>
    <s v="01.27.06.76"/>
    <x v="11"/>
    <x v="1"/>
    <x v="1"/>
    <s v="Requalificação Urbana e habitação"/>
    <s v="01.27.06"/>
    <s v="Requalificação Urbana e habitação"/>
    <s v="01.27.06"/>
    <x v="1"/>
    <x v="0"/>
    <x v="0"/>
    <x v="0"/>
    <x v="0"/>
    <x v="1"/>
    <x v="1"/>
    <x v="0"/>
    <x v="5"/>
    <s v="2024-08-22"/>
    <x v="2"/>
    <n v="243800"/>
    <x v="0"/>
    <m/>
    <x v="0"/>
    <m/>
    <x v="6"/>
    <n v="100474914"/>
    <x v="0"/>
    <x v="0"/>
    <s v="Requalificação Urbana e Ambiental de Achada Monte III"/>
    <s v="ORI"/>
    <x v="0"/>
    <m/>
    <x v="0"/>
    <x v="0"/>
    <x v="0"/>
    <x v="0"/>
    <x v="0"/>
    <x v="0"/>
    <x v="0"/>
    <x v="0"/>
    <x v="0"/>
    <x v="0"/>
    <x v="0"/>
    <s v="Requalificação Urbana e Ambiental de Achada Monte III"/>
    <x v="0"/>
    <x v="0"/>
    <x v="0"/>
    <x v="0"/>
    <x v="1"/>
    <x v="0"/>
    <x v="0"/>
    <x v="0"/>
    <x v="0"/>
    <x v="0"/>
    <x v="0"/>
    <x v="0"/>
    <s v="Pagamento de mão de obra de trabalhos de calcetamento em Dacalinha, conforme proposta em anexo."/>
  </r>
  <r>
    <x v="0"/>
    <n v="0"/>
    <n v="0"/>
    <n v="0"/>
    <n v="354"/>
    <x v="1828"/>
    <x v="0"/>
    <x v="0"/>
    <x v="0"/>
    <s v="01.25.05.09"/>
    <x v="26"/>
    <x v="3"/>
    <x v="3"/>
    <s v="Saúde"/>
    <s v="01.25.05"/>
    <s v="Saúde"/>
    <s v="01.25.05"/>
    <x v="7"/>
    <x v="0"/>
    <x v="4"/>
    <x v="4"/>
    <x v="0"/>
    <x v="1"/>
    <x v="0"/>
    <x v="0"/>
    <x v="5"/>
    <s v="2024-08-29"/>
    <x v="2"/>
    <n v="354"/>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Pagamento a favor da Farmácia São Miguel referente a aquisição de medicamentos da senhora Arcângela Furtado, conforme anexo"/>
  </r>
  <r>
    <x v="0"/>
    <n v="0"/>
    <n v="0"/>
    <n v="0"/>
    <n v="2880"/>
    <x v="1829"/>
    <x v="0"/>
    <x v="1"/>
    <x v="0"/>
    <s v="03.03.10"/>
    <x v="8"/>
    <x v="0"/>
    <x v="4"/>
    <s v="Receitas Da Câmara"/>
    <s v="03.03.10"/>
    <s v="Receitas Da Câmara"/>
    <s v="03.03.10"/>
    <x v="6"/>
    <x v="0"/>
    <x v="3"/>
    <x v="3"/>
    <x v="0"/>
    <x v="0"/>
    <x v="2"/>
    <x v="0"/>
    <x v="5"/>
    <s v="2024-08-22"/>
    <x v="2"/>
    <n v="28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75"/>
    <x v="1830"/>
    <x v="0"/>
    <x v="1"/>
    <x v="0"/>
    <s v="03.03.10"/>
    <x v="8"/>
    <x v="0"/>
    <x v="4"/>
    <s v="Receitas Da Câmara"/>
    <s v="03.03.10"/>
    <s v="Receitas Da Câmara"/>
    <s v="03.03.10"/>
    <x v="12"/>
    <x v="0"/>
    <x v="3"/>
    <x v="3"/>
    <x v="0"/>
    <x v="0"/>
    <x v="2"/>
    <x v="0"/>
    <x v="5"/>
    <s v="2024-08-22"/>
    <x v="2"/>
    <n v="1207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01200"/>
    <x v="1831"/>
    <x v="0"/>
    <x v="1"/>
    <x v="0"/>
    <s v="03.03.10"/>
    <x v="8"/>
    <x v="0"/>
    <x v="4"/>
    <s v="Receitas Da Câmara"/>
    <s v="03.03.10"/>
    <s v="Receitas Da Câmara"/>
    <s v="03.03.10"/>
    <x v="15"/>
    <x v="0"/>
    <x v="0"/>
    <x v="0"/>
    <x v="0"/>
    <x v="0"/>
    <x v="2"/>
    <x v="0"/>
    <x v="5"/>
    <s v="2024-08-22"/>
    <x v="2"/>
    <n v="20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10"/>
    <x v="1832"/>
    <x v="0"/>
    <x v="1"/>
    <x v="0"/>
    <s v="03.03.10"/>
    <x v="8"/>
    <x v="0"/>
    <x v="4"/>
    <s v="Receitas Da Câmara"/>
    <s v="03.03.10"/>
    <s v="Receitas Da Câmara"/>
    <s v="03.03.10"/>
    <x v="10"/>
    <x v="0"/>
    <x v="3"/>
    <x v="3"/>
    <x v="0"/>
    <x v="0"/>
    <x v="2"/>
    <x v="0"/>
    <x v="5"/>
    <s v="2024-08-22"/>
    <x v="2"/>
    <n v="73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3307"/>
    <x v="1833"/>
    <x v="0"/>
    <x v="1"/>
    <x v="0"/>
    <s v="03.03.10"/>
    <x v="8"/>
    <x v="0"/>
    <x v="4"/>
    <s v="Receitas Da Câmara"/>
    <s v="03.03.10"/>
    <s v="Receitas Da Câmara"/>
    <s v="03.03.10"/>
    <x v="18"/>
    <x v="0"/>
    <x v="0"/>
    <x v="0"/>
    <x v="0"/>
    <x v="0"/>
    <x v="2"/>
    <x v="0"/>
    <x v="5"/>
    <s v="2024-08-22"/>
    <x v="2"/>
    <n v="83307"/>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87500"/>
    <x v="1834"/>
    <x v="0"/>
    <x v="0"/>
    <x v="0"/>
    <s v="01.27.07.01"/>
    <x v="5"/>
    <x v="1"/>
    <x v="1"/>
    <s v="Requalificação Urbana e Habitação 2"/>
    <s v="01.27.07"/>
    <s v="Requalificação Urbana e Habitação 2"/>
    <s v="01.27.07"/>
    <x v="1"/>
    <x v="0"/>
    <x v="0"/>
    <x v="0"/>
    <x v="0"/>
    <x v="1"/>
    <x v="1"/>
    <x v="0"/>
    <x v="7"/>
    <s v="2024-09-19"/>
    <x v="2"/>
    <n v="287500"/>
    <x v="0"/>
    <m/>
    <x v="0"/>
    <m/>
    <x v="313"/>
    <n v="100479720"/>
    <x v="0"/>
    <x v="0"/>
    <s v="Construção da Estrada de Mato Dentro"/>
    <s v="ORI"/>
    <x v="0"/>
    <m/>
    <x v="0"/>
    <x v="0"/>
    <x v="0"/>
    <x v="0"/>
    <x v="0"/>
    <x v="0"/>
    <x v="0"/>
    <x v="0"/>
    <x v="0"/>
    <x v="0"/>
    <x v="0"/>
    <s v="Construção da Estrada de Mato Dentro"/>
    <x v="0"/>
    <x v="0"/>
    <x v="0"/>
    <x v="0"/>
    <x v="1"/>
    <x v="0"/>
    <x v="0"/>
    <x v="0"/>
    <x v="0"/>
    <x v="0"/>
    <x v="0"/>
    <x v="0"/>
    <s v="Pagamento referente a aquisição de serviços de elaboração do estudo Ambiental da Estrada Hortelã- Mato Dento, conforme anexo."/>
  </r>
  <r>
    <x v="0"/>
    <n v="0"/>
    <n v="0"/>
    <n v="0"/>
    <n v="20000"/>
    <x v="1835"/>
    <x v="0"/>
    <x v="0"/>
    <x v="0"/>
    <s v="01.25.04.22"/>
    <x v="7"/>
    <x v="3"/>
    <x v="3"/>
    <s v="Cultura"/>
    <s v="01.25.04"/>
    <s v="Cultura"/>
    <s v="01.25.04"/>
    <x v="4"/>
    <x v="0"/>
    <x v="2"/>
    <x v="2"/>
    <x v="0"/>
    <x v="1"/>
    <x v="0"/>
    <x v="0"/>
    <x v="7"/>
    <s v="2024-09-25"/>
    <x v="2"/>
    <n v="20000"/>
    <x v="0"/>
    <m/>
    <x v="0"/>
    <m/>
    <x v="314"/>
    <n v="100449573"/>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André Andrade, apresentador da  atuação dos artista na IV edição da Noite de Mornas, conforme anexo "/>
  </r>
  <r>
    <x v="0"/>
    <n v="0"/>
    <n v="0"/>
    <n v="0"/>
    <n v="1300"/>
    <x v="1836"/>
    <x v="0"/>
    <x v="0"/>
    <x v="0"/>
    <s v="01.25.05.09"/>
    <x v="26"/>
    <x v="3"/>
    <x v="3"/>
    <s v="Saúde"/>
    <s v="01.25.05"/>
    <s v="Saúde"/>
    <s v="01.25.05"/>
    <x v="7"/>
    <x v="0"/>
    <x v="4"/>
    <x v="4"/>
    <x v="0"/>
    <x v="1"/>
    <x v="0"/>
    <x v="0"/>
    <x v="8"/>
    <s v="2024-10-02"/>
    <x v="3"/>
    <n v="1300"/>
    <x v="0"/>
    <m/>
    <x v="0"/>
    <m/>
    <x v="315"/>
    <n v="100428304"/>
    <x v="0"/>
    <x v="0"/>
    <s v="Apoio a Consultas de Especialidade e Medicamentos"/>
    <s v="ORI"/>
    <x v="0"/>
    <s v="ACE"/>
    <x v="0"/>
    <x v="0"/>
    <x v="0"/>
    <x v="0"/>
    <x v="0"/>
    <x v="0"/>
    <x v="0"/>
    <x v="0"/>
    <x v="0"/>
    <x v="0"/>
    <x v="0"/>
    <s v="Apoio a Consultas de Especialidade e Medicamentos"/>
    <x v="0"/>
    <x v="0"/>
    <x v="0"/>
    <x v="0"/>
    <x v="1"/>
    <x v="0"/>
    <x v="0"/>
    <x v="0"/>
    <x v="0"/>
    <x v="0"/>
    <x v="0"/>
    <x v="0"/>
    <s v="Apoio a favor da senhora Ernestina Lopes da Costa, para aquisição de medicamento, conforme anexo."/>
  </r>
  <r>
    <x v="0"/>
    <n v="0"/>
    <n v="0"/>
    <n v="0"/>
    <n v="460"/>
    <x v="1837"/>
    <x v="0"/>
    <x v="1"/>
    <x v="0"/>
    <s v="03.03.10"/>
    <x v="8"/>
    <x v="0"/>
    <x v="4"/>
    <s v="Receitas Da Câmara"/>
    <s v="03.03.10"/>
    <s v="Receitas Da Câmara"/>
    <s v="03.03.10"/>
    <x v="8"/>
    <x v="0"/>
    <x v="3"/>
    <x v="3"/>
    <x v="0"/>
    <x v="0"/>
    <x v="2"/>
    <x v="0"/>
    <x v="7"/>
    <s v="2024-09-06"/>
    <x v="2"/>
    <n v="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690"/>
    <x v="1838"/>
    <x v="0"/>
    <x v="1"/>
    <x v="0"/>
    <s v="03.03.10"/>
    <x v="8"/>
    <x v="0"/>
    <x v="4"/>
    <s v="Receitas Da Câmara"/>
    <s v="03.03.10"/>
    <s v="Receitas Da Câmara"/>
    <s v="03.03.10"/>
    <x v="17"/>
    <x v="0"/>
    <x v="3"/>
    <x v="3"/>
    <x v="0"/>
    <x v="0"/>
    <x v="2"/>
    <x v="0"/>
    <x v="7"/>
    <s v="2024-09-06"/>
    <x v="2"/>
    <n v="146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96"/>
    <x v="1839"/>
    <x v="0"/>
    <x v="1"/>
    <x v="0"/>
    <s v="03.03.10"/>
    <x v="8"/>
    <x v="0"/>
    <x v="4"/>
    <s v="Receitas Da Câmara"/>
    <s v="03.03.10"/>
    <s v="Receitas Da Câmara"/>
    <s v="03.03.10"/>
    <x v="9"/>
    <x v="0"/>
    <x v="3"/>
    <x v="3"/>
    <x v="0"/>
    <x v="0"/>
    <x v="2"/>
    <x v="0"/>
    <x v="7"/>
    <s v="2024-09-06"/>
    <x v="2"/>
    <n v="699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30"/>
    <x v="1840"/>
    <x v="0"/>
    <x v="1"/>
    <x v="0"/>
    <s v="03.03.10"/>
    <x v="8"/>
    <x v="0"/>
    <x v="4"/>
    <s v="Receitas Da Câmara"/>
    <s v="03.03.10"/>
    <s v="Receitas Da Câmara"/>
    <s v="03.03.10"/>
    <x v="13"/>
    <x v="0"/>
    <x v="3"/>
    <x v="3"/>
    <x v="0"/>
    <x v="0"/>
    <x v="2"/>
    <x v="0"/>
    <x v="7"/>
    <s v="2024-09-06"/>
    <x v="2"/>
    <n v="2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30"/>
    <x v="1841"/>
    <x v="0"/>
    <x v="1"/>
    <x v="0"/>
    <s v="03.03.10"/>
    <x v="8"/>
    <x v="0"/>
    <x v="4"/>
    <s v="Receitas Da Câmara"/>
    <s v="03.03.10"/>
    <s v="Receitas Da Câmara"/>
    <s v="03.03.10"/>
    <x v="6"/>
    <x v="0"/>
    <x v="3"/>
    <x v="3"/>
    <x v="0"/>
    <x v="0"/>
    <x v="2"/>
    <x v="0"/>
    <x v="7"/>
    <s v="2024-09-06"/>
    <x v="2"/>
    <n v="6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9204"/>
    <x v="1842"/>
    <x v="0"/>
    <x v="1"/>
    <x v="0"/>
    <s v="03.03.10"/>
    <x v="8"/>
    <x v="0"/>
    <x v="4"/>
    <s v="Receitas Da Câmara"/>
    <s v="03.03.10"/>
    <s v="Receitas Da Câmara"/>
    <s v="03.03.10"/>
    <x v="18"/>
    <x v="0"/>
    <x v="0"/>
    <x v="0"/>
    <x v="0"/>
    <x v="0"/>
    <x v="2"/>
    <x v="0"/>
    <x v="7"/>
    <s v="2024-09-06"/>
    <x v="2"/>
    <n v="7920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1843"/>
    <x v="0"/>
    <x v="1"/>
    <x v="0"/>
    <s v="03.03.10"/>
    <x v="8"/>
    <x v="0"/>
    <x v="4"/>
    <s v="Receitas Da Câmara"/>
    <s v="03.03.10"/>
    <s v="Receitas Da Câmara"/>
    <s v="03.03.10"/>
    <x v="20"/>
    <x v="0"/>
    <x v="3"/>
    <x v="3"/>
    <x v="0"/>
    <x v="0"/>
    <x v="2"/>
    <x v="0"/>
    <x v="7"/>
    <s v="2024-09-06"/>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
    <x v="1844"/>
    <x v="0"/>
    <x v="1"/>
    <x v="0"/>
    <s v="03.03.10"/>
    <x v="8"/>
    <x v="0"/>
    <x v="4"/>
    <s v="Receitas Da Câmara"/>
    <s v="03.03.10"/>
    <s v="Receitas Da Câmara"/>
    <s v="03.03.10"/>
    <x v="21"/>
    <x v="0"/>
    <x v="3"/>
    <x v="3"/>
    <x v="0"/>
    <x v="0"/>
    <x v="2"/>
    <x v="0"/>
    <x v="7"/>
    <s v="2024-09-06"/>
    <x v="2"/>
    <n v="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150"/>
    <x v="1845"/>
    <x v="0"/>
    <x v="1"/>
    <x v="0"/>
    <s v="03.03.10"/>
    <x v="8"/>
    <x v="0"/>
    <x v="4"/>
    <s v="Receitas Da Câmara"/>
    <s v="03.03.10"/>
    <s v="Receitas Da Câmara"/>
    <s v="03.03.10"/>
    <x v="12"/>
    <x v="0"/>
    <x v="3"/>
    <x v="3"/>
    <x v="0"/>
    <x v="0"/>
    <x v="2"/>
    <x v="0"/>
    <x v="7"/>
    <s v="2024-09-06"/>
    <x v="2"/>
    <n v="2815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85626"/>
    <x v="1846"/>
    <x v="0"/>
    <x v="1"/>
    <x v="0"/>
    <s v="03.03.10"/>
    <x v="8"/>
    <x v="0"/>
    <x v="4"/>
    <s v="Receitas Da Câmara"/>
    <s v="03.03.10"/>
    <s v="Receitas Da Câmara"/>
    <s v="03.03.10"/>
    <x v="15"/>
    <x v="0"/>
    <x v="0"/>
    <x v="0"/>
    <x v="0"/>
    <x v="0"/>
    <x v="2"/>
    <x v="0"/>
    <x v="7"/>
    <s v="2024-09-06"/>
    <x v="2"/>
    <n v="8562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100"/>
    <x v="1847"/>
    <x v="0"/>
    <x v="1"/>
    <x v="0"/>
    <s v="03.03.10"/>
    <x v="8"/>
    <x v="0"/>
    <x v="4"/>
    <s v="Receitas Da Câmara"/>
    <s v="03.03.10"/>
    <s v="Receitas Da Câmara"/>
    <s v="03.03.10"/>
    <x v="11"/>
    <x v="0"/>
    <x v="0"/>
    <x v="5"/>
    <x v="0"/>
    <x v="0"/>
    <x v="2"/>
    <x v="0"/>
    <x v="7"/>
    <s v="2024-09-06"/>
    <x v="2"/>
    <n v="10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610"/>
    <x v="1848"/>
    <x v="0"/>
    <x v="1"/>
    <x v="0"/>
    <s v="03.03.10"/>
    <x v="8"/>
    <x v="0"/>
    <x v="4"/>
    <s v="Receitas Da Câmara"/>
    <s v="03.03.10"/>
    <s v="Receitas Da Câmara"/>
    <s v="03.03.10"/>
    <x v="10"/>
    <x v="0"/>
    <x v="3"/>
    <x v="3"/>
    <x v="0"/>
    <x v="0"/>
    <x v="2"/>
    <x v="0"/>
    <x v="7"/>
    <s v="2024-09-06"/>
    <x v="2"/>
    <n v="76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1849"/>
    <x v="0"/>
    <x v="1"/>
    <x v="0"/>
    <s v="03.03.10"/>
    <x v="8"/>
    <x v="0"/>
    <x v="4"/>
    <s v="Receitas Da Câmara"/>
    <s v="03.03.10"/>
    <s v="Receitas Da Câmara"/>
    <s v="03.03.10"/>
    <x v="8"/>
    <x v="0"/>
    <x v="3"/>
    <x v="3"/>
    <x v="0"/>
    <x v="0"/>
    <x v="2"/>
    <x v="0"/>
    <x v="7"/>
    <s v="2024-09-10"/>
    <x v="2"/>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1850"/>
    <x v="0"/>
    <x v="1"/>
    <x v="0"/>
    <s v="03.03.10"/>
    <x v="8"/>
    <x v="0"/>
    <x v="4"/>
    <s v="Receitas Da Câmara"/>
    <s v="03.03.10"/>
    <s v="Receitas Da Câmara"/>
    <s v="03.03.10"/>
    <x v="12"/>
    <x v="0"/>
    <x v="3"/>
    <x v="3"/>
    <x v="0"/>
    <x v="0"/>
    <x v="2"/>
    <x v="0"/>
    <x v="7"/>
    <s v="2024-09-10"/>
    <x v="2"/>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
    <x v="1851"/>
    <x v="0"/>
    <x v="1"/>
    <x v="0"/>
    <s v="03.03.10"/>
    <x v="8"/>
    <x v="0"/>
    <x v="4"/>
    <s v="Receitas Da Câmara"/>
    <s v="03.03.10"/>
    <s v="Receitas Da Câmara"/>
    <s v="03.03.10"/>
    <x v="23"/>
    <x v="0"/>
    <x v="3"/>
    <x v="7"/>
    <x v="0"/>
    <x v="0"/>
    <x v="2"/>
    <x v="0"/>
    <x v="7"/>
    <s v="2024-09-10"/>
    <x v="2"/>
    <n v="19"/>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198029"/>
    <x v="1852"/>
    <x v="0"/>
    <x v="1"/>
    <x v="0"/>
    <s v="03.03.10"/>
    <x v="8"/>
    <x v="0"/>
    <x v="4"/>
    <s v="Receitas Da Câmara"/>
    <s v="03.03.10"/>
    <s v="Receitas Da Câmara"/>
    <s v="03.03.10"/>
    <x v="15"/>
    <x v="0"/>
    <x v="0"/>
    <x v="0"/>
    <x v="0"/>
    <x v="0"/>
    <x v="2"/>
    <x v="0"/>
    <x v="7"/>
    <s v="2024-09-10"/>
    <x v="2"/>
    <n v="21980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404"/>
    <x v="1853"/>
    <x v="0"/>
    <x v="1"/>
    <x v="0"/>
    <s v="03.03.10"/>
    <x v="8"/>
    <x v="0"/>
    <x v="4"/>
    <s v="Receitas Da Câmara"/>
    <s v="03.03.10"/>
    <s v="Receitas Da Câmara"/>
    <s v="03.03.10"/>
    <x v="18"/>
    <x v="0"/>
    <x v="0"/>
    <x v="0"/>
    <x v="0"/>
    <x v="0"/>
    <x v="2"/>
    <x v="0"/>
    <x v="7"/>
    <s v="2024-09-10"/>
    <x v="2"/>
    <n v="4440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6"/>
    <x v="1854"/>
    <x v="0"/>
    <x v="1"/>
    <x v="0"/>
    <s v="03.03.10"/>
    <x v="8"/>
    <x v="0"/>
    <x v="4"/>
    <s v="Receitas Da Câmara"/>
    <s v="03.03.10"/>
    <s v="Receitas Da Câmara"/>
    <s v="03.03.10"/>
    <x v="17"/>
    <x v="0"/>
    <x v="3"/>
    <x v="3"/>
    <x v="0"/>
    <x v="0"/>
    <x v="2"/>
    <x v="0"/>
    <x v="7"/>
    <s v="2024-09-10"/>
    <x v="2"/>
    <n v="80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0"/>
    <x v="1855"/>
    <x v="0"/>
    <x v="1"/>
    <x v="0"/>
    <s v="03.03.10"/>
    <x v="8"/>
    <x v="0"/>
    <x v="4"/>
    <s v="Receitas Da Câmara"/>
    <s v="03.03.10"/>
    <s v="Receitas Da Câmara"/>
    <s v="03.03.10"/>
    <x v="11"/>
    <x v="0"/>
    <x v="0"/>
    <x v="5"/>
    <x v="0"/>
    <x v="0"/>
    <x v="2"/>
    <x v="0"/>
    <x v="7"/>
    <s v="2024-09-10"/>
    <x v="2"/>
    <n v="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1856"/>
    <x v="0"/>
    <x v="1"/>
    <x v="0"/>
    <s v="03.03.10"/>
    <x v="8"/>
    <x v="0"/>
    <x v="4"/>
    <s v="Receitas Da Câmara"/>
    <s v="03.03.10"/>
    <s v="Receitas Da Câmara"/>
    <s v="03.03.10"/>
    <x v="10"/>
    <x v="0"/>
    <x v="3"/>
    <x v="3"/>
    <x v="0"/>
    <x v="0"/>
    <x v="2"/>
    <x v="0"/>
    <x v="7"/>
    <s v="2024-09-10"/>
    <x v="2"/>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030"/>
    <x v="1857"/>
    <x v="0"/>
    <x v="1"/>
    <x v="0"/>
    <s v="03.03.10"/>
    <x v="8"/>
    <x v="0"/>
    <x v="4"/>
    <s v="Receitas Da Câmara"/>
    <s v="03.03.10"/>
    <s v="Receitas Da Câmara"/>
    <s v="03.03.10"/>
    <x v="13"/>
    <x v="0"/>
    <x v="3"/>
    <x v="3"/>
    <x v="0"/>
    <x v="0"/>
    <x v="2"/>
    <x v="0"/>
    <x v="7"/>
    <s v="2024-09-10"/>
    <x v="2"/>
    <n v="290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2"/>
    <x v="1858"/>
    <x v="0"/>
    <x v="1"/>
    <x v="0"/>
    <s v="03.03.10"/>
    <x v="8"/>
    <x v="0"/>
    <x v="4"/>
    <s v="Receitas Da Câmara"/>
    <s v="03.03.10"/>
    <s v="Receitas Da Câmara"/>
    <s v="03.03.10"/>
    <x v="22"/>
    <x v="0"/>
    <x v="3"/>
    <x v="7"/>
    <x v="0"/>
    <x v="0"/>
    <x v="2"/>
    <x v="0"/>
    <x v="7"/>
    <s v="2024-09-10"/>
    <x v="2"/>
    <n v="17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1859"/>
    <x v="0"/>
    <x v="1"/>
    <x v="0"/>
    <s v="03.03.10"/>
    <x v="8"/>
    <x v="0"/>
    <x v="4"/>
    <s v="Receitas Da Câmara"/>
    <s v="03.03.10"/>
    <s v="Receitas Da Câmara"/>
    <s v="03.03.10"/>
    <x v="6"/>
    <x v="0"/>
    <x v="3"/>
    <x v="3"/>
    <x v="0"/>
    <x v="0"/>
    <x v="2"/>
    <x v="0"/>
    <x v="7"/>
    <s v="2024-09-10"/>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1860"/>
    <x v="0"/>
    <x v="1"/>
    <x v="0"/>
    <s v="03.03.10"/>
    <x v="8"/>
    <x v="0"/>
    <x v="4"/>
    <s v="Receitas Da Câmara"/>
    <s v="03.03.10"/>
    <s v="Receitas Da Câmara"/>
    <s v="03.03.10"/>
    <x v="76"/>
    <x v="0"/>
    <x v="3"/>
    <x v="7"/>
    <x v="0"/>
    <x v="0"/>
    <x v="2"/>
    <x v="0"/>
    <x v="7"/>
    <s v="2024-09-10"/>
    <x v="2"/>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5420"/>
    <x v="1861"/>
    <x v="0"/>
    <x v="1"/>
    <x v="0"/>
    <s v="03.03.10"/>
    <x v="8"/>
    <x v="0"/>
    <x v="4"/>
    <s v="Receitas Da Câmara"/>
    <s v="03.03.10"/>
    <s v="Receitas Da Câmara"/>
    <s v="03.03.10"/>
    <x v="21"/>
    <x v="0"/>
    <x v="3"/>
    <x v="3"/>
    <x v="0"/>
    <x v="0"/>
    <x v="2"/>
    <x v="0"/>
    <x v="7"/>
    <s v="2024-09-12"/>
    <x v="2"/>
    <n v="125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90"/>
    <x v="1862"/>
    <x v="0"/>
    <x v="1"/>
    <x v="0"/>
    <s v="03.03.10"/>
    <x v="8"/>
    <x v="0"/>
    <x v="4"/>
    <s v="Receitas Da Câmara"/>
    <s v="03.03.10"/>
    <s v="Receitas Da Câmara"/>
    <s v="03.03.10"/>
    <x v="13"/>
    <x v="0"/>
    <x v="3"/>
    <x v="3"/>
    <x v="0"/>
    <x v="0"/>
    <x v="2"/>
    <x v="0"/>
    <x v="7"/>
    <s v="2024-09-12"/>
    <x v="2"/>
    <n v="33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3473"/>
    <x v="1863"/>
    <x v="0"/>
    <x v="1"/>
    <x v="0"/>
    <s v="03.03.10"/>
    <x v="8"/>
    <x v="0"/>
    <x v="4"/>
    <s v="Receitas Da Câmara"/>
    <s v="03.03.10"/>
    <s v="Receitas Da Câmara"/>
    <s v="03.03.10"/>
    <x v="18"/>
    <x v="0"/>
    <x v="0"/>
    <x v="0"/>
    <x v="0"/>
    <x v="0"/>
    <x v="2"/>
    <x v="0"/>
    <x v="7"/>
    <s v="2024-09-12"/>
    <x v="2"/>
    <n v="8347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
    <x v="1864"/>
    <x v="0"/>
    <x v="1"/>
    <x v="0"/>
    <s v="03.03.10"/>
    <x v="8"/>
    <x v="0"/>
    <x v="4"/>
    <s v="Receitas Da Câmara"/>
    <s v="03.03.10"/>
    <s v="Receitas Da Câmara"/>
    <s v="03.03.10"/>
    <x v="8"/>
    <x v="0"/>
    <x v="3"/>
    <x v="3"/>
    <x v="0"/>
    <x v="0"/>
    <x v="2"/>
    <x v="0"/>
    <x v="7"/>
    <s v="2024-09-12"/>
    <x v="2"/>
    <n v="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1865"/>
    <x v="0"/>
    <x v="1"/>
    <x v="0"/>
    <s v="03.03.10"/>
    <x v="8"/>
    <x v="0"/>
    <x v="4"/>
    <s v="Receitas Da Câmara"/>
    <s v="03.03.10"/>
    <s v="Receitas Da Câmara"/>
    <s v="03.03.10"/>
    <x v="6"/>
    <x v="0"/>
    <x v="3"/>
    <x v="3"/>
    <x v="0"/>
    <x v="0"/>
    <x v="2"/>
    <x v="0"/>
    <x v="7"/>
    <s v="2024-09-12"/>
    <x v="2"/>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23"/>
    <x v="1866"/>
    <x v="0"/>
    <x v="1"/>
    <x v="0"/>
    <s v="03.03.10"/>
    <x v="8"/>
    <x v="0"/>
    <x v="4"/>
    <s v="Receitas Da Câmara"/>
    <s v="03.03.10"/>
    <s v="Receitas Da Câmara"/>
    <s v="03.03.10"/>
    <x v="9"/>
    <x v="0"/>
    <x v="3"/>
    <x v="3"/>
    <x v="0"/>
    <x v="0"/>
    <x v="2"/>
    <x v="0"/>
    <x v="7"/>
    <s v="2024-09-12"/>
    <x v="2"/>
    <n v="26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600"/>
    <x v="1867"/>
    <x v="0"/>
    <x v="1"/>
    <x v="0"/>
    <s v="03.03.10"/>
    <x v="8"/>
    <x v="0"/>
    <x v="4"/>
    <s v="Receitas Da Câmara"/>
    <s v="03.03.10"/>
    <s v="Receitas Da Câmara"/>
    <s v="03.03.10"/>
    <x v="20"/>
    <x v="0"/>
    <x v="3"/>
    <x v="3"/>
    <x v="0"/>
    <x v="0"/>
    <x v="2"/>
    <x v="0"/>
    <x v="7"/>
    <s v="2024-09-12"/>
    <x v="2"/>
    <n v="11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845"/>
    <x v="1868"/>
    <x v="0"/>
    <x v="1"/>
    <x v="0"/>
    <s v="03.03.10"/>
    <x v="8"/>
    <x v="0"/>
    <x v="4"/>
    <s v="Receitas Da Câmara"/>
    <s v="03.03.10"/>
    <s v="Receitas Da Câmara"/>
    <s v="03.03.10"/>
    <x v="10"/>
    <x v="0"/>
    <x v="3"/>
    <x v="3"/>
    <x v="0"/>
    <x v="0"/>
    <x v="2"/>
    <x v="0"/>
    <x v="7"/>
    <s v="2024-09-12"/>
    <x v="2"/>
    <n v="884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
    <x v="1869"/>
    <x v="0"/>
    <x v="1"/>
    <x v="0"/>
    <s v="03.03.10"/>
    <x v="8"/>
    <x v="0"/>
    <x v="4"/>
    <s v="Receitas Da Câmara"/>
    <s v="03.03.10"/>
    <s v="Receitas Da Câmara"/>
    <s v="03.03.10"/>
    <x v="22"/>
    <x v="0"/>
    <x v="3"/>
    <x v="7"/>
    <x v="0"/>
    <x v="0"/>
    <x v="2"/>
    <x v="0"/>
    <x v="7"/>
    <s v="2024-09-12"/>
    <x v="2"/>
    <n v="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90"/>
    <x v="1870"/>
    <x v="0"/>
    <x v="1"/>
    <x v="0"/>
    <s v="03.03.10"/>
    <x v="8"/>
    <x v="0"/>
    <x v="4"/>
    <s v="Receitas Da Câmara"/>
    <s v="03.03.10"/>
    <s v="Receitas Da Câmara"/>
    <s v="03.03.10"/>
    <x v="17"/>
    <x v="0"/>
    <x v="3"/>
    <x v="3"/>
    <x v="0"/>
    <x v="0"/>
    <x v="2"/>
    <x v="0"/>
    <x v="7"/>
    <s v="2024-09-12"/>
    <x v="2"/>
    <n v="18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
    <x v="1871"/>
    <x v="0"/>
    <x v="1"/>
    <x v="0"/>
    <s v="03.03.10"/>
    <x v="8"/>
    <x v="0"/>
    <x v="4"/>
    <s v="Receitas Da Câmara"/>
    <s v="03.03.10"/>
    <s v="Receitas Da Câmara"/>
    <s v="03.03.10"/>
    <x v="23"/>
    <x v="0"/>
    <x v="3"/>
    <x v="7"/>
    <x v="0"/>
    <x v="0"/>
    <x v="2"/>
    <x v="0"/>
    <x v="7"/>
    <s v="2024-09-12"/>
    <x v="2"/>
    <n v="29"/>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81875"/>
    <x v="1872"/>
    <x v="0"/>
    <x v="1"/>
    <x v="0"/>
    <s v="03.03.10"/>
    <x v="8"/>
    <x v="0"/>
    <x v="4"/>
    <s v="Receitas Da Câmara"/>
    <s v="03.03.10"/>
    <s v="Receitas Da Câmara"/>
    <s v="03.03.10"/>
    <x v="15"/>
    <x v="0"/>
    <x v="0"/>
    <x v="0"/>
    <x v="0"/>
    <x v="0"/>
    <x v="2"/>
    <x v="0"/>
    <x v="7"/>
    <s v="2024-09-12"/>
    <x v="2"/>
    <n v="181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1873"/>
    <x v="0"/>
    <x v="1"/>
    <x v="0"/>
    <s v="03.03.10"/>
    <x v="8"/>
    <x v="0"/>
    <x v="4"/>
    <s v="Receitas Da Câmara"/>
    <s v="03.03.10"/>
    <s v="Receitas Da Câmara"/>
    <s v="03.03.10"/>
    <x v="26"/>
    <x v="0"/>
    <x v="3"/>
    <x v="3"/>
    <x v="0"/>
    <x v="0"/>
    <x v="2"/>
    <x v="0"/>
    <x v="7"/>
    <s v="2024-09-16"/>
    <x v="2"/>
    <n v="12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900"/>
    <x v="1874"/>
    <x v="0"/>
    <x v="1"/>
    <x v="0"/>
    <s v="03.03.10"/>
    <x v="8"/>
    <x v="0"/>
    <x v="4"/>
    <s v="Receitas Da Câmara"/>
    <s v="03.03.10"/>
    <s v="Receitas Da Câmara"/>
    <s v="03.03.10"/>
    <x v="12"/>
    <x v="0"/>
    <x v="3"/>
    <x v="3"/>
    <x v="0"/>
    <x v="0"/>
    <x v="2"/>
    <x v="0"/>
    <x v="7"/>
    <s v="2024-09-16"/>
    <x v="2"/>
    <n v="49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600"/>
    <x v="1875"/>
    <x v="0"/>
    <x v="1"/>
    <x v="0"/>
    <s v="03.03.10"/>
    <x v="8"/>
    <x v="0"/>
    <x v="4"/>
    <s v="Receitas Da Câmara"/>
    <s v="03.03.10"/>
    <s v="Receitas Da Câmara"/>
    <s v="03.03.10"/>
    <x v="6"/>
    <x v="0"/>
    <x v="3"/>
    <x v="3"/>
    <x v="0"/>
    <x v="0"/>
    <x v="2"/>
    <x v="0"/>
    <x v="7"/>
    <s v="2024-09-16"/>
    <x v="2"/>
    <n v="6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150"/>
    <x v="1876"/>
    <x v="0"/>
    <x v="1"/>
    <x v="0"/>
    <s v="03.03.10"/>
    <x v="8"/>
    <x v="0"/>
    <x v="4"/>
    <s v="Receitas Da Câmara"/>
    <s v="03.03.10"/>
    <s v="Receitas Da Câmara"/>
    <s v="03.03.10"/>
    <x v="10"/>
    <x v="0"/>
    <x v="3"/>
    <x v="3"/>
    <x v="0"/>
    <x v="0"/>
    <x v="2"/>
    <x v="0"/>
    <x v="7"/>
    <s v="2024-09-16"/>
    <x v="2"/>
    <n v="215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970"/>
    <x v="1877"/>
    <x v="0"/>
    <x v="1"/>
    <x v="0"/>
    <s v="03.03.10"/>
    <x v="8"/>
    <x v="0"/>
    <x v="4"/>
    <s v="Receitas Da Câmara"/>
    <s v="03.03.10"/>
    <s v="Receitas Da Câmara"/>
    <s v="03.03.10"/>
    <x v="9"/>
    <x v="0"/>
    <x v="3"/>
    <x v="3"/>
    <x v="0"/>
    <x v="0"/>
    <x v="2"/>
    <x v="0"/>
    <x v="7"/>
    <s v="2024-09-16"/>
    <x v="2"/>
    <n v="297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600"/>
    <x v="1878"/>
    <x v="0"/>
    <x v="1"/>
    <x v="0"/>
    <s v="03.03.10"/>
    <x v="8"/>
    <x v="0"/>
    <x v="4"/>
    <s v="Receitas Da Câmara"/>
    <s v="03.03.10"/>
    <s v="Receitas Da Câmara"/>
    <s v="03.03.10"/>
    <x v="25"/>
    <x v="0"/>
    <x v="3"/>
    <x v="3"/>
    <x v="0"/>
    <x v="0"/>
    <x v="2"/>
    <x v="0"/>
    <x v="7"/>
    <s v="2024-09-16"/>
    <x v="2"/>
    <n v="6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270"/>
    <x v="1879"/>
    <x v="0"/>
    <x v="1"/>
    <x v="0"/>
    <s v="03.03.10"/>
    <x v="8"/>
    <x v="0"/>
    <x v="4"/>
    <s v="Receitas Da Câmara"/>
    <s v="03.03.10"/>
    <s v="Receitas Da Câmara"/>
    <s v="03.03.10"/>
    <x v="17"/>
    <x v="0"/>
    <x v="3"/>
    <x v="3"/>
    <x v="0"/>
    <x v="0"/>
    <x v="2"/>
    <x v="0"/>
    <x v="7"/>
    <s v="2024-09-16"/>
    <x v="2"/>
    <n v="5270"/>
    <x v="0"/>
    <m/>
    <x v="0"/>
    <m/>
    <x v="9"/>
    <n v="100474693"/>
    <x v="0"/>
    <x v="0"/>
    <s v="Receitas Da Câmara"/>
    <s v="EXT"/>
    <x v="0"/>
    <s v="RDC"/>
    <x v="0"/>
    <x v="0"/>
    <x v="0"/>
    <x v="0"/>
    <x v="0"/>
    <x v="0"/>
    <x v="0"/>
    <x v="0"/>
    <x v="0"/>
    <x v="0"/>
    <x v="0"/>
    <s v="Receitas Da Câmara"/>
    <x v="0"/>
    <x v="0"/>
    <x v="0"/>
    <x v="0"/>
    <x v="0"/>
    <x v="0"/>
    <x v="0"/>
    <x v="0"/>
    <x v="0"/>
    <x v="1"/>
    <x v="0"/>
    <x v="0"/>
    <s v="Resumo de Receitas Virtuais"/>
  </r>
  <r>
    <x v="1"/>
    <n v="0"/>
    <n v="0"/>
    <n v="0"/>
    <n v="55000"/>
    <x v="1880"/>
    <x v="0"/>
    <x v="1"/>
    <x v="0"/>
    <s v="03.03.10"/>
    <x v="8"/>
    <x v="0"/>
    <x v="4"/>
    <s v="Receitas Da Câmara"/>
    <s v="03.03.10"/>
    <s v="Receitas Da Câmara"/>
    <s v="03.03.10"/>
    <x v="15"/>
    <x v="0"/>
    <x v="0"/>
    <x v="0"/>
    <x v="0"/>
    <x v="0"/>
    <x v="2"/>
    <x v="0"/>
    <x v="7"/>
    <s v="2024-09-16"/>
    <x v="2"/>
    <n v="550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750"/>
    <x v="1881"/>
    <x v="0"/>
    <x v="1"/>
    <x v="0"/>
    <s v="03.03.10"/>
    <x v="8"/>
    <x v="0"/>
    <x v="4"/>
    <s v="Receitas Da Câmara"/>
    <s v="03.03.10"/>
    <s v="Receitas Da Câmara"/>
    <s v="03.03.10"/>
    <x v="16"/>
    <x v="0"/>
    <x v="0"/>
    <x v="5"/>
    <x v="0"/>
    <x v="0"/>
    <x v="2"/>
    <x v="0"/>
    <x v="7"/>
    <s v="2024-09-16"/>
    <x v="2"/>
    <n v="75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60"/>
    <x v="1882"/>
    <x v="0"/>
    <x v="1"/>
    <x v="0"/>
    <s v="03.03.10"/>
    <x v="8"/>
    <x v="0"/>
    <x v="4"/>
    <s v="Receitas Da Câmara"/>
    <s v="03.03.10"/>
    <s v="Receitas Da Câmara"/>
    <s v="03.03.10"/>
    <x v="8"/>
    <x v="0"/>
    <x v="3"/>
    <x v="3"/>
    <x v="0"/>
    <x v="0"/>
    <x v="2"/>
    <x v="0"/>
    <x v="7"/>
    <s v="2024-09-16"/>
    <x v="2"/>
    <n v="16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500"/>
    <x v="1883"/>
    <x v="0"/>
    <x v="1"/>
    <x v="0"/>
    <s v="03.03.10"/>
    <x v="8"/>
    <x v="0"/>
    <x v="4"/>
    <s v="Receitas Da Câmara"/>
    <s v="03.03.10"/>
    <s v="Receitas Da Câmara"/>
    <s v="03.03.10"/>
    <x v="14"/>
    <x v="0"/>
    <x v="3"/>
    <x v="3"/>
    <x v="0"/>
    <x v="0"/>
    <x v="2"/>
    <x v="0"/>
    <x v="7"/>
    <s v="2024-09-16"/>
    <x v="2"/>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60"/>
    <x v="1884"/>
    <x v="0"/>
    <x v="1"/>
    <x v="0"/>
    <s v="03.03.10"/>
    <x v="8"/>
    <x v="0"/>
    <x v="4"/>
    <s v="Receitas Da Câmara"/>
    <s v="03.03.10"/>
    <s v="Receitas Da Câmara"/>
    <s v="03.03.10"/>
    <x v="13"/>
    <x v="0"/>
    <x v="3"/>
    <x v="3"/>
    <x v="0"/>
    <x v="0"/>
    <x v="2"/>
    <x v="0"/>
    <x v="7"/>
    <s v="2024-09-16"/>
    <x v="2"/>
    <n v="626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60829"/>
    <x v="1885"/>
    <x v="0"/>
    <x v="1"/>
    <x v="0"/>
    <s v="03.03.10"/>
    <x v="8"/>
    <x v="0"/>
    <x v="4"/>
    <s v="Receitas Da Câmara"/>
    <s v="03.03.10"/>
    <s v="Receitas Da Câmara"/>
    <s v="03.03.10"/>
    <x v="18"/>
    <x v="0"/>
    <x v="0"/>
    <x v="0"/>
    <x v="0"/>
    <x v="0"/>
    <x v="2"/>
    <x v="0"/>
    <x v="7"/>
    <s v="2024-09-16"/>
    <x v="2"/>
    <n v="60829"/>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200"/>
    <x v="1886"/>
    <x v="0"/>
    <x v="1"/>
    <x v="0"/>
    <s v="03.03.10"/>
    <x v="8"/>
    <x v="0"/>
    <x v="4"/>
    <s v="Receitas Da Câmara"/>
    <s v="03.03.10"/>
    <s v="Receitas Da Câmara"/>
    <s v="03.03.10"/>
    <x v="11"/>
    <x v="0"/>
    <x v="0"/>
    <x v="5"/>
    <x v="0"/>
    <x v="0"/>
    <x v="2"/>
    <x v="0"/>
    <x v="7"/>
    <s v="2024-09-17"/>
    <x v="2"/>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90"/>
    <x v="1887"/>
    <x v="0"/>
    <x v="1"/>
    <x v="0"/>
    <s v="03.03.10"/>
    <x v="8"/>
    <x v="0"/>
    <x v="4"/>
    <s v="Receitas Da Câmara"/>
    <s v="03.03.10"/>
    <s v="Receitas Da Câmara"/>
    <s v="03.03.10"/>
    <x v="13"/>
    <x v="0"/>
    <x v="3"/>
    <x v="3"/>
    <x v="0"/>
    <x v="0"/>
    <x v="2"/>
    <x v="0"/>
    <x v="7"/>
    <s v="2024-09-17"/>
    <x v="2"/>
    <n v="54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25"/>
    <x v="1888"/>
    <x v="0"/>
    <x v="0"/>
    <x v="0"/>
    <s v="01.25.04.22"/>
    <x v="7"/>
    <x v="3"/>
    <x v="3"/>
    <s v="Cultura"/>
    <s v="01.25.04"/>
    <s v="Cultura"/>
    <s v="01.25.04"/>
    <x v="4"/>
    <x v="0"/>
    <x v="2"/>
    <x v="2"/>
    <x v="0"/>
    <x v="1"/>
    <x v="0"/>
    <x v="0"/>
    <x v="0"/>
    <s v="2024-01-04"/>
    <x v="0"/>
    <n v="50025"/>
    <x v="0"/>
    <m/>
    <x v="0"/>
    <m/>
    <x v="316"/>
    <n v="10047956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Oficina Serralharia, Alumínio Vai de Tute, referente a venda de Palco à Câmara Municipal de São Miguel, conforme anexo."/>
  </r>
  <r>
    <x v="1"/>
    <n v="0"/>
    <n v="0"/>
    <n v="0"/>
    <n v="500000"/>
    <x v="1889"/>
    <x v="0"/>
    <x v="0"/>
    <x v="0"/>
    <s v="01.27.06.80"/>
    <x v="1"/>
    <x v="1"/>
    <x v="1"/>
    <s v="Requalificação Urbana e habitação"/>
    <s v="01.27.06"/>
    <s v="Requalificação Urbana e habitação"/>
    <s v="01.27.06"/>
    <x v="1"/>
    <x v="0"/>
    <x v="0"/>
    <x v="0"/>
    <x v="0"/>
    <x v="1"/>
    <x v="1"/>
    <x v="0"/>
    <x v="0"/>
    <s v="2024-01-31"/>
    <x v="0"/>
    <n v="500000"/>
    <x v="0"/>
    <m/>
    <x v="0"/>
    <m/>
    <x v="153"/>
    <n v="100479232"/>
    <x v="0"/>
    <x v="0"/>
    <s v="Requalificação Urbana de Veneza"/>
    <s v="ORI"/>
    <x v="0"/>
    <m/>
    <x v="0"/>
    <x v="0"/>
    <x v="0"/>
    <x v="0"/>
    <x v="0"/>
    <x v="0"/>
    <x v="0"/>
    <x v="0"/>
    <x v="0"/>
    <x v="0"/>
    <x v="0"/>
    <s v="Requalificação Urbana de Veneza"/>
    <x v="0"/>
    <x v="0"/>
    <x v="0"/>
    <x v="0"/>
    <x v="1"/>
    <x v="0"/>
    <x v="0"/>
    <x v="0"/>
    <x v="0"/>
    <x v="0"/>
    <x v="0"/>
    <x v="0"/>
    <s v="Pagamento a favor do Sr. Avelino Correia da Veiga, para a aquisição de 100.000 unidade de paralelos, para os trabalhos da requalificação Urbana e Ambiental da Praia de Veneza, conforme copia de contrato em anexo."/>
  </r>
  <r>
    <x v="0"/>
    <n v="0"/>
    <n v="0"/>
    <n v="0"/>
    <n v="25000"/>
    <x v="1890"/>
    <x v="0"/>
    <x v="0"/>
    <x v="0"/>
    <s v="01.25.04.22"/>
    <x v="7"/>
    <x v="3"/>
    <x v="3"/>
    <s v="Cultura"/>
    <s v="01.25.04"/>
    <s v="Cultura"/>
    <s v="01.25.04"/>
    <x v="4"/>
    <x v="0"/>
    <x v="2"/>
    <x v="2"/>
    <x v="0"/>
    <x v="1"/>
    <x v="0"/>
    <x v="0"/>
    <x v="2"/>
    <s v="2024-02-01"/>
    <x v="0"/>
    <n v="25000"/>
    <x v="0"/>
    <m/>
    <x v="0"/>
    <m/>
    <x v="317"/>
    <n v="100476222"/>
    <x v="0"/>
    <x v="0"/>
    <s v="Atividades culturais e promoção da cultura no Concelho"/>
    <s v="ORI"/>
    <x v="0"/>
    <s v="ACPCC"/>
    <x v="0"/>
    <x v="0"/>
    <x v="0"/>
    <x v="0"/>
    <x v="0"/>
    <x v="0"/>
    <x v="0"/>
    <x v="0"/>
    <x v="0"/>
    <x v="0"/>
    <x v="0"/>
    <s v="Atividades culturais e promoção da cultura no Concelho"/>
    <x v="0"/>
    <x v="0"/>
    <x v="0"/>
    <x v="0"/>
    <x v="1"/>
    <x v="0"/>
    <x v="0"/>
    <x v="0"/>
    <x v="0"/>
    <x v="0"/>
    <x v="0"/>
    <x v="0"/>
    <s v="Apoio a favor do representante Presidente Gerson Maria Pina Associação do Pescadores e Peixeiras de São Miguel, referente a comemoração do dia Pescadores no dia 5 de fevereiro, conforme anexo. "/>
  </r>
  <r>
    <x v="0"/>
    <n v="0"/>
    <n v="0"/>
    <n v="0"/>
    <n v="54000"/>
    <x v="1891"/>
    <x v="0"/>
    <x v="0"/>
    <x v="0"/>
    <s v="01.25.04.22"/>
    <x v="7"/>
    <x v="3"/>
    <x v="3"/>
    <s v="Cultura"/>
    <s v="01.25.04"/>
    <s v="Cultura"/>
    <s v="01.25.04"/>
    <x v="4"/>
    <x v="0"/>
    <x v="2"/>
    <x v="2"/>
    <x v="0"/>
    <x v="1"/>
    <x v="0"/>
    <x v="0"/>
    <x v="2"/>
    <s v="2024-02-09"/>
    <x v="0"/>
    <n v="54000"/>
    <x v="0"/>
    <m/>
    <x v="0"/>
    <m/>
    <x v="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prémios a serem entregues aos vencedores da corrida velocidade nas 4 categorias a ser realizado no dia 11 de fevereiro na praia Calhetona no âmbito da Gastro Fest Cinza 2024, conforme anexo."/>
  </r>
  <r>
    <x v="1"/>
    <n v="0"/>
    <n v="0"/>
    <n v="0"/>
    <n v="108000"/>
    <x v="1892"/>
    <x v="0"/>
    <x v="0"/>
    <x v="0"/>
    <s v="01.28.01.08"/>
    <x v="15"/>
    <x v="4"/>
    <x v="5"/>
    <s v="Habitação Social"/>
    <s v="01.28.01"/>
    <s v="Habitação Social"/>
    <s v="01.28.01"/>
    <x v="1"/>
    <x v="0"/>
    <x v="0"/>
    <x v="0"/>
    <x v="0"/>
    <x v="1"/>
    <x v="1"/>
    <x v="0"/>
    <x v="2"/>
    <s v="2024-02-12"/>
    <x v="0"/>
    <n v="108000"/>
    <x v="0"/>
    <m/>
    <x v="0"/>
    <m/>
    <x v="318"/>
    <n v="100479601"/>
    <x v="0"/>
    <x v="0"/>
    <s v="Habitações Sociais"/>
    <s v="ORI"/>
    <x v="0"/>
    <s v="HS"/>
    <x v="0"/>
    <x v="0"/>
    <x v="0"/>
    <x v="0"/>
    <x v="0"/>
    <x v="0"/>
    <x v="0"/>
    <x v="0"/>
    <x v="0"/>
    <x v="0"/>
    <x v="0"/>
    <s v="Habitações Sociais"/>
    <x v="0"/>
    <x v="0"/>
    <x v="0"/>
    <x v="0"/>
    <x v="1"/>
    <x v="0"/>
    <x v="0"/>
    <x v="0"/>
    <x v="0"/>
    <x v="0"/>
    <x v="0"/>
    <x v="0"/>
    <s v="Pagamento referente a confissão de portas e janelas para habitação social, conforme anexo."/>
  </r>
  <r>
    <x v="1"/>
    <n v="0"/>
    <n v="0"/>
    <n v="0"/>
    <n v="10000"/>
    <x v="1893"/>
    <x v="0"/>
    <x v="0"/>
    <x v="0"/>
    <s v="01.25.02.23"/>
    <x v="12"/>
    <x v="3"/>
    <x v="3"/>
    <s v="desporto"/>
    <s v="01.25.02"/>
    <s v="desporto"/>
    <s v="01.25.02"/>
    <x v="1"/>
    <x v="0"/>
    <x v="0"/>
    <x v="0"/>
    <x v="0"/>
    <x v="1"/>
    <x v="1"/>
    <x v="0"/>
    <x v="2"/>
    <s v="2024-02-16"/>
    <x v="0"/>
    <n v="10000"/>
    <x v="0"/>
    <m/>
    <x v="0"/>
    <m/>
    <x v="6"/>
    <n v="100474914"/>
    <x v="0"/>
    <x v="0"/>
    <s v="Atividades desportivas e promoção do desporto no Concelho"/>
    <s v="ORI"/>
    <x v="0"/>
    <m/>
    <x v="0"/>
    <x v="0"/>
    <x v="0"/>
    <x v="0"/>
    <x v="0"/>
    <x v="0"/>
    <x v="0"/>
    <x v="0"/>
    <x v="0"/>
    <x v="0"/>
    <x v="0"/>
    <s v="Atividades desportivas e promoção do desporto no Concelho"/>
    <x v="0"/>
    <x v="0"/>
    <x v="0"/>
    <x v="0"/>
    <x v="1"/>
    <x v="0"/>
    <x v="0"/>
    <x v="0"/>
    <x v="0"/>
    <x v="0"/>
    <x v="0"/>
    <x v="0"/>
    <s v="Gratificação do Júri da corrida velocidade (presidente da associação de Atletismo Santiago Norte) e de staff do evento  tarde desportiva realizado do dia 11 de fevereiro, na praia Calhetona no âmbito da Gastro Fest Cinza 2024, conforme anexo. "/>
  </r>
  <r>
    <x v="0"/>
    <n v="0"/>
    <n v="0"/>
    <n v="0"/>
    <n v="1050"/>
    <x v="1894"/>
    <x v="0"/>
    <x v="1"/>
    <x v="0"/>
    <s v="80.02.01"/>
    <x v="2"/>
    <x v="2"/>
    <x v="2"/>
    <s v="Retenções Iur"/>
    <s v="80.02.01"/>
    <s v="Retenções Iur"/>
    <s v="80.02.01"/>
    <x v="2"/>
    <x v="0"/>
    <x v="1"/>
    <x v="0"/>
    <x v="1"/>
    <x v="2"/>
    <x v="2"/>
    <x v="0"/>
    <x v="1"/>
    <s v="2024-03-28"/>
    <x v="0"/>
    <n v="1050"/>
    <x v="0"/>
    <m/>
    <x v="0"/>
    <m/>
    <x v="2"/>
    <n v="100474696"/>
    <x v="0"/>
    <x v="0"/>
    <s v="Retenções Iur"/>
    <s v="ORI"/>
    <x v="0"/>
    <s v="RIUR"/>
    <x v="0"/>
    <x v="0"/>
    <x v="0"/>
    <x v="0"/>
    <x v="0"/>
    <x v="0"/>
    <x v="0"/>
    <x v="0"/>
    <x v="0"/>
    <x v="0"/>
    <x v="0"/>
    <s v="Retenções Iur"/>
    <x v="0"/>
    <x v="0"/>
    <x v="0"/>
    <x v="0"/>
    <x v="2"/>
    <x v="0"/>
    <x v="0"/>
    <x v="0"/>
    <x v="0"/>
    <x v="1"/>
    <x v="0"/>
    <x v="0"/>
    <s v="RETENCAO OT"/>
  </r>
  <r>
    <x v="1"/>
    <n v="0"/>
    <n v="0"/>
    <n v="0"/>
    <n v="509600"/>
    <x v="1895"/>
    <x v="0"/>
    <x v="0"/>
    <x v="0"/>
    <s v="01.27.02.15"/>
    <x v="25"/>
    <x v="1"/>
    <x v="1"/>
    <s v="Saneamento básico"/>
    <s v="01.27.02"/>
    <s v="Saneamento básico"/>
    <s v="01.27.02"/>
    <x v="46"/>
    <x v="0"/>
    <x v="0"/>
    <x v="0"/>
    <x v="0"/>
    <x v="1"/>
    <x v="1"/>
    <x v="0"/>
    <x v="1"/>
    <s v="2024-03-04"/>
    <x v="0"/>
    <n v="509600"/>
    <x v="0"/>
    <m/>
    <x v="0"/>
    <m/>
    <x v="319"/>
    <n v="100477690"/>
    <x v="0"/>
    <x v="0"/>
    <s v="Transferência de Residuos Aterro Santiago"/>
    <s v="ORI"/>
    <x v="0"/>
    <m/>
    <x v="0"/>
    <x v="0"/>
    <x v="0"/>
    <x v="0"/>
    <x v="0"/>
    <x v="0"/>
    <x v="0"/>
    <x v="0"/>
    <x v="0"/>
    <x v="0"/>
    <x v="0"/>
    <s v="Transferência de Residuos Aterro Santiago"/>
    <x v="0"/>
    <x v="0"/>
    <x v="0"/>
    <x v="0"/>
    <x v="1"/>
    <x v="0"/>
    <x v="0"/>
    <x v="0"/>
    <x v="0"/>
    <x v="0"/>
    <x v="0"/>
    <x v="0"/>
    <s v="Pagamento referente a aquisição de pneus 3085 65-R 22,5 para viatura ST-20-XE afeto a transferência de resíduos sólidos urbanos e 4 pneus para viatura retroescavadora da CMSM, conforme anexo."/>
  </r>
  <r>
    <x v="1"/>
    <n v="0"/>
    <n v="0"/>
    <n v="0"/>
    <n v="38636"/>
    <x v="1896"/>
    <x v="0"/>
    <x v="0"/>
    <x v="0"/>
    <s v="01.27.06.80"/>
    <x v="1"/>
    <x v="1"/>
    <x v="1"/>
    <s v="Requalificação Urbana e habitação"/>
    <s v="01.27.06"/>
    <s v="Requalificação Urbana e habitação"/>
    <s v="01.27.06"/>
    <x v="1"/>
    <x v="0"/>
    <x v="0"/>
    <x v="0"/>
    <x v="0"/>
    <x v="1"/>
    <x v="1"/>
    <x v="0"/>
    <x v="1"/>
    <s v="2024-03-07"/>
    <x v="0"/>
    <n v="38636"/>
    <x v="0"/>
    <m/>
    <x v="0"/>
    <m/>
    <x v="97"/>
    <n v="100479452"/>
    <x v="0"/>
    <x v="0"/>
    <s v="Requalificação Urbana de Veneza"/>
    <s v="ORI"/>
    <x v="0"/>
    <m/>
    <x v="0"/>
    <x v="0"/>
    <x v="0"/>
    <x v="0"/>
    <x v="0"/>
    <x v="0"/>
    <x v="0"/>
    <x v="0"/>
    <x v="0"/>
    <x v="0"/>
    <x v="0"/>
    <s v="Requalificação Urbana de Veneza"/>
    <x v="0"/>
    <x v="0"/>
    <x v="0"/>
    <x v="0"/>
    <x v="1"/>
    <x v="0"/>
    <x v="0"/>
    <x v="0"/>
    <x v="0"/>
    <x v="0"/>
    <x v="0"/>
    <x v="0"/>
    <s v="Pagamento referente a aquisição de serviços de manutenção da maquina pá- carregadora/giratória e da viatura ST-06-WS afetos as obras da CMSM , conforme anexo"/>
  </r>
  <r>
    <x v="2"/>
    <n v="0"/>
    <n v="0"/>
    <n v="0"/>
    <n v="14274"/>
    <x v="1897"/>
    <x v="0"/>
    <x v="0"/>
    <x v="0"/>
    <s v="80.02.10.24"/>
    <x v="47"/>
    <x v="2"/>
    <x v="2"/>
    <s v="Outros"/>
    <s v="80.02.10"/>
    <s v="Outros"/>
    <s v="80.02.10"/>
    <x v="62"/>
    <x v="0"/>
    <x v="5"/>
    <x v="13"/>
    <x v="1"/>
    <x v="2"/>
    <x v="0"/>
    <x v="0"/>
    <x v="6"/>
    <s v="2024-04-10"/>
    <x v="1"/>
    <n v="14274"/>
    <x v="0"/>
    <m/>
    <x v="0"/>
    <m/>
    <x v="320"/>
    <n v="100478962"/>
    <x v="0"/>
    <x v="0"/>
    <s v="Retenções SIACSA"/>
    <s v="ORI"/>
    <x v="0"/>
    <s v="SIACSA"/>
    <x v="0"/>
    <x v="0"/>
    <x v="0"/>
    <x v="0"/>
    <x v="0"/>
    <x v="0"/>
    <x v="0"/>
    <x v="0"/>
    <x v="0"/>
    <x v="0"/>
    <x v="0"/>
    <s v="Retenções SIACSA"/>
    <x v="0"/>
    <x v="0"/>
    <x v="0"/>
    <x v="0"/>
    <x v="2"/>
    <x v="0"/>
    <x v="0"/>
    <x v="0"/>
    <x v="0"/>
    <x v="1"/>
    <x v="0"/>
    <x v="0"/>
    <s v="Transferência a favor SIACSA dos descontos de 1% efetuada nos salário dos funcionários, referente a mês de Janeiro, Fevereiro e Março de 2024, conforme justificativo em anexo."/>
  </r>
  <r>
    <x v="0"/>
    <n v="0"/>
    <n v="0"/>
    <n v="0"/>
    <n v="1400"/>
    <x v="1898"/>
    <x v="0"/>
    <x v="0"/>
    <x v="0"/>
    <s v="03.16.15"/>
    <x v="0"/>
    <x v="0"/>
    <x v="0"/>
    <s v="Direção Financeira"/>
    <s v="03.16.15"/>
    <s v="Direção Financeira"/>
    <s v="03.16.15"/>
    <x v="3"/>
    <x v="0"/>
    <x v="0"/>
    <x v="1"/>
    <x v="0"/>
    <x v="0"/>
    <x v="0"/>
    <x v="0"/>
    <x v="6"/>
    <s v="2024-04-18"/>
    <x v="1"/>
    <n v="1400"/>
    <x v="0"/>
    <m/>
    <x v="0"/>
    <m/>
    <x v="181"/>
    <n v="100479425"/>
    <x v="0"/>
    <x v="0"/>
    <s v="Direção Financeira"/>
    <s v="ORI"/>
    <x v="0"/>
    <m/>
    <x v="0"/>
    <x v="0"/>
    <x v="0"/>
    <x v="0"/>
    <x v="0"/>
    <x v="0"/>
    <x v="0"/>
    <x v="0"/>
    <x v="0"/>
    <x v="0"/>
    <x v="0"/>
    <s v="Direção Financeira"/>
    <x v="0"/>
    <x v="0"/>
    <x v="0"/>
    <x v="0"/>
    <x v="0"/>
    <x v="0"/>
    <x v="0"/>
    <x v="0"/>
    <x v="0"/>
    <x v="0"/>
    <x v="0"/>
    <x v="0"/>
    <s v="Ajuda de custo a favor do Sr. Domingos Barros pela sua deslocação a Praia no dia 18/04 de 2024, em missão oficial de serviço, conforme anexo."/>
  </r>
  <r>
    <x v="0"/>
    <n v="0"/>
    <n v="0"/>
    <n v="0"/>
    <n v="6328"/>
    <x v="1899"/>
    <x v="0"/>
    <x v="0"/>
    <x v="0"/>
    <s v="03.16.15"/>
    <x v="0"/>
    <x v="0"/>
    <x v="0"/>
    <s v="Direção Financeira"/>
    <s v="03.16.15"/>
    <s v="Direção Financeira"/>
    <s v="03.16.15"/>
    <x v="5"/>
    <x v="0"/>
    <x v="0"/>
    <x v="1"/>
    <x v="0"/>
    <x v="0"/>
    <x v="0"/>
    <x v="0"/>
    <x v="6"/>
    <s v="2024-04-24"/>
    <x v="1"/>
    <n v="6328"/>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 referente ao mês de abril de 2024, conforme  anexo."/>
  </r>
  <r>
    <x v="0"/>
    <n v="0"/>
    <n v="0"/>
    <n v="0"/>
    <n v="200"/>
    <x v="1899"/>
    <x v="0"/>
    <x v="0"/>
    <x v="0"/>
    <s v="03.16.15"/>
    <x v="0"/>
    <x v="0"/>
    <x v="0"/>
    <s v="Direção Financeira"/>
    <s v="03.16.15"/>
    <s v="Direção Financeira"/>
    <s v="03.16.15"/>
    <x v="28"/>
    <x v="0"/>
    <x v="0"/>
    <x v="0"/>
    <x v="0"/>
    <x v="0"/>
    <x v="0"/>
    <x v="0"/>
    <x v="6"/>
    <s v="2024-04-24"/>
    <x v="1"/>
    <n v="200"/>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 referente ao mês de abril de 2024, conforme  anexo."/>
  </r>
  <r>
    <x v="0"/>
    <n v="0"/>
    <n v="0"/>
    <n v="0"/>
    <n v="174331"/>
    <x v="1899"/>
    <x v="0"/>
    <x v="0"/>
    <x v="0"/>
    <s v="03.16.15"/>
    <x v="0"/>
    <x v="0"/>
    <x v="0"/>
    <s v="Direção Financeira"/>
    <s v="03.16.15"/>
    <s v="Direção Financeira"/>
    <s v="03.16.15"/>
    <x v="5"/>
    <x v="0"/>
    <x v="0"/>
    <x v="1"/>
    <x v="0"/>
    <x v="0"/>
    <x v="0"/>
    <x v="0"/>
    <x v="6"/>
    <s v="2024-04-24"/>
    <x v="1"/>
    <n v="174331"/>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 referente ao mês de abril de 2024, conforme  anexo."/>
  </r>
  <r>
    <x v="0"/>
    <n v="0"/>
    <n v="0"/>
    <n v="0"/>
    <n v="5492"/>
    <x v="1899"/>
    <x v="0"/>
    <x v="0"/>
    <x v="0"/>
    <s v="03.16.15"/>
    <x v="0"/>
    <x v="0"/>
    <x v="0"/>
    <s v="Direção Financeira"/>
    <s v="03.16.15"/>
    <s v="Direção Financeira"/>
    <s v="03.16.15"/>
    <x v="28"/>
    <x v="0"/>
    <x v="0"/>
    <x v="0"/>
    <x v="0"/>
    <x v="0"/>
    <x v="0"/>
    <x v="0"/>
    <x v="6"/>
    <s v="2024-04-24"/>
    <x v="1"/>
    <n v="5492"/>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 referente ao mês de abril de 2024, conforme  anexo."/>
  </r>
  <r>
    <x v="0"/>
    <n v="0"/>
    <n v="0"/>
    <n v="0"/>
    <n v="1018164"/>
    <x v="1899"/>
    <x v="0"/>
    <x v="0"/>
    <x v="0"/>
    <s v="03.16.15"/>
    <x v="0"/>
    <x v="0"/>
    <x v="0"/>
    <s v="Direção Financeira"/>
    <s v="03.16.15"/>
    <s v="Direção Financeira"/>
    <s v="03.16.15"/>
    <x v="5"/>
    <x v="0"/>
    <x v="0"/>
    <x v="1"/>
    <x v="0"/>
    <x v="0"/>
    <x v="0"/>
    <x v="0"/>
    <x v="6"/>
    <s v="2024-04-24"/>
    <x v="1"/>
    <n v="1018164"/>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 referente ao mês de abril de 2024, conforme  anexo."/>
  </r>
  <r>
    <x v="0"/>
    <n v="0"/>
    <n v="0"/>
    <n v="0"/>
    <n v="32070"/>
    <x v="1899"/>
    <x v="0"/>
    <x v="0"/>
    <x v="0"/>
    <s v="03.16.15"/>
    <x v="0"/>
    <x v="0"/>
    <x v="0"/>
    <s v="Direção Financeira"/>
    <s v="03.16.15"/>
    <s v="Direção Financeira"/>
    <s v="03.16.15"/>
    <x v="28"/>
    <x v="0"/>
    <x v="0"/>
    <x v="0"/>
    <x v="0"/>
    <x v="0"/>
    <x v="0"/>
    <x v="0"/>
    <x v="6"/>
    <s v="2024-04-24"/>
    <x v="1"/>
    <n v="32070"/>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 referente ao mês de abril de 2024, conforme  anexo."/>
  </r>
  <r>
    <x v="0"/>
    <n v="0"/>
    <n v="0"/>
    <n v="0"/>
    <n v="53500"/>
    <x v="1900"/>
    <x v="0"/>
    <x v="0"/>
    <x v="0"/>
    <s v="01.27.02.11"/>
    <x v="18"/>
    <x v="1"/>
    <x v="1"/>
    <s v="Saneamento básico"/>
    <s v="01.27.02"/>
    <s v="Saneamento básico"/>
    <s v="01.27.02"/>
    <x v="4"/>
    <x v="0"/>
    <x v="2"/>
    <x v="2"/>
    <x v="0"/>
    <x v="1"/>
    <x v="0"/>
    <x v="0"/>
    <x v="6"/>
    <s v="2024-04-24"/>
    <x v="1"/>
    <n v="53500"/>
    <x v="0"/>
    <m/>
    <x v="0"/>
    <m/>
    <x v="2"/>
    <n v="100474696"/>
    <x v="0"/>
    <x v="1"/>
    <s v="Reforço do saneamento básico"/>
    <s v="ORI"/>
    <x v="0"/>
    <m/>
    <x v="0"/>
    <x v="0"/>
    <x v="0"/>
    <x v="0"/>
    <x v="0"/>
    <x v="0"/>
    <x v="0"/>
    <x v="0"/>
    <x v="0"/>
    <x v="0"/>
    <x v="0"/>
    <s v="Reforço do saneamento básico"/>
    <x v="0"/>
    <x v="0"/>
    <x v="0"/>
    <x v="0"/>
    <x v="1"/>
    <x v="0"/>
    <x v="0"/>
    <x v="0"/>
    <x v="0"/>
    <x v="0"/>
    <x v="1"/>
    <x v="0"/>
    <s v="Pagamento prestação de serviço em Reforço do Saneamento Básico referente ao mês de abril de 2024, conforme anexo. "/>
  </r>
  <r>
    <x v="0"/>
    <n v="0"/>
    <n v="0"/>
    <n v="0"/>
    <n v="308500"/>
    <x v="1900"/>
    <x v="0"/>
    <x v="0"/>
    <x v="0"/>
    <s v="01.27.02.11"/>
    <x v="18"/>
    <x v="1"/>
    <x v="1"/>
    <s v="Saneamento básico"/>
    <s v="01.27.02"/>
    <s v="Saneamento básico"/>
    <s v="01.27.02"/>
    <x v="4"/>
    <x v="0"/>
    <x v="2"/>
    <x v="2"/>
    <x v="0"/>
    <x v="1"/>
    <x v="0"/>
    <x v="0"/>
    <x v="6"/>
    <s v="2024-04-24"/>
    <x v="1"/>
    <n v="308500"/>
    <x v="0"/>
    <m/>
    <x v="0"/>
    <m/>
    <x v="6"/>
    <n v="100474914"/>
    <x v="0"/>
    <x v="0"/>
    <s v="Reforço do saneamento básico"/>
    <s v="ORI"/>
    <x v="0"/>
    <m/>
    <x v="0"/>
    <x v="0"/>
    <x v="0"/>
    <x v="0"/>
    <x v="0"/>
    <x v="0"/>
    <x v="0"/>
    <x v="0"/>
    <x v="0"/>
    <x v="0"/>
    <x v="0"/>
    <s v="Reforço do saneamento básico"/>
    <x v="0"/>
    <x v="0"/>
    <x v="0"/>
    <x v="0"/>
    <x v="1"/>
    <x v="0"/>
    <x v="0"/>
    <x v="0"/>
    <x v="0"/>
    <x v="0"/>
    <x v="0"/>
    <x v="0"/>
    <s v="Pagamento prestação de serviço em Reforço do Saneamento Básico referente ao mês de abril de 2024, conforme anexo. "/>
  </r>
  <r>
    <x v="0"/>
    <n v="0"/>
    <n v="0"/>
    <n v="0"/>
    <n v="15002"/>
    <x v="1901"/>
    <x v="0"/>
    <x v="1"/>
    <x v="0"/>
    <s v="03.03.10"/>
    <x v="8"/>
    <x v="0"/>
    <x v="4"/>
    <s v="Receitas Da Câmara"/>
    <s v="03.03.10"/>
    <s v="Receitas Da Câmara"/>
    <s v="03.03.10"/>
    <x v="57"/>
    <x v="0"/>
    <x v="3"/>
    <x v="12"/>
    <x v="0"/>
    <x v="0"/>
    <x v="2"/>
    <x v="0"/>
    <x v="3"/>
    <s v="2024-05-16"/>
    <x v="1"/>
    <n v="15002"/>
    <x v="0"/>
    <m/>
    <x v="0"/>
    <m/>
    <x v="6"/>
    <n v="100474914"/>
    <x v="0"/>
    <x v="0"/>
    <s v="Receitas Da Câmara"/>
    <s v="EXT"/>
    <x v="0"/>
    <s v="RDC"/>
    <x v="0"/>
    <x v="0"/>
    <x v="0"/>
    <x v="0"/>
    <x v="0"/>
    <x v="0"/>
    <x v="0"/>
    <x v="0"/>
    <x v="0"/>
    <x v="0"/>
    <x v="0"/>
    <s v="Receitas Da Câmara"/>
    <x v="0"/>
    <x v="0"/>
    <x v="0"/>
    <x v="0"/>
    <x v="0"/>
    <x v="0"/>
    <x v="0"/>
    <x v="0"/>
    <x v="0"/>
    <x v="0"/>
    <x v="0"/>
    <x v="0"/>
    <s v="Reposição não abatida no pagamento, cabimento 271961, conforme anexo."/>
  </r>
  <r>
    <x v="0"/>
    <n v="0"/>
    <n v="0"/>
    <n v="0"/>
    <n v="3000"/>
    <x v="1902"/>
    <x v="0"/>
    <x v="0"/>
    <x v="0"/>
    <s v="01.25.05.12"/>
    <x v="10"/>
    <x v="3"/>
    <x v="3"/>
    <s v="Saúde"/>
    <s v="01.25.05"/>
    <s v="Saúde"/>
    <s v="01.25.05"/>
    <x v="7"/>
    <x v="0"/>
    <x v="4"/>
    <x v="4"/>
    <x v="0"/>
    <x v="1"/>
    <x v="0"/>
    <x v="0"/>
    <x v="4"/>
    <s v="2024-06-13"/>
    <x v="1"/>
    <n v="3000"/>
    <x v="0"/>
    <m/>
    <x v="0"/>
    <m/>
    <x v="321"/>
    <n v="100479667"/>
    <x v="0"/>
    <x v="0"/>
    <s v="Promoção e Inclusão Social"/>
    <s v="ORI"/>
    <x v="0"/>
    <m/>
    <x v="0"/>
    <x v="0"/>
    <x v="0"/>
    <x v="0"/>
    <x v="0"/>
    <x v="0"/>
    <x v="0"/>
    <x v="0"/>
    <x v="0"/>
    <x v="0"/>
    <x v="0"/>
    <s v="Promoção e Inclusão Social"/>
    <x v="0"/>
    <x v="0"/>
    <x v="0"/>
    <x v="0"/>
    <x v="1"/>
    <x v="0"/>
    <x v="0"/>
    <x v="0"/>
    <x v="0"/>
    <x v="0"/>
    <x v="0"/>
    <x v="0"/>
    <s v="Apoio a favor da senhora Elisabete da Graça Rocha, para aquisição de géneros alimentícios, conforme anexo."/>
  </r>
  <r>
    <x v="1"/>
    <n v="0"/>
    <n v="0"/>
    <n v="0"/>
    <n v="1050"/>
    <x v="1903"/>
    <x v="0"/>
    <x v="0"/>
    <x v="0"/>
    <s v="01.25.02.17"/>
    <x v="30"/>
    <x v="3"/>
    <x v="3"/>
    <s v="desporto"/>
    <s v="01.25.02"/>
    <s v="desporto"/>
    <s v="01.25.02"/>
    <x v="1"/>
    <x v="0"/>
    <x v="0"/>
    <x v="0"/>
    <x v="0"/>
    <x v="1"/>
    <x v="1"/>
    <x v="0"/>
    <x v="4"/>
    <s v="2024-06-13"/>
    <x v="1"/>
    <n v="1050"/>
    <x v="0"/>
    <m/>
    <x v="0"/>
    <m/>
    <x v="2"/>
    <n v="100474696"/>
    <x v="0"/>
    <x v="1"/>
    <s v="Construção e Reabilitação de Placas Desportivas"/>
    <s v="ORI"/>
    <x v="0"/>
    <m/>
    <x v="0"/>
    <x v="0"/>
    <x v="0"/>
    <x v="0"/>
    <x v="0"/>
    <x v="0"/>
    <x v="0"/>
    <x v="0"/>
    <x v="0"/>
    <x v="0"/>
    <x v="0"/>
    <s v="Construção e Reabilitação de Placas Desportivas"/>
    <x v="0"/>
    <x v="0"/>
    <x v="0"/>
    <x v="0"/>
    <x v="1"/>
    <x v="0"/>
    <x v="0"/>
    <x v="0"/>
    <x v="0"/>
    <x v="0"/>
    <x v="1"/>
    <x v="0"/>
    <s v="Pagamento referente a prestação de serviço da eletrificação do polidesportivo de Ponta Verde, no âmbito dos trabalhos da reabilitação da Placa desportiva, conforme anexo."/>
  </r>
  <r>
    <x v="1"/>
    <n v="0"/>
    <n v="0"/>
    <n v="0"/>
    <n v="5950"/>
    <x v="1903"/>
    <x v="0"/>
    <x v="0"/>
    <x v="0"/>
    <s v="01.25.02.17"/>
    <x v="30"/>
    <x v="3"/>
    <x v="3"/>
    <s v="desporto"/>
    <s v="01.25.02"/>
    <s v="desporto"/>
    <s v="01.25.02"/>
    <x v="1"/>
    <x v="0"/>
    <x v="0"/>
    <x v="0"/>
    <x v="0"/>
    <x v="1"/>
    <x v="1"/>
    <x v="0"/>
    <x v="4"/>
    <s v="2024-06-13"/>
    <x v="1"/>
    <n v="5950"/>
    <x v="0"/>
    <m/>
    <x v="0"/>
    <m/>
    <x v="322"/>
    <n v="100479669"/>
    <x v="0"/>
    <x v="0"/>
    <s v="Construção e Reabilitação de Placas Desportivas"/>
    <s v="ORI"/>
    <x v="0"/>
    <m/>
    <x v="0"/>
    <x v="0"/>
    <x v="0"/>
    <x v="0"/>
    <x v="0"/>
    <x v="0"/>
    <x v="0"/>
    <x v="0"/>
    <x v="0"/>
    <x v="0"/>
    <x v="0"/>
    <s v="Construção e Reabilitação de Placas Desportivas"/>
    <x v="0"/>
    <x v="0"/>
    <x v="0"/>
    <x v="0"/>
    <x v="1"/>
    <x v="0"/>
    <x v="0"/>
    <x v="0"/>
    <x v="0"/>
    <x v="0"/>
    <x v="0"/>
    <x v="0"/>
    <s v="Pagamento referente a prestação de serviço da eletrificação do polidesportivo de Ponta Verde, no âmbito dos trabalhos da reabilitação da Placa desportiva, conforme anexo."/>
  </r>
  <r>
    <x v="0"/>
    <n v="0"/>
    <n v="0"/>
    <n v="0"/>
    <n v="328"/>
    <x v="1904"/>
    <x v="0"/>
    <x v="0"/>
    <x v="0"/>
    <s v="03.16.25"/>
    <x v="23"/>
    <x v="0"/>
    <x v="0"/>
    <s v="Direção dos  Recursos Humanos"/>
    <s v="03.16.25"/>
    <s v="Direção dos  Recursos Humanos"/>
    <s v="03.16.25"/>
    <x v="31"/>
    <x v="0"/>
    <x v="0"/>
    <x v="1"/>
    <x v="0"/>
    <x v="0"/>
    <x v="0"/>
    <x v="0"/>
    <x v="4"/>
    <s v="2024-06-20"/>
    <x v="1"/>
    <n v="328"/>
    <x v="0"/>
    <m/>
    <x v="0"/>
    <m/>
    <x v="2"/>
    <n v="100474696"/>
    <x v="0"/>
    <x v="1"/>
    <s v="Direção dos  Recursos Humanos"/>
    <s v="ORI"/>
    <x v="0"/>
    <m/>
    <x v="0"/>
    <x v="0"/>
    <x v="0"/>
    <x v="0"/>
    <x v="0"/>
    <x v="0"/>
    <x v="0"/>
    <x v="0"/>
    <x v="0"/>
    <x v="0"/>
    <x v="0"/>
    <s v="Direção dos  Recursos Humanos"/>
    <x v="0"/>
    <x v="0"/>
    <x v="0"/>
    <x v="0"/>
    <x v="0"/>
    <x v="0"/>
    <x v="0"/>
    <x v="0"/>
    <x v="0"/>
    <x v="0"/>
    <x v="1"/>
    <x v="0"/>
    <s v="Pagamento de salário referente a 06-2024"/>
  </r>
  <r>
    <x v="0"/>
    <n v="0"/>
    <n v="0"/>
    <n v="0"/>
    <n v="75"/>
    <x v="1904"/>
    <x v="0"/>
    <x v="0"/>
    <x v="0"/>
    <s v="03.16.25"/>
    <x v="23"/>
    <x v="0"/>
    <x v="0"/>
    <s v="Direção dos  Recursos Humanos"/>
    <s v="03.16.25"/>
    <s v="Direção dos  Recursos Humanos"/>
    <s v="03.16.25"/>
    <x v="29"/>
    <x v="0"/>
    <x v="0"/>
    <x v="0"/>
    <x v="0"/>
    <x v="0"/>
    <x v="0"/>
    <x v="0"/>
    <x v="4"/>
    <s v="2024-06-20"/>
    <x v="1"/>
    <n v="75"/>
    <x v="0"/>
    <m/>
    <x v="0"/>
    <m/>
    <x v="2"/>
    <n v="100474696"/>
    <x v="0"/>
    <x v="1"/>
    <s v="Direção dos  Recursos Humanos"/>
    <s v="ORI"/>
    <x v="0"/>
    <m/>
    <x v="0"/>
    <x v="0"/>
    <x v="0"/>
    <x v="0"/>
    <x v="0"/>
    <x v="0"/>
    <x v="0"/>
    <x v="0"/>
    <x v="0"/>
    <x v="0"/>
    <x v="0"/>
    <s v="Direção dos  Recursos Humanos"/>
    <x v="0"/>
    <x v="0"/>
    <x v="0"/>
    <x v="0"/>
    <x v="0"/>
    <x v="0"/>
    <x v="0"/>
    <x v="0"/>
    <x v="0"/>
    <x v="0"/>
    <x v="1"/>
    <x v="0"/>
    <s v="Pagamento de salário referente a 06-2024"/>
  </r>
  <r>
    <x v="0"/>
    <n v="0"/>
    <n v="0"/>
    <n v="0"/>
    <n v="1341"/>
    <x v="1904"/>
    <x v="0"/>
    <x v="0"/>
    <x v="0"/>
    <s v="03.16.25"/>
    <x v="23"/>
    <x v="0"/>
    <x v="0"/>
    <s v="Direção dos  Recursos Humanos"/>
    <s v="03.16.25"/>
    <s v="Direção dos  Recursos Humanos"/>
    <s v="03.16.25"/>
    <x v="30"/>
    <x v="0"/>
    <x v="0"/>
    <x v="0"/>
    <x v="1"/>
    <x v="0"/>
    <x v="0"/>
    <x v="0"/>
    <x v="4"/>
    <s v="2024-06-20"/>
    <x v="1"/>
    <n v="1341"/>
    <x v="0"/>
    <m/>
    <x v="0"/>
    <m/>
    <x v="2"/>
    <n v="100474696"/>
    <x v="0"/>
    <x v="1"/>
    <s v="Direção dos  Recursos Humanos"/>
    <s v="ORI"/>
    <x v="0"/>
    <m/>
    <x v="0"/>
    <x v="0"/>
    <x v="0"/>
    <x v="0"/>
    <x v="0"/>
    <x v="0"/>
    <x v="0"/>
    <x v="0"/>
    <x v="0"/>
    <x v="0"/>
    <x v="0"/>
    <s v="Direção dos  Recursos Humanos"/>
    <x v="0"/>
    <x v="0"/>
    <x v="0"/>
    <x v="0"/>
    <x v="0"/>
    <x v="0"/>
    <x v="0"/>
    <x v="0"/>
    <x v="0"/>
    <x v="0"/>
    <x v="1"/>
    <x v="0"/>
    <s v="Pagamento de salário referente a 06-2024"/>
  </r>
  <r>
    <x v="0"/>
    <n v="0"/>
    <n v="0"/>
    <n v="0"/>
    <n v="9120"/>
    <x v="1904"/>
    <x v="0"/>
    <x v="0"/>
    <x v="0"/>
    <s v="03.16.25"/>
    <x v="23"/>
    <x v="0"/>
    <x v="0"/>
    <s v="Direção dos  Recursos Humanos"/>
    <s v="03.16.25"/>
    <s v="Direção dos  Recursos Humanos"/>
    <s v="03.16.25"/>
    <x v="48"/>
    <x v="0"/>
    <x v="0"/>
    <x v="0"/>
    <x v="1"/>
    <x v="0"/>
    <x v="0"/>
    <x v="0"/>
    <x v="4"/>
    <s v="2024-06-20"/>
    <x v="1"/>
    <n v="9120"/>
    <x v="0"/>
    <m/>
    <x v="0"/>
    <m/>
    <x v="2"/>
    <n v="100474696"/>
    <x v="0"/>
    <x v="1"/>
    <s v="Direção dos  Recursos Humanos"/>
    <s v="ORI"/>
    <x v="0"/>
    <m/>
    <x v="0"/>
    <x v="0"/>
    <x v="0"/>
    <x v="0"/>
    <x v="0"/>
    <x v="0"/>
    <x v="0"/>
    <x v="0"/>
    <x v="0"/>
    <x v="0"/>
    <x v="0"/>
    <s v="Direção dos  Recursos Humanos"/>
    <x v="0"/>
    <x v="0"/>
    <x v="0"/>
    <x v="0"/>
    <x v="0"/>
    <x v="0"/>
    <x v="0"/>
    <x v="0"/>
    <x v="0"/>
    <x v="0"/>
    <x v="1"/>
    <x v="0"/>
    <s v="Pagamento de salário referente a 06-2024"/>
  </r>
  <r>
    <x v="0"/>
    <n v="0"/>
    <n v="0"/>
    <n v="0"/>
    <n v="3283"/>
    <x v="1904"/>
    <x v="0"/>
    <x v="0"/>
    <x v="0"/>
    <s v="03.16.25"/>
    <x v="23"/>
    <x v="0"/>
    <x v="0"/>
    <s v="Direção dos  Recursos Humanos"/>
    <s v="03.16.25"/>
    <s v="Direção dos  Recursos Humanos"/>
    <s v="03.16.25"/>
    <x v="49"/>
    <x v="0"/>
    <x v="0"/>
    <x v="0"/>
    <x v="1"/>
    <x v="0"/>
    <x v="0"/>
    <x v="0"/>
    <x v="4"/>
    <s v="2024-06-20"/>
    <x v="1"/>
    <n v="3283"/>
    <x v="0"/>
    <m/>
    <x v="0"/>
    <m/>
    <x v="2"/>
    <n v="100474696"/>
    <x v="0"/>
    <x v="1"/>
    <s v="Direção dos  Recursos Humanos"/>
    <s v="ORI"/>
    <x v="0"/>
    <m/>
    <x v="0"/>
    <x v="0"/>
    <x v="0"/>
    <x v="0"/>
    <x v="0"/>
    <x v="0"/>
    <x v="0"/>
    <x v="0"/>
    <x v="0"/>
    <x v="0"/>
    <x v="0"/>
    <s v="Direção dos  Recursos Humanos"/>
    <x v="0"/>
    <x v="0"/>
    <x v="0"/>
    <x v="0"/>
    <x v="0"/>
    <x v="0"/>
    <x v="0"/>
    <x v="0"/>
    <x v="0"/>
    <x v="0"/>
    <x v="1"/>
    <x v="0"/>
    <s v="Pagamento de salário referente a 06-2024"/>
  </r>
  <r>
    <x v="0"/>
    <n v="0"/>
    <n v="0"/>
    <n v="0"/>
    <n v="1634"/>
    <x v="1904"/>
    <x v="0"/>
    <x v="0"/>
    <x v="0"/>
    <s v="03.16.25"/>
    <x v="23"/>
    <x v="0"/>
    <x v="0"/>
    <s v="Direção dos  Recursos Humanos"/>
    <s v="03.16.25"/>
    <s v="Direção dos  Recursos Humanos"/>
    <s v="03.16.25"/>
    <x v="78"/>
    <x v="0"/>
    <x v="4"/>
    <x v="17"/>
    <x v="0"/>
    <x v="0"/>
    <x v="0"/>
    <x v="0"/>
    <x v="4"/>
    <s v="2024-06-20"/>
    <x v="1"/>
    <n v="1634"/>
    <x v="0"/>
    <m/>
    <x v="0"/>
    <m/>
    <x v="2"/>
    <n v="100474696"/>
    <x v="0"/>
    <x v="1"/>
    <s v="Direção dos  Recursos Humanos"/>
    <s v="ORI"/>
    <x v="0"/>
    <m/>
    <x v="0"/>
    <x v="0"/>
    <x v="0"/>
    <x v="0"/>
    <x v="0"/>
    <x v="0"/>
    <x v="0"/>
    <x v="0"/>
    <x v="0"/>
    <x v="0"/>
    <x v="0"/>
    <s v="Direção dos  Recursos Humanos"/>
    <x v="0"/>
    <x v="0"/>
    <x v="0"/>
    <x v="0"/>
    <x v="0"/>
    <x v="0"/>
    <x v="0"/>
    <x v="0"/>
    <x v="0"/>
    <x v="0"/>
    <x v="1"/>
    <x v="0"/>
    <s v="Pagamento de salário referente a 06-2024"/>
  </r>
  <r>
    <x v="0"/>
    <n v="0"/>
    <n v="0"/>
    <n v="0"/>
    <n v="28888"/>
    <x v="1904"/>
    <x v="0"/>
    <x v="0"/>
    <x v="0"/>
    <s v="03.16.25"/>
    <x v="23"/>
    <x v="0"/>
    <x v="0"/>
    <s v="Direção dos  Recursos Humanos"/>
    <s v="03.16.25"/>
    <s v="Direção dos  Recursos Humanos"/>
    <s v="03.16.25"/>
    <x v="79"/>
    <x v="0"/>
    <x v="4"/>
    <x v="17"/>
    <x v="0"/>
    <x v="0"/>
    <x v="0"/>
    <x v="0"/>
    <x v="4"/>
    <s v="2024-06-20"/>
    <x v="1"/>
    <n v="28888"/>
    <x v="0"/>
    <m/>
    <x v="0"/>
    <m/>
    <x v="2"/>
    <n v="100474696"/>
    <x v="0"/>
    <x v="1"/>
    <s v="Direção dos  Recursos Humanos"/>
    <s v="ORI"/>
    <x v="0"/>
    <m/>
    <x v="0"/>
    <x v="0"/>
    <x v="0"/>
    <x v="0"/>
    <x v="0"/>
    <x v="0"/>
    <x v="0"/>
    <x v="0"/>
    <x v="0"/>
    <x v="0"/>
    <x v="0"/>
    <s v="Direção dos  Recursos Humanos"/>
    <x v="0"/>
    <x v="0"/>
    <x v="0"/>
    <x v="0"/>
    <x v="0"/>
    <x v="0"/>
    <x v="0"/>
    <x v="0"/>
    <x v="0"/>
    <x v="0"/>
    <x v="1"/>
    <x v="0"/>
    <s v="Pagamento de salário referente a 06-2024"/>
  </r>
  <r>
    <x v="0"/>
    <n v="0"/>
    <n v="0"/>
    <n v="0"/>
    <n v="11303"/>
    <x v="1904"/>
    <x v="0"/>
    <x v="0"/>
    <x v="0"/>
    <s v="03.16.25"/>
    <x v="23"/>
    <x v="0"/>
    <x v="0"/>
    <s v="Direção dos  Recursos Humanos"/>
    <s v="03.16.25"/>
    <s v="Direção dos  Recursos Humanos"/>
    <s v="03.16.25"/>
    <x v="31"/>
    <x v="0"/>
    <x v="0"/>
    <x v="1"/>
    <x v="0"/>
    <x v="0"/>
    <x v="0"/>
    <x v="0"/>
    <x v="4"/>
    <s v="2024-06-20"/>
    <x v="1"/>
    <n v="11303"/>
    <x v="0"/>
    <m/>
    <x v="0"/>
    <m/>
    <x v="9"/>
    <n v="100474693"/>
    <x v="0"/>
    <x v="0"/>
    <s v="Direção dos  Recursos Humanos"/>
    <s v="ORI"/>
    <x v="0"/>
    <m/>
    <x v="0"/>
    <x v="0"/>
    <x v="0"/>
    <x v="0"/>
    <x v="0"/>
    <x v="0"/>
    <x v="0"/>
    <x v="0"/>
    <x v="0"/>
    <x v="0"/>
    <x v="0"/>
    <s v="Direção dos  Recursos Humanos"/>
    <x v="0"/>
    <x v="0"/>
    <x v="0"/>
    <x v="0"/>
    <x v="0"/>
    <x v="0"/>
    <x v="0"/>
    <x v="0"/>
    <x v="0"/>
    <x v="0"/>
    <x v="0"/>
    <x v="0"/>
    <s v="Pagamento de salário referente a 06-2024"/>
  </r>
  <r>
    <x v="0"/>
    <n v="0"/>
    <n v="0"/>
    <n v="0"/>
    <n v="2588"/>
    <x v="1904"/>
    <x v="0"/>
    <x v="0"/>
    <x v="0"/>
    <s v="03.16.25"/>
    <x v="23"/>
    <x v="0"/>
    <x v="0"/>
    <s v="Direção dos  Recursos Humanos"/>
    <s v="03.16.25"/>
    <s v="Direção dos  Recursos Humanos"/>
    <s v="03.16.25"/>
    <x v="29"/>
    <x v="0"/>
    <x v="0"/>
    <x v="0"/>
    <x v="0"/>
    <x v="0"/>
    <x v="0"/>
    <x v="0"/>
    <x v="4"/>
    <s v="2024-06-20"/>
    <x v="1"/>
    <n v="2588"/>
    <x v="0"/>
    <m/>
    <x v="0"/>
    <m/>
    <x v="9"/>
    <n v="100474693"/>
    <x v="0"/>
    <x v="0"/>
    <s v="Direção dos  Recursos Humanos"/>
    <s v="ORI"/>
    <x v="0"/>
    <m/>
    <x v="0"/>
    <x v="0"/>
    <x v="0"/>
    <x v="0"/>
    <x v="0"/>
    <x v="0"/>
    <x v="0"/>
    <x v="0"/>
    <x v="0"/>
    <x v="0"/>
    <x v="0"/>
    <s v="Direção dos  Recursos Humanos"/>
    <x v="0"/>
    <x v="0"/>
    <x v="0"/>
    <x v="0"/>
    <x v="0"/>
    <x v="0"/>
    <x v="0"/>
    <x v="0"/>
    <x v="0"/>
    <x v="0"/>
    <x v="0"/>
    <x v="0"/>
    <s v="Pagamento de salário referente a 06-2024"/>
  </r>
  <r>
    <x v="0"/>
    <n v="0"/>
    <n v="0"/>
    <n v="0"/>
    <n v="46163"/>
    <x v="1904"/>
    <x v="0"/>
    <x v="0"/>
    <x v="0"/>
    <s v="03.16.25"/>
    <x v="23"/>
    <x v="0"/>
    <x v="0"/>
    <s v="Direção dos  Recursos Humanos"/>
    <s v="03.16.25"/>
    <s v="Direção dos  Recursos Humanos"/>
    <s v="03.16.25"/>
    <x v="30"/>
    <x v="0"/>
    <x v="0"/>
    <x v="0"/>
    <x v="1"/>
    <x v="0"/>
    <x v="0"/>
    <x v="0"/>
    <x v="4"/>
    <s v="2024-06-20"/>
    <x v="1"/>
    <n v="46163"/>
    <x v="0"/>
    <m/>
    <x v="0"/>
    <m/>
    <x v="9"/>
    <n v="100474693"/>
    <x v="0"/>
    <x v="0"/>
    <s v="Direção dos  Recursos Humanos"/>
    <s v="ORI"/>
    <x v="0"/>
    <m/>
    <x v="0"/>
    <x v="0"/>
    <x v="0"/>
    <x v="0"/>
    <x v="0"/>
    <x v="0"/>
    <x v="0"/>
    <x v="0"/>
    <x v="0"/>
    <x v="0"/>
    <x v="0"/>
    <s v="Direção dos  Recursos Humanos"/>
    <x v="0"/>
    <x v="0"/>
    <x v="0"/>
    <x v="0"/>
    <x v="0"/>
    <x v="0"/>
    <x v="0"/>
    <x v="0"/>
    <x v="0"/>
    <x v="0"/>
    <x v="0"/>
    <x v="0"/>
    <s v="Pagamento de salário referente a 06-2024"/>
  </r>
  <r>
    <x v="0"/>
    <n v="0"/>
    <n v="0"/>
    <n v="0"/>
    <n v="313893"/>
    <x v="1904"/>
    <x v="0"/>
    <x v="0"/>
    <x v="0"/>
    <s v="03.16.25"/>
    <x v="23"/>
    <x v="0"/>
    <x v="0"/>
    <s v="Direção dos  Recursos Humanos"/>
    <s v="03.16.25"/>
    <s v="Direção dos  Recursos Humanos"/>
    <s v="03.16.25"/>
    <x v="48"/>
    <x v="0"/>
    <x v="0"/>
    <x v="0"/>
    <x v="1"/>
    <x v="0"/>
    <x v="0"/>
    <x v="0"/>
    <x v="4"/>
    <s v="2024-06-20"/>
    <x v="1"/>
    <n v="313893"/>
    <x v="0"/>
    <m/>
    <x v="0"/>
    <m/>
    <x v="9"/>
    <n v="100474693"/>
    <x v="0"/>
    <x v="0"/>
    <s v="Direção dos  Recursos Humanos"/>
    <s v="ORI"/>
    <x v="0"/>
    <m/>
    <x v="0"/>
    <x v="0"/>
    <x v="0"/>
    <x v="0"/>
    <x v="0"/>
    <x v="0"/>
    <x v="0"/>
    <x v="0"/>
    <x v="0"/>
    <x v="0"/>
    <x v="0"/>
    <s v="Direção dos  Recursos Humanos"/>
    <x v="0"/>
    <x v="0"/>
    <x v="0"/>
    <x v="0"/>
    <x v="0"/>
    <x v="0"/>
    <x v="0"/>
    <x v="0"/>
    <x v="0"/>
    <x v="0"/>
    <x v="0"/>
    <x v="0"/>
    <s v="Pagamento de salário referente a 06-2024"/>
  </r>
  <r>
    <x v="0"/>
    <n v="0"/>
    <n v="0"/>
    <n v="0"/>
    <n v="113003"/>
    <x v="1904"/>
    <x v="0"/>
    <x v="0"/>
    <x v="0"/>
    <s v="03.16.25"/>
    <x v="23"/>
    <x v="0"/>
    <x v="0"/>
    <s v="Direção dos  Recursos Humanos"/>
    <s v="03.16.25"/>
    <s v="Direção dos  Recursos Humanos"/>
    <s v="03.16.25"/>
    <x v="49"/>
    <x v="0"/>
    <x v="0"/>
    <x v="0"/>
    <x v="1"/>
    <x v="0"/>
    <x v="0"/>
    <x v="0"/>
    <x v="4"/>
    <s v="2024-06-20"/>
    <x v="1"/>
    <n v="113003"/>
    <x v="0"/>
    <m/>
    <x v="0"/>
    <m/>
    <x v="9"/>
    <n v="100474693"/>
    <x v="0"/>
    <x v="0"/>
    <s v="Direção dos  Recursos Humanos"/>
    <s v="ORI"/>
    <x v="0"/>
    <m/>
    <x v="0"/>
    <x v="0"/>
    <x v="0"/>
    <x v="0"/>
    <x v="0"/>
    <x v="0"/>
    <x v="0"/>
    <x v="0"/>
    <x v="0"/>
    <x v="0"/>
    <x v="0"/>
    <s v="Direção dos  Recursos Humanos"/>
    <x v="0"/>
    <x v="0"/>
    <x v="0"/>
    <x v="0"/>
    <x v="0"/>
    <x v="0"/>
    <x v="0"/>
    <x v="0"/>
    <x v="0"/>
    <x v="0"/>
    <x v="0"/>
    <x v="0"/>
    <s v="Pagamento de salário referente a 06-2024"/>
  </r>
  <r>
    <x v="0"/>
    <n v="0"/>
    <n v="0"/>
    <n v="0"/>
    <n v="56267"/>
    <x v="1904"/>
    <x v="0"/>
    <x v="0"/>
    <x v="0"/>
    <s v="03.16.25"/>
    <x v="23"/>
    <x v="0"/>
    <x v="0"/>
    <s v="Direção dos  Recursos Humanos"/>
    <s v="03.16.25"/>
    <s v="Direção dos  Recursos Humanos"/>
    <s v="03.16.25"/>
    <x v="78"/>
    <x v="0"/>
    <x v="4"/>
    <x v="17"/>
    <x v="0"/>
    <x v="0"/>
    <x v="0"/>
    <x v="0"/>
    <x v="4"/>
    <s v="2024-06-20"/>
    <x v="1"/>
    <n v="56267"/>
    <x v="0"/>
    <m/>
    <x v="0"/>
    <m/>
    <x v="9"/>
    <n v="100474693"/>
    <x v="0"/>
    <x v="0"/>
    <s v="Direção dos  Recursos Humanos"/>
    <s v="ORI"/>
    <x v="0"/>
    <m/>
    <x v="0"/>
    <x v="0"/>
    <x v="0"/>
    <x v="0"/>
    <x v="0"/>
    <x v="0"/>
    <x v="0"/>
    <x v="0"/>
    <x v="0"/>
    <x v="0"/>
    <x v="0"/>
    <s v="Direção dos  Recursos Humanos"/>
    <x v="0"/>
    <x v="0"/>
    <x v="0"/>
    <x v="0"/>
    <x v="0"/>
    <x v="0"/>
    <x v="0"/>
    <x v="0"/>
    <x v="0"/>
    <x v="0"/>
    <x v="0"/>
    <x v="0"/>
    <s v="Pagamento de salário referente a 06-2024"/>
  </r>
  <r>
    <x v="0"/>
    <n v="0"/>
    <n v="0"/>
    <n v="0"/>
    <n v="994053"/>
    <x v="1904"/>
    <x v="0"/>
    <x v="0"/>
    <x v="0"/>
    <s v="03.16.25"/>
    <x v="23"/>
    <x v="0"/>
    <x v="0"/>
    <s v="Direção dos  Recursos Humanos"/>
    <s v="03.16.25"/>
    <s v="Direção dos  Recursos Humanos"/>
    <s v="03.16.25"/>
    <x v="79"/>
    <x v="0"/>
    <x v="4"/>
    <x v="17"/>
    <x v="0"/>
    <x v="0"/>
    <x v="0"/>
    <x v="0"/>
    <x v="4"/>
    <s v="2024-06-20"/>
    <x v="1"/>
    <n v="994053"/>
    <x v="0"/>
    <m/>
    <x v="0"/>
    <m/>
    <x v="9"/>
    <n v="100474693"/>
    <x v="0"/>
    <x v="0"/>
    <s v="Direção dos  Recursos Humanos"/>
    <s v="ORI"/>
    <x v="0"/>
    <m/>
    <x v="0"/>
    <x v="0"/>
    <x v="0"/>
    <x v="0"/>
    <x v="0"/>
    <x v="0"/>
    <x v="0"/>
    <x v="0"/>
    <x v="0"/>
    <x v="0"/>
    <x v="0"/>
    <s v="Direção dos  Recursos Humanos"/>
    <x v="0"/>
    <x v="0"/>
    <x v="0"/>
    <x v="0"/>
    <x v="0"/>
    <x v="0"/>
    <x v="0"/>
    <x v="0"/>
    <x v="0"/>
    <x v="0"/>
    <x v="0"/>
    <x v="0"/>
    <s v="Pagamento de salário referente a 06-2024"/>
  </r>
  <r>
    <x v="0"/>
    <n v="0"/>
    <n v="0"/>
    <n v="0"/>
    <n v="19100"/>
    <x v="1905"/>
    <x v="0"/>
    <x v="1"/>
    <x v="0"/>
    <s v="03.03.10"/>
    <x v="8"/>
    <x v="0"/>
    <x v="4"/>
    <s v="Receitas Da Câmara"/>
    <s v="03.03.10"/>
    <s v="Receitas Da Câmara"/>
    <s v="03.03.10"/>
    <x v="57"/>
    <x v="0"/>
    <x v="3"/>
    <x v="12"/>
    <x v="0"/>
    <x v="0"/>
    <x v="2"/>
    <x v="0"/>
    <x v="9"/>
    <s v="2024-07-11"/>
    <x v="2"/>
    <n v="19100"/>
    <x v="0"/>
    <m/>
    <x v="0"/>
    <m/>
    <x v="6"/>
    <n v="100474914"/>
    <x v="0"/>
    <x v="0"/>
    <s v="Receitas Da Câmara"/>
    <s v="EXT"/>
    <x v="0"/>
    <s v="RDC"/>
    <x v="0"/>
    <x v="0"/>
    <x v="0"/>
    <x v="0"/>
    <x v="0"/>
    <x v="0"/>
    <x v="0"/>
    <x v="0"/>
    <x v="0"/>
    <x v="0"/>
    <x v="0"/>
    <s v="Receitas Da Câmara"/>
    <x v="0"/>
    <x v="0"/>
    <x v="0"/>
    <x v="0"/>
    <x v="0"/>
    <x v="0"/>
    <x v="0"/>
    <x v="0"/>
    <x v="0"/>
    <x v="0"/>
    <x v="0"/>
    <x v="0"/>
    <s v="Reposição de pagamento indevido, cab nº 273085, conforme anexo."/>
  </r>
  <r>
    <x v="0"/>
    <n v="0"/>
    <n v="0"/>
    <n v="0"/>
    <n v="46797"/>
    <x v="1906"/>
    <x v="0"/>
    <x v="1"/>
    <x v="0"/>
    <s v="80.02.01"/>
    <x v="2"/>
    <x v="2"/>
    <x v="2"/>
    <s v="Retenções Iur"/>
    <s v="80.02.01"/>
    <s v="Retenções Iur"/>
    <s v="80.02.01"/>
    <x v="2"/>
    <x v="0"/>
    <x v="1"/>
    <x v="0"/>
    <x v="1"/>
    <x v="2"/>
    <x v="2"/>
    <x v="0"/>
    <x v="9"/>
    <s v="2024-07-11"/>
    <x v="2"/>
    <n v="46797"/>
    <x v="0"/>
    <m/>
    <x v="0"/>
    <m/>
    <x v="2"/>
    <n v="100474696"/>
    <x v="0"/>
    <x v="0"/>
    <s v="Retenções Iur"/>
    <s v="ORI"/>
    <x v="0"/>
    <s v="RIUR"/>
    <x v="0"/>
    <x v="0"/>
    <x v="0"/>
    <x v="0"/>
    <x v="0"/>
    <x v="0"/>
    <x v="0"/>
    <x v="0"/>
    <x v="0"/>
    <x v="0"/>
    <x v="0"/>
    <s v="Retenções Iur"/>
    <x v="0"/>
    <x v="0"/>
    <x v="0"/>
    <x v="0"/>
    <x v="2"/>
    <x v="0"/>
    <x v="0"/>
    <x v="0"/>
    <x v="0"/>
    <x v="1"/>
    <x v="0"/>
    <x v="0"/>
    <s v="RETENCAO OT"/>
  </r>
  <r>
    <x v="0"/>
    <n v="0"/>
    <n v="0"/>
    <n v="0"/>
    <n v="5800"/>
    <x v="1907"/>
    <x v="0"/>
    <x v="0"/>
    <x v="0"/>
    <s v="01.25.03.09"/>
    <x v="50"/>
    <x v="3"/>
    <x v="3"/>
    <s v="Emprego e Formação profissional"/>
    <s v="01.25.03"/>
    <s v="Emprego e Formação profissional"/>
    <s v="01.25.03"/>
    <x v="4"/>
    <x v="0"/>
    <x v="2"/>
    <x v="2"/>
    <x v="0"/>
    <x v="1"/>
    <x v="0"/>
    <x v="0"/>
    <x v="9"/>
    <s v="2024-07-17"/>
    <x v="2"/>
    <n v="5800"/>
    <x v="0"/>
    <m/>
    <x v="0"/>
    <m/>
    <x v="231"/>
    <n v="100479376"/>
    <x v="0"/>
    <x v="0"/>
    <s v="Apoio a formação profissional"/>
    <s v="ORI"/>
    <x v="0"/>
    <m/>
    <x v="0"/>
    <x v="0"/>
    <x v="0"/>
    <x v="0"/>
    <x v="0"/>
    <x v="0"/>
    <x v="0"/>
    <x v="0"/>
    <x v="0"/>
    <x v="0"/>
    <x v="0"/>
    <s v="Apoio a formação profissional"/>
    <x v="0"/>
    <x v="0"/>
    <x v="0"/>
    <x v="0"/>
    <x v="1"/>
    <x v="0"/>
    <x v="0"/>
    <x v="0"/>
    <x v="0"/>
    <x v="0"/>
    <x v="0"/>
    <x v="0"/>
    <s v="Pagamento referente a aquisição tecidos e acessórios de costura para o arranque da formação em corte e costura da CMSM, conforme anexo."/>
  </r>
  <r>
    <x v="0"/>
    <n v="0"/>
    <n v="0"/>
    <n v="0"/>
    <n v="3773"/>
    <x v="1908"/>
    <x v="0"/>
    <x v="0"/>
    <x v="0"/>
    <s v="01.27.04.03"/>
    <x v="4"/>
    <x v="1"/>
    <x v="1"/>
    <s v="Infra-Estruturas e Transportes"/>
    <s v="01.27.04"/>
    <s v="Infra-Estruturas e Transportes"/>
    <s v="01.27.04"/>
    <x v="4"/>
    <x v="0"/>
    <x v="2"/>
    <x v="2"/>
    <x v="0"/>
    <x v="1"/>
    <x v="0"/>
    <x v="0"/>
    <x v="5"/>
    <s v="2024-08-02"/>
    <x v="2"/>
    <n v="3773"/>
    <x v="0"/>
    <m/>
    <x v="0"/>
    <m/>
    <x v="2"/>
    <n v="100474696"/>
    <x v="0"/>
    <x v="1"/>
    <s v="Plano de emergencia da epoca de chuvas"/>
    <s v="ORI"/>
    <x v="0"/>
    <m/>
    <x v="0"/>
    <x v="0"/>
    <x v="0"/>
    <x v="0"/>
    <x v="0"/>
    <x v="0"/>
    <x v="0"/>
    <x v="0"/>
    <x v="0"/>
    <x v="0"/>
    <x v="0"/>
    <s v="Plano de emergencia da epoca de chuvas"/>
    <x v="0"/>
    <x v="0"/>
    <x v="0"/>
    <x v="0"/>
    <x v="1"/>
    <x v="0"/>
    <x v="0"/>
    <x v="0"/>
    <x v="0"/>
    <x v="0"/>
    <x v="1"/>
    <x v="0"/>
    <s v="Pagamento a favor do Sr. Daniel Oliveira Correia, referente a transporte de areia pedra, cimento e terra para diferente localidades do municipio, confrome anexo. "/>
  </r>
  <r>
    <x v="0"/>
    <n v="0"/>
    <n v="0"/>
    <n v="0"/>
    <n v="21377"/>
    <x v="1908"/>
    <x v="0"/>
    <x v="0"/>
    <x v="0"/>
    <s v="01.27.04.03"/>
    <x v="4"/>
    <x v="1"/>
    <x v="1"/>
    <s v="Infra-Estruturas e Transportes"/>
    <s v="01.27.04"/>
    <s v="Infra-Estruturas e Transportes"/>
    <s v="01.27.04"/>
    <x v="4"/>
    <x v="0"/>
    <x v="2"/>
    <x v="2"/>
    <x v="0"/>
    <x v="1"/>
    <x v="0"/>
    <x v="0"/>
    <x v="5"/>
    <s v="2024-08-02"/>
    <x v="2"/>
    <n v="21377"/>
    <x v="0"/>
    <m/>
    <x v="0"/>
    <m/>
    <x v="124"/>
    <n v="100477537"/>
    <x v="0"/>
    <x v="0"/>
    <s v="Plano de emergencia da epoca de chuvas"/>
    <s v="ORI"/>
    <x v="0"/>
    <m/>
    <x v="0"/>
    <x v="0"/>
    <x v="0"/>
    <x v="0"/>
    <x v="0"/>
    <x v="0"/>
    <x v="0"/>
    <x v="0"/>
    <x v="0"/>
    <x v="0"/>
    <x v="0"/>
    <s v="Plano de emergencia da epoca de chuvas"/>
    <x v="0"/>
    <x v="0"/>
    <x v="0"/>
    <x v="0"/>
    <x v="1"/>
    <x v="0"/>
    <x v="0"/>
    <x v="0"/>
    <x v="0"/>
    <x v="0"/>
    <x v="0"/>
    <x v="0"/>
    <s v="Pagamento a favor do Sr. Daniel Oliveira Correia, referente a transporte de areia pedra, cimento e terra para diferente localidades do municipio, confrome anexo. "/>
  </r>
  <r>
    <x v="1"/>
    <n v="0"/>
    <n v="0"/>
    <n v="0"/>
    <n v="500000"/>
    <x v="1909"/>
    <x v="0"/>
    <x v="1"/>
    <x v="0"/>
    <s v="03.03.10"/>
    <x v="8"/>
    <x v="0"/>
    <x v="4"/>
    <s v="Receitas Da Câmara"/>
    <s v="03.03.10"/>
    <s v="Receitas Da Câmara"/>
    <s v="03.03.10"/>
    <x v="72"/>
    <x v="0"/>
    <x v="6"/>
    <x v="14"/>
    <x v="0"/>
    <x v="0"/>
    <x v="2"/>
    <x v="0"/>
    <x v="5"/>
    <s v="2024-08-02"/>
    <x v="2"/>
    <n v="500000"/>
    <x v="0"/>
    <m/>
    <x v="0"/>
    <m/>
    <x v="6"/>
    <n v="100474914"/>
    <x v="0"/>
    <x v="0"/>
    <s v="Receitas Da Câmara"/>
    <s v="EXT"/>
    <x v="0"/>
    <s v="RDC"/>
    <x v="0"/>
    <x v="0"/>
    <x v="0"/>
    <x v="0"/>
    <x v="0"/>
    <x v="0"/>
    <x v="0"/>
    <x v="0"/>
    <x v="0"/>
    <x v="0"/>
    <x v="0"/>
    <s v="Receitas Da Câmara"/>
    <x v="0"/>
    <x v="0"/>
    <x v="0"/>
    <x v="0"/>
    <x v="0"/>
    <x v="0"/>
    <x v="0"/>
    <x v="0"/>
    <x v="0"/>
    <x v="0"/>
    <x v="0"/>
    <x v="0"/>
    <s v="Recebimentos da empresa Asa Aeroporto e Seguranca Aerea, referente a patrocinio do festival  calheta 2024, confrome documento em anexo."/>
  </r>
  <r>
    <x v="0"/>
    <n v="0"/>
    <n v="0"/>
    <n v="0"/>
    <n v="1500"/>
    <x v="1910"/>
    <x v="0"/>
    <x v="1"/>
    <x v="0"/>
    <s v="03.03.10"/>
    <x v="8"/>
    <x v="0"/>
    <x v="4"/>
    <s v="Receitas Da Câmara"/>
    <s v="03.03.10"/>
    <s v="Receitas Da Câmara"/>
    <s v="03.03.10"/>
    <x v="57"/>
    <x v="0"/>
    <x v="3"/>
    <x v="12"/>
    <x v="0"/>
    <x v="0"/>
    <x v="2"/>
    <x v="0"/>
    <x v="9"/>
    <s v="2024-07-02"/>
    <x v="2"/>
    <n v="1500"/>
    <x v="0"/>
    <m/>
    <x v="0"/>
    <m/>
    <x v="6"/>
    <n v="100474914"/>
    <x v="0"/>
    <x v="0"/>
    <s v="Receitas Da Câmara"/>
    <s v="EXT"/>
    <x v="0"/>
    <s v="RDC"/>
    <x v="0"/>
    <x v="0"/>
    <x v="0"/>
    <x v="0"/>
    <x v="0"/>
    <x v="0"/>
    <x v="0"/>
    <x v="0"/>
    <x v="0"/>
    <x v="0"/>
    <x v="0"/>
    <s v="Receitas Da Câmara"/>
    <x v="0"/>
    <x v="0"/>
    <x v="0"/>
    <x v="0"/>
    <x v="0"/>
    <x v="0"/>
    <x v="0"/>
    <x v="0"/>
    <x v="0"/>
    <x v="0"/>
    <x v="0"/>
    <x v="0"/>
    <s v="Reposição não abatida no pagamento cab. 272521, conforme anexo."/>
  </r>
  <r>
    <x v="1"/>
    <n v="0"/>
    <n v="0"/>
    <n v="0"/>
    <n v="100296"/>
    <x v="1911"/>
    <x v="0"/>
    <x v="0"/>
    <x v="0"/>
    <s v="03.16.15"/>
    <x v="0"/>
    <x v="0"/>
    <x v="0"/>
    <s v="Direção Financeira"/>
    <s v="03.16.15"/>
    <s v="Direção Financeira"/>
    <s v="03.16.15"/>
    <x v="55"/>
    <x v="0"/>
    <x v="0"/>
    <x v="0"/>
    <x v="0"/>
    <x v="0"/>
    <x v="1"/>
    <x v="0"/>
    <x v="9"/>
    <s v="2024-07-29"/>
    <x v="2"/>
    <n v="100296"/>
    <x v="0"/>
    <m/>
    <x v="0"/>
    <m/>
    <x v="6"/>
    <n v="100474914"/>
    <x v="0"/>
    <x v="0"/>
    <s v="Direção Financeira"/>
    <s v="ORI"/>
    <x v="0"/>
    <m/>
    <x v="0"/>
    <x v="0"/>
    <x v="0"/>
    <x v="0"/>
    <x v="0"/>
    <x v="0"/>
    <x v="0"/>
    <x v="0"/>
    <x v="0"/>
    <x v="0"/>
    <x v="0"/>
    <s v="Direção Financeira"/>
    <x v="0"/>
    <x v="0"/>
    <x v="0"/>
    <x v="0"/>
    <x v="0"/>
    <x v="0"/>
    <x v="0"/>
    <x v="0"/>
    <x v="0"/>
    <x v="0"/>
    <x v="0"/>
    <x v="0"/>
    <s v="Pagamento a favor de CV Telecom, referente a pagamento da divida, conforme anexo."/>
  </r>
  <r>
    <x v="1"/>
    <n v="0"/>
    <n v="0"/>
    <n v="0"/>
    <n v="33350"/>
    <x v="1912"/>
    <x v="0"/>
    <x v="0"/>
    <x v="0"/>
    <s v="01.25.02.17"/>
    <x v="30"/>
    <x v="3"/>
    <x v="3"/>
    <s v="desporto"/>
    <s v="01.25.02"/>
    <s v="desporto"/>
    <s v="01.25.02"/>
    <x v="1"/>
    <x v="0"/>
    <x v="0"/>
    <x v="0"/>
    <x v="0"/>
    <x v="1"/>
    <x v="1"/>
    <x v="0"/>
    <x v="5"/>
    <s v="2024-08-09"/>
    <x v="2"/>
    <n v="33350"/>
    <x v="0"/>
    <m/>
    <x v="0"/>
    <m/>
    <x v="13"/>
    <n v="100476730"/>
    <x v="0"/>
    <x v="0"/>
    <s v="Construção e Reabilitação de Placas Desportivas"/>
    <s v="ORI"/>
    <x v="0"/>
    <m/>
    <x v="0"/>
    <x v="0"/>
    <x v="0"/>
    <x v="0"/>
    <x v="0"/>
    <x v="0"/>
    <x v="0"/>
    <x v="0"/>
    <x v="0"/>
    <x v="0"/>
    <x v="0"/>
    <s v="Construção e Reabilitação de Placas Desportivas"/>
    <x v="0"/>
    <x v="0"/>
    <x v="0"/>
    <x v="0"/>
    <x v="1"/>
    <x v="0"/>
    <x v="0"/>
    <x v="0"/>
    <x v="0"/>
    <x v="0"/>
    <x v="0"/>
    <x v="0"/>
    <s v="Pagamento referente a aquisição de um rede futebol a ser colocado nas balizas municipal para arranque do campeonato regional Santiago Norte, conforme anexo."/>
  </r>
  <r>
    <x v="0"/>
    <n v="0"/>
    <n v="0"/>
    <n v="0"/>
    <n v="100000"/>
    <x v="1913"/>
    <x v="0"/>
    <x v="0"/>
    <x v="0"/>
    <s v="01.25.04.22"/>
    <x v="7"/>
    <x v="3"/>
    <x v="3"/>
    <s v="Cultura"/>
    <s v="01.25.04"/>
    <s v="Cultura"/>
    <s v="01.25.04"/>
    <x v="4"/>
    <x v="0"/>
    <x v="2"/>
    <x v="2"/>
    <x v="0"/>
    <x v="1"/>
    <x v="0"/>
    <x v="0"/>
    <x v="5"/>
    <s v="2024-08-22"/>
    <x v="2"/>
    <n v="100000"/>
    <x v="0"/>
    <m/>
    <x v="0"/>
    <m/>
    <x v="323"/>
    <n v="100479708"/>
    <x v="0"/>
    <x v="0"/>
    <s v="Atividades culturais e promoção da cultura no Concelho"/>
    <s v="ORI"/>
    <x v="0"/>
    <s v="ACPCC"/>
    <x v="0"/>
    <x v="0"/>
    <x v="0"/>
    <x v="0"/>
    <x v="0"/>
    <x v="0"/>
    <x v="0"/>
    <x v="0"/>
    <x v="0"/>
    <x v="0"/>
    <x v="0"/>
    <s v="Atividades culturais e promoção da cultura no Concelho"/>
    <x v="0"/>
    <x v="0"/>
    <x v="0"/>
    <x v="0"/>
    <x v="1"/>
    <x v="0"/>
    <x v="0"/>
    <x v="0"/>
    <x v="0"/>
    <x v="0"/>
    <x v="0"/>
    <x v="0"/>
    <s v="Apoio concedido para realização de eventos, conforme proposta em anexo."/>
  </r>
  <r>
    <x v="0"/>
    <n v="0"/>
    <n v="0"/>
    <n v="0"/>
    <n v="23"/>
    <x v="1914"/>
    <x v="0"/>
    <x v="0"/>
    <x v="0"/>
    <s v="03.16.16"/>
    <x v="24"/>
    <x v="0"/>
    <x v="0"/>
    <s v="Direção Ambiente e Saneamento "/>
    <s v="03.16.16"/>
    <s v="Direção Ambiente e Saneamento "/>
    <s v="03.16.16"/>
    <x v="60"/>
    <x v="0"/>
    <x v="0"/>
    <x v="0"/>
    <x v="0"/>
    <x v="0"/>
    <x v="0"/>
    <x v="0"/>
    <x v="5"/>
    <s v="2024-08-26"/>
    <x v="2"/>
    <n v="23"/>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8-2024"/>
  </r>
  <r>
    <x v="0"/>
    <n v="0"/>
    <n v="0"/>
    <n v="0"/>
    <n v="301"/>
    <x v="1914"/>
    <x v="0"/>
    <x v="0"/>
    <x v="0"/>
    <s v="03.16.16"/>
    <x v="24"/>
    <x v="0"/>
    <x v="0"/>
    <s v="Direção Ambiente e Saneamento "/>
    <s v="03.16.16"/>
    <s v="Direção Ambiente e Saneamento "/>
    <s v="03.16.16"/>
    <x v="28"/>
    <x v="0"/>
    <x v="0"/>
    <x v="0"/>
    <x v="0"/>
    <x v="0"/>
    <x v="0"/>
    <x v="0"/>
    <x v="5"/>
    <s v="2024-08-26"/>
    <x v="2"/>
    <n v="301"/>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8-2024"/>
  </r>
  <r>
    <x v="0"/>
    <n v="0"/>
    <n v="0"/>
    <n v="0"/>
    <n v="5"/>
    <x v="1914"/>
    <x v="0"/>
    <x v="0"/>
    <x v="0"/>
    <s v="03.16.16"/>
    <x v="24"/>
    <x v="0"/>
    <x v="0"/>
    <s v="Direção Ambiente e Saneamento "/>
    <s v="03.16.16"/>
    <s v="Direção Ambiente e Saneamento "/>
    <s v="03.16.16"/>
    <x v="29"/>
    <x v="0"/>
    <x v="0"/>
    <x v="0"/>
    <x v="0"/>
    <x v="0"/>
    <x v="0"/>
    <x v="0"/>
    <x v="5"/>
    <s v="2024-08-26"/>
    <x v="2"/>
    <n v="5"/>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8-2024"/>
  </r>
  <r>
    <x v="0"/>
    <n v="0"/>
    <n v="0"/>
    <n v="0"/>
    <n v="4576"/>
    <x v="1914"/>
    <x v="0"/>
    <x v="0"/>
    <x v="0"/>
    <s v="03.16.16"/>
    <x v="24"/>
    <x v="0"/>
    <x v="0"/>
    <s v="Direção Ambiente e Saneamento "/>
    <s v="03.16.16"/>
    <s v="Direção Ambiente e Saneamento "/>
    <s v="03.16.16"/>
    <x v="30"/>
    <x v="0"/>
    <x v="0"/>
    <x v="0"/>
    <x v="1"/>
    <x v="0"/>
    <x v="0"/>
    <x v="0"/>
    <x v="5"/>
    <s v="2024-08-26"/>
    <x v="2"/>
    <n v="4576"/>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8-2024"/>
  </r>
  <r>
    <x v="0"/>
    <n v="0"/>
    <n v="0"/>
    <n v="0"/>
    <n v="50"/>
    <x v="1914"/>
    <x v="0"/>
    <x v="0"/>
    <x v="0"/>
    <s v="03.16.16"/>
    <x v="24"/>
    <x v="0"/>
    <x v="0"/>
    <s v="Direção Ambiente e Saneamento "/>
    <s v="03.16.16"/>
    <s v="Direção Ambiente e Saneamento "/>
    <s v="03.16.16"/>
    <x v="60"/>
    <x v="0"/>
    <x v="0"/>
    <x v="0"/>
    <x v="0"/>
    <x v="0"/>
    <x v="0"/>
    <x v="0"/>
    <x v="5"/>
    <s v="2024-08-26"/>
    <x v="2"/>
    <n v="50"/>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8-2024"/>
  </r>
  <r>
    <x v="0"/>
    <n v="0"/>
    <n v="0"/>
    <n v="0"/>
    <n v="640"/>
    <x v="1914"/>
    <x v="0"/>
    <x v="0"/>
    <x v="0"/>
    <s v="03.16.16"/>
    <x v="24"/>
    <x v="0"/>
    <x v="0"/>
    <s v="Direção Ambiente e Saneamento "/>
    <s v="03.16.16"/>
    <s v="Direção Ambiente e Saneamento "/>
    <s v="03.16.16"/>
    <x v="28"/>
    <x v="0"/>
    <x v="0"/>
    <x v="0"/>
    <x v="0"/>
    <x v="0"/>
    <x v="0"/>
    <x v="0"/>
    <x v="5"/>
    <s v="2024-08-26"/>
    <x v="2"/>
    <n v="640"/>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8-2024"/>
  </r>
  <r>
    <x v="0"/>
    <n v="0"/>
    <n v="0"/>
    <n v="0"/>
    <n v="12"/>
    <x v="1914"/>
    <x v="0"/>
    <x v="0"/>
    <x v="0"/>
    <s v="03.16.16"/>
    <x v="24"/>
    <x v="0"/>
    <x v="0"/>
    <s v="Direção Ambiente e Saneamento "/>
    <s v="03.16.16"/>
    <s v="Direção Ambiente e Saneamento "/>
    <s v="03.16.16"/>
    <x v="29"/>
    <x v="0"/>
    <x v="0"/>
    <x v="0"/>
    <x v="0"/>
    <x v="0"/>
    <x v="0"/>
    <x v="0"/>
    <x v="5"/>
    <s v="2024-08-26"/>
    <x v="2"/>
    <n v="12"/>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8-2024"/>
  </r>
  <r>
    <x v="0"/>
    <n v="0"/>
    <n v="0"/>
    <n v="0"/>
    <n v="9720"/>
    <x v="1914"/>
    <x v="0"/>
    <x v="0"/>
    <x v="0"/>
    <s v="03.16.16"/>
    <x v="24"/>
    <x v="0"/>
    <x v="0"/>
    <s v="Direção Ambiente e Saneamento "/>
    <s v="03.16.16"/>
    <s v="Direção Ambiente e Saneamento "/>
    <s v="03.16.16"/>
    <x v="30"/>
    <x v="0"/>
    <x v="0"/>
    <x v="0"/>
    <x v="1"/>
    <x v="0"/>
    <x v="0"/>
    <x v="0"/>
    <x v="5"/>
    <s v="2024-08-26"/>
    <x v="2"/>
    <n v="9720"/>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8-2024"/>
  </r>
  <r>
    <x v="0"/>
    <n v="0"/>
    <n v="0"/>
    <n v="0"/>
    <n v="12"/>
    <x v="1914"/>
    <x v="0"/>
    <x v="0"/>
    <x v="0"/>
    <s v="03.16.16"/>
    <x v="24"/>
    <x v="0"/>
    <x v="0"/>
    <s v="Direção Ambiente e Saneamento "/>
    <s v="03.16.16"/>
    <s v="Direção Ambiente e Saneamento "/>
    <s v="03.16.16"/>
    <x v="60"/>
    <x v="0"/>
    <x v="0"/>
    <x v="0"/>
    <x v="0"/>
    <x v="0"/>
    <x v="0"/>
    <x v="0"/>
    <x v="5"/>
    <s v="2024-08-26"/>
    <x v="2"/>
    <n v="12"/>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8-2024"/>
  </r>
  <r>
    <x v="0"/>
    <n v="0"/>
    <n v="0"/>
    <n v="0"/>
    <n v="156"/>
    <x v="1914"/>
    <x v="0"/>
    <x v="0"/>
    <x v="0"/>
    <s v="03.16.16"/>
    <x v="24"/>
    <x v="0"/>
    <x v="0"/>
    <s v="Direção Ambiente e Saneamento "/>
    <s v="03.16.16"/>
    <s v="Direção Ambiente e Saneamento "/>
    <s v="03.16.16"/>
    <x v="28"/>
    <x v="0"/>
    <x v="0"/>
    <x v="0"/>
    <x v="0"/>
    <x v="0"/>
    <x v="0"/>
    <x v="0"/>
    <x v="5"/>
    <s v="2024-08-26"/>
    <x v="2"/>
    <n v="156"/>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8-2024"/>
  </r>
  <r>
    <x v="0"/>
    <n v="0"/>
    <n v="0"/>
    <n v="0"/>
    <n v="2"/>
    <x v="1914"/>
    <x v="0"/>
    <x v="0"/>
    <x v="0"/>
    <s v="03.16.16"/>
    <x v="24"/>
    <x v="0"/>
    <x v="0"/>
    <s v="Direção Ambiente e Saneamento "/>
    <s v="03.16.16"/>
    <s v="Direção Ambiente e Saneamento "/>
    <s v="03.16.16"/>
    <x v="29"/>
    <x v="0"/>
    <x v="0"/>
    <x v="0"/>
    <x v="0"/>
    <x v="0"/>
    <x v="0"/>
    <x v="0"/>
    <x v="5"/>
    <s v="2024-08-26"/>
    <x v="2"/>
    <n v="2"/>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8-2024"/>
  </r>
  <r>
    <x v="0"/>
    <n v="0"/>
    <n v="0"/>
    <n v="0"/>
    <n v="2374"/>
    <x v="1914"/>
    <x v="0"/>
    <x v="0"/>
    <x v="0"/>
    <s v="03.16.16"/>
    <x v="24"/>
    <x v="0"/>
    <x v="0"/>
    <s v="Direção Ambiente e Saneamento "/>
    <s v="03.16.16"/>
    <s v="Direção Ambiente e Saneamento "/>
    <s v="03.16.16"/>
    <x v="30"/>
    <x v="0"/>
    <x v="0"/>
    <x v="0"/>
    <x v="1"/>
    <x v="0"/>
    <x v="0"/>
    <x v="0"/>
    <x v="5"/>
    <s v="2024-08-26"/>
    <x v="2"/>
    <n v="2374"/>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8-2024"/>
  </r>
  <r>
    <x v="0"/>
    <n v="0"/>
    <n v="0"/>
    <n v="0"/>
    <n v="1"/>
    <x v="1914"/>
    <x v="0"/>
    <x v="0"/>
    <x v="0"/>
    <s v="03.16.16"/>
    <x v="24"/>
    <x v="0"/>
    <x v="0"/>
    <s v="Direção Ambiente e Saneamento "/>
    <s v="03.16.16"/>
    <s v="Direção Ambiente e Saneamento "/>
    <s v="03.16.16"/>
    <x v="60"/>
    <x v="0"/>
    <x v="0"/>
    <x v="0"/>
    <x v="0"/>
    <x v="0"/>
    <x v="0"/>
    <x v="0"/>
    <x v="5"/>
    <s v="2024-08-26"/>
    <x v="2"/>
    <n v="1"/>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8-2024"/>
  </r>
  <r>
    <x v="0"/>
    <n v="0"/>
    <n v="0"/>
    <n v="0"/>
    <n v="14"/>
    <x v="1914"/>
    <x v="0"/>
    <x v="0"/>
    <x v="0"/>
    <s v="03.16.16"/>
    <x v="24"/>
    <x v="0"/>
    <x v="0"/>
    <s v="Direção Ambiente e Saneamento "/>
    <s v="03.16.16"/>
    <s v="Direção Ambiente e Saneamento "/>
    <s v="03.16.16"/>
    <x v="28"/>
    <x v="0"/>
    <x v="0"/>
    <x v="0"/>
    <x v="0"/>
    <x v="0"/>
    <x v="0"/>
    <x v="0"/>
    <x v="5"/>
    <s v="2024-08-26"/>
    <x v="2"/>
    <n v="14"/>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8-2024"/>
  </r>
  <r>
    <x v="0"/>
    <n v="0"/>
    <n v="0"/>
    <n v="0"/>
    <n v="0"/>
    <x v="1914"/>
    <x v="0"/>
    <x v="0"/>
    <x v="0"/>
    <s v="03.16.16"/>
    <x v="24"/>
    <x v="0"/>
    <x v="0"/>
    <s v="Direção Ambiente e Saneamento "/>
    <s v="03.16.16"/>
    <s v="Direção Ambiente e Saneamento "/>
    <s v="03.16.16"/>
    <x v="29"/>
    <x v="0"/>
    <x v="0"/>
    <x v="0"/>
    <x v="0"/>
    <x v="0"/>
    <x v="0"/>
    <x v="0"/>
    <x v="5"/>
    <s v="2024-08-26"/>
    <x v="2"/>
    <n v="0"/>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8-2024"/>
  </r>
  <r>
    <x v="0"/>
    <n v="0"/>
    <n v="0"/>
    <n v="0"/>
    <n v="215"/>
    <x v="1914"/>
    <x v="0"/>
    <x v="0"/>
    <x v="0"/>
    <s v="03.16.16"/>
    <x v="24"/>
    <x v="0"/>
    <x v="0"/>
    <s v="Direção Ambiente e Saneamento "/>
    <s v="03.16.16"/>
    <s v="Direção Ambiente e Saneamento "/>
    <s v="03.16.16"/>
    <x v="30"/>
    <x v="0"/>
    <x v="0"/>
    <x v="0"/>
    <x v="1"/>
    <x v="0"/>
    <x v="0"/>
    <x v="0"/>
    <x v="5"/>
    <s v="2024-08-26"/>
    <x v="2"/>
    <n v="215"/>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8-2024"/>
  </r>
  <r>
    <x v="0"/>
    <n v="0"/>
    <n v="0"/>
    <n v="0"/>
    <n v="43"/>
    <x v="1914"/>
    <x v="0"/>
    <x v="0"/>
    <x v="0"/>
    <s v="03.16.16"/>
    <x v="24"/>
    <x v="0"/>
    <x v="0"/>
    <s v="Direção Ambiente e Saneamento "/>
    <s v="03.16.16"/>
    <s v="Direção Ambiente e Saneamento "/>
    <s v="03.16.16"/>
    <x v="60"/>
    <x v="0"/>
    <x v="0"/>
    <x v="0"/>
    <x v="0"/>
    <x v="0"/>
    <x v="0"/>
    <x v="0"/>
    <x v="5"/>
    <s v="2024-08-26"/>
    <x v="2"/>
    <n v="43"/>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8-2024"/>
  </r>
  <r>
    <x v="0"/>
    <n v="0"/>
    <n v="0"/>
    <n v="0"/>
    <n v="553"/>
    <x v="1914"/>
    <x v="0"/>
    <x v="0"/>
    <x v="0"/>
    <s v="03.16.16"/>
    <x v="24"/>
    <x v="0"/>
    <x v="0"/>
    <s v="Direção Ambiente e Saneamento "/>
    <s v="03.16.16"/>
    <s v="Direção Ambiente e Saneamento "/>
    <s v="03.16.16"/>
    <x v="28"/>
    <x v="0"/>
    <x v="0"/>
    <x v="0"/>
    <x v="0"/>
    <x v="0"/>
    <x v="0"/>
    <x v="0"/>
    <x v="5"/>
    <s v="2024-08-26"/>
    <x v="2"/>
    <n v="553"/>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8-2024"/>
  </r>
  <r>
    <x v="0"/>
    <n v="0"/>
    <n v="0"/>
    <n v="0"/>
    <n v="10"/>
    <x v="1914"/>
    <x v="0"/>
    <x v="0"/>
    <x v="0"/>
    <s v="03.16.16"/>
    <x v="24"/>
    <x v="0"/>
    <x v="0"/>
    <s v="Direção Ambiente e Saneamento "/>
    <s v="03.16.16"/>
    <s v="Direção Ambiente e Saneamento "/>
    <s v="03.16.16"/>
    <x v="29"/>
    <x v="0"/>
    <x v="0"/>
    <x v="0"/>
    <x v="0"/>
    <x v="0"/>
    <x v="0"/>
    <x v="0"/>
    <x v="5"/>
    <s v="2024-08-26"/>
    <x v="2"/>
    <n v="10"/>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8-2024"/>
  </r>
  <r>
    <x v="0"/>
    <n v="0"/>
    <n v="0"/>
    <n v="0"/>
    <n v="8394"/>
    <x v="1914"/>
    <x v="0"/>
    <x v="0"/>
    <x v="0"/>
    <s v="03.16.16"/>
    <x v="24"/>
    <x v="0"/>
    <x v="0"/>
    <s v="Direção Ambiente e Saneamento "/>
    <s v="03.16.16"/>
    <s v="Direção Ambiente e Saneamento "/>
    <s v="03.16.16"/>
    <x v="30"/>
    <x v="0"/>
    <x v="0"/>
    <x v="0"/>
    <x v="1"/>
    <x v="0"/>
    <x v="0"/>
    <x v="0"/>
    <x v="5"/>
    <s v="2024-08-26"/>
    <x v="2"/>
    <n v="8394"/>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8-2024"/>
  </r>
  <r>
    <x v="0"/>
    <n v="0"/>
    <n v="0"/>
    <n v="0"/>
    <n v="39"/>
    <x v="1914"/>
    <x v="0"/>
    <x v="0"/>
    <x v="0"/>
    <s v="03.16.16"/>
    <x v="24"/>
    <x v="0"/>
    <x v="0"/>
    <s v="Direção Ambiente e Saneamento "/>
    <s v="03.16.16"/>
    <s v="Direção Ambiente e Saneamento "/>
    <s v="03.16.16"/>
    <x v="60"/>
    <x v="0"/>
    <x v="0"/>
    <x v="0"/>
    <x v="0"/>
    <x v="0"/>
    <x v="0"/>
    <x v="0"/>
    <x v="5"/>
    <s v="2024-08-26"/>
    <x v="2"/>
    <n v="39"/>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8-2024"/>
  </r>
  <r>
    <x v="0"/>
    <n v="0"/>
    <n v="0"/>
    <n v="0"/>
    <n v="505"/>
    <x v="1914"/>
    <x v="0"/>
    <x v="0"/>
    <x v="0"/>
    <s v="03.16.16"/>
    <x v="24"/>
    <x v="0"/>
    <x v="0"/>
    <s v="Direção Ambiente e Saneamento "/>
    <s v="03.16.16"/>
    <s v="Direção Ambiente e Saneamento "/>
    <s v="03.16.16"/>
    <x v="28"/>
    <x v="0"/>
    <x v="0"/>
    <x v="0"/>
    <x v="0"/>
    <x v="0"/>
    <x v="0"/>
    <x v="0"/>
    <x v="5"/>
    <s v="2024-08-26"/>
    <x v="2"/>
    <n v="505"/>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8-2024"/>
  </r>
  <r>
    <x v="0"/>
    <n v="0"/>
    <n v="0"/>
    <n v="0"/>
    <n v="9"/>
    <x v="1914"/>
    <x v="0"/>
    <x v="0"/>
    <x v="0"/>
    <s v="03.16.16"/>
    <x v="24"/>
    <x v="0"/>
    <x v="0"/>
    <s v="Direção Ambiente e Saneamento "/>
    <s v="03.16.16"/>
    <s v="Direção Ambiente e Saneamento "/>
    <s v="03.16.16"/>
    <x v="29"/>
    <x v="0"/>
    <x v="0"/>
    <x v="0"/>
    <x v="0"/>
    <x v="0"/>
    <x v="0"/>
    <x v="0"/>
    <x v="5"/>
    <s v="2024-08-26"/>
    <x v="2"/>
    <n v="9"/>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8-2024"/>
  </r>
  <r>
    <x v="0"/>
    <n v="0"/>
    <n v="0"/>
    <n v="0"/>
    <n v="7680"/>
    <x v="1914"/>
    <x v="0"/>
    <x v="0"/>
    <x v="0"/>
    <s v="03.16.16"/>
    <x v="24"/>
    <x v="0"/>
    <x v="0"/>
    <s v="Direção Ambiente e Saneamento "/>
    <s v="03.16.16"/>
    <s v="Direção Ambiente e Saneamento "/>
    <s v="03.16.16"/>
    <x v="30"/>
    <x v="0"/>
    <x v="0"/>
    <x v="0"/>
    <x v="1"/>
    <x v="0"/>
    <x v="0"/>
    <x v="0"/>
    <x v="5"/>
    <s v="2024-08-26"/>
    <x v="2"/>
    <n v="7680"/>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8-2024"/>
  </r>
  <r>
    <x v="0"/>
    <n v="0"/>
    <n v="0"/>
    <n v="0"/>
    <n v="5"/>
    <x v="1914"/>
    <x v="0"/>
    <x v="0"/>
    <x v="0"/>
    <s v="03.16.16"/>
    <x v="24"/>
    <x v="0"/>
    <x v="0"/>
    <s v="Direção Ambiente e Saneamento "/>
    <s v="03.16.16"/>
    <s v="Direção Ambiente e Saneamento "/>
    <s v="03.16.16"/>
    <x v="60"/>
    <x v="0"/>
    <x v="0"/>
    <x v="0"/>
    <x v="0"/>
    <x v="0"/>
    <x v="0"/>
    <x v="0"/>
    <x v="5"/>
    <s v="2024-08-26"/>
    <x v="2"/>
    <n v="5"/>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8-2024"/>
  </r>
  <r>
    <x v="0"/>
    <n v="0"/>
    <n v="0"/>
    <n v="0"/>
    <n v="71"/>
    <x v="1914"/>
    <x v="0"/>
    <x v="0"/>
    <x v="0"/>
    <s v="03.16.16"/>
    <x v="24"/>
    <x v="0"/>
    <x v="0"/>
    <s v="Direção Ambiente e Saneamento "/>
    <s v="03.16.16"/>
    <s v="Direção Ambiente e Saneamento "/>
    <s v="03.16.16"/>
    <x v="28"/>
    <x v="0"/>
    <x v="0"/>
    <x v="0"/>
    <x v="0"/>
    <x v="0"/>
    <x v="0"/>
    <x v="0"/>
    <x v="5"/>
    <s v="2024-08-26"/>
    <x v="2"/>
    <n v="71"/>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8-2024"/>
  </r>
  <r>
    <x v="0"/>
    <n v="0"/>
    <n v="0"/>
    <n v="0"/>
    <n v="1"/>
    <x v="1914"/>
    <x v="0"/>
    <x v="0"/>
    <x v="0"/>
    <s v="03.16.16"/>
    <x v="24"/>
    <x v="0"/>
    <x v="0"/>
    <s v="Direção Ambiente e Saneamento "/>
    <s v="03.16.16"/>
    <s v="Direção Ambiente e Saneamento "/>
    <s v="03.16.16"/>
    <x v="29"/>
    <x v="0"/>
    <x v="0"/>
    <x v="0"/>
    <x v="0"/>
    <x v="0"/>
    <x v="0"/>
    <x v="0"/>
    <x v="5"/>
    <s v="2024-08-26"/>
    <x v="2"/>
    <n v="1"/>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8-2024"/>
  </r>
  <r>
    <x v="0"/>
    <n v="0"/>
    <n v="0"/>
    <n v="0"/>
    <n v="1090"/>
    <x v="1914"/>
    <x v="0"/>
    <x v="0"/>
    <x v="0"/>
    <s v="03.16.16"/>
    <x v="24"/>
    <x v="0"/>
    <x v="0"/>
    <s v="Direção Ambiente e Saneamento "/>
    <s v="03.16.16"/>
    <s v="Direção Ambiente e Saneamento "/>
    <s v="03.16.16"/>
    <x v="30"/>
    <x v="0"/>
    <x v="0"/>
    <x v="0"/>
    <x v="1"/>
    <x v="0"/>
    <x v="0"/>
    <x v="0"/>
    <x v="5"/>
    <s v="2024-08-26"/>
    <x v="2"/>
    <n v="1090"/>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8-2024"/>
  </r>
  <r>
    <x v="0"/>
    <n v="0"/>
    <n v="0"/>
    <n v="0"/>
    <n v="431"/>
    <x v="1914"/>
    <x v="0"/>
    <x v="0"/>
    <x v="0"/>
    <s v="03.16.16"/>
    <x v="24"/>
    <x v="0"/>
    <x v="0"/>
    <s v="Direção Ambiente e Saneamento "/>
    <s v="03.16.16"/>
    <s v="Direção Ambiente e Saneamento "/>
    <s v="03.16.16"/>
    <x v="60"/>
    <x v="0"/>
    <x v="0"/>
    <x v="0"/>
    <x v="0"/>
    <x v="0"/>
    <x v="0"/>
    <x v="0"/>
    <x v="5"/>
    <s v="2024-08-26"/>
    <x v="2"/>
    <n v="431"/>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8-2024"/>
  </r>
  <r>
    <x v="0"/>
    <n v="0"/>
    <n v="0"/>
    <n v="0"/>
    <n v="5481"/>
    <x v="1914"/>
    <x v="0"/>
    <x v="0"/>
    <x v="0"/>
    <s v="03.16.16"/>
    <x v="24"/>
    <x v="0"/>
    <x v="0"/>
    <s v="Direção Ambiente e Saneamento "/>
    <s v="03.16.16"/>
    <s v="Direção Ambiente e Saneamento "/>
    <s v="03.16.16"/>
    <x v="28"/>
    <x v="0"/>
    <x v="0"/>
    <x v="0"/>
    <x v="0"/>
    <x v="0"/>
    <x v="0"/>
    <x v="0"/>
    <x v="5"/>
    <s v="2024-08-26"/>
    <x v="2"/>
    <n v="5481"/>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8-2024"/>
  </r>
  <r>
    <x v="0"/>
    <n v="0"/>
    <n v="0"/>
    <n v="0"/>
    <n v="104"/>
    <x v="1914"/>
    <x v="0"/>
    <x v="0"/>
    <x v="0"/>
    <s v="03.16.16"/>
    <x v="24"/>
    <x v="0"/>
    <x v="0"/>
    <s v="Direção Ambiente e Saneamento "/>
    <s v="03.16.16"/>
    <s v="Direção Ambiente e Saneamento "/>
    <s v="03.16.16"/>
    <x v="29"/>
    <x v="0"/>
    <x v="0"/>
    <x v="0"/>
    <x v="0"/>
    <x v="0"/>
    <x v="0"/>
    <x v="0"/>
    <x v="5"/>
    <s v="2024-08-26"/>
    <x v="2"/>
    <n v="104"/>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8-2024"/>
  </r>
  <r>
    <x v="0"/>
    <n v="0"/>
    <n v="0"/>
    <n v="0"/>
    <n v="83186"/>
    <x v="1914"/>
    <x v="0"/>
    <x v="0"/>
    <x v="0"/>
    <s v="03.16.16"/>
    <x v="24"/>
    <x v="0"/>
    <x v="0"/>
    <s v="Direção Ambiente e Saneamento "/>
    <s v="03.16.16"/>
    <s v="Direção Ambiente e Saneamento "/>
    <s v="03.16.16"/>
    <x v="30"/>
    <x v="0"/>
    <x v="0"/>
    <x v="0"/>
    <x v="1"/>
    <x v="0"/>
    <x v="0"/>
    <x v="0"/>
    <x v="5"/>
    <s v="2024-08-26"/>
    <x v="2"/>
    <n v="83186"/>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8-2024"/>
  </r>
  <r>
    <x v="0"/>
    <n v="0"/>
    <n v="0"/>
    <n v="0"/>
    <n v="5184"/>
    <x v="1914"/>
    <x v="0"/>
    <x v="0"/>
    <x v="0"/>
    <s v="03.16.16"/>
    <x v="24"/>
    <x v="0"/>
    <x v="0"/>
    <s v="Direção Ambiente e Saneamento "/>
    <s v="03.16.16"/>
    <s v="Direção Ambiente e Saneamento "/>
    <s v="03.16.16"/>
    <x v="60"/>
    <x v="0"/>
    <x v="0"/>
    <x v="0"/>
    <x v="0"/>
    <x v="0"/>
    <x v="0"/>
    <x v="0"/>
    <x v="5"/>
    <s v="2024-08-26"/>
    <x v="2"/>
    <n v="5184"/>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8-2024"/>
  </r>
  <r>
    <x v="0"/>
    <n v="0"/>
    <n v="0"/>
    <n v="0"/>
    <n v="65761"/>
    <x v="1914"/>
    <x v="0"/>
    <x v="0"/>
    <x v="0"/>
    <s v="03.16.16"/>
    <x v="24"/>
    <x v="0"/>
    <x v="0"/>
    <s v="Direção Ambiente e Saneamento "/>
    <s v="03.16.16"/>
    <s v="Direção Ambiente e Saneamento "/>
    <s v="03.16.16"/>
    <x v="28"/>
    <x v="0"/>
    <x v="0"/>
    <x v="0"/>
    <x v="0"/>
    <x v="0"/>
    <x v="0"/>
    <x v="0"/>
    <x v="5"/>
    <s v="2024-08-26"/>
    <x v="2"/>
    <n v="65761"/>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8-2024"/>
  </r>
  <r>
    <x v="0"/>
    <n v="0"/>
    <n v="0"/>
    <n v="0"/>
    <n v="1257"/>
    <x v="1914"/>
    <x v="0"/>
    <x v="0"/>
    <x v="0"/>
    <s v="03.16.16"/>
    <x v="24"/>
    <x v="0"/>
    <x v="0"/>
    <s v="Direção Ambiente e Saneamento "/>
    <s v="03.16.16"/>
    <s v="Direção Ambiente e Saneamento "/>
    <s v="03.16.16"/>
    <x v="29"/>
    <x v="0"/>
    <x v="0"/>
    <x v="0"/>
    <x v="0"/>
    <x v="0"/>
    <x v="0"/>
    <x v="0"/>
    <x v="5"/>
    <s v="2024-08-26"/>
    <x v="2"/>
    <n v="1257"/>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8-2024"/>
  </r>
  <r>
    <x v="0"/>
    <n v="0"/>
    <n v="0"/>
    <n v="0"/>
    <n v="997794"/>
    <x v="1914"/>
    <x v="0"/>
    <x v="0"/>
    <x v="0"/>
    <s v="03.16.16"/>
    <x v="24"/>
    <x v="0"/>
    <x v="0"/>
    <s v="Direção Ambiente e Saneamento "/>
    <s v="03.16.16"/>
    <s v="Direção Ambiente e Saneamento "/>
    <s v="03.16.16"/>
    <x v="30"/>
    <x v="0"/>
    <x v="0"/>
    <x v="0"/>
    <x v="1"/>
    <x v="0"/>
    <x v="0"/>
    <x v="0"/>
    <x v="5"/>
    <s v="2024-08-26"/>
    <x v="2"/>
    <n v="997794"/>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8-2024"/>
  </r>
  <r>
    <x v="0"/>
    <n v="0"/>
    <n v="0"/>
    <n v="0"/>
    <n v="520"/>
    <x v="1915"/>
    <x v="0"/>
    <x v="0"/>
    <x v="0"/>
    <s v="03.16.17"/>
    <x v="51"/>
    <x v="0"/>
    <x v="0"/>
    <s v="Direção Proteção Civil"/>
    <s v="03.16.17"/>
    <s v="Direção Proteção Civil"/>
    <s v="03.16.17"/>
    <x v="28"/>
    <x v="0"/>
    <x v="0"/>
    <x v="0"/>
    <x v="0"/>
    <x v="0"/>
    <x v="0"/>
    <x v="0"/>
    <x v="5"/>
    <s v="2024-08-26"/>
    <x v="2"/>
    <n v="520"/>
    <x v="0"/>
    <m/>
    <x v="0"/>
    <m/>
    <x v="15"/>
    <n v="100479277"/>
    <x v="0"/>
    <x v="2"/>
    <s v="Direção Proteção Civil"/>
    <s v="ORI"/>
    <x v="0"/>
    <m/>
    <x v="0"/>
    <x v="0"/>
    <x v="0"/>
    <x v="0"/>
    <x v="0"/>
    <x v="0"/>
    <x v="0"/>
    <x v="0"/>
    <x v="0"/>
    <x v="0"/>
    <x v="0"/>
    <s v="Direção Proteção Civil"/>
    <x v="0"/>
    <x v="0"/>
    <x v="0"/>
    <x v="0"/>
    <x v="0"/>
    <x v="0"/>
    <x v="0"/>
    <x v="0"/>
    <x v="0"/>
    <x v="0"/>
    <x v="2"/>
    <x v="0"/>
    <s v="Pagamento de salário referente a 08-2024"/>
  </r>
  <r>
    <x v="0"/>
    <n v="0"/>
    <n v="0"/>
    <n v="0"/>
    <n v="1021"/>
    <x v="1915"/>
    <x v="0"/>
    <x v="0"/>
    <x v="0"/>
    <s v="03.16.17"/>
    <x v="51"/>
    <x v="0"/>
    <x v="0"/>
    <s v="Direção Proteção Civil"/>
    <s v="03.16.17"/>
    <s v="Direção Proteção Civil"/>
    <s v="03.16.17"/>
    <x v="30"/>
    <x v="0"/>
    <x v="0"/>
    <x v="0"/>
    <x v="1"/>
    <x v="0"/>
    <x v="0"/>
    <x v="0"/>
    <x v="5"/>
    <s v="2024-08-26"/>
    <x v="2"/>
    <n v="1021"/>
    <x v="0"/>
    <m/>
    <x v="0"/>
    <m/>
    <x v="15"/>
    <n v="100479277"/>
    <x v="0"/>
    <x v="2"/>
    <s v="Direção Proteção Civil"/>
    <s v="ORI"/>
    <x v="0"/>
    <m/>
    <x v="0"/>
    <x v="0"/>
    <x v="0"/>
    <x v="0"/>
    <x v="0"/>
    <x v="0"/>
    <x v="0"/>
    <x v="0"/>
    <x v="0"/>
    <x v="0"/>
    <x v="0"/>
    <s v="Direção Proteção Civil"/>
    <x v="0"/>
    <x v="0"/>
    <x v="0"/>
    <x v="0"/>
    <x v="0"/>
    <x v="0"/>
    <x v="0"/>
    <x v="0"/>
    <x v="0"/>
    <x v="0"/>
    <x v="2"/>
    <x v="0"/>
    <s v="Pagamento de salário referente a 08-2024"/>
  </r>
  <r>
    <x v="0"/>
    <n v="0"/>
    <n v="0"/>
    <n v="0"/>
    <n v="1029"/>
    <x v="1915"/>
    <x v="0"/>
    <x v="0"/>
    <x v="0"/>
    <s v="03.16.17"/>
    <x v="51"/>
    <x v="0"/>
    <x v="0"/>
    <s v="Direção Proteção Civil"/>
    <s v="03.16.17"/>
    <s v="Direção Proteção Civil"/>
    <s v="03.16.17"/>
    <x v="28"/>
    <x v="0"/>
    <x v="0"/>
    <x v="0"/>
    <x v="0"/>
    <x v="0"/>
    <x v="0"/>
    <x v="0"/>
    <x v="5"/>
    <s v="2024-08-26"/>
    <x v="2"/>
    <n v="1029"/>
    <x v="0"/>
    <m/>
    <x v="0"/>
    <m/>
    <x v="2"/>
    <n v="100474696"/>
    <x v="0"/>
    <x v="1"/>
    <s v="Direção Proteção Civil"/>
    <s v="ORI"/>
    <x v="0"/>
    <m/>
    <x v="0"/>
    <x v="0"/>
    <x v="0"/>
    <x v="0"/>
    <x v="0"/>
    <x v="0"/>
    <x v="0"/>
    <x v="0"/>
    <x v="0"/>
    <x v="0"/>
    <x v="0"/>
    <s v="Direção Proteção Civil"/>
    <x v="0"/>
    <x v="0"/>
    <x v="0"/>
    <x v="0"/>
    <x v="0"/>
    <x v="0"/>
    <x v="0"/>
    <x v="0"/>
    <x v="0"/>
    <x v="0"/>
    <x v="1"/>
    <x v="0"/>
    <s v="Pagamento de salário referente a 08-2024"/>
  </r>
  <r>
    <x v="0"/>
    <n v="0"/>
    <n v="0"/>
    <n v="0"/>
    <n v="2021"/>
    <x v="1915"/>
    <x v="0"/>
    <x v="0"/>
    <x v="0"/>
    <s v="03.16.17"/>
    <x v="51"/>
    <x v="0"/>
    <x v="0"/>
    <s v="Direção Proteção Civil"/>
    <s v="03.16.17"/>
    <s v="Direção Proteção Civil"/>
    <s v="03.16.17"/>
    <x v="30"/>
    <x v="0"/>
    <x v="0"/>
    <x v="0"/>
    <x v="1"/>
    <x v="0"/>
    <x v="0"/>
    <x v="0"/>
    <x v="5"/>
    <s v="2024-08-26"/>
    <x v="2"/>
    <n v="2021"/>
    <x v="0"/>
    <m/>
    <x v="0"/>
    <m/>
    <x v="2"/>
    <n v="100474696"/>
    <x v="0"/>
    <x v="1"/>
    <s v="Direção Proteção Civil"/>
    <s v="ORI"/>
    <x v="0"/>
    <m/>
    <x v="0"/>
    <x v="0"/>
    <x v="0"/>
    <x v="0"/>
    <x v="0"/>
    <x v="0"/>
    <x v="0"/>
    <x v="0"/>
    <x v="0"/>
    <x v="0"/>
    <x v="0"/>
    <s v="Direção Proteção Civil"/>
    <x v="0"/>
    <x v="0"/>
    <x v="0"/>
    <x v="0"/>
    <x v="0"/>
    <x v="0"/>
    <x v="0"/>
    <x v="0"/>
    <x v="0"/>
    <x v="0"/>
    <x v="1"/>
    <x v="0"/>
    <s v="Pagamento de salário referente a 08-2024"/>
  </r>
  <r>
    <x v="0"/>
    <n v="0"/>
    <n v="0"/>
    <n v="0"/>
    <n v="202"/>
    <x v="1915"/>
    <x v="0"/>
    <x v="0"/>
    <x v="0"/>
    <s v="03.16.17"/>
    <x v="51"/>
    <x v="0"/>
    <x v="0"/>
    <s v="Direção Proteção Civil"/>
    <s v="03.16.17"/>
    <s v="Direção Proteção Civil"/>
    <s v="03.16.17"/>
    <x v="28"/>
    <x v="0"/>
    <x v="0"/>
    <x v="0"/>
    <x v="0"/>
    <x v="0"/>
    <x v="0"/>
    <x v="0"/>
    <x v="5"/>
    <s v="2024-08-26"/>
    <x v="2"/>
    <n v="202"/>
    <x v="0"/>
    <m/>
    <x v="0"/>
    <m/>
    <x v="136"/>
    <n v="100478986"/>
    <x v="0"/>
    <x v="10"/>
    <s v="Direção Proteção Civil"/>
    <s v="ORI"/>
    <x v="0"/>
    <m/>
    <x v="0"/>
    <x v="0"/>
    <x v="0"/>
    <x v="0"/>
    <x v="0"/>
    <x v="0"/>
    <x v="0"/>
    <x v="0"/>
    <x v="0"/>
    <x v="0"/>
    <x v="0"/>
    <s v="Direção Proteção Civil"/>
    <x v="0"/>
    <x v="0"/>
    <x v="0"/>
    <x v="0"/>
    <x v="0"/>
    <x v="0"/>
    <x v="0"/>
    <x v="0"/>
    <x v="0"/>
    <x v="0"/>
    <x v="10"/>
    <x v="0"/>
    <s v="Pagamento de salário referente a 08-2024"/>
  </r>
  <r>
    <x v="0"/>
    <n v="0"/>
    <n v="0"/>
    <n v="0"/>
    <n v="398"/>
    <x v="1915"/>
    <x v="0"/>
    <x v="0"/>
    <x v="0"/>
    <s v="03.16.17"/>
    <x v="51"/>
    <x v="0"/>
    <x v="0"/>
    <s v="Direção Proteção Civil"/>
    <s v="03.16.17"/>
    <s v="Direção Proteção Civil"/>
    <s v="03.16.17"/>
    <x v="30"/>
    <x v="0"/>
    <x v="0"/>
    <x v="0"/>
    <x v="1"/>
    <x v="0"/>
    <x v="0"/>
    <x v="0"/>
    <x v="5"/>
    <s v="2024-08-26"/>
    <x v="2"/>
    <n v="398"/>
    <x v="0"/>
    <m/>
    <x v="0"/>
    <m/>
    <x v="136"/>
    <n v="100478986"/>
    <x v="0"/>
    <x v="10"/>
    <s v="Direção Proteção Civil"/>
    <s v="ORI"/>
    <x v="0"/>
    <m/>
    <x v="0"/>
    <x v="0"/>
    <x v="0"/>
    <x v="0"/>
    <x v="0"/>
    <x v="0"/>
    <x v="0"/>
    <x v="0"/>
    <x v="0"/>
    <x v="0"/>
    <x v="0"/>
    <s v="Direção Proteção Civil"/>
    <x v="0"/>
    <x v="0"/>
    <x v="0"/>
    <x v="0"/>
    <x v="0"/>
    <x v="0"/>
    <x v="0"/>
    <x v="0"/>
    <x v="0"/>
    <x v="0"/>
    <x v="10"/>
    <x v="0"/>
    <s v="Pagamento de salário referente a 08-2024"/>
  </r>
  <r>
    <x v="0"/>
    <n v="0"/>
    <n v="0"/>
    <n v="0"/>
    <n v="287"/>
    <x v="1915"/>
    <x v="0"/>
    <x v="0"/>
    <x v="0"/>
    <s v="03.16.17"/>
    <x v="51"/>
    <x v="0"/>
    <x v="0"/>
    <s v="Direção Proteção Civil"/>
    <s v="03.16.17"/>
    <s v="Direção Proteção Civil"/>
    <s v="03.16.17"/>
    <x v="28"/>
    <x v="0"/>
    <x v="0"/>
    <x v="0"/>
    <x v="0"/>
    <x v="0"/>
    <x v="0"/>
    <x v="0"/>
    <x v="5"/>
    <s v="2024-08-26"/>
    <x v="2"/>
    <n v="287"/>
    <x v="0"/>
    <m/>
    <x v="0"/>
    <m/>
    <x v="18"/>
    <n v="100478987"/>
    <x v="0"/>
    <x v="5"/>
    <s v="Direção Proteção Civil"/>
    <s v="ORI"/>
    <x v="0"/>
    <m/>
    <x v="0"/>
    <x v="0"/>
    <x v="0"/>
    <x v="0"/>
    <x v="0"/>
    <x v="0"/>
    <x v="0"/>
    <x v="0"/>
    <x v="0"/>
    <x v="0"/>
    <x v="0"/>
    <s v="Direção Proteção Civil"/>
    <x v="0"/>
    <x v="0"/>
    <x v="0"/>
    <x v="0"/>
    <x v="0"/>
    <x v="0"/>
    <x v="0"/>
    <x v="0"/>
    <x v="0"/>
    <x v="0"/>
    <x v="5"/>
    <x v="0"/>
    <s v="Pagamento de salário referente a 08-2024"/>
  </r>
  <r>
    <x v="0"/>
    <n v="0"/>
    <n v="0"/>
    <n v="0"/>
    <n v="563"/>
    <x v="1915"/>
    <x v="0"/>
    <x v="0"/>
    <x v="0"/>
    <s v="03.16.17"/>
    <x v="51"/>
    <x v="0"/>
    <x v="0"/>
    <s v="Direção Proteção Civil"/>
    <s v="03.16.17"/>
    <s v="Direção Proteção Civil"/>
    <s v="03.16.17"/>
    <x v="30"/>
    <x v="0"/>
    <x v="0"/>
    <x v="0"/>
    <x v="1"/>
    <x v="0"/>
    <x v="0"/>
    <x v="0"/>
    <x v="5"/>
    <s v="2024-08-26"/>
    <x v="2"/>
    <n v="563"/>
    <x v="0"/>
    <m/>
    <x v="0"/>
    <m/>
    <x v="18"/>
    <n v="100478987"/>
    <x v="0"/>
    <x v="5"/>
    <s v="Direção Proteção Civil"/>
    <s v="ORI"/>
    <x v="0"/>
    <m/>
    <x v="0"/>
    <x v="0"/>
    <x v="0"/>
    <x v="0"/>
    <x v="0"/>
    <x v="0"/>
    <x v="0"/>
    <x v="0"/>
    <x v="0"/>
    <x v="0"/>
    <x v="0"/>
    <s v="Direção Proteção Civil"/>
    <x v="0"/>
    <x v="0"/>
    <x v="0"/>
    <x v="0"/>
    <x v="0"/>
    <x v="0"/>
    <x v="0"/>
    <x v="0"/>
    <x v="0"/>
    <x v="0"/>
    <x v="5"/>
    <x v="0"/>
    <s v="Pagamento de salário referente a 08-2024"/>
  </r>
  <r>
    <x v="0"/>
    <n v="0"/>
    <n v="0"/>
    <n v="0"/>
    <n v="2296"/>
    <x v="1915"/>
    <x v="0"/>
    <x v="0"/>
    <x v="0"/>
    <s v="03.16.17"/>
    <x v="51"/>
    <x v="0"/>
    <x v="0"/>
    <s v="Direção Proteção Civil"/>
    <s v="03.16.17"/>
    <s v="Direção Proteção Civil"/>
    <s v="03.16.17"/>
    <x v="28"/>
    <x v="0"/>
    <x v="0"/>
    <x v="0"/>
    <x v="0"/>
    <x v="0"/>
    <x v="0"/>
    <x v="0"/>
    <x v="5"/>
    <s v="2024-08-26"/>
    <x v="2"/>
    <n v="2296"/>
    <x v="0"/>
    <m/>
    <x v="0"/>
    <m/>
    <x v="19"/>
    <n v="100474706"/>
    <x v="0"/>
    <x v="6"/>
    <s v="Direção Proteção Civil"/>
    <s v="ORI"/>
    <x v="0"/>
    <m/>
    <x v="0"/>
    <x v="0"/>
    <x v="0"/>
    <x v="0"/>
    <x v="0"/>
    <x v="0"/>
    <x v="0"/>
    <x v="0"/>
    <x v="0"/>
    <x v="0"/>
    <x v="0"/>
    <s v="Direção Proteção Civil"/>
    <x v="0"/>
    <x v="0"/>
    <x v="0"/>
    <x v="0"/>
    <x v="0"/>
    <x v="0"/>
    <x v="0"/>
    <x v="0"/>
    <x v="0"/>
    <x v="0"/>
    <x v="6"/>
    <x v="0"/>
    <s v="Pagamento de salário referente a 08-2024"/>
  </r>
  <r>
    <x v="0"/>
    <n v="0"/>
    <n v="0"/>
    <n v="0"/>
    <n v="4504"/>
    <x v="1915"/>
    <x v="0"/>
    <x v="0"/>
    <x v="0"/>
    <s v="03.16.17"/>
    <x v="51"/>
    <x v="0"/>
    <x v="0"/>
    <s v="Direção Proteção Civil"/>
    <s v="03.16.17"/>
    <s v="Direção Proteção Civil"/>
    <s v="03.16.17"/>
    <x v="30"/>
    <x v="0"/>
    <x v="0"/>
    <x v="0"/>
    <x v="1"/>
    <x v="0"/>
    <x v="0"/>
    <x v="0"/>
    <x v="5"/>
    <s v="2024-08-26"/>
    <x v="2"/>
    <n v="4504"/>
    <x v="0"/>
    <m/>
    <x v="0"/>
    <m/>
    <x v="19"/>
    <n v="100474706"/>
    <x v="0"/>
    <x v="6"/>
    <s v="Direção Proteção Civil"/>
    <s v="ORI"/>
    <x v="0"/>
    <m/>
    <x v="0"/>
    <x v="0"/>
    <x v="0"/>
    <x v="0"/>
    <x v="0"/>
    <x v="0"/>
    <x v="0"/>
    <x v="0"/>
    <x v="0"/>
    <x v="0"/>
    <x v="0"/>
    <s v="Direção Proteção Civil"/>
    <x v="0"/>
    <x v="0"/>
    <x v="0"/>
    <x v="0"/>
    <x v="0"/>
    <x v="0"/>
    <x v="0"/>
    <x v="0"/>
    <x v="0"/>
    <x v="0"/>
    <x v="6"/>
    <x v="0"/>
    <s v="Pagamento de salário referente a 08-2024"/>
  </r>
  <r>
    <x v="0"/>
    <n v="0"/>
    <n v="0"/>
    <n v="0"/>
    <n v="38999"/>
    <x v="1915"/>
    <x v="0"/>
    <x v="0"/>
    <x v="0"/>
    <s v="03.16.17"/>
    <x v="51"/>
    <x v="0"/>
    <x v="0"/>
    <s v="Direção Proteção Civil"/>
    <s v="03.16.17"/>
    <s v="Direção Proteção Civil"/>
    <s v="03.16.17"/>
    <x v="28"/>
    <x v="0"/>
    <x v="0"/>
    <x v="0"/>
    <x v="0"/>
    <x v="0"/>
    <x v="0"/>
    <x v="0"/>
    <x v="5"/>
    <s v="2024-08-26"/>
    <x v="2"/>
    <n v="38999"/>
    <x v="0"/>
    <m/>
    <x v="0"/>
    <m/>
    <x v="9"/>
    <n v="100474693"/>
    <x v="0"/>
    <x v="0"/>
    <s v="Direção Proteção Civil"/>
    <s v="ORI"/>
    <x v="0"/>
    <m/>
    <x v="0"/>
    <x v="0"/>
    <x v="0"/>
    <x v="0"/>
    <x v="0"/>
    <x v="0"/>
    <x v="0"/>
    <x v="0"/>
    <x v="0"/>
    <x v="0"/>
    <x v="0"/>
    <s v="Direção Proteção Civil"/>
    <x v="0"/>
    <x v="0"/>
    <x v="0"/>
    <x v="0"/>
    <x v="0"/>
    <x v="0"/>
    <x v="0"/>
    <x v="0"/>
    <x v="0"/>
    <x v="0"/>
    <x v="0"/>
    <x v="0"/>
    <s v="Pagamento de salário referente a 08-2024"/>
  </r>
  <r>
    <x v="0"/>
    <n v="0"/>
    <n v="0"/>
    <n v="0"/>
    <n v="76493"/>
    <x v="1915"/>
    <x v="0"/>
    <x v="0"/>
    <x v="0"/>
    <s v="03.16.17"/>
    <x v="51"/>
    <x v="0"/>
    <x v="0"/>
    <s v="Direção Proteção Civil"/>
    <s v="03.16.17"/>
    <s v="Direção Proteção Civil"/>
    <s v="03.16.17"/>
    <x v="30"/>
    <x v="0"/>
    <x v="0"/>
    <x v="0"/>
    <x v="1"/>
    <x v="0"/>
    <x v="0"/>
    <x v="0"/>
    <x v="5"/>
    <s v="2024-08-26"/>
    <x v="2"/>
    <n v="76493"/>
    <x v="0"/>
    <m/>
    <x v="0"/>
    <m/>
    <x v="9"/>
    <n v="100474693"/>
    <x v="0"/>
    <x v="0"/>
    <s v="Direção Proteção Civil"/>
    <s v="ORI"/>
    <x v="0"/>
    <m/>
    <x v="0"/>
    <x v="0"/>
    <x v="0"/>
    <x v="0"/>
    <x v="0"/>
    <x v="0"/>
    <x v="0"/>
    <x v="0"/>
    <x v="0"/>
    <x v="0"/>
    <x v="0"/>
    <s v="Direção Proteção Civil"/>
    <x v="0"/>
    <x v="0"/>
    <x v="0"/>
    <x v="0"/>
    <x v="0"/>
    <x v="0"/>
    <x v="0"/>
    <x v="0"/>
    <x v="0"/>
    <x v="0"/>
    <x v="0"/>
    <x v="0"/>
    <s v="Pagamento de salário referente a 08-2024"/>
  </r>
  <r>
    <x v="0"/>
    <n v="0"/>
    <n v="0"/>
    <n v="0"/>
    <n v="222"/>
    <x v="1916"/>
    <x v="0"/>
    <x v="0"/>
    <x v="0"/>
    <s v="03.16.19"/>
    <x v="21"/>
    <x v="0"/>
    <x v="0"/>
    <s v="Direção de Inovação e Desporto"/>
    <s v="03.16.19"/>
    <s v="Direção de Inovação e Desporto"/>
    <s v="03.16.19"/>
    <x v="31"/>
    <x v="0"/>
    <x v="0"/>
    <x v="1"/>
    <x v="0"/>
    <x v="0"/>
    <x v="0"/>
    <x v="0"/>
    <x v="5"/>
    <s v="2024-08-26"/>
    <x v="2"/>
    <n v="222"/>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8-2024"/>
  </r>
  <r>
    <x v="0"/>
    <n v="0"/>
    <n v="0"/>
    <n v="0"/>
    <n v="5404"/>
    <x v="1916"/>
    <x v="0"/>
    <x v="0"/>
    <x v="0"/>
    <s v="03.16.19"/>
    <x v="21"/>
    <x v="0"/>
    <x v="0"/>
    <s v="Direção de Inovação e Desporto"/>
    <s v="03.16.19"/>
    <s v="Direção de Inovação e Desporto"/>
    <s v="03.16.19"/>
    <x v="30"/>
    <x v="0"/>
    <x v="0"/>
    <x v="0"/>
    <x v="1"/>
    <x v="0"/>
    <x v="0"/>
    <x v="0"/>
    <x v="5"/>
    <s v="2024-08-26"/>
    <x v="2"/>
    <n v="540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8-2024"/>
  </r>
  <r>
    <x v="0"/>
    <n v="0"/>
    <n v="0"/>
    <n v="0"/>
    <n v="246"/>
    <x v="1916"/>
    <x v="0"/>
    <x v="0"/>
    <x v="0"/>
    <s v="03.16.19"/>
    <x v="21"/>
    <x v="0"/>
    <x v="0"/>
    <s v="Direção de Inovação e Desporto"/>
    <s v="03.16.19"/>
    <s v="Direção de Inovação e Desporto"/>
    <s v="03.16.19"/>
    <x v="31"/>
    <x v="0"/>
    <x v="0"/>
    <x v="1"/>
    <x v="0"/>
    <x v="0"/>
    <x v="0"/>
    <x v="0"/>
    <x v="5"/>
    <s v="2024-08-26"/>
    <x v="2"/>
    <n v="246"/>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08-2024"/>
  </r>
  <r>
    <x v="0"/>
    <n v="0"/>
    <n v="0"/>
    <n v="0"/>
    <n v="5994"/>
    <x v="1916"/>
    <x v="0"/>
    <x v="0"/>
    <x v="0"/>
    <s v="03.16.19"/>
    <x v="21"/>
    <x v="0"/>
    <x v="0"/>
    <s v="Direção de Inovação e Desporto"/>
    <s v="03.16.19"/>
    <s v="Direção de Inovação e Desporto"/>
    <s v="03.16.19"/>
    <x v="30"/>
    <x v="0"/>
    <x v="0"/>
    <x v="0"/>
    <x v="1"/>
    <x v="0"/>
    <x v="0"/>
    <x v="0"/>
    <x v="5"/>
    <s v="2024-08-26"/>
    <x v="2"/>
    <n v="5994"/>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08-2024"/>
  </r>
  <r>
    <x v="0"/>
    <n v="0"/>
    <n v="0"/>
    <n v="0"/>
    <n v="4972"/>
    <x v="1916"/>
    <x v="0"/>
    <x v="0"/>
    <x v="0"/>
    <s v="03.16.19"/>
    <x v="21"/>
    <x v="0"/>
    <x v="0"/>
    <s v="Direção de Inovação e Desporto"/>
    <s v="03.16.19"/>
    <s v="Direção de Inovação e Desporto"/>
    <s v="03.16.19"/>
    <x v="31"/>
    <x v="0"/>
    <x v="0"/>
    <x v="1"/>
    <x v="0"/>
    <x v="0"/>
    <x v="0"/>
    <x v="0"/>
    <x v="5"/>
    <s v="2024-08-26"/>
    <x v="2"/>
    <n v="497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8-2024"/>
  </r>
  <r>
    <x v="0"/>
    <n v="0"/>
    <n v="0"/>
    <n v="0"/>
    <n v="121002"/>
    <x v="1916"/>
    <x v="0"/>
    <x v="0"/>
    <x v="0"/>
    <s v="03.16.19"/>
    <x v="21"/>
    <x v="0"/>
    <x v="0"/>
    <s v="Direção de Inovação e Desporto"/>
    <s v="03.16.19"/>
    <s v="Direção de Inovação e Desporto"/>
    <s v="03.16.19"/>
    <x v="30"/>
    <x v="0"/>
    <x v="0"/>
    <x v="0"/>
    <x v="1"/>
    <x v="0"/>
    <x v="0"/>
    <x v="0"/>
    <x v="5"/>
    <s v="2024-08-26"/>
    <x v="2"/>
    <n v="12100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8-2024"/>
  </r>
  <r>
    <x v="0"/>
    <n v="0"/>
    <n v="0"/>
    <n v="0"/>
    <n v="10834"/>
    <x v="1917"/>
    <x v="0"/>
    <x v="0"/>
    <x v="0"/>
    <s v="03.16.20"/>
    <x v="55"/>
    <x v="0"/>
    <x v="0"/>
    <s v="Dir. do Comércio, Indústria, Transporte Feiras e Pesca"/>
    <s v="03.16.20"/>
    <s v="Dir. do Comércio, Indústria, Transporte Feiras e Pesca"/>
    <s v="03.16.20"/>
    <x v="48"/>
    <x v="0"/>
    <x v="0"/>
    <x v="0"/>
    <x v="1"/>
    <x v="0"/>
    <x v="0"/>
    <x v="0"/>
    <x v="5"/>
    <s v="2024-08-26"/>
    <x v="2"/>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08-2024"/>
  </r>
  <r>
    <x v="0"/>
    <n v="0"/>
    <n v="0"/>
    <n v="0"/>
    <n v="8213"/>
    <x v="1917"/>
    <x v="0"/>
    <x v="0"/>
    <x v="0"/>
    <s v="03.16.20"/>
    <x v="55"/>
    <x v="0"/>
    <x v="0"/>
    <s v="Dir. do Comércio, Indústria, Transporte Feiras e Pesca"/>
    <s v="03.16.20"/>
    <s v="Dir. do Comércio, Indústria, Transporte Feiras e Pesca"/>
    <s v="03.16.20"/>
    <x v="48"/>
    <x v="0"/>
    <x v="0"/>
    <x v="0"/>
    <x v="1"/>
    <x v="0"/>
    <x v="0"/>
    <x v="0"/>
    <x v="5"/>
    <s v="2024-08-26"/>
    <x v="2"/>
    <n v="8213"/>
    <x v="0"/>
    <m/>
    <x v="0"/>
    <m/>
    <x v="19"/>
    <n v="100474706"/>
    <x v="0"/>
    <x v="6"/>
    <s v="Dir. do Comércio, Indústria, Transporte Feiras e Pesca"/>
    <s v="ORI"/>
    <x v="0"/>
    <m/>
    <x v="0"/>
    <x v="0"/>
    <x v="0"/>
    <x v="0"/>
    <x v="0"/>
    <x v="0"/>
    <x v="0"/>
    <x v="0"/>
    <x v="0"/>
    <x v="0"/>
    <x v="0"/>
    <s v="Dir. do Comércio, Indústria, Transporte Feiras e Pesca"/>
    <x v="0"/>
    <x v="0"/>
    <x v="0"/>
    <x v="0"/>
    <x v="0"/>
    <x v="0"/>
    <x v="0"/>
    <x v="0"/>
    <x v="0"/>
    <x v="0"/>
    <x v="6"/>
    <x v="0"/>
    <s v="Pagamento de salário referente a 08-2024"/>
  </r>
  <r>
    <x v="0"/>
    <n v="0"/>
    <n v="0"/>
    <n v="0"/>
    <n v="83615"/>
    <x v="1917"/>
    <x v="0"/>
    <x v="0"/>
    <x v="0"/>
    <s v="03.16.20"/>
    <x v="55"/>
    <x v="0"/>
    <x v="0"/>
    <s v="Dir. do Comércio, Indústria, Transporte Feiras e Pesca"/>
    <s v="03.16.20"/>
    <s v="Dir. do Comércio, Indústria, Transporte Feiras e Pesca"/>
    <s v="03.16.20"/>
    <x v="48"/>
    <x v="0"/>
    <x v="0"/>
    <x v="0"/>
    <x v="1"/>
    <x v="0"/>
    <x v="0"/>
    <x v="0"/>
    <x v="5"/>
    <s v="2024-08-26"/>
    <x v="2"/>
    <n v="83615"/>
    <x v="0"/>
    <m/>
    <x v="0"/>
    <m/>
    <x v="9"/>
    <n v="100474693"/>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08-2024"/>
  </r>
  <r>
    <x v="0"/>
    <n v="0"/>
    <n v="0"/>
    <n v="0"/>
    <n v="582"/>
    <x v="1918"/>
    <x v="0"/>
    <x v="0"/>
    <x v="0"/>
    <s v="03.16.21"/>
    <x v="56"/>
    <x v="0"/>
    <x v="0"/>
    <s v="Dir. Turismo, Investimento e Emprendedorismo"/>
    <s v="03.16.21"/>
    <s v="Dir. Turismo, Investimento e Emprendedorismo"/>
    <s v="03.16.21"/>
    <x v="31"/>
    <x v="0"/>
    <x v="0"/>
    <x v="1"/>
    <x v="0"/>
    <x v="0"/>
    <x v="0"/>
    <x v="0"/>
    <x v="5"/>
    <s v="2024-08-26"/>
    <x v="2"/>
    <n v="582"/>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8-2024"/>
  </r>
  <r>
    <x v="0"/>
    <n v="0"/>
    <n v="0"/>
    <n v="0"/>
    <n v="5829"/>
    <x v="1918"/>
    <x v="0"/>
    <x v="0"/>
    <x v="0"/>
    <s v="03.16.21"/>
    <x v="56"/>
    <x v="0"/>
    <x v="0"/>
    <s v="Dir. Turismo, Investimento e Emprendedorismo"/>
    <s v="03.16.21"/>
    <s v="Dir. Turismo, Investimento e Emprendedorismo"/>
    <s v="03.16.21"/>
    <x v="49"/>
    <x v="0"/>
    <x v="0"/>
    <x v="0"/>
    <x v="1"/>
    <x v="0"/>
    <x v="0"/>
    <x v="0"/>
    <x v="5"/>
    <s v="2024-08-26"/>
    <x v="2"/>
    <n v="5829"/>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8-2024"/>
  </r>
  <r>
    <x v="0"/>
    <n v="0"/>
    <n v="0"/>
    <n v="0"/>
    <n v="7578"/>
    <x v="1918"/>
    <x v="0"/>
    <x v="0"/>
    <x v="0"/>
    <s v="03.16.21"/>
    <x v="56"/>
    <x v="0"/>
    <x v="0"/>
    <s v="Dir. Turismo, Investimento e Emprendedorismo"/>
    <s v="03.16.21"/>
    <s v="Dir. Turismo, Investimento e Emprendedorismo"/>
    <s v="03.16.21"/>
    <x v="31"/>
    <x v="0"/>
    <x v="0"/>
    <x v="1"/>
    <x v="0"/>
    <x v="0"/>
    <x v="0"/>
    <x v="0"/>
    <x v="5"/>
    <s v="2024-08-26"/>
    <x v="2"/>
    <n v="7578"/>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8-2024"/>
  </r>
  <r>
    <x v="0"/>
    <n v="0"/>
    <n v="0"/>
    <n v="0"/>
    <n v="75771"/>
    <x v="1918"/>
    <x v="0"/>
    <x v="0"/>
    <x v="0"/>
    <s v="03.16.21"/>
    <x v="56"/>
    <x v="0"/>
    <x v="0"/>
    <s v="Dir. Turismo, Investimento e Emprendedorismo"/>
    <s v="03.16.21"/>
    <s v="Dir. Turismo, Investimento e Emprendedorismo"/>
    <s v="03.16.21"/>
    <x v="49"/>
    <x v="0"/>
    <x v="0"/>
    <x v="0"/>
    <x v="1"/>
    <x v="0"/>
    <x v="0"/>
    <x v="0"/>
    <x v="5"/>
    <s v="2024-08-26"/>
    <x v="2"/>
    <n v="75771"/>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8-2024"/>
  </r>
  <r>
    <x v="0"/>
    <n v="0"/>
    <n v="0"/>
    <n v="0"/>
    <n v="14979"/>
    <x v="1919"/>
    <x v="0"/>
    <x v="0"/>
    <x v="0"/>
    <s v="03.16.22"/>
    <x v="58"/>
    <x v="0"/>
    <x v="0"/>
    <s v="Direção da Habitação"/>
    <s v="03.16.22"/>
    <s v="Direção da Habitação"/>
    <s v="03.16.22"/>
    <x v="49"/>
    <x v="0"/>
    <x v="0"/>
    <x v="0"/>
    <x v="1"/>
    <x v="0"/>
    <x v="0"/>
    <x v="0"/>
    <x v="5"/>
    <s v="2024-08-26"/>
    <x v="2"/>
    <n v="14979"/>
    <x v="0"/>
    <m/>
    <x v="0"/>
    <m/>
    <x v="2"/>
    <n v="100474696"/>
    <x v="0"/>
    <x v="1"/>
    <s v="Direção da Habitação"/>
    <s v="ORI"/>
    <x v="0"/>
    <m/>
    <x v="0"/>
    <x v="0"/>
    <x v="0"/>
    <x v="0"/>
    <x v="0"/>
    <x v="0"/>
    <x v="0"/>
    <x v="0"/>
    <x v="0"/>
    <x v="0"/>
    <x v="0"/>
    <s v="Direção da Habitação"/>
    <x v="0"/>
    <x v="0"/>
    <x v="0"/>
    <x v="0"/>
    <x v="0"/>
    <x v="0"/>
    <x v="0"/>
    <x v="0"/>
    <x v="0"/>
    <x v="0"/>
    <x v="1"/>
    <x v="0"/>
    <s v="Pagamento de salário referente a 08-2024"/>
  </r>
  <r>
    <x v="0"/>
    <n v="0"/>
    <n v="0"/>
    <n v="0"/>
    <n v="9792"/>
    <x v="1919"/>
    <x v="0"/>
    <x v="0"/>
    <x v="0"/>
    <s v="03.16.22"/>
    <x v="58"/>
    <x v="0"/>
    <x v="0"/>
    <s v="Direção da Habitação"/>
    <s v="03.16.22"/>
    <s v="Direção da Habitação"/>
    <s v="03.16.22"/>
    <x v="49"/>
    <x v="0"/>
    <x v="0"/>
    <x v="0"/>
    <x v="1"/>
    <x v="0"/>
    <x v="0"/>
    <x v="0"/>
    <x v="5"/>
    <s v="2024-08-26"/>
    <x v="2"/>
    <n v="9792"/>
    <x v="0"/>
    <m/>
    <x v="0"/>
    <m/>
    <x v="19"/>
    <n v="100474706"/>
    <x v="0"/>
    <x v="6"/>
    <s v="Direção da Habitação"/>
    <s v="ORI"/>
    <x v="0"/>
    <m/>
    <x v="0"/>
    <x v="0"/>
    <x v="0"/>
    <x v="0"/>
    <x v="0"/>
    <x v="0"/>
    <x v="0"/>
    <x v="0"/>
    <x v="0"/>
    <x v="0"/>
    <x v="0"/>
    <s v="Direção da Habitação"/>
    <x v="0"/>
    <x v="0"/>
    <x v="0"/>
    <x v="0"/>
    <x v="0"/>
    <x v="0"/>
    <x v="0"/>
    <x v="0"/>
    <x v="0"/>
    <x v="0"/>
    <x v="6"/>
    <x v="0"/>
    <s v="Pagamento de salário referente a 08-2024"/>
  </r>
  <r>
    <x v="0"/>
    <n v="0"/>
    <n v="0"/>
    <n v="0"/>
    <n v="97629"/>
    <x v="1919"/>
    <x v="0"/>
    <x v="0"/>
    <x v="0"/>
    <s v="03.16.22"/>
    <x v="58"/>
    <x v="0"/>
    <x v="0"/>
    <s v="Direção da Habitação"/>
    <s v="03.16.22"/>
    <s v="Direção da Habitação"/>
    <s v="03.16.22"/>
    <x v="49"/>
    <x v="0"/>
    <x v="0"/>
    <x v="0"/>
    <x v="1"/>
    <x v="0"/>
    <x v="0"/>
    <x v="0"/>
    <x v="5"/>
    <s v="2024-08-26"/>
    <x v="2"/>
    <n v="97629"/>
    <x v="0"/>
    <m/>
    <x v="0"/>
    <m/>
    <x v="9"/>
    <n v="100474693"/>
    <x v="0"/>
    <x v="0"/>
    <s v="Direção da Habitação"/>
    <s v="ORI"/>
    <x v="0"/>
    <m/>
    <x v="0"/>
    <x v="0"/>
    <x v="0"/>
    <x v="0"/>
    <x v="0"/>
    <x v="0"/>
    <x v="0"/>
    <x v="0"/>
    <x v="0"/>
    <x v="0"/>
    <x v="0"/>
    <s v="Direção da Habitação"/>
    <x v="0"/>
    <x v="0"/>
    <x v="0"/>
    <x v="0"/>
    <x v="0"/>
    <x v="0"/>
    <x v="0"/>
    <x v="0"/>
    <x v="0"/>
    <x v="0"/>
    <x v="0"/>
    <x v="0"/>
    <s v="Pagamento de salário referente a 08-2024"/>
  </r>
  <r>
    <x v="0"/>
    <n v="0"/>
    <n v="0"/>
    <n v="0"/>
    <n v="53"/>
    <x v="1920"/>
    <x v="0"/>
    <x v="0"/>
    <x v="0"/>
    <s v="03.16.23"/>
    <x v="14"/>
    <x v="0"/>
    <x v="0"/>
    <s v="Direção da Educação, Formação Profissional, Emprego"/>
    <s v="03.16.23"/>
    <s v="Direção da Educação, Formação Profissional, Emprego"/>
    <s v="03.16.23"/>
    <x v="28"/>
    <x v="0"/>
    <x v="0"/>
    <x v="0"/>
    <x v="0"/>
    <x v="0"/>
    <x v="0"/>
    <x v="0"/>
    <x v="5"/>
    <s v="2024-08-26"/>
    <x v="2"/>
    <n v="53"/>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8-2024"/>
  </r>
  <r>
    <x v="0"/>
    <n v="0"/>
    <n v="0"/>
    <n v="0"/>
    <n v="9"/>
    <x v="1920"/>
    <x v="0"/>
    <x v="0"/>
    <x v="0"/>
    <s v="03.16.23"/>
    <x v="14"/>
    <x v="0"/>
    <x v="0"/>
    <s v="Direção da Educação, Formação Profissional, Emprego"/>
    <s v="03.16.23"/>
    <s v="Direção da Educação, Formação Profissional, Emprego"/>
    <s v="03.16.23"/>
    <x v="29"/>
    <x v="0"/>
    <x v="0"/>
    <x v="0"/>
    <x v="0"/>
    <x v="0"/>
    <x v="0"/>
    <x v="0"/>
    <x v="5"/>
    <s v="2024-08-26"/>
    <x v="2"/>
    <n v="9"/>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8-2024"/>
  </r>
  <r>
    <x v="0"/>
    <n v="0"/>
    <n v="0"/>
    <n v="0"/>
    <n v="5695"/>
    <x v="1920"/>
    <x v="0"/>
    <x v="0"/>
    <x v="0"/>
    <s v="03.16.23"/>
    <x v="14"/>
    <x v="0"/>
    <x v="0"/>
    <s v="Direção da Educação, Formação Profissional, Emprego"/>
    <s v="03.16.23"/>
    <s v="Direção da Educação, Formação Profissional, Emprego"/>
    <s v="03.16.23"/>
    <x v="30"/>
    <x v="0"/>
    <x v="0"/>
    <x v="0"/>
    <x v="1"/>
    <x v="0"/>
    <x v="0"/>
    <x v="0"/>
    <x v="5"/>
    <s v="2024-08-26"/>
    <x v="2"/>
    <n v="5695"/>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8-2024"/>
  </r>
  <r>
    <x v="0"/>
    <n v="0"/>
    <n v="0"/>
    <n v="0"/>
    <n v="9329"/>
    <x v="1920"/>
    <x v="0"/>
    <x v="0"/>
    <x v="0"/>
    <s v="03.16.23"/>
    <x v="14"/>
    <x v="0"/>
    <x v="0"/>
    <s v="Direção da Educação, Formação Profissional, Emprego"/>
    <s v="03.16.23"/>
    <s v="Direção da Educação, Formação Profissional, Emprego"/>
    <s v="03.16.23"/>
    <x v="28"/>
    <x v="0"/>
    <x v="0"/>
    <x v="0"/>
    <x v="0"/>
    <x v="0"/>
    <x v="0"/>
    <x v="0"/>
    <x v="5"/>
    <s v="2024-08-26"/>
    <x v="2"/>
    <n v="9329"/>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8-2024"/>
  </r>
  <r>
    <x v="0"/>
    <n v="0"/>
    <n v="0"/>
    <n v="0"/>
    <n v="1627"/>
    <x v="1920"/>
    <x v="0"/>
    <x v="0"/>
    <x v="0"/>
    <s v="03.16.23"/>
    <x v="14"/>
    <x v="0"/>
    <x v="0"/>
    <s v="Direção da Educação, Formação Profissional, Emprego"/>
    <s v="03.16.23"/>
    <s v="Direção da Educação, Formação Profissional, Emprego"/>
    <s v="03.16.23"/>
    <x v="29"/>
    <x v="0"/>
    <x v="0"/>
    <x v="0"/>
    <x v="0"/>
    <x v="0"/>
    <x v="0"/>
    <x v="0"/>
    <x v="5"/>
    <s v="2024-08-26"/>
    <x v="2"/>
    <n v="1627"/>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8-2024"/>
  </r>
  <r>
    <x v="0"/>
    <n v="0"/>
    <n v="0"/>
    <n v="0"/>
    <n v="999131"/>
    <x v="1920"/>
    <x v="0"/>
    <x v="0"/>
    <x v="0"/>
    <s v="03.16.23"/>
    <x v="14"/>
    <x v="0"/>
    <x v="0"/>
    <s v="Direção da Educação, Formação Profissional, Emprego"/>
    <s v="03.16.23"/>
    <s v="Direção da Educação, Formação Profissional, Emprego"/>
    <s v="03.16.23"/>
    <x v="30"/>
    <x v="0"/>
    <x v="0"/>
    <x v="0"/>
    <x v="1"/>
    <x v="0"/>
    <x v="0"/>
    <x v="0"/>
    <x v="5"/>
    <s v="2024-08-26"/>
    <x v="2"/>
    <n v="999131"/>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8-2024"/>
  </r>
  <r>
    <x v="0"/>
    <n v="0"/>
    <n v="0"/>
    <n v="0"/>
    <n v="63"/>
    <x v="1921"/>
    <x v="0"/>
    <x v="0"/>
    <x v="0"/>
    <s v="03.16.24"/>
    <x v="31"/>
    <x v="0"/>
    <x v="0"/>
    <s v="Direcao da Familia, Inclusão, Género e Saúde"/>
    <s v="03.16.24"/>
    <s v="Direcao da Familia, Inclusão, Género e Saúde"/>
    <s v="03.16.24"/>
    <x v="28"/>
    <x v="0"/>
    <x v="0"/>
    <x v="0"/>
    <x v="0"/>
    <x v="0"/>
    <x v="0"/>
    <x v="0"/>
    <x v="5"/>
    <s v="2024-08-26"/>
    <x v="2"/>
    <n v="63"/>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8-2024"/>
  </r>
  <r>
    <x v="0"/>
    <n v="0"/>
    <n v="0"/>
    <n v="0"/>
    <n v="1742"/>
    <x v="1921"/>
    <x v="0"/>
    <x v="0"/>
    <x v="0"/>
    <s v="03.16.24"/>
    <x v="31"/>
    <x v="0"/>
    <x v="0"/>
    <s v="Direcao da Familia, Inclusão, Género e Saúde"/>
    <s v="03.16.24"/>
    <s v="Direcao da Familia, Inclusão, Género e Saúde"/>
    <s v="03.16.24"/>
    <x v="30"/>
    <x v="0"/>
    <x v="0"/>
    <x v="0"/>
    <x v="1"/>
    <x v="0"/>
    <x v="0"/>
    <x v="0"/>
    <x v="5"/>
    <s v="2024-08-26"/>
    <x v="2"/>
    <n v="1742"/>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8-2024"/>
  </r>
  <r>
    <x v="0"/>
    <n v="0"/>
    <n v="0"/>
    <n v="0"/>
    <n v="2543"/>
    <x v="1921"/>
    <x v="0"/>
    <x v="0"/>
    <x v="0"/>
    <s v="03.16.24"/>
    <x v="31"/>
    <x v="0"/>
    <x v="0"/>
    <s v="Direcao da Familia, Inclusão, Género e Saúde"/>
    <s v="03.16.24"/>
    <s v="Direcao da Familia, Inclusão, Género e Saúde"/>
    <s v="03.16.24"/>
    <x v="48"/>
    <x v="0"/>
    <x v="0"/>
    <x v="0"/>
    <x v="1"/>
    <x v="0"/>
    <x v="0"/>
    <x v="0"/>
    <x v="5"/>
    <s v="2024-08-26"/>
    <x v="2"/>
    <n v="2543"/>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8-2024"/>
  </r>
  <r>
    <x v="0"/>
    <n v="0"/>
    <n v="0"/>
    <n v="0"/>
    <n v="351"/>
    <x v="1921"/>
    <x v="0"/>
    <x v="0"/>
    <x v="0"/>
    <s v="03.16.24"/>
    <x v="31"/>
    <x v="0"/>
    <x v="0"/>
    <s v="Direcao da Familia, Inclusão, Género e Saúde"/>
    <s v="03.16.24"/>
    <s v="Direcao da Familia, Inclusão, Género e Saúde"/>
    <s v="03.16.24"/>
    <x v="28"/>
    <x v="0"/>
    <x v="0"/>
    <x v="0"/>
    <x v="0"/>
    <x v="0"/>
    <x v="0"/>
    <x v="0"/>
    <x v="5"/>
    <s v="2024-08-26"/>
    <x v="2"/>
    <n v="351"/>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8-2024"/>
  </r>
  <r>
    <x v="0"/>
    <n v="0"/>
    <n v="0"/>
    <n v="0"/>
    <n v="9596"/>
    <x v="1921"/>
    <x v="0"/>
    <x v="0"/>
    <x v="0"/>
    <s v="03.16.24"/>
    <x v="31"/>
    <x v="0"/>
    <x v="0"/>
    <s v="Direcao da Familia, Inclusão, Género e Saúde"/>
    <s v="03.16.24"/>
    <s v="Direcao da Familia, Inclusão, Género e Saúde"/>
    <s v="03.16.24"/>
    <x v="30"/>
    <x v="0"/>
    <x v="0"/>
    <x v="0"/>
    <x v="1"/>
    <x v="0"/>
    <x v="0"/>
    <x v="0"/>
    <x v="5"/>
    <s v="2024-08-26"/>
    <x v="2"/>
    <n v="9596"/>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8-2024"/>
  </r>
  <r>
    <x v="0"/>
    <n v="0"/>
    <n v="0"/>
    <n v="0"/>
    <n v="13995"/>
    <x v="1921"/>
    <x v="0"/>
    <x v="0"/>
    <x v="0"/>
    <s v="03.16.24"/>
    <x v="31"/>
    <x v="0"/>
    <x v="0"/>
    <s v="Direcao da Familia, Inclusão, Género e Saúde"/>
    <s v="03.16.24"/>
    <s v="Direcao da Familia, Inclusão, Género e Saúde"/>
    <s v="03.16.24"/>
    <x v="48"/>
    <x v="0"/>
    <x v="0"/>
    <x v="0"/>
    <x v="1"/>
    <x v="0"/>
    <x v="0"/>
    <x v="0"/>
    <x v="5"/>
    <s v="2024-08-26"/>
    <x v="2"/>
    <n v="13995"/>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8-2024"/>
  </r>
  <r>
    <x v="0"/>
    <n v="0"/>
    <n v="0"/>
    <n v="0"/>
    <n v="2"/>
    <x v="1921"/>
    <x v="0"/>
    <x v="0"/>
    <x v="0"/>
    <s v="03.16.24"/>
    <x v="31"/>
    <x v="0"/>
    <x v="0"/>
    <s v="Direcao da Familia, Inclusão, Género e Saúde"/>
    <s v="03.16.24"/>
    <s v="Direcao da Familia, Inclusão, Género e Saúde"/>
    <s v="03.16.24"/>
    <x v="28"/>
    <x v="0"/>
    <x v="0"/>
    <x v="0"/>
    <x v="0"/>
    <x v="0"/>
    <x v="0"/>
    <x v="0"/>
    <x v="5"/>
    <s v="2024-08-26"/>
    <x v="2"/>
    <n v="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8-2024"/>
  </r>
  <r>
    <x v="0"/>
    <n v="0"/>
    <n v="0"/>
    <n v="0"/>
    <n v="76"/>
    <x v="1921"/>
    <x v="0"/>
    <x v="0"/>
    <x v="0"/>
    <s v="03.16.24"/>
    <x v="31"/>
    <x v="0"/>
    <x v="0"/>
    <s v="Direcao da Familia, Inclusão, Género e Saúde"/>
    <s v="03.16.24"/>
    <s v="Direcao da Familia, Inclusão, Género e Saúde"/>
    <s v="03.16.24"/>
    <x v="30"/>
    <x v="0"/>
    <x v="0"/>
    <x v="0"/>
    <x v="1"/>
    <x v="0"/>
    <x v="0"/>
    <x v="0"/>
    <x v="5"/>
    <s v="2024-08-26"/>
    <x v="2"/>
    <n v="76"/>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8-2024"/>
  </r>
  <r>
    <x v="0"/>
    <n v="0"/>
    <n v="0"/>
    <n v="0"/>
    <n v="112"/>
    <x v="1921"/>
    <x v="0"/>
    <x v="0"/>
    <x v="0"/>
    <s v="03.16.24"/>
    <x v="31"/>
    <x v="0"/>
    <x v="0"/>
    <s v="Direcao da Familia, Inclusão, Género e Saúde"/>
    <s v="03.16.24"/>
    <s v="Direcao da Familia, Inclusão, Género e Saúde"/>
    <s v="03.16.24"/>
    <x v="48"/>
    <x v="0"/>
    <x v="0"/>
    <x v="0"/>
    <x v="1"/>
    <x v="0"/>
    <x v="0"/>
    <x v="0"/>
    <x v="5"/>
    <s v="2024-08-26"/>
    <x v="2"/>
    <n v="11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8-2024"/>
  </r>
  <r>
    <x v="0"/>
    <n v="0"/>
    <n v="0"/>
    <n v="0"/>
    <n v="508"/>
    <x v="1921"/>
    <x v="0"/>
    <x v="0"/>
    <x v="0"/>
    <s v="03.16.24"/>
    <x v="31"/>
    <x v="0"/>
    <x v="0"/>
    <s v="Direcao da Familia, Inclusão, Género e Saúde"/>
    <s v="03.16.24"/>
    <s v="Direcao da Familia, Inclusão, Género e Saúde"/>
    <s v="03.16.24"/>
    <x v="28"/>
    <x v="0"/>
    <x v="0"/>
    <x v="0"/>
    <x v="0"/>
    <x v="0"/>
    <x v="0"/>
    <x v="0"/>
    <x v="5"/>
    <s v="2024-08-26"/>
    <x v="2"/>
    <n v="508"/>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8-2024"/>
  </r>
  <r>
    <x v="0"/>
    <n v="0"/>
    <n v="0"/>
    <n v="0"/>
    <n v="13873"/>
    <x v="1921"/>
    <x v="0"/>
    <x v="0"/>
    <x v="0"/>
    <s v="03.16.24"/>
    <x v="31"/>
    <x v="0"/>
    <x v="0"/>
    <s v="Direcao da Familia, Inclusão, Género e Saúde"/>
    <s v="03.16.24"/>
    <s v="Direcao da Familia, Inclusão, Género e Saúde"/>
    <s v="03.16.24"/>
    <x v="30"/>
    <x v="0"/>
    <x v="0"/>
    <x v="0"/>
    <x v="1"/>
    <x v="0"/>
    <x v="0"/>
    <x v="0"/>
    <x v="5"/>
    <s v="2024-08-26"/>
    <x v="2"/>
    <n v="13873"/>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8-2024"/>
  </r>
  <r>
    <x v="0"/>
    <n v="0"/>
    <n v="0"/>
    <n v="0"/>
    <n v="20232"/>
    <x v="1921"/>
    <x v="0"/>
    <x v="0"/>
    <x v="0"/>
    <s v="03.16.24"/>
    <x v="31"/>
    <x v="0"/>
    <x v="0"/>
    <s v="Direcao da Familia, Inclusão, Género e Saúde"/>
    <s v="03.16.24"/>
    <s v="Direcao da Familia, Inclusão, Género e Saúde"/>
    <s v="03.16.24"/>
    <x v="48"/>
    <x v="0"/>
    <x v="0"/>
    <x v="0"/>
    <x v="1"/>
    <x v="0"/>
    <x v="0"/>
    <x v="0"/>
    <x v="5"/>
    <s v="2024-08-26"/>
    <x v="2"/>
    <n v="20232"/>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8-2024"/>
  </r>
  <r>
    <x v="0"/>
    <n v="0"/>
    <n v="0"/>
    <n v="0"/>
    <n v="5526"/>
    <x v="1921"/>
    <x v="0"/>
    <x v="0"/>
    <x v="0"/>
    <s v="03.16.24"/>
    <x v="31"/>
    <x v="0"/>
    <x v="0"/>
    <s v="Direcao da Familia, Inclusão, Género e Saúde"/>
    <s v="03.16.24"/>
    <s v="Direcao da Familia, Inclusão, Género e Saúde"/>
    <s v="03.16.24"/>
    <x v="28"/>
    <x v="0"/>
    <x v="0"/>
    <x v="0"/>
    <x v="0"/>
    <x v="0"/>
    <x v="0"/>
    <x v="0"/>
    <x v="5"/>
    <s v="2024-08-26"/>
    <x v="2"/>
    <n v="5526"/>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8-2024"/>
  </r>
  <r>
    <x v="0"/>
    <n v="0"/>
    <n v="0"/>
    <n v="0"/>
    <n v="150713"/>
    <x v="1921"/>
    <x v="0"/>
    <x v="0"/>
    <x v="0"/>
    <s v="03.16.24"/>
    <x v="31"/>
    <x v="0"/>
    <x v="0"/>
    <s v="Direcao da Familia, Inclusão, Género e Saúde"/>
    <s v="03.16.24"/>
    <s v="Direcao da Familia, Inclusão, Género e Saúde"/>
    <s v="03.16.24"/>
    <x v="30"/>
    <x v="0"/>
    <x v="0"/>
    <x v="0"/>
    <x v="1"/>
    <x v="0"/>
    <x v="0"/>
    <x v="0"/>
    <x v="5"/>
    <s v="2024-08-26"/>
    <x v="2"/>
    <n v="150713"/>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8-2024"/>
  </r>
  <r>
    <x v="0"/>
    <n v="0"/>
    <n v="0"/>
    <n v="0"/>
    <n v="219780"/>
    <x v="1921"/>
    <x v="0"/>
    <x v="0"/>
    <x v="0"/>
    <s v="03.16.24"/>
    <x v="31"/>
    <x v="0"/>
    <x v="0"/>
    <s v="Direcao da Familia, Inclusão, Género e Saúde"/>
    <s v="03.16.24"/>
    <s v="Direcao da Familia, Inclusão, Género e Saúde"/>
    <s v="03.16.24"/>
    <x v="48"/>
    <x v="0"/>
    <x v="0"/>
    <x v="0"/>
    <x v="1"/>
    <x v="0"/>
    <x v="0"/>
    <x v="0"/>
    <x v="5"/>
    <s v="2024-08-26"/>
    <x v="2"/>
    <n v="219780"/>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8-2024"/>
  </r>
  <r>
    <x v="0"/>
    <n v="0"/>
    <n v="0"/>
    <n v="0"/>
    <n v="450"/>
    <x v="1922"/>
    <x v="0"/>
    <x v="0"/>
    <x v="0"/>
    <s v="01.25.05.09"/>
    <x v="26"/>
    <x v="3"/>
    <x v="3"/>
    <s v="Saúde"/>
    <s v="01.25.05"/>
    <s v="Saúde"/>
    <s v="01.25.05"/>
    <x v="7"/>
    <x v="0"/>
    <x v="4"/>
    <x v="4"/>
    <x v="0"/>
    <x v="1"/>
    <x v="0"/>
    <x v="0"/>
    <x v="7"/>
    <s v="2024-09-03"/>
    <x v="2"/>
    <n v="450"/>
    <x v="0"/>
    <m/>
    <x v="0"/>
    <m/>
    <x v="324"/>
    <n v="100479131"/>
    <x v="0"/>
    <x v="0"/>
    <s v="Apoio a Consultas de Especialidade e Medicamentos"/>
    <s v="ORI"/>
    <x v="0"/>
    <s v="ACE"/>
    <x v="0"/>
    <x v="0"/>
    <x v="0"/>
    <x v="0"/>
    <x v="0"/>
    <x v="0"/>
    <x v="0"/>
    <x v="0"/>
    <x v="0"/>
    <x v="0"/>
    <x v="0"/>
    <s v="Apoio a Consultas de Especialidade e Medicamentos"/>
    <x v="0"/>
    <x v="0"/>
    <x v="0"/>
    <x v="0"/>
    <x v="1"/>
    <x v="0"/>
    <x v="0"/>
    <x v="0"/>
    <x v="0"/>
    <x v="0"/>
    <x v="0"/>
    <x v="0"/>
    <s v="Apoio a favor da senhora Jéssica Silva para aquisição de medicamento, conforme anexo."/>
  </r>
  <r>
    <x v="0"/>
    <n v="0"/>
    <n v="0"/>
    <n v="0"/>
    <n v="5000"/>
    <x v="1923"/>
    <x v="0"/>
    <x v="1"/>
    <x v="0"/>
    <s v="03.03.10"/>
    <x v="8"/>
    <x v="0"/>
    <x v="4"/>
    <s v="Receitas Da Câmara"/>
    <s v="03.03.10"/>
    <s v="Receitas Da Câmara"/>
    <s v="03.03.10"/>
    <x v="57"/>
    <x v="0"/>
    <x v="3"/>
    <x v="12"/>
    <x v="0"/>
    <x v="0"/>
    <x v="2"/>
    <x v="0"/>
    <x v="5"/>
    <s v="2024-08-21"/>
    <x v="2"/>
    <n v="5000"/>
    <x v="0"/>
    <m/>
    <x v="0"/>
    <m/>
    <x v="6"/>
    <n v="100474914"/>
    <x v="0"/>
    <x v="0"/>
    <s v="Receitas Da Câmara"/>
    <s v="EXT"/>
    <x v="0"/>
    <s v="RDC"/>
    <x v="0"/>
    <x v="0"/>
    <x v="0"/>
    <x v="0"/>
    <x v="0"/>
    <x v="0"/>
    <x v="0"/>
    <x v="0"/>
    <x v="0"/>
    <x v="0"/>
    <x v="0"/>
    <s v="Receitas Da Câmara"/>
    <x v="0"/>
    <x v="0"/>
    <x v="0"/>
    <x v="0"/>
    <x v="0"/>
    <x v="0"/>
    <x v="0"/>
    <x v="0"/>
    <x v="0"/>
    <x v="0"/>
    <x v="0"/>
    <x v="0"/>
    <s v="Reposição do salario Amelia Almeida, conforme anexo."/>
  </r>
  <r>
    <x v="0"/>
    <n v="0"/>
    <n v="0"/>
    <n v="0"/>
    <n v="10000"/>
    <x v="1924"/>
    <x v="0"/>
    <x v="0"/>
    <x v="0"/>
    <s v="01.25.04.22"/>
    <x v="7"/>
    <x v="3"/>
    <x v="3"/>
    <s v="Cultura"/>
    <s v="01.25.04"/>
    <s v="Cultura"/>
    <s v="01.25.04"/>
    <x v="4"/>
    <x v="0"/>
    <x v="2"/>
    <x v="2"/>
    <x v="0"/>
    <x v="1"/>
    <x v="0"/>
    <x v="0"/>
    <x v="7"/>
    <s v="2024-09-16"/>
    <x v="2"/>
    <n v="10000"/>
    <x v="0"/>
    <m/>
    <x v="0"/>
    <m/>
    <x v="325"/>
    <n v="100475725"/>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Sra. Maria da Luz Sanches, referente a gratificação da disponibilização de som e assistência durante jogos e rádio praça realizado em Pilão Cão, conforme anexo."/>
  </r>
  <r>
    <x v="0"/>
    <n v="0"/>
    <n v="0"/>
    <n v="0"/>
    <n v="1323"/>
    <x v="1925"/>
    <x v="0"/>
    <x v="0"/>
    <x v="0"/>
    <s v="01.25.05.09"/>
    <x v="26"/>
    <x v="3"/>
    <x v="3"/>
    <s v="Saúde"/>
    <s v="01.25.05"/>
    <s v="Saúde"/>
    <s v="01.25.05"/>
    <x v="7"/>
    <x v="0"/>
    <x v="4"/>
    <x v="4"/>
    <x v="0"/>
    <x v="1"/>
    <x v="0"/>
    <x v="0"/>
    <x v="7"/>
    <s v="2024-09-16"/>
    <x v="2"/>
    <n v="1323"/>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Pagamento a favor da Farmácia São Miguel referente à  aquisição de medicamento do senhor Joaquim Ramos Furtado, conforme anexo."/>
  </r>
  <r>
    <x v="0"/>
    <n v="0"/>
    <n v="0"/>
    <n v="0"/>
    <n v="56930"/>
    <x v="1926"/>
    <x v="0"/>
    <x v="0"/>
    <x v="0"/>
    <s v="01.25.01.10"/>
    <x v="33"/>
    <x v="3"/>
    <x v="3"/>
    <s v="Educação"/>
    <s v="01.25.01"/>
    <s v="Educação"/>
    <s v="01.25.01"/>
    <x v="4"/>
    <x v="0"/>
    <x v="2"/>
    <x v="2"/>
    <x v="0"/>
    <x v="1"/>
    <x v="0"/>
    <x v="0"/>
    <x v="7"/>
    <s v="2024-09-17"/>
    <x v="2"/>
    <n v="56930"/>
    <x v="0"/>
    <m/>
    <x v="0"/>
    <m/>
    <x v="138"/>
    <n v="100391760"/>
    <x v="0"/>
    <x v="0"/>
    <s v="Transporte escolar"/>
    <s v="ORI"/>
    <x v="0"/>
    <m/>
    <x v="0"/>
    <x v="0"/>
    <x v="0"/>
    <x v="0"/>
    <x v="0"/>
    <x v="0"/>
    <x v="0"/>
    <x v="0"/>
    <x v="0"/>
    <x v="0"/>
    <x v="0"/>
    <s v="Transporte escolar"/>
    <x v="0"/>
    <x v="0"/>
    <x v="0"/>
    <x v="0"/>
    <x v="1"/>
    <x v="0"/>
    <x v="0"/>
    <x v="0"/>
    <x v="0"/>
    <x v="0"/>
    <x v="0"/>
    <x v="0"/>
    <s v="Pagamento referente a aquisição de um jogo de maxilas de travão de frente e um jogo de maxilas de travão de trás para a viatura ST-76-QP, afeto ao transporte escolar da CMSM, conforme anexo."/>
  </r>
  <r>
    <x v="0"/>
    <n v="0"/>
    <n v="0"/>
    <n v="0"/>
    <n v="2400"/>
    <x v="1927"/>
    <x v="0"/>
    <x v="0"/>
    <x v="0"/>
    <s v="03.16.15"/>
    <x v="0"/>
    <x v="0"/>
    <x v="0"/>
    <s v="Direção Financeira"/>
    <s v="03.16.15"/>
    <s v="Direção Financeira"/>
    <s v="03.16.15"/>
    <x v="3"/>
    <x v="0"/>
    <x v="0"/>
    <x v="1"/>
    <x v="0"/>
    <x v="0"/>
    <x v="0"/>
    <x v="0"/>
    <x v="7"/>
    <s v="2024-09-17"/>
    <x v="2"/>
    <n v="2400"/>
    <x v="0"/>
    <m/>
    <x v="0"/>
    <m/>
    <x v="11"/>
    <n v="100384352"/>
    <x v="0"/>
    <x v="0"/>
    <s v="Direção Financeira"/>
    <s v="ORI"/>
    <x v="0"/>
    <m/>
    <x v="0"/>
    <x v="0"/>
    <x v="0"/>
    <x v="0"/>
    <x v="0"/>
    <x v="0"/>
    <x v="0"/>
    <x v="0"/>
    <x v="0"/>
    <x v="0"/>
    <x v="0"/>
    <s v="Direção Financeira"/>
    <x v="0"/>
    <x v="0"/>
    <x v="0"/>
    <x v="0"/>
    <x v="0"/>
    <x v="0"/>
    <x v="0"/>
    <x v="0"/>
    <x v="0"/>
    <x v="0"/>
    <x v="0"/>
    <x v="0"/>
    <s v="Ajuda de custo e subsidio transporte a favor do senhor João da Luz Martins Landim, pela sua deslocação à Praia no dia 18 de setembro de 2024, para o efeito de levantamento da viatura ST-77-QP, conforme anexo."/>
  </r>
  <r>
    <x v="0"/>
    <n v="0"/>
    <n v="0"/>
    <n v="0"/>
    <n v="58350"/>
    <x v="1928"/>
    <x v="0"/>
    <x v="0"/>
    <x v="0"/>
    <s v="03.16.02"/>
    <x v="3"/>
    <x v="0"/>
    <x v="0"/>
    <s v="Gabinete do Presidente"/>
    <s v="03.16.02"/>
    <s v="Gabinete do Presidente"/>
    <s v="03.16.02"/>
    <x v="3"/>
    <x v="0"/>
    <x v="0"/>
    <x v="1"/>
    <x v="0"/>
    <x v="0"/>
    <x v="0"/>
    <x v="0"/>
    <x v="7"/>
    <s v="2024-09-19"/>
    <x v="2"/>
    <n v="58350"/>
    <x v="0"/>
    <m/>
    <x v="0"/>
    <m/>
    <x v="326"/>
    <n v="100475805"/>
    <x v="0"/>
    <x v="0"/>
    <s v="Gabinete do Presidente"/>
    <s v="ORI"/>
    <x v="0"/>
    <m/>
    <x v="0"/>
    <x v="0"/>
    <x v="0"/>
    <x v="0"/>
    <x v="0"/>
    <x v="0"/>
    <x v="0"/>
    <x v="0"/>
    <x v="0"/>
    <x v="0"/>
    <x v="0"/>
    <s v="Gabinete do Presidente"/>
    <x v="0"/>
    <x v="0"/>
    <x v="0"/>
    <x v="0"/>
    <x v="0"/>
    <x v="0"/>
    <x v="0"/>
    <x v="0"/>
    <x v="0"/>
    <x v="0"/>
    <x v="0"/>
    <x v="0"/>
    <s v="Pagamento a favor de Multiviagens Tours, referente bilhete de passagem aéreo a do Sr. Herménio Fernandes, conforme anexo."/>
  </r>
  <r>
    <x v="0"/>
    <n v="0"/>
    <n v="0"/>
    <n v="0"/>
    <n v="151578"/>
    <x v="1929"/>
    <x v="0"/>
    <x v="0"/>
    <x v="0"/>
    <s v="01.25.04.22"/>
    <x v="7"/>
    <x v="3"/>
    <x v="3"/>
    <s v="Cultura"/>
    <s v="01.25.04"/>
    <s v="Cultura"/>
    <s v="01.25.04"/>
    <x v="4"/>
    <x v="0"/>
    <x v="2"/>
    <x v="2"/>
    <x v="0"/>
    <x v="1"/>
    <x v="0"/>
    <x v="0"/>
    <x v="7"/>
    <s v="2024-09-19"/>
    <x v="2"/>
    <n v="151578"/>
    <x v="0"/>
    <m/>
    <x v="0"/>
    <m/>
    <x v="156"/>
    <n v="100479531"/>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Calheta São Miguel Tours, Lda, referente bilhete de viagens internacionais, Lis Rai Lis e Nice Rai Nice, conforme anexo."/>
  </r>
  <r>
    <x v="1"/>
    <n v="0"/>
    <n v="0"/>
    <n v="0"/>
    <n v="112200"/>
    <x v="1580"/>
    <x v="0"/>
    <x v="0"/>
    <x v="0"/>
    <s v="01.27.06.80"/>
    <x v="1"/>
    <x v="1"/>
    <x v="1"/>
    <s v="Requalificação Urbana e habitação"/>
    <s v="01.27.06"/>
    <s v="Requalificação Urbana e habitação"/>
    <s v="01.27.06"/>
    <x v="1"/>
    <x v="0"/>
    <x v="0"/>
    <x v="0"/>
    <x v="0"/>
    <x v="1"/>
    <x v="1"/>
    <x v="0"/>
    <x v="7"/>
    <s v="2024-09-19"/>
    <x v="2"/>
    <n v="112200"/>
    <x v="0"/>
    <m/>
    <x v="0"/>
    <m/>
    <x v="327"/>
    <n v="100479499"/>
    <x v="0"/>
    <x v="0"/>
    <s v="Requalificação Urbana de Veneza"/>
    <s v="ORI"/>
    <x v="0"/>
    <m/>
    <x v="0"/>
    <x v="0"/>
    <x v="0"/>
    <x v="0"/>
    <x v="0"/>
    <x v="0"/>
    <x v="0"/>
    <x v="0"/>
    <x v="0"/>
    <x v="0"/>
    <x v="0"/>
    <s v="Requalificação Urbana de Veneza"/>
    <x v="0"/>
    <x v="0"/>
    <x v="0"/>
    <x v="0"/>
    <x v="1"/>
    <x v="0"/>
    <x v="0"/>
    <x v="0"/>
    <x v="0"/>
    <x v="0"/>
    <x v="0"/>
    <x v="0"/>
    <s v="Pagamento referente a aquisição de serviços de perfuração de bazes de postes de iluminação, no âmbito da requalificação urbana e ambiental da Praia de Veneza, conforme anexo."/>
  </r>
  <r>
    <x v="0"/>
    <n v="0"/>
    <n v="0"/>
    <n v="0"/>
    <n v="5095"/>
    <x v="1930"/>
    <x v="0"/>
    <x v="0"/>
    <x v="0"/>
    <s v="03.16.28"/>
    <x v="36"/>
    <x v="0"/>
    <x v="0"/>
    <s v="Gabinete da Auditoria Interna"/>
    <s v="03.16.28"/>
    <s v="Gabinete da Auditoria Interna"/>
    <s v="03.16.28"/>
    <x v="30"/>
    <x v="0"/>
    <x v="0"/>
    <x v="0"/>
    <x v="1"/>
    <x v="0"/>
    <x v="0"/>
    <x v="0"/>
    <x v="7"/>
    <s v="2024-09-19"/>
    <x v="2"/>
    <n v="5095"/>
    <x v="0"/>
    <m/>
    <x v="0"/>
    <m/>
    <x v="2"/>
    <n v="100474696"/>
    <x v="0"/>
    <x v="1"/>
    <s v="Gabinete da Auditoria Interna"/>
    <s v="ORI"/>
    <x v="0"/>
    <s v="GAI"/>
    <x v="0"/>
    <x v="0"/>
    <x v="0"/>
    <x v="0"/>
    <x v="0"/>
    <x v="0"/>
    <x v="0"/>
    <x v="0"/>
    <x v="0"/>
    <x v="0"/>
    <x v="0"/>
    <s v="Gabinete da Auditoria Interna"/>
    <x v="0"/>
    <x v="0"/>
    <x v="0"/>
    <x v="0"/>
    <x v="0"/>
    <x v="0"/>
    <x v="0"/>
    <x v="0"/>
    <x v="0"/>
    <x v="0"/>
    <x v="1"/>
    <x v="0"/>
    <s v="Pagamento de salário referente a 09-2024"/>
  </r>
  <r>
    <x v="0"/>
    <n v="0"/>
    <n v="0"/>
    <n v="0"/>
    <n v="5840"/>
    <x v="1930"/>
    <x v="0"/>
    <x v="0"/>
    <x v="0"/>
    <s v="03.16.28"/>
    <x v="36"/>
    <x v="0"/>
    <x v="0"/>
    <s v="Gabinete da Auditoria Interna"/>
    <s v="03.16.28"/>
    <s v="Gabinete da Auditoria Interna"/>
    <s v="03.16.28"/>
    <x v="30"/>
    <x v="0"/>
    <x v="0"/>
    <x v="0"/>
    <x v="1"/>
    <x v="0"/>
    <x v="0"/>
    <x v="0"/>
    <x v="7"/>
    <s v="2024-09-19"/>
    <x v="2"/>
    <n v="5840"/>
    <x v="0"/>
    <m/>
    <x v="0"/>
    <m/>
    <x v="19"/>
    <n v="100474706"/>
    <x v="0"/>
    <x v="6"/>
    <s v="Gabinete da Auditoria Interna"/>
    <s v="ORI"/>
    <x v="0"/>
    <s v="GAI"/>
    <x v="0"/>
    <x v="0"/>
    <x v="0"/>
    <x v="0"/>
    <x v="0"/>
    <x v="0"/>
    <x v="0"/>
    <x v="0"/>
    <x v="0"/>
    <x v="0"/>
    <x v="0"/>
    <s v="Gabinete da Auditoria Interna"/>
    <x v="0"/>
    <x v="0"/>
    <x v="0"/>
    <x v="0"/>
    <x v="0"/>
    <x v="0"/>
    <x v="0"/>
    <x v="0"/>
    <x v="0"/>
    <x v="0"/>
    <x v="6"/>
    <x v="0"/>
    <s v="Pagamento de salário referente a 09-2024"/>
  </r>
  <r>
    <x v="0"/>
    <n v="0"/>
    <n v="0"/>
    <n v="0"/>
    <n v="62065"/>
    <x v="1930"/>
    <x v="0"/>
    <x v="0"/>
    <x v="0"/>
    <s v="03.16.28"/>
    <x v="36"/>
    <x v="0"/>
    <x v="0"/>
    <s v="Gabinete da Auditoria Interna"/>
    <s v="03.16.28"/>
    <s v="Gabinete da Auditoria Interna"/>
    <s v="03.16.28"/>
    <x v="30"/>
    <x v="0"/>
    <x v="0"/>
    <x v="0"/>
    <x v="1"/>
    <x v="0"/>
    <x v="0"/>
    <x v="0"/>
    <x v="7"/>
    <s v="2024-09-19"/>
    <x v="2"/>
    <n v="62065"/>
    <x v="0"/>
    <m/>
    <x v="0"/>
    <m/>
    <x v="9"/>
    <n v="100474693"/>
    <x v="0"/>
    <x v="0"/>
    <s v="Gabinete da Auditoria Interna"/>
    <s v="ORI"/>
    <x v="0"/>
    <s v="GAI"/>
    <x v="0"/>
    <x v="0"/>
    <x v="0"/>
    <x v="0"/>
    <x v="0"/>
    <x v="0"/>
    <x v="0"/>
    <x v="0"/>
    <x v="0"/>
    <x v="0"/>
    <x v="0"/>
    <s v="Gabinete da Auditoria Interna"/>
    <x v="0"/>
    <x v="0"/>
    <x v="0"/>
    <x v="0"/>
    <x v="0"/>
    <x v="0"/>
    <x v="0"/>
    <x v="0"/>
    <x v="0"/>
    <x v="0"/>
    <x v="0"/>
    <x v="0"/>
    <s v="Pagamento de salário referente a 09-2024"/>
  </r>
  <r>
    <x v="0"/>
    <n v="0"/>
    <n v="0"/>
    <n v="0"/>
    <n v="15929"/>
    <x v="1931"/>
    <x v="0"/>
    <x v="0"/>
    <x v="0"/>
    <s v="03.16.32"/>
    <x v="29"/>
    <x v="0"/>
    <x v="0"/>
    <s v="Gabinete de Comunicação e Imagem"/>
    <s v="03.16.32"/>
    <s v="Gabinete de Comunicação e Imagem"/>
    <s v="03.16.32"/>
    <x v="30"/>
    <x v="0"/>
    <x v="0"/>
    <x v="0"/>
    <x v="1"/>
    <x v="0"/>
    <x v="0"/>
    <x v="0"/>
    <x v="7"/>
    <s v="2024-09-19"/>
    <x v="2"/>
    <n v="15929"/>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09-2024"/>
  </r>
  <r>
    <x v="0"/>
    <n v="0"/>
    <n v="0"/>
    <n v="0"/>
    <n v="14053"/>
    <x v="1931"/>
    <x v="0"/>
    <x v="0"/>
    <x v="0"/>
    <s v="03.16.32"/>
    <x v="29"/>
    <x v="0"/>
    <x v="0"/>
    <s v="Gabinete de Comunicação e Imagem"/>
    <s v="03.16.32"/>
    <s v="Gabinete de Comunicação e Imagem"/>
    <s v="03.16.32"/>
    <x v="30"/>
    <x v="0"/>
    <x v="0"/>
    <x v="0"/>
    <x v="1"/>
    <x v="0"/>
    <x v="0"/>
    <x v="0"/>
    <x v="7"/>
    <s v="2024-09-19"/>
    <x v="2"/>
    <n v="14053"/>
    <x v="0"/>
    <m/>
    <x v="0"/>
    <m/>
    <x v="19"/>
    <n v="100474706"/>
    <x v="0"/>
    <x v="6"/>
    <s v="Gabinete de Comunicação e Imagem"/>
    <s v="ORI"/>
    <x v="0"/>
    <s v="GCI"/>
    <x v="0"/>
    <x v="0"/>
    <x v="0"/>
    <x v="0"/>
    <x v="0"/>
    <x v="0"/>
    <x v="0"/>
    <x v="0"/>
    <x v="0"/>
    <x v="0"/>
    <x v="0"/>
    <s v="Gabinete de Comunicação e Imagem"/>
    <x v="0"/>
    <x v="0"/>
    <x v="0"/>
    <x v="0"/>
    <x v="0"/>
    <x v="0"/>
    <x v="0"/>
    <x v="0"/>
    <x v="0"/>
    <x v="0"/>
    <x v="6"/>
    <x v="0"/>
    <s v="Pagamento de salário referente a 09-2024"/>
  </r>
  <r>
    <x v="0"/>
    <n v="0"/>
    <n v="0"/>
    <n v="0"/>
    <n v="145680"/>
    <x v="1931"/>
    <x v="0"/>
    <x v="0"/>
    <x v="0"/>
    <s v="03.16.32"/>
    <x v="29"/>
    <x v="0"/>
    <x v="0"/>
    <s v="Gabinete de Comunicação e Imagem"/>
    <s v="03.16.32"/>
    <s v="Gabinete de Comunicação e Imagem"/>
    <s v="03.16.32"/>
    <x v="30"/>
    <x v="0"/>
    <x v="0"/>
    <x v="0"/>
    <x v="1"/>
    <x v="0"/>
    <x v="0"/>
    <x v="0"/>
    <x v="7"/>
    <s v="2024-09-19"/>
    <x v="2"/>
    <n v="145680"/>
    <x v="0"/>
    <m/>
    <x v="0"/>
    <m/>
    <x v="9"/>
    <n v="100474693"/>
    <x v="0"/>
    <x v="0"/>
    <s v="Gabinete de Comunicação e Imagem"/>
    <s v="ORI"/>
    <x v="0"/>
    <s v="GCI"/>
    <x v="0"/>
    <x v="0"/>
    <x v="0"/>
    <x v="0"/>
    <x v="0"/>
    <x v="0"/>
    <x v="0"/>
    <x v="0"/>
    <x v="0"/>
    <x v="0"/>
    <x v="0"/>
    <s v="Gabinete de Comunicação e Imagem"/>
    <x v="0"/>
    <x v="0"/>
    <x v="0"/>
    <x v="0"/>
    <x v="0"/>
    <x v="0"/>
    <x v="0"/>
    <x v="0"/>
    <x v="0"/>
    <x v="0"/>
    <x v="0"/>
    <x v="0"/>
    <s v="Pagamento de salário referente a 09-2024"/>
  </r>
  <r>
    <x v="0"/>
    <n v="0"/>
    <n v="0"/>
    <n v="0"/>
    <n v="181"/>
    <x v="1932"/>
    <x v="0"/>
    <x v="0"/>
    <x v="0"/>
    <s v="03.16.27"/>
    <x v="59"/>
    <x v="0"/>
    <x v="0"/>
    <s v="Direção dos Assuntos Jurídicos, Fiscalização e Policia Municipal"/>
    <s v="03.16.27"/>
    <s v="Direção dos Assuntos Jurídicos, Fiscalização e Policia Municipal"/>
    <s v="03.16.27"/>
    <x v="28"/>
    <x v="0"/>
    <x v="0"/>
    <x v="0"/>
    <x v="0"/>
    <x v="0"/>
    <x v="0"/>
    <x v="0"/>
    <x v="7"/>
    <s v="2024-09-19"/>
    <x v="2"/>
    <n v="181"/>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9-2024"/>
  </r>
  <r>
    <x v="0"/>
    <n v="0"/>
    <n v="0"/>
    <n v="0"/>
    <n v="947"/>
    <x v="1932"/>
    <x v="0"/>
    <x v="0"/>
    <x v="0"/>
    <s v="03.16.27"/>
    <x v="59"/>
    <x v="0"/>
    <x v="0"/>
    <s v="Direção dos Assuntos Jurídicos, Fiscalização e Policia Municipal"/>
    <s v="03.16.27"/>
    <s v="Direção dos Assuntos Jurídicos, Fiscalização e Policia Municipal"/>
    <s v="03.16.27"/>
    <x v="30"/>
    <x v="0"/>
    <x v="0"/>
    <x v="0"/>
    <x v="1"/>
    <x v="0"/>
    <x v="0"/>
    <x v="0"/>
    <x v="7"/>
    <s v="2024-09-19"/>
    <x v="2"/>
    <n v="947"/>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9-2024"/>
  </r>
  <r>
    <x v="0"/>
    <n v="0"/>
    <n v="0"/>
    <n v="0"/>
    <n v="696"/>
    <x v="1932"/>
    <x v="0"/>
    <x v="0"/>
    <x v="0"/>
    <s v="03.16.27"/>
    <x v="59"/>
    <x v="0"/>
    <x v="0"/>
    <s v="Direção dos Assuntos Jurídicos, Fiscalização e Policia Municipal"/>
    <s v="03.16.27"/>
    <s v="Direção dos Assuntos Jurídicos, Fiscalização e Policia Municipal"/>
    <s v="03.16.27"/>
    <x v="48"/>
    <x v="0"/>
    <x v="0"/>
    <x v="0"/>
    <x v="1"/>
    <x v="0"/>
    <x v="0"/>
    <x v="0"/>
    <x v="7"/>
    <s v="2024-09-19"/>
    <x v="2"/>
    <n v="696"/>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9-2024"/>
  </r>
  <r>
    <x v="0"/>
    <n v="0"/>
    <n v="0"/>
    <n v="0"/>
    <n v="1079"/>
    <x v="1932"/>
    <x v="0"/>
    <x v="0"/>
    <x v="0"/>
    <s v="03.16.27"/>
    <x v="59"/>
    <x v="0"/>
    <x v="0"/>
    <s v="Direção dos Assuntos Jurídicos, Fiscalização e Policia Municipal"/>
    <s v="03.16.27"/>
    <s v="Direção dos Assuntos Jurídicos, Fiscalização e Policia Municipal"/>
    <s v="03.16.27"/>
    <x v="28"/>
    <x v="0"/>
    <x v="0"/>
    <x v="0"/>
    <x v="0"/>
    <x v="0"/>
    <x v="0"/>
    <x v="0"/>
    <x v="7"/>
    <s v="2024-09-19"/>
    <x v="2"/>
    <n v="1079"/>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9-2024"/>
  </r>
  <r>
    <x v="0"/>
    <n v="0"/>
    <n v="0"/>
    <n v="0"/>
    <n v="5627"/>
    <x v="1932"/>
    <x v="0"/>
    <x v="0"/>
    <x v="0"/>
    <s v="03.16.27"/>
    <x v="59"/>
    <x v="0"/>
    <x v="0"/>
    <s v="Direção dos Assuntos Jurídicos, Fiscalização e Policia Municipal"/>
    <s v="03.16.27"/>
    <s v="Direção dos Assuntos Jurídicos, Fiscalização e Policia Municipal"/>
    <s v="03.16.27"/>
    <x v="30"/>
    <x v="0"/>
    <x v="0"/>
    <x v="0"/>
    <x v="1"/>
    <x v="0"/>
    <x v="0"/>
    <x v="0"/>
    <x v="7"/>
    <s v="2024-09-19"/>
    <x v="2"/>
    <n v="5627"/>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9-2024"/>
  </r>
  <r>
    <x v="0"/>
    <n v="0"/>
    <n v="0"/>
    <n v="0"/>
    <n v="4128"/>
    <x v="1932"/>
    <x v="0"/>
    <x v="0"/>
    <x v="0"/>
    <s v="03.16.27"/>
    <x v="59"/>
    <x v="0"/>
    <x v="0"/>
    <s v="Direção dos Assuntos Jurídicos, Fiscalização e Policia Municipal"/>
    <s v="03.16.27"/>
    <s v="Direção dos Assuntos Jurídicos, Fiscalização e Policia Municipal"/>
    <s v="03.16.27"/>
    <x v="48"/>
    <x v="0"/>
    <x v="0"/>
    <x v="0"/>
    <x v="1"/>
    <x v="0"/>
    <x v="0"/>
    <x v="0"/>
    <x v="7"/>
    <s v="2024-09-19"/>
    <x v="2"/>
    <n v="4128"/>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9-2024"/>
  </r>
  <r>
    <x v="0"/>
    <n v="0"/>
    <n v="0"/>
    <n v="0"/>
    <n v="68"/>
    <x v="1932"/>
    <x v="0"/>
    <x v="0"/>
    <x v="0"/>
    <s v="03.16.27"/>
    <x v="59"/>
    <x v="0"/>
    <x v="0"/>
    <s v="Direção dos Assuntos Jurídicos, Fiscalização e Policia Municipal"/>
    <s v="03.16.27"/>
    <s v="Direção dos Assuntos Jurídicos, Fiscalização e Policia Municipal"/>
    <s v="03.16.27"/>
    <x v="28"/>
    <x v="0"/>
    <x v="0"/>
    <x v="0"/>
    <x v="0"/>
    <x v="0"/>
    <x v="0"/>
    <x v="0"/>
    <x v="7"/>
    <s v="2024-09-19"/>
    <x v="2"/>
    <n v="68"/>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9-2024"/>
  </r>
  <r>
    <x v="0"/>
    <n v="0"/>
    <n v="0"/>
    <n v="0"/>
    <n v="358"/>
    <x v="1932"/>
    <x v="0"/>
    <x v="0"/>
    <x v="0"/>
    <s v="03.16.27"/>
    <x v="59"/>
    <x v="0"/>
    <x v="0"/>
    <s v="Direção dos Assuntos Jurídicos, Fiscalização e Policia Municipal"/>
    <s v="03.16.27"/>
    <s v="Direção dos Assuntos Jurídicos, Fiscalização e Policia Municipal"/>
    <s v="03.16.27"/>
    <x v="30"/>
    <x v="0"/>
    <x v="0"/>
    <x v="0"/>
    <x v="1"/>
    <x v="0"/>
    <x v="0"/>
    <x v="0"/>
    <x v="7"/>
    <s v="2024-09-19"/>
    <x v="2"/>
    <n v="358"/>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9-2024"/>
  </r>
  <r>
    <x v="0"/>
    <n v="0"/>
    <n v="0"/>
    <n v="0"/>
    <n v="264"/>
    <x v="1932"/>
    <x v="0"/>
    <x v="0"/>
    <x v="0"/>
    <s v="03.16.27"/>
    <x v="59"/>
    <x v="0"/>
    <x v="0"/>
    <s v="Direção dos Assuntos Jurídicos, Fiscalização e Policia Municipal"/>
    <s v="03.16.27"/>
    <s v="Direção dos Assuntos Jurídicos, Fiscalização e Policia Municipal"/>
    <s v="03.16.27"/>
    <x v="48"/>
    <x v="0"/>
    <x v="0"/>
    <x v="0"/>
    <x v="1"/>
    <x v="0"/>
    <x v="0"/>
    <x v="0"/>
    <x v="7"/>
    <s v="2024-09-19"/>
    <x v="2"/>
    <n v="264"/>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9-2024"/>
  </r>
  <r>
    <x v="0"/>
    <n v="0"/>
    <n v="0"/>
    <n v="0"/>
    <n v="1934"/>
    <x v="1932"/>
    <x v="0"/>
    <x v="0"/>
    <x v="0"/>
    <s v="03.16.27"/>
    <x v="59"/>
    <x v="0"/>
    <x v="0"/>
    <s v="Direção dos Assuntos Jurídicos, Fiscalização e Policia Municipal"/>
    <s v="03.16.27"/>
    <s v="Direção dos Assuntos Jurídicos, Fiscalização e Policia Municipal"/>
    <s v="03.16.27"/>
    <x v="28"/>
    <x v="0"/>
    <x v="0"/>
    <x v="0"/>
    <x v="0"/>
    <x v="0"/>
    <x v="0"/>
    <x v="0"/>
    <x v="7"/>
    <s v="2024-09-19"/>
    <x v="2"/>
    <n v="1934"/>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9-2024"/>
  </r>
  <r>
    <x v="0"/>
    <n v="0"/>
    <n v="0"/>
    <n v="0"/>
    <n v="10084"/>
    <x v="1932"/>
    <x v="0"/>
    <x v="0"/>
    <x v="0"/>
    <s v="03.16.27"/>
    <x v="59"/>
    <x v="0"/>
    <x v="0"/>
    <s v="Direção dos Assuntos Jurídicos, Fiscalização e Policia Municipal"/>
    <s v="03.16.27"/>
    <s v="Direção dos Assuntos Jurídicos, Fiscalização e Policia Municipal"/>
    <s v="03.16.27"/>
    <x v="30"/>
    <x v="0"/>
    <x v="0"/>
    <x v="0"/>
    <x v="1"/>
    <x v="0"/>
    <x v="0"/>
    <x v="0"/>
    <x v="7"/>
    <s v="2024-09-19"/>
    <x v="2"/>
    <n v="10084"/>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9-2024"/>
  </r>
  <r>
    <x v="0"/>
    <n v="0"/>
    <n v="0"/>
    <n v="0"/>
    <n v="7395"/>
    <x v="1932"/>
    <x v="0"/>
    <x v="0"/>
    <x v="0"/>
    <s v="03.16.27"/>
    <x v="59"/>
    <x v="0"/>
    <x v="0"/>
    <s v="Direção dos Assuntos Jurídicos, Fiscalização e Policia Municipal"/>
    <s v="03.16.27"/>
    <s v="Direção dos Assuntos Jurídicos, Fiscalização e Policia Municipal"/>
    <s v="03.16.27"/>
    <x v="48"/>
    <x v="0"/>
    <x v="0"/>
    <x v="0"/>
    <x v="1"/>
    <x v="0"/>
    <x v="0"/>
    <x v="0"/>
    <x v="7"/>
    <s v="2024-09-19"/>
    <x v="2"/>
    <n v="7395"/>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9-2024"/>
  </r>
  <r>
    <x v="0"/>
    <n v="0"/>
    <n v="0"/>
    <n v="0"/>
    <n v="23592"/>
    <x v="1932"/>
    <x v="0"/>
    <x v="0"/>
    <x v="0"/>
    <s v="03.16.27"/>
    <x v="59"/>
    <x v="0"/>
    <x v="0"/>
    <s v="Direção dos Assuntos Jurídicos, Fiscalização e Policia Municipal"/>
    <s v="03.16.27"/>
    <s v="Direção dos Assuntos Jurídicos, Fiscalização e Policia Municipal"/>
    <s v="03.16.27"/>
    <x v="28"/>
    <x v="0"/>
    <x v="0"/>
    <x v="0"/>
    <x v="0"/>
    <x v="0"/>
    <x v="0"/>
    <x v="0"/>
    <x v="7"/>
    <s v="2024-09-19"/>
    <x v="2"/>
    <n v="23592"/>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9-2024"/>
  </r>
  <r>
    <x v="0"/>
    <n v="0"/>
    <n v="0"/>
    <n v="0"/>
    <n v="122984"/>
    <x v="1932"/>
    <x v="0"/>
    <x v="0"/>
    <x v="0"/>
    <s v="03.16.27"/>
    <x v="59"/>
    <x v="0"/>
    <x v="0"/>
    <s v="Direção dos Assuntos Jurídicos, Fiscalização e Policia Municipal"/>
    <s v="03.16.27"/>
    <s v="Direção dos Assuntos Jurídicos, Fiscalização e Policia Municipal"/>
    <s v="03.16.27"/>
    <x v="30"/>
    <x v="0"/>
    <x v="0"/>
    <x v="0"/>
    <x v="1"/>
    <x v="0"/>
    <x v="0"/>
    <x v="0"/>
    <x v="7"/>
    <s v="2024-09-19"/>
    <x v="2"/>
    <n v="122984"/>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9-2024"/>
  </r>
  <r>
    <x v="0"/>
    <n v="0"/>
    <n v="0"/>
    <n v="0"/>
    <n v="90179"/>
    <x v="1932"/>
    <x v="0"/>
    <x v="0"/>
    <x v="0"/>
    <s v="03.16.27"/>
    <x v="59"/>
    <x v="0"/>
    <x v="0"/>
    <s v="Direção dos Assuntos Jurídicos, Fiscalização e Policia Municipal"/>
    <s v="03.16.27"/>
    <s v="Direção dos Assuntos Jurídicos, Fiscalização e Policia Municipal"/>
    <s v="03.16.27"/>
    <x v="48"/>
    <x v="0"/>
    <x v="0"/>
    <x v="0"/>
    <x v="1"/>
    <x v="0"/>
    <x v="0"/>
    <x v="0"/>
    <x v="7"/>
    <s v="2024-09-19"/>
    <x v="2"/>
    <n v="90179"/>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9-2024"/>
  </r>
  <r>
    <x v="0"/>
    <n v="0"/>
    <n v="0"/>
    <n v="0"/>
    <n v="882"/>
    <x v="1933"/>
    <x v="0"/>
    <x v="0"/>
    <x v="0"/>
    <s v="03.16.12"/>
    <x v="40"/>
    <x v="0"/>
    <x v="0"/>
    <s v="Direcção de Urbanismo"/>
    <s v="03.16.12"/>
    <s v="Direcção de Urbanismo"/>
    <s v="03.16.12"/>
    <x v="31"/>
    <x v="0"/>
    <x v="0"/>
    <x v="1"/>
    <x v="0"/>
    <x v="0"/>
    <x v="0"/>
    <x v="0"/>
    <x v="7"/>
    <s v="2024-09-19"/>
    <x v="2"/>
    <n v="882"/>
    <x v="0"/>
    <m/>
    <x v="0"/>
    <m/>
    <x v="2"/>
    <n v="100474696"/>
    <x v="0"/>
    <x v="1"/>
    <s v="Direcção de Urbanismo"/>
    <s v="ORI"/>
    <x v="0"/>
    <m/>
    <x v="0"/>
    <x v="0"/>
    <x v="0"/>
    <x v="0"/>
    <x v="0"/>
    <x v="0"/>
    <x v="0"/>
    <x v="0"/>
    <x v="0"/>
    <x v="0"/>
    <x v="0"/>
    <s v="Direcção de Urbanismo"/>
    <x v="0"/>
    <x v="0"/>
    <x v="0"/>
    <x v="0"/>
    <x v="0"/>
    <x v="0"/>
    <x v="0"/>
    <x v="0"/>
    <x v="0"/>
    <x v="0"/>
    <x v="1"/>
    <x v="0"/>
    <s v="Pagamento de salário referente a 09-2024"/>
  </r>
  <r>
    <x v="0"/>
    <n v="0"/>
    <n v="0"/>
    <n v="0"/>
    <n v="5266"/>
    <x v="1933"/>
    <x v="0"/>
    <x v="0"/>
    <x v="0"/>
    <s v="03.16.12"/>
    <x v="40"/>
    <x v="0"/>
    <x v="0"/>
    <s v="Direcção de Urbanismo"/>
    <s v="03.16.12"/>
    <s v="Direcção de Urbanismo"/>
    <s v="03.16.12"/>
    <x v="30"/>
    <x v="0"/>
    <x v="0"/>
    <x v="0"/>
    <x v="1"/>
    <x v="0"/>
    <x v="0"/>
    <x v="0"/>
    <x v="7"/>
    <s v="2024-09-19"/>
    <x v="2"/>
    <n v="5266"/>
    <x v="0"/>
    <m/>
    <x v="0"/>
    <m/>
    <x v="2"/>
    <n v="100474696"/>
    <x v="0"/>
    <x v="1"/>
    <s v="Direcção de Urbanismo"/>
    <s v="ORI"/>
    <x v="0"/>
    <m/>
    <x v="0"/>
    <x v="0"/>
    <x v="0"/>
    <x v="0"/>
    <x v="0"/>
    <x v="0"/>
    <x v="0"/>
    <x v="0"/>
    <x v="0"/>
    <x v="0"/>
    <x v="0"/>
    <s v="Direcção de Urbanismo"/>
    <x v="0"/>
    <x v="0"/>
    <x v="0"/>
    <x v="0"/>
    <x v="0"/>
    <x v="0"/>
    <x v="0"/>
    <x v="0"/>
    <x v="0"/>
    <x v="0"/>
    <x v="1"/>
    <x v="0"/>
    <s v="Pagamento de salário referente a 09-2024"/>
  </r>
  <r>
    <x v="0"/>
    <n v="0"/>
    <n v="0"/>
    <n v="0"/>
    <n v="8831"/>
    <x v="1933"/>
    <x v="0"/>
    <x v="0"/>
    <x v="0"/>
    <s v="03.16.12"/>
    <x v="40"/>
    <x v="0"/>
    <x v="0"/>
    <s v="Direcção de Urbanismo"/>
    <s v="03.16.12"/>
    <s v="Direcção de Urbanismo"/>
    <s v="03.16.12"/>
    <x v="49"/>
    <x v="0"/>
    <x v="0"/>
    <x v="0"/>
    <x v="1"/>
    <x v="0"/>
    <x v="0"/>
    <x v="0"/>
    <x v="7"/>
    <s v="2024-09-19"/>
    <x v="2"/>
    <n v="8831"/>
    <x v="0"/>
    <m/>
    <x v="0"/>
    <m/>
    <x v="2"/>
    <n v="100474696"/>
    <x v="0"/>
    <x v="1"/>
    <s v="Direcção de Urbanismo"/>
    <s v="ORI"/>
    <x v="0"/>
    <m/>
    <x v="0"/>
    <x v="0"/>
    <x v="0"/>
    <x v="0"/>
    <x v="0"/>
    <x v="0"/>
    <x v="0"/>
    <x v="0"/>
    <x v="0"/>
    <x v="0"/>
    <x v="0"/>
    <s v="Direcção de Urbanismo"/>
    <x v="0"/>
    <x v="0"/>
    <x v="0"/>
    <x v="0"/>
    <x v="0"/>
    <x v="0"/>
    <x v="0"/>
    <x v="0"/>
    <x v="0"/>
    <x v="0"/>
    <x v="1"/>
    <x v="0"/>
    <s v="Pagamento de salário referente a 09-2024"/>
  </r>
  <r>
    <x v="0"/>
    <n v="0"/>
    <n v="0"/>
    <n v="0"/>
    <n v="921"/>
    <x v="1933"/>
    <x v="0"/>
    <x v="0"/>
    <x v="0"/>
    <s v="03.16.12"/>
    <x v="40"/>
    <x v="0"/>
    <x v="0"/>
    <s v="Direcção de Urbanismo"/>
    <s v="03.16.12"/>
    <s v="Direcção de Urbanismo"/>
    <s v="03.16.12"/>
    <x v="31"/>
    <x v="0"/>
    <x v="0"/>
    <x v="1"/>
    <x v="0"/>
    <x v="0"/>
    <x v="0"/>
    <x v="0"/>
    <x v="7"/>
    <s v="2024-09-19"/>
    <x v="2"/>
    <n v="921"/>
    <x v="0"/>
    <m/>
    <x v="0"/>
    <m/>
    <x v="19"/>
    <n v="100474706"/>
    <x v="0"/>
    <x v="6"/>
    <s v="Direcção de Urbanismo"/>
    <s v="ORI"/>
    <x v="0"/>
    <m/>
    <x v="0"/>
    <x v="0"/>
    <x v="0"/>
    <x v="0"/>
    <x v="0"/>
    <x v="0"/>
    <x v="0"/>
    <x v="0"/>
    <x v="0"/>
    <x v="0"/>
    <x v="0"/>
    <s v="Direcção de Urbanismo"/>
    <x v="0"/>
    <x v="0"/>
    <x v="0"/>
    <x v="0"/>
    <x v="0"/>
    <x v="0"/>
    <x v="0"/>
    <x v="0"/>
    <x v="0"/>
    <x v="0"/>
    <x v="6"/>
    <x v="0"/>
    <s v="Pagamento de salário referente a 09-2024"/>
  </r>
  <r>
    <x v="0"/>
    <n v="0"/>
    <n v="0"/>
    <n v="0"/>
    <n v="5495"/>
    <x v="1933"/>
    <x v="0"/>
    <x v="0"/>
    <x v="0"/>
    <s v="03.16.12"/>
    <x v="40"/>
    <x v="0"/>
    <x v="0"/>
    <s v="Direcção de Urbanismo"/>
    <s v="03.16.12"/>
    <s v="Direcção de Urbanismo"/>
    <s v="03.16.12"/>
    <x v="30"/>
    <x v="0"/>
    <x v="0"/>
    <x v="0"/>
    <x v="1"/>
    <x v="0"/>
    <x v="0"/>
    <x v="0"/>
    <x v="7"/>
    <s v="2024-09-19"/>
    <x v="2"/>
    <n v="5495"/>
    <x v="0"/>
    <m/>
    <x v="0"/>
    <m/>
    <x v="19"/>
    <n v="100474706"/>
    <x v="0"/>
    <x v="6"/>
    <s v="Direcção de Urbanismo"/>
    <s v="ORI"/>
    <x v="0"/>
    <m/>
    <x v="0"/>
    <x v="0"/>
    <x v="0"/>
    <x v="0"/>
    <x v="0"/>
    <x v="0"/>
    <x v="0"/>
    <x v="0"/>
    <x v="0"/>
    <x v="0"/>
    <x v="0"/>
    <s v="Direcção de Urbanismo"/>
    <x v="0"/>
    <x v="0"/>
    <x v="0"/>
    <x v="0"/>
    <x v="0"/>
    <x v="0"/>
    <x v="0"/>
    <x v="0"/>
    <x v="0"/>
    <x v="0"/>
    <x v="6"/>
    <x v="0"/>
    <s v="Pagamento de salário referente a 09-2024"/>
  </r>
  <r>
    <x v="0"/>
    <n v="0"/>
    <n v="0"/>
    <n v="0"/>
    <n v="9216"/>
    <x v="1933"/>
    <x v="0"/>
    <x v="0"/>
    <x v="0"/>
    <s v="03.16.12"/>
    <x v="40"/>
    <x v="0"/>
    <x v="0"/>
    <s v="Direcção de Urbanismo"/>
    <s v="03.16.12"/>
    <s v="Direcção de Urbanismo"/>
    <s v="03.16.12"/>
    <x v="49"/>
    <x v="0"/>
    <x v="0"/>
    <x v="0"/>
    <x v="1"/>
    <x v="0"/>
    <x v="0"/>
    <x v="0"/>
    <x v="7"/>
    <s v="2024-09-19"/>
    <x v="2"/>
    <n v="9216"/>
    <x v="0"/>
    <m/>
    <x v="0"/>
    <m/>
    <x v="19"/>
    <n v="100474706"/>
    <x v="0"/>
    <x v="6"/>
    <s v="Direcção de Urbanismo"/>
    <s v="ORI"/>
    <x v="0"/>
    <m/>
    <x v="0"/>
    <x v="0"/>
    <x v="0"/>
    <x v="0"/>
    <x v="0"/>
    <x v="0"/>
    <x v="0"/>
    <x v="0"/>
    <x v="0"/>
    <x v="0"/>
    <x v="0"/>
    <s v="Direcção de Urbanismo"/>
    <x v="0"/>
    <x v="0"/>
    <x v="0"/>
    <x v="0"/>
    <x v="0"/>
    <x v="0"/>
    <x v="0"/>
    <x v="0"/>
    <x v="0"/>
    <x v="0"/>
    <x v="6"/>
    <x v="0"/>
    <s v="Pagamento de salário referente a 09-2024"/>
  </r>
  <r>
    <x v="0"/>
    <n v="0"/>
    <n v="0"/>
    <n v="0"/>
    <n v="10437"/>
    <x v="1933"/>
    <x v="0"/>
    <x v="0"/>
    <x v="0"/>
    <s v="03.16.12"/>
    <x v="40"/>
    <x v="0"/>
    <x v="0"/>
    <s v="Direcção de Urbanismo"/>
    <s v="03.16.12"/>
    <s v="Direcção de Urbanismo"/>
    <s v="03.16.12"/>
    <x v="31"/>
    <x v="0"/>
    <x v="0"/>
    <x v="1"/>
    <x v="0"/>
    <x v="0"/>
    <x v="0"/>
    <x v="0"/>
    <x v="7"/>
    <s v="2024-09-19"/>
    <x v="2"/>
    <n v="10437"/>
    <x v="0"/>
    <m/>
    <x v="0"/>
    <m/>
    <x v="9"/>
    <n v="100474693"/>
    <x v="0"/>
    <x v="0"/>
    <s v="Direcção de Urbanismo"/>
    <s v="ORI"/>
    <x v="0"/>
    <m/>
    <x v="0"/>
    <x v="0"/>
    <x v="0"/>
    <x v="0"/>
    <x v="0"/>
    <x v="0"/>
    <x v="0"/>
    <x v="0"/>
    <x v="0"/>
    <x v="0"/>
    <x v="0"/>
    <s v="Direcção de Urbanismo"/>
    <x v="0"/>
    <x v="0"/>
    <x v="0"/>
    <x v="0"/>
    <x v="0"/>
    <x v="0"/>
    <x v="0"/>
    <x v="0"/>
    <x v="0"/>
    <x v="0"/>
    <x v="0"/>
    <x v="0"/>
    <s v="Pagamento de salário referente a 09-2024"/>
  </r>
  <r>
    <x v="0"/>
    <n v="0"/>
    <n v="0"/>
    <n v="0"/>
    <n v="62239"/>
    <x v="1933"/>
    <x v="0"/>
    <x v="0"/>
    <x v="0"/>
    <s v="03.16.12"/>
    <x v="40"/>
    <x v="0"/>
    <x v="0"/>
    <s v="Direcção de Urbanismo"/>
    <s v="03.16.12"/>
    <s v="Direcção de Urbanismo"/>
    <s v="03.16.12"/>
    <x v="30"/>
    <x v="0"/>
    <x v="0"/>
    <x v="0"/>
    <x v="1"/>
    <x v="0"/>
    <x v="0"/>
    <x v="0"/>
    <x v="7"/>
    <s v="2024-09-19"/>
    <x v="2"/>
    <n v="62239"/>
    <x v="0"/>
    <m/>
    <x v="0"/>
    <m/>
    <x v="9"/>
    <n v="100474693"/>
    <x v="0"/>
    <x v="0"/>
    <s v="Direcção de Urbanismo"/>
    <s v="ORI"/>
    <x v="0"/>
    <m/>
    <x v="0"/>
    <x v="0"/>
    <x v="0"/>
    <x v="0"/>
    <x v="0"/>
    <x v="0"/>
    <x v="0"/>
    <x v="0"/>
    <x v="0"/>
    <x v="0"/>
    <x v="0"/>
    <s v="Direcção de Urbanismo"/>
    <x v="0"/>
    <x v="0"/>
    <x v="0"/>
    <x v="0"/>
    <x v="0"/>
    <x v="0"/>
    <x v="0"/>
    <x v="0"/>
    <x v="0"/>
    <x v="0"/>
    <x v="0"/>
    <x v="0"/>
    <s v="Pagamento de salário referente a 09-2024"/>
  </r>
  <r>
    <x v="0"/>
    <n v="0"/>
    <n v="0"/>
    <n v="0"/>
    <n v="104353"/>
    <x v="1933"/>
    <x v="0"/>
    <x v="0"/>
    <x v="0"/>
    <s v="03.16.12"/>
    <x v="40"/>
    <x v="0"/>
    <x v="0"/>
    <s v="Direcção de Urbanismo"/>
    <s v="03.16.12"/>
    <s v="Direcção de Urbanismo"/>
    <s v="03.16.12"/>
    <x v="49"/>
    <x v="0"/>
    <x v="0"/>
    <x v="0"/>
    <x v="1"/>
    <x v="0"/>
    <x v="0"/>
    <x v="0"/>
    <x v="7"/>
    <s v="2024-09-19"/>
    <x v="2"/>
    <n v="104353"/>
    <x v="0"/>
    <m/>
    <x v="0"/>
    <m/>
    <x v="9"/>
    <n v="100474693"/>
    <x v="0"/>
    <x v="0"/>
    <s v="Direcção de Urbanismo"/>
    <s v="ORI"/>
    <x v="0"/>
    <m/>
    <x v="0"/>
    <x v="0"/>
    <x v="0"/>
    <x v="0"/>
    <x v="0"/>
    <x v="0"/>
    <x v="0"/>
    <x v="0"/>
    <x v="0"/>
    <x v="0"/>
    <x v="0"/>
    <s v="Direcção de Urbanismo"/>
    <x v="0"/>
    <x v="0"/>
    <x v="0"/>
    <x v="0"/>
    <x v="0"/>
    <x v="0"/>
    <x v="0"/>
    <x v="0"/>
    <x v="0"/>
    <x v="0"/>
    <x v="0"/>
    <x v="0"/>
    <s v="Pagamento de salário referente a 09-2024"/>
  </r>
  <r>
    <x v="0"/>
    <n v="0"/>
    <n v="0"/>
    <n v="0"/>
    <n v="10834"/>
    <x v="1934"/>
    <x v="0"/>
    <x v="0"/>
    <x v="0"/>
    <s v="03.16.20"/>
    <x v="55"/>
    <x v="0"/>
    <x v="0"/>
    <s v="Dir. do Comércio, Indústria, Transporte Feiras e Pesca"/>
    <s v="03.16.20"/>
    <s v="Dir. do Comércio, Indústria, Transporte Feiras e Pesca"/>
    <s v="03.16.20"/>
    <x v="48"/>
    <x v="0"/>
    <x v="0"/>
    <x v="0"/>
    <x v="1"/>
    <x v="0"/>
    <x v="0"/>
    <x v="0"/>
    <x v="7"/>
    <s v="2024-09-19"/>
    <x v="2"/>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09-2024"/>
  </r>
  <r>
    <x v="0"/>
    <n v="0"/>
    <n v="0"/>
    <n v="0"/>
    <n v="8213"/>
    <x v="1934"/>
    <x v="0"/>
    <x v="0"/>
    <x v="0"/>
    <s v="03.16.20"/>
    <x v="55"/>
    <x v="0"/>
    <x v="0"/>
    <s v="Dir. do Comércio, Indústria, Transporte Feiras e Pesca"/>
    <s v="03.16.20"/>
    <s v="Dir. do Comércio, Indústria, Transporte Feiras e Pesca"/>
    <s v="03.16.20"/>
    <x v="48"/>
    <x v="0"/>
    <x v="0"/>
    <x v="0"/>
    <x v="1"/>
    <x v="0"/>
    <x v="0"/>
    <x v="0"/>
    <x v="7"/>
    <s v="2024-09-19"/>
    <x v="2"/>
    <n v="8213"/>
    <x v="0"/>
    <m/>
    <x v="0"/>
    <m/>
    <x v="19"/>
    <n v="100474706"/>
    <x v="0"/>
    <x v="6"/>
    <s v="Dir. do Comércio, Indústria, Transporte Feiras e Pesca"/>
    <s v="ORI"/>
    <x v="0"/>
    <m/>
    <x v="0"/>
    <x v="0"/>
    <x v="0"/>
    <x v="0"/>
    <x v="0"/>
    <x v="0"/>
    <x v="0"/>
    <x v="0"/>
    <x v="0"/>
    <x v="0"/>
    <x v="0"/>
    <s v="Dir. do Comércio, Indústria, Transporte Feiras e Pesca"/>
    <x v="0"/>
    <x v="0"/>
    <x v="0"/>
    <x v="0"/>
    <x v="0"/>
    <x v="0"/>
    <x v="0"/>
    <x v="0"/>
    <x v="0"/>
    <x v="0"/>
    <x v="6"/>
    <x v="0"/>
    <s v="Pagamento de salário referente a 09-2024"/>
  </r>
  <r>
    <x v="0"/>
    <n v="0"/>
    <n v="0"/>
    <n v="0"/>
    <n v="83615"/>
    <x v="1934"/>
    <x v="0"/>
    <x v="0"/>
    <x v="0"/>
    <s v="03.16.20"/>
    <x v="55"/>
    <x v="0"/>
    <x v="0"/>
    <s v="Dir. do Comércio, Indústria, Transporte Feiras e Pesca"/>
    <s v="03.16.20"/>
    <s v="Dir. do Comércio, Indústria, Transporte Feiras e Pesca"/>
    <s v="03.16.20"/>
    <x v="48"/>
    <x v="0"/>
    <x v="0"/>
    <x v="0"/>
    <x v="1"/>
    <x v="0"/>
    <x v="0"/>
    <x v="0"/>
    <x v="7"/>
    <s v="2024-09-19"/>
    <x v="2"/>
    <n v="83615"/>
    <x v="0"/>
    <m/>
    <x v="0"/>
    <m/>
    <x v="9"/>
    <n v="100474693"/>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09-2024"/>
  </r>
  <r>
    <x v="0"/>
    <n v="0"/>
    <n v="0"/>
    <n v="0"/>
    <n v="7350"/>
    <x v="1935"/>
    <x v="0"/>
    <x v="0"/>
    <x v="0"/>
    <s v="01.25.03.09"/>
    <x v="50"/>
    <x v="3"/>
    <x v="3"/>
    <s v="Emprego e Formação profissional"/>
    <s v="01.25.03"/>
    <s v="Emprego e Formação profissional"/>
    <s v="01.25.03"/>
    <x v="4"/>
    <x v="0"/>
    <x v="2"/>
    <x v="2"/>
    <x v="0"/>
    <x v="1"/>
    <x v="0"/>
    <x v="0"/>
    <x v="7"/>
    <s v="2024-09-20"/>
    <x v="2"/>
    <n v="7350"/>
    <x v="0"/>
    <m/>
    <x v="0"/>
    <m/>
    <x v="130"/>
    <n v="100411663"/>
    <x v="0"/>
    <x v="0"/>
    <s v="Apoio a formação profissional"/>
    <s v="ORI"/>
    <x v="0"/>
    <m/>
    <x v="0"/>
    <x v="0"/>
    <x v="0"/>
    <x v="0"/>
    <x v="0"/>
    <x v="0"/>
    <x v="0"/>
    <x v="0"/>
    <x v="0"/>
    <x v="0"/>
    <x v="0"/>
    <s v="Apoio a formação profissional"/>
    <x v="0"/>
    <x v="0"/>
    <x v="0"/>
    <x v="0"/>
    <x v="1"/>
    <x v="0"/>
    <x v="0"/>
    <x v="0"/>
    <x v="0"/>
    <x v="0"/>
    <x v="0"/>
    <x v="0"/>
    <s v="Restituição a favor do senhor Aristides Levy Borges, pelo valor pago a Instituto Marítimo Portuário referente a aquisição de 21 formulários para emissões de cédula, conforme anexo."/>
  </r>
  <r>
    <x v="0"/>
    <n v="0"/>
    <n v="0"/>
    <n v="0"/>
    <n v="3800"/>
    <x v="1936"/>
    <x v="0"/>
    <x v="0"/>
    <x v="0"/>
    <s v="03.16.17"/>
    <x v="51"/>
    <x v="0"/>
    <x v="0"/>
    <s v="Direção Proteção Civil"/>
    <s v="03.16.17"/>
    <s v="Direção Proteção Civil"/>
    <s v="03.16.17"/>
    <x v="3"/>
    <x v="0"/>
    <x v="0"/>
    <x v="1"/>
    <x v="0"/>
    <x v="0"/>
    <x v="0"/>
    <x v="0"/>
    <x v="7"/>
    <s v="2024-09-20"/>
    <x v="2"/>
    <n v="3800"/>
    <x v="0"/>
    <m/>
    <x v="0"/>
    <m/>
    <x v="328"/>
    <n v="100476020"/>
    <x v="0"/>
    <x v="0"/>
    <s v="Direção Proteção Civil"/>
    <s v="ORI"/>
    <x v="0"/>
    <m/>
    <x v="0"/>
    <x v="0"/>
    <x v="0"/>
    <x v="0"/>
    <x v="0"/>
    <x v="0"/>
    <x v="0"/>
    <x v="0"/>
    <x v="0"/>
    <x v="0"/>
    <x v="0"/>
    <s v="Direção Proteção Civil"/>
    <x v="0"/>
    <x v="0"/>
    <x v="0"/>
    <x v="0"/>
    <x v="0"/>
    <x v="0"/>
    <x v="0"/>
    <x v="0"/>
    <x v="0"/>
    <x v="0"/>
    <x v="0"/>
    <x v="0"/>
    <s v="Ajuda de custo e subsídio transporte a favor do senhor Lito Admar Barbosa, pela sua deslocação à Praia nos dias 31 de agosto e 02 de setembro de 2024, em missão de serviço, conforme anexo."/>
  </r>
  <r>
    <x v="0"/>
    <n v="0"/>
    <n v="0"/>
    <n v="0"/>
    <n v="825"/>
    <x v="1937"/>
    <x v="0"/>
    <x v="1"/>
    <x v="0"/>
    <s v="80.02.01"/>
    <x v="2"/>
    <x v="2"/>
    <x v="2"/>
    <s v="Retenções Iur"/>
    <s v="80.02.01"/>
    <s v="Retenções Iur"/>
    <s v="80.02.01"/>
    <x v="2"/>
    <x v="0"/>
    <x v="1"/>
    <x v="0"/>
    <x v="1"/>
    <x v="2"/>
    <x v="2"/>
    <x v="0"/>
    <x v="5"/>
    <s v="2024-08-02"/>
    <x v="2"/>
    <n v="825"/>
    <x v="0"/>
    <m/>
    <x v="0"/>
    <m/>
    <x v="2"/>
    <n v="100474696"/>
    <x v="0"/>
    <x v="0"/>
    <s v="Retenções Iur"/>
    <s v="ORI"/>
    <x v="0"/>
    <s v="RIUR"/>
    <x v="0"/>
    <x v="0"/>
    <x v="0"/>
    <x v="0"/>
    <x v="0"/>
    <x v="0"/>
    <x v="0"/>
    <x v="0"/>
    <x v="0"/>
    <x v="0"/>
    <x v="0"/>
    <s v="Retenções Iur"/>
    <x v="0"/>
    <x v="0"/>
    <x v="0"/>
    <x v="0"/>
    <x v="2"/>
    <x v="0"/>
    <x v="0"/>
    <x v="0"/>
    <x v="0"/>
    <x v="1"/>
    <x v="0"/>
    <x v="0"/>
    <s v="RETENCAO OT"/>
  </r>
  <r>
    <x v="0"/>
    <n v="0"/>
    <n v="0"/>
    <n v="0"/>
    <n v="3750"/>
    <x v="1938"/>
    <x v="0"/>
    <x v="0"/>
    <x v="0"/>
    <s v="03.16.15"/>
    <x v="0"/>
    <x v="0"/>
    <x v="0"/>
    <s v="Direção Financeira"/>
    <s v="03.16.15"/>
    <s v="Direção Financeira"/>
    <s v="03.16.15"/>
    <x v="5"/>
    <x v="0"/>
    <x v="0"/>
    <x v="1"/>
    <x v="0"/>
    <x v="0"/>
    <x v="0"/>
    <x v="0"/>
    <x v="7"/>
    <s v="2024-09-20"/>
    <x v="2"/>
    <n v="3750"/>
    <x v="0"/>
    <m/>
    <x v="0"/>
    <m/>
    <x v="2"/>
    <n v="100474696"/>
    <x v="0"/>
    <x v="1"/>
    <s v="Direção Financeira"/>
    <s v="ORI"/>
    <x v="0"/>
    <m/>
    <x v="0"/>
    <x v="0"/>
    <x v="0"/>
    <x v="0"/>
    <x v="0"/>
    <x v="0"/>
    <x v="0"/>
    <x v="0"/>
    <x v="0"/>
    <x v="0"/>
    <x v="0"/>
    <s v="Direção Financeira"/>
    <x v="0"/>
    <x v="0"/>
    <x v="0"/>
    <x v="0"/>
    <x v="0"/>
    <x v="0"/>
    <x v="0"/>
    <x v="0"/>
    <x v="0"/>
    <x v="0"/>
    <x v="1"/>
    <x v="0"/>
    <s v="Pagamento a favor do Sra. Ângela de jesus Gomes Miranda, correspondentes aos serviços prestados como policias municipais no âmbito da fiscalização referente a setembro de 2024, conforme anexo."/>
  </r>
  <r>
    <x v="0"/>
    <n v="0"/>
    <n v="0"/>
    <n v="0"/>
    <n v="21250"/>
    <x v="1938"/>
    <x v="0"/>
    <x v="0"/>
    <x v="0"/>
    <s v="03.16.15"/>
    <x v="0"/>
    <x v="0"/>
    <x v="0"/>
    <s v="Direção Financeira"/>
    <s v="03.16.15"/>
    <s v="Direção Financeira"/>
    <s v="03.16.15"/>
    <x v="5"/>
    <x v="0"/>
    <x v="0"/>
    <x v="1"/>
    <x v="0"/>
    <x v="0"/>
    <x v="0"/>
    <x v="0"/>
    <x v="7"/>
    <s v="2024-09-20"/>
    <x v="2"/>
    <n v="21250"/>
    <x v="0"/>
    <m/>
    <x v="0"/>
    <m/>
    <x v="186"/>
    <n v="100475767"/>
    <x v="0"/>
    <x v="0"/>
    <s v="Direção Financeira"/>
    <s v="ORI"/>
    <x v="0"/>
    <m/>
    <x v="0"/>
    <x v="0"/>
    <x v="0"/>
    <x v="0"/>
    <x v="0"/>
    <x v="0"/>
    <x v="0"/>
    <x v="0"/>
    <x v="0"/>
    <x v="0"/>
    <x v="0"/>
    <s v="Direção Financeira"/>
    <x v="0"/>
    <x v="0"/>
    <x v="0"/>
    <x v="0"/>
    <x v="0"/>
    <x v="0"/>
    <x v="0"/>
    <x v="0"/>
    <x v="0"/>
    <x v="0"/>
    <x v="0"/>
    <x v="0"/>
    <s v="Pagamento a favor do Sra. Ângela de jesus Gomes Miranda, correspondentes aos serviços prestados como policias municipais no âmbito da fiscalização referente a setembro de 2024, conforme anexo."/>
  </r>
  <r>
    <x v="0"/>
    <n v="0"/>
    <n v="0"/>
    <n v="0"/>
    <n v="1400"/>
    <x v="1939"/>
    <x v="0"/>
    <x v="0"/>
    <x v="0"/>
    <s v="03.16.15"/>
    <x v="0"/>
    <x v="0"/>
    <x v="0"/>
    <s v="Direção Financeira"/>
    <s v="03.16.15"/>
    <s v="Direção Financeira"/>
    <s v="03.16.15"/>
    <x v="31"/>
    <x v="0"/>
    <x v="0"/>
    <x v="1"/>
    <x v="0"/>
    <x v="0"/>
    <x v="0"/>
    <x v="0"/>
    <x v="7"/>
    <s v="2024-09-23"/>
    <x v="2"/>
    <n v="1400"/>
    <x v="0"/>
    <m/>
    <x v="0"/>
    <m/>
    <x v="21"/>
    <n v="100391960"/>
    <x v="0"/>
    <x v="0"/>
    <s v="Direção Financeira"/>
    <s v="ORI"/>
    <x v="0"/>
    <m/>
    <x v="0"/>
    <x v="0"/>
    <x v="0"/>
    <x v="0"/>
    <x v="0"/>
    <x v="0"/>
    <x v="0"/>
    <x v="0"/>
    <x v="0"/>
    <x v="0"/>
    <x v="0"/>
    <s v="Direção Financeira"/>
    <x v="0"/>
    <x v="0"/>
    <x v="0"/>
    <x v="0"/>
    <x v="0"/>
    <x v="0"/>
    <x v="0"/>
    <x v="0"/>
    <x v="0"/>
    <x v="0"/>
    <x v="0"/>
    <x v="0"/>
    <s v="Pagamento referente a recarga de dados de internet nos tablet dos técnicos, conforme anexo."/>
  </r>
  <r>
    <x v="0"/>
    <n v="0"/>
    <n v="0"/>
    <n v="0"/>
    <n v="63384"/>
    <x v="1940"/>
    <x v="0"/>
    <x v="1"/>
    <x v="0"/>
    <s v="80.02.01"/>
    <x v="2"/>
    <x v="2"/>
    <x v="2"/>
    <s v="Retenções Iur"/>
    <s v="80.02.01"/>
    <s v="Retenções Iur"/>
    <s v="80.02.01"/>
    <x v="2"/>
    <x v="0"/>
    <x v="1"/>
    <x v="0"/>
    <x v="1"/>
    <x v="2"/>
    <x v="2"/>
    <x v="0"/>
    <x v="7"/>
    <s v="2024-09-19"/>
    <x v="2"/>
    <n v="63384"/>
    <x v="0"/>
    <m/>
    <x v="0"/>
    <m/>
    <x v="2"/>
    <n v="100474696"/>
    <x v="0"/>
    <x v="0"/>
    <s v="Retenções Iur"/>
    <s v="ORI"/>
    <x v="0"/>
    <s v="RIUR"/>
    <x v="0"/>
    <x v="0"/>
    <x v="0"/>
    <x v="0"/>
    <x v="0"/>
    <x v="0"/>
    <x v="0"/>
    <x v="0"/>
    <x v="0"/>
    <x v="0"/>
    <x v="0"/>
    <s v="Retenções Iur"/>
    <x v="0"/>
    <x v="0"/>
    <x v="0"/>
    <x v="0"/>
    <x v="2"/>
    <x v="0"/>
    <x v="0"/>
    <x v="0"/>
    <x v="0"/>
    <x v="1"/>
    <x v="0"/>
    <x v="0"/>
    <s v="RETENCAO OT"/>
  </r>
  <r>
    <x v="0"/>
    <n v="0"/>
    <n v="0"/>
    <n v="0"/>
    <n v="12000"/>
    <x v="1941"/>
    <x v="0"/>
    <x v="1"/>
    <x v="0"/>
    <s v="80.02.10.03"/>
    <x v="43"/>
    <x v="2"/>
    <x v="2"/>
    <s v="Outros"/>
    <s v="80.02.10"/>
    <s v="Outros"/>
    <s v="80.02.10"/>
    <x v="68"/>
    <x v="0"/>
    <x v="1"/>
    <x v="0"/>
    <x v="1"/>
    <x v="2"/>
    <x v="2"/>
    <x v="0"/>
    <x v="7"/>
    <s v="2024-09-19"/>
    <x v="2"/>
    <n v="12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73772"/>
    <x v="1942"/>
    <x v="0"/>
    <x v="1"/>
    <x v="0"/>
    <s v="80.02.10.01"/>
    <x v="16"/>
    <x v="2"/>
    <x v="2"/>
    <s v="Outros"/>
    <s v="80.02.10"/>
    <s v="Outros"/>
    <s v="80.02.10"/>
    <x v="37"/>
    <x v="0"/>
    <x v="1"/>
    <x v="0"/>
    <x v="1"/>
    <x v="2"/>
    <x v="2"/>
    <x v="0"/>
    <x v="7"/>
    <s v="2024-09-19"/>
    <x v="2"/>
    <n v="7377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50"/>
    <x v="1943"/>
    <x v="0"/>
    <x v="1"/>
    <x v="0"/>
    <s v="80.02.10.02"/>
    <x v="42"/>
    <x v="2"/>
    <x v="2"/>
    <s v="Outros"/>
    <s v="80.02.10"/>
    <s v="Outros"/>
    <s v="80.02.10"/>
    <x v="67"/>
    <x v="0"/>
    <x v="1"/>
    <x v="0"/>
    <x v="1"/>
    <x v="2"/>
    <x v="2"/>
    <x v="0"/>
    <x v="7"/>
    <s v="2024-09-19"/>
    <x v="2"/>
    <n v="450"/>
    <x v="0"/>
    <m/>
    <x v="0"/>
    <m/>
    <x v="16"/>
    <n v="100474707"/>
    <x v="0"/>
    <x v="0"/>
    <s v="Retençoes STAPS"/>
    <s v="ORI"/>
    <x v="0"/>
    <s v="RSND"/>
    <x v="0"/>
    <x v="0"/>
    <x v="0"/>
    <x v="0"/>
    <x v="0"/>
    <x v="0"/>
    <x v="0"/>
    <x v="0"/>
    <x v="0"/>
    <x v="0"/>
    <x v="0"/>
    <s v="Retençoes STAPS"/>
    <x v="0"/>
    <x v="0"/>
    <x v="0"/>
    <x v="0"/>
    <x v="2"/>
    <x v="0"/>
    <x v="0"/>
    <x v="0"/>
    <x v="0"/>
    <x v="1"/>
    <x v="0"/>
    <x v="0"/>
    <s v="RETENCAO OT"/>
  </r>
  <r>
    <x v="0"/>
    <n v="0"/>
    <n v="0"/>
    <n v="0"/>
    <n v="800"/>
    <x v="1944"/>
    <x v="0"/>
    <x v="1"/>
    <x v="0"/>
    <s v="80.02.10.20"/>
    <x v="20"/>
    <x v="2"/>
    <x v="2"/>
    <s v="Outros"/>
    <s v="80.02.10"/>
    <s v="Outros"/>
    <s v="80.02.10"/>
    <x v="34"/>
    <x v="0"/>
    <x v="1"/>
    <x v="9"/>
    <x v="1"/>
    <x v="2"/>
    <x v="2"/>
    <x v="0"/>
    <x v="7"/>
    <s v="2024-09-19"/>
    <x v="2"/>
    <n v="800"/>
    <x v="0"/>
    <m/>
    <x v="0"/>
    <m/>
    <x v="54"/>
    <n v="100477977"/>
    <x v="0"/>
    <x v="0"/>
    <s v="Retenções CVMovel"/>
    <s v="ORI"/>
    <x v="0"/>
    <s v="RT"/>
    <x v="0"/>
    <x v="0"/>
    <x v="0"/>
    <x v="0"/>
    <x v="0"/>
    <x v="0"/>
    <x v="0"/>
    <x v="0"/>
    <x v="0"/>
    <x v="0"/>
    <x v="0"/>
    <s v="Retenções CVMovel"/>
    <x v="0"/>
    <x v="0"/>
    <x v="0"/>
    <x v="0"/>
    <x v="2"/>
    <x v="0"/>
    <x v="0"/>
    <x v="0"/>
    <x v="0"/>
    <x v="1"/>
    <x v="0"/>
    <x v="0"/>
    <s v="RETENCAO OT"/>
  </r>
  <r>
    <x v="0"/>
    <n v="0"/>
    <n v="0"/>
    <n v="0"/>
    <n v="7400"/>
    <x v="1945"/>
    <x v="0"/>
    <x v="1"/>
    <x v="0"/>
    <s v="80.02.10.26"/>
    <x v="13"/>
    <x v="2"/>
    <x v="2"/>
    <s v="Outros"/>
    <s v="80.02.10"/>
    <s v="Outros"/>
    <s v="80.02.10"/>
    <x v="34"/>
    <x v="0"/>
    <x v="1"/>
    <x v="9"/>
    <x v="1"/>
    <x v="2"/>
    <x v="2"/>
    <x v="0"/>
    <x v="7"/>
    <s v="2024-09-19"/>
    <x v="2"/>
    <n v="7400"/>
    <x v="0"/>
    <m/>
    <x v="0"/>
    <m/>
    <x v="15"/>
    <n v="100479277"/>
    <x v="0"/>
    <x v="0"/>
    <s v="Retenção Sansung"/>
    <s v="ORI"/>
    <x v="0"/>
    <s v="RS"/>
    <x v="0"/>
    <x v="0"/>
    <x v="0"/>
    <x v="0"/>
    <x v="0"/>
    <x v="0"/>
    <x v="0"/>
    <x v="0"/>
    <x v="0"/>
    <x v="0"/>
    <x v="0"/>
    <s v="Retenção Sansung"/>
    <x v="0"/>
    <x v="0"/>
    <x v="0"/>
    <x v="0"/>
    <x v="2"/>
    <x v="0"/>
    <x v="0"/>
    <x v="0"/>
    <x v="0"/>
    <x v="1"/>
    <x v="0"/>
    <x v="0"/>
    <s v="RETENCAO OT"/>
  </r>
  <r>
    <x v="0"/>
    <n v="0"/>
    <n v="0"/>
    <n v="0"/>
    <n v="23942"/>
    <x v="1946"/>
    <x v="0"/>
    <x v="1"/>
    <x v="0"/>
    <s v="80.02.01"/>
    <x v="2"/>
    <x v="2"/>
    <x v="2"/>
    <s v="Retenções Iur"/>
    <s v="80.02.01"/>
    <s v="Retenções Iur"/>
    <s v="80.02.01"/>
    <x v="2"/>
    <x v="0"/>
    <x v="1"/>
    <x v="0"/>
    <x v="1"/>
    <x v="2"/>
    <x v="2"/>
    <x v="0"/>
    <x v="7"/>
    <s v="2024-09-19"/>
    <x v="2"/>
    <n v="23942"/>
    <x v="0"/>
    <m/>
    <x v="0"/>
    <m/>
    <x v="2"/>
    <n v="100474696"/>
    <x v="0"/>
    <x v="0"/>
    <s v="Retenções Iur"/>
    <s v="ORI"/>
    <x v="0"/>
    <s v="RIUR"/>
    <x v="0"/>
    <x v="0"/>
    <x v="0"/>
    <x v="0"/>
    <x v="0"/>
    <x v="0"/>
    <x v="0"/>
    <x v="0"/>
    <x v="0"/>
    <x v="0"/>
    <x v="0"/>
    <s v="Retenções Iur"/>
    <x v="0"/>
    <x v="0"/>
    <x v="0"/>
    <x v="0"/>
    <x v="2"/>
    <x v="0"/>
    <x v="0"/>
    <x v="0"/>
    <x v="0"/>
    <x v="1"/>
    <x v="0"/>
    <x v="0"/>
    <s v="RETENCAO OT"/>
  </r>
  <r>
    <x v="0"/>
    <n v="0"/>
    <n v="0"/>
    <n v="0"/>
    <n v="34613"/>
    <x v="1947"/>
    <x v="0"/>
    <x v="1"/>
    <x v="0"/>
    <s v="80.02.10.01"/>
    <x v="16"/>
    <x v="2"/>
    <x v="2"/>
    <s v="Outros"/>
    <s v="80.02.10"/>
    <s v="Outros"/>
    <s v="80.02.10"/>
    <x v="37"/>
    <x v="0"/>
    <x v="1"/>
    <x v="0"/>
    <x v="1"/>
    <x v="2"/>
    <x v="2"/>
    <x v="0"/>
    <x v="7"/>
    <s v="2024-09-19"/>
    <x v="2"/>
    <n v="346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90"/>
    <x v="1948"/>
    <x v="0"/>
    <x v="1"/>
    <x v="0"/>
    <s v="80.02.10.02"/>
    <x v="42"/>
    <x v="2"/>
    <x v="2"/>
    <s v="Outros"/>
    <s v="80.02.10"/>
    <s v="Outros"/>
    <s v="80.02.10"/>
    <x v="67"/>
    <x v="0"/>
    <x v="1"/>
    <x v="0"/>
    <x v="1"/>
    <x v="2"/>
    <x v="2"/>
    <x v="0"/>
    <x v="7"/>
    <s v="2024-09-19"/>
    <x v="2"/>
    <n v="190"/>
    <x v="0"/>
    <m/>
    <x v="0"/>
    <m/>
    <x v="16"/>
    <n v="100474707"/>
    <x v="0"/>
    <x v="0"/>
    <s v="Retençoes STAPS"/>
    <s v="ORI"/>
    <x v="0"/>
    <s v="RSND"/>
    <x v="0"/>
    <x v="0"/>
    <x v="0"/>
    <x v="0"/>
    <x v="0"/>
    <x v="0"/>
    <x v="0"/>
    <x v="0"/>
    <x v="0"/>
    <x v="0"/>
    <x v="0"/>
    <s v="Retençoes STAPS"/>
    <x v="0"/>
    <x v="0"/>
    <x v="0"/>
    <x v="0"/>
    <x v="2"/>
    <x v="0"/>
    <x v="0"/>
    <x v="0"/>
    <x v="0"/>
    <x v="1"/>
    <x v="0"/>
    <x v="0"/>
    <s v="RETENCAO OT"/>
  </r>
  <r>
    <x v="0"/>
    <n v="0"/>
    <n v="0"/>
    <n v="0"/>
    <n v="4348"/>
    <x v="1949"/>
    <x v="0"/>
    <x v="1"/>
    <x v="0"/>
    <s v="80.02.10.26"/>
    <x v="13"/>
    <x v="2"/>
    <x v="2"/>
    <s v="Outros"/>
    <s v="80.02.10"/>
    <s v="Outros"/>
    <s v="80.02.10"/>
    <x v="34"/>
    <x v="0"/>
    <x v="1"/>
    <x v="9"/>
    <x v="1"/>
    <x v="2"/>
    <x v="2"/>
    <x v="0"/>
    <x v="7"/>
    <s v="2024-09-19"/>
    <x v="2"/>
    <n v="4348"/>
    <x v="0"/>
    <m/>
    <x v="0"/>
    <m/>
    <x v="15"/>
    <n v="100479277"/>
    <x v="0"/>
    <x v="0"/>
    <s v="Retenção Sansung"/>
    <s v="ORI"/>
    <x v="0"/>
    <s v="RS"/>
    <x v="0"/>
    <x v="0"/>
    <x v="0"/>
    <x v="0"/>
    <x v="0"/>
    <x v="0"/>
    <x v="0"/>
    <x v="0"/>
    <x v="0"/>
    <x v="0"/>
    <x v="0"/>
    <s v="Retenção Sansung"/>
    <x v="0"/>
    <x v="0"/>
    <x v="0"/>
    <x v="0"/>
    <x v="2"/>
    <x v="0"/>
    <x v="0"/>
    <x v="0"/>
    <x v="0"/>
    <x v="1"/>
    <x v="0"/>
    <x v="0"/>
    <s v="RETENCAO OT"/>
  </r>
  <r>
    <x v="0"/>
    <n v="0"/>
    <n v="0"/>
    <n v="0"/>
    <n v="10422"/>
    <x v="1950"/>
    <x v="0"/>
    <x v="1"/>
    <x v="0"/>
    <s v="80.02.01"/>
    <x v="2"/>
    <x v="2"/>
    <x v="2"/>
    <s v="Retenções Iur"/>
    <s v="80.02.01"/>
    <s v="Retenções Iur"/>
    <s v="80.02.01"/>
    <x v="2"/>
    <x v="0"/>
    <x v="1"/>
    <x v="0"/>
    <x v="1"/>
    <x v="2"/>
    <x v="2"/>
    <x v="0"/>
    <x v="7"/>
    <s v="2024-09-19"/>
    <x v="2"/>
    <n v="10422"/>
    <x v="0"/>
    <m/>
    <x v="0"/>
    <m/>
    <x v="2"/>
    <n v="100474696"/>
    <x v="0"/>
    <x v="0"/>
    <s v="Retenções Iur"/>
    <s v="ORI"/>
    <x v="0"/>
    <s v="RIUR"/>
    <x v="0"/>
    <x v="0"/>
    <x v="0"/>
    <x v="0"/>
    <x v="0"/>
    <x v="0"/>
    <x v="0"/>
    <x v="0"/>
    <x v="0"/>
    <x v="0"/>
    <x v="0"/>
    <s v="Retenções Iur"/>
    <x v="0"/>
    <x v="0"/>
    <x v="0"/>
    <x v="0"/>
    <x v="2"/>
    <x v="0"/>
    <x v="0"/>
    <x v="0"/>
    <x v="0"/>
    <x v="1"/>
    <x v="0"/>
    <x v="0"/>
    <s v="RETENCAO OT"/>
  </r>
  <r>
    <x v="0"/>
    <n v="0"/>
    <n v="0"/>
    <n v="0"/>
    <n v="8233"/>
    <x v="1951"/>
    <x v="0"/>
    <x v="1"/>
    <x v="0"/>
    <s v="80.02.10.21"/>
    <x v="52"/>
    <x v="2"/>
    <x v="2"/>
    <s v="Outros"/>
    <s v="80.02.10"/>
    <s v="Outros"/>
    <s v="80.02.10"/>
    <x v="71"/>
    <x v="0"/>
    <x v="1"/>
    <x v="0"/>
    <x v="1"/>
    <x v="2"/>
    <x v="2"/>
    <x v="0"/>
    <x v="7"/>
    <s v="2024-09-19"/>
    <x v="2"/>
    <n v="82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9000"/>
    <x v="1952"/>
    <x v="0"/>
    <x v="1"/>
    <x v="0"/>
    <s v="80.02.10.03"/>
    <x v="43"/>
    <x v="2"/>
    <x v="2"/>
    <s v="Outros"/>
    <s v="80.02.10"/>
    <s v="Outros"/>
    <s v="80.02.10"/>
    <x v="68"/>
    <x v="0"/>
    <x v="1"/>
    <x v="0"/>
    <x v="1"/>
    <x v="2"/>
    <x v="2"/>
    <x v="0"/>
    <x v="7"/>
    <s v="2024-09-19"/>
    <x v="2"/>
    <n v="9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89168"/>
    <x v="1953"/>
    <x v="0"/>
    <x v="1"/>
    <x v="0"/>
    <s v="80.02.10.01"/>
    <x v="16"/>
    <x v="2"/>
    <x v="2"/>
    <s v="Outros"/>
    <s v="80.02.10"/>
    <s v="Outros"/>
    <s v="80.02.10"/>
    <x v="37"/>
    <x v="0"/>
    <x v="1"/>
    <x v="0"/>
    <x v="1"/>
    <x v="2"/>
    <x v="2"/>
    <x v="0"/>
    <x v="7"/>
    <s v="2024-09-19"/>
    <x v="2"/>
    <n v="89168"/>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544"/>
    <x v="1954"/>
    <x v="0"/>
    <x v="1"/>
    <x v="0"/>
    <s v="80.02.10.02"/>
    <x v="42"/>
    <x v="2"/>
    <x v="2"/>
    <s v="Outros"/>
    <s v="80.02.10"/>
    <s v="Outros"/>
    <s v="80.02.10"/>
    <x v="67"/>
    <x v="0"/>
    <x v="1"/>
    <x v="0"/>
    <x v="1"/>
    <x v="2"/>
    <x v="2"/>
    <x v="0"/>
    <x v="7"/>
    <s v="2024-09-19"/>
    <x v="2"/>
    <n v="2544"/>
    <x v="0"/>
    <m/>
    <x v="0"/>
    <m/>
    <x v="16"/>
    <n v="100474707"/>
    <x v="0"/>
    <x v="0"/>
    <s v="Retençoes STAPS"/>
    <s v="ORI"/>
    <x v="0"/>
    <s v="RSND"/>
    <x v="0"/>
    <x v="0"/>
    <x v="0"/>
    <x v="0"/>
    <x v="0"/>
    <x v="0"/>
    <x v="0"/>
    <x v="0"/>
    <x v="0"/>
    <x v="0"/>
    <x v="0"/>
    <s v="Retençoes STAPS"/>
    <x v="0"/>
    <x v="0"/>
    <x v="0"/>
    <x v="0"/>
    <x v="2"/>
    <x v="0"/>
    <x v="0"/>
    <x v="0"/>
    <x v="0"/>
    <x v="1"/>
    <x v="0"/>
    <x v="0"/>
    <s v="RETENCAO OT"/>
  </r>
  <r>
    <x v="0"/>
    <n v="0"/>
    <n v="0"/>
    <n v="0"/>
    <n v="1950"/>
    <x v="1955"/>
    <x v="0"/>
    <x v="0"/>
    <x v="0"/>
    <s v="01.27.02.11"/>
    <x v="18"/>
    <x v="1"/>
    <x v="1"/>
    <s v="Saneamento básico"/>
    <s v="01.27.02"/>
    <s v="Saneamento básico"/>
    <s v="01.27.02"/>
    <x v="4"/>
    <x v="0"/>
    <x v="2"/>
    <x v="2"/>
    <x v="0"/>
    <x v="1"/>
    <x v="0"/>
    <x v="0"/>
    <x v="0"/>
    <s v="2024-01-19"/>
    <x v="0"/>
    <n v="1950"/>
    <x v="0"/>
    <m/>
    <x v="0"/>
    <m/>
    <x v="6"/>
    <n v="100474914"/>
    <x v="0"/>
    <x v="0"/>
    <s v="Reforço do saneamento básico"/>
    <s v="ORI"/>
    <x v="0"/>
    <m/>
    <x v="0"/>
    <x v="0"/>
    <x v="0"/>
    <x v="0"/>
    <x v="0"/>
    <x v="0"/>
    <x v="0"/>
    <x v="0"/>
    <x v="0"/>
    <x v="0"/>
    <x v="0"/>
    <s v="Reforço do saneamento básico"/>
    <x v="0"/>
    <x v="0"/>
    <x v="0"/>
    <x v="0"/>
    <x v="1"/>
    <x v="0"/>
    <x v="0"/>
    <x v="0"/>
    <x v="0"/>
    <x v="0"/>
    <x v="0"/>
    <x v="0"/>
    <s v="Pagamento a favor dos coimadores, pela comparticipação dos estragos causados pelos animais na sua propriedade agrícola, conforme anexos."/>
  </r>
  <r>
    <x v="0"/>
    <n v="0"/>
    <n v="0"/>
    <n v="0"/>
    <n v="4000"/>
    <x v="1956"/>
    <x v="0"/>
    <x v="0"/>
    <x v="0"/>
    <s v="01.25.05.09"/>
    <x v="26"/>
    <x v="3"/>
    <x v="3"/>
    <s v="Saúde"/>
    <s v="01.25.05"/>
    <s v="Saúde"/>
    <s v="01.25.05"/>
    <x v="7"/>
    <x v="0"/>
    <x v="4"/>
    <x v="4"/>
    <x v="0"/>
    <x v="1"/>
    <x v="0"/>
    <x v="0"/>
    <x v="2"/>
    <s v="2024-02-16"/>
    <x v="0"/>
    <n v="4000"/>
    <x v="0"/>
    <m/>
    <x v="0"/>
    <m/>
    <x v="120"/>
    <n v="100453366"/>
    <x v="0"/>
    <x v="0"/>
    <s v="Apoio a Consultas de Especialidade e Medicamentos"/>
    <s v="ORI"/>
    <x v="0"/>
    <s v="ACE"/>
    <x v="0"/>
    <x v="0"/>
    <x v="0"/>
    <x v="0"/>
    <x v="0"/>
    <x v="0"/>
    <x v="0"/>
    <x v="0"/>
    <x v="0"/>
    <x v="0"/>
    <x v="0"/>
    <s v="Apoio a Consultas de Especialidade e Medicamentos"/>
    <x v="0"/>
    <x v="0"/>
    <x v="0"/>
    <x v="0"/>
    <x v="1"/>
    <x v="0"/>
    <x v="0"/>
    <x v="0"/>
    <x v="0"/>
    <x v="0"/>
    <x v="0"/>
    <x v="0"/>
    <s v="Apoio para realização de exame medico, conforme proposta em anexo."/>
  </r>
  <r>
    <x v="0"/>
    <n v="0"/>
    <n v="0"/>
    <n v="0"/>
    <n v="70150"/>
    <x v="1957"/>
    <x v="0"/>
    <x v="0"/>
    <x v="0"/>
    <s v="01.25.03.12"/>
    <x v="6"/>
    <x v="3"/>
    <x v="3"/>
    <s v="Emprego e Formação profissional"/>
    <s v="01.25.03"/>
    <s v="Emprego e Formação profissional"/>
    <s v="01.25.03"/>
    <x v="4"/>
    <x v="0"/>
    <x v="2"/>
    <x v="2"/>
    <x v="0"/>
    <x v="1"/>
    <x v="0"/>
    <x v="0"/>
    <x v="0"/>
    <s v="2024-01-03"/>
    <x v="0"/>
    <n v="70150"/>
    <x v="0"/>
    <m/>
    <x v="0"/>
    <m/>
    <x v="329"/>
    <n v="100479231"/>
    <x v="0"/>
    <x v="0"/>
    <s v="Estágios Profissionais e Promoção de Emprego"/>
    <s v="ORI"/>
    <x v="0"/>
    <m/>
    <x v="0"/>
    <x v="0"/>
    <x v="0"/>
    <x v="0"/>
    <x v="0"/>
    <x v="0"/>
    <x v="0"/>
    <x v="0"/>
    <x v="0"/>
    <x v="0"/>
    <x v="0"/>
    <s v="Estágios Profissionais e Promoção de Emprego"/>
    <x v="0"/>
    <x v="0"/>
    <x v="0"/>
    <x v="0"/>
    <x v="1"/>
    <x v="0"/>
    <x v="0"/>
    <x v="0"/>
    <x v="0"/>
    <x v="0"/>
    <x v="0"/>
    <x v="0"/>
    <s v="Pagamento 50% do valor da fatura, referente a a apoio aos jovens da escola de condução, conforme proposta em anexo."/>
  </r>
  <r>
    <x v="0"/>
    <n v="0"/>
    <n v="0"/>
    <n v="0"/>
    <n v="30000"/>
    <x v="1958"/>
    <x v="0"/>
    <x v="0"/>
    <x v="0"/>
    <s v="01.25.05.12"/>
    <x v="10"/>
    <x v="3"/>
    <x v="3"/>
    <s v="Saúde"/>
    <s v="01.25.05"/>
    <s v="Saúde"/>
    <s v="01.25.05"/>
    <x v="7"/>
    <x v="0"/>
    <x v="4"/>
    <x v="4"/>
    <x v="0"/>
    <x v="1"/>
    <x v="0"/>
    <x v="0"/>
    <x v="0"/>
    <s v="2024-01-09"/>
    <x v="0"/>
    <n v="30000"/>
    <x v="0"/>
    <m/>
    <x v="0"/>
    <m/>
    <x v="101"/>
    <n v="100477863"/>
    <x v="0"/>
    <x v="0"/>
    <s v="Promoção e Inclusão Social"/>
    <s v="ORI"/>
    <x v="0"/>
    <m/>
    <x v="0"/>
    <x v="0"/>
    <x v="0"/>
    <x v="0"/>
    <x v="0"/>
    <x v="0"/>
    <x v="0"/>
    <x v="0"/>
    <x v="0"/>
    <x v="0"/>
    <x v="0"/>
    <s v="Promoção e Inclusão Social"/>
    <x v="0"/>
    <x v="0"/>
    <x v="0"/>
    <x v="0"/>
    <x v="1"/>
    <x v="0"/>
    <x v="0"/>
    <x v="0"/>
    <x v="0"/>
    <x v="0"/>
    <x v="0"/>
    <x v="0"/>
    <s v="Pagamento a favor da agência funerária Go To Heaven, referente a aquisição de urna social para malogrado Bernardina Pereira, conforme justificativo em anexo. "/>
  </r>
  <r>
    <x v="1"/>
    <n v="0"/>
    <n v="0"/>
    <n v="0"/>
    <n v="49660"/>
    <x v="1959"/>
    <x v="0"/>
    <x v="0"/>
    <x v="0"/>
    <s v="01.28.01.08"/>
    <x v="15"/>
    <x v="4"/>
    <x v="5"/>
    <s v="Habitação Social"/>
    <s v="01.28.01"/>
    <s v="Habitação Social"/>
    <s v="01.28.01"/>
    <x v="1"/>
    <x v="0"/>
    <x v="0"/>
    <x v="0"/>
    <x v="0"/>
    <x v="1"/>
    <x v="1"/>
    <x v="0"/>
    <x v="0"/>
    <s v="2024-01-15"/>
    <x v="0"/>
    <n v="49660"/>
    <x v="0"/>
    <m/>
    <x v="0"/>
    <m/>
    <x v="102"/>
    <n v="100475220"/>
    <x v="0"/>
    <x v="0"/>
    <s v="Habitações Sociais"/>
    <s v="ORI"/>
    <x v="0"/>
    <s v="HS"/>
    <x v="0"/>
    <x v="0"/>
    <x v="0"/>
    <x v="0"/>
    <x v="0"/>
    <x v="0"/>
    <x v="0"/>
    <x v="0"/>
    <x v="0"/>
    <x v="0"/>
    <x v="0"/>
    <s v="Habitações Sociais"/>
    <x v="0"/>
    <x v="0"/>
    <x v="0"/>
    <x v="0"/>
    <x v="1"/>
    <x v="0"/>
    <x v="0"/>
    <x v="0"/>
    <x v="0"/>
    <x v="0"/>
    <x v="0"/>
    <x v="0"/>
    <s v="Pagamento a favor de Tchukest Holdings, Sociedade Unipessoal, referente a aquisição de matérias para a construção de casa de banho da senhora Benizia Tavares, conforme anexo"/>
  </r>
  <r>
    <x v="2"/>
    <n v="0"/>
    <n v="0"/>
    <n v="0"/>
    <n v="35000"/>
    <x v="1960"/>
    <x v="0"/>
    <x v="0"/>
    <x v="0"/>
    <s v="80.02.10.03"/>
    <x v="43"/>
    <x v="2"/>
    <x v="2"/>
    <s v="Outros"/>
    <s v="80.02.10"/>
    <s v="Outros"/>
    <s v="80.02.10"/>
    <x v="63"/>
    <x v="0"/>
    <x v="5"/>
    <x v="13"/>
    <x v="1"/>
    <x v="2"/>
    <x v="0"/>
    <x v="0"/>
    <x v="0"/>
    <s v="2024-01-30"/>
    <x v="0"/>
    <n v="35000"/>
    <x v="0"/>
    <m/>
    <x v="0"/>
    <m/>
    <x v="6"/>
    <n v="100474914"/>
    <x v="0"/>
    <x v="0"/>
    <s v="Retençoes Pensao Alimenticia"/>
    <s v="ORI"/>
    <x v="0"/>
    <s v="RPA"/>
    <x v="0"/>
    <x v="0"/>
    <x v="0"/>
    <x v="0"/>
    <x v="0"/>
    <x v="0"/>
    <x v="0"/>
    <x v="0"/>
    <x v="0"/>
    <x v="0"/>
    <x v="0"/>
    <s v="Retençoes Pensao Alimenticia"/>
    <x v="0"/>
    <x v="0"/>
    <x v="0"/>
    <x v="0"/>
    <x v="2"/>
    <x v="0"/>
    <x v="0"/>
    <x v="0"/>
    <x v="0"/>
    <x v="1"/>
    <x v="0"/>
    <x v="0"/>
    <s v="Pagamento pensão alimentícia jan2024."/>
  </r>
  <r>
    <x v="1"/>
    <n v="0"/>
    <n v="0"/>
    <n v="0"/>
    <n v="4000"/>
    <x v="1961"/>
    <x v="0"/>
    <x v="0"/>
    <x v="0"/>
    <s v="01.27.06.80"/>
    <x v="1"/>
    <x v="1"/>
    <x v="1"/>
    <s v="Requalificação Urbana e habitação"/>
    <s v="01.27.06"/>
    <s v="Requalificação Urbana e habitação"/>
    <s v="01.27.06"/>
    <x v="1"/>
    <x v="0"/>
    <x v="0"/>
    <x v="0"/>
    <x v="0"/>
    <x v="1"/>
    <x v="1"/>
    <x v="0"/>
    <x v="2"/>
    <s v="2024-02-26"/>
    <x v="0"/>
    <n v="4000"/>
    <x v="0"/>
    <m/>
    <x v="0"/>
    <m/>
    <x v="177"/>
    <n v="100479581"/>
    <x v="0"/>
    <x v="0"/>
    <s v="Requalificação Urbana de Veneza"/>
    <s v="ORI"/>
    <x v="0"/>
    <m/>
    <x v="0"/>
    <x v="0"/>
    <x v="0"/>
    <x v="0"/>
    <x v="0"/>
    <x v="0"/>
    <x v="0"/>
    <x v="0"/>
    <x v="0"/>
    <x v="0"/>
    <x v="0"/>
    <s v="Requalificação Urbana de Veneza"/>
    <x v="0"/>
    <x v="0"/>
    <x v="0"/>
    <x v="0"/>
    <x v="1"/>
    <x v="0"/>
    <x v="0"/>
    <x v="0"/>
    <x v="0"/>
    <x v="0"/>
    <x v="0"/>
    <x v="0"/>
    <s v="Ajuda de custo a favor do sr. Adelson José Centeio, pelos trabalhos de pavimentação de calçada nas obras reabilitação Urbana e ambiental de Praia de Veneza, conforme anexo."/>
  </r>
  <r>
    <x v="0"/>
    <n v="0"/>
    <n v="0"/>
    <n v="0"/>
    <n v="380"/>
    <x v="1962"/>
    <x v="0"/>
    <x v="1"/>
    <x v="0"/>
    <s v="03.03.10"/>
    <x v="8"/>
    <x v="0"/>
    <x v="4"/>
    <s v="Receitas Da Câmara"/>
    <s v="03.03.10"/>
    <s v="Receitas Da Câmara"/>
    <s v="03.03.10"/>
    <x v="8"/>
    <x v="0"/>
    <x v="3"/>
    <x v="3"/>
    <x v="0"/>
    <x v="0"/>
    <x v="2"/>
    <x v="0"/>
    <x v="2"/>
    <s v="2024-02-28"/>
    <x v="0"/>
    <n v="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1963"/>
    <x v="0"/>
    <x v="1"/>
    <x v="0"/>
    <s v="03.03.10"/>
    <x v="8"/>
    <x v="0"/>
    <x v="4"/>
    <s v="Receitas Da Câmara"/>
    <s v="03.03.10"/>
    <s v="Receitas Da Câmara"/>
    <s v="03.03.10"/>
    <x v="6"/>
    <x v="0"/>
    <x v="3"/>
    <x v="3"/>
    <x v="0"/>
    <x v="0"/>
    <x v="2"/>
    <x v="0"/>
    <x v="2"/>
    <s v="2024-02-28"/>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1964"/>
    <x v="0"/>
    <x v="1"/>
    <x v="0"/>
    <s v="03.03.10"/>
    <x v="8"/>
    <x v="0"/>
    <x v="4"/>
    <s v="Receitas Da Câmara"/>
    <s v="03.03.10"/>
    <s v="Receitas Da Câmara"/>
    <s v="03.03.10"/>
    <x v="42"/>
    <x v="0"/>
    <x v="3"/>
    <x v="3"/>
    <x v="0"/>
    <x v="0"/>
    <x v="2"/>
    <x v="0"/>
    <x v="2"/>
    <s v="2024-02-28"/>
    <x v="0"/>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0"/>
    <x v="1965"/>
    <x v="0"/>
    <x v="1"/>
    <x v="0"/>
    <s v="03.03.10"/>
    <x v="8"/>
    <x v="0"/>
    <x v="4"/>
    <s v="Receitas Da Câmara"/>
    <s v="03.03.10"/>
    <s v="Receitas Da Câmara"/>
    <s v="03.03.10"/>
    <x v="11"/>
    <x v="0"/>
    <x v="0"/>
    <x v="5"/>
    <x v="0"/>
    <x v="0"/>
    <x v="2"/>
    <x v="0"/>
    <x v="2"/>
    <s v="2024-02-28"/>
    <x v="0"/>
    <n v="3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666"/>
    <x v="1966"/>
    <x v="0"/>
    <x v="1"/>
    <x v="0"/>
    <s v="03.03.10"/>
    <x v="8"/>
    <x v="0"/>
    <x v="4"/>
    <s v="Receitas Da Câmara"/>
    <s v="03.03.10"/>
    <s v="Receitas Da Câmara"/>
    <s v="03.03.10"/>
    <x v="9"/>
    <x v="0"/>
    <x v="3"/>
    <x v="3"/>
    <x v="0"/>
    <x v="0"/>
    <x v="2"/>
    <x v="0"/>
    <x v="2"/>
    <s v="2024-02-28"/>
    <x v="0"/>
    <n v="76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5"/>
    <x v="1967"/>
    <x v="0"/>
    <x v="1"/>
    <x v="0"/>
    <s v="03.03.10"/>
    <x v="8"/>
    <x v="0"/>
    <x v="4"/>
    <s v="Receitas Da Câmara"/>
    <s v="03.03.10"/>
    <s v="Receitas Da Câmara"/>
    <s v="03.03.10"/>
    <x v="25"/>
    <x v="0"/>
    <x v="3"/>
    <x v="3"/>
    <x v="0"/>
    <x v="0"/>
    <x v="2"/>
    <x v="0"/>
    <x v="2"/>
    <s v="2024-02-28"/>
    <x v="0"/>
    <n v="6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0"/>
    <x v="1968"/>
    <x v="0"/>
    <x v="0"/>
    <x v="0"/>
    <s v="01.25.03.12"/>
    <x v="6"/>
    <x v="3"/>
    <x v="3"/>
    <s v="Emprego e Formação profissional"/>
    <s v="01.25.03"/>
    <s v="Emprego e Formação profissional"/>
    <s v="01.25.03"/>
    <x v="4"/>
    <x v="0"/>
    <x v="2"/>
    <x v="2"/>
    <x v="0"/>
    <x v="1"/>
    <x v="0"/>
    <x v="0"/>
    <x v="1"/>
    <s v="2024-03-13"/>
    <x v="0"/>
    <n v="10000"/>
    <x v="0"/>
    <m/>
    <x v="0"/>
    <m/>
    <x v="330"/>
    <n v="100479611"/>
    <x v="0"/>
    <x v="0"/>
    <s v="Estágios Profissionais e Promoção de Emprego"/>
    <s v="ORI"/>
    <x v="0"/>
    <m/>
    <x v="0"/>
    <x v="0"/>
    <x v="0"/>
    <x v="0"/>
    <x v="0"/>
    <x v="0"/>
    <x v="0"/>
    <x v="0"/>
    <x v="0"/>
    <x v="0"/>
    <x v="0"/>
    <s v="Estágios Profissionais e Promoção de Emprego"/>
    <x v="0"/>
    <x v="0"/>
    <x v="0"/>
    <x v="0"/>
    <x v="1"/>
    <x v="0"/>
    <x v="0"/>
    <x v="0"/>
    <x v="0"/>
    <x v="0"/>
    <x v="0"/>
    <x v="0"/>
    <s v="Apoio a favor da Escala Condução Assomada, referente apoio ao auto emprego do Sr. Euclides  Mendes Correia, conforme anexo."/>
  </r>
  <r>
    <x v="0"/>
    <n v="0"/>
    <n v="0"/>
    <n v="0"/>
    <n v="3000"/>
    <x v="1969"/>
    <x v="0"/>
    <x v="0"/>
    <x v="0"/>
    <s v="01.25.05.12"/>
    <x v="10"/>
    <x v="3"/>
    <x v="3"/>
    <s v="Saúde"/>
    <s v="01.25.05"/>
    <s v="Saúde"/>
    <s v="01.25.05"/>
    <x v="7"/>
    <x v="0"/>
    <x v="4"/>
    <x v="4"/>
    <x v="0"/>
    <x v="1"/>
    <x v="0"/>
    <x v="0"/>
    <x v="1"/>
    <s v="2024-03-14"/>
    <x v="0"/>
    <n v="3000"/>
    <x v="0"/>
    <m/>
    <x v="0"/>
    <m/>
    <x v="301"/>
    <n v="100476790"/>
    <x v="0"/>
    <x v="0"/>
    <s v="Promoção e Inclusão Social"/>
    <s v="ORI"/>
    <x v="0"/>
    <m/>
    <x v="0"/>
    <x v="0"/>
    <x v="0"/>
    <x v="0"/>
    <x v="0"/>
    <x v="0"/>
    <x v="0"/>
    <x v="0"/>
    <x v="0"/>
    <x v="0"/>
    <x v="0"/>
    <s v="Promoção e Inclusão Social"/>
    <x v="0"/>
    <x v="0"/>
    <x v="0"/>
    <x v="0"/>
    <x v="1"/>
    <x v="0"/>
    <x v="0"/>
    <x v="0"/>
    <x v="0"/>
    <x v="0"/>
    <x v="0"/>
    <x v="0"/>
    <s v="Apoio a favor da senhora Ana Teresa Mendes referente a  assistência social, conforme anexo."/>
  </r>
  <r>
    <x v="0"/>
    <n v="0"/>
    <n v="0"/>
    <n v="0"/>
    <n v="1350"/>
    <x v="1970"/>
    <x v="0"/>
    <x v="1"/>
    <x v="0"/>
    <s v="80.02.01"/>
    <x v="2"/>
    <x v="2"/>
    <x v="2"/>
    <s v="Retenções Iur"/>
    <s v="80.02.01"/>
    <s v="Retenções Iur"/>
    <s v="80.02.01"/>
    <x v="2"/>
    <x v="0"/>
    <x v="1"/>
    <x v="0"/>
    <x v="1"/>
    <x v="2"/>
    <x v="2"/>
    <x v="0"/>
    <x v="6"/>
    <s v="2024-04-09"/>
    <x v="1"/>
    <n v="1350"/>
    <x v="0"/>
    <m/>
    <x v="0"/>
    <m/>
    <x v="2"/>
    <n v="100474696"/>
    <x v="0"/>
    <x v="0"/>
    <s v="Retenções Iur"/>
    <s v="ORI"/>
    <x v="0"/>
    <s v="RIUR"/>
    <x v="0"/>
    <x v="0"/>
    <x v="0"/>
    <x v="0"/>
    <x v="0"/>
    <x v="0"/>
    <x v="0"/>
    <x v="0"/>
    <x v="0"/>
    <x v="0"/>
    <x v="0"/>
    <s v="Retenções Iur"/>
    <x v="0"/>
    <x v="0"/>
    <x v="0"/>
    <x v="0"/>
    <x v="2"/>
    <x v="0"/>
    <x v="0"/>
    <x v="0"/>
    <x v="0"/>
    <x v="1"/>
    <x v="0"/>
    <x v="0"/>
    <s v="RETENCAO OT"/>
  </r>
  <r>
    <x v="0"/>
    <n v="0"/>
    <n v="0"/>
    <n v="0"/>
    <n v="6190"/>
    <x v="1971"/>
    <x v="0"/>
    <x v="1"/>
    <x v="0"/>
    <s v="03.03.10"/>
    <x v="8"/>
    <x v="0"/>
    <x v="4"/>
    <s v="Receitas Da Câmara"/>
    <s v="03.03.10"/>
    <s v="Receitas Da Câmara"/>
    <s v="03.03.10"/>
    <x v="13"/>
    <x v="0"/>
    <x v="3"/>
    <x v="3"/>
    <x v="0"/>
    <x v="0"/>
    <x v="2"/>
    <x v="0"/>
    <x v="3"/>
    <s v="2024-05-31"/>
    <x v="1"/>
    <n v="61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1972"/>
    <x v="0"/>
    <x v="0"/>
    <x v="0"/>
    <s v="03.16.16"/>
    <x v="24"/>
    <x v="0"/>
    <x v="0"/>
    <s v="Direção Ambiente e Saneamento "/>
    <s v="03.16.16"/>
    <s v="Direção Ambiente e Saneamento "/>
    <s v="03.16.16"/>
    <x v="3"/>
    <x v="0"/>
    <x v="0"/>
    <x v="1"/>
    <x v="0"/>
    <x v="0"/>
    <x v="0"/>
    <x v="0"/>
    <x v="6"/>
    <s v="2024-04-16"/>
    <x v="1"/>
    <n v="2000"/>
    <x v="0"/>
    <m/>
    <x v="0"/>
    <m/>
    <x v="141"/>
    <n v="100450891"/>
    <x v="0"/>
    <x v="0"/>
    <s v="Direção Ambiente e Saneamento "/>
    <s v="ORI"/>
    <x v="0"/>
    <m/>
    <x v="0"/>
    <x v="0"/>
    <x v="0"/>
    <x v="0"/>
    <x v="0"/>
    <x v="0"/>
    <x v="0"/>
    <x v="0"/>
    <x v="0"/>
    <x v="0"/>
    <x v="0"/>
    <s v="Direção Ambiente e Saneamento "/>
    <x v="0"/>
    <x v="0"/>
    <x v="0"/>
    <x v="0"/>
    <x v="0"/>
    <x v="0"/>
    <x v="0"/>
    <x v="0"/>
    <x v="0"/>
    <x v="0"/>
    <x v="0"/>
    <x v="0"/>
    <s v="Ajuda de custo a favor do senhor José Anilido Furtado pela sua deslocação a Praia no dia 28 de março de 2024, em missão oficial de serviço, conforme anexo."/>
  </r>
  <r>
    <x v="0"/>
    <n v="0"/>
    <n v="0"/>
    <n v="0"/>
    <n v="232350"/>
    <x v="1973"/>
    <x v="0"/>
    <x v="0"/>
    <x v="0"/>
    <s v="03.16.15"/>
    <x v="0"/>
    <x v="0"/>
    <x v="0"/>
    <s v="Direção Financeira"/>
    <s v="03.16.15"/>
    <s v="Direção Financeira"/>
    <s v="03.16.15"/>
    <x v="0"/>
    <x v="0"/>
    <x v="0"/>
    <x v="0"/>
    <x v="0"/>
    <x v="0"/>
    <x v="0"/>
    <x v="0"/>
    <x v="6"/>
    <s v="2024-04-16"/>
    <x v="1"/>
    <n v="232350"/>
    <x v="0"/>
    <m/>
    <x v="0"/>
    <m/>
    <x v="22"/>
    <n v="100478657"/>
    <x v="0"/>
    <x v="0"/>
    <s v="Direção Financeira"/>
    <s v="ORI"/>
    <x v="0"/>
    <m/>
    <x v="0"/>
    <x v="0"/>
    <x v="0"/>
    <x v="0"/>
    <x v="0"/>
    <x v="0"/>
    <x v="0"/>
    <x v="0"/>
    <x v="0"/>
    <x v="0"/>
    <x v="0"/>
    <s v="Direção Financeira"/>
    <x v="0"/>
    <x v="0"/>
    <x v="0"/>
    <x v="0"/>
    <x v="0"/>
    <x v="0"/>
    <x v="0"/>
    <x v="0"/>
    <x v="0"/>
    <x v="0"/>
    <x v="0"/>
    <x v="0"/>
    <s v="Pagamento referente liquidação da fatura FT01P2024/25 e referente a aquisição de serviços de pintura completo, bate-chapa renovação de almofada e reparação de ar condicionado da viatura ST-94-OL, afetos aos serviços da CMSM, conforme anexo."/>
  </r>
  <r>
    <x v="0"/>
    <n v="0"/>
    <n v="0"/>
    <n v="0"/>
    <n v="35000"/>
    <x v="1974"/>
    <x v="0"/>
    <x v="0"/>
    <x v="0"/>
    <s v="03.16.15"/>
    <x v="0"/>
    <x v="0"/>
    <x v="0"/>
    <s v="Direção Financeira"/>
    <s v="03.16.15"/>
    <s v="Direção Financeira"/>
    <s v="03.16.15"/>
    <x v="0"/>
    <x v="0"/>
    <x v="0"/>
    <x v="0"/>
    <x v="0"/>
    <x v="0"/>
    <x v="0"/>
    <x v="0"/>
    <x v="6"/>
    <s v="2024-04-16"/>
    <x v="1"/>
    <n v="35000"/>
    <x v="0"/>
    <m/>
    <x v="0"/>
    <m/>
    <x v="97"/>
    <n v="100479452"/>
    <x v="0"/>
    <x v="0"/>
    <s v="Direção Financeira"/>
    <s v="ORI"/>
    <x v="0"/>
    <m/>
    <x v="0"/>
    <x v="0"/>
    <x v="0"/>
    <x v="0"/>
    <x v="0"/>
    <x v="0"/>
    <x v="0"/>
    <x v="0"/>
    <x v="0"/>
    <x v="0"/>
    <x v="0"/>
    <s v="Direção Financeira"/>
    <x v="0"/>
    <x v="0"/>
    <x v="0"/>
    <x v="0"/>
    <x v="0"/>
    <x v="0"/>
    <x v="0"/>
    <x v="0"/>
    <x v="0"/>
    <x v="0"/>
    <x v="0"/>
    <x v="0"/>
    <s v=" Pagamento a favor da Newash Automóvel, pela aquisição de 1 par de pastilhas e 1 par de disco de travão para a viatura ST-70-UQ da CMSM, conforme anexo.  "/>
  </r>
  <r>
    <x v="0"/>
    <n v="0"/>
    <n v="0"/>
    <n v="0"/>
    <n v="20663"/>
    <x v="1975"/>
    <x v="0"/>
    <x v="0"/>
    <x v="0"/>
    <s v="03.16.15"/>
    <x v="0"/>
    <x v="0"/>
    <x v="0"/>
    <s v="Direção Financeira"/>
    <s v="03.16.15"/>
    <s v="Direção Financeira"/>
    <s v="03.16.15"/>
    <x v="50"/>
    <x v="0"/>
    <x v="2"/>
    <x v="11"/>
    <x v="0"/>
    <x v="0"/>
    <x v="0"/>
    <x v="0"/>
    <x v="6"/>
    <s v="2024-04-18"/>
    <x v="1"/>
    <n v="20663"/>
    <x v="0"/>
    <m/>
    <x v="0"/>
    <m/>
    <x v="76"/>
    <n v="100394431"/>
    <x v="0"/>
    <x v="0"/>
    <s v="Direção Financeira"/>
    <s v="ORI"/>
    <x v="0"/>
    <m/>
    <x v="0"/>
    <x v="0"/>
    <x v="0"/>
    <x v="0"/>
    <x v="0"/>
    <x v="0"/>
    <x v="0"/>
    <x v="0"/>
    <x v="0"/>
    <x v="0"/>
    <x v="0"/>
    <s v="Direção Financeira"/>
    <x v="0"/>
    <x v="0"/>
    <x v="0"/>
    <x v="0"/>
    <x v="0"/>
    <x v="0"/>
    <x v="0"/>
    <x v="0"/>
    <x v="0"/>
    <x v="0"/>
    <x v="0"/>
    <x v="0"/>
    <s v="Pagamento a favor da Garantia, referente Seguro automóvel ST-06-WS Toyota Dyna 280, conforme anexo."/>
  </r>
  <r>
    <x v="2"/>
    <n v="0"/>
    <n v="0"/>
    <n v="0"/>
    <n v="35000"/>
    <x v="1976"/>
    <x v="0"/>
    <x v="0"/>
    <x v="0"/>
    <s v="80.02.10.03"/>
    <x v="43"/>
    <x v="2"/>
    <x v="2"/>
    <s v="Outros"/>
    <s v="80.02.10"/>
    <s v="Outros"/>
    <s v="80.02.10"/>
    <x v="63"/>
    <x v="0"/>
    <x v="5"/>
    <x v="13"/>
    <x v="1"/>
    <x v="2"/>
    <x v="0"/>
    <x v="0"/>
    <x v="2"/>
    <s v="2024-02-26"/>
    <x v="0"/>
    <n v="35000"/>
    <x v="0"/>
    <m/>
    <x v="0"/>
    <m/>
    <x v="6"/>
    <n v="100474914"/>
    <x v="0"/>
    <x v="0"/>
    <s v="Retençoes Pensao Alimenticia"/>
    <s v="ORI"/>
    <x v="0"/>
    <s v="RPA"/>
    <x v="0"/>
    <x v="0"/>
    <x v="0"/>
    <x v="0"/>
    <x v="0"/>
    <x v="0"/>
    <x v="0"/>
    <x v="0"/>
    <x v="0"/>
    <x v="0"/>
    <x v="0"/>
    <s v="Retençoes Pensao Alimenticia"/>
    <x v="0"/>
    <x v="0"/>
    <x v="0"/>
    <x v="0"/>
    <x v="2"/>
    <x v="0"/>
    <x v="0"/>
    <x v="1"/>
    <x v="0"/>
    <x v="1"/>
    <x v="0"/>
    <x v="0"/>
    <s v="Pagamento de pensão de menores, referente ao mês de fevereiro de 2024, conforme anexo."/>
  </r>
  <r>
    <x v="0"/>
    <n v="0"/>
    <n v="0"/>
    <n v="0"/>
    <n v="5470"/>
    <x v="1977"/>
    <x v="0"/>
    <x v="1"/>
    <x v="0"/>
    <s v="03.03.10"/>
    <x v="8"/>
    <x v="0"/>
    <x v="4"/>
    <s v="Receitas Da Câmara"/>
    <s v="03.03.10"/>
    <s v="Receitas Da Câmara"/>
    <s v="03.03.10"/>
    <x v="10"/>
    <x v="0"/>
    <x v="3"/>
    <x v="3"/>
    <x v="0"/>
    <x v="0"/>
    <x v="2"/>
    <x v="0"/>
    <x v="3"/>
    <s v="2024-05-31"/>
    <x v="1"/>
    <n v="54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843"/>
    <x v="1978"/>
    <x v="0"/>
    <x v="1"/>
    <x v="0"/>
    <s v="03.03.10"/>
    <x v="8"/>
    <x v="0"/>
    <x v="4"/>
    <s v="Receitas Da Câmara"/>
    <s v="03.03.10"/>
    <s v="Receitas Da Câmara"/>
    <s v="03.03.10"/>
    <x v="18"/>
    <x v="0"/>
    <x v="0"/>
    <x v="0"/>
    <x v="0"/>
    <x v="0"/>
    <x v="2"/>
    <x v="0"/>
    <x v="3"/>
    <s v="2024-05-31"/>
    <x v="1"/>
    <n v="4184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1979"/>
    <x v="0"/>
    <x v="1"/>
    <x v="0"/>
    <s v="03.03.10"/>
    <x v="8"/>
    <x v="0"/>
    <x v="4"/>
    <s v="Receitas Da Câmara"/>
    <s v="03.03.10"/>
    <s v="Receitas Da Câmara"/>
    <s v="03.03.10"/>
    <x v="8"/>
    <x v="0"/>
    <x v="3"/>
    <x v="3"/>
    <x v="0"/>
    <x v="0"/>
    <x v="2"/>
    <x v="0"/>
    <x v="3"/>
    <s v="2024-05-31"/>
    <x v="1"/>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30"/>
    <x v="1980"/>
    <x v="0"/>
    <x v="1"/>
    <x v="0"/>
    <s v="03.03.10"/>
    <x v="8"/>
    <x v="0"/>
    <x v="4"/>
    <s v="Receitas Da Câmara"/>
    <s v="03.03.10"/>
    <s v="Receitas Da Câmara"/>
    <s v="03.03.10"/>
    <x v="9"/>
    <x v="0"/>
    <x v="3"/>
    <x v="3"/>
    <x v="0"/>
    <x v="0"/>
    <x v="2"/>
    <x v="0"/>
    <x v="3"/>
    <s v="2024-05-31"/>
    <x v="1"/>
    <n v="4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1981"/>
    <x v="0"/>
    <x v="1"/>
    <x v="0"/>
    <s v="03.03.10"/>
    <x v="8"/>
    <x v="0"/>
    <x v="4"/>
    <s v="Receitas Da Câmara"/>
    <s v="03.03.10"/>
    <s v="Receitas Da Câmara"/>
    <s v="03.03.10"/>
    <x v="21"/>
    <x v="0"/>
    <x v="3"/>
    <x v="3"/>
    <x v="0"/>
    <x v="0"/>
    <x v="2"/>
    <x v="0"/>
    <x v="3"/>
    <s v="2024-05-31"/>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00"/>
    <x v="1982"/>
    <x v="0"/>
    <x v="1"/>
    <x v="0"/>
    <s v="03.03.10"/>
    <x v="8"/>
    <x v="0"/>
    <x v="4"/>
    <s v="Receitas Da Câmara"/>
    <s v="03.03.10"/>
    <s v="Receitas Da Câmara"/>
    <s v="03.03.10"/>
    <x v="42"/>
    <x v="0"/>
    <x v="3"/>
    <x v="3"/>
    <x v="0"/>
    <x v="0"/>
    <x v="2"/>
    <x v="0"/>
    <x v="3"/>
    <s v="2024-05-31"/>
    <x v="1"/>
    <n v="6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72"/>
    <x v="1983"/>
    <x v="0"/>
    <x v="1"/>
    <x v="0"/>
    <s v="03.03.10"/>
    <x v="8"/>
    <x v="0"/>
    <x v="4"/>
    <s v="Receitas Da Câmara"/>
    <s v="03.03.10"/>
    <s v="Receitas Da Câmara"/>
    <s v="03.03.10"/>
    <x v="25"/>
    <x v="0"/>
    <x v="3"/>
    <x v="3"/>
    <x v="0"/>
    <x v="0"/>
    <x v="2"/>
    <x v="0"/>
    <x v="3"/>
    <s v="2024-05-31"/>
    <x v="1"/>
    <n v="187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1984"/>
    <x v="0"/>
    <x v="1"/>
    <x v="0"/>
    <s v="03.03.10"/>
    <x v="8"/>
    <x v="0"/>
    <x v="4"/>
    <s v="Receitas Da Câmara"/>
    <s v="03.03.10"/>
    <s v="Receitas Da Câmara"/>
    <s v="03.03.10"/>
    <x v="17"/>
    <x v="0"/>
    <x v="3"/>
    <x v="3"/>
    <x v="0"/>
    <x v="0"/>
    <x v="2"/>
    <x v="0"/>
    <x v="3"/>
    <s v="2024-05-31"/>
    <x v="1"/>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600"/>
    <x v="1985"/>
    <x v="0"/>
    <x v="1"/>
    <x v="0"/>
    <s v="03.03.10"/>
    <x v="8"/>
    <x v="0"/>
    <x v="4"/>
    <s v="Receitas Da Câmara"/>
    <s v="03.03.10"/>
    <s v="Receitas Da Câmara"/>
    <s v="03.03.10"/>
    <x v="11"/>
    <x v="0"/>
    <x v="0"/>
    <x v="5"/>
    <x v="0"/>
    <x v="0"/>
    <x v="2"/>
    <x v="0"/>
    <x v="3"/>
    <s v="2024-05-31"/>
    <x v="1"/>
    <n v="146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800"/>
    <x v="1986"/>
    <x v="0"/>
    <x v="0"/>
    <x v="0"/>
    <s v="01.27.06.76"/>
    <x v="11"/>
    <x v="1"/>
    <x v="1"/>
    <s v="Requalificação Urbana e habitação"/>
    <s v="01.27.06"/>
    <s v="Requalificação Urbana e habitação"/>
    <s v="01.27.06"/>
    <x v="1"/>
    <x v="0"/>
    <x v="0"/>
    <x v="0"/>
    <x v="0"/>
    <x v="1"/>
    <x v="1"/>
    <x v="0"/>
    <x v="4"/>
    <s v="2024-06-10"/>
    <x v="1"/>
    <n v="180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prestação de e serviços de mão de obra, no âmbito dos trabalhos das melhorias das ruas de acesso na localidade de Achada Monte, conforme anexo."/>
  </r>
  <r>
    <x v="1"/>
    <n v="0"/>
    <n v="0"/>
    <n v="0"/>
    <n v="10200"/>
    <x v="1986"/>
    <x v="0"/>
    <x v="0"/>
    <x v="0"/>
    <s v="01.27.06.76"/>
    <x v="11"/>
    <x v="1"/>
    <x v="1"/>
    <s v="Requalificação Urbana e habitação"/>
    <s v="01.27.06"/>
    <s v="Requalificação Urbana e habitação"/>
    <s v="01.27.06"/>
    <x v="1"/>
    <x v="0"/>
    <x v="0"/>
    <x v="0"/>
    <x v="0"/>
    <x v="1"/>
    <x v="1"/>
    <x v="0"/>
    <x v="4"/>
    <s v="2024-06-10"/>
    <x v="1"/>
    <n v="10200"/>
    <x v="0"/>
    <m/>
    <x v="0"/>
    <m/>
    <x v="331"/>
    <n v="100479664"/>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prestação de e serviços de mão de obra, no âmbito dos trabalhos das melhorias das ruas de acesso na localidade de Achada Monte, conforme anexo."/>
  </r>
  <r>
    <x v="0"/>
    <n v="0"/>
    <n v="0"/>
    <n v="0"/>
    <n v="10000"/>
    <x v="1987"/>
    <x v="0"/>
    <x v="0"/>
    <x v="0"/>
    <s v="01.25.05.09"/>
    <x v="26"/>
    <x v="3"/>
    <x v="3"/>
    <s v="Saúde"/>
    <s v="01.25.05"/>
    <s v="Saúde"/>
    <s v="01.25.05"/>
    <x v="7"/>
    <x v="0"/>
    <x v="4"/>
    <x v="4"/>
    <x v="0"/>
    <x v="1"/>
    <x v="0"/>
    <x v="0"/>
    <x v="4"/>
    <s v="2024-06-21"/>
    <x v="1"/>
    <n v="10000"/>
    <x v="0"/>
    <m/>
    <x v="0"/>
    <m/>
    <x v="253"/>
    <n v="100390454"/>
    <x v="0"/>
    <x v="0"/>
    <s v="Apoio a Consultas de Especialidade e Medicamentos"/>
    <s v="ORI"/>
    <x v="0"/>
    <s v="ACE"/>
    <x v="0"/>
    <x v="0"/>
    <x v="0"/>
    <x v="0"/>
    <x v="0"/>
    <x v="0"/>
    <x v="0"/>
    <x v="0"/>
    <x v="0"/>
    <x v="0"/>
    <x v="0"/>
    <s v="Apoio a Consultas de Especialidade e Medicamentos"/>
    <x v="0"/>
    <x v="0"/>
    <x v="0"/>
    <x v="0"/>
    <x v="1"/>
    <x v="0"/>
    <x v="0"/>
    <x v="0"/>
    <x v="0"/>
    <x v="0"/>
    <x v="0"/>
    <x v="0"/>
    <s v="Apoio a favor do Sr. Adolfo Pereira Landim, para realização de exame Medica, conforme anexo."/>
  </r>
  <r>
    <x v="1"/>
    <n v="0"/>
    <n v="0"/>
    <n v="0"/>
    <n v="96100"/>
    <x v="1988"/>
    <x v="0"/>
    <x v="0"/>
    <x v="0"/>
    <s v="01.23.04.14"/>
    <x v="48"/>
    <x v="7"/>
    <x v="8"/>
    <s v="Ambiente"/>
    <s v="01.23.04"/>
    <s v="Ambiente"/>
    <s v="01.23.04"/>
    <x v="1"/>
    <x v="0"/>
    <x v="0"/>
    <x v="0"/>
    <x v="0"/>
    <x v="1"/>
    <x v="1"/>
    <x v="0"/>
    <x v="4"/>
    <s v="2024-06-21"/>
    <x v="1"/>
    <n v="961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destinados ao trabalhos dos espaços verdes realizados, durante o mês de junho de 2024, conforme anexo."/>
  </r>
  <r>
    <x v="0"/>
    <n v="0"/>
    <n v="0"/>
    <n v="0"/>
    <n v="12750"/>
    <x v="1989"/>
    <x v="0"/>
    <x v="1"/>
    <x v="0"/>
    <s v="80.02.01"/>
    <x v="2"/>
    <x v="2"/>
    <x v="2"/>
    <s v="Retenções Iur"/>
    <s v="80.02.01"/>
    <s v="Retenções Iur"/>
    <s v="80.02.01"/>
    <x v="2"/>
    <x v="0"/>
    <x v="1"/>
    <x v="0"/>
    <x v="1"/>
    <x v="2"/>
    <x v="2"/>
    <x v="0"/>
    <x v="3"/>
    <s v="2024-05-06"/>
    <x v="1"/>
    <n v="12750"/>
    <x v="0"/>
    <m/>
    <x v="0"/>
    <m/>
    <x v="2"/>
    <n v="100474696"/>
    <x v="0"/>
    <x v="0"/>
    <s v="Retenções Iur"/>
    <s v="ORI"/>
    <x v="0"/>
    <s v="RIUR"/>
    <x v="0"/>
    <x v="0"/>
    <x v="0"/>
    <x v="0"/>
    <x v="0"/>
    <x v="0"/>
    <x v="0"/>
    <x v="0"/>
    <x v="0"/>
    <x v="0"/>
    <x v="0"/>
    <s v="Retenções Iur"/>
    <x v="0"/>
    <x v="0"/>
    <x v="0"/>
    <x v="0"/>
    <x v="2"/>
    <x v="0"/>
    <x v="0"/>
    <x v="0"/>
    <x v="0"/>
    <x v="1"/>
    <x v="0"/>
    <x v="0"/>
    <s v="RETENCAO OT"/>
  </r>
  <r>
    <x v="0"/>
    <n v="0"/>
    <n v="0"/>
    <n v="0"/>
    <n v="7949"/>
    <x v="1990"/>
    <x v="0"/>
    <x v="1"/>
    <x v="0"/>
    <s v="03.03.10"/>
    <x v="8"/>
    <x v="0"/>
    <x v="4"/>
    <s v="Receitas Da Câmara"/>
    <s v="03.03.10"/>
    <s v="Receitas Da Câmara"/>
    <s v="03.03.10"/>
    <x v="9"/>
    <x v="0"/>
    <x v="3"/>
    <x v="3"/>
    <x v="0"/>
    <x v="0"/>
    <x v="2"/>
    <x v="0"/>
    <x v="4"/>
    <s v="2024-06-25"/>
    <x v="1"/>
    <n v="79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1991"/>
    <x v="0"/>
    <x v="1"/>
    <x v="0"/>
    <s v="03.03.10"/>
    <x v="8"/>
    <x v="0"/>
    <x v="4"/>
    <s v="Receitas Da Câmara"/>
    <s v="03.03.10"/>
    <s v="Receitas Da Câmara"/>
    <s v="03.03.10"/>
    <x v="14"/>
    <x v="0"/>
    <x v="3"/>
    <x v="3"/>
    <x v="0"/>
    <x v="0"/>
    <x v="2"/>
    <x v="0"/>
    <x v="4"/>
    <s v="2024-06-25"/>
    <x v="1"/>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10"/>
    <x v="1992"/>
    <x v="0"/>
    <x v="1"/>
    <x v="0"/>
    <s v="03.03.10"/>
    <x v="8"/>
    <x v="0"/>
    <x v="4"/>
    <s v="Receitas Da Câmara"/>
    <s v="03.03.10"/>
    <s v="Receitas Da Câmara"/>
    <s v="03.03.10"/>
    <x v="17"/>
    <x v="0"/>
    <x v="3"/>
    <x v="3"/>
    <x v="0"/>
    <x v="0"/>
    <x v="2"/>
    <x v="0"/>
    <x v="4"/>
    <s v="2024-06-25"/>
    <x v="1"/>
    <n v="41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582"/>
    <x v="1993"/>
    <x v="0"/>
    <x v="1"/>
    <x v="0"/>
    <s v="03.03.10"/>
    <x v="8"/>
    <x v="0"/>
    <x v="4"/>
    <s v="Receitas Da Câmara"/>
    <s v="03.03.10"/>
    <s v="Receitas Da Câmara"/>
    <s v="03.03.10"/>
    <x v="18"/>
    <x v="0"/>
    <x v="0"/>
    <x v="0"/>
    <x v="0"/>
    <x v="0"/>
    <x v="2"/>
    <x v="0"/>
    <x v="4"/>
    <s v="2024-06-25"/>
    <x v="1"/>
    <n v="4158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1994"/>
    <x v="0"/>
    <x v="1"/>
    <x v="0"/>
    <s v="03.03.10"/>
    <x v="8"/>
    <x v="0"/>
    <x v="4"/>
    <s v="Receitas Da Câmara"/>
    <s v="03.03.10"/>
    <s v="Receitas Da Câmara"/>
    <s v="03.03.10"/>
    <x v="16"/>
    <x v="0"/>
    <x v="0"/>
    <x v="5"/>
    <x v="0"/>
    <x v="0"/>
    <x v="2"/>
    <x v="0"/>
    <x v="4"/>
    <s v="2024-06-25"/>
    <x v="1"/>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1995"/>
    <x v="0"/>
    <x v="1"/>
    <x v="0"/>
    <s v="03.03.10"/>
    <x v="8"/>
    <x v="0"/>
    <x v="4"/>
    <s v="Receitas Da Câmara"/>
    <s v="03.03.10"/>
    <s v="Receitas Da Câmara"/>
    <s v="03.03.10"/>
    <x v="8"/>
    <x v="0"/>
    <x v="3"/>
    <x v="3"/>
    <x v="0"/>
    <x v="0"/>
    <x v="2"/>
    <x v="0"/>
    <x v="4"/>
    <s v="2024-06-25"/>
    <x v="1"/>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20"/>
    <x v="1996"/>
    <x v="0"/>
    <x v="1"/>
    <x v="0"/>
    <s v="03.03.10"/>
    <x v="8"/>
    <x v="0"/>
    <x v="4"/>
    <s v="Receitas Da Câmara"/>
    <s v="03.03.10"/>
    <s v="Receitas Da Câmara"/>
    <s v="03.03.10"/>
    <x v="13"/>
    <x v="0"/>
    <x v="3"/>
    <x v="3"/>
    <x v="0"/>
    <x v="0"/>
    <x v="2"/>
    <x v="0"/>
    <x v="4"/>
    <s v="2024-06-25"/>
    <x v="1"/>
    <n v="2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05"/>
    <x v="1997"/>
    <x v="0"/>
    <x v="1"/>
    <x v="0"/>
    <s v="03.03.10"/>
    <x v="8"/>
    <x v="0"/>
    <x v="4"/>
    <s v="Receitas Da Câmara"/>
    <s v="03.03.10"/>
    <s v="Receitas Da Câmara"/>
    <s v="03.03.10"/>
    <x v="10"/>
    <x v="0"/>
    <x v="3"/>
    <x v="3"/>
    <x v="0"/>
    <x v="0"/>
    <x v="2"/>
    <x v="0"/>
    <x v="4"/>
    <s v="2024-06-25"/>
    <x v="1"/>
    <n v="59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00"/>
    <x v="1998"/>
    <x v="0"/>
    <x v="1"/>
    <x v="0"/>
    <s v="03.03.10"/>
    <x v="8"/>
    <x v="0"/>
    <x v="4"/>
    <s v="Receitas Da Câmara"/>
    <s v="03.03.10"/>
    <s v="Receitas Da Câmara"/>
    <s v="03.03.10"/>
    <x v="11"/>
    <x v="0"/>
    <x v="0"/>
    <x v="5"/>
    <x v="0"/>
    <x v="0"/>
    <x v="2"/>
    <x v="0"/>
    <x v="4"/>
    <s v="2024-06-25"/>
    <x v="1"/>
    <n v="6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000"/>
    <x v="1999"/>
    <x v="0"/>
    <x v="1"/>
    <x v="0"/>
    <s v="03.03.10"/>
    <x v="8"/>
    <x v="0"/>
    <x v="4"/>
    <s v="Receitas Da Câmara"/>
    <s v="03.03.10"/>
    <s v="Receitas Da Câmara"/>
    <s v="03.03.10"/>
    <x v="12"/>
    <x v="0"/>
    <x v="3"/>
    <x v="3"/>
    <x v="0"/>
    <x v="0"/>
    <x v="2"/>
    <x v="0"/>
    <x v="4"/>
    <s v="2024-06-25"/>
    <x v="1"/>
    <n v="2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0"/>
    <x v="2000"/>
    <x v="0"/>
    <x v="1"/>
    <x v="0"/>
    <s v="03.03.10"/>
    <x v="8"/>
    <x v="0"/>
    <x v="4"/>
    <s v="Receitas Da Câmara"/>
    <s v="03.03.10"/>
    <s v="Receitas Da Câmara"/>
    <s v="03.03.10"/>
    <x v="6"/>
    <x v="0"/>
    <x v="3"/>
    <x v="3"/>
    <x v="0"/>
    <x v="0"/>
    <x v="2"/>
    <x v="0"/>
    <x v="4"/>
    <s v="2024-06-25"/>
    <x v="1"/>
    <n v="2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34"/>
    <x v="2001"/>
    <x v="0"/>
    <x v="1"/>
    <x v="0"/>
    <s v="80.02.01"/>
    <x v="2"/>
    <x v="2"/>
    <x v="2"/>
    <s v="Retenções Iur"/>
    <s v="80.02.01"/>
    <s v="Retenções Iur"/>
    <s v="80.02.01"/>
    <x v="2"/>
    <x v="0"/>
    <x v="1"/>
    <x v="0"/>
    <x v="1"/>
    <x v="2"/>
    <x v="2"/>
    <x v="0"/>
    <x v="4"/>
    <s v="2024-06-19"/>
    <x v="1"/>
    <n v="10834"/>
    <x v="0"/>
    <m/>
    <x v="0"/>
    <m/>
    <x v="2"/>
    <n v="100474696"/>
    <x v="0"/>
    <x v="0"/>
    <s v="Retenções Iur"/>
    <s v="ORI"/>
    <x v="0"/>
    <s v="RIUR"/>
    <x v="0"/>
    <x v="0"/>
    <x v="0"/>
    <x v="0"/>
    <x v="0"/>
    <x v="0"/>
    <x v="0"/>
    <x v="0"/>
    <x v="0"/>
    <x v="0"/>
    <x v="0"/>
    <s v="Retenções Iur"/>
    <x v="0"/>
    <x v="0"/>
    <x v="0"/>
    <x v="0"/>
    <x v="2"/>
    <x v="0"/>
    <x v="0"/>
    <x v="0"/>
    <x v="0"/>
    <x v="1"/>
    <x v="0"/>
    <x v="0"/>
    <s v="RETENCAO OT"/>
  </r>
  <r>
    <x v="2"/>
    <n v="0"/>
    <n v="0"/>
    <n v="0"/>
    <n v="8213"/>
    <x v="2002"/>
    <x v="0"/>
    <x v="0"/>
    <x v="0"/>
    <s v="80.02.10.01"/>
    <x v="16"/>
    <x v="2"/>
    <x v="2"/>
    <s v="Outros"/>
    <s v="80.02.10"/>
    <s v="Outros"/>
    <s v="80.02.10"/>
    <x v="66"/>
    <x v="0"/>
    <x v="5"/>
    <x v="13"/>
    <x v="1"/>
    <x v="2"/>
    <x v="0"/>
    <x v="0"/>
    <x v="4"/>
    <s v="2024-06-19"/>
    <x v="1"/>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9151"/>
    <x v="2003"/>
    <x v="0"/>
    <x v="1"/>
    <x v="0"/>
    <s v="80.02.01"/>
    <x v="2"/>
    <x v="2"/>
    <x v="2"/>
    <s v="Retenções Iur"/>
    <s v="80.02.01"/>
    <s v="Retenções Iur"/>
    <s v="80.02.01"/>
    <x v="2"/>
    <x v="0"/>
    <x v="1"/>
    <x v="0"/>
    <x v="1"/>
    <x v="2"/>
    <x v="2"/>
    <x v="0"/>
    <x v="4"/>
    <s v="2024-06-19"/>
    <x v="1"/>
    <n v="9151"/>
    <x v="0"/>
    <m/>
    <x v="0"/>
    <m/>
    <x v="2"/>
    <n v="100474696"/>
    <x v="0"/>
    <x v="0"/>
    <s v="Retenções Iur"/>
    <s v="ORI"/>
    <x v="0"/>
    <s v="RIUR"/>
    <x v="0"/>
    <x v="0"/>
    <x v="0"/>
    <x v="0"/>
    <x v="0"/>
    <x v="0"/>
    <x v="0"/>
    <x v="0"/>
    <x v="0"/>
    <x v="0"/>
    <x v="0"/>
    <s v="Retenções Iur"/>
    <x v="0"/>
    <x v="0"/>
    <x v="0"/>
    <x v="0"/>
    <x v="2"/>
    <x v="0"/>
    <x v="0"/>
    <x v="0"/>
    <x v="0"/>
    <x v="1"/>
    <x v="0"/>
    <x v="0"/>
    <s v="RETENCAO OT"/>
  </r>
  <r>
    <x v="2"/>
    <n v="0"/>
    <n v="0"/>
    <n v="0"/>
    <n v="11086"/>
    <x v="2004"/>
    <x v="0"/>
    <x v="0"/>
    <x v="0"/>
    <s v="80.02.10.01"/>
    <x v="16"/>
    <x v="2"/>
    <x v="2"/>
    <s v="Outros"/>
    <s v="80.02.10"/>
    <s v="Outros"/>
    <s v="80.02.10"/>
    <x v="66"/>
    <x v="0"/>
    <x v="5"/>
    <x v="13"/>
    <x v="1"/>
    <x v="2"/>
    <x v="0"/>
    <x v="0"/>
    <x v="4"/>
    <s v="2024-06-19"/>
    <x v="1"/>
    <n v="11086"/>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7660"/>
    <x v="2005"/>
    <x v="0"/>
    <x v="0"/>
    <x v="0"/>
    <s v="03.16.21"/>
    <x v="56"/>
    <x v="0"/>
    <x v="0"/>
    <s v="Dir. Turismo, Investimento e Emprendedorismo"/>
    <s v="03.16.21"/>
    <s v="Dir. Turismo, Investimento e Emprendedorismo"/>
    <s v="03.16.21"/>
    <x v="31"/>
    <x v="0"/>
    <x v="0"/>
    <x v="1"/>
    <x v="0"/>
    <x v="0"/>
    <x v="0"/>
    <x v="0"/>
    <x v="4"/>
    <s v="2024-06-28"/>
    <x v="1"/>
    <n v="7660"/>
    <x v="0"/>
    <m/>
    <x v="0"/>
    <m/>
    <x v="228"/>
    <n v="100478954"/>
    <x v="0"/>
    <x v="0"/>
    <s v="Dir. Turismo, Investimento e Emprendedorismo"/>
    <s v="ORI"/>
    <x v="0"/>
    <m/>
    <x v="0"/>
    <x v="0"/>
    <x v="0"/>
    <x v="0"/>
    <x v="0"/>
    <x v="0"/>
    <x v="0"/>
    <x v="0"/>
    <x v="0"/>
    <x v="0"/>
    <x v="0"/>
    <s v="Dir. Turismo, Investimento e Emprendedorismo"/>
    <x v="0"/>
    <x v="0"/>
    <x v="0"/>
    <x v="0"/>
    <x v="0"/>
    <x v="0"/>
    <x v="0"/>
    <x v="0"/>
    <x v="0"/>
    <x v="0"/>
    <x v="0"/>
    <x v="0"/>
    <s v="Pagamento a favor da senhora Máxima Moreno, correspondente a subsídio de comunicação que não foi processado no salário referente ao mês de junho de 2024, conforme anexo."/>
  </r>
  <r>
    <x v="0"/>
    <n v="0"/>
    <n v="0"/>
    <n v="0"/>
    <n v="980"/>
    <x v="2006"/>
    <x v="0"/>
    <x v="0"/>
    <x v="0"/>
    <s v="03.16.15"/>
    <x v="0"/>
    <x v="0"/>
    <x v="0"/>
    <s v="Direção Financeira"/>
    <s v="03.16.15"/>
    <s v="Direção Financeira"/>
    <s v="03.16.15"/>
    <x v="31"/>
    <x v="0"/>
    <x v="0"/>
    <x v="1"/>
    <x v="0"/>
    <x v="0"/>
    <x v="0"/>
    <x v="0"/>
    <x v="9"/>
    <s v="2024-07-03"/>
    <x v="2"/>
    <n v="980"/>
    <x v="0"/>
    <m/>
    <x v="0"/>
    <m/>
    <x v="21"/>
    <n v="100391960"/>
    <x v="0"/>
    <x v="0"/>
    <s v="Direção Financeira"/>
    <s v="ORI"/>
    <x v="0"/>
    <m/>
    <x v="0"/>
    <x v="0"/>
    <x v="0"/>
    <x v="0"/>
    <x v="0"/>
    <x v="0"/>
    <x v="0"/>
    <x v="0"/>
    <x v="0"/>
    <x v="0"/>
    <x v="0"/>
    <s v="Direção Financeira"/>
    <x v="0"/>
    <x v="0"/>
    <x v="0"/>
    <x v="0"/>
    <x v="0"/>
    <x v="0"/>
    <x v="0"/>
    <x v="0"/>
    <x v="0"/>
    <x v="0"/>
    <x v="0"/>
    <x v="0"/>
    <s v="Pagamento referente a aquisição de 2 carregamento de saldo para o aparelho de levantamento topográfico do gabinete técnico da CMSM, Conforme anexo."/>
  </r>
  <r>
    <x v="0"/>
    <n v="0"/>
    <n v="0"/>
    <n v="0"/>
    <n v="1500"/>
    <x v="2007"/>
    <x v="0"/>
    <x v="1"/>
    <x v="0"/>
    <s v="03.03.10"/>
    <x v="8"/>
    <x v="0"/>
    <x v="4"/>
    <s v="Receitas Da Câmara"/>
    <s v="03.03.10"/>
    <s v="Receitas Da Câmara"/>
    <s v="03.03.10"/>
    <x v="57"/>
    <x v="0"/>
    <x v="3"/>
    <x v="12"/>
    <x v="0"/>
    <x v="0"/>
    <x v="2"/>
    <x v="0"/>
    <x v="4"/>
    <s v="2024-06-03"/>
    <x v="1"/>
    <n v="1500"/>
    <x v="0"/>
    <m/>
    <x v="0"/>
    <m/>
    <x v="6"/>
    <n v="100474914"/>
    <x v="0"/>
    <x v="0"/>
    <s v="Receitas Da Câmara"/>
    <s v="EXT"/>
    <x v="0"/>
    <s v="RDC"/>
    <x v="0"/>
    <x v="0"/>
    <x v="0"/>
    <x v="0"/>
    <x v="0"/>
    <x v="0"/>
    <x v="0"/>
    <x v="0"/>
    <x v="0"/>
    <x v="0"/>
    <x v="0"/>
    <s v="Receitas Da Câmara"/>
    <x v="0"/>
    <x v="0"/>
    <x v="0"/>
    <x v="0"/>
    <x v="0"/>
    <x v="0"/>
    <x v="0"/>
    <x v="0"/>
    <x v="0"/>
    <x v="0"/>
    <x v="0"/>
    <x v="0"/>
    <s v="Reposição do valor não abatido no pagamento, cab. 271937,conforme anexo."/>
  </r>
  <r>
    <x v="0"/>
    <n v="0"/>
    <n v="0"/>
    <n v="0"/>
    <n v="2870"/>
    <x v="2008"/>
    <x v="0"/>
    <x v="1"/>
    <x v="0"/>
    <s v="03.03.10"/>
    <x v="8"/>
    <x v="0"/>
    <x v="4"/>
    <s v="Receitas Da Câmara"/>
    <s v="03.03.10"/>
    <s v="Receitas Da Câmara"/>
    <s v="03.03.10"/>
    <x v="13"/>
    <x v="0"/>
    <x v="3"/>
    <x v="3"/>
    <x v="0"/>
    <x v="0"/>
    <x v="2"/>
    <x v="0"/>
    <x v="9"/>
    <s v="2024-07-11"/>
    <x v="2"/>
    <n v="28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500"/>
    <x v="2009"/>
    <x v="0"/>
    <x v="1"/>
    <x v="0"/>
    <s v="03.03.10"/>
    <x v="8"/>
    <x v="0"/>
    <x v="4"/>
    <s v="Receitas Da Câmara"/>
    <s v="03.03.10"/>
    <s v="Receitas Da Câmara"/>
    <s v="03.03.10"/>
    <x v="17"/>
    <x v="0"/>
    <x v="3"/>
    <x v="3"/>
    <x v="0"/>
    <x v="0"/>
    <x v="2"/>
    <x v="0"/>
    <x v="9"/>
    <s v="2024-07-11"/>
    <x v="2"/>
    <n v="13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2010"/>
    <x v="0"/>
    <x v="1"/>
    <x v="0"/>
    <s v="03.03.10"/>
    <x v="8"/>
    <x v="0"/>
    <x v="4"/>
    <s v="Receitas Da Câmara"/>
    <s v="03.03.10"/>
    <s v="Receitas Da Câmara"/>
    <s v="03.03.10"/>
    <x v="6"/>
    <x v="0"/>
    <x v="3"/>
    <x v="3"/>
    <x v="0"/>
    <x v="0"/>
    <x v="2"/>
    <x v="0"/>
    <x v="9"/>
    <s v="2024-07-11"/>
    <x v="2"/>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133"/>
    <x v="2011"/>
    <x v="0"/>
    <x v="1"/>
    <x v="0"/>
    <s v="03.03.10"/>
    <x v="8"/>
    <x v="0"/>
    <x v="4"/>
    <s v="Receitas Da Câmara"/>
    <s v="03.03.10"/>
    <s v="Receitas Da Câmara"/>
    <s v="03.03.10"/>
    <x v="18"/>
    <x v="0"/>
    <x v="0"/>
    <x v="0"/>
    <x v="0"/>
    <x v="0"/>
    <x v="2"/>
    <x v="0"/>
    <x v="9"/>
    <s v="2024-07-11"/>
    <x v="2"/>
    <n v="7813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50"/>
    <x v="2012"/>
    <x v="0"/>
    <x v="1"/>
    <x v="0"/>
    <s v="03.03.10"/>
    <x v="8"/>
    <x v="0"/>
    <x v="4"/>
    <s v="Receitas Da Câmara"/>
    <s v="03.03.10"/>
    <s v="Receitas Da Câmara"/>
    <s v="03.03.10"/>
    <x v="76"/>
    <x v="0"/>
    <x v="3"/>
    <x v="7"/>
    <x v="0"/>
    <x v="0"/>
    <x v="2"/>
    <x v="0"/>
    <x v="9"/>
    <s v="2024-07-11"/>
    <x v="2"/>
    <n v="29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0"/>
    <x v="2013"/>
    <x v="0"/>
    <x v="1"/>
    <x v="0"/>
    <s v="03.03.10"/>
    <x v="8"/>
    <x v="0"/>
    <x v="4"/>
    <s v="Receitas Da Câmara"/>
    <s v="03.03.10"/>
    <s v="Receitas Da Câmara"/>
    <s v="03.03.10"/>
    <x v="8"/>
    <x v="0"/>
    <x v="3"/>
    <x v="3"/>
    <x v="0"/>
    <x v="0"/>
    <x v="2"/>
    <x v="0"/>
    <x v="9"/>
    <s v="2024-07-11"/>
    <x v="2"/>
    <n v="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50"/>
    <x v="2014"/>
    <x v="0"/>
    <x v="1"/>
    <x v="0"/>
    <s v="03.03.10"/>
    <x v="8"/>
    <x v="0"/>
    <x v="4"/>
    <s v="Receitas Da Câmara"/>
    <s v="03.03.10"/>
    <s v="Receitas Da Câmara"/>
    <s v="03.03.10"/>
    <x v="10"/>
    <x v="0"/>
    <x v="3"/>
    <x v="3"/>
    <x v="0"/>
    <x v="0"/>
    <x v="2"/>
    <x v="0"/>
    <x v="9"/>
    <s v="2024-07-11"/>
    <x v="2"/>
    <n v="52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825"/>
    <x v="2015"/>
    <x v="0"/>
    <x v="1"/>
    <x v="0"/>
    <s v="03.03.10"/>
    <x v="8"/>
    <x v="0"/>
    <x v="4"/>
    <s v="Receitas Da Câmara"/>
    <s v="03.03.10"/>
    <s v="Receitas Da Câmara"/>
    <s v="03.03.10"/>
    <x v="12"/>
    <x v="0"/>
    <x v="3"/>
    <x v="3"/>
    <x v="0"/>
    <x v="0"/>
    <x v="2"/>
    <x v="0"/>
    <x v="9"/>
    <s v="2024-07-11"/>
    <x v="2"/>
    <n v="148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610"/>
    <x v="2016"/>
    <x v="0"/>
    <x v="1"/>
    <x v="0"/>
    <s v="03.03.10"/>
    <x v="8"/>
    <x v="0"/>
    <x v="4"/>
    <s v="Receitas Da Câmara"/>
    <s v="03.03.10"/>
    <s v="Receitas Da Câmara"/>
    <s v="03.03.10"/>
    <x v="9"/>
    <x v="0"/>
    <x v="3"/>
    <x v="3"/>
    <x v="0"/>
    <x v="0"/>
    <x v="2"/>
    <x v="0"/>
    <x v="9"/>
    <s v="2024-07-11"/>
    <x v="2"/>
    <n v="96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100"/>
    <x v="2017"/>
    <x v="0"/>
    <x v="1"/>
    <x v="0"/>
    <s v="03.03.10"/>
    <x v="8"/>
    <x v="0"/>
    <x v="4"/>
    <s v="Receitas Da Câmara"/>
    <s v="03.03.10"/>
    <s v="Receitas Da Câmara"/>
    <s v="03.03.10"/>
    <x v="11"/>
    <x v="0"/>
    <x v="0"/>
    <x v="5"/>
    <x v="0"/>
    <x v="0"/>
    <x v="2"/>
    <x v="0"/>
    <x v="9"/>
    <s v="2024-07-11"/>
    <x v="2"/>
    <n v="13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916"/>
    <x v="2018"/>
    <x v="0"/>
    <x v="0"/>
    <x v="0"/>
    <s v="03.16.15"/>
    <x v="0"/>
    <x v="0"/>
    <x v="0"/>
    <s v="Direção Financeira"/>
    <s v="03.16.15"/>
    <s v="Direção Financeira"/>
    <s v="03.16.15"/>
    <x v="33"/>
    <x v="0"/>
    <x v="0"/>
    <x v="0"/>
    <x v="0"/>
    <x v="0"/>
    <x v="0"/>
    <x v="0"/>
    <x v="9"/>
    <s v="2024-07-15"/>
    <x v="2"/>
    <n v="9916"/>
    <x v="0"/>
    <m/>
    <x v="0"/>
    <m/>
    <x v="332"/>
    <n v="100476433"/>
    <x v="0"/>
    <x v="0"/>
    <s v="Direção Financeira"/>
    <s v="ORI"/>
    <x v="0"/>
    <m/>
    <x v="0"/>
    <x v="0"/>
    <x v="0"/>
    <x v="0"/>
    <x v="0"/>
    <x v="0"/>
    <x v="0"/>
    <x v="0"/>
    <x v="0"/>
    <x v="0"/>
    <x v="0"/>
    <s v="Direção Financeira"/>
    <x v="0"/>
    <x v="0"/>
    <x v="0"/>
    <x v="0"/>
    <x v="0"/>
    <x v="0"/>
    <x v="0"/>
    <x v="0"/>
    <x v="0"/>
    <x v="0"/>
    <x v="0"/>
    <x v="0"/>
    <s v="Pagamento referente a aquisição de 01 (um) toner HP 17ª (CF217A), para Balção Social Único da CMSM, conforme anexo."/>
  </r>
  <r>
    <x v="0"/>
    <n v="0"/>
    <n v="0"/>
    <n v="0"/>
    <n v="20663"/>
    <x v="2019"/>
    <x v="0"/>
    <x v="0"/>
    <x v="0"/>
    <s v="03.16.15"/>
    <x v="0"/>
    <x v="0"/>
    <x v="0"/>
    <s v="Direção Financeira"/>
    <s v="03.16.15"/>
    <s v="Direção Financeira"/>
    <s v="03.16.15"/>
    <x v="50"/>
    <x v="0"/>
    <x v="2"/>
    <x v="11"/>
    <x v="0"/>
    <x v="0"/>
    <x v="0"/>
    <x v="0"/>
    <x v="9"/>
    <s v="2024-07-17"/>
    <x v="2"/>
    <n v="20663"/>
    <x v="0"/>
    <m/>
    <x v="0"/>
    <m/>
    <x v="76"/>
    <n v="100394431"/>
    <x v="0"/>
    <x v="0"/>
    <s v="Direção Financeira"/>
    <s v="ORI"/>
    <x v="0"/>
    <m/>
    <x v="0"/>
    <x v="0"/>
    <x v="0"/>
    <x v="0"/>
    <x v="0"/>
    <x v="0"/>
    <x v="0"/>
    <x v="0"/>
    <x v="0"/>
    <x v="0"/>
    <x v="0"/>
    <s v="Direção Financeira"/>
    <x v="0"/>
    <x v="0"/>
    <x v="0"/>
    <x v="0"/>
    <x v="0"/>
    <x v="0"/>
    <x v="0"/>
    <x v="0"/>
    <x v="0"/>
    <x v="0"/>
    <x v="0"/>
    <x v="0"/>
    <s v="Pagamento referente ao seguros da viatura ST-27-RU, Toyota Dina 280, conforme anexo. "/>
  </r>
  <r>
    <x v="0"/>
    <n v="0"/>
    <n v="0"/>
    <n v="0"/>
    <n v="2484"/>
    <x v="2020"/>
    <x v="0"/>
    <x v="0"/>
    <x v="0"/>
    <s v="03.16.15"/>
    <x v="0"/>
    <x v="0"/>
    <x v="0"/>
    <s v="Direção Financeira"/>
    <s v="03.16.15"/>
    <s v="Direção Financeira"/>
    <s v="03.16.15"/>
    <x v="58"/>
    <x v="0"/>
    <x v="0"/>
    <x v="1"/>
    <x v="0"/>
    <x v="0"/>
    <x v="0"/>
    <x v="0"/>
    <x v="9"/>
    <s v="2024-07-26"/>
    <x v="2"/>
    <n v="2484"/>
    <x v="0"/>
    <m/>
    <x v="0"/>
    <m/>
    <x v="89"/>
    <n v="100391565"/>
    <x v="0"/>
    <x v="0"/>
    <s v="Direção Financeira"/>
    <s v="ORI"/>
    <x v="0"/>
    <m/>
    <x v="0"/>
    <x v="0"/>
    <x v="0"/>
    <x v="0"/>
    <x v="0"/>
    <x v="0"/>
    <x v="0"/>
    <x v="0"/>
    <x v="0"/>
    <x v="0"/>
    <x v="0"/>
    <s v="Direção Financeira"/>
    <x v="0"/>
    <x v="0"/>
    <x v="0"/>
    <x v="0"/>
    <x v="0"/>
    <x v="0"/>
    <x v="0"/>
    <x v="0"/>
    <x v="0"/>
    <x v="0"/>
    <x v="0"/>
    <x v="0"/>
    <s v="Pagamento referente  a publicação de B.O IIª série , 1/4 página- extrato de deliberação nº 403/2024 de 22 de julho de 2024, e publicação B.O IIª serie, 1/8 pág. que aprova promoção da careira do técnico Alberto Miranda, para categoria de técnico nível II, conforme anexo."/>
  </r>
  <r>
    <x v="0"/>
    <n v="0"/>
    <n v="0"/>
    <n v="0"/>
    <n v="59400"/>
    <x v="2021"/>
    <x v="0"/>
    <x v="0"/>
    <x v="0"/>
    <s v="01.24.04.01.05"/>
    <x v="44"/>
    <x v="6"/>
    <x v="7"/>
    <s v="Segurança"/>
    <s v="01.24.04"/>
    <s v="Segurança"/>
    <s v="01.24.04"/>
    <x v="65"/>
    <x v="0"/>
    <x v="0"/>
    <x v="0"/>
    <x v="0"/>
    <x v="1"/>
    <x v="0"/>
    <x v="0"/>
    <x v="9"/>
    <s v="2024-07-30"/>
    <x v="2"/>
    <n v="59400"/>
    <x v="0"/>
    <m/>
    <x v="0"/>
    <m/>
    <x v="131"/>
    <n v="100479635"/>
    <x v="0"/>
    <x v="0"/>
    <s v="Formação de Bombeiros/Fiscais Municipais"/>
    <s v="ORI"/>
    <x v="0"/>
    <m/>
    <x v="0"/>
    <x v="0"/>
    <x v="0"/>
    <x v="0"/>
    <x v="0"/>
    <x v="0"/>
    <x v="0"/>
    <x v="0"/>
    <x v="0"/>
    <x v="0"/>
    <x v="0"/>
    <s v="Formação de Bombeiros/Fiscais Municipais"/>
    <x v="0"/>
    <x v="0"/>
    <x v="0"/>
    <x v="0"/>
    <x v="1"/>
    <x v="0"/>
    <x v="0"/>
    <x v="0"/>
    <x v="0"/>
    <x v="0"/>
    <x v="0"/>
    <x v="0"/>
    <s v="Pagamenta favor da Cantina da Policia Nacional, pela a aquisição de almoços fornecidos aos fomandos da Policia Municipal da CMSM, Periodo de 27 de maio a 21 de junho, confrome anexo."/>
  </r>
  <r>
    <x v="1"/>
    <n v="0"/>
    <n v="0"/>
    <n v="0"/>
    <n v="336600"/>
    <x v="2022"/>
    <x v="0"/>
    <x v="0"/>
    <x v="0"/>
    <s v="01.27.06.61"/>
    <x v="34"/>
    <x v="1"/>
    <x v="1"/>
    <s v="Requalificação Urbana e habitação"/>
    <s v="01.27.06"/>
    <s v="Requalificação Urbana e habitação"/>
    <s v="01.27.06"/>
    <x v="1"/>
    <x v="0"/>
    <x v="0"/>
    <x v="0"/>
    <x v="0"/>
    <x v="1"/>
    <x v="1"/>
    <x v="0"/>
    <x v="5"/>
    <s v="2024-08-01"/>
    <x v="2"/>
    <n v="336600"/>
    <x v="0"/>
    <m/>
    <x v="0"/>
    <m/>
    <x v="135"/>
    <n v="100479497"/>
    <x v="0"/>
    <x v="0"/>
    <s v="Requalificação Urbana de Ponta Verde"/>
    <s v="ORI"/>
    <x v="0"/>
    <s v="PVR"/>
    <x v="0"/>
    <x v="0"/>
    <x v="0"/>
    <x v="0"/>
    <x v="0"/>
    <x v="0"/>
    <x v="0"/>
    <x v="0"/>
    <x v="0"/>
    <x v="0"/>
    <x v="0"/>
    <s v="Requalificação Urbana de Ponta Verde"/>
    <x v="0"/>
    <x v="0"/>
    <x v="0"/>
    <x v="0"/>
    <x v="1"/>
    <x v="0"/>
    <x v="0"/>
    <x v="0"/>
    <x v="0"/>
    <x v="0"/>
    <x v="0"/>
    <x v="0"/>
    <s v="Pagamento a favor da Transporte Comercio e serviços-J. Gonçalves, pela a quisição de serviços de transporte de paralelo de Achada Forte Ribeir Granda pra São Miguel, confrome anexo."/>
  </r>
  <r>
    <x v="1"/>
    <n v="0"/>
    <n v="0"/>
    <n v="0"/>
    <n v="4373629"/>
    <x v="2023"/>
    <x v="0"/>
    <x v="0"/>
    <x v="0"/>
    <s v="01.27.01.06"/>
    <x v="49"/>
    <x v="1"/>
    <x v="1"/>
    <s v="Ordenamento território"/>
    <s v="01.27.01"/>
    <s v="Ordenamento território"/>
    <s v="01.27.01"/>
    <x v="1"/>
    <x v="0"/>
    <x v="0"/>
    <x v="0"/>
    <x v="0"/>
    <x v="1"/>
    <x v="1"/>
    <x v="0"/>
    <x v="5"/>
    <s v="2024-08-01"/>
    <x v="2"/>
    <n v="4373629"/>
    <x v="0"/>
    <m/>
    <x v="0"/>
    <m/>
    <x v="333"/>
    <n v="100479643"/>
    <x v="0"/>
    <x v="0"/>
    <s v="Infraestruturação da Zona do Bácio"/>
    <s v="ORI"/>
    <x v="0"/>
    <m/>
    <x v="0"/>
    <x v="0"/>
    <x v="0"/>
    <x v="0"/>
    <x v="0"/>
    <x v="0"/>
    <x v="0"/>
    <x v="0"/>
    <x v="0"/>
    <x v="0"/>
    <x v="0"/>
    <s v="Infraestruturação da Zona do Bácio"/>
    <x v="0"/>
    <x v="0"/>
    <x v="0"/>
    <x v="0"/>
    <x v="1"/>
    <x v="0"/>
    <x v="0"/>
    <x v="0"/>
    <x v="0"/>
    <x v="0"/>
    <x v="0"/>
    <x v="0"/>
    <s v="Pagamento a favor de São Pedro Construção, referente ao pagamento de 20% de adiantamento para a obra de construção do comando dos Bombeiro na localidade de Bacio, confrome anexo."/>
  </r>
  <r>
    <x v="0"/>
    <n v="0"/>
    <n v="0"/>
    <n v="0"/>
    <n v="6411"/>
    <x v="2024"/>
    <x v="0"/>
    <x v="1"/>
    <x v="0"/>
    <s v="80.02.01"/>
    <x v="2"/>
    <x v="2"/>
    <x v="2"/>
    <s v="Retenções Iur"/>
    <s v="80.02.01"/>
    <s v="Retenções Iur"/>
    <s v="80.02.01"/>
    <x v="2"/>
    <x v="0"/>
    <x v="1"/>
    <x v="0"/>
    <x v="1"/>
    <x v="2"/>
    <x v="2"/>
    <x v="0"/>
    <x v="9"/>
    <s v="2024-07-23"/>
    <x v="2"/>
    <n v="6411"/>
    <x v="0"/>
    <m/>
    <x v="0"/>
    <m/>
    <x v="2"/>
    <n v="100474696"/>
    <x v="0"/>
    <x v="0"/>
    <s v="Retenções Iur"/>
    <s v="ORI"/>
    <x v="0"/>
    <s v="RIUR"/>
    <x v="0"/>
    <x v="0"/>
    <x v="0"/>
    <x v="0"/>
    <x v="0"/>
    <x v="0"/>
    <x v="0"/>
    <x v="0"/>
    <x v="0"/>
    <x v="0"/>
    <x v="0"/>
    <s v="Retenções Iur"/>
    <x v="0"/>
    <x v="0"/>
    <x v="0"/>
    <x v="0"/>
    <x v="2"/>
    <x v="0"/>
    <x v="0"/>
    <x v="0"/>
    <x v="0"/>
    <x v="1"/>
    <x v="0"/>
    <x v="0"/>
    <s v="RETENCAO OT"/>
  </r>
  <r>
    <x v="0"/>
    <n v="0"/>
    <n v="0"/>
    <n v="0"/>
    <n v="582"/>
    <x v="2025"/>
    <x v="0"/>
    <x v="0"/>
    <x v="0"/>
    <s v="03.16.21"/>
    <x v="56"/>
    <x v="0"/>
    <x v="0"/>
    <s v="Dir. Turismo, Investimento e Emprendedorismo"/>
    <s v="03.16.21"/>
    <s v="Dir. Turismo, Investimento e Emprendedorismo"/>
    <s v="03.16.21"/>
    <x v="31"/>
    <x v="0"/>
    <x v="0"/>
    <x v="1"/>
    <x v="0"/>
    <x v="0"/>
    <x v="0"/>
    <x v="0"/>
    <x v="7"/>
    <s v="2024-09-19"/>
    <x v="2"/>
    <n v="582"/>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9-2024"/>
  </r>
  <r>
    <x v="0"/>
    <n v="0"/>
    <n v="0"/>
    <n v="0"/>
    <n v="5829"/>
    <x v="2025"/>
    <x v="0"/>
    <x v="0"/>
    <x v="0"/>
    <s v="03.16.21"/>
    <x v="56"/>
    <x v="0"/>
    <x v="0"/>
    <s v="Dir. Turismo, Investimento e Emprendedorismo"/>
    <s v="03.16.21"/>
    <s v="Dir. Turismo, Investimento e Emprendedorismo"/>
    <s v="03.16.21"/>
    <x v="49"/>
    <x v="0"/>
    <x v="0"/>
    <x v="0"/>
    <x v="1"/>
    <x v="0"/>
    <x v="0"/>
    <x v="0"/>
    <x v="7"/>
    <s v="2024-09-19"/>
    <x v="2"/>
    <n v="5829"/>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9-2024"/>
  </r>
  <r>
    <x v="0"/>
    <n v="0"/>
    <n v="0"/>
    <n v="0"/>
    <n v="4625"/>
    <x v="2026"/>
    <x v="0"/>
    <x v="1"/>
    <x v="0"/>
    <s v="80.02.01"/>
    <x v="2"/>
    <x v="2"/>
    <x v="2"/>
    <s v="Retenções Iur"/>
    <s v="80.02.01"/>
    <s v="Retenções Iur"/>
    <s v="80.02.01"/>
    <x v="2"/>
    <x v="0"/>
    <x v="1"/>
    <x v="0"/>
    <x v="1"/>
    <x v="2"/>
    <x v="2"/>
    <x v="0"/>
    <x v="5"/>
    <s v="2024-08-27"/>
    <x v="2"/>
    <n v="4625"/>
    <x v="0"/>
    <m/>
    <x v="0"/>
    <m/>
    <x v="2"/>
    <n v="100474696"/>
    <x v="0"/>
    <x v="0"/>
    <s v="Retenções Iur"/>
    <s v="ORI"/>
    <x v="0"/>
    <s v="RIUR"/>
    <x v="0"/>
    <x v="0"/>
    <x v="0"/>
    <x v="0"/>
    <x v="0"/>
    <x v="0"/>
    <x v="0"/>
    <x v="0"/>
    <x v="0"/>
    <x v="0"/>
    <x v="0"/>
    <s v="Retenções Iur"/>
    <x v="0"/>
    <x v="0"/>
    <x v="0"/>
    <x v="0"/>
    <x v="2"/>
    <x v="0"/>
    <x v="0"/>
    <x v="0"/>
    <x v="0"/>
    <x v="1"/>
    <x v="0"/>
    <x v="0"/>
    <s v="RETENCAO OT"/>
  </r>
  <r>
    <x v="0"/>
    <n v="0"/>
    <n v="0"/>
    <n v="0"/>
    <n v="1148"/>
    <x v="2027"/>
    <x v="0"/>
    <x v="1"/>
    <x v="0"/>
    <s v="80.02.01"/>
    <x v="2"/>
    <x v="2"/>
    <x v="2"/>
    <s v="Retenções Iur"/>
    <s v="80.02.01"/>
    <s v="Retenções Iur"/>
    <s v="80.02.01"/>
    <x v="2"/>
    <x v="0"/>
    <x v="1"/>
    <x v="0"/>
    <x v="1"/>
    <x v="2"/>
    <x v="2"/>
    <x v="0"/>
    <x v="7"/>
    <s v="2024-09-03"/>
    <x v="2"/>
    <n v="1148"/>
    <x v="0"/>
    <m/>
    <x v="0"/>
    <m/>
    <x v="2"/>
    <n v="100474696"/>
    <x v="0"/>
    <x v="0"/>
    <s v="Retenções Iur"/>
    <s v="ORI"/>
    <x v="0"/>
    <s v="RIUR"/>
    <x v="0"/>
    <x v="0"/>
    <x v="0"/>
    <x v="0"/>
    <x v="0"/>
    <x v="0"/>
    <x v="0"/>
    <x v="0"/>
    <x v="0"/>
    <x v="0"/>
    <x v="0"/>
    <s v="Retenções Iur"/>
    <x v="0"/>
    <x v="0"/>
    <x v="0"/>
    <x v="0"/>
    <x v="2"/>
    <x v="0"/>
    <x v="0"/>
    <x v="0"/>
    <x v="0"/>
    <x v="1"/>
    <x v="0"/>
    <x v="0"/>
    <s v="RETENCAO OT"/>
  </r>
  <r>
    <x v="0"/>
    <n v="0"/>
    <n v="0"/>
    <n v="0"/>
    <n v="47000"/>
    <x v="2028"/>
    <x v="0"/>
    <x v="1"/>
    <x v="0"/>
    <s v="03.03.10"/>
    <x v="8"/>
    <x v="0"/>
    <x v="4"/>
    <s v="Receitas Da Câmara"/>
    <s v="03.03.10"/>
    <s v="Receitas Da Câmara"/>
    <s v="03.03.10"/>
    <x v="6"/>
    <x v="0"/>
    <x v="3"/>
    <x v="3"/>
    <x v="0"/>
    <x v="0"/>
    <x v="2"/>
    <x v="0"/>
    <x v="5"/>
    <s v="2024-08-19"/>
    <x v="2"/>
    <n v="47000"/>
    <x v="0"/>
    <m/>
    <x v="0"/>
    <m/>
    <x v="6"/>
    <n v="100474914"/>
    <x v="0"/>
    <x v="0"/>
    <s v="Receitas Da Câmara"/>
    <s v="EXT"/>
    <x v="0"/>
    <s v="RDC"/>
    <x v="0"/>
    <x v="0"/>
    <x v="0"/>
    <x v="0"/>
    <x v="0"/>
    <x v="0"/>
    <x v="0"/>
    <x v="0"/>
    <x v="0"/>
    <x v="0"/>
    <x v="0"/>
    <s v="Receitas Da Câmara"/>
    <x v="0"/>
    <x v="0"/>
    <x v="0"/>
    <x v="0"/>
    <x v="0"/>
    <x v="0"/>
    <x v="0"/>
    <x v="0"/>
    <x v="0"/>
    <x v="0"/>
    <x v="0"/>
    <x v="0"/>
    <s v="Deposito nº 762807716, sobre venda de free pass, conforme anexo."/>
  </r>
  <r>
    <x v="0"/>
    <n v="0"/>
    <n v="0"/>
    <n v="0"/>
    <n v="4800"/>
    <x v="2029"/>
    <x v="0"/>
    <x v="0"/>
    <x v="0"/>
    <s v="03.16.15"/>
    <x v="0"/>
    <x v="0"/>
    <x v="0"/>
    <s v="Direção Financeira"/>
    <s v="03.16.15"/>
    <s v="Direção Financeira"/>
    <s v="03.16.15"/>
    <x v="31"/>
    <x v="0"/>
    <x v="0"/>
    <x v="1"/>
    <x v="0"/>
    <x v="0"/>
    <x v="0"/>
    <x v="0"/>
    <x v="7"/>
    <s v="2024-09-19"/>
    <x v="2"/>
    <n v="4800"/>
    <x v="0"/>
    <m/>
    <x v="0"/>
    <m/>
    <x v="21"/>
    <n v="100391960"/>
    <x v="0"/>
    <x v="0"/>
    <s v="Direção Financeira"/>
    <s v="ORI"/>
    <x v="0"/>
    <m/>
    <x v="0"/>
    <x v="0"/>
    <x v="0"/>
    <x v="0"/>
    <x v="0"/>
    <x v="0"/>
    <x v="0"/>
    <x v="0"/>
    <x v="0"/>
    <x v="0"/>
    <x v="0"/>
    <s v="Direção Financeira"/>
    <x v="0"/>
    <x v="0"/>
    <x v="0"/>
    <x v="0"/>
    <x v="0"/>
    <x v="0"/>
    <x v="0"/>
    <x v="0"/>
    <x v="0"/>
    <x v="0"/>
    <x v="0"/>
    <x v="0"/>
    <s v="Pagamento a favor de CV Telecom, referente recarga de plafom"/>
  </r>
  <r>
    <x v="0"/>
    <n v="0"/>
    <n v="0"/>
    <n v="0"/>
    <n v="7578"/>
    <x v="2025"/>
    <x v="0"/>
    <x v="0"/>
    <x v="0"/>
    <s v="03.16.21"/>
    <x v="56"/>
    <x v="0"/>
    <x v="0"/>
    <s v="Dir. Turismo, Investimento e Emprendedorismo"/>
    <s v="03.16.21"/>
    <s v="Dir. Turismo, Investimento e Emprendedorismo"/>
    <s v="03.16.21"/>
    <x v="31"/>
    <x v="0"/>
    <x v="0"/>
    <x v="1"/>
    <x v="0"/>
    <x v="0"/>
    <x v="0"/>
    <x v="0"/>
    <x v="7"/>
    <s v="2024-09-19"/>
    <x v="2"/>
    <n v="7578"/>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9-2024"/>
  </r>
  <r>
    <x v="0"/>
    <n v="0"/>
    <n v="0"/>
    <n v="0"/>
    <n v="75771"/>
    <x v="2025"/>
    <x v="0"/>
    <x v="0"/>
    <x v="0"/>
    <s v="03.16.21"/>
    <x v="56"/>
    <x v="0"/>
    <x v="0"/>
    <s v="Dir. Turismo, Investimento e Emprendedorismo"/>
    <s v="03.16.21"/>
    <s v="Dir. Turismo, Investimento e Emprendedorismo"/>
    <s v="03.16.21"/>
    <x v="49"/>
    <x v="0"/>
    <x v="0"/>
    <x v="0"/>
    <x v="1"/>
    <x v="0"/>
    <x v="0"/>
    <x v="0"/>
    <x v="7"/>
    <s v="2024-09-19"/>
    <x v="2"/>
    <n v="75771"/>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9-2024"/>
  </r>
  <r>
    <x v="0"/>
    <n v="0"/>
    <n v="0"/>
    <n v="0"/>
    <n v="6750"/>
    <x v="2030"/>
    <x v="0"/>
    <x v="1"/>
    <x v="0"/>
    <s v="80.02.01"/>
    <x v="2"/>
    <x v="2"/>
    <x v="2"/>
    <s v="Retenções Iur"/>
    <s v="80.02.01"/>
    <s v="Retenções Iur"/>
    <s v="80.02.01"/>
    <x v="2"/>
    <x v="0"/>
    <x v="1"/>
    <x v="0"/>
    <x v="1"/>
    <x v="2"/>
    <x v="2"/>
    <x v="0"/>
    <x v="5"/>
    <s v="2024-08-02"/>
    <x v="2"/>
    <n v="6750"/>
    <x v="0"/>
    <m/>
    <x v="0"/>
    <m/>
    <x v="2"/>
    <n v="100474696"/>
    <x v="0"/>
    <x v="0"/>
    <s v="Retenções Iur"/>
    <s v="ORI"/>
    <x v="0"/>
    <s v="RIUR"/>
    <x v="0"/>
    <x v="0"/>
    <x v="0"/>
    <x v="0"/>
    <x v="0"/>
    <x v="0"/>
    <x v="0"/>
    <x v="0"/>
    <x v="0"/>
    <x v="0"/>
    <x v="0"/>
    <s v="Retenções Iur"/>
    <x v="0"/>
    <x v="0"/>
    <x v="0"/>
    <x v="0"/>
    <x v="2"/>
    <x v="0"/>
    <x v="0"/>
    <x v="0"/>
    <x v="0"/>
    <x v="1"/>
    <x v="0"/>
    <x v="0"/>
    <s v="RETENCAO OT"/>
  </r>
  <r>
    <x v="1"/>
    <n v="0"/>
    <n v="0"/>
    <n v="0"/>
    <n v="65116"/>
    <x v="2031"/>
    <x v="0"/>
    <x v="0"/>
    <x v="0"/>
    <s v="01.27.02.15"/>
    <x v="25"/>
    <x v="1"/>
    <x v="1"/>
    <s v="Saneamento básico"/>
    <s v="01.27.02"/>
    <s v="Saneamento básico"/>
    <s v="01.27.02"/>
    <x v="46"/>
    <x v="0"/>
    <x v="0"/>
    <x v="0"/>
    <x v="0"/>
    <x v="1"/>
    <x v="1"/>
    <x v="0"/>
    <x v="7"/>
    <s v="2024-09-20"/>
    <x v="2"/>
    <n v="65116"/>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e Felisberto Carvalho, pela a aquisição de combustíveis, destinados a viatura afeto a transferência de resíduos sólidos e urbanos da CMSM, conforme anexo. "/>
  </r>
  <r>
    <x v="0"/>
    <n v="0"/>
    <n v="0"/>
    <n v="0"/>
    <n v="6742"/>
    <x v="2032"/>
    <x v="0"/>
    <x v="0"/>
    <x v="0"/>
    <s v="03.16.15"/>
    <x v="0"/>
    <x v="0"/>
    <x v="0"/>
    <s v="Direção Financeira"/>
    <s v="03.16.15"/>
    <s v="Direção Financeira"/>
    <s v="03.16.15"/>
    <x v="48"/>
    <x v="0"/>
    <x v="0"/>
    <x v="0"/>
    <x v="1"/>
    <x v="0"/>
    <x v="0"/>
    <x v="0"/>
    <x v="7"/>
    <s v="2024-09-20"/>
    <x v="2"/>
    <n v="6742"/>
    <x v="0"/>
    <m/>
    <x v="0"/>
    <m/>
    <x v="57"/>
    <n v="100475419"/>
    <x v="0"/>
    <x v="0"/>
    <s v="Direção Financeira"/>
    <s v="ORI"/>
    <x v="0"/>
    <m/>
    <x v="0"/>
    <x v="0"/>
    <x v="0"/>
    <x v="0"/>
    <x v="0"/>
    <x v="0"/>
    <x v="0"/>
    <x v="0"/>
    <x v="0"/>
    <x v="0"/>
    <x v="0"/>
    <s v="Direção Financeira"/>
    <x v="0"/>
    <x v="0"/>
    <x v="0"/>
    <x v="0"/>
    <x v="0"/>
    <x v="0"/>
    <x v="0"/>
    <x v="0"/>
    <x v="0"/>
    <x v="0"/>
    <x v="0"/>
    <x v="0"/>
    <s v="Pagamento a favor da senhora Anila Rodrigues referente à diferença de salario,  durante o período da substituição da feria do do senhor Secretario  Municipal, conforme anexo."/>
  </r>
  <r>
    <x v="0"/>
    <n v="0"/>
    <n v="0"/>
    <n v="0"/>
    <n v="1650"/>
    <x v="2033"/>
    <x v="0"/>
    <x v="0"/>
    <x v="0"/>
    <s v="01.25.04.22"/>
    <x v="7"/>
    <x v="3"/>
    <x v="3"/>
    <s v="Cultura"/>
    <s v="01.25.04"/>
    <s v="Cultura"/>
    <s v="01.25.04"/>
    <x v="4"/>
    <x v="0"/>
    <x v="2"/>
    <x v="2"/>
    <x v="0"/>
    <x v="1"/>
    <x v="0"/>
    <x v="0"/>
    <x v="7"/>
    <s v="2024-09-20"/>
    <x v="2"/>
    <n v="1650"/>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referente a prestação de serviço de ligação da energia nas barracas de venda no festival Calheta 2024, conforme anexo."/>
  </r>
  <r>
    <x v="0"/>
    <n v="0"/>
    <n v="0"/>
    <n v="0"/>
    <n v="9350"/>
    <x v="2033"/>
    <x v="0"/>
    <x v="0"/>
    <x v="0"/>
    <s v="01.25.04.22"/>
    <x v="7"/>
    <x v="3"/>
    <x v="3"/>
    <s v="Cultura"/>
    <s v="01.25.04"/>
    <s v="Cultura"/>
    <s v="01.25.04"/>
    <x v="4"/>
    <x v="0"/>
    <x v="2"/>
    <x v="2"/>
    <x v="0"/>
    <x v="1"/>
    <x v="0"/>
    <x v="0"/>
    <x v="7"/>
    <s v="2024-09-20"/>
    <x v="2"/>
    <n v="9350"/>
    <x v="0"/>
    <m/>
    <x v="0"/>
    <m/>
    <x v="334"/>
    <n v="100479722"/>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prestação de serviço de ligação da energia nas barracas de venda no festival Calheta 2024, conforme anexo."/>
  </r>
  <r>
    <x v="0"/>
    <n v="0"/>
    <n v="0"/>
    <n v="0"/>
    <n v="16000"/>
    <x v="2034"/>
    <x v="0"/>
    <x v="0"/>
    <x v="0"/>
    <s v="01.25.03.12"/>
    <x v="6"/>
    <x v="3"/>
    <x v="3"/>
    <s v="Emprego e Formação profissional"/>
    <s v="01.25.03"/>
    <s v="Emprego e Formação profissional"/>
    <s v="01.25.03"/>
    <x v="4"/>
    <x v="0"/>
    <x v="2"/>
    <x v="2"/>
    <x v="0"/>
    <x v="1"/>
    <x v="0"/>
    <x v="0"/>
    <x v="7"/>
    <s v="2024-09-20"/>
    <x v="2"/>
    <n v="16000"/>
    <x v="0"/>
    <m/>
    <x v="0"/>
    <m/>
    <x v="335"/>
    <n v="100479723"/>
    <x v="0"/>
    <x v="0"/>
    <s v="Estágios Profissionais e Promoção de Emprego"/>
    <s v="ORI"/>
    <x v="0"/>
    <m/>
    <x v="0"/>
    <x v="0"/>
    <x v="0"/>
    <x v="0"/>
    <x v="0"/>
    <x v="0"/>
    <x v="0"/>
    <x v="0"/>
    <x v="0"/>
    <x v="0"/>
    <x v="0"/>
    <s v="Estágios Profissionais e Promoção de Emprego"/>
    <x v="0"/>
    <x v="0"/>
    <x v="0"/>
    <x v="0"/>
    <x v="1"/>
    <x v="0"/>
    <x v="0"/>
    <x v="0"/>
    <x v="0"/>
    <x v="0"/>
    <x v="0"/>
    <x v="0"/>
    <s v="Pagamento subsídio de estagio, referente ao mês de setembro 2024, conforme anexo."/>
  </r>
  <r>
    <x v="0"/>
    <n v="0"/>
    <n v="0"/>
    <n v="0"/>
    <n v="4000"/>
    <x v="2035"/>
    <x v="0"/>
    <x v="0"/>
    <x v="0"/>
    <s v="03.16.15"/>
    <x v="0"/>
    <x v="0"/>
    <x v="0"/>
    <s v="Direção Financeira"/>
    <s v="03.16.15"/>
    <s v="Direção Financeira"/>
    <s v="03.16.15"/>
    <x v="64"/>
    <x v="0"/>
    <x v="0"/>
    <x v="0"/>
    <x v="0"/>
    <x v="0"/>
    <x v="0"/>
    <x v="0"/>
    <x v="7"/>
    <s v="2024-09-20"/>
    <x v="2"/>
    <n v="4000"/>
    <x v="0"/>
    <m/>
    <x v="0"/>
    <m/>
    <x v="165"/>
    <n v="100476713"/>
    <x v="0"/>
    <x v="0"/>
    <s v="Direção Financeira"/>
    <s v="ORI"/>
    <x v="0"/>
    <m/>
    <x v="0"/>
    <x v="0"/>
    <x v="0"/>
    <x v="0"/>
    <x v="0"/>
    <x v="0"/>
    <x v="0"/>
    <x v="0"/>
    <x v="0"/>
    <x v="0"/>
    <x v="0"/>
    <s v="Direção Financeira"/>
    <x v="0"/>
    <x v="0"/>
    <x v="0"/>
    <x v="0"/>
    <x v="0"/>
    <x v="0"/>
    <x v="0"/>
    <x v="0"/>
    <x v="0"/>
    <x v="0"/>
    <x v="0"/>
    <x v="0"/>
    <s v="Subsidio a favor da colaboração Magda Alice Brito Afonso, em compensação a trabalhos adicionais, referente ao mês de agosto, conforme anexo."/>
  </r>
  <r>
    <x v="0"/>
    <n v="0"/>
    <n v="0"/>
    <n v="0"/>
    <n v="3000"/>
    <x v="2036"/>
    <x v="0"/>
    <x v="0"/>
    <x v="0"/>
    <s v="03.16.15"/>
    <x v="0"/>
    <x v="0"/>
    <x v="0"/>
    <s v="Direção Financeira"/>
    <s v="03.16.15"/>
    <s v="Direção Financeira"/>
    <s v="03.16.15"/>
    <x v="41"/>
    <x v="0"/>
    <x v="0"/>
    <x v="1"/>
    <x v="0"/>
    <x v="0"/>
    <x v="0"/>
    <x v="0"/>
    <x v="8"/>
    <s v="2024-10-07"/>
    <x v="3"/>
    <n v="3000"/>
    <x v="0"/>
    <m/>
    <x v="0"/>
    <m/>
    <x v="6"/>
    <n v="100474914"/>
    <x v="0"/>
    <x v="0"/>
    <s v="Direção Financeira"/>
    <s v="ORI"/>
    <x v="0"/>
    <m/>
    <x v="0"/>
    <x v="0"/>
    <x v="0"/>
    <x v="0"/>
    <x v="0"/>
    <x v="0"/>
    <x v="0"/>
    <x v="0"/>
    <x v="0"/>
    <x v="0"/>
    <x v="0"/>
    <s v="Direção Financeira"/>
    <x v="0"/>
    <x v="0"/>
    <x v="0"/>
    <x v="0"/>
    <x v="0"/>
    <x v="0"/>
    <x v="0"/>
    <x v="0"/>
    <x v="0"/>
    <x v="0"/>
    <x v="0"/>
    <x v="0"/>
    <s v="Pagamento a favor da Tesouraria Municipal, pela a aquisição de 2 reparação de embraiagem para as viaturas ST-06-WL e ST-27-UR afeto aos serviços da CMSM, conforme anexo."/>
  </r>
  <r>
    <x v="0"/>
    <n v="0"/>
    <n v="0"/>
    <n v="0"/>
    <n v="4800"/>
    <x v="2037"/>
    <x v="0"/>
    <x v="0"/>
    <x v="0"/>
    <s v="03.16.15"/>
    <x v="0"/>
    <x v="0"/>
    <x v="0"/>
    <s v="Direção Financeira"/>
    <s v="03.16.15"/>
    <s v="Direção Financeira"/>
    <s v="03.16.15"/>
    <x v="0"/>
    <x v="0"/>
    <x v="0"/>
    <x v="0"/>
    <x v="0"/>
    <x v="0"/>
    <x v="0"/>
    <x v="0"/>
    <x v="8"/>
    <s v="2024-10-07"/>
    <x v="3"/>
    <n v="4800"/>
    <x v="0"/>
    <m/>
    <x v="0"/>
    <m/>
    <x v="6"/>
    <n v="100474914"/>
    <x v="0"/>
    <x v="0"/>
    <s v="Direção Financeira"/>
    <s v="ORI"/>
    <x v="0"/>
    <m/>
    <x v="0"/>
    <x v="0"/>
    <x v="0"/>
    <x v="0"/>
    <x v="0"/>
    <x v="0"/>
    <x v="0"/>
    <x v="0"/>
    <x v="0"/>
    <x v="0"/>
    <x v="0"/>
    <s v="Direção Financeira"/>
    <x v="0"/>
    <x v="0"/>
    <x v="0"/>
    <x v="0"/>
    <x v="0"/>
    <x v="0"/>
    <x v="0"/>
    <x v="0"/>
    <x v="0"/>
    <x v="0"/>
    <x v="0"/>
    <x v="0"/>
    <s v="Pagamento a favor da Tesouraria Municipal, pela a aquisição de 4 borracho de travão e 4 guarda de Pó  para viatura ST-35-RT afeto aos serviços da CMSM, conforme anexo."/>
  </r>
  <r>
    <x v="1"/>
    <n v="0"/>
    <n v="0"/>
    <n v="0"/>
    <n v="33000"/>
    <x v="2038"/>
    <x v="0"/>
    <x v="0"/>
    <x v="0"/>
    <s v="01.28.01.08"/>
    <x v="15"/>
    <x v="4"/>
    <x v="5"/>
    <s v="Habitação Social"/>
    <s v="01.28.01"/>
    <s v="Habitação Social"/>
    <s v="01.28.01"/>
    <x v="1"/>
    <x v="0"/>
    <x v="0"/>
    <x v="0"/>
    <x v="0"/>
    <x v="1"/>
    <x v="1"/>
    <x v="0"/>
    <x v="8"/>
    <s v="2024-10-28"/>
    <x v="3"/>
    <n v="33000"/>
    <x v="0"/>
    <m/>
    <x v="0"/>
    <m/>
    <x v="168"/>
    <n v="100478964"/>
    <x v="0"/>
    <x v="0"/>
    <s v="Habitações Sociais"/>
    <s v="ORI"/>
    <x v="0"/>
    <s v="HS"/>
    <x v="0"/>
    <x v="0"/>
    <x v="0"/>
    <x v="0"/>
    <x v="0"/>
    <x v="0"/>
    <x v="0"/>
    <x v="0"/>
    <x v="0"/>
    <x v="0"/>
    <x v="0"/>
    <s v="Habitações Sociais"/>
    <x v="0"/>
    <x v="0"/>
    <x v="0"/>
    <x v="0"/>
    <x v="1"/>
    <x v="0"/>
    <x v="0"/>
    <x v="0"/>
    <x v="0"/>
    <x v="0"/>
    <x v="0"/>
    <x v="0"/>
    <s v="Pagamento a favor de José Almeida Carpintaria, referente a 2 portas fresca na habitação da Sra. Maria Izabel Residente em Principal, conforme anexo."/>
  </r>
  <r>
    <x v="1"/>
    <n v="0"/>
    <n v="0"/>
    <n v="0"/>
    <n v="178640"/>
    <x v="2039"/>
    <x v="0"/>
    <x v="0"/>
    <x v="0"/>
    <s v="01.23.04.14"/>
    <x v="48"/>
    <x v="7"/>
    <x v="8"/>
    <s v="Ambiente"/>
    <s v="01.23.04"/>
    <s v="Ambiente"/>
    <s v="01.23.04"/>
    <x v="1"/>
    <x v="0"/>
    <x v="0"/>
    <x v="0"/>
    <x v="0"/>
    <x v="1"/>
    <x v="1"/>
    <x v="0"/>
    <x v="8"/>
    <s v="2024-10-29"/>
    <x v="3"/>
    <n v="17864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a favor do Tesoureiro Municipal, referente de trabalhos dos espaços verde realizado durante o mês de outubro de 2024, conforme anexo."/>
  </r>
  <r>
    <x v="0"/>
    <n v="0"/>
    <n v="0"/>
    <n v="0"/>
    <n v="2749"/>
    <x v="2040"/>
    <x v="0"/>
    <x v="1"/>
    <x v="0"/>
    <s v="80.02.01"/>
    <x v="2"/>
    <x v="2"/>
    <x v="2"/>
    <s v="Retenções Iur"/>
    <s v="80.02.01"/>
    <s v="Retenções Iur"/>
    <s v="80.02.01"/>
    <x v="2"/>
    <x v="0"/>
    <x v="1"/>
    <x v="0"/>
    <x v="1"/>
    <x v="2"/>
    <x v="2"/>
    <x v="0"/>
    <x v="10"/>
    <s v="2024-11-14"/>
    <x v="3"/>
    <n v="2749"/>
    <x v="0"/>
    <m/>
    <x v="0"/>
    <m/>
    <x v="2"/>
    <n v="100474696"/>
    <x v="0"/>
    <x v="0"/>
    <s v="Retenções Iur"/>
    <s v="ORI"/>
    <x v="0"/>
    <s v="RIUR"/>
    <x v="0"/>
    <x v="0"/>
    <x v="0"/>
    <x v="0"/>
    <x v="0"/>
    <x v="0"/>
    <x v="0"/>
    <x v="0"/>
    <x v="0"/>
    <x v="0"/>
    <x v="0"/>
    <s v="Retenções Iur"/>
    <x v="0"/>
    <x v="0"/>
    <x v="0"/>
    <x v="0"/>
    <x v="2"/>
    <x v="0"/>
    <x v="0"/>
    <x v="0"/>
    <x v="0"/>
    <x v="1"/>
    <x v="0"/>
    <x v="0"/>
    <s v="RETENCAO OT"/>
  </r>
  <r>
    <x v="0"/>
    <n v="0"/>
    <n v="0"/>
    <n v="0"/>
    <n v="711"/>
    <x v="1293"/>
    <x v="0"/>
    <x v="0"/>
    <x v="0"/>
    <s v="03.16.15"/>
    <x v="0"/>
    <x v="0"/>
    <x v="0"/>
    <s v="Direção Financeira"/>
    <s v="03.16.15"/>
    <s v="Direção Financeira"/>
    <s v="03.16.15"/>
    <x v="64"/>
    <x v="0"/>
    <x v="0"/>
    <x v="0"/>
    <x v="0"/>
    <x v="0"/>
    <x v="0"/>
    <x v="0"/>
    <x v="10"/>
    <s v="2024-11-22"/>
    <x v="3"/>
    <n v="711"/>
    <x v="0"/>
    <m/>
    <x v="0"/>
    <m/>
    <x v="67"/>
    <n v="100474708"/>
    <x v="0"/>
    <x v="7"/>
    <s v="Direção Financeira"/>
    <s v="ORI"/>
    <x v="0"/>
    <m/>
    <x v="0"/>
    <x v="0"/>
    <x v="0"/>
    <x v="0"/>
    <x v="0"/>
    <x v="0"/>
    <x v="0"/>
    <x v="0"/>
    <x v="0"/>
    <x v="0"/>
    <x v="0"/>
    <s v="Direção Financeira"/>
    <x v="0"/>
    <x v="0"/>
    <x v="0"/>
    <x v="0"/>
    <x v="0"/>
    <x v="0"/>
    <x v="0"/>
    <x v="0"/>
    <x v="0"/>
    <x v="0"/>
    <x v="7"/>
    <x v="0"/>
    <s v="Pagamento de salário referente a 11-2024"/>
  </r>
  <r>
    <x v="0"/>
    <n v="0"/>
    <n v="0"/>
    <n v="0"/>
    <n v="340"/>
    <x v="1293"/>
    <x v="0"/>
    <x v="0"/>
    <x v="0"/>
    <s v="03.16.15"/>
    <x v="0"/>
    <x v="0"/>
    <x v="0"/>
    <s v="Direção Financeira"/>
    <s v="03.16.15"/>
    <s v="Direção Financeira"/>
    <s v="03.16.15"/>
    <x v="28"/>
    <x v="0"/>
    <x v="0"/>
    <x v="0"/>
    <x v="0"/>
    <x v="0"/>
    <x v="0"/>
    <x v="0"/>
    <x v="10"/>
    <s v="2024-11-22"/>
    <x v="3"/>
    <n v="340"/>
    <x v="0"/>
    <m/>
    <x v="0"/>
    <m/>
    <x v="67"/>
    <n v="100474708"/>
    <x v="0"/>
    <x v="7"/>
    <s v="Direção Financeira"/>
    <s v="ORI"/>
    <x v="0"/>
    <m/>
    <x v="0"/>
    <x v="0"/>
    <x v="0"/>
    <x v="0"/>
    <x v="0"/>
    <x v="0"/>
    <x v="0"/>
    <x v="0"/>
    <x v="0"/>
    <x v="0"/>
    <x v="0"/>
    <s v="Direção Financeira"/>
    <x v="0"/>
    <x v="0"/>
    <x v="0"/>
    <x v="0"/>
    <x v="0"/>
    <x v="0"/>
    <x v="0"/>
    <x v="0"/>
    <x v="0"/>
    <x v="0"/>
    <x v="7"/>
    <x v="0"/>
    <s v="Pagamento de salário referente a 11-2024"/>
  </r>
  <r>
    <x v="0"/>
    <n v="0"/>
    <n v="0"/>
    <n v="0"/>
    <n v="12"/>
    <x v="1293"/>
    <x v="0"/>
    <x v="0"/>
    <x v="0"/>
    <s v="03.16.15"/>
    <x v="0"/>
    <x v="0"/>
    <x v="0"/>
    <s v="Direção Financeira"/>
    <s v="03.16.15"/>
    <s v="Direção Financeira"/>
    <s v="03.16.15"/>
    <x v="29"/>
    <x v="0"/>
    <x v="0"/>
    <x v="0"/>
    <x v="0"/>
    <x v="0"/>
    <x v="0"/>
    <x v="0"/>
    <x v="10"/>
    <s v="2024-11-22"/>
    <x v="3"/>
    <n v="12"/>
    <x v="0"/>
    <m/>
    <x v="0"/>
    <m/>
    <x v="67"/>
    <n v="100474708"/>
    <x v="0"/>
    <x v="7"/>
    <s v="Direção Financeira"/>
    <s v="ORI"/>
    <x v="0"/>
    <m/>
    <x v="0"/>
    <x v="0"/>
    <x v="0"/>
    <x v="0"/>
    <x v="0"/>
    <x v="0"/>
    <x v="0"/>
    <x v="0"/>
    <x v="0"/>
    <x v="0"/>
    <x v="0"/>
    <s v="Direção Financeira"/>
    <x v="0"/>
    <x v="0"/>
    <x v="0"/>
    <x v="0"/>
    <x v="0"/>
    <x v="0"/>
    <x v="0"/>
    <x v="0"/>
    <x v="0"/>
    <x v="0"/>
    <x v="7"/>
    <x v="0"/>
    <s v="Pagamento de salário referente a 11-2024"/>
  </r>
  <r>
    <x v="0"/>
    <n v="0"/>
    <n v="0"/>
    <n v="0"/>
    <n v="6352"/>
    <x v="1293"/>
    <x v="0"/>
    <x v="0"/>
    <x v="0"/>
    <s v="03.16.15"/>
    <x v="0"/>
    <x v="0"/>
    <x v="0"/>
    <s v="Direção Financeira"/>
    <s v="03.16.15"/>
    <s v="Direção Financeira"/>
    <s v="03.16.15"/>
    <x v="30"/>
    <x v="0"/>
    <x v="0"/>
    <x v="0"/>
    <x v="1"/>
    <x v="0"/>
    <x v="0"/>
    <x v="0"/>
    <x v="10"/>
    <s v="2024-11-22"/>
    <x v="3"/>
    <n v="6352"/>
    <x v="0"/>
    <m/>
    <x v="0"/>
    <m/>
    <x v="67"/>
    <n v="100474708"/>
    <x v="0"/>
    <x v="7"/>
    <s v="Direção Financeira"/>
    <s v="ORI"/>
    <x v="0"/>
    <m/>
    <x v="0"/>
    <x v="0"/>
    <x v="0"/>
    <x v="0"/>
    <x v="0"/>
    <x v="0"/>
    <x v="0"/>
    <x v="0"/>
    <x v="0"/>
    <x v="0"/>
    <x v="0"/>
    <s v="Direção Financeira"/>
    <x v="0"/>
    <x v="0"/>
    <x v="0"/>
    <x v="0"/>
    <x v="0"/>
    <x v="0"/>
    <x v="0"/>
    <x v="0"/>
    <x v="0"/>
    <x v="0"/>
    <x v="7"/>
    <x v="0"/>
    <s v="Pagamento de salário referente a 11-2024"/>
  </r>
  <r>
    <x v="0"/>
    <n v="0"/>
    <n v="0"/>
    <n v="0"/>
    <n v="4585"/>
    <x v="1293"/>
    <x v="0"/>
    <x v="0"/>
    <x v="0"/>
    <s v="03.16.15"/>
    <x v="0"/>
    <x v="0"/>
    <x v="0"/>
    <s v="Direção Financeira"/>
    <s v="03.16.15"/>
    <s v="Direção Financeira"/>
    <s v="03.16.15"/>
    <x v="48"/>
    <x v="0"/>
    <x v="0"/>
    <x v="0"/>
    <x v="1"/>
    <x v="0"/>
    <x v="0"/>
    <x v="0"/>
    <x v="10"/>
    <s v="2024-11-22"/>
    <x v="3"/>
    <n v="4585"/>
    <x v="0"/>
    <m/>
    <x v="0"/>
    <m/>
    <x v="67"/>
    <n v="100474708"/>
    <x v="0"/>
    <x v="7"/>
    <s v="Direção Financeira"/>
    <s v="ORI"/>
    <x v="0"/>
    <m/>
    <x v="0"/>
    <x v="0"/>
    <x v="0"/>
    <x v="0"/>
    <x v="0"/>
    <x v="0"/>
    <x v="0"/>
    <x v="0"/>
    <x v="0"/>
    <x v="0"/>
    <x v="0"/>
    <s v="Direção Financeira"/>
    <x v="0"/>
    <x v="0"/>
    <x v="0"/>
    <x v="0"/>
    <x v="0"/>
    <x v="0"/>
    <x v="0"/>
    <x v="0"/>
    <x v="0"/>
    <x v="0"/>
    <x v="7"/>
    <x v="0"/>
    <s v="Pagamento de salário referente a 11-2024"/>
  </r>
  <r>
    <x v="0"/>
    <n v="0"/>
    <n v="0"/>
    <n v="0"/>
    <n v="47"/>
    <x v="1293"/>
    <x v="0"/>
    <x v="0"/>
    <x v="0"/>
    <s v="03.16.15"/>
    <x v="0"/>
    <x v="0"/>
    <x v="0"/>
    <s v="Direção Financeira"/>
    <s v="03.16.15"/>
    <s v="Direção Financeira"/>
    <s v="03.16.15"/>
    <x v="64"/>
    <x v="0"/>
    <x v="0"/>
    <x v="0"/>
    <x v="0"/>
    <x v="0"/>
    <x v="0"/>
    <x v="0"/>
    <x v="10"/>
    <s v="2024-11-22"/>
    <x v="3"/>
    <n v="47"/>
    <x v="0"/>
    <m/>
    <x v="0"/>
    <m/>
    <x v="54"/>
    <n v="100477977"/>
    <x v="0"/>
    <x v="8"/>
    <s v="Direção Financeira"/>
    <s v="ORI"/>
    <x v="0"/>
    <m/>
    <x v="0"/>
    <x v="0"/>
    <x v="0"/>
    <x v="0"/>
    <x v="0"/>
    <x v="0"/>
    <x v="0"/>
    <x v="0"/>
    <x v="0"/>
    <x v="0"/>
    <x v="0"/>
    <s v="Direção Financeira"/>
    <x v="0"/>
    <x v="0"/>
    <x v="0"/>
    <x v="0"/>
    <x v="0"/>
    <x v="0"/>
    <x v="0"/>
    <x v="0"/>
    <x v="0"/>
    <x v="0"/>
    <x v="8"/>
    <x v="0"/>
    <s v="Pagamento de salário referente a 11-2024"/>
  </r>
  <r>
    <x v="0"/>
    <n v="0"/>
    <n v="0"/>
    <n v="0"/>
    <n v="22"/>
    <x v="1293"/>
    <x v="0"/>
    <x v="0"/>
    <x v="0"/>
    <s v="03.16.15"/>
    <x v="0"/>
    <x v="0"/>
    <x v="0"/>
    <s v="Direção Financeira"/>
    <s v="03.16.15"/>
    <s v="Direção Financeira"/>
    <s v="03.16.15"/>
    <x v="28"/>
    <x v="0"/>
    <x v="0"/>
    <x v="0"/>
    <x v="0"/>
    <x v="0"/>
    <x v="0"/>
    <x v="0"/>
    <x v="10"/>
    <s v="2024-11-22"/>
    <x v="3"/>
    <n v="22"/>
    <x v="0"/>
    <m/>
    <x v="0"/>
    <m/>
    <x v="54"/>
    <n v="100477977"/>
    <x v="0"/>
    <x v="8"/>
    <s v="Direção Financeira"/>
    <s v="ORI"/>
    <x v="0"/>
    <m/>
    <x v="0"/>
    <x v="0"/>
    <x v="0"/>
    <x v="0"/>
    <x v="0"/>
    <x v="0"/>
    <x v="0"/>
    <x v="0"/>
    <x v="0"/>
    <x v="0"/>
    <x v="0"/>
    <s v="Direção Financeira"/>
    <x v="0"/>
    <x v="0"/>
    <x v="0"/>
    <x v="0"/>
    <x v="0"/>
    <x v="0"/>
    <x v="0"/>
    <x v="0"/>
    <x v="0"/>
    <x v="0"/>
    <x v="8"/>
    <x v="0"/>
    <s v="Pagamento de salário referente a 11-2024"/>
  </r>
  <r>
    <x v="0"/>
    <n v="0"/>
    <n v="0"/>
    <n v="0"/>
    <n v="0"/>
    <x v="1293"/>
    <x v="0"/>
    <x v="0"/>
    <x v="0"/>
    <s v="03.16.15"/>
    <x v="0"/>
    <x v="0"/>
    <x v="0"/>
    <s v="Direção Financeira"/>
    <s v="03.16.15"/>
    <s v="Direção Financeira"/>
    <s v="03.16.15"/>
    <x v="29"/>
    <x v="0"/>
    <x v="0"/>
    <x v="0"/>
    <x v="0"/>
    <x v="0"/>
    <x v="0"/>
    <x v="0"/>
    <x v="10"/>
    <s v="2024-11-22"/>
    <x v="3"/>
    <n v="0"/>
    <x v="0"/>
    <m/>
    <x v="0"/>
    <m/>
    <x v="54"/>
    <n v="100477977"/>
    <x v="0"/>
    <x v="8"/>
    <s v="Direção Financeira"/>
    <s v="ORI"/>
    <x v="0"/>
    <m/>
    <x v="0"/>
    <x v="0"/>
    <x v="0"/>
    <x v="0"/>
    <x v="0"/>
    <x v="0"/>
    <x v="0"/>
    <x v="0"/>
    <x v="0"/>
    <x v="0"/>
    <x v="0"/>
    <s v="Direção Financeira"/>
    <x v="0"/>
    <x v="0"/>
    <x v="0"/>
    <x v="0"/>
    <x v="0"/>
    <x v="0"/>
    <x v="0"/>
    <x v="0"/>
    <x v="0"/>
    <x v="0"/>
    <x v="8"/>
    <x v="0"/>
    <s v="Pagamento de salário referente a 11-2024"/>
  </r>
  <r>
    <x v="0"/>
    <n v="0"/>
    <n v="0"/>
    <n v="0"/>
    <n v="423"/>
    <x v="1293"/>
    <x v="0"/>
    <x v="0"/>
    <x v="0"/>
    <s v="03.16.15"/>
    <x v="0"/>
    <x v="0"/>
    <x v="0"/>
    <s v="Direção Financeira"/>
    <s v="03.16.15"/>
    <s v="Direção Financeira"/>
    <s v="03.16.15"/>
    <x v="30"/>
    <x v="0"/>
    <x v="0"/>
    <x v="0"/>
    <x v="1"/>
    <x v="0"/>
    <x v="0"/>
    <x v="0"/>
    <x v="10"/>
    <s v="2024-11-22"/>
    <x v="3"/>
    <n v="423"/>
    <x v="0"/>
    <m/>
    <x v="0"/>
    <m/>
    <x v="54"/>
    <n v="100477977"/>
    <x v="0"/>
    <x v="8"/>
    <s v="Direção Financeira"/>
    <s v="ORI"/>
    <x v="0"/>
    <m/>
    <x v="0"/>
    <x v="0"/>
    <x v="0"/>
    <x v="0"/>
    <x v="0"/>
    <x v="0"/>
    <x v="0"/>
    <x v="0"/>
    <x v="0"/>
    <x v="0"/>
    <x v="0"/>
    <s v="Direção Financeira"/>
    <x v="0"/>
    <x v="0"/>
    <x v="0"/>
    <x v="0"/>
    <x v="0"/>
    <x v="0"/>
    <x v="0"/>
    <x v="0"/>
    <x v="0"/>
    <x v="0"/>
    <x v="8"/>
    <x v="0"/>
    <s v="Pagamento de salário referente a 11-2024"/>
  </r>
  <r>
    <x v="0"/>
    <n v="0"/>
    <n v="0"/>
    <n v="0"/>
    <n v="308"/>
    <x v="1293"/>
    <x v="0"/>
    <x v="0"/>
    <x v="0"/>
    <s v="03.16.15"/>
    <x v="0"/>
    <x v="0"/>
    <x v="0"/>
    <s v="Direção Financeira"/>
    <s v="03.16.15"/>
    <s v="Direção Financeira"/>
    <s v="03.16.15"/>
    <x v="48"/>
    <x v="0"/>
    <x v="0"/>
    <x v="0"/>
    <x v="1"/>
    <x v="0"/>
    <x v="0"/>
    <x v="0"/>
    <x v="10"/>
    <s v="2024-11-22"/>
    <x v="3"/>
    <n v="308"/>
    <x v="0"/>
    <m/>
    <x v="0"/>
    <m/>
    <x v="54"/>
    <n v="100477977"/>
    <x v="0"/>
    <x v="8"/>
    <s v="Direção Financeira"/>
    <s v="ORI"/>
    <x v="0"/>
    <m/>
    <x v="0"/>
    <x v="0"/>
    <x v="0"/>
    <x v="0"/>
    <x v="0"/>
    <x v="0"/>
    <x v="0"/>
    <x v="0"/>
    <x v="0"/>
    <x v="0"/>
    <x v="0"/>
    <s v="Direção Financeira"/>
    <x v="0"/>
    <x v="0"/>
    <x v="0"/>
    <x v="0"/>
    <x v="0"/>
    <x v="0"/>
    <x v="0"/>
    <x v="0"/>
    <x v="0"/>
    <x v="0"/>
    <x v="8"/>
    <x v="0"/>
    <s v="Pagamento de salário referente a 11-2024"/>
  </r>
  <r>
    <x v="0"/>
    <n v="0"/>
    <n v="0"/>
    <n v="0"/>
    <n v="4912"/>
    <x v="1293"/>
    <x v="0"/>
    <x v="0"/>
    <x v="0"/>
    <s v="03.16.15"/>
    <x v="0"/>
    <x v="0"/>
    <x v="0"/>
    <s v="Direção Financeira"/>
    <s v="03.16.15"/>
    <s v="Direção Financeira"/>
    <s v="03.16.15"/>
    <x v="64"/>
    <x v="0"/>
    <x v="0"/>
    <x v="0"/>
    <x v="0"/>
    <x v="0"/>
    <x v="0"/>
    <x v="0"/>
    <x v="10"/>
    <s v="2024-11-22"/>
    <x v="3"/>
    <n v="4912"/>
    <x v="0"/>
    <m/>
    <x v="0"/>
    <m/>
    <x v="19"/>
    <n v="100474706"/>
    <x v="0"/>
    <x v="6"/>
    <s v="Direção Financeira"/>
    <s v="ORI"/>
    <x v="0"/>
    <m/>
    <x v="0"/>
    <x v="0"/>
    <x v="0"/>
    <x v="0"/>
    <x v="0"/>
    <x v="0"/>
    <x v="0"/>
    <x v="0"/>
    <x v="0"/>
    <x v="0"/>
    <x v="0"/>
    <s v="Direção Financeira"/>
    <x v="0"/>
    <x v="0"/>
    <x v="0"/>
    <x v="0"/>
    <x v="0"/>
    <x v="0"/>
    <x v="0"/>
    <x v="0"/>
    <x v="0"/>
    <x v="0"/>
    <x v="6"/>
    <x v="0"/>
    <s v="Pagamento de salário referente a 11-2024"/>
  </r>
  <r>
    <x v="0"/>
    <n v="0"/>
    <n v="0"/>
    <n v="0"/>
    <n v="2352"/>
    <x v="1293"/>
    <x v="0"/>
    <x v="0"/>
    <x v="0"/>
    <s v="03.16.15"/>
    <x v="0"/>
    <x v="0"/>
    <x v="0"/>
    <s v="Direção Financeira"/>
    <s v="03.16.15"/>
    <s v="Direção Financeira"/>
    <s v="03.16.15"/>
    <x v="28"/>
    <x v="0"/>
    <x v="0"/>
    <x v="0"/>
    <x v="0"/>
    <x v="0"/>
    <x v="0"/>
    <x v="0"/>
    <x v="10"/>
    <s v="2024-11-22"/>
    <x v="3"/>
    <n v="2352"/>
    <x v="0"/>
    <m/>
    <x v="0"/>
    <m/>
    <x v="19"/>
    <n v="100474706"/>
    <x v="0"/>
    <x v="6"/>
    <s v="Direção Financeira"/>
    <s v="ORI"/>
    <x v="0"/>
    <m/>
    <x v="0"/>
    <x v="0"/>
    <x v="0"/>
    <x v="0"/>
    <x v="0"/>
    <x v="0"/>
    <x v="0"/>
    <x v="0"/>
    <x v="0"/>
    <x v="0"/>
    <x v="0"/>
    <s v="Direção Financeira"/>
    <x v="0"/>
    <x v="0"/>
    <x v="0"/>
    <x v="0"/>
    <x v="0"/>
    <x v="0"/>
    <x v="0"/>
    <x v="0"/>
    <x v="0"/>
    <x v="0"/>
    <x v="6"/>
    <x v="0"/>
    <s v="Pagamento de salário referente a 11-2024"/>
  </r>
  <r>
    <x v="0"/>
    <n v="0"/>
    <n v="0"/>
    <n v="0"/>
    <n v="87"/>
    <x v="1293"/>
    <x v="0"/>
    <x v="0"/>
    <x v="0"/>
    <s v="03.16.15"/>
    <x v="0"/>
    <x v="0"/>
    <x v="0"/>
    <s v="Direção Financeira"/>
    <s v="03.16.15"/>
    <s v="Direção Financeira"/>
    <s v="03.16.15"/>
    <x v="29"/>
    <x v="0"/>
    <x v="0"/>
    <x v="0"/>
    <x v="0"/>
    <x v="0"/>
    <x v="0"/>
    <x v="0"/>
    <x v="10"/>
    <s v="2024-11-22"/>
    <x v="3"/>
    <n v="87"/>
    <x v="0"/>
    <m/>
    <x v="0"/>
    <m/>
    <x v="19"/>
    <n v="100474706"/>
    <x v="0"/>
    <x v="6"/>
    <s v="Direção Financeira"/>
    <s v="ORI"/>
    <x v="0"/>
    <m/>
    <x v="0"/>
    <x v="0"/>
    <x v="0"/>
    <x v="0"/>
    <x v="0"/>
    <x v="0"/>
    <x v="0"/>
    <x v="0"/>
    <x v="0"/>
    <x v="0"/>
    <x v="0"/>
    <s v="Direção Financeira"/>
    <x v="0"/>
    <x v="0"/>
    <x v="0"/>
    <x v="0"/>
    <x v="0"/>
    <x v="0"/>
    <x v="0"/>
    <x v="0"/>
    <x v="0"/>
    <x v="0"/>
    <x v="6"/>
    <x v="0"/>
    <s v="Pagamento de salário referente a 11-2024"/>
  </r>
  <r>
    <x v="0"/>
    <n v="0"/>
    <n v="0"/>
    <n v="0"/>
    <n v="43840"/>
    <x v="1293"/>
    <x v="0"/>
    <x v="0"/>
    <x v="0"/>
    <s v="03.16.15"/>
    <x v="0"/>
    <x v="0"/>
    <x v="0"/>
    <s v="Direção Financeira"/>
    <s v="03.16.15"/>
    <s v="Direção Financeira"/>
    <s v="03.16.15"/>
    <x v="30"/>
    <x v="0"/>
    <x v="0"/>
    <x v="0"/>
    <x v="1"/>
    <x v="0"/>
    <x v="0"/>
    <x v="0"/>
    <x v="10"/>
    <s v="2024-11-22"/>
    <x v="3"/>
    <n v="43840"/>
    <x v="0"/>
    <m/>
    <x v="0"/>
    <m/>
    <x v="19"/>
    <n v="100474706"/>
    <x v="0"/>
    <x v="6"/>
    <s v="Direção Financeira"/>
    <s v="ORI"/>
    <x v="0"/>
    <m/>
    <x v="0"/>
    <x v="0"/>
    <x v="0"/>
    <x v="0"/>
    <x v="0"/>
    <x v="0"/>
    <x v="0"/>
    <x v="0"/>
    <x v="0"/>
    <x v="0"/>
    <x v="0"/>
    <s v="Direção Financeira"/>
    <x v="0"/>
    <x v="0"/>
    <x v="0"/>
    <x v="0"/>
    <x v="0"/>
    <x v="0"/>
    <x v="0"/>
    <x v="0"/>
    <x v="0"/>
    <x v="0"/>
    <x v="6"/>
    <x v="0"/>
    <s v="Pagamento de salário referente a 11-2024"/>
  </r>
  <r>
    <x v="0"/>
    <n v="0"/>
    <n v="0"/>
    <n v="0"/>
    <n v="31626"/>
    <x v="1293"/>
    <x v="0"/>
    <x v="0"/>
    <x v="0"/>
    <s v="03.16.15"/>
    <x v="0"/>
    <x v="0"/>
    <x v="0"/>
    <s v="Direção Financeira"/>
    <s v="03.16.15"/>
    <s v="Direção Financeira"/>
    <s v="03.16.15"/>
    <x v="48"/>
    <x v="0"/>
    <x v="0"/>
    <x v="0"/>
    <x v="1"/>
    <x v="0"/>
    <x v="0"/>
    <x v="0"/>
    <x v="10"/>
    <s v="2024-11-22"/>
    <x v="3"/>
    <n v="31626"/>
    <x v="0"/>
    <m/>
    <x v="0"/>
    <m/>
    <x v="19"/>
    <n v="100474706"/>
    <x v="0"/>
    <x v="6"/>
    <s v="Direção Financeira"/>
    <s v="ORI"/>
    <x v="0"/>
    <m/>
    <x v="0"/>
    <x v="0"/>
    <x v="0"/>
    <x v="0"/>
    <x v="0"/>
    <x v="0"/>
    <x v="0"/>
    <x v="0"/>
    <x v="0"/>
    <x v="0"/>
    <x v="0"/>
    <s v="Direção Financeira"/>
    <x v="0"/>
    <x v="0"/>
    <x v="0"/>
    <x v="0"/>
    <x v="0"/>
    <x v="0"/>
    <x v="0"/>
    <x v="0"/>
    <x v="0"/>
    <x v="0"/>
    <x v="6"/>
    <x v="0"/>
    <s v="Pagamento de salário referente a 11-2024"/>
  </r>
  <r>
    <x v="0"/>
    <n v="0"/>
    <n v="0"/>
    <n v="0"/>
    <n v="56962"/>
    <x v="1293"/>
    <x v="0"/>
    <x v="0"/>
    <x v="0"/>
    <s v="03.16.15"/>
    <x v="0"/>
    <x v="0"/>
    <x v="0"/>
    <s v="Direção Financeira"/>
    <s v="03.16.15"/>
    <s v="Direção Financeira"/>
    <s v="03.16.15"/>
    <x v="64"/>
    <x v="0"/>
    <x v="0"/>
    <x v="0"/>
    <x v="0"/>
    <x v="0"/>
    <x v="0"/>
    <x v="0"/>
    <x v="10"/>
    <s v="2024-11-22"/>
    <x v="3"/>
    <n v="56962"/>
    <x v="0"/>
    <m/>
    <x v="0"/>
    <m/>
    <x v="6"/>
    <n v="100474914"/>
    <x v="0"/>
    <x v="0"/>
    <s v="Direção Financeira"/>
    <s v="ORI"/>
    <x v="0"/>
    <m/>
    <x v="0"/>
    <x v="0"/>
    <x v="0"/>
    <x v="0"/>
    <x v="0"/>
    <x v="0"/>
    <x v="0"/>
    <x v="0"/>
    <x v="0"/>
    <x v="0"/>
    <x v="0"/>
    <s v="Direção Financeira"/>
    <x v="0"/>
    <x v="0"/>
    <x v="0"/>
    <x v="0"/>
    <x v="0"/>
    <x v="0"/>
    <x v="0"/>
    <x v="0"/>
    <x v="0"/>
    <x v="0"/>
    <x v="0"/>
    <x v="0"/>
    <s v="Pagamento de salário referente a 11-2024"/>
  </r>
  <r>
    <x v="0"/>
    <n v="0"/>
    <n v="0"/>
    <n v="0"/>
    <n v="27275"/>
    <x v="1293"/>
    <x v="0"/>
    <x v="0"/>
    <x v="0"/>
    <s v="03.16.15"/>
    <x v="0"/>
    <x v="0"/>
    <x v="0"/>
    <s v="Direção Financeira"/>
    <s v="03.16.15"/>
    <s v="Direção Financeira"/>
    <s v="03.16.15"/>
    <x v="28"/>
    <x v="0"/>
    <x v="0"/>
    <x v="0"/>
    <x v="0"/>
    <x v="0"/>
    <x v="0"/>
    <x v="0"/>
    <x v="10"/>
    <s v="2024-11-22"/>
    <x v="3"/>
    <n v="27275"/>
    <x v="0"/>
    <m/>
    <x v="0"/>
    <m/>
    <x v="6"/>
    <n v="100474914"/>
    <x v="0"/>
    <x v="0"/>
    <s v="Direção Financeira"/>
    <s v="ORI"/>
    <x v="0"/>
    <m/>
    <x v="0"/>
    <x v="0"/>
    <x v="0"/>
    <x v="0"/>
    <x v="0"/>
    <x v="0"/>
    <x v="0"/>
    <x v="0"/>
    <x v="0"/>
    <x v="0"/>
    <x v="0"/>
    <s v="Direção Financeira"/>
    <x v="0"/>
    <x v="0"/>
    <x v="0"/>
    <x v="0"/>
    <x v="0"/>
    <x v="0"/>
    <x v="0"/>
    <x v="0"/>
    <x v="0"/>
    <x v="0"/>
    <x v="0"/>
    <x v="0"/>
    <s v="Pagamento de salário referente a 11-2024"/>
  </r>
  <r>
    <x v="0"/>
    <n v="0"/>
    <n v="0"/>
    <n v="0"/>
    <n v="1018"/>
    <x v="1293"/>
    <x v="0"/>
    <x v="0"/>
    <x v="0"/>
    <s v="03.16.15"/>
    <x v="0"/>
    <x v="0"/>
    <x v="0"/>
    <s v="Direção Financeira"/>
    <s v="03.16.15"/>
    <s v="Direção Financeira"/>
    <s v="03.16.15"/>
    <x v="29"/>
    <x v="0"/>
    <x v="0"/>
    <x v="0"/>
    <x v="0"/>
    <x v="0"/>
    <x v="0"/>
    <x v="0"/>
    <x v="10"/>
    <s v="2024-11-22"/>
    <x v="3"/>
    <n v="1018"/>
    <x v="0"/>
    <m/>
    <x v="0"/>
    <m/>
    <x v="6"/>
    <n v="100474914"/>
    <x v="0"/>
    <x v="0"/>
    <s v="Direção Financeira"/>
    <s v="ORI"/>
    <x v="0"/>
    <m/>
    <x v="0"/>
    <x v="0"/>
    <x v="0"/>
    <x v="0"/>
    <x v="0"/>
    <x v="0"/>
    <x v="0"/>
    <x v="0"/>
    <x v="0"/>
    <x v="0"/>
    <x v="0"/>
    <s v="Direção Financeira"/>
    <x v="0"/>
    <x v="0"/>
    <x v="0"/>
    <x v="0"/>
    <x v="0"/>
    <x v="0"/>
    <x v="0"/>
    <x v="0"/>
    <x v="0"/>
    <x v="0"/>
    <x v="0"/>
    <x v="0"/>
    <s v="Pagamento de salário referente a 11-2024"/>
  </r>
  <r>
    <x v="0"/>
    <n v="0"/>
    <n v="0"/>
    <n v="0"/>
    <n v="508316"/>
    <x v="1293"/>
    <x v="0"/>
    <x v="0"/>
    <x v="0"/>
    <s v="03.16.15"/>
    <x v="0"/>
    <x v="0"/>
    <x v="0"/>
    <s v="Direção Financeira"/>
    <s v="03.16.15"/>
    <s v="Direção Financeira"/>
    <s v="03.16.15"/>
    <x v="30"/>
    <x v="0"/>
    <x v="0"/>
    <x v="0"/>
    <x v="1"/>
    <x v="0"/>
    <x v="0"/>
    <x v="0"/>
    <x v="10"/>
    <s v="2024-11-22"/>
    <x v="3"/>
    <n v="508316"/>
    <x v="0"/>
    <m/>
    <x v="0"/>
    <m/>
    <x v="6"/>
    <n v="100474914"/>
    <x v="0"/>
    <x v="0"/>
    <s v="Direção Financeira"/>
    <s v="ORI"/>
    <x v="0"/>
    <m/>
    <x v="0"/>
    <x v="0"/>
    <x v="0"/>
    <x v="0"/>
    <x v="0"/>
    <x v="0"/>
    <x v="0"/>
    <x v="0"/>
    <x v="0"/>
    <x v="0"/>
    <x v="0"/>
    <s v="Direção Financeira"/>
    <x v="0"/>
    <x v="0"/>
    <x v="0"/>
    <x v="0"/>
    <x v="0"/>
    <x v="0"/>
    <x v="0"/>
    <x v="0"/>
    <x v="0"/>
    <x v="0"/>
    <x v="0"/>
    <x v="0"/>
    <s v="Pagamento de salário referente a 11-2024"/>
  </r>
  <r>
    <x v="0"/>
    <n v="0"/>
    <n v="0"/>
    <n v="0"/>
    <n v="366665"/>
    <x v="1293"/>
    <x v="0"/>
    <x v="0"/>
    <x v="0"/>
    <s v="03.16.15"/>
    <x v="0"/>
    <x v="0"/>
    <x v="0"/>
    <s v="Direção Financeira"/>
    <s v="03.16.15"/>
    <s v="Direção Financeira"/>
    <s v="03.16.15"/>
    <x v="48"/>
    <x v="0"/>
    <x v="0"/>
    <x v="0"/>
    <x v="1"/>
    <x v="0"/>
    <x v="0"/>
    <x v="0"/>
    <x v="10"/>
    <s v="2024-11-22"/>
    <x v="3"/>
    <n v="366665"/>
    <x v="0"/>
    <m/>
    <x v="0"/>
    <m/>
    <x v="6"/>
    <n v="100474914"/>
    <x v="0"/>
    <x v="0"/>
    <s v="Direção Financeira"/>
    <s v="ORI"/>
    <x v="0"/>
    <m/>
    <x v="0"/>
    <x v="0"/>
    <x v="0"/>
    <x v="0"/>
    <x v="0"/>
    <x v="0"/>
    <x v="0"/>
    <x v="0"/>
    <x v="0"/>
    <x v="0"/>
    <x v="0"/>
    <s v="Direção Financeira"/>
    <x v="0"/>
    <x v="0"/>
    <x v="0"/>
    <x v="0"/>
    <x v="0"/>
    <x v="0"/>
    <x v="0"/>
    <x v="0"/>
    <x v="0"/>
    <x v="0"/>
    <x v="0"/>
    <x v="0"/>
    <s v="Pagamento de salário referente a 11-2024"/>
  </r>
  <r>
    <x v="0"/>
    <n v="0"/>
    <n v="0"/>
    <n v="0"/>
    <n v="10834"/>
    <x v="2041"/>
    <x v="0"/>
    <x v="0"/>
    <x v="0"/>
    <s v="03.16.13"/>
    <x v="41"/>
    <x v="0"/>
    <x v="0"/>
    <s v="Unidade Gestão de Aquisições"/>
    <s v="03.16.13"/>
    <s v="Unidade Gestão de Aquisições"/>
    <s v="03.16.13"/>
    <x v="30"/>
    <x v="0"/>
    <x v="0"/>
    <x v="0"/>
    <x v="1"/>
    <x v="0"/>
    <x v="0"/>
    <x v="0"/>
    <x v="10"/>
    <s v="2024-11-22"/>
    <x v="3"/>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11-2024"/>
  </r>
  <r>
    <x v="0"/>
    <n v="0"/>
    <n v="0"/>
    <n v="0"/>
    <n v="8213"/>
    <x v="2041"/>
    <x v="0"/>
    <x v="0"/>
    <x v="0"/>
    <s v="03.16.13"/>
    <x v="41"/>
    <x v="0"/>
    <x v="0"/>
    <s v="Unidade Gestão de Aquisições"/>
    <s v="03.16.13"/>
    <s v="Unidade Gestão de Aquisições"/>
    <s v="03.16.13"/>
    <x v="30"/>
    <x v="0"/>
    <x v="0"/>
    <x v="0"/>
    <x v="1"/>
    <x v="0"/>
    <x v="0"/>
    <x v="0"/>
    <x v="10"/>
    <s v="2024-11-22"/>
    <x v="3"/>
    <n v="8213"/>
    <x v="0"/>
    <m/>
    <x v="0"/>
    <m/>
    <x v="19"/>
    <n v="100474706"/>
    <x v="0"/>
    <x v="6"/>
    <s v="Unidade Gestão de Aquisições"/>
    <s v="ORI"/>
    <x v="0"/>
    <s v="UGA"/>
    <x v="0"/>
    <x v="0"/>
    <x v="0"/>
    <x v="0"/>
    <x v="0"/>
    <x v="0"/>
    <x v="0"/>
    <x v="0"/>
    <x v="0"/>
    <x v="0"/>
    <x v="0"/>
    <s v="Unidade Gestão de Aquisições"/>
    <x v="0"/>
    <x v="0"/>
    <x v="0"/>
    <x v="0"/>
    <x v="0"/>
    <x v="0"/>
    <x v="0"/>
    <x v="0"/>
    <x v="0"/>
    <x v="0"/>
    <x v="6"/>
    <x v="0"/>
    <s v="Pagamento de salário referente a 11-2024"/>
  </r>
  <r>
    <x v="0"/>
    <n v="0"/>
    <n v="0"/>
    <n v="0"/>
    <n v="83615"/>
    <x v="2041"/>
    <x v="0"/>
    <x v="0"/>
    <x v="0"/>
    <s v="03.16.13"/>
    <x v="41"/>
    <x v="0"/>
    <x v="0"/>
    <s v="Unidade Gestão de Aquisições"/>
    <s v="03.16.13"/>
    <s v="Unidade Gestão de Aquisições"/>
    <s v="03.16.13"/>
    <x v="30"/>
    <x v="0"/>
    <x v="0"/>
    <x v="0"/>
    <x v="1"/>
    <x v="0"/>
    <x v="0"/>
    <x v="0"/>
    <x v="10"/>
    <s v="2024-11-22"/>
    <x v="3"/>
    <n v="83615"/>
    <x v="0"/>
    <m/>
    <x v="0"/>
    <m/>
    <x v="6"/>
    <n v="100474914"/>
    <x v="0"/>
    <x v="0"/>
    <s v="Unidade Gestão de Aquisições"/>
    <s v="ORI"/>
    <x v="0"/>
    <s v="UGA"/>
    <x v="0"/>
    <x v="0"/>
    <x v="0"/>
    <x v="0"/>
    <x v="0"/>
    <x v="0"/>
    <x v="0"/>
    <x v="0"/>
    <x v="0"/>
    <x v="0"/>
    <x v="0"/>
    <s v="Unidade Gestão de Aquisições"/>
    <x v="0"/>
    <x v="0"/>
    <x v="0"/>
    <x v="0"/>
    <x v="0"/>
    <x v="0"/>
    <x v="0"/>
    <x v="0"/>
    <x v="0"/>
    <x v="0"/>
    <x v="0"/>
    <x v="0"/>
    <s v="Pagamento de salário referente a 11-2024"/>
  </r>
  <r>
    <x v="0"/>
    <n v="0"/>
    <n v="0"/>
    <n v="0"/>
    <n v="384"/>
    <x v="2042"/>
    <x v="0"/>
    <x v="0"/>
    <x v="0"/>
    <s v="03.16.11"/>
    <x v="27"/>
    <x v="0"/>
    <x v="0"/>
    <s v="Direcção de Obras"/>
    <s v="03.16.11"/>
    <s v="Direcção de Obras"/>
    <s v="03.16.11"/>
    <x v="28"/>
    <x v="0"/>
    <x v="0"/>
    <x v="0"/>
    <x v="0"/>
    <x v="0"/>
    <x v="0"/>
    <x v="0"/>
    <x v="10"/>
    <s v="2024-11-22"/>
    <x v="3"/>
    <n v="384"/>
    <x v="0"/>
    <m/>
    <x v="0"/>
    <m/>
    <x v="15"/>
    <n v="100479277"/>
    <x v="0"/>
    <x v="2"/>
    <s v="Direcção de Obras"/>
    <s v="ORI"/>
    <x v="0"/>
    <m/>
    <x v="0"/>
    <x v="0"/>
    <x v="0"/>
    <x v="0"/>
    <x v="0"/>
    <x v="0"/>
    <x v="0"/>
    <x v="0"/>
    <x v="0"/>
    <x v="0"/>
    <x v="0"/>
    <s v="Direcção de Obras"/>
    <x v="0"/>
    <x v="0"/>
    <x v="0"/>
    <x v="0"/>
    <x v="0"/>
    <x v="0"/>
    <x v="0"/>
    <x v="0"/>
    <x v="0"/>
    <x v="0"/>
    <x v="2"/>
    <x v="0"/>
    <s v="Pagamento de salário referente a 11-2024"/>
  </r>
  <r>
    <x v="0"/>
    <n v="0"/>
    <n v="0"/>
    <n v="0"/>
    <n v="2337"/>
    <x v="2042"/>
    <x v="0"/>
    <x v="0"/>
    <x v="0"/>
    <s v="03.16.11"/>
    <x v="27"/>
    <x v="0"/>
    <x v="0"/>
    <s v="Direcção de Obras"/>
    <s v="03.16.11"/>
    <s v="Direcção de Obras"/>
    <s v="03.16.11"/>
    <x v="30"/>
    <x v="0"/>
    <x v="0"/>
    <x v="0"/>
    <x v="1"/>
    <x v="0"/>
    <x v="0"/>
    <x v="0"/>
    <x v="10"/>
    <s v="2024-11-22"/>
    <x v="3"/>
    <n v="2337"/>
    <x v="0"/>
    <m/>
    <x v="0"/>
    <m/>
    <x v="15"/>
    <n v="100479277"/>
    <x v="0"/>
    <x v="2"/>
    <s v="Direcção de Obras"/>
    <s v="ORI"/>
    <x v="0"/>
    <m/>
    <x v="0"/>
    <x v="0"/>
    <x v="0"/>
    <x v="0"/>
    <x v="0"/>
    <x v="0"/>
    <x v="0"/>
    <x v="0"/>
    <x v="0"/>
    <x v="0"/>
    <x v="0"/>
    <s v="Direcção de Obras"/>
    <x v="0"/>
    <x v="0"/>
    <x v="0"/>
    <x v="0"/>
    <x v="0"/>
    <x v="0"/>
    <x v="0"/>
    <x v="0"/>
    <x v="0"/>
    <x v="0"/>
    <x v="2"/>
    <x v="0"/>
    <s v="Pagamento de salário referente a 11-2024"/>
  </r>
  <r>
    <x v="0"/>
    <n v="0"/>
    <n v="0"/>
    <n v="0"/>
    <n v="2727"/>
    <x v="2042"/>
    <x v="0"/>
    <x v="0"/>
    <x v="0"/>
    <s v="03.16.11"/>
    <x v="27"/>
    <x v="0"/>
    <x v="0"/>
    <s v="Direcção de Obras"/>
    <s v="03.16.11"/>
    <s v="Direcção de Obras"/>
    <s v="03.16.11"/>
    <x v="48"/>
    <x v="0"/>
    <x v="0"/>
    <x v="0"/>
    <x v="1"/>
    <x v="0"/>
    <x v="0"/>
    <x v="0"/>
    <x v="10"/>
    <s v="2024-11-22"/>
    <x v="3"/>
    <n v="2727"/>
    <x v="0"/>
    <m/>
    <x v="0"/>
    <m/>
    <x v="15"/>
    <n v="100479277"/>
    <x v="0"/>
    <x v="2"/>
    <s v="Direcção de Obras"/>
    <s v="ORI"/>
    <x v="0"/>
    <m/>
    <x v="0"/>
    <x v="0"/>
    <x v="0"/>
    <x v="0"/>
    <x v="0"/>
    <x v="0"/>
    <x v="0"/>
    <x v="0"/>
    <x v="0"/>
    <x v="0"/>
    <x v="0"/>
    <s v="Direcção de Obras"/>
    <x v="0"/>
    <x v="0"/>
    <x v="0"/>
    <x v="0"/>
    <x v="0"/>
    <x v="0"/>
    <x v="0"/>
    <x v="0"/>
    <x v="0"/>
    <x v="0"/>
    <x v="2"/>
    <x v="0"/>
    <s v="Pagamento de salário referente a 11-2024"/>
  </r>
  <r>
    <x v="0"/>
    <n v="0"/>
    <n v="0"/>
    <n v="0"/>
    <n v="2311"/>
    <x v="2042"/>
    <x v="0"/>
    <x v="0"/>
    <x v="0"/>
    <s v="03.16.11"/>
    <x v="27"/>
    <x v="0"/>
    <x v="0"/>
    <s v="Direcção de Obras"/>
    <s v="03.16.11"/>
    <s v="Direcção de Obras"/>
    <s v="03.16.11"/>
    <x v="28"/>
    <x v="0"/>
    <x v="0"/>
    <x v="0"/>
    <x v="0"/>
    <x v="0"/>
    <x v="0"/>
    <x v="0"/>
    <x v="10"/>
    <s v="2024-11-22"/>
    <x v="3"/>
    <n v="2311"/>
    <x v="0"/>
    <m/>
    <x v="0"/>
    <m/>
    <x v="2"/>
    <n v="100474696"/>
    <x v="0"/>
    <x v="1"/>
    <s v="Direcção de Obras"/>
    <s v="ORI"/>
    <x v="0"/>
    <m/>
    <x v="0"/>
    <x v="0"/>
    <x v="0"/>
    <x v="0"/>
    <x v="0"/>
    <x v="0"/>
    <x v="0"/>
    <x v="0"/>
    <x v="0"/>
    <x v="0"/>
    <x v="0"/>
    <s v="Direcção de Obras"/>
    <x v="0"/>
    <x v="0"/>
    <x v="0"/>
    <x v="0"/>
    <x v="0"/>
    <x v="0"/>
    <x v="0"/>
    <x v="0"/>
    <x v="0"/>
    <x v="0"/>
    <x v="1"/>
    <x v="0"/>
    <s v="Pagamento de salário referente a 11-2024"/>
  </r>
  <r>
    <x v="0"/>
    <n v="0"/>
    <n v="0"/>
    <n v="0"/>
    <n v="14056"/>
    <x v="2042"/>
    <x v="0"/>
    <x v="0"/>
    <x v="0"/>
    <s v="03.16.11"/>
    <x v="27"/>
    <x v="0"/>
    <x v="0"/>
    <s v="Direcção de Obras"/>
    <s v="03.16.11"/>
    <s v="Direcção de Obras"/>
    <s v="03.16.11"/>
    <x v="30"/>
    <x v="0"/>
    <x v="0"/>
    <x v="0"/>
    <x v="1"/>
    <x v="0"/>
    <x v="0"/>
    <x v="0"/>
    <x v="10"/>
    <s v="2024-11-22"/>
    <x v="3"/>
    <n v="14056"/>
    <x v="0"/>
    <m/>
    <x v="0"/>
    <m/>
    <x v="2"/>
    <n v="100474696"/>
    <x v="0"/>
    <x v="1"/>
    <s v="Direcção de Obras"/>
    <s v="ORI"/>
    <x v="0"/>
    <m/>
    <x v="0"/>
    <x v="0"/>
    <x v="0"/>
    <x v="0"/>
    <x v="0"/>
    <x v="0"/>
    <x v="0"/>
    <x v="0"/>
    <x v="0"/>
    <x v="0"/>
    <x v="0"/>
    <s v="Direcção de Obras"/>
    <x v="0"/>
    <x v="0"/>
    <x v="0"/>
    <x v="0"/>
    <x v="0"/>
    <x v="0"/>
    <x v="0"/>
    <x v="0"/>
    <x v="0"/>
    <x v="0"/>
    <x v="1"/>
    <x v="0"/>
    <s v="Pagamento de salário referente a 11-2024"/>
  </r>
  <r>
    <x v="0"/>
    <n v="0"/>
    <n v="0"/>
    <n v="0"/>
    <n v="16393"/>
    <x v="2042"/>
    <x v="0"/>
    <x v="0"/>
    <x v="0"/>
    <s v="03.16.11"/>
    <x v="27"/>
    <x v="0"/>
    <x v="0"/>
    <s v="Direcção de Obras"/>
    <s v="03.16.11"/>
    <s v="Direcção de Obras"/>
    <s v="03.16.11"/>
    <x v="48"/>
    <x v="0"/>
    <x v="0"/>
    <x v="0"/>
    <x v="1"/>
    <x v="0"/>
    <x v="0"/>
    <x v="0"/>
    <x v="10"/>
    <s v="2024-11-22"/>
    <x v="3"/>
    <n v="16393"/>
    <x v="0"/>
    <m/>
    <x v="0"/>
    <m/>
    <x v="2"/>
    <n v="100474696"/>
    <x v="0"/>
    <x v="1"/>
    <s v="Direcção de Obras"/>
    <s v="ORI"/>
    <x v="0"/>
    <m/>
    <x v="0"/>
    <x v="0"/>
    <x v="0"/>
    <x v="0"/>
    <x v="0"/>
    <x v="0"/>
    <x v="0"/>
    <x v="0"/>
    <x v="0"/>
    <x v="0"/>
    <x v="0"/>
    <s v="Direcção de Obras"/>
    <x v="0"/>
    <x v="0"/>
    <x v="0"/>
    <x v="0"/>
    <x v="0"/>
    <x v="0"/>
    <x v="0"/>
    <x v="0"/>
    <x v="0"/>
    <x v="0"/>
    <x v="1"/>
    <x v="0"/>
    <s v="Pagamento de salário referente a 11-2024"/>
  </r>
  <r>
    <x v="0"/>
    <n v="0"/>
    <n v="0"/>
    <n v="0"/>
    <n v="635"/>
    <x v="2042"/>
    <x v="0"/>
    <x v="0"/>
    <x v="0"/>
    <s v="03.16.11"/>
    <x v="27"/>
    <x v="0"/>
    <x v="0"/>
    <s v="Direcção de Obras"/>
    <s v="03.16.11"/>
    <s v="Direcção de Obras"/>
    <s v="03.16.11"/>
    <x v="28"/>
    <x v="0"/>
    <x v="0"/>
    <x v="0"/>
    <x v="0"/>
    <x v="0"/>
    <x v="0"/>
    <x v="0"/>
    <x v="10"/>
    <s v="2024-11-22"/>
    <x v="3"/>
    <n v="635"/>
    <x v="0"/>
    <m/>
    <x v="0"/>
    <m/>
    <x v="67"/>
    <n v="100474708"/>
    <x v="0"/>
    <x v="7"/>
    <s v="Direcção de Obras"/>
    <s v="ORI"/>
    <x v="0"/>
    <m/>
    <x v="0"/>
    <x v="0"/>
    <x v="0"/>
    <x v="0"/>
    <x v="0"/>
    <x v="0"/>
    <x v="0"/>
    <x v="0"/>
    <x v="0"/>
    <x v="0"/>
    <x v="0"/>
    <s v="Direcção de Obras"/>
    <x v="0"/>
    <x v="0"/>
    <x v="0"/>
    <x v="0"/>
    <x v="0"/>
    <x v="0"/>
    <x v="0"/>
    <x v="0"/>
    <x v="0"/>
    <x v="0"/>
    <x v="7"/>
    <x v="0"/>
    <s v="Pagamento de salário referente a 11-2024"/>
  </r>
  <r>
    <x v="0"/>
    <n v="0"/>
    <n v="0"/>
    <n v="0"/>
    <n v="3861"/>
    <x v="2042"/>
    <x v="0"/>
    <x v="0"/>
    <x v="0"/>
    <s v="03.16.11"/>
    <x v="27"/>
    <x v="0"/>
    <x v="0"/>
    <s v="Direcção de Obras"/>
    <s v="03.16.11"/>
    <s v="Direcção de Obras"/>
    <s v="03.16.11"/>
    <x v="30"/>
    <x v="0"/>
    <x v="0"/>
    <x v="0"/>
    <x v="1"/>
    <x v="0"/>
    <x v="0"/>
    <x v="0"/>
    <x v="10"/>
    <s v="2024-11-22"/>
    <x v="3"/>
    <n v="3861"/>
    <x v="0"/>
    <m/>
    <x v="0"/>
    <m/>
    <x v="67"/>
    <n v="100474708"/>
    <x v="0"/>
    <x v="7"/>
    <s v="Direcção de Obras"/>
    <s v="ORI"/>
    <x v="0"/>
    <m/>
    <x v="0"/>
    <x v="0"/>
    <x v="0"/>
    <x v="0"/>
    <x v="0"/>
    <x v="0"/>
    <x v="0"/>
    <x v="0"/>
    <x v="0"/>
    <x v="0"/>
    <x v="0"/>
    <s v="Direcção de Obras"/>
    <x v="0"/>
    <x v="0"/>
    <x v="0"/>
    <x v="0"/>
    <x v="0"/>
    <x v="0"/>
    <x v="0"/>
    <x v="0"/>
    <x v="0"/>
    <x v="0"/>
    <x v="7"/>
    <x v="0"/>
    <s v="Pagamento de salário referente a 11-2024"/>
  </r>
  <r>
    <x v="0"/>
    <n v="0"/>
    <n v="0"/>
    <n v="0"/>
    <n v="4504"/>
    <x v="2042"/>
    <x v="0"/>
    <x v="0"/>
    <x v="0"/>
    <s v="03.16.11"/>
    <x v="27"/>
    <x v="0"/>
    <x v="0"/>
    <s v="Direcção de Obras"/>
    <s v="03.16.11"/>
    <s v="Direcção de Obras"/>
    <s v="03.16.11"/>
    <x v="48"/>
    <x v="0"/>
    <x v="0"/>
    <x v="0"/>
    <x v="1"/>
    <x v="0"/>
    <x v="0"/>
    <x v="0"/>
    <x v="10"/>
    <s v="2024-11-22"/>
    <x v="3"/>
    <n v="4504"/>
    <x v="0"/>
    <m/>
    <x v="0"/>
    <m/>
    <x v="67"/>
    <n v="100474708"/>
    <x v="0"/>
    <x v="7"/>
    <s v="Direcção de Obras"/>
    <s v="ORI"/>
    <x v="0"/>
    <m/>
    <x v="0"/>
    <x v="0"/>
    <x v="0"/>
    <x v="0"/>
    <x v="0"/>
    <x v="0"/>
    <x v="0"/>
    <x v="0"/>
    <x v="0"/>
    <x v="0"/>
    <x v="0"/>
    <s v="Direcção de Obras"/>
    <x v="0"/>
    <x v="0"/>
    <x v="0"/>
    <x v="0"/>
    <x v="0"/>
    <x v="0"/>
    <x v="0"/>
    <x v="0"/>
    <x v="0"/>
    <x v="0"/>
    <x v="7"/>
    <x v="0"/>
    <s v="Pagamento de salário referente a 11-2024"/>
  </r>
  <r>
    <x v="0"/>
    <n v="0"/>
    <n v="0"/>
    <n v="0"/>
    <n v="73"/>
    <x v="2042"/>
    <x v="0"/>
    <x v="0"/>
    <x v="0"/>
    <s v="03.16.11"/>
    <x v="27"/>
    <x v="0"/>
    <x v="0"/>
    <s v="Direcção de Obras"/>
    <s v="03.16.11"/>
    <s v="Direcção de Obras"/>
    <s v="03.16.11"/>
    <x v="28"/>
    <x v="0"/>
    <x v="0"/>
    <x v="0"/>
    <x v="0"/>
    <x v="0"/>
    <x v="0"/>
    <x v="0"/>
    <x v="10"/>
    <s v="2024-11-22"/>
    <x v="3"/>
    <n v="73"/>
    <x v="0"/>
    <m/>
    <x v="0"/>
    <m/>
    <x v="18"/>
    <n v="100478987"/>
    <x v="0"/>
    <x v="5"/>
    <s v="Direcção de Obras"/>
    <s v="ORI"/>
    <x v="0"/>
    <m/>
    <x v="0"/>
    <x v="0"/>
    <x v="0"/>
    <x v="0"/>
    <x v="0"/>
    <x v="0"/>
    <x v="0"/>
    <x v="0"/>
    <x v="0"/>
    <x v="0"/>
    <x v="0"/>
    <s v="Direcção de Obras"/>
    <x v="0"/>
    <x v="0"/>
    <x v="0"/>
    <x v="0"/>
    <x v="0"/>
    <x v="0"/>
    <x v="0"/>
    <x v="0"/>
    <x v="0"/>
    <x v="0"/>
    <x v="5"/>
    <x v="0"/>
    <s v="Pagamento de salário referente a 11-2024"/>
  </r>
  <r>
    <x v="0"/>
    <n v="0"/>
    <n v="0"/>
    <n v="0"/>
    <n v="446"/>
    <x v="2042"/>
    <x v="0"/>
    <x v="0"/>
    <x v="0"/>
    <s v="03.16.11"/>
    <x v="27"/>
    <x v="0"/>
    <x v="0"/>
    <s v="Direcção de Obras"/>
    <s v="03.16.11"/>
    <s v="Direcção de Obras"/>
    <s v="03.16.11"/>
    <x v="30"/>
    <x v="0"/>
    <x v="0"/>
    <x v="0"/>
    <x v="1"/>
    <x v="0"/>
    <x v="0"/>
    <x v="0"/>
    <x v="10"/>
    <s v="2024-11-22"/>
    <x v="3"/>
    <n v="446"/>
    <x v="0"/>
    <m/>
    <x v="0"/>
    <m/>
    <x v="18"/>
    <n v="100478987"/>
    <x v="0"/>
    <x v="5"/>
    <s v="Direcção de Obras"/>
    <s v="ORI"/>
    <x v="0"/>
    <m/>
    <x v="0"/>
    <x v="0"/>
    <x v="0"/>
    <x v="0"/>
    <x v="0"/>
    <x v="0"/>
    <x v="0"/>
    <x v="0"/>
    <x v="0"/>
    <x v="0"/>
    <x v="0"/>
    <s v="Direcção de Obras"/>
    <x v="0"/>
    <x v="0"/>
    <x v="0"/>
    <x v="0"/>
    <x v="0"/>
    <x v="0"/>
    <x v="0"/>
    <x v="0"/>
    <x v="0"/>
    <x v="0"/>
    <x v="5"/>
    <x v="0"/>
    <s v="Pagamento de salário referente a 11-2024"/>
  </r>
  <r>
    <x v="0"/>
    <n v="0"/>
    <n v="0"/>
    <n v="0"/>
    <n v="521"/>
    <x v="2042"/>
    <x v="0"/>
    <x v="0"/>
    <x v="0"/>
    <s v="03.16.11"/>
    <x v="27"/>
    <x v="0"/>
    <x v="0"/>
    <s v="Direcção de Obras"/>
    <s v="03.16.11"/>
    <s v="Direcção de Obras"/>
    <s v="03.16.11"/>
    <x v="48"/>
    <x v="0"/>
    <x v="0"/>
    <x v="0"/>
    <x v="1"/>
    <x v="0"/>
    <x v="0"/>
    <x v="0"/>
    <x v="10"/>
    <s v="2024-11-22"/>
    <x v="3"/>
    <n v="521"/>
    <x v="0"/>
    <m/>
    <x v="0"/>
    <m/>
    <x v="18"/>
    <n v="100478987"/>
    <x v="0"/>
    <x v="5"/>
    <s v="Direcção de Obras"/>
    <s v="ORI"/>
    <x v="0"/>
    <m/>
    <x v="0"/>
    <x v="0"/>
    <x v="0"/>
    <x v="0"/>
    <x v="0"/>
    <x v="0"/>
    <x v="0"/>
    <x v="0"/>
    <x v="0"/>
    <x v="0"/>
    <x v="0"/>
    <s v="Direcção de Obras"/>
    <x v="0"/>
    <x v="0"/>
    <x v="0"/>
    <x v="0"/>
    <x v="0"/>
    <x v="0"/>
    <x v="0"/>
    <x v="0"/>
    <x v="0"/>
    <x v="0"/>
    <x v="5"/>
    <x v="0"/>
    <s v="Pagamento de salário referente a 11-2024"/>
  </r>
  <r>
    <x v="0"/>
    <n v="0"/>
    <n v="0"/>
    <n v="0"/>
    <n v="3509"/>
    <x v="2042"/>
    <x v="0"/>
    <x v="0"/>
    <x v="0"/>
    <s v="03.16.11"/>
    <x v="27"/>
    <x v="0"/>
    <x v="0"/>
    <s v="Direcção de Obras"/>
    <s v="03.16.11"/>
    <s v="Direcção de Obras"/>
    <s v="03.16.11"/>
    <x v="28"/>
    <x v="0"/>
    <x v="0"/>
    <x v="0"/>
    <x v="0"/>
    <x v="0"/>
    <x v="0"/>
    <x v="0"/>
    <x v="10"/>
    <s v="2024-11-22"/>
    <x v="3"/>
    <n v="3509"/>
    <x v="0"/>
    <m/>
    <x v="0"/>
    <m/>
    <x v="19"/>
    <n v="100474706"/>
    <x v="0"/>
    <x v="6"/>
    <s v="Direcção de Obras"/>
    <s v="ORI"/>
    <x v="0"/>
    <m/>
    <x v="0"/>
    <x v="0"/>
    <x v="0"/>
    <x v="0"/>
    <x v="0"/>
    <x v="0"/>
    <x v="0"/>
    <x v="0"/>
    <x v="0"/>
    <x v="0"/>
    <x v="0"/>
    <s v="Direcção de Obras"/>
    <x v="0"/>
    <x v="0"/>
    <x v="0"/>
    <x v="0"/>
    <x v="0"/>
    <x v="0"/>
    <x v="0"/>
    <x v="0"/>
    <x v="0"/>
    <x v="0"/>
    <x v="6"/>
    <x v="0"/>
    <s v="Pagamento de salário referente a 11-2024"/>
  </r>
  <r>
    <x v="0"/>
    <n v="0"/>
    <n v="0"/>
    <n v="0"/>
    <n v="21339"/>
    <x v="2042"/>
    <x v="0"/>
    <x v="0"/>
    <x v="0"/>
    <s v="03.16.11"/>
    <x v="27"/>
    <x v="0"/>
    <x v="0"/>
    <s v="Direcção de Obras"/>
    <s v="03.16.11"/>
    <s v="Direcção de Obras"/>
    <s v="03.16.11"/>
    <x v="30"/>
    <x v="0"/>
    <x v="0"/>
    <x v="0"/>
    <x v="1"/>
    <x v="0"/>
    <x v="0"/>
    <x v="0"/>
    <x v="10"/>
    <s v="2024-11-22"/>
    <x v="3"/>
    <n v="21339"/>
    <x v="0"/>
    <m/>
    <x v="0"/>
    <m/>
    <x v="19"/>
    <n v="100474706"/>
    <x v="0"/>
    <x v="6"/>
    <s v="Direcção de Obras"/>
    <s v="ORI"/>
    <x v="0"/>
    <m/>
    <x v="0"/>
    <x v="0"/>
    <x v="0"/>
    <x v="0"/>
    <x v="0"/>
    <x v="0"/>
    <x v="0"/>
    <x v="0"/>
    <x v="0"/>
    <x v="0"/>
    <x v="0"/>
    <s v="Direcção de Obras"/>
    <x v="0"/>
    <x v="0"/>
    <x v="0"/>
    <x v="0"/>
    <x v="0"/>
    <x v="0"/>
    <x v="0"/>
    <x v="0"/>
    <x v="0"/>
    <x v="0"/>
    <x v="6"/>
    <x v="0"/>
    <s v="Pagamento de salário referente a 11-2024"/>
  </r>
  <r>
    <x v="0"/>
    <n v="0"/>
    <n v="0"/>
    <n v="0"/>
    <n v="24885"/>
    <x v="2042"/>
    <x v="0"/>
    <x v="0"/>
    <x v="0"/>
    <s v="03.16.11"/>
    <x v="27"/>
    <x v="0"/>
    <x v="0"/>
    <s v="Direcção de Obras"/>
    <s v="03.16.11"/>
    <s v="Direcção de Obras"/>
    <s v="03.16.11"/>
    <x v="48"/>
    <x v="0"/>
    <x v="0"/>
    <x v="0"/>
    <x v="1"/>
    <x v="0"/>
    <x v="0"/>
    <x v="0"/>
    <x v="10"/>
    <s v="2024-11-22"/>
    <x v="3"/>
    <n v="24885"/>
    <x v="0"/>
    <m/>
    <x v="0"/>
    <m/>
    <x v="19"/>
    <n v="100474706"/>
    <x v="0"/>
    <x v="6"/>
    <s v="Direcção de Obras"/>
    <s v="ORI"/>
    <x v="0"/>
    <m/>
    <x v="0"/>
    <x v="0"/>
    <x v="0"/>
    <x v="0"/>
    <x v="0"/>
    <x v="0"/>
    <x v="0"/>
    <x v="0"/>
    <x v="0"/>
    <x v="0"/>
    <x v="0"/>
    <s v="Direcção de Obras"/>
    <x v="0"/>
    <x v="0"/>
    <x v="0"/>
    <x v="0"/>
    <x v="0"/>
    <x v="0"/>
    <x v="0"/>
    <x v="0"/>
    <x v="0"/>
    <x v="0"/>
    <x v="6"/>
    <x v="0"/>
    <s v="Pagamento de salário referente a 11-2024"/>
  </r>
  <r>
    <x v="0"/>
    <n v="0"/>
    <n v="0"/>
    <n v="0"/>
    <n v="40287"/>
    <x v="2042"/>
    <x v="0"/>
    <x v="0"/>
    <x v="0"/>
    <s v="03.16.11"/>
    <x v="27"/>
    <x v="0"/>
    <x v="0"/>
    <s v="Direcção de Obras"/>
    <s v="03.16.11"/>
    <s v="Direcção de Obras"/>
    <s v="03.16.11"/>
    <x v="28"/>
    <x v="0"/>
    <x v="0"/>
    <x v="0"/>
    <x v="0"/>
    <x v="0"/>
    <x v="0"/>
    <x v="0"/>
    <x v="10"/>
    <s v="2024-11-22"/>
    <x v="3"/>
    <n v="40287"/>
    <x v="0"/>
    <m/>
    <x v="0"/>
    <m/>
    <x v="6"/>
    <n v="100474914"/>
    <x v="0"/>
    <x v="0"/>
    <s v="Direcção de Obras"/>
    <s v="ORI"/>
    <x v="0"/>
    <m/>
    <x v="0"/>
    <x v="0"/>
    <x v="0"/>
    <x v="0"/>
    <x v="0"/>
    <x v="0"/>
    <x v="0"/>
    <x v="0"/>
    <x v="0"/>
    <x v="0"/>
    <x v="0"/>
    <s v="Direcção de Obras"/>
    <x v="0"/>
    <x v="0"/>
    <x v="0"/>
    <x v="0"/>
    <x v="0"/>
    <x v="0"/>
    <x v="0"/>
    <x v="0"/>
    <x v="0"/>
    <x v="0"/>
    <x v="0"/>
    <x v="0"/>
    <s v="Pagamento de salário referente a 11-2024"/>
  </r>
  <r>
    <x v="0"/>
    <n v="0"/>
    <n v="0"/>
    <n v="0"/>
    <n v="244961"/>
    <x v="2042"/>
    <x v="0"/>
    <x v="0"/>
    <x v="0"/>
    <s v="03.16.11"/>
    <x v="27"/>
    <x v="0"/>
    <x v="0"/>
    <s v="Direcção de Obras"/>
    <s v="03.16.11"/>
    <s v="Direcção de Obras"/>
    <s v="03.16.11"/>
    <x v="30"/>
    <x v="0"/>
    <x v="0"/>
    <x v="0"/>
    <x v="1"/>
    <x v="0"/>
    <x v="0"/>
    <x v="0"/>
    <x v="10"/>
    <s v="2024-11-22"/>
    <x v="3"/>
    <n v="244961"/>
    <x v="0"/>
    <m/>
    <x v="0"/>
    <m/>
    <x v="6"/>
    <n v="100474914"/>
    <x v="0"/>
    <x v="0"/>
    <s v="Direcção de Obras"/>
    <s v="ORI"/>
    <x v="0"/>
    <m/>
    <x v="0"/>
    <x v="0"/>
    <x v="0"/>
    <x v="0"/>
    <x v="0"/>
    <x v="0"/>
    <x v="0"/>
    <x v="0"/>
    <x v="0"/>
    <x v="0"/>
    <x v="0"/>
    <s v="Direcção de Obras"/>
    <x v="0"/>
    <x v="0"/>
    <x v="0"/>
    <x v="0"/>
    <x v="0"/>
    <x v="0"/>
    <x v="0"/>
    <x v="0"/>
    <x v="0"/>
    <x v="0"/>
    <x v="0"/>
    <x v="0"/>
    <s v="Pagamento de salário referente a 11-2024"/>
  </r>
  <r>
    <x v="0"/>
    <n v="0"/>
    <n v="0"/>
    <n v="0"/>
    <n v="285632"/>
    <x v="2042"/>
    <x v="0"/>
    <x v="0"/>
    <x v="0"/>
    <s v="03.16.11"/>
    <x v="27"/>
    <x v="0"/>
    <x v="0"/>
    <s v="Direcção de Obras"/>
    <s v="03.16.11"/>
    <s v="Direcção de Obras"/>
    <s v="03.16.11"/>
    <x v="48"/>
    <x v="0"/>
    <x v="0"/>
    <x v="0"/>
    <x v="1"/>
    <x v="0"/>
    <x v="0"/>
    <x v="0"/>
    <x v="10"/>
    <s v="2024-11-22"/>
    <x v="3"/>
    <n v="285632"/>
    <x v="0"/>
    <m/>
    <x v="0"/>
    <m/>
    <x v="6"/>
    <n v="100474914"/>
    <x v="0"/>
    <x v="0"/>
    <s v="Direcção de Obras"/>
    <s v="ORI"/>
    <x v="0"/>
    <m/>
    <x v="0"/>
    <x v="0"/>
    <x v="0"/>
    <x v="0"/>
    <x v="0"/>
    <x v="0"/>
    <x v="0"/>
    <x v="0"/>
    <x v="0"/>
    <x v="0"/>
    <x v="0"/>
    <s v="Direcção de Obras"/>
    <x v="0"/>
    <x v="0"/>
    <x v="0"/>
    <x v="0"/>
    <x v="0"/>
    <x v="0"/>
    <x v="0"/>
    <x v="0"/>
    <x v="0"/>
    <x v="0"/>
    <x v="0"/>
    <x v="0"/>
    <s v="Pagamento de salário referente a 11-2024"/>
  </r>
  <r>
    <x v="0"/>
    <n v="0"/>
    <n v="0"/>
    <n v="0"/>
    <n v="9391"/>
    <x v="2043"/>
    <x v="0"/>
    <x v="0"/>
    <x v="0"/>
    <s v="03.16.10"/>
    <x v="39"/>
    <x v="0"/>
    <x v="0"/>
    <s v="Delegações Municipais "/>
    <s v="03.16.10"/>
    <s v="Delegações Municipais "/>
    <s v="03.16.10"/>
    <x v="30"/>
    <x v="0"/>
    <x v="0"/>
    <x v="0"/>
    <x v="1"/>
    <x v="0"/>
    <x v="0"/>
    <x v="0"/>
    <x v="10"/>
    <s v="2024-11-22"/>
    <x v="3"/>
    <n v="9391"/>
    <x v="0"/>
    <m/>
    <x v="0"/>
    <m/>
    <x v="2"/>
    <n v="100474696"/>
    <x v="0"/>
    <x v="1"/>
    <s v="Delegações Municipais "/>
    <s v="ORI"/>
    <x v="0"/>
    <m/>
    <x v="0"/>
    <x v="0"/>
    <x v="0"/>
    <x v="0"/>
    <x v="0"/>
    <x v="0"/>
    <x v="0"/>
    <x v="0"/>
    <x v="0"/>
    <x v="0"/>
    <x v="0"/>
    <s v="Delegações Municipais "/>
    <x v="0"/>
    <x v="0"/>
    <x v="0"/>
    <x v="0"/>
    <x v="0"/>
    <x v="0"/>
    <x v="0"/>
    <x v="0"/>
    <x v="0"/>
    <x v="0"/>
    <x v="1"/>
    <x v="0"/>
    <s v="Pagamento de salário referente a 11-2024"/>
  </r>
  <r>
    <x v="0"/>
    <n v="0"/>
    <n v="0"/>
    <n v="0"/>
    <n v="3000"/>
    <x v="2044"/>
    <x v="0"/>
    <x v="0"/>
    <x v="0"/>
    <s v="01.25.05.12"/>
    <x v="10"/>
    <x v="3"/>
    <x v="3"/>
    <s v="Saúde"/>
    <s v="01.25.05"/>
    <s v="Saúde"/>
    <s v="01.25.05"/>
    <x v="7"/>
    <x v="0"/>
    <x v="4"/>
    <x v="4"/>
    <x v="0"/>
    <x v="1"/>
    <x v="0"/>
    <x v="0"/>
    <x v="2"/>
    <s v="2024-02-27"/>
    <x v="0"/>
    <n v="3000"/>
    <x v="0"/>
    <m/>
    <x v="0"/>
    <m/>
    <x v="336"/>
    <n v="100477595"/>
    <x v="0"/>
    <x v="0"/>
    <s v="Promoção e Inclusão Social"/>
    <s v="ORI"/>
    <x v="0"/>
    <m/>
    <x v="0"/>
    <x v="0"/>
    <x v="0"/>
    <x v="0"/>
    <x v="0"/>
    <x v="0"/>
    <x v="0"/>
    <x v="0"/>
    <x v="0"/>
    <x v="0"/>
    <x v="0"/>
    <s v="Promoção e Inclusão Social"/>
    <x v="0"/>
    <x v="0"/>
    <x v="0"/>
    <x v="0"/>
    <x v="1"/>
    <x v="0"/>
    <x v="0"/>
    <x v="0"/>
    <x v="0"/>
    <x v="0"/>
    <x v="0"/>
    <x v="0"/>
    <s v="Apoio a favor da Sra. Maria Socoró De Pina, para aquisição de alimentos, conforme anexo."/>
  </r>
  <r>
    <x v="0"/>
    <n v="0"/>
    <n v="0"/>
    <n v="0"/>
    <n v="3000"/>
    <x v="2045"/>
    <x v="0"/>
    <x v="0"/>
    <x v="0"/>
    <s v="03.16.16"/>
    <x v="24"/>
    <x v="0"/>
    <x v="0"/>
    <s v="Direção Ambiente e Saneamento "/>
    <s v="03.16.16"/>
    <s v="Direção Ambiente e Saneamento "/>
    <s v="03.16.16"/>
    <x v="3"/>
    <x v="0"/>
    <x v="0"/>
    <x v="1"/>
    <x v="0"/>
    <x v="0"/>
    <x v="0"/>
    <x v="0"/>
    <x v="0"/>
    <s v="2024-01-17"/>
    <x v="0"/>
    <n v="3000"/>
    <x v="0"/>
    <m/>
    <x v="0"/>
    <m/>
    <x v="45"/>
    <n v="100432269"/>
    <x v="0"/>
    <x v="0"/>
    <s v="Direção Ambiente e Saneamento "/>
    <s v="ORI"/>
    <x v="0"/>
    <m/>
    <x v="0"/>
    <x v="0"/>
    <x v="0"/>
    <x v="0"/>
    <x v="0"/>
    <x v="0"/>
    <x v="0"/>
    <x v="0"/>
    <x v="0"/>
    <x v="0"/>
    <x v="0"/>
    <s v="Direção Ambiente e Saneamento "/>
    <x v="0"/>
    <x v="0"/>
    <x v="0"/>
    <x v="0"/>
    <x v="0"/>
    <x v="0"/>
    <x v="0"/>
    <x v="0"/>
    <x v="0"/>
    <x v="0"/>
    <x v="0"/>
    <x v="0"/>
    <s v="Ajuda de custo a favor do SR. Herculano Fernandes, condutor pela sua deslocação em missão de serviço a cidade da Sta. Cruz/S.L Órgão nos dia 06, 07 14 de Janeiro de 2024, conforme justificativo em anexo. "/>
  </r>
  <r>
    <x v="0"/>
    <n v="0"/>
    <n v="0"/>
    <n v="0"/>
    <n v="1656"/>
    <x v="2046"/>
    <x v="0"/>
    <x v="0"/>
    <x v="0"/>
    <s v="03.16.15"/>
    <x v="0"/>
    <x v="0"/>
    <x v="0"/>
    <s v="Direção Financeira"/>
    <s v="03.16.15"/>
    <s v="Direção Financeira"/>
    <s v="03.16.15"/>
    <x v="3"/>
    <x v="0"/>
    <x v="0"/>
    <x v="1"/>
    <x v="0"/>
    <x v="0"/>
    <x v="0"/>
    <x v="0"/>
    <x v="1"/>
    <s v="2024-03-07"/>
    <x v="0"/>
    <n v="1656"/>
    <x v="0"/>
    <m/>
    <x v="0"/>
    <m/>
    <x v="89"/>
    <n v="100391565"/>
    <x v="0"/>
    <x v="0"/>
    <s v="Direção Financeira"/>
    <s v="ORI"/>
    <x v="0"/>
    <m/>
    <x v="0"/>
    <x v="0"/>
    <x v="0"/>
    <x v="0"/>
    <x v="0"/>
    <x v="0"/>
    <x v="0"/>
    <x v="0"/>
    <x v="0"/>
    <x v="0"/>
    <x v="0"/>
    <s v="Direção Financeira"/>
    <x v="0"/>
    <x v="0"/>
    <x v="0"/>
    <x v="0"/>
    <x v="0"/>
    <x v="0"/>
    <x v="0"/>
    <x v="0"/>
    <x v="0"/>
    <x v="0"/>
    <x v="0"/>
    <x v="0"/>
    <s v="Pagamento a favor INCV, pela publicação B.O, ii série,1/4 extrato de despacho nº7 de 28 de fevereiro de 2024 é autorizado a licença sem vencimento, por um período de licença um ano a senhora Elisângila Sanches Cabral, conforme anexo."/>
  </r>
  <r>
    <x v="0"/>
    <n v="0"/>
    <n v="0"/>
    <n v="0"/>
    <n v="10000"/>
    <x v="2047"/>
    <x v="0"/>
    <x v="0"/>
    <x v="0"/>
    <s v="01.25.03.12"/>
    <x v="6"/>
    <x v="3"/>
    <x v="3"/>
    <s v="Emprego e Formação profissional"/>
    <s v="01.25.03"/>
    <s v="Emprego e Formação profissional"/>
    <s v="01.25.03"/>
    <x v="4"/>
    <x v="0"/>
    <x v="2"/>
    <x v="2"/>
    <x v="0"/>
    <x v="1"/>
    <x v="0"/>
    <x v="0"/>
    <x v="0"/>
    <s v="2024-01-24"/>
    <x v="0"/>
    <n v="10000"/>
    <x v="0"/>
    <m/>
    <x v="0"/>
    <m/>
    <x v="337"/>
    <n v="100478921"/>
    <x v="0"/>
    <x v="0"/>
    <s v="Estágios Profissionais e Promoção de Emprego"/>
    <s v="ORI"/>
    <x v="0"/>
    <m/>
    <x v="0"/>
    <x v="0"/>
    <x v="0"/>
    <x v="0"/>
    <x v="0"/>
    <x v="0"/>
    <x v="0"/>
    <x v="0"/>
    <x v="0"/>
    <x v="0"/>
    <x v="0"/>
    <s v="Estágios Profissionais e Promoção de Emprego"/>
    <x v="0"/>
    <x v="0"/>
    <x v="0"/>
    <x v="0"/>
    <x v="1"/>
    <x v="0"/>
    <x v="0"/>
    <x v="0"/>
    <x v="0"/>
    <x v="0"/>
    <x v="0"/>
    <x v="0"/>
    <s v="Apoio a favor da senhora Amélia Semedo da Veiga, para reforço de negocio, conforme anexo."/>
  </r>
  <r>
    <x v="0"/>
    <n v="0"/>
    <n v="0"/>
    <n v="0"/>
    <n v="1980"/>
    <x v="2048"/>
    <x v="0"/>
    <x v="1"/>
    <x v="0"/>
    <s v="03.03.10"/>
    <x v="8"/>
    <x v="0"/>
    <x v="4"/>
    <s v="Receitas Da Câmara"/>
    <s v="03.03.10"/>
    <s v="Receitas Da Câmara"/>
    <s v="03.03.10"/>
    <x v="6"/>
    <x v="0"/>
    <x v="3"/>
    <x v="3"/>
    <x v="0"/>
    <x v="0"/>
    <x v="2"/>
    <x v="0"/>
    <x v="3"/>
    <s v="2024-05-17"/>
    <x v="1"/>
    <n v="19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2049"/>
    <x v="0"/>
    <x v="1"/>
    <x v="0"/>
    <s v="03.03.10"/>
    <x v="8"/>
    <x v="0"/>
    <x v="4"/>
    <s v="Receitas Da Câmara"/>
    <s v="03.03.10"/>
    <s v="Receitas Da Câmara"/>
    <s v="03.03.10"/>
    <x v="42"/>
    <x v="0"/>
    <x v="3"/>
    <x v="3"/>
    <x v="0"/>
    <x v="0"/>
    <x v="2"/>
    <x v="0"/>
    <x v="3"/>
    <s v="2024-05-17"/>
    <x v="1"/>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388"/>
    <x v="2050"/>
    <x v="0"/>
    <x v="1"/>
    <x v="0"/>
    <s v="80.02.01"/>
    <x v="2"/>
    <x v="2"/>
    <x v="2"/>
    <s v="Retenções Iur"/>
    <s v="80.02.01"/>
    <s v="Retenções Iur"/>
    <s v="80.02.01"/>
    <x v="2"/>
    <x v="0"/>
    <x v="1"/>
    <x v="0"/>
    <x v="1"/>
    <x v="2"/>
    <x v="2"/>
    <x v="0"/>
    <x v="2"/>
    <s v="2024-02-19"/>
    <x v="0"/>
    <n v="16388"/>
    <x v="0"/>
    <m/>
    <x v="0"/>
    <m/>
    <x v="2"/>
    <n v="100474696"/>
    <x v="0"/>
    <x v="0"/>
    <s v="Retenções Iur"/>
    <s v="ORI"/>
    <x v="0"/>
    <s v="RIUR"/>
    <x v="0"/>
    <x v="0"/>
    <x v="0"/>
    <x v="0"/>
    <x v="0"/>
    <x v="0"/>
    <x v="0"/>
    <x v="0"/>
    <x v="0"/>
    <x v="0"/>
    <x v="0"/>
    <s v="Retenções Iur"/>
    <x v="0"/>
    <x v="0"/>
    <x v="0"/>
    <x v="0"/>
    <x v="2"/>
    <x v="0"/>
    <x v="0"/>
    <x v="0"/>
    <x v="0"/>
    <x v="1"/>
    <x v="0"/>
    <x v="0"/>
    <s v="RETENCAO OT"/>
  </r>
  <r>
    <x v="0"/>
    <n v="0"/>
    <n v="0"/>
    <n v="0"/>
    <n v="3200"/>
    <x v="2051"/>
    <x v="0"/>
    <x v="1"/>
    <x v="0"/>
    <s v="03.03.10"/>
    <x v="8"/>
    <x v="0"/>
    <x v="4"/>
    <s v="Receitas Da Câmara"/>
    <s v="03.03.10"/>
    <s v="Receitas Da Câmara"/>
    <s v="03.03.10"/>
    <x v="11"/>
    <x v="0"/>
    <x v="0"/>
    <x v="5"/>
    <x v="0"/>
    <x v="0"/>
    <x v="2"/>
    <x v="0"/>
    <x v="1"/>
    <s v="2024-03-18"/>
    <x v="0"/>
    <n v="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
    <x v="2052"/>
    <x v="0"/>
    <x v="1"/>
    <x v="0"/>
    <s v="03.03.10"/>
    <x v="8"/>
    <x v="0"/>
    <x v="4"/>
    <s v="Receitas Da Câmara"/>
    <s v="03.03.10"/>
    <s v="Receitas Da Câmara"/>
    <s v="03.03.10"/>
    <x v="26"/>
    <x v="0"/>
    <x v="3"/>
    <x v="3"/>
    <x v="0"/>
    <x v="0"/>
    <x v="2"/>
    <x v="0"/>
    <x v="1"/>
    <s v="2024-03-18"/>
    <x v="0"/>
    <n v="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2053"/>
    <x v="0"/>
    <x v="1"/>
    <x v="0"/>
    <s v="03.03.10"/>
    <x v="8"/>
    <x v="0"/>
    <x v="4"/>
    <s v="Receitas Da Câmara"/>
    <s v="03.03.10"/>
    <s v="Receitas Da Câmara"/>
    <s v="03.03.10"/>
    <x v="20"/>
    <x v="0"/>
    <x v="3"/>
    <x v="3"/>
    <x v="0"/>
    <x v="0"/>
    <x v="2"/>
    <x v="0"/>
    <x v="1"/>
    <s v="2024-03-18"/>
    <x v="0"/>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0"/>
    <x v="2054"/>
    <x v="0"/>
    <x v="1"/>
    <x v="0"/>
    <s v="03.03.10"/>
    <x v="8"/>
    <x v="0"/>
    <x v="4"/>
    <s v="Receitas Da Câmara"/>
    <s v="03.03.10"/>
    <s v="Receitas Da Câmara"/>
    <s v="03.03.10"/>
    <x v="17"/>
    <x v="0"/>
    <x v="3"/>
    <x v="3"/>
    <x v="0"/>
    <x v="0"/>
    <x v="2"/>
    <x v="0"/>
    <x v="1"/>
    <s v="2024-03-18"/>
    <x v="0"/>
    <n v="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0"/>
    <x v="2055"/>
    <x v="0"/>
    <x v="1"/>
    <x v="0"/>
    <s v="03.03.10"/>
    <x v="8"/>
    <x v="0"/>
    <x v="4"/>
    <s v="Receitas Da Câmara"/>
    <s v="03.03.10"/>
    <s v="Receitas Da Câmara"/>
    <s v="03.03.10"/>
    <x v="42"/>
    <x v="0"/>
    <x v="3"/>
    <x v="3"/>
    <x v="0"/>
    <x v="0"/>
    <x v="2"/>
    <x v="0"/>
    <x v="1"/>
    <s v="2024-03-18"/>
    <x v="0"/>
    <n v="9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700"/>
    <x v="2056"/>
    <x v="0"/>
    <x v="1"/>
    <x v="0"/>
    <s v="03.03.10"/>
    <x v="8"/>
    <x v="0"/>
    <x v="4"/>
    <s v="Receitas Da Câmara"/>
    <s v="03.03.10"/>
    <s v="Receitas Da Câmara"/>
    <s v="03.03.10"/>
    <x v="13"/>
    <x v="0"/>
    <x v="3"/>
    <x v="3"/>
    <x v="0"/>
    <x v="0"/>
    <x v="2"/>
    <x v="0"/>
    <x v="1"/>
    <s v="2024-03-18"/>
    <x v="0"/>
    <n v="64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60"/>
    <x v="2057"/>
    <x v="0"/>
    <x v="1"/>
    <x v="0"/>
    <s v="03.03.10"/>
    <x v="8"/>
    <x v="0"/>
    <x v="4"/>
    <s v="Receitas Da Câmara"/>
    <s v="03.03.10"/>
    <s v="Receitas Da Câmara"/>
    <s v="03.03.10"/>
    <x v="6"/>
    <x v="0"/>
    <x v="3"/>
    <x v="3"/>
    <x v="0"/>
    <x v="0"/>
    <x v="2"/>
    <x v="0"/>
    <x v="1"/>
    <s v="2024-03-18"/>
    <x v="0"/>
    <n v="4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8397"/>
    <x v="2058"/>
    <x v="0"/>
    <x v="1"/>
    <x v="0"/>
    <s v="03.03.10"/>
    <x v="8"/>
    <x v="0"/>
    <x v="4"/>
    <s v="Receitas Da Câmara"/>
    <s v="03.03.10"/>
    <s v="Receitas Da Câmara"/>
    <s v="03.03.10"/>
    <x v="18"/>
    <x v="0"/>
    <x v="0"/>
    <x v="0"/>
    <x v="0"/>
    <x v="0"/>
    <x v="2"/>
    <x v="0"/>
    <x v="1"/>
    <s v="2024-03-18"/>
    <x v="0"/>
    <n v="14839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059"/>
    <x v="0"/>
    <x v="1"/>
    <x v="0"/>
    <s v="03.03.10"/>
    <x v="8"/>
    <x v="0"/>
    <x v="4"/>
    <s v="Receitas Da Câmara"/>
    <s v="03.03.10"/>
    <s v="Receitas Da Câmara"/>
    <s v="03.03.10"/>
    <x v="8"/>
    <x v="0"/>
    <x v="3"/>
    <x v="3"/>
    <x v="0"/>
    <x v="0"/>
    <x v="2"/>
    <x v="0"/>
    <x v="1"/>
    <s v="2024-03-18"/>
    <x v="0"/>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97"/>
    <x v="2060"/>
    <x v="0"/>
    <x v="1"/>
    <x v="0"/>
    <s v="03.03.10"/>
    <x v="8"/>
    <x v="0"/>
    <x v="4"/>
    <s v="Receitas Da Câmara"/>
    <s v="03.03.10"/>
    <s v="Receitas Da Câmara"/>
    <s v="03.03.10"/>
    <x v="25"/>
    <x v="0"/>
    <x v="3"/>
    <x v="3"/>
    <x v="0"/>
    <x v="0"/>
    <x v="2"/>
    <x v="0"/>
    <x v="1"/>
    <s v="2024-03-18"/>
    <x v="0"/>
    <n v="459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50"/>
    <x v="2061"/>
    <x v="0"/>
    <x v="1"/>
    <x v="0"/>
    <s v="03.03.10"/>
    <x v="8"/>
    <x v="0"/>
    <x v="4"/>
    <s v="Receitas Da Câmara"/>
    <s v="03.03.10"/>
    <s v="Receitas Da Câmara"/>
    <s v="03.03.10"/>
    <x v="12"/>
    <x v="0"/>
    <x v="3"/>
    <x v="3"/>
    <x v="0"/>
    <x v="0"/>
    <x v="2"/>
    <x v="0"/>
    <x v="1"/>
    <s v="2024-03-18"/>
    <x v="0"/>
    <n v="80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30"/>
    <x v="2062"/>
    <x v="0"/>
    <x v="1"/>
    <x v="0"/>
    <s v="03.03.10"/>
    <x v="8"/>
    <x v="0"/>
    <x v="4"/>
    <s v="Receitas Da Câmara"/>
    <s v="03.03.10"/>
    <s v="Receitas Da Câmara"/>
    <s v="03.03.10"/>
    <x v="9"/>
    <x v="0"/>
    <x v="3"/>
    <x v="3"/>
    <x v="0"/>
    <x v="0"/>
    <x v="2"/>
    <x v="0"/>
    <x v="1"/>
    <s v="2024-03-18"/>
    <x v="0"/>
    <n v="4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0"/>
    <x v="2063"/>
    <x v="0"/>
    <x v="1"/>
    <x v="0"/>
    <s v="03.03.10"/>
    <x v="8"/>
    <x v="0"/>
    <x v="4"/>
    <s v="Receitas Da Câmara"/>
    <s v="03.03.10"/>
    <s v="Receitas Da Câmara"/>
    <s v="03.03.10"/>
    <x v="19"/>
    <x v="0"/>
    <x v="3"/>
    <x v="6"/>
    <x v="0"/>
    <x v="0"/>
    <x v="2"/>
    <x v="0"/>
    <x v="1"/>
    <s v="2024-03-18"/>
    <x v="0"/>
    <n v="1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510"/>
    <x v="2064"/>
    <x v="0"/>
    <x v="1"/>
    <x v="0"/>
    <s v="03.03.10"/>
    <x v="8"/>
    <x v="0"/>
    <x v="4"/>
    <s v="Receitas Da Câmara"/>
    <s v="03.03.10"/>
    <s v="Receitas Da Câmara"/>
    <s v="03.03.10"/>
    <x v="10"/>
    <x v="0"/>
    <x v="3"/>
    <x v="3"/>
    <x v="0"/>
    <x v="0"/>
    <x v="2"/>
    <x v="0"/>
    <x v="1"/>
    <s v="2024-03-18"/>
    <x v="0"/>
    <n v="85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708"/>
    <x v="2065"/>
    <x v="0"/>
    <x v="1"/>
    <x v="0"/>
    <s v="03.03.10"/>
    <x v="8"/>
    <x v="0"/>
    <x v="4"/>
    <s v="Receitas Da Câmara"/>
    <s v="03.03.10"/>
    <s v="Receitas Da Câmara"/>
    <s v="03.03.10"/>
    <x v="18"/>
    <x v="0"/>
    <x v="0"/>
    <x v="0"/>
    <x v="0"/>
    <x v="0"/>
    <x v="2"/>
    <x v="0"/>
    <x v="1"/>
    <s v="2024-03-21"/>
    <x v="0"/>
    <n v="3270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60"/>
    <x v="2066"/>
    <x v="0"/>
    <x v="1"/>
    <x v="0"/>
    <s v="03.03.10"/>
    <x v="8"/>
    <x v="0"/>
    <x v="4"/>
    <s v="Receitas Da Câmara"/>
    <s v="03.03.10"/>
    <s v="Receitas Da Câmara"/>
    <s v="03.03.10"/>
    <x v="6"/>
    <x v="0"/>
    <x v="3"/>
    <x v="3"/>
    <x v="0"/>
    <x v="0"/>
    <x v="2"/>
    <x v="0"/>
    <x v="1"/>
    <s v="2024-03-21"/>
    <x v="0"/>
    <n v="306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682120"/>
    <x v="2067"/>
    <x v="0"/>
    <x v="1"/>
    <x v="0"/>
    <s v="03.03.10"/>
    <x v="8"/>
    <x v="0"/>
    <x v="4"/>
    <s v="Receitas Da Câmara"/>
    <s v="03.03.10"/>
    <s v="Receitas Da Câmara"/>
    <s v="03.03.10"/>
    <x v="15"/>
    <x v="0"/>
    <x v="0"/>
    <x v="0"/>
    <x v="0"/>
    <x v="0"/>
    <x v="2"/>
    <x v="0"/>
    <x v="1"/>
    <s v="2024-03-21"/>
    <x v="0"/>
    <n v="2682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068"/>
    <x v="0"/>
    <x v="1"/>
    <x v="0"/>
    <s v="03.03.10"/>
    <x v="8"/>
    <x v="0"/>
    <x v="4"/>
    <s v="Receitas Da Câmara"/>
    <s v="03.03.10"/>
    <s v="Receitas Da Câmara"/>
    <s v="03.03.10"/>
    <x v="10"/>
    <x v="0"/>
    <x v="3"/>
    <x v="3"/>
    <x v="0"/>
    <x v="0"/>
    <x v="2"/>
    <x v="0"/>
    <x v="1"/>
    <s v="2024-03-21"/>
    <x v="0"/>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90"/>
    <x v="2069"/>
    <x v="0"/>
    <x v="1"/>
    <x v="0"/>
    <s v="03.03.10"/>
    <x v="8"/>
    <x v="0"/>
    <x v="4"/>
    <s v="Receitas Da Câmara"/>
    <s v="03.03.10"/>
    <s v="Receitas Da Câmara"/>
    <s v="03.03.10"/>
    <x v="13"/>
    <x v="0"/>
    <x v="3"/>
    <x v="3"/>
    <x v="0"/>
    <x v="0"/>
    <x v="2"/>
    <x v="0"/>
    <x v="1"/>
    <s v="2024-03-21"/>
    <x v="0"/>
    <n v="28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2070"/>
    <x v="0"/>
    <x v="1"/>
    <x v="0"/>
    <s v="03.03.10"/>
    <x v="8"/>
    <x v="0"/>
    <x v="4"/>
    <s v="Receitas Da Câmara"/>
    <s v="03.03.10"/>
    <s v="Receitas Da Câmara"/>
    <s v="03.03.10"/>
    <x v="42"/>
    <x v="0"/>
    <x v="3"/>
    <x v="3"/>
    <x v="0"/>
    <x v="0"/>
    <x v="2"/>
    <x v="0"/>
    <x v="1"/>
    <s v="2024-03-21"/>
    <x v="0"/>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2071"/>
    <x v="0"/>
    <x v="1"/>
    <x v="0"/>
    <s v="03.03.10"/>
    <x v="8"/>
    <x v="0"/>
    <x v="4"/>
    <s v="Receitas Da Câmara"/>
    <s v="03.03.10"/>
    <s v="Receitas Da Câmara"/>
    <s v="03.03.10"/>
    <x v="17"/>
    <x v="0"/>
    <x v="3"/>
    <x v="3"/>
    <x v="0"/>
    <x v="0"/>
    <x v="2"/>
    <x v="0"/>
    <x v="1"/>
    <s v="2024-03-21"/>
    <x v="0"/>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00"/>
    <x v="2072"/>
    <x v="0"/>
    <x v="1"/>
    <x v="0"/>
    <s v="03.03.10"/>
    <x v="8"/>
    <x v="0"/>
    <x v="4"/>
    <s v="Receitas Da Câmara"/>
    <s v="03.03.10"/>
    <s v="Receitas Da Câmara"/>
    <s v="03.03.10"/>
    <x v="11"/>
    <x v="0"/>
    <x v="0"/>
    <x v="5"/>
    <x v="0"/>
    <x v="0"/>
    <x v="2"/>
    <x v="0"/>
    <x v="1"/>
    <s v="2024-03-21"/>
    <x v="0"/>
    <n v="2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66"/>
    <x v="2073"/>
    <x v="0"/>
    <x v="1"/>
    <x v="0"/>
    <s v="03.03.10"/>
    <x v="8"/>
    <x v="0"/>
    <x v="4"/>
    <s v="Receitas Da Câmara"/>
    <s v="03.03.10"/>
    <s v="Receitas Da Câmara"/>
    <s v="03.03.10"/>
    <x v="25"/>
    <x v="0"/>
    <x v="3"/>
    <x v="3"/>
    <x v="0"/>
    <x v="0"/>
    <x v="2"/>
    <x v="0"/>
    <x v="1"/>
    <s v="2024-03-21"/>
    <x v="0"/>
    <n v="8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
    <x v="2074"/>
    <x v="0"/>
    <x v="1"/>
    <x v="0"/>
    <s v="03.03.10"/>
    <x v="8"/>
    <x v="0"/>
    <x v="4"/>
    <s v="Receitas Da Câmara"/>
    <s v="03.03.10"/>
    <s v="Receitas Da Câmara"/>
    <s v="03.03.10"/>
    <x v="8"/>
    <x v="0"/>
    <x v="3"/>
    <x v="3"/>
    <x v="0"/>
    <x v="0"/>
    <x v="2"/>
    <x v="0"/>
    <x v="1"/>
    <s v="2024-03-21"/>
    <x v="0"/>
    <n v="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308"/>
    <x v="2075"/>
    <x v="0"/>
    <x v="1"/>
    <x v="0"/>
    <s v="03.03.10"/>
    <x v="8"/>
    <x v="0"/>
    <x v="4"/>
    <s v="Receitas Da Câmara"/>
    <s v="03.03.10"/>
    <s v="Receitas Da Câmara"/>
    <s v="03.03.10"/>
    <x v="16"/>
    <x v="0"/>
    <x v="0"/>
    <x v="5"/>
    <x v="0"/>
    <x v="0"/>
    <x v="2"/>
    <x v="0"/>
    <x v="1"/>
    <s v="2024-03-01"/>
    <x v="0"/>
    <n v="28308"/>
    <x v="0"/>
    <m/>
    <x v="0"/>
    <m/>
    <x v="6"/>
    <n v="100474914"/>
    <x v="0"/>
    <x v="0"/>
    <s v="Receitas Da Câmara"/>
    <s v="EXT"/>
    <x v="0"/>
    <s v="RDC"/>
    <x v="0"/>
    <x v="0"/>
    <x v="0"/>
    <x v="0"/>
    <x v="0"/>
    <x v="0"/>
    <x v="0"/>
    <x v="0"/>
    <x v="0"/>
    <x v="0"/>
    <x v="0"/>
    <s v="Receitas Da Câmara"/>
    <x v="0"/>
    <x v="0"/>
    <x v="0"/>
    <x v="0"/>
    <x v="0"/>
    <x v="0"/>
    <x v="0"/>
    <x v="0"/>
    <x v="0"/>
    <x v="0"/>
    <x v="0"/>
    <x v="0"/>
    <s v="Regularização de movimentos não aplicados, conforme anexo."/>
  </r>
  <r>
    <x v="1"/>
    <n v="0"/>
    <n v="0"/>
    <n v="0"/>
    <n v="67500"/>
    <x v="2076"/>
    <x v="0"/>
    <x v="0"/>
    <x v="0"/>
    <s v="01.27.06.80"/>
    <x v="1"/>
    <x v="1"/>
    <x v="1"/>
    <s v="Requalificação Urbana e habitação"/>
    <s v="01.27.06"/>
    <s v="Requalificação Urbana e habitação"/>
    <s v="01.27.06"/>
    <x v="1"/>
    <x v="0"/>
    <x v="0"/>
    <x v="0"/>
    <x v="0"/>
    <x v="1"/>
    <x v="1"/>
    <x v="0"/>
    <x v="6"/>
    <s v="2024-04-09"/>
    <x v="1"/>
    <n v="67500"/>
    <x v="0"/>
    <m/>
    <x v="0"/>
    <m/>
    <x v="338"/>
    <n v="100479626"/>
    <x v="0"/>
    <x v="0"/>
    <s v="Requalificação Urbana de Veneza"/>
    <s v="ORI"/>
    <x v="0"/>
    <m/>
    <x v="0"/>
    <x v="0"/>
    <x v="0"/>
    <x v="0"/>
    <x v="0"/>
    <x v="0"/>
    <x v="0"/>
    <x v="0"/>
    <x v="0"/>
    <x v="0"/>
    <x v="0"/>
    <s v="Requalificação Urbana de Veneza"/>
    <x v="0"/>
    <x v="0"/>
    <x v="0"/>
    <x v="0"/>
    <x v="1"/>
    <x v="0"/>
    <x v="0"/>
    <x v="0"/>
    <x v="0"/>
    <x v="0"/>
    <x v="0"/>
    <x v="0"/>
    <s v="Pagamento referente a aquisição de 13.500 unidade de paralelos, para trabalhos da requalificação da praia de Veneza, conforme anexo."/>
  </r>
  <r>
    <x v="0"/>
    <n v="0"/>
    <n v="0"/>
    <n v="0"/>
    <n v="200"/>
    <x v="2077"/>
    <x v="0"/>
    <x v="0"/>
    <x v="0"/>
    <s v="03.16.15"/>
    <x v="0"/>
    <x v="0"/>
    <x v="0"/>
    <s v="Direção Financeira"/>
    <s v="03.16.15"/>
    <s v="Direção Financeira"/>
    <s v="03.16.15"/>
    <x v="31"/>
    <x v="0"/>
    <x v="0"/>
    <x v="1"/>
    <x v="0"/>
    <x v="0"/>
    <x v="0"/>
    <x v="0"/>
    <x v="6"/>
    <s v="2024-04-16"/>
    <x v="1"/>
    <n v="200"/>
    <x v="0"/>
    <m/>
    <x v="0"/>
    <m/>
    <x v="21"/>
    <n v="100391960"/>
    <x v="0"/>
    <x v="0"/>
    <s v="Direção Financeira"/>
    <s v="ORI"/>
    <x v="0"/>
    <m/>
    <x v="0"/>
    <x v="0"/>
    <x v="0"/>
    <x v="0"/>
    <x v="0"/>
    <x v="0"/>
    <x v="0"/>
    <x v="0"/>
    <x v="0"/>
    <x v="0"/>
    <x v="0"/>
    <s v="Direção Financeira"/>
    <x v="0"/>
    <x v="0"/>
    <x v="0"/>
    <x v="0"/>
    <x v="0"/>
    <x v="0"/>
    <x v="0"/>
    <x v="0"/>
    <x v="0"/>
    <x v="0"/>
    <x v="0"/>
    <x v="0"/>
    <s v="Pagamento referente a recarga de tablet, para trabalhos de cadastro social, conforme fatura em anexo."/>
  </r>
  <r>
    <x v="1"/>
    <n v="0"/>
    <n v="0"/>
    <n v="0"/>
    <n v="180000"/>
    <x v="2078"/>
    <x v="0"/>
    <x v="0"/>
    <x v="0"/>
    <s v="01.27.06.72"/>
    <x v="32"/>
    <x v="1"/>
    <x v="1"/>
    <s v="Requalificação Urbana e habitação"/>
    <s v="01.27.06"/>
    <s v="Requalificação Urbana e habitação"/>
    <s v="01.27.06"/>
    <x v="1"/>
    <x v="0"/>
    <x v="0"/>
    <x v="0"/>
    <x v="0"/>
    <x v="1"/>
    <x v="1"/>
    <x v="0"/>
    <x v="6"/>
    <s v="2024-04-18"/>
    <x v="1"/>
    <n v="180000"/>
    <x v="0"/>
    <m/>
    <x v="0"/>
    <m/>
    <x v="233"/>
    <n v="100478224"/>
    <x v="0"/>
    <x v="0"/>
    <s v="Manutenção e Reabilitação de Edificios Municipais"/>
    <s v="ORI"/>
    <x v="0"/>
    <m/>
    <x v="0"/>
    <x v="0"/>
    <x v="0"/>
    <x v="0"/>
    <x v="0"/>
    <x v="0"/>
    <x v="0"/>
    <x v="0"/>
    <x v="0"/>
    <x v="0"/>
    <x v="0"/>
    <s v="Manutenção e Reabilitação de Edificios Municipais"/>
    <x v="0"/>
    <x v="0"/>
    <x v="0"/>
    <x v="0"/>
    <x v="1"/>
    <x v="0"/>
    <x v="0"/>
    <x v="0"/>
    <x v="0"/>
    <x v="0"/>
    <x v="0"/>
    <x v="0"/>
    <s v="Pagamento referente a construção do abrigo da transmissão sinal terrestre, conforme proposta em anexo."/>
  </r>
  <r>
    <x v="0"/>
    <n v="0"/>
    <n v="0"/>
    <n v="0"/>
    <n v="11000"/>
    <x v="2079"/>
    <x v="0"/>
    <x v="1"/>
    <x v="0"/>
    <s v="03.03.10"/>
    <x v="8"/>
    <x v="0"/>
    <x v="4"/>
    <s v="Receitas Da Câmara"/>
    <s v="03.03.10"/>
    <s v="Receitas Da Câmara"/>
    <s v="03.03.10"/>
    <x v="11"/>
    <x v="0"/>
    <x v="0"/>
    <x v="5"/>
    <x v="0"/>
    <x v="0"/>
    <x v="2"/>
    <x v="0"/>
    <x v="3"/>
    <s v="2024-05-17"/>
    <x v="1"/>
    <n v="1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
    <x v="2080"/>
    <x v="0"/>
    <x v="1"/>
    <x v="0"/>
    <s v="03.03.10"/>
    <x v="8"/>
    <x v="0"/>
    <x v="4"/>
    <s v="Receitas Da Câmara"/>
    <s v="03.03.10"/>
    <s v="Receitas Da Câmara"/>
    <s v="03.03.10"/>
    <x v="8"/>
    <x v="0"/>
    <x v="3"/>
    <x v="3"/>
    <x v="0"/>
    <x v="0"/>
    <x v="2"/>
    <x v="0"/>
    <x v="3"/>
    <s v="2024-05-17"/>
    <x v="1"/>
    <n v="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632"/>
    <x v="2081"/>
    <x v="0"/>
    <x v="0"/>
    <x v="0"/>
    <s v="03.16.15"/>
    <x v="0"/>
    <x v="0"/>
    <x v="0"/>
    <s v="Direção Financeira"/>
    <s v="03.16.15"/>
    <s v="Direção Financeira"/>
    <s v="03.16.15"/>
    <x v="50"/>
    <x v="0"/>
    <x v="2"/>
    <x v="11"/>
    <x v="0"/>
    <x v="0"/>
    <x v="0"/>
    <x v="0"/>
    <x v="6"/>
    <s v="2024-04-19"/>
    <x v="1"/>
    <n v="12632"/>
    <x v="0"/>
    <m/>
    <x v="0"/>
    <m/>
    <x v="76"/>
    <n v="100394431"/>
    <x v="0"/>
    <x v="0"/>
    <s v="Direção Financeira"/>
    <s v="ORI"/>
    <x v="0"/>
    <m/>
    <x v="0"/>
    <x v="0"/>
    <x v="0"/>
    <x v="0"/>
    <x v="0"/>
    <x v="0"/>
    <x v="0"/>
    <x v="0"/>
    <x v="0"/>
    <x v="0"/>
    <x v="0"/>
    <s v="Direção Financeira"/>
    <x v="0"/>
    <x v="0"/>
    <x v="0"/>
    <x v="0"/>
    <x v="0"/>
    <x v="0"/>
    <x v="0"/>
    <x v="0"/>
    <x v="0"/>
    <x v="0"/>
    <x v="0"/>
    <x v="0"/>
    <s v="Pagamento a favor da Garantia, referente seguro automóvel ST-24-RG Mitsubishi L200, conforme anexo."/>
  </r>
  <r>
    <x v="1"/>
    <n v="0"/>
    <n v="0"/>
    <n v="0"/>
    <n v="300000"/>
    <x v="2082"/>
    <x v="0"/>
    <x v="1"/>
    <x v="0"/>
    <s v="03.03.10"/>
    <x v="8"/>
    <x v="0"/>
    <x v="4"/>
    <s v="Receitas Da Câmara"/>
    <s v="03.03.10"/>
    <s v="Receitas Da Câmara"/>
    <s v="03.03.10"/>
    <x v="15"/>
    <x v="0"/>
    <x v="0"/>
    <x v="0"/>
    <x v="0"/>
    <x v="0"/>
    <x v="2"/>
    <x v="0"/>
    <x v="3"/>
    <s v="2024-05-17"/>
    <x v="1"/>
    <n v="3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473"/>
    <x v="2083"/>
    <x v="0"/>
    <x v="1"/>
    <x v="0"/>
    <s v="03.03.10"/>
    <x v="8"/>
    <x v="0"/>
    <x v="4"/>
    <s v="Receitas Da Câmara"/>
    <s v="03.03.10"/>
    <s v="Receitas Da Câmara"/>
    <s v="03.03.10"/>
    <x v="18"/>
    <x v="0"/>
    <x v="0"/>
    <x v="0"/>
    <x v="0"/>
    <x v="0"/>
    <x v="2"/>
    <x v="0"/>
    <x v="3"/>
    <s v="2024-05-17"/>
    <x v="1"/>
    <n v="4547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5"/>
    <x v="2084"/>
    <x v="0"/>
    <x v="1"/>
    <x v="0"/>
    <s v="03.03.10"/>
    <x v="8"/>
    <x v="0"/>
    <x v="4"/>
    <s v="Receitas Da Câmara"/>
    <s v="03.03.10"/>
    <s v="Receitas Da Câmara"/>
    <s v="03.03.10"/>
    <x v="25"/>
    <x v="0"/>
    <x v="3"/>
    <x v="3"/>
    <x v="0"/>
    <x v="0"/>
    <x v="2"/>
    <x v="0"/>
    <x v="3"/>
    <s v="2024-05-17"/>
    <x v="1"/>
    <n v="5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70"/>
    <x v="2085"/>
    <x v="0"/>
    <x v="1"/>
    <x v="0"/>
    <s v="03.03.10"/>
    <x v="8"/>
    <x v="0"/>
    <x v="4"/>
    <s v="Receitas Da Câmara"/>
    <s v="03.03.10"/>
    <s v="Receitas Da Câmara"/>
    <s v="03.03.10"/>
    <x v="13"/>
    <x v="0"/>
    <x v="3"/>
    <x v="3"/>
    <x v="0"/>
    <x v="0"/>
    <x v="2"/>
    <x v="0"/>
    <x v="3"/>
    <s v="2024-05-17"/>
    <x v="1"/>
    <n v="28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2086"/>
    <x v="0"/>
    <x v="1"/>
    <x v="0"/>
    <s v="03.03.10"/>
    <x v="8"/>
    <x v="0"/>
    <x v="4"/>
    <s v="Receitas Da Câmara"/>
    <s v="03.03.10"/>
    <s v="Receitas Da Câmara"/>
    <s v="03.03.10"/>
    <x v="16"/>
    <x v="0"/>
    <x v="0"/>
    <x v="5"/>
    <x v="0"/>
    <x v="0"/>
    <x v="2"/>
    <x v="0"/>
    <x v="3"/>
    <s v="2024-05-17"/>
    <x v="1"/>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2087"/>
    <x v="0"/>
    <x v="1"/>
    <x v="0"/>
    <s v="03.03.10"/>
    <x v="8"/>
    <x v="0"/>
    <x v="4"/>
    <s v="Receitas Da Câmara"/>
    <s v="03.03.10"/>
    <s v="Receitas Da Câmara"/>
    <s v="03.03.10"/>
    <x v="20"/>
    <x v="0"/>
    <x v="3"/>
    <x v="3"/>
    <x v="0"/>
    <x v="0"/>
    <x v="2"/>
    <x v="0"/>
    <x v="3"/>
    <s v="2024-05-17"/>
    <x v="1"/>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260"/>
    <x v="2088"/>
    <x v="0"/>
    <x v="1"/>
    <x v="0"/>
    <s v="03.03.10"/>
    <x v="8"/>
    <x v="0"/>
    <x v="4"/>
    <s v="Receitas Da Câmara"/>
    <s v="03.03.10"/>
    <s v="Receitas Da Câmara"/>
    <s v="03.03.10"/>
    <x v="10"/>
    <x v="0"/>
    <x v="3"/>
    <x v="3"/>
    <x v="0"/>
    <x v="0"/>
    <x v="2"/>
    <x v="0"/>
    <x v="3"/>
    <s v="2024-05-17"/>
    <x v="1"/>
    <n v="8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93"/>
    <x v="2089"/>
    <x v="0"/>
    <x v="1"/>
    <x v="0"/>
    <s v="03.03.10"/>
    <x v="8"/>
    <x v="0"/>
    <x v="4"/>
    <s v="Receitas Da Câmara"/>
    <s v="03.03.10"/>
    <s v="Receitas Da Câmara"/>
    <s v="03.03.10"/>
    <x v="9"/>
    <x v="0"/>
    <x v="3"/>
    <x v="3"/>
    <x v="0"/>
    <x v="0"/>
    <x v="2"/>
    <x v="0"/>
    <x v="3"/>
    <s v="2024-05-17"/>
    <x v="1"/>
    <n v="559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2090"/>
    <x v="0"/>
    <x v="1"/>
    <x v="0"/>
    <s v="03.03.10"/>
    <x v="8"/>
    <x v="0"/>
    <x v="4"/>
    <s v="Receitas Da Câmara"/>
    <s v="03.03.10"/>
    <s v="Receitas Da Câmara"/>
    <s v="03.03.10"/>
    <x v="14"/>
    <x v="0"/>
    <x v="3"/>
    <x v="3"/>
    <x v="0"/>
    <x v="0"/>
    <x v="2"/>
    <x v="0"/>
    <x v="3"/>
    <s v="2024-05-17"/>
    <x v="1"/>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12"/>
    <x v="2091"/>
    <x v="0"/>
    <x v="1"/>
    <x v="0"/>
    <s v="03.03.10"/>
    <x v="8"/>
    <x v="0"/>
    <x v="4"/>
    <s v="Receitas Da Câmara"/>
    <s v="03.03.10"/>
    <s v="Receitas Da Câmara"/>
    <s v="03.03.10"/>
    <x v="12"/>
    <x v="0"/>
    <x v="3"/>
    <x v="3"/>
    <x v="0"/>
    <x v="0"/>
    <x v="2"/>
    <x v="0"/>
    <x v="3"/>
    <s v="2024-05-17"/>
    <x v="1"/>
    <n v="811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40"/>
    <x v="2092"/>
    <x v="0"/>
    <x v="1"/>
    <x v="0"/>
    <s v="03.03.10"/>
    <x v="8"/>
    <x v="0"/>
    <x v="4"/>
    <s v="Receitas Da Câmara"/>
    <s v="03.03.10"/>
    <s v="Receitas Da Câmara"/>
    <s v="03.03.10"/>
    <x v="17"/>
    <x v="0"/>
    <x v="3"/>
    <x v="3"/>
    <x v="0"/>
    <x v="0"/>
    <x v="2"/>
    <x v="0"/>
    <x v="3"/>
    <s v="2024-05-17"/>
    <x v="1"/>
    <n v="564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30195"/>
    <x v="2093"/>
    <x v="0"/>
    <x v="0"/>
    <x v="0"/>
    <s v="01.27.06.42"/>
    <x v="22"/>
    <x v="1"/>
    <x v="1"/>
    <s v="Requalificação Urbana e habitação"/>
    <s v="01.27.06"/>
    <s v="Requalificação Urbana e habitação"/>
    <s v="01.27.06"/>
    <x v="1"/>
    <x v="0"/>
    <x v="0"/>
    <x v="0"/>
    <x v="0"/>
    <x v="1"/>
    <x v="1"/>
    <x v="0"/>
    <x v="3"/>
    <s v="2024-05-28"/>
    <x v="1"/>
    <n v="130195"/>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de relvado sintético de Manguinho, Conforme anexo.  "/>
  </r>
  <r>
    <x v="1"/>
    <n v="0"/>
    <n v="0"/>
    <n v="0"/>
    <n v="428500"/>
    <x v="2094"/>
    <x v="0"/>
    <x v="0"/>
    <x v="0"/>
    <s v="01.27.06.61"/>
    <x v="34"/>
    <x v="1"/>
    <x v="1"/>
    <s v="Requalificação Urbana e habitação"/>
    <s v="01.27.06"/>
    <s v="Requalificação Urbana e habitação"/>
    <s v="01.27.06"/>
    <x v="1"/>
    <x v="0"/>
    <x v="0"/>
    <x v="0"/>
    <x v="0"/>
    <x v="1"/>
    <x v="1"/>
    <x v="0"/>
    <x v="4"/>
    <s v="2024-06-24"/>
    <x v="1"/>
    <n v="428500"/>
    <x v="0"/>
    <m/>
    <x v="0"/>
    <m/>
    <x v="6"/>
    <n v="100474914"/>
    <x v="0"/>
    <x v="0"/>
    <s v="Requalificação Urbana de Ponta Verde"/>
    <s v="ORI"/>
    <x v="0"/>
    <s v="PVR"/>
    <x v="0"/>
    <x v="0"/>
    <x v="0"/>
    <x v="0"/>
    <x v="0"/>
    <x v="0"/>
    <x v="0"/>
    <x v="0"/>
    <x v="0"/>
    <x v="0"/>
    <x v="0"/>
    <s v="Requalificação Urbana de Ponta Verde"/>
    <x v="0"/>
    <x v="0"/>
    <x v="0"/>
    <x v="0"/>
    <x v="1"/>
    <x v="0"/>
    <x v="0"/>
    <x v="0"/>
    <x v="0"/>
    <x v="0"/>
    <x v="0"/>
    <x v="0"/>
    <s v="Pagamento mão de obra a favor do pessoal empregue, nos trabalhos de requalificação urbana e ambiental em Ponta Verde, conforme folha em anexo. "/>
  </r>
  <r>
    <x v="1"/>
    <n v="0"/>
    <n v="0"/>
    <n v="0"/>
    <n v="333333"/>
    <x v="2095"/>
    <x v="0"/>
    <x v="1"/>
    <x v="0"/>
    <s v="03.03.10"/>
    <x v="8"/>
    <x v="0"/>
    <x v="4"/>
    <s v="Receitas Da Câmara"/>
    <s v="03.03.10"/>
    <s v="Receitas Da Câmara"/>
    <s v="03.03.10"/>
    <x v="56"/>
    <x v="0"/>
    <x v="6"/>
    <x v="10"/>
    <x v="0"/>
    <x v="0"/>
    <x v="2"/>
    <x v="0"/>
    <x v="4"/>
    <s v="2024-06-10"/>
    <x v="1"/>
    <n v="333333"/>
    <x v="0"/>
    <m/>
    <x v="0"/>
    <m/>
    <x v="6"/>
    <n v="100474914"/>
    <x v="0"/>
    <x v="0"/>
    <s v="Receitas Da Câmara"/>
    <s v="EXT"/>
    <x v="0"/>
    <s v="RDC"/>
    <x v="0"/>
    <x v="0"/>
    <x v="0"/>
    <x v="0"/>
    <x v="0"/>
    <x v="0"/>
    <x v="0"/>
    <x v="0"/>
    <x v="0"/>
    <x v="0"/>
    <x v="0"/>
    <s v="Receitas Da Câmara"/>
    <x v="0"/>
    <x v="0"/>
    <x v="0"/>
    <x v="0"/>
    <x v="0"/>
    <x v="0"/>
    <x v="0"/>
    <x v="0"/>
    <x v="0"/>
    <x v="0"/>
    <x v="0"/>
    <x v="0"/>
    <s v="Recebimento de transporte escolar, conforme anexo."/>
  </r>
  <r>
    <x v="1"/>
    <n v="0"/>
    <n v="0"/>
    <n v="0"/>
    <n v="38805"/>
    <x v="2096"/>
    <x v="0"/>
    <x v="0"/>
    <x v="0"/>
    <s v="01.27.02.15"/>
    <x v="25"/>
    <x v="1"/>
    <x v="1"/>
    <s v="Saneamento básico"/>
    <s v="01.27.02"/>
    <s v="Saneamento básico"/>
    <s v="01.27.02"/>
    <x v="46"/>
    <x v="0"/>
    <x v="0"/>
    <x v="0"/>
    <x v="0"/>
    <x v="1"/>
    <x v="1"/>
    <x v="0"/>
    <x v="9"/>
    <s v="2024-07-12"/>
    <x v="2"/>
    <n v="38805"/>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 viatura afeto a transferência de resíduos sólidos e urbanos para o aterro sanitário da CMSM, conforme anexo."/>
  </r>
  <r>
    <x v="0"/>
    <n v="0"/>
    <n v="0"/>
    <n v="0"/>
    <n v="56877"/>
    <x v="2097"/>
    <x v="0"/>
    <x v="0"/>
    <x v="0"/>
    <s v="03.16.15"/>
    <x v="0"/>
    <x v="0"/>
    <x v="0"/>
    <s v="Direção Financeira"/>
    <s v="03.16.15"/>
    <s v="Direção Financeira"/>
    <s v="03.16.15"/>
    <x v="36"/>
    <x v="0"/>
    <x v="0"/>
    <x v="0"/>
    <x v="0"/>
    <x v="0"/>
    <x v="0"/>
    <x v="0"/>
    <x v="9"/>
    <s v="2024-07-23"/>
    <x v="2"/>
    <n v="56877"/>
    <x v="0"/>
    <m/>
    <x v="0"/>
    <m/>
    <x v="1"/>
    <n v="100476920"/>
    <x v="0"/>
    <x v="0"/>
    <s v="Direção Financeira"/>
    <s v="ORI"/>
    <x v="0"/>
    <m/>
    <x v="0"/>
    <x v="0"/>
    <x v="0"/>
    <x v="0"/>
    <x v="0"/>
    <x v="0"/>
    <x v="0"/>
    <x v="0"/>
    <x v="0"/>
    <x v="0"/>
    <x v="0"/>
    <s v="Direção Financeira"/>
    <x v="0"/>
    <x v="0"/>
    <x v="0"/>
    <x v="0"/>
    <x v="0"/>
    <x v="0"/>
    <x v="0"/>
    <x v="0"/>
    <x v="0"/>
    <x v="0"/>
    <x v="0"/>
    <x v="0"/>
    <s v="Pagamento a favor da Felisberto Carvalho, pela aquisição de combustiveis, destinados a viatura afeto aos serviços da CMSM, confrome anexo."/>
  </r>
  <r>
    <x v="1"/>
    <n v="0"/>
    <n v="0"/>
    <n v="0"/>
    <n v="60760"/>
    <x v="2098"/>
    <x v="0"/>
    <x v="0"/>
    <x v="0"/>
    <s v="01.28.01.08"/>
    <x v="15"/>
    <x v="4"/>
    <x v="5"/>
    <s v="Habitação Social"/>
    <s v="01.28.01"/>
    <s v="Habitação Social"/>
    <s v="01.28.01"/>
    <x v="1"/>
    <x v="0"/>
    <x v="0"/>
    <x v="0"/>
    <x v="0"/>
    <x v="1"/>
    <x v="1"/>
    <x v="0"/>
    <x v="9"/>
    <s v="2024-07-23"/>
    <x v="2"/>
    <n v="60760"/>
    <x v="0"/>
    <m/>
    <x v="0"/>
    <m/>
    <x v="86"/>
    <n v="100479507"/>
    <x v="0"/>
    <x v="0"/>
    <s v="Habitações Sociais"/>
    <s v="ORI"/>
    <x v="0"/>
    <s v="HS"/>
    <x v="0"/>
    <x v="0"/>
    <x v="0"/>
    <x v="0"/>
    <x v="0"/>
    <x v="0"/>
    <x v="0"/>
    <x v="0"/>
    <x v="0"/>
    <x v="0"/>
    <x v="0"/>
    <s v="Habitações Sociais"/>
    <x v="0"/>
    <x v="0"/>
    <x v="0"/>
    <x v="0"/>
    <x v="1"/>
    <x v="0"/>
    <x v="0"/>
    <x v="0"/>
    <x v="0"/>
    <x v="0"/>
    <x v="0"/>
    <x v="0"/>
    <s v="pagamento  uma parte da fatura, referente a aquisição de 100 saco de cimento para as obras de reabilitação âmbito da programa regeneração urbana, conforme anexo."/>
  </r>
  <r>
    <x v="0"/>
    <n v="0"/>
    <n v="0"/>
    <n v="0"/>
    <n v="1110"/>
    <x v="2099"/>
    <x v="0"/>
    <x v="0"/>
    <x v="0"/>
    <s v="03.16.15"/>
    <x v="0"/>
    <x v="0"/>
    <x v="0"/>
    <s v="Direção Financeira"/>
    <s v="03.16.15"/>
    <s v="Direção Financeira"/>
    <s v="03.16.15"/>
    <x v="43"/>
    <x v="0"/>
    <x v="0"/>
    <x v="1"/>
    <x v="0"/>
    <x v="0"/>
    <x v="0"/>
    <x v="0"/>
    <x v="9"/>
    <s v="2024-07-31"/>
    <x v="2"/>
    <n v="1110"/>
    <x v="0"/>
    <m/>
    <x v="0"/>
    <m/>
    <x v="339"/>
    <n v="100477732"/>
    <x v="0"/>
    <x v="0"/>
    <s v="Direção Financeira"/>
    <s v="ORI"/>
    <x v="0"/>
    <m/>
    <x v="0"/>
    <x v="0"/>
    <x v="0"/>
    <x v="0"/>
    <x v="0"/>
    <x v="0"/>
    <x v="0"/>
    <x v="0"/>
    <x v="0"/>
    <x v="0"/>
    <x v="0"/>
    <s v="Direção Financeira"/>
    <x v="0"/>
    <x v="0"/>
    <x v="0"/>
    <x v="0"/>
    <x v="0"/>
    <x v="0"/>
    <x v="0"/>
    <x v="0"/>
    <x v="0"/>
    <x v="0"/>
    <x v="0"/>
    <x v="0"/>
    <s v="Pagamento a favor da Direção De Serviço Nacional De Viação, referente processo alteração de caracteristicas de Automóvel nº4043716, confrome anexo."/>
  </r>
  <r>
    <x v="1"/>
    <n v="0"/>
    <n v="0"/>
    <n v="0"/>
    <n v="296000"/>
    <x v="2100"/>
    <x v="0"/>
    <x v="0"/>
    <x v="0"/>
    <s v="01.27.06.42"/>
    <x v="22"/>
    <x v="1"/>
    <x v="1"/>
    <s v="Requalificação Urbana e habitação"/>
    <s v="01.27.06"/>
    <s v="Requalificação Urbana e habitação"/>
    <s v="01.27.06"/>
    <x v="1"/>
    <x v="0"/>
    <x v="0"/>
    <x v="0"/>
    <x v="0"/>
    <x v="1"/>
    <x v="1"/>
    <x v="0"/>
    <x v="5"/>
    <s v="2024-08-01"/>
    <x v="2"/>
    <n v="296000"/>
    <x v="0"/>
    <m/>
    <x v="0"/>
    <m/>
    <x v="135"/>
    <n v="100479497"/>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serviços de transporte de terra no âmbito da construção do campo de relvado sintético de Manguinho, conforme anexo."/>
  </r>
  <r>
    <x v="0"/>
    <n v="0"/>
    <n v="0"/>
    <n v="0"/>
    <n v="10834"/>
    <x v="2101"/>
    <x v="0"/>
    <x v="1"/>
    <x v="0"/>
    <s v="80.02.01"/>
    <x v="2"/>
    <x v="2"/>
    <x v="2"/>
    <s v="Retenções Iur"/>
    <s v="80.02.01"/>
    <s v="Retenções Iur"/>
    <s v="80.02.01"/>
    <x v="2"/>
    <x v="0"/>
    <x v="1"/>
    <x v="0"/>
    <x v="1"/>
    <x v="2"/>
    <x v="2"/>
    <x v="0"/>
    <x v="9"/>
    <s v="2024-07-23"/>
    <x v="2"/>
    <n v="10834"/>
    <x v="0"/>
    <m/>
    <x v="0"/>
    <m/>
    <x v="2"/>
    <n v="100474696"/>
    <x v="0"/>
    <x v="0"/>
    <s v="Retenções Iur"/>
    <s v="ORI"/>
    <x v="0"/>
    <s v="RIUR"/>
    <x v="0"/>
    <x v="0"/>
    <x v="0"/>
    <x v="0"/>
    <x v="0"/>
    <x v="0"/>
    <x v="0"/>
    <x v="0"/>
    <x v="0"/>
    <x v="0"/>
    <x v="0"/>
    <s v="Retenções Iur"/>
    <x v="0"/>
    <x v="0"/>
    <x v="0"/>
    <x v="0"/>
    <x v="2"/>
    <x v="0"/>
    <x v="0"/>
    <x v="0"/>
    <x v="0"/>
    <x v="1"/>
    <x v="0"/>
    <x v="0"/>
    <s v="RETENCAO OT"/>
  </r>
  <r>
    <x v="2"/>
    <n v="0"/>
    <n v="0"/>
    <n v="0"/>
    <n v="8213"/>
    <x v="2102"/>
    <x v="0"/>
    <x v="0"/>
    <x v="0"/>
    <s v="80.02.10.01"/>
    <x v="16"/>
    <x v="2"/>
    <x v="2"/>
    <s v="Outros"/>
    <s v="80.02.10"/>
    <s v="Outros"/>
    <s v="80.02.10"/>
    <x v="66"/>
    <x v="0"/>
    <x v="5"/>
    <x v="13"/>
    <x v="1"/>
    <x v="2"/>
    <x v="0"/>
    <x v="0"/>
    <x v="9"/>
    <s v="2024-07-23"/>
    <x v="2"/>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1302"/>
    <x v="2103"/>
    <x v="0"/>
    <x v="1"/>
    <x v="0"/>
    <s v="80.02.01"/>
    <x v="2"/>
    <x v="2"/>
    <x v="2"/>
    <s v="Retenções Iur"/>
    <s v="80.02.01"/>
    <s v="Retenções Iur"/>
    <s v="80.02.01"/>
    <x v="2"/>
    <x v="0"/>
    <x v="1"/>
    <x v="0"/>
    <x v="1"/>
    <x v="2"/>
    <x v="2"/>
    <x v="0"/>
    <x v="9"/>
    <s v="2024-07-23"/>
    <x v="2"/>
    <n v="21302"/>
    <x v="0"/>
    <m/>
    <x v="0"/>
    <m/>
    <x v="2"/>
    <n v="100474696"/>
    <x v="0"/>
    <x v="0"/>
    <s v="Retenções Iur"/>
    <s v="ORI"/>
    <x v="0"/>
    <s v="RIUR"/>
    <x v="0"/>
    <x v="0"/>
    <x v="0"/>
    <x v="0"/>
    <x v="0"/>
    <x v="0"/>
    <x v="0"/>
    <x v="0"/>
    <x v="0"/>
    <x v="0"/>
    <x v="0"/>
    <s v="Retenções Iur"/>
    <x v="0"/>
    <x v="0"/>
    <x v="0"/>
    <x v="0"/>
    <x v="2"/>
    <x v="0"/>
    <x v="0"/>
    <x v="0"/>
    <x v="0"/>
    <x v="1"/>
    <x v="0"/>
    <x v="0"/>
    <s v="RETENCAO OT"/>
  </r>
  <r>
    <x v="2"/>
    <n v="0"/>
    <n v="0"/>
    <n v="0"/>
    <n v="18427"/>
    <x v="2104"/>
    <x v="0"/>
    <x v="0"/>
    <x v="0"/>
    <s v="80.02.10.01"/>
    <x v="16"/>
    <x v="2"/>
    <x v="2"/>
    <s v="Outros"/>
    <s v="80.02.10"/>
    <s v="Outros"/>
    <s v="80.02.10"/>
    <x v="66"/>
    <x v="0"/>
    <x v="5"/>
    <x v="13"/>
    <x v="1"/>
    <x v="2"/>
    <x v="0"/>
    <x v="0"/>
    <x v="9"/>
    <s v="2024-07-23"/>
    <x v="2"/>
    <n v="18427"/>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800"/>
    <x v="2105"/>
    <x v="0"/>
    <x v="1"/>
    <x v="0"/>
    <s v="80.02.10.20"/>
    <x v="20"/>
    <x v="2"/>
    <x v="2"/>
    <s v="Outros"/>
    <s v="80.02.10"/>
    <s v="Outros"/>
    <s v="80.02.10"/>
    <x v="34"/>
    <x v="0"/>
    <x v="1"/>
    <x v="9"/>
    <x v="1"/>
    <x v="2"/>
    <x v="2"/>
    <x v="0"/>
    <x v="9"/>
    <s v="2024-07-23"/>
    <x v="2"/>
    <n v="4800"/>
    <x v="0"/>
    <m/>
    <x v="0"/>
    <m/>
    <x v="54"/>
    <n v="100477977"/>
    <x v="0"/>
    <x v="0"/>
    <s v="Retenções CVMovel"/>
    <s v="ORI"/>
    <x v="0"/>
    <s v="RT"/>
    <x v="0"/>
    <x v="0"/>
    <x v="0"/>
    <x v="0"/>
    <x v="0"/>
    <x v="0"/>
    <x v="0"/>
    <x v="0"/>
    <x v="0"/>
    <x v="0"/>
    <x v="0"/>
    <s v="Retenções CVMovel"/>
    <x v="0"/>
    <x v="0"/>
    <x v="0"/>
    <x v="0"/>
    <x v="2"/>
    <x v="0"/>
    <x v="0"/>
    <x v="0"/>
    <x v="0"/>
    <x v="1"/>
    <x v="0"/>
    <x v="0"/>
    <s v="RETENCAO OT"/>
  </r>
  <r>
    <x v="0"/>
    <n v="0"/>
    <n v="0"/>
    <n v="0"/>
    <n v="1541"/>
    <x v="2106"/>
    <x v="0"/>
    <x v="1"/>
    <x v="0"/>
    <s v="80.02.10.26"/>
    <x v="13"/>
    <x v="2"/>
    <x v="2"/>
    <s v="Outros"/>
    <s v="80.02.10"/>
    <s v="Outros"/>
    <s v="80.02.10"/>
    <x v="34"/>
    <x v="0"/>
    <x v="1"/>
    <x v="9"/>
    <x v="1"/>
    <x v="2"/>
    <x v="2"/>
    <x v="0"/>
    <x v="9"/>
    <s v="2024-07-23"/>
    <x v="2"/>
    <n v="1541"/>
    <x v="0"/>
    <m/>
    <x v="0"/>
    <m/>
    <x v="15"/>
    <n v="100479277"/>
    <x v="0"/>
    <x v="0"/>
    <s v="Retenção Sansung"/>
    <s v="ORI"/>
    <x v="0"/>
    <s v="RS"/>
    <x v="0"/>
    <x v="0"/>
    <x v="0"/>
    <x v="0"/>
    <x v="0"/>
    <x v="0"/>
    <x v="0"/>
    <x v="0"/>
    <x v="0"/>
    <x v="0"/>
    <x v="0"/>
    <s v="Retenção Sansung"/>
    <x v="0"/>
    <x v="0"/>
    <x v="0"/>
    <x v="0"/>
    <x v="2"/>
    <x v="0"/>
    <x v="0"/>
    <x v="0"/>
    <x v="0"/>
    <x v="1"/>
    <x v="0"/>
    <x v="0"/>
    <s v="RETENCAO OT"/>
  </r>
  <r>
    <x v="0"/>
    <n v="0"/>
    <n v="0"/>
    <n v="0"/>
    <n v="6000"/>
    <x v="2107"/>
    <x v="0"/>
    <x v="0"/>
    <x v="0"/>
    <s v="03.16.02"/>
    <x v="3"/>
    <x v="0"/>
    <x v="0"/>
    <s v="Gabinete do Presidente"/>
    <s v="03.16.02"/>
    <s v="Gabinete do Presidente"/>
    <s v="03.16.02"/>
    <x v="3"/>
    <x v="0"/>
    <x v="0"/>
    <x v="1"/>
    <x v="0"/>
    <x v="0"/>
    <x v="0"/>
    <x v="0"/>
    <x v="7"/>
    <s v="2024-09-03"/>
    <x v="2"/>
    <n v="6000"/>
    <x v="0"/>
    <m/>
    <x v="0"/>
    <m/>
    <x v="118"/>
    <n v="100444140"/>
    <x v="0"/>
    <x v="0"/>
    <s v="Gabinete do Presidente"/>
    <s v="ORI"/>
    <x v="0"/>
    <m/>
    <x v="0"/>
    <x v="0"/>
    <x v="0"/>
    <x v="0"/>
    <x v="0"/>
    <x v="0"/>
    <x v="0"/>
    <x v="0"/>
    <x v="0"/>
    <x v="0"/>
    <x v="0"/>
    <s v="Gabinete do Presidente"/>
    <x v="0"/>
    <x v="0"/>
    <x v="0"/>
    <x v="0"/>
    <x v="0"/>
    <x v="0"/>
    <x v="0"/>
    <x v="0"/>
    <x v="0"/>
    <x v="0"/>
    <x v="0"/>
    <x v="0"/>
    <s v="Ajuda de custo a favor do senhor Presidente Herménio Fernandes pela sua deslocação a Praia nos dias 03 e 04 de setembro de 2024, em missão oficial de serviço, conforme anexo. "/>
  </r>
  <r>
    <x v="0"/>
    <n v="0"/>
    <n v="0"/>
    <n v="0"/>
    <n v="61627"/>
    <x v="2108"/>
    <x v="0"/>
    <x v="0"/>
    <x v="0"/>
    <s v="03.16.15"/>
    <x v="0"/>
    <x v="0"/>
    <x v="0"/>
    <s v="Direção Financeira"/>
    <s v="03.16.15"/>
    <s v="Direção Financeira"/>
    <s v="03.16.15"/>
    <x v="36"/>
    <x v="0"/>
    <x v="0"/>
    <x v="0"/>
    <x v="0"/>
    <x v="0"/>
    <x v="0"/>
    <x v="0"/>
    <x v="5"/>
    <s v="2024-08-16"/>
    <x v="2"/>
    <n v="61627"/>
    <x v="0"/>
    <m/>
    <x v="0"/>
    <m/>
    <x v="1"/>
    <n v="100476920"/>
    <x v="0"/>
    <x v="0"/>
    <s v="Direção Financeira"/>
    <s v="ORI"/>
    <x v="0"/>
    <m/>
    <x v="0"/>
    <x v="0"/>
    <x v="0"/>
    <x v="0"/>
    <x v="0"/>
    <x v="0"/>
    <x v="0"/>
    <x v="0"/>
    <x v="0"/>
    <x v="0"/>
    <x v="0"/>
    <s v="Direção Financeira"/>
    <x v="0"/>
    <x v="0"/>
    <x v="0"/>
    <x v="0"/>
    <x v="0"/>
    <x v="0"/>
    <x v="0"/>
    <x v="0"/>
    <x v="0"/>
    <x v="0"/>
    <x v="0"/>
    <x v="0"/>
    <s v="Pagamento de combustíveis destinados a viatura afeto aos serviços da CMSM, conforme anexo."/>
  </r>
  <r>
    <x v="0"/>
    <n v="0"/>
    <n v="0"/>
    <n v="0"/>
    <n v="5000"/>
    <x v="2109"/>
    <x v="0"/>
    <x v="0"/>
    <x v="0"/>
    <s v="01.25.04.22"/>
    <x v="7"/>
    <x v="3"/>
    <x v="3"/>
    <s v="Cultura"/>
    <s v="01.25.04"/>
    <s v="Cultura"/>
    <s v="01.25.04"/>
    <x v="4"/>
    <x v="0"/>
    <x v="2"/>
    <x v="2"/>
    <x v="0"/>
    <x v="1"/>
    <x v="0"/>
    <x v="0"/>
    <x v="5"/>
    <s v="2024-08-23"/>
    <x v="2"/>
    <n v="5000"/>
    <x v="0"/>
    <m/>
    <x v="0"/>
    <m/>
    <x v="277"/>
    <n v="100478508"/>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0"/>
    <n v="0"/>
    <n v="0"/>
    <n v="0"/>
    <n v="1000"/>
    <x v="2110"/>
    <x v="0"/>
    <x v="0"/>
    <x v="0"/>
    <s v="03.16.15"/>
    <x v="0"/>
    <x v="0"/>
    <x v="0"/>
    <s v="Direção Financeira"/>
    <s v="03.16.15"/>
    <s v="Direção Financeira"/>
    <s v="03.16.15"/>
    <x v="41"/>
    <x v="0"/>
    <x v="0"/>
    <x v="1"/>
    <x v="0"/>
    <x v="0"/>
    <x v="0"/>
    <x v="0"/>
    <x v="7"/>
    <s v="2024-09-03"/>
    <x v="2"/>
    <n v="1000"/>
    <x v="0"/>
    <m/>
    <x v="0"/>
    <m/>
    <x v="6"/>
    <n v="100474914"/>
    <x v="0"/>
    <x v="0"/>
    <s v="Direção Financeira"/>
    <s v="ORI"/>
    <x v="0"/>
    <m/>
    <x v="0"/>
    <x v="0"/>
    <x v="0"/>
    <x v="0"/>
    <x v="0"/>
    <x v="0"/>
    <x v="0"/>
    <x v="0"/>
    <x v="0"/>
    <x v="0"/>
    <x v="0"/>
    <s v="Direção Financeira"/>
    <x v="0"/>
    <x v="0"/>
    <x v="0"/>
    <x v="0"/>
    <x v="0"/>
    <x v="0"/>
    <x v="0"/>
    <x v="0"/>
    <x v="0"/>
    <x v="0"/>
    <x v="0"/>
    <x v="0"/>
    <s v="Pagamento referente a serviço de colagem  de roda  carro, conforme anexo."/>
  </r>
  <r>
    <x v="0"/>
    <n v="0"/>
    <n v="0"/>
    <n v="0"/>
    <n v="60000"/>
    <x v="2111"/>
    <x v="0"/>
    <x v="0"/>
    <x v="0"/>
    <s v="03.16.15"/>
    <x v="0"/>
    <x v="0"/>
    <x v="0"/>
    <s v="Direção Financeira"/>
    <s v="03.16.15"/>
    <s v="Direção Financeira"/>
    <s v="03.16.15"/>
    <x v="64"/>
    <x v="0"/>
    <x v="0"/>
    <x v="0"/>
    <x v="0"/>
    <x v="0"/>
    <x v="0"/>
    <x v="0"/>
    <x v="7"/>
    <s v="2024-09-10"/>
    <x v="2"/>
    <n v="60000"/>
    <x v="0"/>
    <m/>
    <x v="0"/>
    <m/>
    <x v="130"/>
    <n v="100411663"/>
    <x v="0"/>
    <x v="0"/>
    <s v="Direção Financeira"/>
    <s v="ORI"/>
    <x v="0"/>
    <m/>
    <x v="0"/>
    <x v="0"/>
    <x v="0"/>
    <x v="0"/>
    <x v="0"/>
    <x v="0"/>
    <x v="0"/>
    <x v="0"/>
    <x v="0"/>
    <x v="0"/>
    <x v="0"/>
    <s v="Direção Financeira"/>
    <x v="0"/>
    <x v="0"/>
    <x v="0"/>
    <x v="0"/>
    <x v="0"/>
    <x v="0"/>
    <x v="0"/>
    <x v="0"/>
    <x v="0"/>
    <x v="0"/>
    <x v="0"/>
    <x v="0"/>
    <s v="Pagamento correspondente a compensação dos trabalhos adicionais referente aos meses de maio à agosto de 2024, conforme anexo."/>
  </r>
  <r>
    <x v="0"/>
    <n v="0"/>
    <n v="0"/>
    <n v="0"/>
    <n v="143000"/>
    <x v="2112"/>
    <x v="0"/>
    <x v="0"/>
    <x v="0"/>
    <s v="01.27.04.03"/>
    <x v="4"/>
    <x v="1"/>
    <x v="1"/>
    <s v="Infra-Estruturas e Transportes"/>
    <s v="01.27.04"/>
    <s v="Infra-Estruturas e Transportes"/>
    <s v="01.27.04"/>
    <x v="4"/>
    <x v="0"/>
    <x v="2"/>
    <x v="2"/>
    <x v="0"/>
    <x v="1"/>
    <x v="0"/>
    <x v="0"/>
    <x v="7"/>
    <s v="2024-09-20"/>
    <x v="2"/>
    <n v="143000"/>
    <x v="0"/>
    <m/>
    <x v="0"/>
    <m/>
    <x v="6"/>
    <n v="100474914"/>
    <x v="0"/>
    <x v="0"/>
    <s v="Plano de emergencia da epoca de chuvas"/>
    <s v="ORI"/>
    <x v="0"/>
    <m/>
    <x v="0"/>
    <x v="0"/>
    <x v="0"/>
    <x v="0"/>
    <x v="0"/>
    <x v="0"/>
    <x v="0"/>
    <x v="0"/>
    <x v="0"/>
    <x v="0"/>
    <x v="0"/>
    <s v="Plano de emergencia da epoca de chuvas"/>
    <x v="0"/>
    <x v="0"/>
    <x v="0"/>
    <x v="0"/>
    <x v="1"/>
    <x v="0"/>
    <x v="0"/>
    <x v="0"/>
    <x v="0"/>
    <x v="0"/>
    <x v="0"/>
    <x v="0"/>
    <s v="Despesa com pessoal no trabalho de reposição de calçada em Espinho Branco, conforme anexo."/>
  </r>
  <r>
    <x v="0"/>
    <n v="0"/>
    <n v="0"/>
    <n v="0"/>
    <n v="28000"/>
    <x v="2113"/>
    <x v="0"/>
    <x v="0"/>
    <x v="0"/>
    <s v="03.16.01"/>
    <x v="38"/>
    <x v="0"/>
    <x v="0"/>
    <s v="Assembleia Municipal"/>
    <s v="03.16.01"/>
    <s v="Assembleia Municipal"/>
    <s v="03.16.01"/>
    <x v="3"/>
    <x v="0"/>
    <x v="0"/>
    <x v="1"/>
    <x v="0"/>
    <x v="0"/>
    <x v="0"/>
    <x v="0"/>
    <x v="7"/>
    <s v="2024-09-10"/>
    <x v="2"/>
    <n v="28000"/>
    <x v="0"/>
    <m/>
    <x v="0"/>
    <m/>
    <x v="340"/>
    <n v="100475618"/>
    <x v="0"/>
    <x v="0"/>
    <s v="Assembleia Municipal"/>
    <s v="ORI"/>
    <x v="0"/>
    <s v="AM"/>
    <x v="0"/>
    <x v="0"/>
    <x v="0"/>
    <x v="0"/>
    <x v="0"/>
    <x v="0"/>
    <x v="0"/>
    <x v="0"/>
    <x v="0"/>
    <x v="0"/>
    <x v="0"/>
    <s v="Assembleia Municipal"/>
    <x v="0"/>
    <x v="0"/>
    <x v="0"/>
    <x v="0"/>
    <x v="0"/>
    <x v="0"/>
    <x v="0"/>
    <x v="0"/>
    <x v="0"/>
    <x v="0"/>
    <x v="0"/>
    <x v="0"/>
    <s v="Ajuda de custo a favor do senhor Juvenal dos Santos Cardoso, pela sua deslocação a ilha do Sal no dia 11 a 16 de Setembro de 2024, em missão de serviço, conforme anexo"/>
  </r>
  <r>
    <x v="0"/>
    <n v="0"/>
    <n v="0"/>
    <n v="0"/>
    <n v="15929"/>
    <x v="2114"/>
    <x v="0"/>
    <x v="1"/>
    <x v="0"/>
    <s v="80.02.01"/>
    <x v="2"/>
    <x v="2"/>
    <x v="2"/>
    <s v="Retenções Iur"/>
    <s v="80.02.01"/>
    <s v="Retenções Iur"/>
    <s v="80.02.01"/>
    <x v="2"/>
    <x v="0"/>
    <x v="1"/>
    <x v="0"/>
    <x v="1"/>
    <x v="2"/>
    <x v="2"/>
    <x v="0"/>
    <x v="7"/>
    <s v="2024-09-19"/>
    <x v="2"/>
    <n v="15929"/>
    <x v="0"/>
    <m/>
    <x v="0"/>
    <m/>
    <x v="2"/>
    <n v="100474696"/>
    <x v="0"/>
    <x v="0"/>
    <s v="Retenções Iur"/>
    <s v="ORI"/>
    <x v="0"/>
    <s v="RIUR"/>
    <x v="0"/>
    <x v="0"/>
    <x v="0"/>
    <x v="0"/>
    <x v="0"/>
    <x v="0"/>
    <x v="0"/>
    <x v="0"/>
    <x v="0"/>
    <x v="0"/>
    <x v="0"/>
    <s v="Retenções Iur"/>
    <x v="0"/>
    <x v="0"/>
    <x v="0"/>
    <x v="0"/>
    <x v="2"/>
    <x v="0"/>
    <x v="0"/>
    <x v="0"/>
    <x v="0"/>
    <x v="1"/>
    <x v="0"/>
    <x v="0"/>
    <s v="RETENCAO OT"/>
  </r>
  <r>
    <x v="0"/>
    <n v="0"/>
    <n v="0"/>
    <n v="0"/>
    <n v="14053"/>
    <x v="2115"/>
    <x v="0"/>
    <x v="1"/>
    <x v="0"/>
    <s v="80.02.10.01"/>
    <x v="16"/>
    <x v="2"/>
    <x v="2"/>
    <s v="Outros"/>
    <s v="80.02.10"/>
    <s v="Outros"/>
    <s v="80.02.10"/>
    <x v="37"/>
    <x v="0"/>
    <x v="1"/>
    <x v="0"/>
    <x v="1"/>
    <x v="2"/>
    <x v="2"/>
    <x v="0"/>
    <x v="7"/>
    <s v="2024-09-19"/>
    <x v="2"/>
    <n v="1405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87696"/>
    <x v="2116"/>
    <x v="0"/>
    <x v="0"/>
    <x v="0"/>
    <s v="03.16.15"/>
    <x v="0"/>
    <x v="0"/>
    <x v="0"/>
    <s v="Direção Financeira"/>
    <s v="03.16.15"/>
    <s v="Direção Financeira"/>
    <s v="03.16.15"/>
    <x v="36"/>
    <x v="0"/>
    <x v="0"/>
    <x v="0"/>
    <x v="0"/>
    <x v="0"/>
    <x v="0"/>
    <x v="0"/>
    <x v="8"/>
    <s v="2024-10-08"/>
    <x v="3"/>
    <n v="87696"/>
    <x v="0"/>
    <m/>
    <x v="0"/>
    <m/>
    <x v="1"/>
    <n v="100476920"/>
    <x v="0"/>
    <x v="0"/>
    <s v="Direção Financeira"/>
    <s v="ORI"/>
    <x v="0"/>
    <m/>
    <x v="0"/>
    <x v="0"/>
    <x v="0"/>
    <x v="0"/>
    <x v="0"/>
    <x v="0"/>
    <x v="0"/>
    <x v="0"/>
    <x v="0"/>
    <x v="0"/>
    <x v="0"/>
    <s v="Direção Financeira"/>
    <x v="0"/>
    <x v="0"/>
    <x v="0"/>
    <x v="0"/>
    <x v="0"/>
    <x v="0"/>
    <x v="0"/>
    <x v="0"/>
    <x v="0"/>
    <x v="0"/>
    <x v="0"/>
    <x v="0"/>
    <s v="Pagamento a favor de Felisberto Carvalho, pela aquisição de combustíveis, destinados a viatura afeto a obra de requalificação urbana e ambiental de Praia de Veneza da CMSM, conforme anexo."/>
  </r>
  <r>
    <x v="0"/>
    <n v="0"/>
    <n v="0"/>
    <n v="0"/>
    <n v="1797"/>
    <x v="2117"/>
    <x v="0"/>
    <x v="0"/>
    <x v="0"/>
    <s v="01.25.05.12"/>
    <x v="10"/>
    <x v="3"/>
    <x v="3"/>
    <s v="Saúde"/>
    <s v="01.25.05"/>
    <s v="Saúde"/>
    <s v="01.25.05"/>
    <x v="7"/>
    <x v="0"/>
    <x v="4"/>
    <x v="4"/>
    <x v="0"/>
    <x v="1"/>
    <x v="0"/>
    <x v="0"/>
    <x v="8"/>
    <s v="2024-10-18"/>
    <x v="3"/>
    <n v="1797"/>
    <x v="0"/>
    <m/>
    <x v="0"/>
    <m/>
    <x v="0"/>
    <n v="100475629"/>
    <x v="0"/>
    <x v="0"/>
    <s v="Promoção e Inclusão Social"/>
    <s v="ORI"/>
    <x v="0"/>
    <m/>
    <x v="0"/>
    <x v="0"/>
    <x v="0"/>
    <x v="0"/>
    <x v="0"/>
    <x v="0"/>
    <x v="0"/>
    <x v="0"/>
    <x v="0"/>
    <x v="0"/>
    <x v="0"/>
    <s v="Promoção e Inclusão Social"/>
    <x v="0"/>
    <x v="0"/>
    <x v="0"/>
    <x v="0"/>
    <x v="1"/>
    <x v="0"/>
    <x v="0"/>
    <x v="0"/>
    <x v="0"/>
    <x v="0"/>
    <x v="0"/>
    <x v="0"/>
    <s v="Pagamento a favor de Ldinámico, destinado a aquisição de redutor de gaz para o jardim infantil de Cutelo Gomes, conforme anexo."/>
  </r>
  <r>
    <x v="0"/>
    <n v="0"/>
    <n v="0"/>
    <n v="0"/>
    <n v="600"/>
    <x v="2118"/>
    <x v="0"/>
    <x v="1"/>
    <x v="0"/>
    <s v="03.03.10"/>
    <x v="8"/>
    <x v="0"/>
    <x v="4"/>
    <s v="Receitas Da Câmara"/>
    <s v="03.03.10"/>
    <s v="Receitas Da Câmara"/>
    <s v="03.03.10"/>
    <x v="10"/>
    <x v="0"/>
    <x v="3"/>
    <x v="3"/>
    <x v="0"/>
    <x v="0"/>
    <x v="2"/>
    <x v="0"/>
    <x v="8"/>
    <s v="2024-10-10"/>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70"/>
    <x v="2119"/>
    <x v="0"/>
    <x v="1"/>
    <x v="0"/>
    <s v="03.03.10"/>
    <x v="8"/>
    <x v="0"/>
    <x v="4"/>
    <s v="Receitas Da Câmara"/>
    <s v="03.03.10"/>
    <s v="Receitas Da Câmara"/>
    <s v="03.03.10"/>
    <x v="13"/>
    <x v="0"/>
    <x v="3"/>
    <x v="3"/>
    <x v="0"/>
    <x v="0"/>
    <x v="2"/>
    <x v="0"/>
    <x v="8"/>
    <s v="2024-10-10"/>
    <x v="3"/>
    <n v="27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2120"/>
    <x v="0"/>
    <x v="1"/>
    <x v="0"/>
    <s v="03.03.10"/>
    <x v="8"/>
    <x v="0"/>
    <x v="4"/>
    <s v="Receitas Da Câmara"/>
    <s v="03.03.10"/>
    <s v="Receitas Da Câmara"/>
    <s v="03.03.10"/>
    <x v="6"/>
    <x v="0"/>
    <x v="3"/>
    <x v="3"/>
    <x v="0"/>
    <x v="0"/>
    <x v="2"/>
    <x v="0"/>
    <x v="8"/>
    <s v="2024-10-10"/>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709"/>
    <x v="2121"/>
    <x v="0"/>
    <x v="1"/>
    <x v="0"/>
    <s v="03.03.10"/>
    <x v="8"/>
    <x v="0"/>
    <x v="4"/>
    <s v="Receitas Da Câmara"/>
    <s v="03.03.10"/>
    <s v="Receitas Da Câmara"/>
    <s v="03.03.10"/>
    <x v="18"/>
    <x v="0"/>
    <x v="0"/>
    <x v="0"/>
    <x v="0"/>
    <x v="0"/>
    <x v="2"/>
    <x v="0"/>
    <x v="8"/>
    <s v="2024-10-10"/>
    <x v="3"/>
    <n v="1270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2122"/>
    <x v="0"/>
    <x v="1"/>
    <x v="0"/>
    <s v="03.03.10"/>
    <x v="8"/>
    <x v="0"/>
    <x v="4"/>
    <s v="Receitas Da Câmara"/>
    <s v="03.03.10"/>
    <s v="Receitas Da Câmara"/>
    <s v="03.03.10"/>
    <x v="11"/>
    <x v="0"/>
    <x v="0"/>
    <x v="5"/>
    <x v="0"/>
    <x v="0"/>
    <x v="2"/>
    <x v="0"/>
    <x v="8"/>
    <s v="2024-10-10"/>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2123"/>
    <x v="0"/>
    <x v="1"/>
    <x v="0"/>
    <s v="03.03.10"/>
    <x v="8"/>
    <x v="0"/>
    <x v="4"/>
    <s v="Receitas Da Câmara"/>
    <s v="03.03.10"/>
    <s v="Receitas Da Câmara"/>
    <s v="03.03.10"/>
    <x v="42"/>
    <x v="0"/>
    <x v="3"/>
    <x v="3"/>
    <x v="0"/>
    <x v="0"/>
    <x v="2"/>
    <x v="0"/>
    <x v="8"/>
    <s v="2024-10-10"/>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25"/>
    <x v="2124"/>
    <x v="0"/>
    <x v="1"/>
    <x v="0"/>
    <s v="03.03.10"/>
    <x v="8"/>
    <x v="0"/>
    <x v="4"/>
    <s v="Receitas Da Câmara"/>
    <s v="03.03.10"/>
    <s v="Receitas Da Câmara"/>
    <s v="03.03.10"/>
    <x v="12"/>
    <x v="0"/>
    <x v="3"/>
    <x v="3"/>
    <x v="0"/>
    <x v="0"/>
    <x v="2"/>
    <x v="0"/>
    <x v="8"/>
    <s v="2024-10-10"/>
    <x v="3"/>
    <n v="642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7500"/>
    <x v="2125"/>
    <x v="0"/>
    <x v="1"/>
    <x v="0"/>
    <s v="03.03.10"/>
    <x v="8"/>
    <x v="0"/>
    <x v="4"/>
    <s v="Receitas Da Câmara"/>
    <s v="03.03.10"/>
    <s v="Receitas Da Câmara"/>
    <s v="03.03.10"/>
    <x v="15"/>
    <x v="0"/>
    <x v="0"/>
    <x v="0"/>
    <x v="0"/>
    <x v="0"/>
    <x v="2"/>
    <x v="0"/>
    <x v="8"/>
    <s v="2024-10-10"/>
    <x v="3"/>
    <n v="37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2126"/>
    <x v="0"/>
    <x v="0"/>
    <x v="0"/>
    <s v="03.16.15"/>
    <x v="0"/>
    <x v="0"/>
    <x v="0"/>
    <s v="Direção Financeira"/>
    <s v="03.16.15"/>
    <s v="Direção Financeira"/>
    <s v="03.16.15"/>
    <x v="3"/>
    <x v="0"/>
    <x v="0"/>
    <x v="1"/>
    <x v="0"/>
    <x v="0"/>
    <x v="0"/>
    <x v="0"/>
    <x v="10"/>
    <s v="2024-11-27"/>
    <x v="3"/>
    <n v="2000"/>
    <x v="0"/>
    <m/>
    <x v="0"/>
    <m/>
    <x v="57"/>
    <n v="100475419"/>
    <x v="0"/>
    <x v="0"/>
    <s v="Direção Financeira"/>
    <s v="ORI"/>
    <x v="0"/>
    <m/>
    <x v="0"/>
    <x v="0"/>
    <x v="0"/>
    <x v="0"/>
    <x v="0"/>
    <x v="0"/>
    <x v="0"/>
    <x v="0"/>
    <x v="0"/>
    <x v="0"/>
    <x v="0"/>
    <s v="Direção Financeira"/>
    <x v="0"/>
    <x v="0"/>
    <x v="0"/>
    <x v="0"/>
    <x v="0"/>
    <x v="0"/>
    <x v="0"/>
    <x v="0"/>
    <x v="0"/>
    <x v="0"/>
    <x v="0"/>
    <x v="0"/>
    <s v="Ajuda de custo a favor do Sra. Anila Maria Correia Rodrigues, pela sua deslocação em missão de serviço a cidade da Praia no 27/11 de 2024, conforme justificativo em anexo."/>
  </r>
  <r>
    <x v="0"/>
    <n v="0"/>
    <n v="0"/>
    <n v="0"/>
    <n v="85420"/>
    <x v="2127"/>
    <x v="0"/>
    <x v="1"/>
    <x v="0"/>
    <s v="80.02.01"/>
    <x v="2"/>
    <x v="2"/>
    <x v="2"/>
    <s v="Retenções Iur"/>
    <s v="80.02.01"/>
    <s v="Retenções Iur"/>
    <s v="80.02.01"/>
    <x v="2"/>
    <x v="0"/>
    <x v="1"/>
    <x v="0"/>
    <x v="1"/>
    <x v="2"/>
    <x v="2"/>
    <x v="0"/>
    <x v="10"/>
    <s v="2024-11-26"/>
    <x v="3"/>
    <n v="85420"/>
    <x v="0"/>
    <m/>
    <x v="0"/>
    <m/>
    <x v="2"/>
    <n v="100474696"/>
    <x v="0"/>
    <x v="0"/>
    <s v="Retenções Iur"/>
    <s v="ORI"/>
    <x v="0"/>
    <s v="RIUR"/>
    <x v="0"/>
    <x v="0"/>
    <x v="0"/>
    <x v="0"/>
    <x v="0"/>
    <x v="0"/>
    <x v="0"/>
    <x v="0"/>
    <x v="0"/>
    <x v="0"/>
    <x v="0"/>
    <s v="Retenções Iur"/>
    <x v="0"/>
    <x v="0"/>
    <x v="0"/>
    <x v="0"/>
    <x v="2"/>
    <x v="0"/>
    <x v="0"/>
    <x v="0"/>
    <x v="0"/>
    <x v="1"/>
    <x v="0"/>
    <x v="0"/>
    <s v="RETENCAO OT"/>
  </r>
  <r>
    <x v="0"/>
    <n v="0"/>
    <n v="0"/>
    <n v="0"/>
    <n v="192419"/>
    <x v="2128"/>
    <x v="0"/>
    <x v="1"/>
    <x v="0"/>
    <s v="80.02.01"/>
    <x v="2"/>
    <x v="2"/>
    <x v="2"/>
    <s v="Retenções Iur"/>
    <s v="80.02.01"/>
    <s v="Retenções Iur"/>
    <s v="80.02.01"/>
    <x v="2"/>
    <x v="0"/>
    <x v="1"/>
    <x v="0"/>
    <x v="1"/>
    <x v="2"/>
    <x v="2"/>
    <x v="0"/>
    <x v="10"/>
    <s v="2024-11-26"/>
    <x v="3"/>
    <n v="192419"/>
    <x v="0"/>
    <m/>
    <x v="0"/>
    <m/>
    <x v="2"/>
    <n v="100474696"/>
    <x v="0"/>
    <x v="0"/>
    <s v="Retenções Iur"/>
    <s v="ORI"/>
    <x v="0"/>
    <s v="RIUR"/>
    <x v="0"/>
    <x v="0"/>
    <x v="0"/>
    <x v="0"/>
    <x v="0"/>
    <x v="0"/>
    <x v="0"/>
    <x v="0"/>
    <x v="0"/>
    <x v="0"/>
    <x v="0"/>
    <s v="Retenções Iur"/>
    <x v="0"/>
    <x v="0"/>
    <x v="0"/>
    <x v="0"/>
    <x v="2"/>
    <x v="0"/>
    <x v="0"/>
    <x v="0"/>
    <x v="0"/>
    <x v="1"/>
    <x v="0"/>
    <x v="0"/>
    <s v="RETENCAO OT"/>
  </r>
  <r>
    <x v="0"/>
    <n v="0"/>
    <n v="0"/>
    <n v="0"/>
    <n v="1539"/>
    <x v="2129"/>
    <x v="0"/>
    <x v="1"/>
    <x v="0"/>
    <s v="80.02.10.26"/>
    <x v="13"/>
    <x v="2"/>
    <x v="2"/>
    <s v="Outros"/>
    <s v="80.02.10"/>
    <s v="Outros"/>
    <s v="80.02.10"/>
    <x v="34"/>
    <x v="0"/>
    <x v="1"/>
    <x v="9"/>
    <x v="1"/>
    <x v="2"/>
    <x v="2"/>
    <x v="0"/>
    <x v="10"/>
    <s v="2024-11-26"/>
    <x v="3"/>
    <n v="1539"/>
    <x v="0"/>
    <m/>
    <x v="0"/>
    <m/>
    <x v="15"/>
    <n v="100479277"/>
    <x v="0"/>
    <x v="0"/>
    <s v="Retenção Sansung"/>
    <s v="ORI"/>
    <x v="0"/>
    <s v="RS"/>
    <x v="0"/>
    <x v="0"/>
    <x v="0"/>
    <x v="0"/>
    <x v="0"/>
    <x v="0"/>
    <x v="0"/>
    <x v="0"/>
    <x v="0"/>
    <x v="0"/>
    <x v="0"/>
    <s v="Retenção Sansung"/>
    <x v="0"/>
    <x v="0"/>
    <x v="0"/>
    <x v="0"/>
    <x v="2"/>
    <x v="0"/>
    <x v="0"/>
    <x v="0"/>
    <x v="0"/>
    <x v="1"/>
    <x v="0"/>
    <x v="0"/>
    <s v="RETENCAO OT"/>
  </r>
  <r>
    <x v="0"/>
    <n v="0"/>
    <n v="0"/>
    <n v="0"/>
    <n v="43524"/>
    <x v="2130"/>
    <x v="0"/>
    <x v="1"/>
    <x v="0"/>
    <s v="80.02.01"/>
    <x v="2"/>
    <x v="2"/>
    <x v="2"/>
    <s v="Retenções Iur"/>
    <s v="80.02.01"/>
    <s v="Retenções Iur"/>
    <s v="80.02.01"/>
    <x v="2"/>
    <x v="0"/>
    <x v="1"/>
    <x v="0"/>
    <x v="1"/>
    <x v="2"/>
    <x v="2"/>
    <x v="0"/>
    <x v="10"/>
    <s v="2024-11-22"/>
    <x v="3"/>
    <n v="43524"/>
    <x v="0"/>
    <m/>
    <x v="0"/>
    <m/>
    <x v="2"/>
    <n v="100474696"/>
    <x v="0"/>
    <x v="0"/>
    <s v="Retenções Iur"/>
    <s v="ORI"/>
    <x v="0"/>
    <s v="RIUR"/>
    <x v="0"/>
    <x v="0"/>
    <x v="0"/>
    <x v="0"/>
    <x v="0"/>
    <x v="0"/>
    <x v="0"/>
    <x v="0"/>
    <x v="0"/>
    <x v="0"/>
    <x v="0"/>
    <s v="Retenções Iur"/>
    <x v="0"/>
    <x v="0"/>
    <x v="0"/>
    <x v="0"/>
    <x v="2"/>
    <x v="0"/>
    <x v="0"/>
    <x v="0"/>
    <x v="0"/>
    <x v="1"/>
    <x v="0"/>
    <x v="0"/>
    <s v="RETENCAO OT"/>
  </r>
  <r>
    <x v="0"/>
    <n v="0"/>
    <n v="0"/>
    <n v="0"/>
    <n v="32105"/>
    <x v="2131"/>
    <x v="0"/>
    <x v="1"/>
    <x v="0"/>
    <s v="80.02.10.01"/>
    <x v="16"/>
    <x v="2"/>
    <x v="2"/>
    <s v="Outros"/>
    <s v="80.02.10"/>
    <s v="Outros"/>
    <s v="80.02.10"/>
    <x v="37"/>
    <x v="0"/>
    <x v="1"/>
    <x v="0"/>
    <x v="1"/>
    <x v="2"/>
    <x v="2"/>
    <x v="0"/>
    <x v="10"/>
    <s v="2024-11-22"/>
    <x v="3"/>
    <n v="32105"/>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800"/>
    <x v="2132"/>
    <x v="0"/>
    <x v="1"/>
    <x v="0"/>
    <s v="80.02.10.20"/>
    <x v="20"/>
    <x v="2"/>
    <x v="2"/>
    <s v="Outros"/>
    <s v="80.02.10"/>
    <s v="Outros"/>
    <s v="80.02.10"/>
    <x v="34"/>
    <x v="0"/>
    <x v="1"/>
    <x v="9"/>
    <x v="1"/>
    <x v="2"/>
    <x v="2"/>
    <x v="0"/>
    <x v="10"/>
    <s v="2024-11-22"/>
    <x v="3"/>
    <n v="4800"/>
    <x v="0"/>
    <m/>
    <x v="0"/>
    <m/>
    <x v="54"/>
    <n v="100477977"/>
    <x v="0"/>
    <x v="0"/>
    <s v="Retenções CVMovel"/>
    <s v="ORI"/>
    <x v="0"/>
    <s v="RT"/>
    <x v="0"/>
    <x v="0"/>
    <x v="0"/>
    <x v="0"/>
    <x v="0"/>
    <x v="0"/>
    <x v="0"/>
    <x v="0"/>
    <x v="0"/>
    <x v="0"/>
    <x v="0"/>
    <s v="Retenções CVMovel"/>
    <x v="0"/>
    <x v="0"/>
    <x v="0"/>
    <x v="0"/>
    <x v="2"/>
    <x v="0"/>
    <x v="0"/>
    <x v="0"/>
    <x v="0"/>
    <x v="1"/>
    <x v="0"/>
    <x v="0"/>
    <s v="RETENCAO OT"/>
  </r>
  <r>
    <x v="0"/>
    <n v="0"/>
    <n v="0"/>
    <n v="0"/>
    <n v="80"/>
    <x v="2133"/>
    <x v="0"/>
    <x v="1"/>
    <x v="0"/>
    <s v="03.03.10"/>
    <x v="8"/>
    <x v="0"/>
    <x v="4"/>
    <s v="Receitas Da Câmara"/>
    <s v="03.03.10"/>
    <s v="Receitas Da Câmara"/>
    <s v="03.03.10"/>
    <x v="8"/>
    <x v="0"/>
    <x v="3"/>
    <x v="3"/>
    <x v="0"/>
    <x v="0"/>
    <x v="2"/>
    <x v="0"/>
    <x v="8"/>
    <s v="2024-10-10"/>
    <x v="3"/>
    <n v="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58300"/>
    <x v="2134"/>
    <x v="0"/>
    <x v="0"/>
    <x v="0"/>
    <s v="01.27.04.03"/>
    <x v="4"/>
    <x v="1"/>
    <x v="1"/>
    <s v="Infra-Estruturas e Transportes"/>
    <s v="01.27.04"/>
    <s v="Infra-Estruturas e Transportes"/>
    <s v="01.27.04"/>
    <x v="4"/>
    <x v="0"/>
    <x v="2"/>
    <x v="2"/>
    <x v="0"/>
    <x v="1"/>
    <x v="0"/>
    <x v="0"/>
    <x v="10"/>
    <s v="2024-11-14"/>
    <x v="3"/>
    <n v="958300"/>
    <x v="0"/>
    <m/>
    <x v="0"/>
    <m/>
    <x v="6"/>
    <n v="100474914"/>
    <x v="0"/>
    <x v="0"/>
    <s v="Plano de emergencia da epoca de chuvas"/>
    <s v="ORI"/>
    <x v="0"/>
    <m/>
    <x v="0"/>
    <x v="0"/>
    <x v="0"/>
    <x v="0"/>
    <x v="0"/>
    <x v="0"/>
    <x v="0"/>
    <x v="0"/>
    <x v="0"/>
    <x v="0"/>
    <x v="0"/>
    <s v="Plano de emergencia da epoca de chuvas"/>
    <x v="0"/>
    <x v="0"/>
    <x v="0"/>
    <x v="0"/>
    <x v="1"/>
    <x v="0"/>
    <x v="0"/>
    <x v="0"/>
    <x v="0"/>
    <x v="0"/>
    <x v="0"/>
    <x v="0"/>
    <s v="Pagamento do pessoal faimo, conforme folha em anexo."/>
  </r>
  <r>
    <x v="0"/>
    <n v="0"/>
    <n v="0"/>
    <n v="0"/>
    <n v="1541"/>
    <x v="2135"/>
    <x v="0"/>
    <x v="1"/>
    <x v="0"/>
    <s v="80.02.10.26"/>
    <x v="13"/>
    <x v="2"/>
    <x v="2"/>
    <s v="Outros"/>
    <s v="80.02.10"/>
    <s v="Outros"/>
    <s v="80.02.10"/>
    <x v="34"/>
    <x v="0"/>
    <x v="1"/>
    <x v="9"/>
    <x v="1"/>
    <x v="2"/>
    <x v="2"/>
    <x v="0"/>
    <x v="10"/>
    <s v="2024-11-22"/>
    <x v="3"/>
    <n v="1541"/>
    <x v="0"/>
    <m/>
    <x v="0"/>
    <m/>
    <x v="15"/>
    <n v="100479277"/>
    <x v="0"/>
    <x v="0"/>
    <s v="Retenção Sansung"/>
    <s v="ORI"/>
    <x v="0"/>
    <s v="RS"/>
    <x v="0"/>
    <x v="0"/>
    <x v="0"/>
    <x v="0"/>
    <x v="0"/>
    <x v="0"/>
    <x v="0"/>
    <x v="0"/>
    <x v="0"/>
    <x v="0"/>
    <x v="0"/>
    <s v="Retenção Sansung"/>
    <x v="0"/>
    <x v="0"/>
    <x v="0"/>
    <x v="0"/>
    <x v="2"/>
    <x v="0"/>
    <x v="0"/>
    <x v="0"/>
    <x v="0"/>
    <x v="1"/>
    <x v="0"/>
    <x v="0"/>
    <s v="RETENCAO OT"/>
  </r>
  <r>
    <x v="0"/>
    <n v="0"/>
    <n v="0"/>
    <n v="0"/>
    <n v="10834"/>
    <x v="2136"/>
    <x v="0"/>
    <x v="1"/>
    <x v="0"/>
    <s v="80.02.01"/>
    <x v="2"/>
    <x v="2"/>
    <x v="2"/>
    <s v="Retenções Iur"/>
    <s v="80.02.01"/>
    <s v="Retenções Iur"/>
    <s v="80.02.01"/>
    <x v="2"/>
    <x v="0"/>
    <x v="1"/>
    <x v="0"/>
    <x v="1"/>
    <x v="2"/>
    <x v="2"/>
    <x v="0"/>
    <x v="10"/>
    <s v="2024-11-22"/>
    <x v="3"/>
    <n v="10834"/>
    <x v="0"/>
    <m/>
    <x v="0"/>
    <m/>
    <x v="2"/>
    <n v="100474696"/>
    <x v="0"/>
    <x v="0"/>
    <s v="Retenções Iur"/>
    <s v="ORI"/>
    <x v="0"/>
    <s v="RIUR"/>
    <x v="0"/>
    <x v="0"/>
    <x v="0"/>
    <x v="0"/>
    <x v="0"/>
    <x v="0"/>
    <x v="0"/>
    <x v="0"/>
    <x v="0"/>
    <x v="0"/>
    <x v="0"/>
    <s v="Retenções Iur"/>
    <x v="0"/>
    <x v="0"/>
    <x v="0"/>
    <x v="0"/>
    <x v="2"/>
    <x v="0"/>
    <x v="0"/>
    <x v="0"/>
    <x v="0"/>
    <x v="1"/>
    <x v="0"/>
    <x v="0"/>
    <s v="RETENCAO OT"/>
  </r>
  <r>
    <x v="0"/>
    <n v="0"/>
    <n v="0"/>
    <n v="0"/>
    <n v="19413"/>
    <x v="2137"/>
    <x v="0"/>
    <x v="1"/>
    <x v="0"/>
    <s v="80.02.10.01"/>
    <x v="16"/>
    <x v="2"/>
    <x v="2"/>
    <s v="Outros"/>
    <s v="80.02.10"/>
    <s v="Outros"/>
    <s v="80.02.10"/>
    <x v="37"/>
    <x v="0"/>
    <x v="1"/>
    <x v="0"/>
    <x v="1"/>
    <x v="2"/>
    <x v="2"/>
    <x v="0"/>
    <x v="10"/>
    <s v="2024-11-22"/>
    <x v="3"/>
    <n v="194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90"/>
    <x v="2138"/>
    <x v="0"/>
    <x v="1"/>
    <x v="0"/>
    <s v="80.02.10.02"/>
    <x v="42"/>
    <x v="2"/>
    <x v="2"/>
    <s v="Outros"/>
    <s v="80.02.10"/>
    <s v="Outros"/>
    <s v="80.02.10"/>
    <x v="67"/>
    <x v="0"/>
    <x v="1"/>
    <x v="0"/>
    <x v="1"/>
    <x v="2"/>
    <x v="2"/>
    <x v="0"/>
    <x v="10"/>
    <s v="2024-11-22"/>
    <x v="3"/>
    <n v="690"/>
    <x v="0"/>
    <m/>
    <x v="0"/>
    <m/>
    <x v="16"/>
    <n v="100474707"/>
    <x v="0"/>
    <x v="0"/>
    <s v="Retençoes STAPS"/>
    <s v="ORI"/>
    <x v="0"/>
    <s v="RSND"/>
    <x v="0"/>
    <x v="0"/>
    <x v="0"/>
    <x v="0"/>
    <x v="0"/>
    <x v="0"/>
    <x v="0"/>
    <x v="0"/>
    <x v="0"/>
    <x v="0"/>
    <x v="0"/>
    <s v="Retençoes STAPS"/>
    <x v="0"/>
    <x v="0"/>
    <x v="0"/>
    <x v="0"/>
    <x v="2"/>
    <x v="0"/>
    <x v="0"/>
    <x v="0"/>
    <x v="0"/>
    <x v="1"/>
    <x v="0"/>
    <x v="0"/>
    <s v="RETENCAO OT"/>
  </r>
  <r>
    <x v="0"/>
    <n v="0"/>
    <n v="0"/>
    <n v="0"/>
    <n v="1824"/>
    <x v="2139"/>
    <x v="0"/>
    <x v="1"/>
    <x v="0"/>
    <s v="80.02.10.26"/>
    <x v="13"/>
    <x v="2"/>
    <x v="2"/>
    <s v="Outros"/>
    <s v="80.02.10"/>
    <s v="Outros"/>
    <s v="80.02.10"/>
    <x v="34"/>
    <x v="0"/>
    <x v="1"/>
    <x v="9"/>
    <x v="1"/>
    <x v="2"/>
    <x v="2"/>
    <x v="0"/>
    <x v="10"/>
    <s v="2024-11-22"/>
    <x v="3"/>
    <n v="1824"/>
    <x v="0"/>
    <m/>
    <x v="0"/>
    <m/>
    <x v="15"/>
    <n v="100479277"/>
    <x v="0"/>
    <x v="0"/>
    <s v="Retenção Sansung"/>
    <s v="ORI"/>
    <x v="0"/>
    <s v="RS"/>
    <x v="0"/>
    <x v="0"/>
    <x v="0"/>
    <x v="0"/>
    <x v="0"/>
    <x v="0"/>
    <x v="0"/>
    <x v="0"/>
    <x v="0"/>
    <x v="0"/>
    <x v="0"/>
    <s v="Retenção Sansung"/>
    <x v="0"/>
    <x v="0"/>
    <x v="0"/>
    <x v="0"/>
    <x v="2"/>
    <x v="0"/>
    <x v="0"/>
    <x v="0"/>
    <x v="0"/>
    <x v="1"/>
    <x v="0"/>
    <x v="0"/>
    <s v="RETENCAO OT"/>
  </r>
  <r>
    <x v="0"/>
    <n v="0"/>
    <n v="0"/>
    <n v="0"/>
    <n v="5157"/>
    <x v="2140"/>
    <x v="0"/>
    <x v="1"/>
    <x v="0"/>
    <s v="80.02.01"/>
    <x v="2"/>
    <x v="2"/>
    <x v="2"/>
    <s v="Retenções Iur"/>
    <s v="80.02.01"/>
    <s v="Retenções Iur"/>
    <s v="80.02.01"/>
    <x v="2"/>
    <x v="0"/>
    <x v="1"/>
    <x v="0"/>
    <x v="1"/>
    <x v="2"/>
    <x v="2"/>
    <x v="0"/>
    <x v="10"/>
    <s v="2024-11-22"/>
    <x v="3"/>
    <n v="5157"/>
    <x v="0"/>
    <m/>
    <x v="0"/>
    <m/>
    <x v="2"/>
    <n v="100474696"/>
    <x v="0"/>
    <x v="0"/>
    <s v="Retenções Iur"/>
    <s v="ORI"/>
    <x v="0"/>
    <s v="RIUR"/>
    <x v="0"/>
    <x v="0"/>
    <x v="0"/>
    <x v="0"/>
    <x v="0"/>
    <x v="0"/>
    <x v="0"/>
    <x v="0"/>
    <x v="0"/>
    <x v="0"/>
    <x v="0"/>
    <s v="Retenções Iur"/>
    <x v="0"/>
    <x v="0"/>
    <x v="0"/>
    <x v="0"/>
    <x v="2"/>
    <x v="0"/>
    <x v="0"/>
    <x v="0"/>
    <x v="0"/>
    <x v="1"/>
    <x v="0"/>
    <x v="0"/>
    <s v="RETENCAO OT"/>
  </r>
  <r>
    <x v="0"/>
    <n v="0"/>
    <n v="0"/>
    <n v="0"/>
    <n v="800"/>
    <x v="2141"/>
    <x v="0"/>
    <x v="1"/>
    <x v="0"/>
    <s v="80.02.10.20"/>
    <x v="20"/>
    <x v="2"/>
    <x v="2"/>
    <s v="Outros"/>
    <s v="80.02.10"/>
    <s v="Outros"/>
    <s v="80.02.10"/>
    <x v="34"/>
    <x v="0"/>
    <x v="1"/>
    <x v="9"/>
    <x v="1"/>
    <x v="2"/>
    <x v="2"/>
    <x v="0"/>
    <x v="10"/>
    <s v="2024-11-22"/>
    <x v="3"/>
    <n v="800"/>
    <x v="0"/>
    <m/>
    <x v="0"/>
    <m/>
    <x v="54"/>
    <n v="100477977"/>
    <x v="0"/>
    <x v="0"/>
    <s v="Retenções CVMovel"/>
    <s v="ORI"/>
    <x v="0"/>
    <s v="RT"/>
    <x v="0"/>
    <x v="0"/>
    <x v="0"/>
    <x v="0"/>
    <x v="0"/>
    <x v="0"/>
    <x v="0"/>
    <x v="0"/>
    <x v="0"/>
    <x v="0"/>
    <x v="0"/>
    <s v="Retenções CVMovel"/>
    <x v="0"/>
    <x v="0"/>
    <x v="0"/>
    <x v="0"/>
    <x v="2"/>
    <x v="0"/>
    <x v="0"/>
    <x v="0"/>
    <x v="0"/>
    <x v="1"/>
    <x v="0"/>
    <x v="0"/>
    <s v="RETENCAO OT"/>
  </r>
  <r>
    <x v="0"/>
    <n v="0"/>
    <n v="0"/>
    <n v="0"/>
    <n v="15929"/>
    <x v="2142"/>
    <x v="0"/>
    <x v="1"/>
    <x v="0"/>
    <s v="80.02.01"/>
    <x v="2"/>
    <x v="2"/>
    <x v="2"/>
    <s v="Retenções Iur"/>
    <s v="80.02.01"/>
    <s v="Retenções Iur"/>
    <s v="80.02.01"/>
    <x v="2"/>
    <x v="0"/>
    <x v="1"/>
    <x v="0"/>
    <x v="1"/>
    <x v="2"/>
    <x v="2"/>
    <x v="0"/>
    <x v="10"/>
    <s v="2024-11-22"/>
    <x v="3"/>
    <n v="15929"/>
    <x v="0"/>
    <m/>
    <x v="0"/>
    <m/>
    <x v="2"/>
    <n v="100474696"/>
    <x v="0"/>
    <x v="0"/>
    <s v="Retenções Iur"/>
    <s v="ORI"/>
    <x v="0"/>
    <s v="RIUR"/>
    <x v="0"/>
    <x v="0"/>
    <x v="0"/>
    <x v="0"/>
    <x v="0"/>
    <x v="0"/>
    <x v="0"/>
    <x v="0"/>
    <x v="0"/>
    <x v="0"/>
    <x v="0"/>
    <s v="Retenções Iur"/>
    <x v="0"/>
    <x v="0"/>
    <x v="0"/>
    <x v="0"/>
    <x v="2"/>
    <x v="0"/>
    <x v="0"/>
    <x v="0"/>
    <x v="0"/>
    <x v="1"/>
    <x v="0"/>
    <x v="0"/>
    <s v="RETENCAO OT"/>
  </r>
  <r>
    <x v="0"/>
    <n v="0"/>
    <n v="0"/>
    <n v="0"/>
    <n v="14053"/>
    <x v="2143"/>
    <x v="0"/>
    <x v="1"/>
    <x v="0"/>
    <s v="80.02.10.01"/>
    <x v="16"/>
    <x v="2"/>
    <x v="2"/>
    <s v="Outros"/>
    <s v="80.02.10"/>
    <s v="Outros"/>
    <s v="80.02.10"/>
    <x v="37"/>
    <x v="0"/>
    <x v="1"/>
    <x v="0"/>
    <x v="1"/>
    <x v="2"/>
    <x v="2"/>
    <x v="0"/>
    <x v="10"/>
    <s v="2024-11-22"/>
    <x v="3"/>
    <n v="1405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4979"/>
    <x v="2144"/>
    <x v="0"/>
    <x v="1"/>
    <x v="0"/>
    <s v="80.02.01"/>
    <x v="2"/>
    <x v="2"/>
    <x v="2"/>
    <s v="Retenções Iur"/>
    <s v="80.02.01"/>
    <s v="Retenções Iur"/>
    <s v="80.02.01"/>
    <x v="2"/>
    <x v="0"/>
    <x v="1"/>
    <x v="0"/>
    <x v="1"/>
    <x v="2"/>
    <x v="2"/>
    <x v="0"/>
    <x v="10"/>
    <s v="2024-11-22"/>
    <x v="3"/>
    <n v="14979"/>
    <x v="0"/>
    <m/>
    <x v="0"/>
    <m/>
    <x v="2"/>
    <n v="100474696"/>
    <x v="0"/>
    <x v="0"/>
    <s v="Retenções Iur"/>
    <s v="ORI"/>
    <x v="0"/>
    <s v="RIUR"/>
    <x v="0"/>
    <x v="0"/>
    <x v="0"/>
    <x v="0"/>
    <x v="0"/>
    <x v="0"/>
    <x v="0"/>
    <x v="0"/>
    <x v="0"/>
    <x v="0"/>
    <x v="0"/>
    <s v="Retenções Iur"/>
    <x v="0"/>
    <x v="0"/>
    <x v="0"/>
    <x v="0"/>
    <x v="2"/>
    <x v="0"/>
    <x v="0"/>
    <x v="0"/>
    <x v="0"/>
    <x v="1"/>
    <x v="0"/>
    <x v="0"/>
    <s v="RETENCAO OT"/>
  </r>
  <r>
    <x v="0"/>
    <n v="0"/>
    <n v="0"/>
    <n v="0"/>
    <n v="9792"/>
    <x v="2145"/>
    <x v="0"/>
    <x v="1"/>
    <x v="0"/>
    <s v="80.02.10.01"/>
    <x v="16"/>
    <x v="2"/>
    <x v="2"/>
    <s v="Outros"/>
    <s v="80.02.10"/>
    <s v="Outros"/>
    <s v="80.02.10"/>
    <x v="37"/>
    <x v="0"/>
    <x v="1"/>
    <x v="0"/>
    <x v="1"/>
    <x v="2"/>
    <x v="2"/>
    <x v="0"/>
    <x v="10"/>
    <s v="2024-11-22"/>
    <x v="3"/>
    <n v="979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9391"/>
    <x v="2146"/>
    <x v="0"/>
    <x v="0"/>
    <x v="0"/>
    <s v="03.16.10"/>
    <x v="39"/>
    <x v="0"/>
    <x v="0"/>
    <s v="Delegações Municipais "/>
    <s v="03.16.10"/>
    <s v="Delegações Municipais "/>
    <s v="03.16.10"/>
    <x v="30"/>
    <x v="0"/>
    <x v="0"/>
    <x v="0"/>
    <x v="1"/>
    <x v="0"/>
    <x v="0"/>
    <x v="0"/>
    <x v="11"/>
    <s v="2024-12-16"/>
    <x v="3"/>
    <n v="9391"/>
    <x v="0"/>
    <m/>
    <x v="0"/>
    <m/>
    <x v="2"/>
    <n v="100474696"/>
    <x v="0"/>
    <x v="1"/>
    <s v="Delegações Municipais "/>
    <s v="ORI"/>
    <x v="0"/>
    <m/>
    <x v="0"/>
    <x v="0"/>
    <x v="0"/>
    <x v="0"/>
    <x v="0"/>
    <x v="0"/>
    <x v="0"/>
    <x v="0"/>
    <x v="0"/>
    <x v="0"/>
    <x v="0"/>
    <s v="Delegações Municipais "/>
    <x v="0"/>
    <x v="0"/>
    <x v="0"/>
    <x v="0"/>
    <x v="0"/>
    <x v="0"/>
    <x v="0"/>
    <x v="0"/>
    <x v="0"/>
    <x v="0"/>
    <x v="1"/>
    <x v="0"/>
    <s v="Pagamento de salário referente a 12-2024"/>
  </r>
  <r>
    <x v="0"/>
    <n v="0"/>
    <n v="0"/>
    <n v="0"/>
    <n v="11224"/>
    <x v="2146"/>
    <x v="0"/>
    <x v="0"/>
    <x v="0"/>
    <s v="03.16.10"/>
    <x v="39"/>
    <x v="0"/>
    <x v="0"/>
    <s v="Delegações Municipais "/>
    <s v="03.16.10"/>
    <s v="Delegações Municipais "/>
    <s v="03.16.10"/>
    <x v="30"/>
    <x v="0"/>
    <x v="0"/>
    <x v="0"/>
    <x v="1"/>
    <x v="0"/>
    <x v="0"/>
    <x v="0"/>
    <x v="11"/>
    <s v="2024-12-16"/>
    <x v="3"/>
    <n v="11224"/>
    <x v="0"/>
    <m/>
    <x v="0"/>
    <m/>
    <x v="19"/>
    <n v="100474706"/>
    <x v="0"/>
    <x v="6"/>
    <s v="Delegações Municipais "/>
    <s v="ORI"/>
    <x v="0"/>
    <m/>
    <x v="0"/>
    <x v="0"/>
    <x v="0"/>
    <x v="0"/>
    <x v="0"/>
    <x v="0"/>
    <x v="0"/>
    <x v="0"/>
    <x v="0"/>
    <x v="0"/>
    <x v="0"/>
    <s v="Delegações Municipais "/>
    <x v="0"/>
    <x v="0"/>
    <x v="0"/>
    <x v="0"/>
    <x v="0"/>
    <x v="0"/>
    <x v="0"/>
    <x v="0"/>
    <x v="0"/>
    <x v="0"/>
    <x v="6"/>
    <x v="0"/>
    <s v="Pagamento de salário referente a 12-2024"/>
  </r>
  <r>
    <x v="0"/>
    <n v="0"/>
    <n v="0"/>
    <n v="0"/>
    <n v="119680"/>
    <x v="2146"/>
    <x v="0"/>
    <x v="0"/>
    <x v="0"/>
    <s v="03.16.10"/>
    <x v="39"/>
    <x v="0"/>
    <x v="0"/>
    <s v="Delegações Municipais "/>
    <s v="03.16.10"/>
    <s v="Delegações Municipais "/>
    <s v="03.16.10"/>
    <x v="30"/>
    <x v="0"/>
    <x v="0"/>
    <x v="0"/>
    <x v="1"/>
    <x v="0"/>
    <x v="0"/>
    <x v="0"/>
    <x v="11"/>
    <s v="2024-12-16"/>
    <x v="3"/>
    <n v="119680"/>
    <x v="0"/>
    <m/>
    <x v="0"/>
    <m/>
    <x v="6"/>
    <n v="100474914"/>
    <x v="0"/>
    <x v="0"/>
    <s v="Delegações Municipais "/>
    <s v="ORI"/>
    <x v="0"/>
    <m/>
    <x v="0"/>
    <x v="0"/>
    <x v="0"/>
    <x v="0"/>
    <x v="0"/>
    <x v="0"/>
    <x v="0"/>
    <x v="0"/>
    <x v="0"/>
    <x v="0"/>
    <x v="0"/>
    <s v="Delegações Municipais "/>
    <x v="0"/>
    <x v="0"/>
    <x v="0"/>
    <x v="0"/>
    <x v="0"/>
    <x v="0"/>
    <x v="0"/>
    <x v="0"/>
    <x v="0"/>
    <x v="0"/>
    <x v="0"/>
    <x v="0"/>
    <s v="Pagamento de salário referente a 12-2024"/>
  </r>
  <r>
    <x v="0"/>
    <n v="0"/>
    <n v="0"/>
    <n v="0"/>
    <n v="384"/>
    <x v="2147"/>
    <x v="0"/>
    <x v="0"/>
    <x v="0"/>
    <s v="03.16.11"/>
    <x v="27"/>
    <x v="0"/>
    <x v="0"/>
    <s v="Direcção de Obras"/>
    <s v="03.16.11"/>
    <s v="Direcção de Obras"/>
    <s v="03.16.11"/>
    <x v="28"/>
    <x v="0"/>
    <x v="0"/>
    <x v="0"/>
    <x v="0"/>
    <x v="0"/>
    <x v="0"/>
    <x v="0"/>
    <x v="11"/>
    <s v="2024-12-16"/>
    <x v="3"/>
    <n v="384"/>
    <x v="0"/>
    <m/>
    <x v="0"/>
    <m/>
    <x v="15"/>
    <n v="100479277"/>
    <x v="0"/>
    <x v="2"/>
    <s v="Direcção de Obras"/>
    <s v="ORI"/>
    <x v="0"/>
    <m/>
    <x v="0"/>
    <x v="0"/>
    <x v="0"/>
    <x v="0"/>
    <x v="0"/>
    <x v="0"/>
    <x v="0"/>
    <x v="0"/>
    <x v="0"/>
    <x v="0"/>
    <x v="0"/>
    <s v="Direcção de Obras"/>
    <x v="0"/>
    <x v="0"/>
    <x v="0"/>
    <x v="0"/>
    <x v="0"/>
    <x v="0"/>
    <x v="0"/>
    <x v="0"/>
    <x v="0"/>
    <x v="0"/>
    <x v="2"/>
    <x v="0"/>
    <s v="Pagamento de salário referente a 12-2024"/>
  </r>
  <r>
    <x v="0"/>
    <n v="0"/>
    <n v="0"/>
    <n v="0"/>
    <n v="2337"/>
    <x v="2147"/>
    <x v="0"/>
    <x v="0"/>
    <x v="0"/>
    <s v="03.16.11"/>
    <x v="27"/>
    <x v="0"/>
    <x v="0"/>
    <s v="Direcção de Obras"/>
    <s v="03.16.11"/>
    <s v="Direcção de Obras"/>
    <s v="03.16.11"/>
    <x v="30"/>
    <x v="0"/>
    <x v="0"/>
    <x v="0"/>
    <x v="1"/>
    <x v="0"/>
    <x v="0"/>
    <x v="0"/>
    <x v="11"/>
    <s v="2024-12-16"/>
    <x v="3"/>
    <n v="2337"/>
    <x v="0"/>
    <m/>
    <x v="0"/>
    <m/>
    <x v="15"/>
    <n v="100479277"/>
    <x v="0"/>
    <x v="2"/>
    <s v="Direcção de Obras"/>
    <s v="ORI"/>
    <x v="0"/>
    <m/>
    <x v="0"/>
    <x v="0"/>
    <x v="0"/>
    <x v="0"/>
    <x v="0"/>
    <x v="0"/>
    <x v="0"/>
    <x v="0"/>
    <x v="0"/>
    <x v="0"/>
    <x v="0"/>
    <s v="Direcção de Obras"/>
    <x v="0"/>
    <x v="0"/>
    <x v="0"/>
    <x v="0"/>
    <x v="0"/>
    <x v="0"/>
    <x v="0"/>
    <x v="0"/>
    <x v="0"/>
    <x v="0"/>
    <x v="2"/>
    <x v="0"/>
    <s v="Pagamento de salário referente a 12-2024"/>
  </r>
  <r>
    <x v="0"/>
    <n v="0"/>
    <n v="0"/>
    <n v="0"/>
    <n v="2727"/>
    <x v="2147"/>
    <x v="0"/>
    <x v="0"/>
    <x v="0"/>
    <s v="03.16.11"/>
    <x v="27"/>
    <x v="0"/>
    <x v="0"/>
    <s v="Direcção de Obras"/>
    <s v="03.16.11"/>
    <s v="Direcção de Obras"/>
    <s v="03.16.11"/>
    <x v="48"/>
    <x v="0"/>
    <x v="0"/>
    <x v="0"/>
    <x v="1"/>
    <x v="0"/>
    <x v="0"/>
    <x v="0"/>
    <x v="11"/>
    <s v="2024-12-16"/>
    <x v="3"/>
    <n v="2727"/>
    <x v="0"/>
    <m/>
    <x v="0"/>
    <m/>
    <x v="15"/>
    <n v="100479277"/>
    <x v="0"/>
    <x v="2"/>
    <s v="Direcção de Obras"/>
    <s v="ORI"/>
    <x v="0"/>
    <m/>
    <x v="0"/>
    <x v="0"/>
    <x v="0"/>
    <x v="0"/>
    <x v="0"/>
    <x v="0"/>
    <x v="0"/>
    <x v="0"/>
    <x v="0"/>
    <x v="0"/>
    <x v="0"/>
    <s v="Direcção de Obras"/>
    <x v="0"/>
    <x v="0"/>
    <x v="0"/>
    <x v="0"/>
    <x v="0"/>
    <x v="0"/>
    <x v="0"/>
    <x v="0"/>
    <x v="0"/>
    <x v="0"/>
    <x v="2"/>
    <x v="0"/>
    <s v="Pagamento de salário referente a 12-2024"/>
  </r>
  <r>
    <x v="0"/>
    <n v="0"/>
    <n v="0"/>
    <n v="0"/>
    <n v="2311"/>
    <x v="2147"/>
    <x v="0"/>
    <x v="0"/>
    <x v="0"/>
    <s v="03.16.11"/>
    <x v="27"/>
    <x v="0"/>
    <x v="0"/>
    <s v="Direcção de Obras"/>
    <s v="03.16.11"/>
    <s v="Direcção de Obras"/>
    <s v="03.16.11"/>
    <x v="28"/>
    <x v="0"/>
    <x v="0"/>
    <x v="0"/>
    <x v="0"/>
    <x v="0"/>
    <x v="0"/>
    <x v="0"/>
    <x v="11"/>
    <s v="2024-12-16"/>
    <x v="3"/>
    <n v="2311"/>
    <x v="0"/>
    <m/>
    <x v="0"/>
    <m/>
    <x v="2"/>
    <n v="100474696"/>
    <x v="0"/>
    <x v="1"/>
    <s v="Direcção de Obras"/>
    <s v="ORI"/>
    <x v="0"/>
    <m/>
    <x v="0"/>
    <x v="0"/>
    <x v="0"/>
    <x v="0"/>
    <x v="0"/>
    <x v="0"/>
    <x v="0"/>
    <x v="0"/>
    <x v="0"/>
    <x v="0"/>
    <x v="0"/>
    <s v="Direcção de Obras"/>
    <x v="0"/>
    <x v="0"/>
    <x v="0"/>
    <x v="0"/>
    <x v="0"/>
    <x v="0"/>
    <x v="0"/>
    <x v="0"/>
    <x v="0"/>
    <x v="0"/>
    <x v="1"/>
    <x v="0"/>
    <s v="Pagamento de salário referente a 12-2024"/>
  </r>
  <r>
    <x v="0"/>
    <n v="0"/>
    <n v="0"/>
    <n v="0"/>
    <n v="14056"/>
    <x v="2147"/>
    <x v="0"/>
    <x v="0"/>
    <x v="0"/>
    <s v="03.16.11"/>
    <x v="27"/>
    <x v="0"/>
    <x v="0"/>
    <s v="Direcção de Obras"/>
    <s v="03.16.11"/>
    <s v="Direcção de Obras"/>
    <s v="03.16.11"/>
    <x v="30"/>
    <x v="0"/>
    <x v="0"/>
    <x v="0"/>
    <x v="1"/>
    <x v="0"/>
    <x v="0"/>
    <x v="0"/>
    <x v="11"/>
    <s v="2024-12-16"/>
    <x v="3"/>
    <n v="14056"/>
    <x v="0"/>
    <m/>
    <x v="0"/>
    <m/>
    <x v="2"/>
    <n v="100474696"/>
    <x v="0"/>
    <x v="1"/>
    <s v="Direcção de Obras"/>
    <s v="ORI"/>
    <x v="0"/>
    <m/>
    <x v="0"/>
    <x v="0"/>
    <x v="0"/>
    <x v="0"/>
    <x v="0"/>
    <x v="0"/>
    <x v="0"/>
    <x v="0"/>
    <x v="0"/>
    <x v="0"/>
    <x v="0"/>
    <s v="Direcção de Obras"/>
    <x v="0"/>
    <x v="0"/>
    <x v="0"/>
    <x v="0"/>
    <x v="0"/>
    <x v="0"/>
    <x v="0"/>
    <x v="0"/>
    <x v="0"/>
    <x v="0"/>
    <x v="1"/>
    <x v="0"/>
    <s v="Pagamento de salário referente a 12-2024"/>
  </r>
  <r>
    <x v="0"/>
    <n v="0"/>
    <n v="0"/>
    <n v="0"/>
    <n v="16393"/>
    <x v="2147"/>
    <x v="0"/>
    <x v="0"/>
    <x v="0"/>
    <s v="03.16.11"/>
    <x v="27"/>
    <x v="0"/>
    <x v="0"/>
    <s v="Direcção de Obras"/>
    <s v="03.16.11"/>
    <s v="Direcção de Obras"/>
    <s v="03.16.11"/>
    <x v="48"/>
    <x v="0"/>
    <x v="0"/>
    <x v="0"/>
    <x v="1"/>
    <x v="0"/>
    <x v="0"/>
    <x v="0"/>
    <x v="11"/>
    <s v="2024-12-16"/>
    <x v="3"/>
    <n v="16393"/>
    <x v="0"/>
    <m/>
    <x v="0"/>
    <m/>
    <x v="2"/>
    <n v="100474696"/>
    <x v="0"/>
    <x v="1"/>
    <s v="Direcção de Obras"/>
    <s v="ORI"/>
    <x v="0"/>
    <m/>
    <x v="0"/>
    <x v="0"/>
    <x v="0"/>
    <x v="0"/>
    <x v="0"/>
    <x v="0"/>
    <x v="0"/>
    <x v="0"/>
    <x v="0"/>
    <x v="0"/>
    <x v="0"/>
    <s v="Direcção de Obras"/>
    <x v="0"/>
    <x v="0"/>
    <x v="0"/>
    <x v="0"/>
    <x v="0"/>
    <x v="0"/>
    <x v="0"/>
    <x v="0"/>
    <x v="0"/>
    <x v="0"/>
    <x v="1"/>
    <x v="0"/>
    <s v="Pagamento de salário referente a 12-2024"/>
  </r>
  <r>
    <x v="0"/>
    <n v="0"/>
    <n v="0"/>
    <n v="0"/>
    <n v="635"/>
    <x v="2147"/>
    <x v="0"/>
    <x v="0"/>
    <x v="0"/>
    <s v="03.16.11"/>
    <x v="27"/>
    <x v="0"/>
    <x v="0"/>
    <s v="Direcção de Obras"/>
    <s v="03.16.11"/>
    <s v="Direcção de Obras"/>
    <s v="03.16.11"/>
    <x v="28"/>
    <x v="0"/>
    <x v="0"/>
    <x v="0"/>
    <x v="0"/>
    <x v="0"/>
    <x v="0"/>
    <x v="0"/>
    <x v="11"/>
    <s v="2024-12-16"/>
    <x v="3"/>
    <n v="635"/>
    <x v="0"/>
    <m/>
    <x v="0"/>
    <m/>
    <x v="67"/>
    <n v="100474708"/>
    <x v="0"/>
    <x v="7"/>
    <s v="Direcção de Obras"/>
    <s v="ORI"/>
    <x v="0"/>
    <m/>
    <x v="0"/>
    <x v="0"/>
    <x v="0"/>
    <x v="0"/>
    <x v="0"/>
    <x v="0"/>
    <x v="0"/>
    <x v="0"/>
    <x v="0"/>
    <x v="0"/>
    <x v="0"/>
    <s v="Direcção de Obras"/>
    <x v="0"/>
    <x v="0"/>
    <x v="0"/>
    <x v="0"/>
    <x v="0"/>
    <x v="0"/>
    <x v="0"/>
    <x v="0"/>
    <x v="0"/>
    <x v="0"/>
    <x v="7"/>
    <x v="0"/>
    <s v="Pagamento de salário referente a 12-2024"/>
  </r>
  <r>
    <x v="0"/>
    <n v="0"/>
    <n v="0"/>
    <n v="0"/>
    <n v="3861"/>
    <x v="2147"/>
    <x v="0"/>
    <x v="0"/>
    <x v="0"/>
    <s v="03.16.11"/>
    <x v="27"/>
    <x v="0"/>
    <x v="0"/>
    <s v="Direcção de Obras"/>
    <s v="03.16.11"/>
    <s v="Direcção de Obras"/>
    <s v="03.16.11"/>
    <x v="30"/>
    <x v="0"/>
    <x v="0"/>
    <x v="0"/>
    <x v="1"/>
    <x v="0"/>
    <x v="0"/>
    <x v="0"/>
    <x v="11"/>
    <s v="2024-12-16"/>
    <x v="3"/>
    <n v="3861"/>
    <x v="0"/>
    <m/>
    <x v="0"/>
    <m/>
    <x v="67"/>
    <n v="100474708"/>
    <x v="0"/>
    <x v="7"/>
    <s v="Direcção de Obras"/>
    <s v="ORI"/>
    <x v="0"/>
    <m/>
    <x v="0"/>
    <x v="0"/>
    <x v="0"/>
    <x v="0"/>
    <x v="0"/>
    <x v="0"/>
    <x v="0"/>
    <x v="0"/>
    <x v="0"/>
    <x v="0"/>
    <x v="0"/>
    <s v="Direcção de Obras"/>
    <x v="0"/>
    <x v="0"/>
    <x v="0"/>
    <x v="0"/>
    <x v="0"/>
    <x v="0"/>
    <x v="0"/>
    <x v="0"/>
    <x v="0"/>
    <x v="0"/>
    <x v="7"/>
    <x v="0"/>
    <s v="Pagamento de salário referente a 12-2024"/>
  </r>
  <r>
    <x v="0"/>
    <n v="0"/>
    <n v="0"/>
    <n v="0"/>
    <n v="4504"/>
    <x v="2147"/>
    <x v="0"/>
    <x v="0"/>
    <x v="0"/>
    <s v="03.16.11"/>
    <x v="27"/>
    <x v="0"/>
    <x v="0"/>
    <s v="Direcção de Obras"/>
    <s v="03.16.11"/>
    <s v="Direcção de Obras"/>
    <s v="03.16.11"/>
    <x v="48"/>
    <x v="0"/>
    <x v="0"/>
    <x v="0"/>
    <x v="1"/>
    <x v="0"/>
    <x v="0"/>
    <x v="0"/>
    <x v="11"/>
    <s v="2024-12-16"/>
    <x v="3"/>
    <n v="4504"/>
    <x v="0"/>
    <m/>
    <x v="0"/>
    <m/>
    <x v="67"/>
    <n v="100474708"/>
    <x v="0"/>
    <x v="7"/>
    <s v="Direcção de Obras"/>
    <s v="ORI"/>
    <x v="0"/>
    <m/>
    <x v="0"/>
    <x v="0"/>
    <x v="0"/>
    <x v="0"/>
    <x v="0"/>
    <x v="0"/>
    <x v="0"/>
    <x v="0"/>
    <x v="0"/>
    <x v="0"/>
    <x v="0"/>
    <s v="Direcção de Obras"/>
    <x v="0"/>
    <x v="0"/>
    <x v="0"/>
    <x v="0"/>
    <x v="0"/>
    <x v="0"/>
    <x v="0"/>
    <x v="0"/>
    <x v="0"/>
    <x v="0"/>
    <x v="7"/>
    <x v="0"/>
    <s v="Pagamento de salário referente a 12-2024"/>
  </r>
  <r>
    <x v="0"/>
    <n v="0"/>
    <n v="0"/>
    <n v="0"/>
    <n v="73"/>
    <x v="2147"/>
    <x v="0"/>
    <x v="0"/>
    <x v="0"/>
    <s v="03.16.11"/>
    <x v="27"/>
    <x v="0"/>
    <x v="0"/>
    <s v="Direcção de Obras"/>
    <s v="03.16.11"/>
    <s v="Direcção de Obras"/>
    <s v="03.16.11"/>
    <x v="28"/>
    <x v="0"/>
    <x v="0"/>
    <x v="0"/>
    <x v="0"/>
    <x v="0"/>
    <x v="0"/>
    <x v="0"/>
    <x v="11"/>
    <s v="2024-12-16"/>
    <x v="3"/>
    <n v="73"/>
    <x v="0"/>
    <m/>
    <x v="0"/>
    <m/>
    <x v="18"/>
    <n v="100478987"/>
    <x v="0"/>
    <x v="5"/>
    <s v="Direcção de Obras"/>
    <s v="ORI"/>
    <x v="0"/>
    <m/>
    <x v="0"/>
    <x v="0"/>
    <x v="0"/>
    <x v="0"/>
    <x v="0"/>
    <x v="0"/>
    <x v="0"/>
    <x v="0"/>
    <x v="0"/>
    <x v="0"/>
    <x v="0"/>
    <s v="Direcção de Obras"/>
    <x v="0"/>
    <x v="0"/>
    <x v="0"/>
    <x v="0"/>
    <x v="0"/>
    <x v="0"/>
    <x v="0"/>
    <x v="0"/>
    <x v="0"/>
    <x v="0"/>
    <x v="5"/>
    <x v="0"/>
    <s v="Pagamento de salário referente a 12-2024"/>
  </r>
  <r>
    <x v="0"/>
    <n v="0"/>
    <n v="0"/>
    <n v="0"/>
    <n v="446"/>
    <x v="2147"/>
    <x v="0"/>
    <x v="0"/>
    <x v="0"/>
    <s v="03.16.11"/>
    <x v="27"/>
    <x v="0"/>
    <x v="0"/>
    <s v="Direcção de Obras"/>
    <s v="03.16.11"/>
    <s v="Direcção de Obras"/>
    <s v="03.16.11"/>
    <x v="30"/>
    <x v="0"/>
    <x v="0"/>
    <x v="0"/>
    <x v="1"/>
    <x v="0"/>
    <x v="0"/>
    <x v="0"/>
    <x v="11"/>
    <s v="2024-12-16"/>
    <x v="3"/>
    <n v="446"/>
    <x v="0"/>
    <m/>
    <x v="0"/>
    <m/>
    <x v="18"/>
    <n v="100478987"/>
    <x v="0"/>
    <x v="5"/>
    <s v="Direcção de Obras"/>
    <s v="ORI"/>
    <x v="0"/>
    <m/>
    <x v="0"/>
    <x v="0"/>
    <x v="0"/>
    <x v="0"/>
    <x v="0"/>
    <x v="0"/>
    <x v="0"/>
    <x v="0"/>
    <x v="0"/>
    <x v="0"/>
    <x v="0"/>
    <s v="Direcção de Obras"/>
    <x v="0"/>
    <x v="0"/>
    <x v="0"/>
    <x v="0"/>
    <x v="0"/>
    <x v="0"/>
    <x v="0"/>
    <x v="0"/>
    <x v="0"/>
    <x v="0"/>
    <x v="5"/>
    <x v="0"/>
    <s v="Pagamento de salário referente a 12-2024"/>
  </r>
  <r>
    <x v="0"/>
    <n v="0"/>
    <n v="0"/>
    <n v="0"/>
    <n v="521"/>
    <x v="2147"/>
    <x v="0"/>
    <x v="0"/>
    <x v="0"/>
    <s v="03.16.11"/>
    <x v="27"/>
    <x v="0"/>
    <x v="0"/>
    <s v="Direcção de Obras"/>
    <s v="03.16.11"/>
    <s v="Direcção de Obras"/>
    <s v="03.16.11"/>
    <x v="48"/>
    <x v="0"/>
    <x v="0"/>
    <x v="0"/>
    <x v="1"/>
    <x v="0"/>
    <x v="0"/>
    <x v="0"/>
    <x v="11"/>
    <s v="2024-12-16"/>
    <x v="3"/>
    <n v="521"/>
    <x v="0"/>
    <m/>
    <x v="0"/>
    <m/>
    <x v="18"/>
    <n v="100478987"/>
    <x v="0"/>
    <x v="5"/>
    <s v="Direcção de Obras"/>
    <s v="ORI"/>
    <x v="0"/>
    <m/>
    <x v="0"/>
    <x v="0"/>
    <x v="0"/>
    <x v="0"/>
    <x v="0"/>
    <x v="0"/>
    <x v="0"/>
    <x v="0"/>
    <x v="0"/>
    <x v="0"/>
    <x v="0"/>
    <s v="Direcção de Obras"/>
    <x v="0"/>
    <x v="0"/>
    <x v="0"/>
    <x v="0"/>
    <x v="0"/>
    <x v="0"/>
    <x v="0"/>
    <x v="0"/>
    <x v="0"/>
    <x v="0"/>
    <x v="5"/>
    <x v="0"/>
    <s v="Pagamento de salário referente a 12-2024"/>
  </r>
  <r>
    <x v="0"/>
    <n v="0"/>
    <n v="0"/>
    <n v="0"/>
    <n v="3509"/>
    <x v="2147"/>
    <x v="0"/>
    <x v="0"/>
    <x v="0"/>
    <s v="03.16.11"/>
    <x v="27"/>
    <x v="0"/>
    <x v="0"/>
    <s v="Direcção de Obras"/>
    <s v="03.16.11"/>
    <s v="Direcção de Obras"/>
    <s v="03.16.11"/>
    <x v="28"/>
    <x v="0"/>
    <x v="0"/>
    <x v="0"/>
    <x v="0"/>
    <x v="0"/>
    <x v="0"/>
    <x v="0"/>
    <x v="11"/>
    <s v="2024-12-16"/>
    <x v="3"/>
    <n v="3509"/>
    <x v="0"/>
    <m/>
    <x v="0"/>
    <m/>
    <x v="19"/>
    <n v="100474706"/>
    <x v="0"/>
    <x v="6"/>
    <s v="Direcção de Obras"/>
    <s v="ORI"/>
    <x v="0"/>
    <m/>
    <x v="0"/>
    <x v="0"/>
    <x v="0"/>
    <x v="0"/>
    <x v="0"/>
    <x v="0"/>
    <x v="0"/>
    <x v="0"/>
    <x v="0"/>
    <x v="0"/>
    <x v="0"/>
    <s v="Direcção de Obras"/>
    <x v="0"/>
    <x v="0"/>
    <x v="0"/>
    <x v="0"/>
    <x v="0"/>
    <x v="0"/>
    <x v="0"/>
    <x v="0"/>
    <x v="0"/>
    <x v="0"/>
    <x v="6"/>
    <x v="0"/>
    <s v="Pagamento de salário referente a 12-2024"/>
  </r>
  <r>
    <x v="0"/>
    <n v="0"/>
    <n v="0"/>
    <n v="0"/>
    <n v="21339"/>
    <x v="2147"/>
    <x v="0"/>
    <x v="0"/>
    <x v="0"/>
    <s v="03.16.11"/>
    <x v="27"/>
    <x v="0"/>
    <x v="0"/>
    <s v="Direcção de Obras"/>
    <s v="03.16.11"/>
    <s v="Direcção de Obras"/>
    <s v="03.16.11"/>
    <x v="30"/>
    <x v="0"/>
    <x v="0"/>
    <x v="0"/>
    <x v="1"/>
    <x v="0"/>
    <x v="0"/>
    <x v="0"/>
    <x v="11"/>
    <s v="2024-12-16"/>
    <x v="3"/>
    <n v="21339"/>
    <x v="0"/>
    <m/>
    <x v="0"/>
    <m/>
    <x v="19"/>
    <n v="100474706"/>
    <x v="0"/>
    <x v="6"/>
    <s v="Direcção de Obras"/>
    <s v="ORI"/>
    <x v="0"/>
    <m/>
    <x v="0"/>
    <x v="0"/>
    <x v="0"/>
    <x v="0"/>
    <x v="0"/>
    <x v="0"/>
    <x v="0"/>
    <x v="0"/>
    <x v="0"/>
    <x v="0"/>
    <x v="0"/>
    <s v="Direcção de Obras"/>
    <x v="0"/>
    <x v="0"/>
    <x v="0"/>
    <x v="0"/>
    <x v="0"/>
    <x v="0"/>
    <x v="0"/>
    <x v="0"/>
    <x v="0"/>
    <x v="0"/>
    <x v="6"/>
    <x v="0"/>
    <s v="Pagamento de salário referente a 12-2024"/>
  </r>
  <r>
    <x v="0"/>
    <n v="0"/>
    <n v="0"/>
    <n v="0"/>
    <n v="24885"/>
    <x v="2147"/>
    <x v="0"/>
    <x v="0"/>
    <x v="0"/>
    <s v="03.16.11"/>
    <x v="27"/>
    <x v="0"/>
    <x v="0"/>
    <s v="Direcção de Obras"/>
    <s v="03.16.11"/>
    <s v="Direcção de Obras"/>
    <s v="03.16.11"/>
    <x v="48"/>
    <x v="0"/>
    <x v="0"/>
    <x v="0"/>
    <x v="1"/>
    <x v="0"/>
    <x v="0"/>
    <x v="0"/>
    <x v="11"/>
    <s v="2024-12-16"/>
    <x v="3"/>
    <n v="24885"/>
    <x v="0"/>
    <m/>
    <x v="0"/>
    <m/>
    <x v="19"/>
    <n v="100474706"/>
    <x v="0"/>
    <x v="6"/>
    <s v="Direcção de Obras"/>
    <s v="ORI"/>
    <x v="0"/>
    <m/>
    <x v="0"/>
    <x v="0"/>
    <x v="0"/>
    <x v="0"/>
    <x v="0"/>
    <x v="0"/>
    <x v="0"/>
    <x v="0"/>
    <x v="0"/>
    <x v="0"/>
    <x v="0"/>
    <s v="Direcção de Obras"/>
    <x v="0"/>
    <x v="0"/>
    <x v="0"/>
    <x v="0"/>
    <x v="0"/>
    <x v="0"/>
    <x v="0"/>
    <x v="0"/>
    <x v="0"/>
    <x v="0"/>
    <x v="6"/>
    <x v="0"/>
    <s v="Pagamento de salário referente a 12-2024"/>
  </r>
  <r>
    <x v="0"/>
    <n v="0"/>
    <n v="0"/>
    <n v="0"/>
    <n v="40287"/>
    <x v="2147"/>
    <x v="0"/>
    <x v="0"/>
    <x v="0"/>
    <s v="03.16.11"/>
    <x v="27"/>
    <x v="0"/>
    <x v="0"/>
    <s v="Direcção de Obras"/>
    <s v="03.16.11"/>
    <s v="Direcção de Obras"/>
    <s v="03.16.11"/>
    <x v="28"/>
    <x v="0"/>
    <x v="0"/>
    <x v="0"/>
    <x v="0"/>
    <x v="0"/>
    <x v="0"/>
    <x v="0"/>
    <x v="11"/>
    <s v="2024-12-16"/>
    <x v="3"/>
    <n v="40287"/>
    <x v="0"/>
    <m/>
    <x v="0"/>
    <m/>
    <x v="6"/>
    <n v="100474914"/>
    <x v="0"/>
    <x v="0"/>
    <s v="Direcção de Obras"/>
    <s v="ORI"/>
    <x v="0"/>
    <m/>
    <x v="0"/>
    <x v="0"/>
    <x v="0"/>
    <x v="0"/>
    <x v="0"/>
    <x v="0"/>
    <x v="0"/>
    <x v="0"/>
    <x v="0"/>
    <x v="0"/>
    <x v="0"/>
    <s v="Direcção de Obras"/>
    <x v="0"/>
    <x v="0"/>
    <x v="0"/>
    <x v="0"/>
    <x v="0"/>
    <x v="0"/>
    <x v="0"/>
    <x v="0"/>
    <x v="0"/>
    <x v="0"/>
    <x v="0"/>
    <x v="0"/>
    <s v="Pagamento de salário referente a 12-2024"/>
  </r>
  <r>
    <x v="0"/>
    <n v="0"/>
    <n v="0"/>
    <n v="0"/>
    <n v="244961"/>
    <x v="2147"/>
    <x v="0"/>
    <x v="0"/>
    <x v="0"/>
    <s v="03.16.11"/>
    <x v="27"/>
    <x v="0"/>
    <x v="0"/>
    <s v="Direcção de Obras"/>
    <s v="03.16.11"/>
    <s v="Direcção de Obras"/>
    <s v="03.16.11"/>
    <x v="30"/>
    <x v="0"/>
    <x v="0"/>
    <x v="0"/>
    <x v="1"/>
    <x v="0"/>
    <x v="0"/>
    <x v="0"/>
    <x v="11"/>
    <s v="2024-12-16"/>
    <x v="3"/>
    <n v="244961"/>
    <x v="0"/>
    <m/>
    <x v="0"/>
    <m/>
    <x v="6"/>
    <n v="100474914"/>
    <x v="0"/>
    <x v="0"/>
    <s v="Direcção de Obras"/>
    <s v="ORI"/>
    <x v="0"/>
    <m/>
    <x v="0"/>
    <x v="0"/>
    <x v="0"/>
    <x v="0"/>
    <x v="0"/>
    <x v="0"/>
    <x v="0"/>
    <x v="0"/>
    <x v="0"/>
    <x v="0"/>
    <x v="0"/>
    <s v="Direcção de Obras"/>
    <x v="0"/>
    <x v="0"/>
    <x v="0"/>
    <x v="0"/>
    <x v="0"/>
    <x v="0"/>
    <x v="0"/>
    <x v="0"/>
    <x v="0"/>
    <x v="0"/>
    <x v="0"/>
    <x v="0"/>
    <s v="Pagamento de salário referente a 12-2024"/>
  </r>
  <r>
    <x v="0"/>
    <n v="0"/>
    <n v="0"/>
    <n v="0"/>
    <n v="285632"/>
    <x v="2147"/>
    <x v="0"/>
    <x v="0"/>
    <x v="0"/>
    <s v="03.16.11"/>
    <x v="27"/>
    <x v="0"/>
    <x v="0"/>
    <s v="Direcção de Obras"/>
    <s v="03.16.11"/>
    <s v="Direcção de Obras"/>
    <s v="03.16.11"/>
    <x v="48"/>
    <x v="0"/>
    <x v="0"/>
    <x v="0"/>
    <x v="1"/>
    <x v="0"/>
    <x v="0"/>
    <x v="0"/>
    <x v="11"/>
    <s v="2024-12-16"/>
    <x v="3"/>
    <n v="285632"/>
    <x v="0"/>
    <m/>
    <x v="0"/>
    <m/>
    <x v="6"/>
    <n v="100474914"/>
    <x v="0"/>
    <x v="0"/>
    <s v="Direcção de Obras"/>
    <s v="ORI"/>
    <x v="0"/>
    <m/>
    <x v="0"/>
    <x v="0"/>
    <x v="0"/>
    <x v="0"/>
    <x v="0"/>
    <x v="0"/>
    <x v="0"/>
    <x v="0"/>
    <x v="0"/>
    <x v="0"/>
    <x v="0"/>
    <s v="Direcção de Obras"/>
    <x v="0"/>
    <x v="0"/>
    <x v="0"/>
    <x v="0"/>
    <x v="0"/>
    <x v="0"/>
    <x v="0"/>
    <x v="0"/>
    <x v="0"/>
    <x v="0"/>
    <x v="0"/>
    <x v="0"/>
    <s v="Pagamento de salário referente a 12-2024"/>
  </r>
  <r>
    <x v="0"/>
    <n v="0"/>
    <n v="0"/>
    <n v="0"/>
    <n v="769"/>
    <x v="2148"/>
    <x v="0"/>
    <x v="0"/>
    <x v="0"/>
    <s v="03.16.12"/>
    <x v="40"/>
    <x v="0"/>
    <x v="0"/>
    <s v="Direcção de Urbanismo"/>
    <s v="03.16.12"/>
    <s v="Direcção de Urbanismo"/>
    <s v="03.16.12"/>
    <x v="31"/>
    <x v="0"/>
    <x v="0"/>
    <x v="1"/>
    <x v="0"/>
    <x v="0"/>
    <x v="0"/>
    <x v="0"/>
    <x v="11"/>
    <s v="2024-12-16"/>
    <x v="3"/>
    <n v="769"/>
    <x v="0"/>
    <m/>
    <x v="0"/>
    <m/>
    <x v="19"/>
    <n v="100474706"/>
    <x v="0"/>
    <x v="6"/>
    <s v="Direcção de Urbanismo"/>
    <s v="ORI"/>
    <x v="0"/>
    <m/>
    <x v="0"/>
    <x v="0"/>
    <x v="0"/>
    <x v="0"/>
    <x v="0"/>
    <x v="0"/>
    <x v="0"/>
    <x v="0"/>
    <x v="0"/>
    <x v="0"/>
    <x v="0"/>
    <s v="Direcção de Urbanismo"/>
    <x v="0"/>
    <x v="0"/>
    <x v="0"/>
    <x v="0"/>
    <x v="0"/>
    <x v="0"/>
    <x v="0"/>
    <x v="0"/>
    <x v="0"/>
    <x v="0"/>
    <x v="6"/>
    <x v="0"/>
    <s v="Pagamento de salário referente a 12-2024"/>
  </r>
  <r>
    <x v="0"/>
    <n v="0"/>
    <n v="0"/>
    <n v="0"/>
    <n v="481"/>
    <x v="2148"/>
    <x v="0"/>
    <x v="0"/>
    <x v="0"/>
    <s v="03.16.12"/>
    <x v="40"/>
    <x v="0"/>
    <x v="0"/>
    <s v="Direcção de Urbanismo"/>
    <s v="03.16.12"/>
    <s v="Direcção de Urbanismo"/>
    <s v="03.16.12"/>
    <x v="60"/>
    <x v="0"/>
    <x v="0"/>
    <x v="0"/>
    <x v="0"/>
    <x v="0"/>
    <x v="0"/>
    <x v="0"/>
    <x v="11"/>
    <s v="2024-12-16"/>
    <x v="3"/>
    <n v="481"/>
    <x v="0"/>
    <m/>
    <x v="0"/>
    <m/>
    <x v="19"/>
    <n v="100474706"/>
    <x v="0"/>
    <x v="6"/>
    <s v="Direcção de Urbanismo"/>
    <s v="ORI"/>
    <x v="0"/>
    <m/>
    <x v="0"/>
    <x v="0"/>
    <x v="0"/>
    <x v="0"/>
    <x v="0"/>
    <x v="0"/>
    <x v="0"/>
    <x v="0"/>
    <x v="0"/>
    <x v="0"/>
    <x v="0"/>
    <s v="Direcção de Urbanismo"/>
    <x v="0"/>
    <x v="0"/>
    <x v="0"/>
    <x v="0"/>
    <x v="0"/>
    <x v="0"/>
    <x v="0"/>
    <x v="0"/>
    <x v="0"/>
    <x v="0"/>
    <x v="6"/>
    <x v="0"/>
    <s v="Pagamento de salário referente a 12-2024"/>
  </r>
  <r>
    <x v="0"/>
    <n v="0"/>
    <n v="0"/>
    <n v="0"/>
    <n v="4590"/>
    <x v="2148"/>
    <x v="0"/>
    <x v="0"/>
    <x v="0"/>
    <s v="03.16.12"/>
    <x v="40"/>
    <x v="0"/>
    <x v="0"/>
    <s v="Direcção de Urbanismo"/>
    <s v="03.16.12"/>
    <s v="Direcção de Urbanismo"/>
    <s v="03.16.12"/>
    <x v="30"/>
    <x v="0"/>
    <x v="0"/>
    <x v="0"/>
    <x v="1"/>
    <x v="0"/>
    <x v="0"/>
    <x v="0"/>
    <x v="11"/>
    <s v="2024-12-16"/>
    <x v="3"/>
    <n v="4590"/>
    <x v="0"/>
    <m/>
    <x v="0"/>
    <m/>
    <x v="19"/>
    <n v="100474706"/>
    <x v="0"/>
    <x v="6"/>
    <s v="Direcção de Urbanismo"/>
    <s v="ORI"/>
    <x v="0"/>
    <m/>
    <x v="0"/>
    <x v="0"/>
    <x v="0"/>
    <x v="0"/>
    <x v="0"/>
    <x v="0"/>
    <x v="0"/>
    <x v="0"/>
    <x v="0"/>
    <x v="0"/>
    <x v="0"/>
    <s v="Direcção de Urbanismo"/>
    <x v="0"/>
    <x v="0"/>
    <x v="0"/>
    <x v="0"/>
    <x v="0"/>
    <x v="0"/>
    <x v="0"/>
    <x v="0"/>
    <x v="0"/>
    <x v="0"/>
    <x v="6"/>
    <x v="0"/>
    <s v="Pagamento de salário referente a 12-2024"/>
  </r>
  <r>
    <x v="0"/>
    <n v="0"/>
    <n v="0"/>
    <n v="0"/>
    <n v="11471"/>
    <x v="2148"/>
    <x v="0"/>
    <x v="0"/>
    <x v="0"/>
    <s v="03.16.12"/>
    <x v="40"/>
    <x v="0"/>
    <x v="0"/>
    <s v="Direcção de Urbanismo"/>
    <s v="03.16.12"/>
    <s v="Direcção de Urbanismo"/>
    <s v="03.16.12"/>
    <x v="31"/>
    <x v="0"/>
    <x v="0"/>
    <x v="1"/>
    <x v="0"/>
    <x v="0"/>
    <x v="0"/>
    <x v="0"/>
    <x v="11"/>
    <s v="2024-12-16"/>
    <x v="3"/>
    <n v="11471"/>
    <x v="0"/>
    <m/>
    <x v="0"/>
    <m/>
    <x v="6"/>
    <n v="100474914"/>
    <x v="0"/>
    <x v="0"/>
    <s v="Direcção de Urbanismo"/>
    <s v="ORI"/>
    <x v="0"/>
    <m/>
    <x v="0"/>
    <x v="0"/>
    <x v="0"/>
    <x v="0"/>
    <x v="0"/>
    <x v="0"/>
    <x v="0"/>
    <x v="0"/>
    <x v="0"/>
    <x v="0"/>
    <x v="0"/>
    <s v="Direcção de Urbanismo"/>
    <x v="0"/>
    <x v="0"/>
    <x v="0"/>
    <x v="0"/>
    <x v="0"/>
    <x v="0"/>
    <x v="0"/>
    <x v="0"/>
    <x v="0"/>
    <x v="0"/>
    <x v="0"/>
    <x v="0"/>
    <s v="Pagamento de salário referente a 12-2024"/>
  </r>
  <r>
    <x v="0"/>
    <n v="0"/>
    <n v="0"/>
    <n v="0"/>
    <n v="7186"/>
    <x v="2148"/>
    <x v="0"/>
    <x v="0"/>
    <x v="0"/>
    <s v="03.16.12"/>
    <x v="40"/>
    <x v="0"/>
    <x v="0"/>
    <s v="Direcção de Urbanismo"/>
    <s v="03.16.12"/>
    <s v="Direcção de Urbanismo"/>
    <s v="03.16.12"/>
    <x v="60"/>
    <x v="0"/>
    <x v="0"/>
    <x v="0"/>
    <x v="0"/>
    <x v="0"/>
    <x v="0"/>
    <x v="0"/>
    <x v="11"/>
    <s v="2024-12-16"/>
    <x v="3"/>
    <n v="7186"/>
    <x v="0"/>
    <m/>
    <x v="0"/>
    <m/>
    <x v="6"/>
    <n v="100474914"/>
    <x v="0"/>
    <x v="0"/>
    <s v="Direcção de Urbanismo"/>
    <s v="ORI"/>
    <x v="0"/>
    <m/>
    <x v="0"/>
    <x v="0"/>
    <x v="0"/>
    <x v="0"/>
    <x v="0"/>
    <x v="0"/>
    <x v="0"/>
    <x v="0"/>
    <x v="0"/>
    <x v="0"/>
    <x v="0"/>
    <s v="Direcção de Urbanismo"/>
    <x v="0"/>
    <x v="0"/>
    <x v="0"/>
    <x v="0"/>
    <x v="0"/>
    <x v="0"/>
    <x v="0"/>
    <x v="0"/>
    <x v="0"/>
    <x v="0"/>
    <x v="0"/>
    <x v="0"/>
    <s v="Pagamento de salário referente a 12-2024"/>
  </r>
  <r>
    <x v="0"/>
    <n v="0"/>
    <n v="0"/>
    <n v="0"/>
    <n v="68410"/>
    <x v="2148"/>
    <x v="0"/>
    <x v="0"/>
    <x v="0"/>
    <s v="03.16.12"/>
    <x v="40"/>
    <x v="0"/>
    <x v="0"/>
    <s v="Direcção de Urbanismo"/>
    <s v="03.16.12"/>
    <s v="Direcção de Urbanismo"/>
    <s v="03.16.12"/>
    <x v="30"/>
    <x v="0"/>
    <x v="0"/>
    <x v="0"/>
    <x v="1"/>
    <x v="0"/>
    <x v="0"/>
    <x v="0"/>
    <x v="11"/>
    <s v="2024-12-16"/>
    <x v="3"/>
    <n v="68410"/>
    <x v="0"/>
    <m/>
    <x v="0"/>
    <m/>
    <x v="6"/>
    <n v="100474914"/>
    <x v="0"/>
    <x v="0"/>
    <s v="Direcção de Urbanismo"/>
    <s v="ORI"/>
    <x v="0"/>
    <m/>
    <x v="0"/>
    <x v="0"/>
    <x v="0"/>
    <x v="0"/>
    <x v="0"/>
    <x v="0"/>
    <x v="0"/>
    <x v="0"/>
    <x v="0"/>
    <x v="0"/>
    <x v="0"/>
    <s v="Direcção de Urbanismo"/>
    <x v="0"/>
    <x v="0"/>
    <x v="0"/>
    <x v="0"/>
    <x v="0"/>
    <x v="0"/>
    <x v="0"/>
    <x v="0"/>
    <x v="0"/>
    <x v="0"/>
    <x v="0"/>
    <x v="0"/>
    <s v="Pagamento de salário referente a 12-2024"/>
  </r>
  <r>
    <x v="0"/>
    <n v="0"/>
    <n v="0"/>
    <n v="0"/>
    <n v="10834"/>
    <x v="2149"/>
    <x v="0"/>
    <x v="0"/>
    <x v="0"/>
    <s v="03.16.13"/>
    <x v="41"/>
    <x v="0"/>
    <x v="0"/>
    <s v="Unidade Gestão de Aquisições"/>
    <s v="03.16.13"/>
    <s v="Unidade Gestão de Aquisições"/>
    <s v="03.16.13"/>
    <x v="30"/>
    <x v="0"/>
    <x v="0"/>
    <x v="0"/>
    <x v="1"/>
    <x v="0"/>
    <x v="0"/>
    <x v="0"/>
    <x v="11"/>
    <s v="2024-12-16"/>
    <x v="3"/>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12-2024"/>
  </r>
  <r>
    <x v="0"/>
    <n v="0"/>
    <n v="0"/>
    <n v="0"/>
    <n v="8213"/>
    <x v="2149"/>
    <x v="0"/>
    <x v="0"/>
    <x v="0"/>
    <s v="03.16.13"/>
    <x v="41"/>
    <x v="0"/>
    <x v="0"/>
    <s v="Unidade Gestão de Aquisições"/>
    <s v="03.16.13"/>
    <s v="Unidade Gestão de Aquisições"/>
    <s v="03.16.13"/>
    <x v="30"/>
    <x v="0"/>
    <x v="0"/>
    <x v="0"/>
    <x v="1"/>
    <x v="0"/>
    <x v="0"/>
    <x v="0"/>
    <x v="11"/>
    <s v="2024-12-16"/>
    <x v="3"/>
    <n v="8213"/>
    <x v="0"/>
    <m/>
    <x v="0"/>
    <m/>
    <x v="19"/>
    <n v="100474706"/>
    <x v="0"/>
    <x v="6"/>
    <s v="Unidade Gestão de Aquisições"/>
    <s v="ORI"/>
    <x v="0"/>
    <s v="UGA"/>
    <x v="0"/>
    <x v="0"/>
    <x v="0"/>
    <x v="0"/>
    <x v="0"/>
    <x v="0"/>
    <x v="0"/>
    <x v="0"/>
    <x v="0"/>
    <x v="0"/>
    <x v="0"/>
    <s v="Unidade Gestão de Aquisições"/>
    <x v="0"/>
    <x v="0"/>
    <x v="0"/>
    <x v="0"/>
    <x v="0"/>
    <x v="0"/>
    <x v="0"/>
    <x v="0"/>
    <x v="0"/>
    <x v="0"/>
    <x v="6"/>
    <x v="0"/>
    <s v="Pagamento de salário referente a 12-2024"/>
  </r>
  <r>
    <x v="0"/>
    <n v="0"/>
    <n v="0"/>
    <n v="0"/>
    <n v="83615"/>
    <x v="2149"/>
    <x v="0"/>
    <x v="0"/>
    <x v="0"/>
    <s v="03.16.13"/>
    <x v="41"/>
    <x v="0"/>
    <x v="0"/>
    <s v="Unidade Gestão de Aquisições"/>
    <s v="03.16.13"/>
    <s v="Unidade Gestão de Aquisições"/>
    <s v="03.16.13"/>
    <x v="30"/>
    <x v="0"/>
    <x v="0"/>
    <x v="0"/>
    <x v="1"/>
    <x v="0"/>
    <x v="0"/>
    <x v="0"/>
    <x v="11"/>
    <s v="2024-12-16"/>
    <x v="3"/>
    <n v="83615"/>
    <x v="0"/>
    <m/>
    <x v="0"/>
    <m/>
    <x v="6"/>
    <n v="100474914"/>
    <x v="0"/>
    <x v="0"/>
    <s v="Unidade Gestão de Aquisições"/>
    <s v="ORI"/>
    <x v="0"/>
    <s v="UGA"/>
    <x v="0"/>
    <x v="0"/>
    <x v="0"/>
    <x v="0"/>
    <x v="0"/>
    <x v="0"/>
    <x v="0"/>
    <x v="0"/>
    <x v="0"/>
    <x v="0"/>
    <x v="0"/>
    <s v="Unidade Gestão de Aquisições"/>
    <x v="0"/>
    <x v="0"/>
    <x v="0"/>
    <x v="0"/>
    <x v="0"/>
    <x v="0"/>
    <x v="0"/>
    <x v="0"/>
    <x v="0"/>
    <x v="0"/>
    <x v="0"/>
    <x v="0"/>
    <s v="Pagamento de salário referente a 12-2024"/>
  </r>
  <r>
    <x v="0"/>
    <n v="0"/>
    <n v="0"/>
    <n v="0"/>
    <n v="4296"/>
    <x v="2150"/>
    <x v="0"/>
    <x v="0"/>
    <x v="0"/>
    <s v="03.16.15"/>
    <x v="0"/>
    <x v="0"/>
    <x v="0"/>
    <s v="Direção Financeira"/>
    <s v="03.16.15"/>
    <s v="Direção Financeira"/>
    <s v="03.16.15"/>
    <x v="64"/>
    <x v="0"/>
    <x v="0"/>
    <x v="0"/>
    <x v="0"/>
    <x v="0"/>
    <x v="0"/>
    <x v="0"/>
    <x v="11"/>
    <s v="2024-12-16"/>
    <x v="3"/>
    <n v="4296"/>
    <x v="0"/>
    <m/>
    <x v="0"/>
    <m/>
    <x v="2"/>
    <n v="100474696"/>
    <x v="0"/>
    <x v="1"/>
    <s v="Direção Financeira"/>
    <s v="ORI"/>
    <x v="0"/>
    <m/>
    <x v="0"/>
    <x v="0"/>
    <x v="0"/>
    <x v="0"/>
    <x v="0"/>
    <x v="0"/>
    <x v="0"/>
    <x v="0"/>
    <x v="0"/>
    <x v="0"/>
    <x v="0"/>
    <s v="Direção Financeira"/>
    <x v="0"/>
    <x v="0"/>
    <x v="0"/>
    <x v="0"/>
    <x v="0"/>
    <x v="0"/>
    <x v="0"/>
    <x v="0"/>
    <x v="0"/>
    <x v="0"/>
    <x v="1"/>
    <x v="0"/>
    <s v="Pagamento de salário referente a 12-2024"/>
  </r>
  <r>
    <x v="0"/>
    <n v="0"/>
    <n v="0"/>
    <n v="0"/>
    <n v="2057"/>
    <x v="2150"/>
    <x v="0"/>
    <x v="0"/>
    <x v="0"/>
    <s v="03.16.15"/>
    <x v="0"/>
    <x v="0"/>
    <x v="0"/>
    <s v="Direção Financeira"/>
    <s v="03.16.15"/>
    <s v="Direção Financeira"/>
    <s v="03.16.15"/>
    <x v="28"/>
    <x v="0"/>
    <x v="0"/>
    <x v="0"/>
    <x v="0"/>
    <x v="0"/>
    <x v="0"/>
    <x v="0"/>
    <x v="11"/>
    <s v="2024-12-16"/>
    <x v="3"/>
    <n v="2057"/>
    <x v="0"/>
    <m/>
    <x v="0"/>
    <m/>
    <x v="2"/>
    <n v="100474696"/>
    <x v="0"/>
    <x v="1"/>
    <s v="Direção Financeira"/>
    <s v="ORI"/>
    <x v="0"/>
    <m/>
    <x v="0"/>
    <x v="0"/>
    <x v="0"/>
    <x v="0"/>
    <x v="0"/>
    <x v="0"/>
    <x v="0"/>
    <x v="0"/>
    <x v="0"/>
    <x v="0"/>
    <x v="0"/>
    <s v="Direção Financeira"/>
    <x v="0"/>
    <x v="0"/>
    <x v="0"/>
    <x v="0"/>
    <x v="0"/>
    <x v="0"/>
    <x v="0"/>
    <x v="0"/>
    <x v="0"/>
    <x v="0"/>
    <x v="1"/>
    <x v="0"/>
    <s v="Pagamento de salário referente a 12-2024"/>
  </r>
  <r>
    <x v="0"/>
    <n v="0"/>
    <n v="0"/>
    <n v="0"/>
    <n v="76"/>
    <x v="2150"/>
    <x v="0"/>
    <x v="0"/>
    <x v="0"/>
    <s v="03.16.15"/>
    <x v="0"/>
    <x v="0"/>
    <x v="0"/>
    <s v="Direção Financeira"/>
    <s v="03.16.15"/>
    <s v="Direção Financeira"/>
    <s v="03.16.15"/>
    <x v="29"/>
    <x v="0"/>
    <x v="0"/>
    <x v="0"/>
    <x v="0"/>
    <x v="0"/>
    <x v="0"/>
    <x v="0"/>
    <x v="11"/>
    <s v="2024-12-16"/>
    <x v="3"/>
    <n v="76"/>
    <x v="0"/>
    <m/>
    <x v="0"/>
    <m/>
    <x v="2"/>
    <n v="100474696"/>
    <x v="0"/>
    <x v="1"/>
    <s v="Direção Financeira"/>
    <s v="ORI"/>
    <x v="0"/>
    <m/>
    <x v="0"/>
    <x v="0"/>
    <x v="0"/>
    <x v="0"/>
    <x v="0"/>
    <x v="0"/>
    <x v="0"/>
    <x v="0"/>
    <x v="0"/>
    <x v="0"/>
    <x v="0"/>
    <s v="Direção Financeira"/>
    <x v="0"/>
    <x v="0"/>
    <x v="0"/>
    <x v="0"/>
    <x v="0"/>
    <x v="0"/>
    <x v="0"/>
    <x v="0"/>
    <x v="0"/>
    <x v="0"/>
    <x v="1"/>
    <x v="0"/>
    <s v="Pagamento de salário referente a 12-2024"/>
  </r>
  <r>
    <x v="0"/>
    <n v="0"/>
    <n v="0"/>
    <n v="0"/>
    <n v="38406"/>
    <x v="2150"/>
    <x v="0"/>
    <x v="0"/>
    <x v="0"/>
    <s v="03.16.15"/>
    <x v="0"/>
    <x v="0"/>
    <x v="0"/>
    <s v="Direção Financeira"/>
    <s v="03.16.15"/>
    <s v="Direção Financeira"/>
    <s v="03.16.15"/>
    <x v="30"/>
    <x v="0"/>
    <x v="0"/>
    <x v="0"/>
    <x v="1"/>
    <x v="0"/>
    <x v="0"/>
    <x v="0"/>
    <x v="11"/>
    <s v="2024-12-16"/>
    <x v="3"/>
    <n v="38406"/>
    <x v="0"/>
    <m/>
    <x v="0"/>
    <m/>
    <x v="2"/>
    <n v="100474696"/>
    <x v="0"/>
    <x v="1"/>
    <s v="Direção Financeira"/>
    <s v="ORI"/>
    <x v="0"/>
    <m/>
    <x v="0"/>
    <x v="0"/>
    <x v="0"/>
    <x v="0"/>
    <x v="0"/>
    <x v="0"/>
    <x v="0"/>
    <x v="0"/>
    <x v="0"/>
    <x v="0"/>
    <x v="0"/>
    <s v="Direção Financeira"/>
    <x v="0"/>
    <x v="0"/>
    <x v="0"/>
    <x v="0"/>
    <x v="0"/>
    <x v="0"/>
    <x v="0"/>
    <x v="0"/>
    <x v="0"/>
    <x v="0"/>
    <x v="1"/>
    <x v="0"/>
    <s v="Pagamento de salário referente a 12-2024"/>
  </r>
  <r>
    <x v="0"/>
    <n v="0"/>
    <n v="0"/>
    <n v="0"/>
    <n v="27662"/>
    <x v="2150"/>
    <x v="0"/>
    <x v="0"/>
    <x v="0"/>
    <s v="03.16.15"/>
    <x v="0"/>
    <x v="0"/>
    <x v="0"/>
    <s v="Direção Financeira"/>
    <s v="03.16.15"/>
    <s v="Direção Financeira"/>
    <s v="03.16.15"/>
    <x v="48"/>
    <x v="0"/>
    <x v="0"/>
    <x v="0"/>
    <x v="1"/>
    <x v="0"/>
    <x v="0"/>
    <x v="0"/>
    <x v="11"/>
    <s v="2024-12-16"/>
    <x v="3"/>
    <n v="27662"/>
    <x v="0"/>
    <m/>
    <x v="0"/>
    <m/>
    <x v="2"/>
    <n v="100474696"/>
    <x v="0"/>
    <x v="1"/>
    <s v="Direção Financeira"/>
    <s v="ORI"/>
    <x v="0"/>
    <m/>
    <x v="0"/>
    <x v="0"/>
    <x v="0"/>
    <x v="0"/>
    <x v="0"/>
    <x v="0"/>
    <x v="0"/>
    <x v="0"/>
    <x v="0"/>
    <x v="0"/>
    <x v="0"/>
    <s v="Direção Financeira"/>
    <x v="0"/>
    <x v="0"/>
    <x v="0"/>
    <x v="0"/>
    <x v="0"/>
    <x v="0"/>
    <x v="0"/>
    <x v="0"/>
    <x v="0"/>
    <x v="0"/>
    <x v="1"/>
    <x v="0"/>
    <s v="Pagamento de salário referente a 12-2024"/>
  </r>
  <r>
    <x v="0"/>
    <n v="0"/>
    <n v="0"/>
    <n v="0"/>
    <n v="711"/>
    <x v="2150"/>
    <x v="0"/>
    <x v="0"/>
    <x v="0"/>
    <s v="03.16.15"/>
    <x v="0"/>
    <x v="0"/>
    <x v="0"/>
    <s v="Direção Financeira"/>
    <s v="03.16.15"/>
    <s v="Direção Financeira"/>
    <s v="03.16.15"/>
    <x v="64"/>
    <x v="0"/>
    <x v="0"/>
    <x v="0"/>
    <x v="0"/>
    <x v="0"/>
    <x v="0"/>
    <x v="0"/>
    <x v="11"/>
    <s v="2024-12-16"/>
    <x v="3"/>
    <n v="711"/>
    <x v="0"/>
    <m/>
    <x v="0"/>
    <m/>
    <x v="67"/>
    <n v="100474708"/>
    <x v="0"/>
    <x v="7"/>
    <s v="Direção Financeira"/>
    <s v="ORI"/>
    <x v="0"/>
    <m/>
    <x v="0"/>
    <x v="0"/>
    <x v="0"/>
    <x v="0"/>
    <x v="0"/>
    <x v="0"/>
    <x v="0"/>
    <x v="0"/>
    <x v="0"/>
    <x v="0"/>
    <x v="0"/>
    <s v="Direção Financeira"/>
    <x v="0"/>
    <x v="0"/>
    <x v="0"/>
    <x v="0"/>
    <x v="0"/>
    <x v="0"/>
    <x v="0"/>
    <x v="0"/>
    <x v="0"/>
    <x v="0"/>
    <x v="7"/>
    <x v="0"/>
    <s v="Pagamento de salário referente a 12-2024"/>
  </r>
  <r>
    <x v="0"/>
    <n v="0"/>
    <n v="0"/>
    <n v="0"/>
    <n v="340"/>
    <x v="2150"/>
    <x v="0"/>
    <x v="0"/>
    <x v="0"/>
    <s v="03.16.15"/>
    <x v="0"/>
    <x v="0"/>
    <x v="0"/>
    <s v="Direção Financeira"/>
    <s v="03.16.15"/>
    <s v="Direção Financeira"/>
    <s v="03.16.15"/>
    <x v="28"/>
    <x v="0"/>
    <x v="0"/>
    <x v="0"/>
    <x v="0"/>
    <x v="0"/>
    <x v="0"/>
    <x v="0"/>
    <x v="11"/>
    <s v="2024-12-16"/>
    <x v="3"/>
    <n v="340"/>
    <x v="0"/>
    <m/>
    <x v="0"/>
    <m/>
    <x v="67"/>
    <n v="100474708"/>
    <x v="0"/>
    <x v="7"/>
    <s v="Direção Financeira"/>
    <s v="ORI"/>
    <x v="0"/>
    <m/>
    <x v="0"/>
    <x v="0"/>
    <x v="0"/>
    <x v="0"/>
    <x v="0"/>
    <x v="0"/>
    <x v="0"/>
    <x v="0"/>
    <x v="0"/>
    <x v="0"/>
    <x v="0"/>
    <s v="Direção Financeira"/>
    <x v="0"/>
    <x v="0"/>
    <x v="0"/>
    <x v="0"/>
    <x v="0"/>
    <x v="0"/>
    <x v="0"/>
    <x v="0"/>
    <x v="0"/>
    <x v="0"/>
    <x v="7"/>
    <x v="0"/>
    <s v="Pagamento de salário referente a 12-2024"/>
  </r>
  <r>
    <x v="0"/>
    <n v="0"/>
    <n v="0"/>
    <n v="0"/>
    <n v="12"/>
    <x v="2150"/>
    <x v="0"/>
    <x v="0"/>
    <x v="0"/>
    <s v="03.16.15"/>
    <x v="0"/>
    <x v="0"/>
    <x v="0"/>
    <s v="Direção Financeira"/>
    <s v="03.16.15"/>
    <s v="Direção Financeira"/>
    <s v="03.16.15"/>
    <x v="29"/>
    <x v="0"/>
    <x v="0"/>
    <x v="0"/>
    <x v="0"/>
    <x v="0"/>
    <x v="0"/>
    <x v="0"/>
    <x v="11"/>
    <s v="2024-12-16"/>
    <x v="3"/>
    <n v="12"/>
    <x v="0"/>
    <m/>
    <x v="0"/>
    <m/>
    <x v="67"/>
    <n v="100474708"/>
    <x v="0"/>
    <x v="7"/>
    <s v="Direção Financeira"/>
    <s v="ORI"/>
    <x v="0"/>
    <m/>
    <x v="0"/>
    <x v="0"/>
    <x v="0"/>
    <x v="0"/>
    <x v="0"/>
    <x v="0"/>
    <x v="0"/>
    <x v="0"/>
    <x v="0"/>
    <x v="0"/>
    <x v="0"/>
    <s v="Direção Financeira"/>
    <x v="0"/>
    <x v="0"/>
    <x v="0"/>
    <x v="0"/>
    <x v="0"/>
    <x v="0"/>
    <x v="0"/>
    <x v="0"/>
    <x v="0"/>
    <x v="0"/>
    <x v="7"/>
    <x v="0"/>
    <s v="Pagamento de salário referente a 12-2024"/>
  </r>
  <r>
    <x v="0"/>
    <n v="0"/>
    <n v="0"/>
    <n v="0"/>
    <n v="6357"/>
    <x v="2150"/>
    <x v="0"/>
    <x v="0"/>
    <x v="0"/>
    <s v="03.16.15"/>
    <x v="0"/>
    <x v="0"/>
    <x v="0"/>
    <s v="Direção Financeira"/>
    <s v="03.16.15"/>
    <s v="Direção Financeira"/>
    <s v="03.16.15"/>
    <x v="30"/>
    <x v="0"/>
    <x v="0"/>
    <x v="0"/>
    <x v="1"/>
    <x v="0"/>
    <x v="0"/>
    <x v="0"/>
    <x v="11"/>
    <s v="2024-12-16"/>
    <x v="3"/>
    <n v="6357"/>
    <x v="0"/>
    <m/>
    <x v="0"/>
    <m/>
    <x v="67"/>
    <n v="100474708"/>
    <x v="0"/>
    <x v="7"/>
    <s v="Direção Financeira"/>
    <s v="ORI"/>
    <x v="0"/>
    <m/>
    <x v="0"/>
    <x v="0"/>
    <x v="0"/>
    <x v="0"/>
    <x v="0"/>
    <x v="0"/>
    <x v="0"/>
    <x v="0"/>
    <x v="0"/>
    <x v="0"/>
    <x v="0"/>
    <s v="Direção Financeira"/>
    <x v="0"/>
    <x v="0"/>
    <x v="0"/>
    <x v="0"/>
    <x v="0"/>
    <x v="0"/>
    <x v="0"/>
    <x v="0"/>
    <x v="0"/>
    <x v="0"/>
    <x v="7"/>
    <x v="0"/>
    <s v="Pagamento de salário referente a 12-2024"/>
  </r>
  <r>
    <x v="0"/>
    <n v="0"/>
    <n v="0"/>
    <n v="0"/>
    <n v="4580"/>
    <x v="2150"/>
    <x v="0"/>
    <x v="0"/>
    <x v="0"/>
    <s v="03.16.15"/>
    <x v="0"/>
    <x v="0"/>
    <x v="0"/>
    <s v="Direção Financeira"/>
    <s v="03.16.15"/>
    <s v="Direção Financeira"/>
    <s v="03.16.15"/>
    <x v="48"/>
    <x v="0"/>
    <x v="0"/>
    <x v="0"/>
    <x v="1"/>
    <x v="0"/>
    <x v="0"/>
    <x v="0"/>
    <x v="11"/>
    <s v="2024-12-16"/>
    <x v="3"/>
    <n v="4580"/>
    <x v="0"/>
    <m/>
    <x v="0"/>
    <m/>
    <x v="67"/>
    <n v="100474708"/>
    <x v="0"/>
    <x v="7"/>
    <s v="Direção Financeira"/>
    <s v="ORI"/>
    <x v="0"/>
    <m/>
    <x v="0"/>
    <x v="0"/>
    <x v="0"/>
    <x v="0"/>
    <x v="0"/>
    <x v="0"/>
    <x v="0"/>
    <x v="0"/>
    <x v="0"/>
    <x v="0"/>
    <x v="0"/>
    <s v="Direção Financeira"/>
    <x v="0"/>
    <x v="0"/>
    <x v="0"/>
    <x v="0"/>
    <x v="0"/>
    <x v="0"/>
    <x v="0"/>
    <x v="0"/>
    <x v="0"/>
    <x v="0"/>
    <x v="7"/>
    <x v="0"/>
    <s v="Pagamento de salário referente a 12-2024"/>
  </r>
  <r>
    <x v="0"/>
    <n v="0"/>
    <n v="0"/>
    <n v="0"/>
    <n v="56958"/>
    <x v="2150"/>
    <x v="0"/>
    <x v="0"/>
    <x v="0"/>
    <s v="03.16.15"/>
    <x v="0"/>
    <x v="0"/>
    <x v="0"/>
    <s v="Direção Financeira"/>
    <s v="03.16.15"/>
    <s v="Direção Financeira"/>
    <s v="03.16.15"/>
    <x v="64"/>
    <x v="0"/>
    <x v="0"/>
    <x v="0"/>
    <x v="0"/>
    <x v="0"/>
    <x v="0"/>
    <x v="0"/>
    <x v="11"/>
    <s v="2024-12-16"/>
    <x v="3"/>
    <n v="56958"/>
    <x v="0"/>
    <m/>
    <x v="0"/>
    <m/>
    <x v="6"/>
    <n v="100474914"/>
    <x v="0"/>
    <x v="0"/>
    <s v="Direção Financeira"/>
    <s v="ORI"/>
    <x v="0"/>
    <m/>
    <x v="0"/>
    <x v="0"/>
    <x v="0"/>
    <x v="0"/>
    <x v="0"/>
    <x v="0"/>
    <x v="0"/>
    <x v="0"/>
    <x v="0"/>
    <x v="0"/>
    <x v="0"/>
    <s v="Direção Financeira"/>
    <x v="0"/>
    <x v="0"/>
    <x v="0"/>
    <x v="0"/>
    <x v="0"/>
    <x v="0"/>
    <x v="0"/>
    <x v="0"/>
    <x v="0"/>
    <x v="0"/>
    <x v="0"/>
    <x v="0"/>
    <s v="Pagamento de salário referente a 12-2024"/>
  </r>
  <r>
    <x v="0"/>
    <n v="0"/>
    <n v="0"/>
    <n v="0"/>
    <n v="27274"/>
    <x v="2150"/>
    <x v="0"/>
    <x v="0"/>
    <x v="0"/>
    <s v="03.16.15"/>
    <x v="0"/>
    <x v="0"/>
    <x v="0"/>
    <s v="Direção Financeira"/>
    <s v="03.16.15"/>
    <s v="Direção Financeira"/>
    <s v="03.16.15"/>
    <x v="28"/>
    <x v="0"/>
    <x v="0"/>
    <x v="0"/>
    <x v="0"/>
    <x v="0"/>
    <x v="0"/>
    <x v="0"/>
    <x v="11"/>
    <s v="2024-12-16"/>
    <x v="3"/>
    <n v="27274"/>
    <x v="0"/>
    <m/>
    <x v="0"/>
    <m/>
    <x v="6"/>
    <n v="100474914"/>
    <x v="0"/>
    <x v="0"/>
    <s v="Direção Financeira"/>
    <s v="ORI"/>
    <x v="0"/>
    <m/>
    <x v="0"/>
    <x v="0"/>
    <x v="0"/>
    <x v="0"/>
    <x v="0"/>
    <x v="0"/>
    <x v="0"/>
    <x v="0"/>
    <x v="0"/>
    <x v="0"/>
    <x v="0"/>
    <s v="Direção Financeira"/>
    <x v="0"/>
    <x v="0"/>
    <x v="0"/>
    <x v="0"/>
    <x v="0"/>
    <x v="0"/>
    <x v="0"/>
    <x v="0"/>
    <x v="0"/>
    <x v="0"/>
    <x v="0"/>
    <x v="0"/>
    <s v="Pagamento de salário referente a 12-2024"/>
  </r>
  <r>
    <x v="0"/>
    <n v="0"/>
    <n v="0"/>
    <n v="0"/>
    <n v="1018"/>
    <x v="2150"/>
    <x v="0"/>
    <x v="0"/>
    <x v="0"/>
    <s v="03.16.15"/>
    <x v="0"/>
    <x v="0"/>
    <x v="0"/>
    <s v="Direção Financeira"/>
    <s v="03.16.15"/>
    <s v="Direção Financeira"/>
    <s v="03.16.15"/>
    <x v="29"/>
    <x v="0"/>
    <x v="0"/>
    <x v="0"/>
    <x v="0"/>
    <x v="0"/>
    <x v="0"/>
    <x v="0"/>
    <x v="11"/>
    <s v="2024-12-16"/>
    <x v="3"/>
    <n v="1018"/>
    <x v="0"/>
    <m/>
    <x v="0"/>
    <m/>
    <x v="6"/>
    <n v="100474914"/>
    <x v="0"/>
    <x v="0"/>
    <s v="Direção Financeira"/>
    <s v="ORI"/>
    <x v="0"/>
    <m/>
    <x v="0"/>
    <x v="0"/>
    <x v="0"/>
    <x v="0"/>
    <x v="0"/>
    <x v="0"/>
    <x v="0"/>
    <x v="0"/>
    <x v="0"/>
    <x v="0"/>
    <x v="0"/>
    <s v="Direção Financeira"/>
    <x v="0"/>
    <x v="0"/>
    <x v="0"/>
    <x v="0"/>
    <x v="0"/>
    <x v="0"/>
    <x v="0"/>
    <x v="0"/>
    <x v="0"/>
    <x v="0"/>
    <x v="0"/>
    <x v="0"/>
    <s v="Pagamento de salário referente a 12-2024"/>
  </r>
  <r>
    <x v="0"/>
    <n v="0"/>
    <n v="0"/>
    <n v="0"/>
    <n v="509099"/>
    <x v="2150"/>
    <x v="0"/>
    <x v="0"/>
    <x v="0"/>
    <s v="03.16.15"/>
    <x v="0"/>
    <x v="0"/>
    <x v="0"/>
    <s v="Direção Financeira"/>
    <s v="03.16.15"/>
    <s v="Direção Financeira"/>
    <s v="03.16.15"/>
    <x v="30"/>
    <x v="0"/>
    <x v="0"/>
    <x v="0"/>
    <x v="1"/>
    <x v="0"/>
    <x v="0"/>
    <x v="0"/>
    <x v="11"/>
    <s v="2024-12-16"/>
    <x v="3"/>
    <n v="509099"/>
    <x v="0"/>
    <m/>
    <x v="0"/>
    <m/>
    <x v="6"/>
    <n v="100474914"/>
    <x v="0"/>
    <x v="0"/>
    <s v="Direção Financeira"/>
    <s v="ORI"/>
    <x v="0"/>
    <m/>
    <x v="0"/>
    <x v="0"/>
    <x v="0"/>
    <x v="0"/>
    <x v="0"/>
    <x v="0"/>
    <x v="0"/>
    <x v="0"/>
    <x v="0"/>
    <x v="0"/>
    <x v="0"/>
    <s v="Direção Financeira"/>
    <x v="0"/>
    <x v="0"/>
    <x v="0"/>
    <x v="0"/>
    <x v="0"/>
    <x v="0"/>
    <x v="0"/>
    <x v="0"/>
    <x v="0"/>
    <x v="0"/>
    <x v="0"/>
    <x v="0"/>
    <s v="Pagamento de salário referente a 12-2024"/>
  </r>
  <r>
    <x v="0"/>
    <n v="0"/>
    <n v="0"/>
    <n v="0"/>
    <n v="366641"/>
    <x v="2150"/>
    <x v="0"/>
    <x v="0"/>
    <x v="0"/>
    <s v="03.16.15"/>
    <x v="0"/>
    <x v="0"/>
    <x v="0"/>
    <s v="Direção Financeira"/>
    <s v="03.16.15"/>
    <s v="Direção Financeira"/>
    <s v="03.16.15"/>
    <x v="48"/>
    <x v="0"/>
    <x v="0"/>
    <x v="0"/>
    <x v="1"/>
    <x v="0"/>
    <x v="0"/>
    <x v="0"/>
    <x v="11"/>
    <s v="2024-12-16"/>
    <x v="3"/>
    <n v="366641"/>
    <x v="0"/>
    <m/>
    <x v="0"/>
    <m/>
    <x v="6"/>
    <n v="100474914"/>
    <x v="0"/>
    <x v="0"/>
    <s v="Direção Financeira"/>
    <s v="ORI"/>
    <x v="0"/>
    <m/>
    <x v="0"/>
    <x v="0"/>
    <x v="0"/>
    <x v="0"/>
    <x v="0"/>
    <x v="0"/>
    <x v="0"/>
    <x v="0"/>
    <x v="0"/>
    <x v="0"/>
    <x v="0"/>
    <s v="Direção Financeira"/>
    <x v="0"/>
    <x v="0"/>
    <x v="0"/>
    <x v="0"/>
    <x v="0"/>
    <x v="0"/>
    <x v="0"/>
    <x v="0"/>
    <x v="0"/>
    <x v="0"/>
    <x v="0"/>
    <x v="0"/>
    <s v="Pagamento de salário referente a 12-2024"/>
  </r>
  <r>
    <x v="0"/>
    <n v="0"/>
    <n v="0"/>
    <n v="0"/>
    <n v="28"/>
    <x v="2151"/>
    <x v="0"/>
    <x v="0"/>
    <x v="0"/>
    <s v="03.16.16"/>
    <x v="24"/>
    <x v="0"/>
    <x v="0"/>
    <s v="Direção Ambiente e Saneamento "/>
    <s v="03.16.16"/>
    <s v="Direção Ambiente e Saneamento "/>
    <s v="03.16.16"/>
    <x v="60"/>
    <x v="0"/>
    <x v="0"/>
    <x v="0"/>
    <x v="0"/>
    <x v="0"/>
    <x v="0"/>
    <x v="0"/>
    <x v="11"/>
    <s v="2024-12-16"/>
    <x v="3"/>
    <n v="28"/>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12-2024"/>
  </r>
  <r>
    <x v="0"/>
    <n v="0"/>
    <n v="0"/>
    <n v="0"/>
    <n v="6"/>
    <x v="2151"/>
    <x v="0"/>
    <x v="0"/>
    <x v="0"/>
    <s v="03.16.16"/>
    <x v="24"/>
    <x v="0"/>
    <x v="0"/>
    <s v="Direção Ambiente e Saneamento "/>
    <s v="03.16.16"/>
    <s v="Direção Ambiente e Saneamento "/>
    <s v="03.16.16"/>
    <x v="29"/>
    <x v="0"/>
    <x v="0"/>
    <x v="0"/>
    <x v="0"/>
    <x v="0"/>
    <x v="0"/>
    <x v="0"/>
    <x v="11"/>
    <s v="2024-12-16"/>
    <x v="3"/>
    <n v="6"/>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12-2024"/>
  </r>
  <r>
    <x v="0"/>
    <n v="0"/>
    <n v="0"/>
    <n v="0"/>
    <n v="181"/>
    <x v="2151"/>
    <x v="0"/>
    <x v="0"/>
    <x v="0"/>
    <s v="03.16.16"/>
    <x v="24"/>
    <x v="0"/>
    <x v="0"/>
    <s v="Direção Ambiente e Saneamento "/>
    <s v="03.16.16"/>
    <s v="Direção Ambiente e Saneamento "/>
    <s v="03.16.16"/>
    <x v="28"/>
    <x v="0"/>
    <x v="0"/>
    <x v="0"/>
    <x v="0"/>
    <x v="0"/>
    <x v="0"/>
    <x v="0"/>
    <x v="11"/>
    <s v="2024-12-16"/>
    <x v="3"/>
    <n v="181"/>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12-2024"/>
  </r>
  <r>
    <x v="0"/>
    <n v="0"/>
    <n v="0"/>
    <n v="0"/>
    <n v="6652"/>
    <x v="2151"/>
    <x v="0"/>
    <x v="0"/>
    <x v="0"/>
    <s v="03.16.16"/>
    <x v="24"/>
    <x v="0"/>
    <x v="0"/>
    <s v="Direção Ambiente e Saneamento "/>
    <s v="03.16.16"/>
    <s v="Direção Ambiente e Saneamento "/>
    <s v="03.16.16"/>
    <x v="30"/>
    <x v="0"/>
    <x v="0"/>
    <x v="0"/>
    <x v="1"/>
    <x v="0"/>
    <x v="0"/>
    <x v="0"/>
    <x v="11"/>
    <s v="2024-12-16"/>
    <x v="3"/>
    <n v="6652"/>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12-2024"/>
  </r>
  <r>
    <x v="0"/>
    <n v="0"/>
    <n v="0"/>
    <n v="0"/>
    <n v="5"/>
    <x v="2151"/>
    <x v="0"/>
    <x v="0"/>
    <x v="0"/>
    <s v="03.16.16"/>
    <x v="24"/>
    <x v="0"/>
    <x v="0"/>
    <s v="Direção Ambiente e Saneamento "/>
    <s v="03.16.16"/>
    <s v="Direção Ambiente e Saneamento "/>
    <s v="03.16.16"/>
    <x v="60"/>
    <x v="0"/>
    <x v="0"/>
    <x v="0"/>
    <x v="0"/>
    <x v="0"/>
    <x v="0"/>
    <x v="0"/>
    <x v="11"/>
    <s v="2024-12-16"/>
    <x v="3"/>
    <n v="5"/>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12-2024"/>
  </r>
  <r>
    <x v="0"/>
    <n v="0"/>
    <n v="0"/>
    <n v="0"/>
    <n v="1"/>
    <x v="2151"/>
    <x v="0"/>
    <x v="0"/>
    <x v="0"/>
    <s v="03.16.16"/>
    <x v="24"/>
    <x v="0"/>
    <x v="0"/>
    <s v="Direção Ambiente e Saneamento "/>
    <s v="03.16.16"/>
    <s v="Direção Ambiente e Saneamento "/>
    <s v="03.16.16"/>
    <x v="29"/>
    <x v="0"/>
    <x v="0"/>
    <x v="0"/>
    <x v="0"/>
    <x v="0"/>
    <x v="0"/>
    <x v="0"/>
    <x v="11"/>
    <s v="2024-12-16"/>
    <x v="3"/>
    <n v="1"/>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12-2024"/>
  </r>
  <r>
    <x v="0"/>
    <n v="0"/>
    <n v="0"/>
    <n v="0"/>
    <n v="35"/>
    <x v="2151"/>
    <x v="0"/>
    <x v="0"/>
    <x v="0"/>
    <s v="03.16.16"/>
    <x v="24"/>
    <x v="0"/>
    <x v="0"/>
    <s v="Direção Ambiente e Saneamento "/>
    <s v="03.16.16"/>
    <s v="Direção Ambiente e Saneamento "/>
    <s v="03.16.16"/>
    <x v="28"/>
    <x v="0"/>
    <x v="0"/>
    <x v="0"/>
    <x v="0"/>
    <x v="0"/>
    <x v="0"/>
    <x v="0"/>
    <x v="11"/>
    <s v="2024-12-16"/>
    <x v="3"/>
    <n v="35"/>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12-2024"/>
  </r>
  <r>
    <x v="0"/>
    <n v="0"/>
    <n v="0"/>
    <n v="0"/>
    <n v="1282"/>
    <x v="2151"/>
    <x v="0"/>
    <x v="0"/>
    <x v="0"/>
    <s v="03.16.16"/>
    <x v="24"/>
    <x v="0"/>
    <x v="0"/>
    <s v="Direção Ambiente e Saneamento "/>
    <s v="03.16.16"/>
    <s v="Direção Ambiente e Saneamento "/>
    <s v="03.16.16"/>
    <x v="30"/>
    <x v="0"/>
    <x v="0"/>
    <x v="0"/>
    <x v="1"/>
    <x v="0"/>
    <x v="0"/>
    <x v="0"/>
    <x v="11"/>
    <s v="2024-12-16"/>
    <x v="3"/>
    <n v="1282"/>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12-2024"/>
  </r>
  <r>
    <x v="0"/>
    <n v="0"/>
    <n v="0"/>
    <n v="0"/>
    <n v="10"/>
    <x v="2151"/>
    <x v="0"/>
    <x v="0"/>
    <x v="0"/>
    <s v="03.16.16"/>
    <x v="24"/>
    <x v="0"/>
    <x v="0"/>
    <s v="Direção Ambiente e Saneamento "/>
    <s v="03.16.16"/>
    <s v="Direção Ambiente e Saneamento "/>
    <s v="03.16.16"/>
    <x v="60"/>
    <x v="0"/>
    <x v="0"/>
    <x v="0"/>
    <x v="0"/>
    <x v="0"/>
    <x v="0"/>
    <x v="0"/>
    <x v="11"/>
    <s v="2024-12-16"/>
    <x v="3"/>
    <n v="10"/>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12-2024"/>
  </r>
  <r>
    <x v="0"/>
    <n v="0"/>
    <n v="0"/>
    <n v="0"/>
    <n v="2"/>
    <x v="2151"/>
    <x v="0"/>
    <x v="0"/>
    <x v="0"/>
    <s v="03.16.16"/>
    <x v="24"/>
    <x v="0"/>
    <x v="0"/>
    <s v="Direção Ambiente e Saneamento "/>
    <s v="03.16.16"/>
    <s v="Direção Ambiente e Saneamento "/>
    <s v="03.16.16"/>
    <x v="29"/>
    <x v="0"/>
    <x v="0"/>
    <x v="0"/>
    <x v="0"/>
    <x v="0"/>
    <x v="0"/>
    <x v="0"/>
    <x v="11"/>
    <s v="2024-12-16"/>
    <x v="3"/>
    <n v="2"/>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12-2024"/>
  </r>
  <r>
    <x v="0"/>
    <n v="0"/>
    <n v="0"/>
    <n v="0"/>
    <n v="67"/>
    <x v="2151"/>
    <x v="0"/>
    <x v="0"/>
    <x v="0"/>
    <s v="03.16.16"/>
    <x v="24"/>
    <x v="0"/>
    <x v="0"/>
    <s v="Direção Ambiente e Saneamento "/>
    <s v="03.16.16"/>
    <s v="Direção Ambiente e Saneamento "/>
    <s v="03.16.16"/>
    <x v="28"/>
    <x v="0"/>
    <x v="0"/>
    <x v="0"/>
    <x v="0"/>
    <x v="0"/>
    <x v="0"/>
    <x v="0"/>
    <x v="11"/>
    <s v="2024-12-16"/>
    <x v="3"/>
    <n v="67"/>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12-2024"/>
  </r>
  <r>
    <x v="0"/>
    <n v="0"/>
    <n v="0"/>
    <n v="0"/>
    <n v="2458"/>
    <x v="2151"/>
    <x v="0"/>
    <x v="0"/>
    <x v="0"/>
    <s v="03.16.16"/>
    <x v="24"/>
    <x v="0"/>
    <x v="0"/>
    <s v="Direção Ambiente e Saneamento "/>
    <s v="03.16.16"/>
    <s v="Direção Ambiente e Saneamento "/>
    <s v="03.16.16"/>
    <x v="30"/>
    <x v="0"/>
    <x v="0"/>
    <x v="0"/>
    <x v="1"/>
    <x v="0"/>
    <x v="0"/>
    <x v="0"/>
    <x v="11"/>
    <s v="2024-12-16"/>
    <x v="3"/>
    <n v="2458"/>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12-2024"/>
  </r>
  <r>
    <x v="0"/>
    <n v="0"/>
    <n v="0"/>
    <n v="0"/>
    <n v="0"/>
    <x v="2151"/>
    <x v="0"/>
    <x v="0"/>
    <x v="0"/>
    <s v="03.16.16"/>
    <x v="24"/>
    <x v="0"/>
    <x v="0"/>
    <s v="Direção Ambiente e Saneamento "/>
    <s v="03.16.16"/>
    <s v="Direção Ambiente e Saneamento "/>
    <s v="03.16.16"/>
    <x v="60"/>
    <x v="0"/>
    <x v="0"/>
    <x v="0"/>
    <x v="0"/>
    <x v="0"/>
    <x v="0"/>
    <x v="0"/>
    <x v="11"/>
    <s v="2024-12-16"/>
    <x v="3"/>
    <n v="0"/>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12-2024"/>
  </r>
  <r>
    <x v="0"/>
    <n v="0"/>
    <n v="0"/>
    <n v="0"/>
    <n v="0"/>
    <x v="2151"/>
    <x v="0"/>
    <x v="0"/>
    <x v="0"/>
    <s v="03.16.16"/>
    <x v="24"/>
    <x v="0"/>
    <x v="0"/>
    <s v="Direção Ambiente e Saneamento "/>
    <s v="03.16.16"/>
    <s v="Direção Ambiente e Saneamento "/>
    <s v="03.16.16"/>
    <x v="29"/>
    <x v="0"/>
    <x v="0"/>
    <x v="0"/>
    <x v="0"/>
    <x v="0"/>
    <x v="0"/>
    <x v="0"/>
    <x v="11"/>
    <s v="2024-12-16"/>
    <x v="3"/>
    <n v="0"/>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12-2024"/>
  </r>
  <r>
    <x v="0"/>
    <n v="0"/>
    <n v="0"/>
    <n v="0"/>
    <n v="6"/>
    <x v="2151"/>
    <x v="0"/>
    <x v="0"/>
    <x v="0"/>
    <s v="03.16.16"/>
    <x v="24"/>
    <x v="0"/>
    <x v="0"/>
    <s v="Direção Ambiente e Saneamento "/>
    <s v="03.16.16"/>
    <s v="Direção Ambiente e Saneamento "/>
    <s v="03.16.16"/>
    <x v="28"/>
    <x v="0"/>
    <x v="0"/>
    <x v="0"/>
    <x v="0"/>
    <x v="0"/>
    <x v="0"/>
    <x v="0"/>
    <x v="11"/>
    <s v="2024-12-16"/>
    <x v="3"/>
    <n v="6"/>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12-2024"/>
  </r>
  <r>
    <x v="0"/>
    <n v="0"/>
    <n v="0"/>
    <n v="0"/>
    <n v="224"/>
    <x v="2151"/>
    <x v="0"/>
    <x v="0"/>
    <x v="0"/>
    <s v="03.16.16"/>
    <x v="24"/>
    <x v="0"/>
    <x v="0"/>
    <s v="Direção Ambiente e Saneamento "/>
    <s v="03.16.16"/>
    <s v="Direção Ambiente e Saneamento "/>
    <s v="03.16.16"/>
    <x v="30"/>
    <x v="0"/>
    <x v="0"/>
    <x v="0"/>
    <x v="1"/>
    <x v="0"/>
    <x v="0"/>
    <x v="0"/>
    <x v="11"/>
    <s v="2024-12-16"/>
    <x v="3"/>
    <n v="224"/>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12-2024"/>
  </r>
  <r>
    <x v="0"/>
    <n v="0"/>
    <n v="0"/>
    <n v="0"/>
    <n v="37"/>
    <x v="2151"/>
    <x v="0"/>
    <x v="0"/>
    <x v="0"/>
    <s v="03.16.16"/>
    <x v="24"/>
    <x v="0"/>
    <x v="0"/>
    <s v="Direção Ambiente e Saneamento "/>
    <s v="03.16.16"/>
    <s v="Direção Ambiente e Saneamento "/>
    <s v="03.16.16"/>
    <x v="60"/>
    <x v="0"/>
    <x v="0"/>
    <x v="0"/>
    <x v="0"/>
    <x v="0"/>
    <x v="0"/>
    <x v="0"/>
    <x v="11"/>
    <s v="2024-12-16"/>
    <x v="3"/>
    <n v="37"/>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12-2024"/>
  </r>
  <r>
    <x v="0"/>
    <n v="0"/>
    <n v="0"/>
    <n v="0"/>
    <n v="8"/>
    <x v="2151"/>
    <x v="0"/>
    <x v="0"/>
    <x v="0"/>
    <s v="03.16.16"/>
    <x v="24"/>
    <x v="0"/>
    <x v="0"/>
    <s v="Direção Ambiente e Saneamento "/>
    <s v="03.16.16"/>
    <s v="Direção Ambiente e Saneamento "/>
    <s v="03.16.16"/>
    <x v="29"/>
    <x v="0"/>
    <x v="0"/>
    <x v="0"/>
    <x v="0"/>
    <x v="0"/>
    <x v="0"/>
    <x v="0"/>
    <x v="11"/>
    <s v="2024-12-16"/>
    <x v="3"/>
    <n v="8"/>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12-2024"/>
  </r>
  <r>
    <x v="0"/>
    <n v="0"/>
    <n v="0"/>
    <n v="0"/>
    <n v="238"/>
    <x v="2151"/>
    <x v="0"/>
    <x v="0"/>
    <x v="0"/>
    <s v="03.16.16"/>
    <x v="24"/>
    <x v="0"/>
    <x v="0"/>
    <s v="Direção Ambiente e Saneamento "/>
    <s v="03.16.16"/>
    <s v="Direção Ambiente e Saneamento "/>
    <s v="03.16.16"/>
    <x v="28"/>
    <x v="0"/>
    <x v="0"/>
    <x v="0"/>
    <x v="0"/>
    <x v="0"/>
    <x v="0"/>
    <x v="0"/>
    <x v="11"/>
    <s v="2024-12-16"/>
    <x v="3"/>
    <n v="238"/>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12-2024"/>
  </r>
  <r>
    <x v="0"/>
    <n v="0"/>
    <n v="0"/>
    <n v="0"/>
    <n v="8717"/>
    <x v="2151"/>
    <x v="0"/>
    <x v="0"/>
    <x v="0"/>
    <s v="03.16.16"/>
    <x v="24"/>
    <x v="0"/>
    <x v="0"/>
    <s v="Direção Ambiente e Saneamento "/>
    <s v="03.16.16"/>
    <s v="Direção Ambiente e Saneamento "/>
    <s v="03.16.16"/>
    <x v="30"/>
    <x v="0"/>
    <x v="0"/>
    <x v="0"/>
    <x v="1"/>
    <x v="0"/>
    <x v="0"/>
    <x v="0"/>
    <x v="11"/>
    <s v="2024-12-16"/>
    <x v="3"/>
    <n v="8717"/>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12-2024"/>
  </r>
  <r>
    <x v="0"/>
    <n v="0"/>
    <n v="0"/>
    <n v="0"/>
    <n v="33"/>
    <x v="2151"/>
    <x v="0"/>
    <x v="0"/>
    <x v="0"/>
    <s v="03.16.16"/>
    <x v="24"/>
    <x v="0"/>
    <x v="0"/>
    <s v="Direção Ambiente e Saneamento "/>
    <s v="03.16.16"/>
    <s v="Direção Ambiente e Saneamento "/>
    <s v="03.16.16"/>
    <x v="60"/>
    <x v="0"/>
    <x v="0"/>
    <x v="0"/>
    <x v="0"/>
    <x v="0"/>
    <x v="0"/>
    <x v="0"/>
    <x v="11"/>
    <s v="2024-12-16"/>
    <x v="3"/>
    <n v="33"/>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12-2024"/>
  </r>
  <r>
    <x v="0"/>
    <n v="0"/>
    <n v="0"/>
    <n v="0"/>
    <n v="8"/>
    <x v="2151"/>
    <x v="0"/>
    <x v="0"/>
    <x v="0"/>
    <s v="03.16.16"/>
    <x v="24"/>
    <x v="0"/>
    <x v="0"/>
    <s v="Direção Ambiente e Saneamento "/>
    <s v="03.16.16"/>
    <s v="Direção Ambiente e Saneamento "/>
    <s v="03.16.16"/>
    <x v="29"/>
    <x v="0"/>
    <x v="0"/>
    <x v="0"/>
    <x v="0"/>
    <x v="0"/>
    <x v="0"/>
    <x v="0"/>
    <x v="11"/>
    <s v="2024-12-16"/>
    <x v="3"/>
    <n v="8"/>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12-2024"/>
  </r>
  <r>
    <x v="0"/>
    <n v="0"/>
    <n v="0"/>
    <n v="0"/>
    <n v="217"/>
    <x v="2151"/>
    <x v="0"/>
    <x v="0"/>
    <x v="0"/>
    <s v="03.16.16"/>
    <x v="24"/>
    <x v="0"/>
    <x v="0"/>
    <s v="Direção Ambiente e Saneamento "/>
    <s v="03.16.16"/>
    <s v="Direção Ambiente e Saneamento "/>
    <s v="03.16.16"/>
    <x v="28"/>
    <x v="0"/>
    <x v="0"/>
    <x v="0"/>
    <x v="0"/>
    <x v="0"/>
    <x v="0"/>
    <x v="0"/>
    <x v="11"/>
    <s v="2024-12-16"/>
    <x v="3"/>
    <n v="217"/>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12-2024"/>
  </r>
  <r>
    <x v="0"/>
    <n v="0"/>
    <n v="0"/>
    <n v="0"/>
    <n v="7975"/>
    <x v="2151"/>
    <x v="0"/>
    <x v="0"/>
    <x v="0"/>
    <s v="03.16.16"/>
    <x v="24"/>
    <x v="0"/>
    <x v="0"/>
    <s v="Direção Ambiente e Saneamento "/>
    <s v="03.16.16"/>
    <s v="Direção Ambiente e Saneamento "/>
    <s v="03.16.16"/>
    <x v="30"/>
    <x v="0"/>
    <x v="0"/>
    <x v="0"/>
    <x v="1"/>
    <x v="0"/>
    <x v="0"/>
    <x v="0"/>
    <x v="11"/>
    <s v="2024-12-16"/>
    <x v="3"/>
    <n v="7975"/>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12-2024"/>
  </r>
  <r>
    <x v="0"/>
    <n v="0"/>
    <n v="0"/>
    <n v="0"/>
    <n v="4"/>
    <x v="2151"/>
    <x v="0"/>
    <x v="0"/>
    <x v="0"/>
    <s v="03.16.16"/>
    <x v="24"/>
    <x v="0"/>
    <x v="0"/>
    <s v="Direção Ambiente e Saneamento "/>
    <s v="03.16.16"/>
    <s v="Direção Ambiente e Saneamento "/>
    <s v="03.16.16"/>
    <x v="60"/>
    <x v="0"/>
    <x v="0"/>
    <x v="0"/>
    <x v="0"/>
    <x v="0"/>
    <x v="0"/>
    <x v="0"/>
    <x v="11"/>
    <s v="2024-12-16"/>
    <x v="3"/>
    <n v="4"/>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12-2024"/>
  </r>
  <r>
    <x v="0"/>
    <n v="0"/>
    <n v="0"/>
    <n v="0"/>
    <n v="0"/>
    <x v="2151"/>
    <x v="0"/>
    <x v="0"/>
    <x v="0"/>
    <s v="03.16.16"/>
    <x v="24"/>
    <x v="0"/>
    <x v="0"/>
    <s v="Direção Ambiente e Saneamento "/>
    <s v="03.16.16"/>
    <s v="Direção Ambiente e Saneamento "/>
    <s v="03.16.16"/>
    <x v="29"/>
    <x v="0"/>
    <x v="0"/>
    <x v="0"/>
    <x v="0"/>
    <x v="0"/>
    <x v="0"/>
    <x v="0"/>
    <x v="11"/>
    <s v="2024-12-16"/>
    <x v="3"/>
    <n v="0"/>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12-2024"/>
  </r>
  <r>
    <x v="0"/>
    <n v="0"/>
    <n v="0"/>
    <n v="0"/>
    <n v="26"/>
    <x v="2151"/>
    <x v="0"/>
    <x v="0"/>
    <x v="0"/>
    <s v="03.16.16"/>
    <x v="24"/>
    <x v="0"/>
    <x v="0"/>
    <s v="Direção Ambiente e Saneamento "/>
    <s v="03.16.16"/>
    <s v="Direção Ambiente e Saneamento "/>
    <s v="03.16.16"/>
    <x v="28"/>
    <x v="0"/>
    <x v="0"/>
    <x v="0"/>
    <x v="0"/>
    <x v="0"/>
    <x v="0"/>
    <x v="0"/>
    <x v="11"/>
    <s v="2024-12-16"/>
    <x v="3"/>
    <n v="26"/>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12-2024"/>
  </r>
  <r>
    <x v="0"/>
    <n v="0"/>
    <n v="0"/>
    <n v="0"/>
    <n v="960"/>
    <x v="2151"/>
    <x v="0"/>
    <x v="0"/>
    <x v="0"/>
    <s v="03.16.16"/>
    <x v="24"/>
    <x v="0"/>
    <x v="0"/>
    <s v="Direção Ambiente e Saneamento "/>
    <s v="03.16.16"/>
    <s v="Direção Ambiente e Saneamento "/>
    <s v="03.16.16"/>
    <x v="30"/>
    <x v="0"/>
    <x v="0"/>
    <x v="0"/>
    <x v="1"/>
    <x v="0"/>
    <x v="0"/>
    <x v="0"/>
    <x v="11"/>
    <s v="2024-12-16"/>
    <x v="3"/>
    <n v="960"/>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12-2024"/>
  </r>
  <r>
    <x v="0"/>
    <n v="0"/>
    <n v="0"/>
    <n v="0"/>
    <n v="326"/>
    <x v="2151"/>
    <x v="0"/>
    <x v="0"/>
    <x v="0"/>
    <s v="03.16.16"/>
    <x v="24"/>
    <x v="0"/>
    <x v="0"/>
    <s v="Direção Ambiente e Saneamento "/>
    <s v="03.16.16"/>
    <s v="Direção Ambiente e Saneamento "/>
    <s v="03.16.16"/>
    <x v="60"/>
    <x v="0"/>
    <x v="0"/>
    <x v="0"/>
    <x v="0"/>
    <x v="0"/>
    <x v="0"/>
    <x v="0"/>
    <x v="11"/>
    <s v="2024-12-16"/>
    <x v="3"/>
    <n v="326"/>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12-2024"/>
  </r>
  <r>
    <x v="0"/>
    <n v="0"/>
    <n v="0"/>
    <n v="0"/>
    <n v="77"/>
    <x v="2151"/>
    <x v="0"/>
    <x v="0"/>
    <x v="0"/>
    <s v="03.16.16"/>
    <x v="24"/>
    <x v="0"/>
    <x v="0"/>
    <s v="Direção Ambiente e Saneamento "/>
    <s v="03.16.16"/>
    <s v="Direção Ambiente e Saneamento "/>
    <s v="03.16.16"/>
    <x v="29"/>
    <x v="0"/>
    <x v="0"/>
    <x v="0"/>
    <x v="0"/>
    <x v="0"/>
    <x v="0"/>
    <x v="0"/>
    <x v="11"/>
    <s v="2024-12-16"/>
    <x v="3"/>
    <n v="77"/>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12-2024"/>
  </r>
  <r>
    <x v="0"/>
    <n v="0"/>
    <n v="0"/>
    <n v="0"/>
    <n v="2091"/>
    <x v="2151"/>
    <x v="0"/>
    <x v="0"/>
    <x v="0"/>
    <s v="03.16.16"/>
    <x v="24"/>
    <x v="0"/>
    <x v="0"/>
    <s v="Direção Ambiente e Saneamento "/>
    <s v="03.16.16"/>
    <s v="Direção Ambiente e Saneamento "/>
    <s v="03.16.16"/>
    <x v="28"/>
    <x v="0"/>
    <x v="0"/>
    <x v="0"/>
    <x v="0"/>
    <x v="0"/>
    <x v="0"/>
    <x v="0"/>
    <x v="11"/>
    <s v="2024-12-16"/>
    <x v="3"/>
    <n v="2091"/>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12-2024"/>
  </r>
  <r>
    <x v="0"/>
    <n v="0"/>
    <n v="0"/>
    <n v="0"/>
    <n v="76562"/>
    <x v="2151"/>
    <x v="0"/>
    <x v="0"/>
    <x v="0"/>
    <s v="03.16.16"/>
    <x v="24"/>
    <x v="0"/>
    <x v="0"/>
    <s v="Direção Ambiente e Saneamento "/>
    <s v="03.16.16"/>
    <s v="Direção Ambiente e Saneamento "/>
    <s v="03.16.16"/>
    <x v="30"/>
    <x v="0"/>
    <x v="0"/>
    <x v="0"/>
    <x v="1"/>
    <x v="0"/>
    <x v="0"/>
    <x v="0"/>
    <x v="11"/>
    <s v="2024-12-16"/>
    <x v="3"/>
    <n v="76562"/>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12-2024"/>
  </r>
  <r>
    <x v="0"/>
    <n v="0"/>
    <n v="0"/>
    <n v="0"/>
    <n v="3766"/>
    <x v="2151"/>
    <x v="0"/>
    <x v="0"/>
    <x v="0"/>
    <s v="03.16.16"/>
    <x v="24"/>
    <x v="0"/>
    <x v="0"/>
    <s v="Direção Ambiente e Saneamento "/>
    <s v="03.16.16"/>
    <s v="Direção Ambiente e Saneamento "/>
    <s v="03.16.16"/>
    <x v="60"/>
    <x v="0"/>
    <x v="0"/>
    <x v="0"/>
    <x v="0"/>
    <x v="0"/>
    <x v="0"/>
    <x v="0"/>
    <x v="11"/>
    <s v="2024-12-16"/>
    <x v="3"/>
    <n v="3766"/>
    <x v="0"/>
    <m/>
    <x v="0"/>
    <m/>
    <x v="6"/>
    <n v="100474914"/>
    <x v="0"/>
    <x v="0"/>
    <s v="Direção Ambiente e Saneamento "/>
    <s v="ORI"/>
    <x v="0"/>
    <m/>
    <x v="0"/>
    <x v="0"/>
    <x v="0"/>
    <x v="0"/>
    <x v="0"/>
    <x v="0"/>
    <x v="0"/>
    <x v="0"/>
    <x v="0"/>
    <x v="0"/>
    <x v="0"/>
    <s v="Direção Ambiente e Saneamento "/>
    <x v="0"/>
    <x v="0"/>
    <x v="0"/>
    <x v="0"/>
    <x v="0"/>
    <x v="0"/>
    <x v="0"/>
    <x v="0"/>
    <x v="0"/>
    <x v="0"/>
    <x v="0"/>
    <x v="0"/>
    <s v="Pagamento de salário referente a 12-2024"/>
  </r>
  <r>
    <x v="0"/>
    <n v="0"/>
    <n v="0"/>
    <n v="0"/>
    <n v="898"/>
    <x v="2151"/>
    <x v="0"/>
    <x v="0"/>
    <x v="0"/>
    <s v="03.16.16"/>
    <x v="24"/>
    <x v="0"/>
    <x v="0"/>
    <s v="Direção Ambiente e Saneamento "/>
    <s v="03.16.16"/>
    <s v="Direção Ambiente e Saneamento "/>
    <s v="03.16.16"/>
    <x v="29"/>
    <x v="0"/>
    <x v="0"/>
    <x v="0"/>
    <x v="0"/>
    <x v="0"/>
    <x v="0"/>
    <x v="0"/>
    <x v="11"/>
    <s v="2024-12-16"/>
    <x v="3"/>
    <n v="898"/>
    <x v="0"/>
    <m/>
    <x v="0"/>
    <m/>
    <x v="6"/>
    <n v="100474914"/>
    <x v="0"/>
    <x v="0"/>
    <s v="Direção Ambiente e Saneamento "/>
    <s v="ORI"/>
    <x v="0"/>
    <m/>
    <x v="0"/>
    <x v="0"/>
    <x v="0"/>
    <x v="0"/>
    <x v="0"/>
    <x v="0"/>
    <x v="0"/>
    <x v="0"/>
    <x v="0"/>
    <x v="0"/>
    <x v="0"/>
    <s v="Direção Ambiente e Saneamento "/>
    <x v="0"/>
    <x v="0"/>
    <x v="0"/>
    <x v="0"/>
    <x v="0"/>
    <x v="0"/>
    <x v="0"/>
    <x v="0"/>
    <x v="0"/>
    <x v="0"/>
    <x v="0"/>
    <x v="0"/>
    <s v="Pagamento de salário referente a 12-2024"/>
  </r>
  <r>
    <x v="0"/>
    <n v="0"/>
    <n v="0"/>
    <n v="0"/>
    <n v="24138"/>
    <x v="2151"/>
    <x v="0"/>
    <x v="0"/>
    <x v="0"/>
    <s v="03.16.16"/>
    <x v="24"/>
    <x v="0"/>
    <x v="0"/>
    <s v="Direção Ambiente e Saneamento "/>
    <s v="03.16.16"/>
    <s v="Direção Ambiente e Saneamento "/>
    <s v="03.16.16"/>
    <x v="28"/>
    <x v="0"/>
    <x v="0"/>
    <x v="0"/>
    <x v="0"/>
    <x v="0"/>
    <x v="0"/>
    <x v="0"/>
    <x v="11"/>
    <s v="2024-12-16"/>
    <x v="3"/>
    <n v="24138"/>
    <x v="0"/>
    <m/>
    <x v="0"/>
    <m/>
    <x v="6"/>
    <n v="100474914"/>
    <x v="0"/>
    <x v="0"/>
    <s v="Direção Ambiente e Saneamento "/>
    <s v="ORI"/>
    <x v="0"/>
    <m/>
    <x v="0"/>
    <x v="0"/>
    <x v="0"/>
    <x v="0"/>
    <x v="0"/>
    <x v="0"/>
    <x v="0"/>
    <x v="0"/>
    <x v="0"/>
    <x v="0"/>
    <x v="0"/>
    <s v="Direção Ambiente e Saneamento "/>
    <x v="0"/>
    <x v="0"/>
    <x v="0"/>
    <x v="0"/>
    <x v="0"/>
    <x v="0"/>
    <x v="0"/>
    <x v="0"/>
    <x v="0"/>
    <x v="0"/>
    <x v="0"/>
    <x v="0"/>
    <s v="Pagamento de salário referente a 12-2024"/>
  </r>
  <r>
    <x v="0"/>
    <n v="0"/>
    <n v="0"/>
    <n v="0"/>
    <n v="883371"/>
    <x v="2151"/>
    <x v="0"/>
    <x v="0"/>
    <x v="0"/>
    <s v="03.16.16"/>
    <x v="24"/>
    <x v="0"/>
    <x v="0"/>
    <s v="Direção Ambiente e Saneamento "/>
    <s v="03.16.16"/>
    <s v="Direção Ambiente e Saneamento "/>
    <s v="03.16.16"/>
    <x v="30"/>
    <x v="0"/>
    <x v="0"/>
    <x v="0"/>
    <x v="1"/>
    <x v="0"/>
    <x v="0"/>
    <x v="0"/>
    <x v="11"/>
    <s v="2024-12-16"/>
    <x v="3"/>
    <n v="883371"/>
    <x v="0"/>
    <m/>
    <x v="0"/>
    <m/>
    <x v="6"/>
    <n v="100474914"/>
    <x v="0"/>
    <x v="0"/>
    <s v="Direção Ambiente e Saneamento "/>
    <s v="ORI"/>
    <x v="0"/>
    <m/>
    <x v="0"/>
    <x v="0"/>
    <x v="0"/>
    <x v="0"/>
    <x v="0"/>
    <x v="0"/>
    <x v="0"/>
    <x v="0"/>
    <x v="0"/>
    <x v="0"/>
    <x v="0"/>
    <s v="Direção Ambiente e Saneamento "/>
    <x v="0"/>
    <x v="0"/>
    <x v="0"/>
    <x v="0"/>
    <x v="0"/>
    <x v="0"/>
    <x v="0"/>
    <x v="0"/>
    <x v="0"/>
    <x v="0"/>
    <x v="0"/>
    <x v="0"/>
    <s v="Pagamento de salário referente a 12-2024"/>
  </r>
  <r>
    <x v="0"/>
    <n v="0"/>
    <n v="0"/>
    <n v="0"/>
    <n v="520"/>
    <x v="2152"/>
    <x v="0"/>
    <x v="0"/>
    <x v="0"/>
    <s v="03.16.17"/>
    <x v="51"/>
    <x v="0"/>
    <x v="0"/>
    <s v="Direção Proteção Civil"/>
    <s v="03.16.17"/>
    <s v="Direção Proteção Civil"/>
    <s v="03.16.17"/>
    <x v="28"/>
    <x v="0"/>
    <x v="0"/>
    <x v="0"/>
    <x v="0"/>
    <x v="0"/>
    <x v="0"/>
    <x v="0"/>
    <x v="11"/>
    <s v="2024-12-16"/>
    <x v="3"/>
    <n v="520"/>
    <x v="0"/>
    <m/>
    <x v="0"/>
    <m/>
    <x v="15"/>
    <n v="100479277"/>
    <x v="0"/>
    <x v="2"/>
    <s v="Direção Proteção Civil"/>
    <s v="ORI"/>
    <x v="0"/>
    <m/>
    <x v="0"/>
    <x v="0"/>
    <x v="0"/>
    <x v="0"/>
    <x v="0"/>
    <x v="0"/>
    <x v="0"/>
    <x v="0"/>
    <x v="0"/>
    <x v="0"/>
    <x v="0"/>
    <s v="Direção Proteção Civil"/>
    <x v="0"/>
    <x v="0"/>
    <x v="0"/>
    <x v="0"/>
    <x v="0"/>
    <x v="0"/>
    <x v="0"/>
    <x v="0"/>
    <x v="0"/>
    <x v="0"/>
    <x v="2"/>
    <x v="0"/>
    <s v="Pagamento de salário referente a 12-2024"/>
  </r>
  <r>
    <x v="0"/>
    <n v="0"/>
    <n v="0"/>
    <n v="0"/>
    <n v="1021"/>
    <x v="2152"/>
    <x v="0"/>
    <x v="0"/>
    <x v="0"/>
    <s v="03.16.17"/>
    <x v="51"/>
    <x v="0"/>
    <x v="0"/>
    <s v="Direção Proteção Civil"/>
    <s v="03.16.17"/>
    <s v="Direção Proteção Civil"/>
    <s v="03.16.17"/>
    <x v="30"/>
    <x v="0"/>
    <x v="0"/>
    <x v="0"/>
    <x v="1"/>
    <x v="0"/>
    <x v="0"/>
    <x v="0"/>
    <x v="11"/>
    <s v="2024-12-16"/>
    <x v="3"/>
    <n v="1021"/>
    <x v="0"/>
    <m/>
    <x v="0"/>
    <m/>
    <x v="15"/>
    <n v="100479277"/>
    <x v="0"/>
    <x v="2"/>
    <s v="Direção Proteção Civil"/>
    <s v="ORI"/>
    <x v="0"/>
    <m/>
    <x v="0"/>
    <x v="0"/>
    <x v="0"/>
    <x v="0"/>
    <x v="0"/>
    <x v="0"/>
    <x v="0"/>
    <x v="0"/>
    <x v="0"/>
    <x v="0"/>
    <x v="0"/>
    <s v="Direção Proteção Civil"/>
    <x v="0"/>
    <x v="0"/>
    <x v="0"/>
    <x v="0"/>
    <x v="0"/>
    <x v="0"/>
    <x v="0"/>
    <x v="0"/>
    <x v="0"/>
    <x v="0"/>
    <x v="2"/>
    <x v="0"/>
    <s v="Pagamento de salário referente a 12-2024"/>
  </r>
  <r>
    <x v="0"/>
    <n v="0"/>
    <n v="0"/>
    <n v="0"/>
    <n v="1029"/>
    <x v="2152"/>
    <x v="0"/>
    <x v="0"/>
    <x v="0"/>
    <s v="03.16.17"/>
    <x v="51"/>
    <x v="0"/>
    <x v="0"/>
    <s v="Direção Proteção Civil"/>
    <s v="03.16.17"/>
    <s v="Direção Proteção Civil"/>
    <s v="03.16.17"/>
    <x v="28"/>
    <x v="0"/>
    <x v="0"/>
    <x v="0"/>
    <x v="0"/>
    <x v="0"/>
    <x v="0"/>
    <x v="0"/>
    <x v="11"/>
    <s v="2024-12-16"/>
    <x v="3"/>
    <n v="1029"/>
    <x v="0"/>
    <m/>
    <x v="0"/>
    <m/>
    <x v="2"/>
    <n v="100474696"/>
    <x v="0"/>
    <x v="1"/>
    <s v="Direção Proteção Civil"/>
    <s v="ORI"/>
    <x v="0"/>
    <m/>
    <x v="0"/>
    <x v="0"/>
    <x v="0"/>
    <x v="0"/>
    <x v="0"/>
    <x v="0"/>
    <x v="0"/>
    <x v="0"/>
    <x v="0"/>
    <x v="0"/>
    <x v="0"/>
    <s v="Direção Proteção Civil"/>
    <x v="0"/>
    <x v="0"/>
    <x v="0"/>
    <x v="0"/>
    <x v="0"/>
    <x v="0"/>
    <x v="0"/>
    <x v="0"/>
    <x v="0"/>
    <x v="0"/>
    <x v="1"/>
    <x v="0"/>
    <s v="Pagamento de salário referente a 12-2024"/>
  </r>
  <r>
    <x v="0"/>
    <n v="0"/>
    <n v="0"/>
    <n v="0"/>
    <n v="2021"/>
    <x v="2152"/>
    <x v="0"/>
    <x v="0"/>
    <x v="0"/>
    <s v="03.16.17"/>
    <x v="51"/>
    <x v="0"/>
    <x v="0"/>
    <s v="Direção Proteção Civil"/>
    <s v="03.16.17"/>
    <s v="Direção Proteção Civil"/>
    <s v="03.16.17"/>
    <x v="30"/>
    <x v="0"/>
    <x v="0"/>
    <x v="0"/>
    <x v="1"/>
    <x v="0"/>
    <x v="0"/>
    <x v="0"/>
    <x v="11"/>
    <s v="2024-12-16"/>
    <x v="3"/>
    <n v="2021"/>
    <x v="0"/>
    <m/>
    <x v="0"/>
    <m/>
    <x v="2"/>
    <n v="100474696"/>
    <x v="0"/>
    <x v="1"/>
    <s v="Direção Proteção Civil"/>
    <s v="ORI"/>
    <x v="0"/>
    <m/>
    <x v="0"/>
    <x v="0"/>
    <x v="0"/>
    <x v="0"/>
    <x v="0"/>
    <x v="0"/>
    <x v="0"/>
    <x v="0"/>
    <x v="0"/>
    <x v="0"/>
    <x v="0"/>
    <s v="Direção Proteção Civil"/>
    <x v="0"/>
    <x v="0"/>
    <x v="0"/>
    <x v="0"/>
    <x v="0"/>
    <x v="0"/>
    <x v="0"/>
    <x v="0"/>
    <x v="0"/>
    <x v="0"/>
    <x v="1"/>
    <x v="0"/>
    <s v="Pagamento de salário referente a 12-2024"/>
  </r>
  <r>
    <x v="0"/>
    <n v="0"/>
    <n v="0"/>
    <n v="0"/>
    <n v="202"/>
    <x v="2152"/>
    <x v="0"/>
    <x v="0"/>
    <x v="0"/>
    <s v="03.16.17"/>
    <x v="51"/>
    <x v="0"/>
    <x v="0"/>
    <s v="Direção Proteção Civil"/>
    <s v="03.16.17"/>
    <s v="Direção Proteção Civil"/>
    <s v="03.16.17"/>
    <x v="28"/>
    <x v="0"/>
    <x v="0"/>
    <x v="0"/>
    <x v="0"/>
    <x v="0"/>
    <x v="0"/>
    <x v="0"/>
    <x v="11"/>
    <s v="2024-12-16"/>
    <x v="3"/>
    <n v="202"/>
    <x v="0"/>
    <m/>
    <x v="0"/>
    <m/>
    <x v="136"/>
    <n v="100478986"/>
    <x v="0"/>
    <x v="10"/>
    <s v="Direção Proteção Civil"/>
    <s v="ORI"/>
    <x v="0"/>
    <m/>
    <x v="0"/>
    <x v="0"/>
    <x v="0"/>
    <x v="0"/>
    <x v="0"/>
    <x v="0"/>
    <x v="0"/>
    <x v="0"/>
    <x v="0"/>
    <x v="0"/>
    <x v="0"/>
    <s v="Direção Proteção Civil"/>
    <x v="0"/>
    <x v="0"/>
    <x v="0"/>
    <x v="0"/>
    <x v="0"/>
    <x v="0"/>
    <x v="0"/>
    <x v="0"/>
    <x v="0"/>
    <x v="0"/>
    <x v="10"/>
    <x v="0"/>
    <s v="Pagamento de salário referente a 12-2024"/>
  </r>
  <r>
    <x v="0"/>
    <n v="0"/>
    <n v="0"/>
    <n v="0"/>
    <n v="398"/>
    <x v="2152"/>
    <x v="0"/>
    <x v="0"/>
    <x v="0"/>
    <s v="03.16.17"/>
    <x v="51"/>
    <x v="0"/>
    <x v="0"/>
    <s v="Direção Proteção Civil"/>
    <s v="03.16.17"/>
    <s v="Direção Proteção Civil"/>
    <s v="03.16.17"/>
    <x v="30"/>
    <x v="0"/>
    <x v="0"/>
    <x v="0"/>
    <x v="1"/>
    <x v="0"/>
    <x v="0"/>
    <x v="0"/>
    <x v="11"/>
    <s v="2024-12-16"/>
    <x v="3"/>
    <n v="398"/>
    <x v="0"/>
    <m/>
    <x v="0"/>
    <m/>
    <x v="136"/>
    <n v="100478986"/>
    <x v="0"/>
    <x v="10"/>
    <s v="Direção Proteção Civil"/>
    <s v="ORI"/>
    <x v="0"/>
    <m/>
    <x v="0"/>
    <x v="0"/>
    <x v="0"/>
    <x v="0"/>
    <x v="0"/>
    <x v="0"/>
    <x v="0"/>
    <x v="0"/>
    <x v="0"/>
    <x v="0"/>
    <x v="0"/>
    <s v="Direção Proteção Civil"/>
    <x v="0"/>
    <x v="0"/>
    <x v="0"/>
    <x v="0"/>
    <x v="0"/>
    <x v="0"/>
    <x v="0"/>
    <x v="0"/>
    <x v="0"/>
    <x v="0"/>
    <x v="10"/>
    <x v="0"/>
    <s v="Pagamento de salário referente a 12-2024"/>
  </r>
  <r>
    <x v="0"/>
    <n v="0"/>
    <n v="0"/>
    <n v="0"/>
    <n v="287"/>
    <x v="2152"/>
    <x v="0"/>
    <x v="0"/>
    <x v="0"/>
    <s v="03.16.17"/>
    <x v="51"/>
    <x v="0"/>
    <x v="0"/>
    <s v="Direção Proteção Civil"/>
    <s v="03.16.17"/>
    <s v="Direção Proteção Civil"/>
    <s v="03.16.17"/>
    <x v="28"/>
    <x v="0"/>
    <x v="0"/>
    <x v="0"/>
    <x v="0"/>
    <x v="0"/>
    <x v="0"/>
    <x v="0"/>
    <x v="11"/>
    <s v="2024-12-16"/>
    <x v="3"/>
    <n v="287"/>
    <x v="0"/>
    <m/>
    <x v="0"/>
    <m/>
    <x v="18"/>
    <n v="100478987"/>
    <x v="0"/>
    <x v="5"/>
    <s v="Direção Proteção Civil"/>
    <s v="ORI"/>
    <x v="0"/>
    <m/>
    <x v="0"/>
    <x v="0"/>
    <x v="0"/>
    <x v="0"/>
    <x v="0"/>
    <x v="0"/>
    <x v="0"/>
    <x v="0"/>
    <x v="0"/>
    <x v="0"/>
    <x v="0"/>
    <s v="Direção Proteção Civil"/>
    <x v="0"/>
    <x v="0"/>
    <x v="0"/>
    <x v="0"/>
    <x v="0"/>
    <x v="0"/>
    <x v="0"/>
    <x v="0"/>
    <x v="0"/>
    <x v="0"/>
    <x v="5"/>
    <x v="0"/>
    <s v="Pagamento de salário referente a 12-2024"/>
  </r>
  <r>
    <x v="0"/>
    <n v="0"/>
    <n v="0"/>
    <n v="0"/>
    <n v="563"/>
    <x v="2152"/>
    <x v="0"/>
    <x v="0"/>
    <x v="0"/>
    <s v="03.16.17"/>
    <x v="51"/>
    <x v="0"/>
    <x v="0"/>
    <s v="Direção Proteção Civil"/>
    <s v="03.16.17"/>
    <s v="Direção Proteção Civil"/>
    <s v="03.16.17"/>
    <x v="30"/>
    <x v="0"/>
    <x v="0"/>
    <x v="0"/>
    <x v="1"/>
    <x v="0"/>
    <x v="0"/>
    <x v="0"/>
    <x v="11"/>
    <s v="2024-12-16"/>
    <x v="3"/>
    <n v="563"/>
    <x v="0"/>
    <m/>
    <x v="0"/>
    <m/>
    <x v="18"/>
    <n v="100478987"/>
    <x v="0"/>
    <x v="5"/>
    <s v="Direção Proteção Civil"/>
    <s v="ORI"/>
    <x v="0"/>
    <m/>
    <x v="0"/>
    <x v="0"/>
    <x v="0"/>
    <x v="0"/>
    <x v="0"/>
    <x v="0"/>
    <x v="0"/>
    <x v="0"/>
    <x v="0"/>
    <x v="0"/>
    <x v="0"/>
    <s v="Direção Proteção Civil"/>
    <x v="0"/>
    <x v="0"/>
    <x v="0"/>
    <x v="0"/>
    <x v="0"/>
    <x v="0"/>
    <x v="0"/>
    <x v="0"/>
    <x v="0"/>
    <x v="0"/>
    <x v="5"/>
    <x v="0"/>
    <s v="Pagamento de salário referente a 12-2024"/>
  </r>
  <r>
    <x v="0"/>
    <n v="0"/>
    <n v="0"/>
    <n v="0"/>
    <n v="2296"/>
    <x v="2152"/>
    <x v="0"/>
    <x v="0"/>
    <x v="0"/>
    <s v="03.16.17"/>
    <x v="51"/>
    <x v="0"/>
    <x v="0"/>
    <s v="Direção Proteção Civil"/>
    <s v="03.16.17"/>
    <s v="Direção Proteção Civil"/>
    <s v="03.16.17"/>
    <x v="28"/>
    <x v="0"/>
    <x v="0"/>
    <x v="0"/>
    <x v="0"/>
    <x v="0"/>
    <x v="0"/>
    <x v="0"/>
    <x v="11"/>
    <s v="2024-12-16"/>
    <x v="3"/>
    <n v="2296"/>
    <x v="0"/>
    <m/>
    <x v="0"/>
    <m/>
    <x v="19"/>
    <n v="100474706"/>
    <x v="0"/>
    <x v="6"/>
    <s v="Direção Proteção Civil"/>
    <s v="ORI"/>
    <x v="0"/>
    <m/>
    <x v="0"/>
    <x v="0"/>
    <x v="0"/>
    <x v="0"/>
    <x v="0"/>
    <x v="0"/>
    <x v="0"/>
    <x v="0"/>
    <x v="0"/>
    <x v="0"/>
    <x v="0"/>
    <s v="Direção Proteção Civil"/>
    <x v="0"/>
    <x v="0"/>
    <x v="0"/>
    <x v="0"/>
    <x v="0"/>
    <x v="0"/>
    <x v="0"/>
    <x v="0"/>
    <x v="0"/>
    <x v="0"/>
    <x v="6"/>
    <x v="0"/>
    <s v="Pagamento de salário referente a 12-2024"/>
  </r>
  <r>
    <x v="0"/>
    <n v="0"/>
    <n v="0"/>
    <n v="0"/>
    <n v="4504"/>
    <x v="2152"/>
    <x v="0"/>
    <x v="0"/>
    <x v="0"/>
    <s v="03.16.17"/>
    <x v="51"/>
    <x v="0"/>
    <x v="0"/>
    <s v="Direção Proteção Civil"/>
    <s v="03.16.17"/>
    <s v="Direção Proteção Civil"/>
    <s v="03.16.17"/>
    <x v="30"/>
    <x v="0"/>
    <x v="0"/>
    <x v="0"/>
    <x v="1"/>
    <x v="0"/>
    <x v="0"/>
    <x v="0"/>
    <x v="11"/>
    <s v="2024-12-16"/>
    <x v="3"/>
    <n v="4504"/>
    <x v="0"/>
    <m/>
    <x v="0"/>
    <m/>
    <x v="19"/>
    <n v="100474706"/>
    <x v="0"/>
    <x v="6"/>
    <s v="Direção Proteção Civil"/>
    <s v="ORI"/>
    <x v="0"/>
    <m/>
    <x v="0"/>
    <x v="0"/>
    <x v="0"/>
    <x v="0"/>
    <x v="0"/>
    <x v="0"/>
    <x v="0"/>
    <x v="0"/>
    <x v="0"/>
    <x v="0"/>
    <x v="0"/>
    <s v="Direção Proteção Civil"/>
    <x v="0"/>
    <x v="0"/>
    <x v="0"/>
    <x v="0"/>
    <x v="0"/>
    <x v="0"/>
    <x v="0"/>
    <x v="0"/>
    <x v="0"/>
    <x v="0"/>
    <x v="6"/>
    <x v="0"/>
    <s v="Pagamento de salário referente a 12-2024"/>
  </r>
  <r>
    <x v="0"/>
    <n v="0"/>
    <n v="0"/>
    <n v="0"/>
    <n v="38999"/>
    <x v="2152"/>
    <x v="0"/>
    <x v="0"/>
    <x v="0"/>
    <s v="03.16.17"/>
    <x v="51"/>
    <x v="0"/>
    <x v="0"/>
    <s v="Direção Proteção Civil"/>
    <s v="03.16.17"/>
    <s v="Direção Proteção Civil"/>
    <s v="03.16.17"/>
    <x v="28"/>
    <x v="0"/>
    <x v="0"/>
    <x v="0"/>
    <x v="0"/>
    <x v="0"/>
    <x v="0"/>
    <x v="0"/>
    <x v="11"/>
    <s v="2024-12-16"/>
    <x v="3"/>
    <n v="38999"/>
    <x v="0"/>
    <m/>
    <x v="0"/>
    <m/>
    <x v="6"/>
    <n v="100474914"/>
    <x v="0"/>
    <x v="0"/>
    <s v="Direção Proteção Civil"/>
    <s v="ORI"/>
    <x v="0"/>
    <m/>
    <x v="0"/>
    <x v="0"/>
    <x v="0"/>
    <x v="0"/>
    <x v="0"/>
    <x v="0"/>
    <x v="0"/>
    <x v="0"/>
    <x v="0"/>
    <x v="0"/>
    <x v="0"/>
    <s v="Direção Proteção Civil"/>
    <x v="0"/>
    <x v="0"/>
    <x v="0"/>
    <x v="0"/>
    <x v="0"/>
    <x v="0"/>
    <x v="0"/>
    <x v="0"/>
    <x v="0"/>
    <x v="0"/>
    <x v="0"/>
    <x v="0"/>
    <s v="Pagamento de salário referente a 12-2024"/>
  </r>
  <r>
    <x v="0"/>
    <n v="0"/>
    <n v="0"/>
    <n v="0"/>
    <n v="76493"/>
    <x v="2152"/>
    <x v="0"/>
    <x v="0"/>
    <x v="0"/>
    <s v="03.16.17"/>
    <x v="51"/>
    <x v="0"/>
    <x v="0"/>
    <s v="Direção Proteção Civil"/>
    <s v="03.16.17"/>
    <s v="Direção Proteção Civil"/>
    <s v="03.16.17"/>
    <x v="30"/>
    <x v="0"/>
    <x v="0"/>
    <x v="0"/>
    <x v="1"/>
    <x v="0"/>
    <x v="0"/>
    <x v="0"/>
    <x v="11"/>
    <s v="2024-12-16"/>
    <x v="3"/>
    <n v="76493"/>
    <x v="0"/>
    <m/>
    <x v="0"/>
    <m/>
    <x v="6"/>
    <n v="100474914"/>
    <x v="0"/>
    <x v="0"/>
    <s v="Direção Proteção Civil"/>
    <s v="ORI"/>
    <x v="0"/>
    <m/>
    <x v="0"/>
    <x v="0"/>
    <x v="0"/>
    <x v="0"/>
    <x v="0"/>
    <x v="0"/>
    <x v="0"/>
    <x v="0"/>
    <x v="0"/>
    <x v="0"/>
    <x v="0"/>
    <s v="Direção Proteção Civil"/>
    <x v="0"/>
    <x v="0"/>
    <x v="0"/>
    <x v="0"/>
    <x v="0"/>
    <x v="0"/>
    <x v="0"/>
    <x v="0"/>
    <x v="0"/>
    <x v="0"/>
    <x v="0"/>
    <x v="0"/>
    <s v="Pagamento de salário referente a 12-2024"/>
  </r>
  <r>
    <x v="0"/>
    <n v="0"/>
    <n v="0"/>
    <n v="0"/>
    <n v="300888"/>
    <x v="2153"/>
    <x v="0"/>
    <x v="0"/>
    <x v="0"/>
    <s v="03.16.15"/>
    <x v="0"/>
    <x v="0"/>
    <x v="0"/>
    <s v="Direção Financeira"/>
    <s v="03.16.15"/>
    <s v="Direção Financeira"/>
    <s v="03.16.15"/>
    <x v="31"/>
    <x v="0"/>
    <x v="0"/>
    <x v="1"/>
    <x v="0"/>
    <x v="0"/>
    <x v="0"/>
    <x v="0"/>
    <x v="10"/>
    <s v="2024-11-29"/>
    <x v="3"/>
    <n v="300888"/>
    <x v="0"/>
    <m/>
    <x v="0"/>
    <m/>
    <x v="6"/>
    <n v="100474914"/>
    <x v="0"/>
    <x v="0"/>
    <s v="Direção Financeira"/>
    <s v="ORI"/>
    <x v="0"/>
    <m/>
    <x v="0"/>
    <x v="0"/>
    <x v="0"/>
    <x v="0"/>
    <x v="0"/>
    <x v="0"/>
    <x v="0"/>
    <x v="0"/>
    <x v="0"/>
    <x v="0"/>
    <x v="0"/>
    <s v="Direção Financeira"/>
    <x v="0"/>
    <x v="0"/>
    <x v="0"/>
    <x v="0"/>
    <x v="0"/>
    <x v="0"/>
    <x v="0"/>
    <x v="0"/>
    <x v="0"/>
    <x v="0"/>
    <x v="0"/>
    <x v="0"/>
    <s v="Pagamento comunicações, conforme proposta em anexo."/>
  </r>
  <r>
    <x v="0"/>
    <n v="0"/>
    <n v="0"/>
    <n v="0"/>
    <n v="5000"/>
    <x v="2154"/>
    <x v="0"/>
    <x v="0"/>
    <x v="0"/>
    <s v="03.16.15"/>
    <x v="0"/>
    <x v="0"/>
    <x v="0"/>
    <s v="Direção Financeira"/>
    <s v="03.16.15"/>
    <s v="Direção Financeira"/>
    <s v="03.16.15"/>
    <x v="31"/>
    <x v="0"/>
    <x v="0"/>
    <x v="1"/>
    <x v="0"/>
    <x v="0"/>
    <x v="0"/>
    <x v="0"/>
    <x v="11"/>
    <s v="2024-12-17"/>
    <x v="3"/>
    <n v="5000"/>
    <x v="0"/>
    <m/>
    <x v="0"/>
    <m/>
    <x v="21"/>
    <n v="100391960"/>
    <x v="0"/>
    <x v="0"/>
    <s v="Direção Financeira"/>
    <s v="ORI"/>
    <x v="0"/>
    <m/>
    <x v="0"/>
    <x v="0"/>
    <x v="0"/>
    <x v="0"/>
    <x v="0"/>
    <x v="0"/>
    <x v="0"/>
    <x v="0"/>
    <x v="0"/>
    <x v="0"/>
    <x v="0"/>
    <s v="Direção Financeira"/>
    <x v="0"/>
    <x v="0"/>
    <x v="0"/>
    <x v="0"/>
    <x v="0"/>
    <x v="0"/>
    <x v="0"/>
    <x v="0"/>
    <x v="0"/>
    <x v="0"/>
    <x v="0"/>
    <x v="0"/>
    <s v="Pagamento referente a aquisição de recarregamento de saldo, conforme anexo."/>
  </r>
  <r>
    <x v="1"/>
    <n v="0"/>
    <n v="0"/>
    <n v="0"/>
    <n v="5250"/>
    <x v="2155"/>
    <x v="0"/>
    <x v="0"/>
    <x v="0"/>
    <s v="01.27.06.80"/>
    <x v="1"/>
    <x v="1"/>
    <x v="1"/>
    <s v="Requalificação Urbana e habitação"/>
    <s v="01.27.06"/>
    <s v="Requalificação Urbana e habitação"/>
    <s v="01.27.06"/>
    <x v="1"/>
    <x v="0"/>
    <x v="0"/>
    <x v="0"/>
    <x v="0"/>
    <x v="1"/>
    <x v="1"/>
    <x v="0"/>
    <x v="11"/>
    <s v="2024-12-17"/>
    <x v="3"/>
    <n v="5250"/>
    <x v="0"/>
    <m/>
    <x v="0"/>
    <m/>
    <x v="2"/>
    <n v="100474696"/>
    <x v="0"/>
    <x v="1"/>
    <s v="Requalificação Urbana de Veneza"/>
    <s v="ORI"/>
    <x v="0"/>
    <m/>
    <x v="0"/>
    <x v="0"/>
    <x v="0"/>
    <x v="0"/>
    <x v="0"/>
    <x v="0"/>
    <x v="0"/>
    <x v="0"/>
    <x v="0"/>
    <x v="0"/>
    <x v="0"/>
    <s v="Requalificação Urbana de Veneza"/>
    <x v="0"/>
    <x v="0"/>
    <x v="0"/>
    <x v="0"/>
    <x v="1"/>
    <x v="0"/>
    <x v="0"/>
    <x v="0"/>
    <x v="0"/>
    <x v="0"/>
    <x v="1"/>
    <x v="0"/>
    <s v="Pagamento a favor do Sr. Maria da Luz Silva Monteiro Miranda, pela a aquisição de serviços de aluguer de betoneira para as obras de requalificação urbana e ambiental de Brufa  e de praia de Veneza, conforme anexo."/>
  </r>
  <r>
    <x v="1"/>
    <n v="0"/>
    <n v="0"/>
    <n v="0"/>
    <n v="29750"/>
    <x v="2155"/>
    <x v="0"/>
    <x v="0"/>
    <x v="0"/>
    <s v="01.27.06.80"/>
    <x v="1"/>
    <x v="1"/>
    <x v="1"/>
    <s v="Requalificação Urbana e habitação"/>
    <s v="01.27.06"/>
    <s v="Requalificação Urbana e habitação"/>
    <s v="01.27.06"/>
    <x v="1"/>
    <x v="0"/>
    <x v="0"/>
    <x v="0"/>
    <x v="0"/>
    <x v="1"/>
    <x v="1"/>
    <x v="0"/>
    <x v="11"/>
    <s v="2024-12-17"/>
    <x v="3"/>
    <n v="29750"/>
    <x v="0"/>
    <m/>
    <x v="0"/>
    <m/>
    <x v="341"/>
    <n v="100479078"/>
    <x v="0"/>
    <x v="0"/>
    <s v="Requalificação Urbana de Veneza"/>
    <s v="ORI"/>
    <x v="0"/>
    <m/>
    <x v="0"/>
    <x v="0"/>
    <x v="0"/>
    <x v="0"/>
    <x v="0"/>
    <x v="0"/>
    <x v="0"/>
    <x v="0"/>
    <x v="0"/>
    <x v="0"/>
    <x v="0"/>
    <s v="Requalificação Urbana de Veneza"/>
    <x v="0"/>
    <x v="0"/>
    <x v="0"/>
    <x v="0"/>
    <x v="1"/>
    <x v="0"/>
    <x v="0"/>
    <x v="0"/>
    <x v="0"/>
    <x v="0"/>
    <x v="0"/>
    <x v="0"/>
    <s v="Pagamento a favor do Sr. Maria da Luz Silva Monteiro Miranda, pela a aquisição de serviços de aluguer de betoneira para as obras de requalificação urbana e ambiental de Brufa  e de praia de Veneza, conforme anexo."/>
  </r>
  <r>
    <x v="0"/>
    <n v="0"/>
    <n v="0"/>
    <n v="0"/>
    <n v="18800"/>
    <x v="2156"/>
    <x v="0"/>
    <x v="0"/>
    <x v="0"/>
    <s v="03.16.15"/>
    <x v="0"/>
    <x v="0"/>
    <x v="0"/>
    <s v="Direção Financeira"/>
    <s v="03.16.15"/>
    <s v="Direção Financeira"/>
    <s v="03.16.15"/>
    <x v="33"/>
    <x v="0"/>
    <x v="0"/>
    <x v="0"/>
    <x v="0"/>
    <x v="0"/>
    <x v="0"/>
    <x v="0"/>
    <x v="11"/>
    <s v="2024-12-17"/>
    <x v="3"/>
    <n v="18800"/>
    <x v="0"/>
    <m/>
    <x v="0"/>
    <m/>
    <x v="92"/>
    <n v="100479413"/>
    <x v="0"/>
    <x v="0"/>
    <s v="Direção Financeira"/>
    <s v="ORI"/>
    <x v="0"/>
    <m/>
    <x v="0"/>
    <x v="0"/>
    <x v="0"/>
    <x v="0"/>
    <x v="0"/>
    <x v="0"/>
    <x v="0"/>
    <x v="0"/>
    <x v="0"/>
    <x v="0"/>
    <x v="0"/>
    <s v="Direção Financeira"/>
    <x v="0"/>
    <x v="0"/>
    <x v="0"/>
    <x v="0"/>
    <x v="0"/>
    <x v="0"/>
    <x v="0"/>
    <x v="0"/>
    <x v="0"/>
    <x v="0"/>
    <x v="0"/>
    <x v="0"/>
    <s v="Pagamento referente a aquisição de toners , destinados ao serviço da Câmara, conforme anexo."/>
  </r>
  <r>
    <x v="1"/>
    <n v="0"/>
    <n v="0"/>
    <n v="0"/>
    <n v="13800"/>
    <x v="2157"/>
    <x v="0"/>
    <x v="0"/>
    <x v="0"/>
    <s v="01.27.01.09"/>
    <x v="57"/>
    <x v="1"/>
    <x v="1"/>
    <s v="Ordenamento território"/>
    <s v="01.27.01"/>
    <s v="Ordenamento território"/>
    <s v="01.27.01"/>
    <x v="46"/>
    <x v="0"/>
    <x v="0"/>
    <x v="0"/>
    <x v="0"/>
    <x v="1"/>
    <x v="1"/>
    <x v="0"/>
    <x v="11"/>
    <s v="2024-12-17"/>
    <x v="3"/>
    <n v="13800"/>
    <x v="0"/>
    <m/>
    <x v="0"/>
    <m/>
    <x v="342"/>
    <n v="100478784"/>
    <x v="0"/>
    <x v="0"/>
    <s v="Toponímia e Enumeração Policial"/>
    <s v="ORI"/>
    <x v="0"/>
    <s v="TRP"/>
    <x v="0"/>
    <x v="0"/>
    <x v="0"/>
    <x v="0"/>
    <x v="0"/>
    <x v="0"/>
    <x v="0"/>
    <x v="0"/>
    <x v="0"/>
    <x v="0"/>
    <x v="0"/>
    <s v="Toponímia e Enumeração Policial"/>
    <x v="0"/>
    <x v="0"/>
    <x v="0"/>
    <x v="0"/>
    <x v="1"/>
    <x v="0"/>
    <x v="0"/>
    <x v="0"/>
    <x v="0"/>
    <x v="0"/>
    <x v="0"/>
    <x v="0"/>
    <s v="Pagamento referente a aquisição de serviços, de confeção da chapa de identificação de localidade e confeção de chapa matricula, conforme anexo."/>
  </r>
  <r>
    <x v="2"/>
    <n v="0"/>
    <n v="0"/>
    <n v="0"/>
    <n v="35000"/>
    <x v="2158"/>
    <x v="0"/>
    <x v="0"/>
    <x v="0"/>
    <s v="80.02.10.03"/>
    <x v="43"/>
    <x v="2"/>
    <x v="2"/>
    <s v="Outros"/>
    <s v="80.02.10"/>
    <s v="Outros"/>
    <s v="80.02.10"/>
    <x v="63"/>
    <x v="0"/>
    <x v="5"/>
    <x v="13"/>
    <x v="1"/>
    <x v="2"/>
    <x v="0"/>
    <x v="0"/>
    <x v="11"/>
    <s v="2024-12-18"/>
    <x v="3"/>
    <n v="35000"/>
    <x v="0"/>
    <m/>
    <x v="0"/>
    <m/>
    <x v="6"/>
    <n v="100474914"/>
    <x v="0"/>
    <x v="0"/>
    <s v="Retençoes Pensao Alimenticia"/>
    <s v="ORI"/>
    <x v="0"/>
    <s v="RPA"/>
    <x v="0"/>
    <x v="0"/>
    <x v="0"/>
    <x v="0"/>
    <x v="0"/>
    <x v="0"/>
    <x v="0"/>
    <x v="0"/>
    <x v="0"/>
    <x v="0"/>
    <x v="0"/>
    <s v="Retençoes Pensao Alimenticia"/>
    <x v="0"/>
    <x v="0"/>
    <x v="0"/>
    <x v="0"/>
    <x v="2"/>
    <x v="0"/>
    <x v="0"/>
    <x v="0"/>
    <x v="0"/>
    <x v="1"/>
    <x v="0"/>
    <x v="0"/>
    <s v="Despesa de pagamento de pensão dos menores referente ao mês de dezembro de 2024, BCA e CACV, conforme anexo."/>
  </r>
  <r>
    <x v="0"/>
    <n v="0"/>
    <n v="0"/>
    <n v="0"/>
    <n v="89670"/>
    <x v="2159"/>
    <x v="0"/>
    <x v="1"/>
    <x v="0"/>
    <s v="80.02.01"/>
    <x v="2"/>
    <x v="2"/>
    <x v="2"/>
    <s v="Retenções Iur"/>
    <s v="80.02.01"/>
    <s v="Retenções Iur"/>
    <s v="80.02.01"/>
    <x v="2"/>
    <x v="0"/>
    <x v="1"/>
    <x v="0"/>
    <x v="1"/>
    <x v="2"/>
    <x v="2"/>
    <x v="0"/>
    <x v="11"/>
    <s v="2024-12-17"/>
    <x v="3"/>
    <n v="89670"/>
    <x v="0"/>
    <m/>
    <x v="0"/>
    <m/>
    <x v="2"/>
    <n v="100474696"/>
    <x v="0"/>
    <x v="0"/>
    <s v="Retenções Iur"/>
    <s v="ORI"/>
    <x v="0"/>
    <s v="RIUR"/>
    <x v="0"/>
    <x v="0"/>
    <x v="0"/>
    <x v="0"/>
    <x v="0"/>
    <x v="0"/>
    <x v="0"/>
    <x v="0"/>
    <x v="0"/>
    <x v="0"/>
    <x v="0"/>
    <s v="Retenções Iur"/>
    <x v="0"/>
    <x v="0"/>
    <x v="0"/>
    <x v="0"/>
    <x v="2"/>
    <x v="0"/>
    <x v="0"/>
    <x v="0"/>
    <x v="0"/>
    <x v="1"/>
    <x v="0"/>
    <x v="0"/>
    <s v="RETENCAO OT"/>
  </r>
  <r>
    <x v="0"/>
    <n v="0"/>
    <n v="0"/>
    <n v="0"/>
    <n v="4533"/>
    <x v="2160"/>
    <x v="0"/>
    <x v="1"/>
    <x v="0"/>
    <s v="80.02.10.21"/>
    <x v="52"/>
    <x v="2"/>
    <x v="2"/>
    <s v="Outros"/>
    <s v="80.02.10"/>
    <s v="Outros"/>
    <s v="80.02.10"/>
    <x v="71"/>
    <x v="0"/>
    <x v="1"/>
    <x v="0"/>
    <x v="1"/>
    <x v="2"/>
    <x v="2"/>
    <x v="0"/>
    <x v="11"/>
    <s v="2024-12-17"/>
    <x v="3"/>
    <n v="45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5840"/>
    <x v="2161"/>
    <x v="0"/>
    <x v="1"/>
    <x v="0"/>
    <s v="80.02.10.01"/>
    <x v="16"/>
    <x v="2"/>
    <x v="2"/>
    <s v="Outros"/>
    <s v="80.02.10"/>
    <s v="Outros"/>
    <s v="80.02.10"/>
    <x v="37"/>
    <x v="0"/>
    <x v="1"/>
    <x v="0"/>
    <x v="1"/>
    <x v="2"/>
    <x v="2"/>
    <x v="0"/>
    <x v="11"/>
    <s v="2024-12-16"/>
    <x v="3"/>
    <n v="58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32760"/>
    <x v="2162"/>
    <x v="0"/>
    <x v="1"/>
    <x v="0"/>
    <s v="80.02.01"/>
    <x v="2"/>
    <x v="2"/>
    <x v="2"/>
    <s v="Retenções Iur"/>
    <s v="80.02.01"/>
    <s v="Retenções Iur"/>
    <s v="80.02.01"/>
    <x v="2"/>
    <x v="0"/>
    <x v="1"/>
    <x v="0"/>
    <x v="1"/>
    <x v="2"/>
    <x v="2"/>
    <x v="0"/>
    <x v="11"/>
    <s v="2024-12-16"/>
    <x v="3"/>
    <n v="32760"/>
    <x v="0"/>
    <m/>
    <x v="0"/>
    <m/>
    <x v="2"/>
    <n v="100474696"/>
    <x v="0"/>
    <x v="0"/>
    <s v="Retenções Iur"/>
    <s v="ORI"/>
    <x v="0"/>
    <s v="RIUR"/>
    <x v="0"/>
    <x v="0"/>
    <x v="0"/>
    <x v="0"/>
    <x v="0"/>
    <x v="0"/>
    <x v="0"/>
    <x v="0"/>
    <x v="0"/>
    <x v="0"/>
    <x v="0"/>
    <s v="Retenções Iur"/>
    <x v="0"/>
    <x v="0"/>
    <x v="0"/>
    <x v="0"/>
    <x v="2"/>
    <x v="0"/>
    <x v="0"/>
    <x v="0"/>
    <x v="0"/>
    <x v="1"/>
    <x v="0"/>
    <x v="0"/>
    <s v="RETENCAO OT"/>
  </r>
  <r>
    <x v="0"/>
    <n v="0"/>
    <n v="0"/>
    <n v="0"/>
    <n v="9000"/>
    <x v="2163"/>
    <x v="0"/>
    <x v="1"/>
    <x v="0"/>
    <s v="80.02.10.03"/>
    <x v="43"/>
    <x v="2"/>
    <x v="2"/>
    <s v="Outros"/>
    <s v="80.02.10"/>
    <s v="Outros"/>
    <s v="80.02.10"/>
    <x v="68"/>
    <x v="0"/>
    <x v="1"/>
    <x v="0"/>
    <x v="1"/>
    <x v="2"/>
    <x v="2"/>
    <x v="0"/>
    <x v="11"/>
    <s v="2024-12-16"/>
    <x v="3"/>
    <n v="9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49733"/>
    <x v="2164"/>
    <x v="0"/>
    <x v="1"/>
    <x v="0"/>
    <s v="80.02.10.01"/>
    <x v="16"/>
    <x v="2"/>
    <x v="2"/>
    <s v="Outros"/>
    <s v="80.02.10"/>
    <s v="Outros"/>
    <s v="80.02.10"/>
    <x v="37"/>
    <x v="0"/>
    <x v="1"/>
    <x v="0"/>
    <x v="1"/>
    <x v="2"/>
    <x v="2"/>
    <x v="0"/>
    <x v="11"/>
    <s v="2024-12-16"/>
    <x v="3"/>
    <n v="4973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40"/>
    <x v="2165"/>
    <x v="0"/>
    <x v="1"/>
    <x v="0"/>
    <s v="80.02.10.24"/>
    <x v="47"/>
    <x v="2"/>
    <x v="2"/>
    <s v="Outros"/>
    <s v="80.02.10"/>
    <s v="Outros"/>
    <s v="80.02.10"/>
    <x v="67"/>
    <x v="0"/>
    <x v="1"/>
    <x v="0"/>
    <x v="1"/>
    <x v="2"/>
    <x v="2"/>
    <x v="0"/>
    <x v="11"/>
    <s v="2024-12-16"/>
    <x v="3"/>
    <n v="1040"/>
    <x v="0"/>
    <m/>
    <x v="0"/>
    <m/>
    <x v="18"/>
    <n v="100478987"/>
    <x v="0"/>
    <x v="0"/>
    <s v="Retenções SIACSA"/>
    <s v="ORI"/>
    <x v="0"/>
    <s v="SIACSA"/>
    <x v="0"/>
    <x v="0"/>
    <x v="0"/>
    <x v="0"/>
    <x v="0"/>
    <x v="0"/>
    <x v="0"/>
    <x v="0"/>
    <x v="0"/>
    <x v="0"/>
    <x v="0"/>
    <s v="Retenções SIACSA"/>
    <x v="0"/>
    <x v="0"/>
    <x v="0"/>
    <x v="0"/>
    <x v="2"/>
    <x v="0"/>
    <x v="0"/>
    <x v="0"/>
    <x v="0"/>
    <x v="1"/>
    <x v="0"/>
    <x v="0"/>
    <s v="RETENCAO OT"/>
  </r>
  <r>
    <x v="0"/>
    <n v="0"/>
    <n v="0"/>
    <n v="0"/>
    <n v="1400"/>
    <x v="2166"/>
    <x v="0"/>
    <x v="0"/>
    <x v="0"/>
    <s v="03.16.23"/>
    <x v="14"/>
    <x v="0"/>
    <x v="0"/>
    <s v="Direção da Educação, Formação Profissional, Emprego"/>
    <s v="03.16.23"/>
    <s v="Direção da Educação, Formação Profissional, Emprego"/>
    <s v="03.16.23"/>
    <x v="3"/>
    <x v="0"/>
    <x v="0"/>
    <x v="1"/>
    <x v="0"/>
    <x v="0"/>
    <x v="0"/>
    <x v="0"/>
    <x v="0"/>
    <s v="2024-01-31"/>
    <x v="0"/>
    <n v="1400"/>
    <x v="0"/>
    <m/>
    <x v="0"/>
    <m/>
    <x v="305"/>
    <n v="100404863"/>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o Sr. Francisco Cardoso condutor pela sua deslocação em missão de serviço a cidade da Praia no dia 14 de Janeiro de 2024, conforme justificativo em anexo"/>
  </r>
  <r>
    <x v="0"/>
    <n v="0"/>
    <n v="0"/>
    <n v="0"/>
    <n v="10000"/>
    <x v="2167"/>
    <x v="0"/>
    <x v="0"/>
    <x v="0"/>
    <s v="01.25.05.12"/>
    <x v="10"/>
    <x v="3"/>
    <x v="3"/>
    <s v="Saúde"/>
    <s v="01.25.05"/>
    <s v="Saúde"/>
    <s v="01.25.05"/>
    <x v="7"/>
    <x v="0"/>
    <x v="4"/>
    <x v="4"/>
    <x v="0"/>
    <x v="1"/>
    <x v="0"/>
    <x v="0"/>
    <x v="3"/>
    <s v="2024-05-21"/>
    <x v="1"/>
    <n v="10000"/>
    <x v="0"/>
    <m/>
    <x v="0"/>
    <m/>
    <x v="343"/>
    <n v="100479649"/>
    <x v="0"/>
    <x v="0"/>
    <s v="Promoção e Inclusão Social"/>
    <s v="ORI"/>
    <x v="0"/>
    <m/>
    <x v="0"/>
    <x v="0"/>
    <x v="0"/>
    <x v="0"/>
    <x v="0"/>
    <x v="0"/>
    <x v="0"/>
    <x v="0"/>
    <x v="0"/>
    <x v="0"/>
    <x v="0"/>
    <s v="Promoção e Inclusão Social"/>
    <x v="0"/>
    <x v="0"/>
    <x v="0"/>
    <x v="0"/>
    <x v="1"/>
    <x v="0"/>
    <x v="0"/>
    <x v="0"/>
    <x v="0"/>
    <x v="0"/>
    <x v="0"/>
    <x v="0"/>
    <s v="Apoio para aquisição de cesta básica para o senhor Juvenal de uma família vulnerável, conforme anexo.  "/>
  </r>
  <r>
    <x v="0"/>
    <n v="0"/>
    <n v="0"/>
    <n v="0"/>
    <n v="6000"/>
    <x v="2168"/>
    <x v="0"/>
    <x v="0"/>
    <x v="0"/>
    <s v="03.16.15"/>
    <x v="0"/>
    <x v="0"/>
    <x v="0"/>
    <s v="Direção Financeira"/>
    <s v="03.16.15"/>
    <s v="Direção Financeira"/>
    <s v="03.16.15"/>
    <x v="3"/>
    <x v="0"/>
    <x v="0"/>
    <x v="1"/>
    <x v="0"/>
    <x v="0"/>
    <x v="0"/>
    <x v="0"/>
    <x v="2"/>
    <s v="2024-02-15"/>
    <x v="0"/>
    <n v="6000"/>
    <x v="0"/>
    <m/>
    <x v="0"/>
    <m/>
    <x v="57"/>
    <n v="100475419"/>
    <x v="0"/>
    <x v="0"/>
    <s v="Direção Financeira"/>
    <s v="ORI"/>
    <x v="0"/>
    <m/>
    <x v="0"/>
    <x v="0"/>
    <x v="0"/>
    <x v="0"/>
    <x v="0"/>
    <x v="0"/>
    <x v="0"/>
    <x v="0"/>
    <x v="0"/>
    <x v="0"/>
    <x v="0"/>
    <s v="Direção Financeira"/>
    <x v="0"/>
    <x v="0"/>
    <x v="0"/>
    <x v="0"/>
    <x v="0"/>
    <x v="0"/>
    <x v="0"/>
    <x v="0"/>
    <x v="0"/>
    <x v="0"/>
    <x v="0"/>
    <x v="0"/>
    <s v="Ajuda de custo e subsidio transporte a favor do Sra. Anila Rodrigues pela sua deslocação em missão de serviço a cidade da Praia nos dias 15 e 16 de fevereiro."/>
  </r>
  <r>
    <x v="0"/>
    <n v="0"/>
    <n v="0"/>
    <n v="0"/>
    <n v="12000"/>
    <x v="2169"/>
    <x v="0"/>
    <x v="0"/>
    <x v="0"/>
    <s v="03.16.15"/>
    <x v="0"/>
    <x v="0"/>
    <x v="0"/>
    <s v="Direção Financeira"/>
    <s v="03.16.15"/>
    <s v="Direção Financeira"/>
    <s v="03.16.15"/>
    <x v="3"/>
    <x v="0"/>
    <x v="0"/>
    <x v="1"/>
    <x v="0"/>
    <x v="0"/>
    <x v="0"/>
    <x v="0"/>
    <x v="2"/>
    <s v="2024-02-21"/>
    <x v="0"/>
    <n v="12000"/>
    <x v="0"/>
    <m/>
    <x v="0"/>
    <m/>
    <x v="57"/>
    <n v="100475419"/>
    <x v="0"/>
    <x v="0"/>
    <s v="Direção Financeira"/>
    <s v="ORI"/>
    <x v="0"/>
    <m/>
    <x v="0"/>
    <x v="0"/>
    <x v="0"/>
    <x v="0"/>
    <x v="0"/>
    <x v="0"/>
    <x v="0"/>
    <x v="0"/>
    <x v="0"/>
    <x v="0"/>
    <x v="0"/>
    <s v="Direção Financeira"/>
    <x v="0"/>
    <x v="0"/>
    <x v="0"/>
    <x v="0"/>
    <x v="0"/>
    <x v="0"/>
    <x v="0"/>
    <x v="0"/>
    <x v="0"/>
    <x v="0"/>
    <x v="0"/>
    <x v="0"/>
    <s v="Ajuda de custo e subsidio transporte a favor da sra. Anila Rodrigues, pela sua deslocação a Praia nos dias 20 a 23 de fevereiro em missão oficial de serviço."/>
  </r>
  <r>
    <x v="0"/>
    <n v="0"/>
    <n v="0"/>
    <n v="0"/>
    <n v="6000"/>
    <x v="2170"/>
    <x v="0"/>
    <x v="1"/>
    <x v="0"/>
    <s v="03.03.10"/>
    <x v="8"/>
    <x v="0"/>
    <x v="4"/>
    <s v="Receitas Da Câmara"/>
    <s v="03.03.10"/>
    <s v="Receitas Da Câmara"/>
    <s v="03.03.10"/>
    <x v="81"/>
    <x v="0"/>
    <x v="3"/>
    <x v="3"/>
    <x v="0"/>
    <x v="0"/>
    <x v="2"/>
    <x v="0"/>
    <x v="0"/>
    <s v="2024-01-30"/>
    <x v="0"/>
    <n v="6000"/>
    <x v="0"/>
    <m/>
    <x v="0"/>
    <m/>
    <x v="6"/>
    <n v="100474914"/>
    <x v="0"/>
    <x v="0"/>
    <s v="Receitas Da Câmara"/>
    <s v="EXT"/>
    <x v="0"/>
    <s v="RDC"/>
    <x v="0"/>
    <x v="0"/>
    <x v="0"/>
    <x v="0"/>
    <x v="0"/>
    <x v="0"/>
    <x v="0"/>
    <x v="0"/>
    <x v="0"/>
    <x v="0"/>
    <x v="0"/>
    <s v="Receitas Da Câmara"/>
    <x v="0"/>
    <x v="0"/>
    <x v="0"/>
    <x v="0"/>
    <x v="0"/>
    <x v="0"/>
    <x v="0"/>
    <x v="0"/>
    <x v="0"/>
    <x v="0"/>
    <x v="0"/>
    <x v="0"/>
    <s v="Pagamento de renda de casa, conforme anexo."/>
  </r>
  <r>
    <x v="0"/>
    <n v="0"/>
    <n v="0"/>
    <n v="0"/>
    <n v="55010"/>
    <x v="2171"/>
    <x v="0"/>
    <x v="0"/>
    <x v="0"/>
    <s v="03.16.15"/>
    <x v="0"/>
    <x v="0"/>
    <x v="0"/>
    <s v="Direção Financeira"/>
    <s v="03.16.15"/>
    <s v="Direção Financeira"/>
    <s v="03.16.15"/>
    <x v="36"/>
    <x v="0"/>
    <x v="0"/>
    <x v="0"/>
    <x v="0"/>
    <x v="0"/>
    <x v="0"/>
    <x v="0"/>
    <x v="0"/>
    <s v="2024-01-09"/>
    <x v="0"/>
    <n v="55010"/>
    <x v="0"/>
    <m/>
    <x v="0"/>
    <m/>
    <x v="1"/>
    <n v="100476920"/>
    <x v="0"/>
    <x v="0"/>
    <s v="Direção Financeira"/>
    <s v="ORI"/>
    <x v="0"/>
    <m/>
    <x v="0"/>
    <x v="0"/>
    <x v="0"/>
    <x v="0"/>
    <x v="0"/>
    <x v="0"/>
    <x v="0"/>
    <x v="0"/>
    <x v="0"/>
    <x v="0"/>
    <x v="0"/>
    <s v="Direção Financeira"/>
    <x v="0"/>
    <x v="0"/>
    <x v="0"/>
    <x v="0"/>
    <x v="0"/>
    <x v="0"/>
    <x v="0"/>
    <x v="0"/>
    <x v="0"/>
    <x v="0"/>
    <x v="0"/>
    <x v="0"/>
    <s v="Pagamento a favor de Felisberto Carvalho Auto, referente a aquisição de combustíveis, destinados as viaturas afeto aos serviços da CMSM, conforme fatura em anexo.  "/>
  </r>
  <r>
    <x v="0"/>
    <n v="0"/>
    <n v="0"/>
    <n v="0"/>
    <n v="600"/>
    <x v="2172"/>
    <x v="0"/>
    <x v="1"/>
    <x v="0"/>
    <s v="03.03.10"/>
    <x v="8"/>
    <x v="0"/>
    <x v="4"/>
    <s v="Receitas Da Câmara"/>
    <s v="03.03.10"/>
    <s v="Receitas Da Câmara"/>
    <s v="03.03.10"/>
    <x v="6"/>
    <x v="0"/>
    <x v="3"/>
    <x v="3"/>
    <x v="0"/>
    <x v="0"/>
    <x v="2"/>
    <x v="0"/>
    <x v="2"/>
    <s v="2024-02-12"/>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
    <x v="2173"/>
    <x v="0"/>
    <x v="1"/>
    <x v="0"/>
    <s v="03.03.10"/>
    <x v="8"/>
    <x v="0"/>
    <x v="4"/>
    <s v="Receitas Da Câmara"/>
    <s v="03.03.10"/>
    <s v="Receitas Da Câmara"/>
    <s v="03.03.10"/>
    <x v="22"/>
    <x v="0"/>
    <x v="3"/>
    <x v="7"/>
    <x v="0"/>
    <x v="0"/>
    <x v="2"/>
    <x v="0"/>
    <x v="2"/>
    <s v="2024-02-12"/>
    <x v="0"/>
    <n v="10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2174"/>
    <x v="0"/>
    <x v="1"/>
    <x v="0"/>
    <s v="03.03.10"/>
    <x v="8"/>
    <x v="0"/>
    <x v="4"/>
    <s v="Receitas Da Câmara"/>
    <s v="03.03.10"/>
    <s v="Receitas Da Câmara"/>
    <s v="03.03.10"/>
    <x v="11"/>
    <x v="0"/>
    <x v="0"/>
    <x v="5"/>
    <x v="0"/>
    <x v="0"/>
    <x v="2"/>
    <x v="0"/>
    <x v="2"/>
    <s v="2024-02-12"/>
    <x v="0"/>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53"/>
    <x v="2175"/>
    <x v="0"/>
    <x v="1"/>
    <x v="0"/>
    <s v="03.03.10"/>
    <x v="8"/>
    <x v="0"/>
    <x v="4"/>
    <s v="Receitas Da Câmara"/>
    <s v="03.03.10"/>
    <s v="Receitas Da Câmara"/>
    <s v="03.03.10"/>
    <x v="9"/>
    <x v="0"/>
    <x v="3"/>
    <x v="3"/>
    <x v="0"/>
    <x v="0"/>
    <x v="2"/>
    <x v="0"/>
    <x v="2"/>
    <s v="2024-02-12"/>
    <x v="0"/>
    <n v="62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0"/>
    <x v="2176"/>
    <x v="0"/>
    <x v="1"/>
    <x v="0"/>
    <s v="03.03.10"/>
    <x v="8"/>
    <x v="0"/>
    <x v="4"/>
    <s v="Receitas Da Câmara"/>
    <s v="03.03.10"/>
    <s v="Receitas Da Câmara"/>
    <s v="03.03.10"/>
    <x v="26"/>
    <x v="0"/>
    <x v="3"/>
    <x v="3"/>
    <x v="0"/>
    <x v="0"/>
    <x v="2"/>
    <x v="0"/>
    <x v="2"/>
    <s v="2024-02-12"/>
    <x v="0"/>
    <n v="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450"/>
    <x v="2177"/>
    <x v="0"/>
    <x v="1"/>
    <x v="0"/>
    <s v="03.03.10"/>
    <x v="8"/>
    <x v="0"/>
    <x v="4"/>
    <s v="Receitas Da Câmara"/>
    <s v="03.03.10"/>
    <s v="Receitas Da Câmara"/>
    <s v="03.03.10"/>
    <x v="13"/>
    <x v="0"/>
    <x v="3"/>
    <x v="3"/>
    <x v="0"/>
    <x v="0"/>
    <x v="2"/>
    <x v="0"/>
    <x v="2"/>
    <s v="2024-02-12"/>
    <x v="0"/>
    <n v="1745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000"/>
    <x v="2178"/>
    <x v="0"/>
    <x v="1"/>
    <x v="0"/>
    <s v="03.03.10"/>
    <x v="8"/>
    <x v="0"/>
    <x v="4"/>
    <s v="Receitas Da Câmara"/>
    <s v="03.03.10"/>
    <s v="Receitas Da Câmara"/>
    <s v="03.03.10"/>
    <x v="15"/>
    <x v="0"/>
    <x v="0"/>
    <x v="0"/>
    <x v="0"/>
    <x v="0"/>
    <x v="2"/>
    <x v="0"/>
    <x v="2"/>
    <s v="2024-02-12"/>
    <x v="0"/>
    <n v="3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256"/>
    <x v="2179"/>
    <x v="0"/>
    <x v="1"/>
    <x v="0"/>
    <s v="03.03.10"/>
    <x v="8"/>
    <x v="0"/>
    <x v="4"/>
    <s v="Receitas Da Câmara"/>
    <s v="03.03.10"/>
    <s v="Receitas Da Câmara"/>
    <s v="03.03.10"/>
    <x v="18"/>
    <x v="0"/>
    <x v="0"/>
    <x v="0"/>
    <x v="0"/>
    <x v="0"/>
    <x v="2"/>
    <x v="0"/>
    <x v="2"/>
    <s v="2024-02-12"/>
    <x v="0"/>
    <n v="3025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2180"/>
    <x v="0"/>
    <x v="1"/>
    <x v="0"/>
    <s v="03.03.10"/>
    <x v="8"/>
    <x v="0"/>
    <x v="4"/>
    <s v="Receitas Da Câmara"/>
    <s v="03.03.10"/>
    <s v="Receitas Da Câmara"/>
    <s v="03.03.10"/>
    <x v="19"/>
    <x v="0"/>
    <x v="3"/>
    <x v="6"/>
    <x v="0"/>
    <x v="0"/>
    <x v="2"/>
    <x v="0"/>
    <x v="2"/>
    <s v="2024-02-12"/>
    <x v="0"/>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
    <x v="2181"/>
    <x v="0"/>
    <x v="1"/>
    <x v="0"/>
    <s v="03.03.10"/>
    <x v="8"/>
    <x v="0"/>
    <x v="4"/>
    <s v="Receitas Da Câmara"/>
    <s v="03.03.10"/>
    <s v="Receitas Da Câmara"/>
    <s v="03.03.10"/>
    <x v="8"/>
    <x v="0"/>
    <x v="3"/>
    <x v="3"/>
    <x v="0"/>
    <x v="0"/>
    <x v="2"/>
    <x v="0"/>
    <x v="2"/>
    <s v="2024-02-12"/>
    <x v="0"/>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2182"/>
    <x v="0"/>
    <x v="1"/>
    <x v="0"/>
    <s v="03.03.10"/>
    <x v="8"/>
    <x v="0"/>
    <x v="4"/>
    <s v="Receitas Da Câmara"/>
    <s v="03.03.10"/>
    <s v="Receitas Da Câmara"/>
    <s v="03.03.10"/>
    <x v="12"/>
    <x v="0"/>
    <x v="3"/>
    <x v="3"/>
    <x v="0"/>
    <x v="0"/>
    <x v="2"/>
    <x v="0"/>
    <x v="2"/>
    <s v="2024-02-12"/>
    <x v="0"/>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720"/>
    <x v="2183"/>
    <x v="0"/>
    <x v="1"/>
    <x v="0"/>
    <s v="03.03.10"/>
    <x v="8"/>
    <x v="0"/>
    <x v="4"/>
    <s v="Receitas Da Câmara"/>
    <s v="03.03.10"/>
    <s v="Receitas Da Câmara"/>
    <s v="03.03.10"/>
    <x v="17"/>
    <x v="0"/>
    <x v="3"/>
    <x v="3"/>
    <x v="0"/>
    <x v="0"/>
    <x v="2"/>
    <x v="0"/>
    <x v="2"/>
    <s v="2024-02-12"/>
    <x v="0"/>
    <n v="14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25"/>
    <x v="2184"/>
    <x v="0"/>
    <x v="1"/>
    <x v="0"/>
    <s v="03.03.10"/>
    <x v="8"/>
    <x v="0"/>
    <x v="4"/>
    <s v="Receitas Da Câmara"/>
    <s v="03.03.10"/>
    <s v="Receitas Da Câmara"/>
    <s v="03.03.10"/>
    <x v="10"/>
    <x v="0"/>
    <x v="3"/>
    <x v="3"/>
    <x v="0"/>
    <x v="0"/>
    <x v="2"/>
    <x v="0"/>
    <x v="2"/>
    <s v="2024-02-12"/>
    <x v="0"/>
    <n v="15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
    <x v="2185"/>
    <x v="0"/>
    <x v="1"/>
    <x v="0"/>
    <s v="03.03.10"/>
    <x v="8"/>
    <x v="0"/>
    <x v="4"/>
    <s v="Receitas Da Câmara"/>
    <s v="03.03.10"/>
    <s v="Receitas Da Câmara"/>
    <s v="03.03.10"/>
    <x v="23"/>
    <x v="0"/>
    <x v="3"/>
    <x v="7"/>
    <x v="0"/>
    <x v="0"/>
    <x v="2"/>
    <x v="0"/>
    <x v="2"/>
    <s v="2024-02-12"/>
    <x v="0"/>
    <n v="4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00"/>
    <x v="2186"/>
    <x v="0"/>
    <x v="1"/>
    <x v="0"/>
    <s v="03.03.10"/>
    <x v="8"/>
    <x v="0"/>
    <x v="4"/>
    <s v="Receitas Da Câmara"/>
    <s v="03.03.10"/>
    <s v="Receitas Da Câmara"/>
    <s v="03.03.10"/>
    <x v="11"/>
    <x v="0"/>
    <x v="0"/>
    <x v="5"/>
    <x v="0"/>
    <x v="0"/>
    <x v="2"/>
    <x v="0"/>
    <x v="2"/>
    <s v="2024-02-15"/>
    <x v="0"/>
    <n v="5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00"/>
    <x v="2187"/>
    <x v="0"/>
    <x v="1"/>
    <x v="0"/>
    <s v="03.03.10"/>
    <x v="8"/>
    <x v="0"/>
    <x v="4"/>
    <s v="Receitas Da Câmara"/>
    <s v="03.03.10"/>
    <s v="Receitas Da Câmara"/>
    <s v="03.03.10"/>
    <x v="13"/>
    <x v="0"/>
    <x v="3"/>
    <x v="3"/>
    <x v="0"/>
    <x v="0"/>
    <x v="2"/>
    <x v="0"/>
    <x v="2"/>
    <s v="2024-02-15"/>
    <x v="0"/>
    <n v="3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2188"/>
    <x v="0"/>
    <x v="1"/>
    <x v="0"/>
    <s v="03.03.10"/>
    <x v="8"/>
    <x v="0"/>
    <x v="4"/>
    <s v="Receitas Da Câmara"/>
    <s v="03.03.10"/>
    <s v="Receitas Da Câmara"/>
    <s v="03.03.10"/>
    <x v="6"/>
    <x v="0"/>
    <x v="3"/>
    <x v="3"/>
    <x v="0"/>
    <x v="0"/>
    <x v="2"/>
    <x v="0"/>
    <x v="2"/>
    <s v="2024-02-15"/>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0"/>
    <x v="2189"/>
    <x v="0"/>
    <x v="1"/>
    <x v="0"/>
    <s v="03.03.10"/>
    <x v="8"/>
    <x v="0"/>
    <x v="4"/>
    <s v="Receitas Da Câmara"/>
    <s v="03.03.10"/>
    <s v="Receitas Da Câmara"/>
    <s v="03.03.10"/>
    <x v="12"/>
    <x v="0"/>
    <x v="3"/>
    <x v="3"/>
    <x v="0"/>
    <x v="0"/>
    <x v="2"/>
    <x v="0"/>
    <x v="2"/>
    <s v="2024-02-15"/>
    <x v="0"/>
    <n v="10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2190"/>
    <x v="0"/>
    <x v="1"/>
    <x v="0"/>
    <s v="03.03.10"/>
    <x v="8"/>
    <x v="0"/>
    <x v="4"/>
    <s v="Receitas Da Câmara"/>
    <s v="03.03.10"/>
    <s v="Receitas Da Câmara"/>
    <s v="03.03.10"/>
    <x v="20"/>
    <x v="0"/>
    <x v="3"/>
    <x v="3"/>
    <x v="0"/>
    <x v="0"/>
    <x v="2"/>
    <x v="0"/>
    <x v="2"/>
    <s v="2024-02-15"/>
    <x v="0"/>
    <n v="36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93542"/>
    <x v="2191"/>
    <x v="0"/>
    <x v="1"/>
    <x v="0"/>
    <s v="03.03.10"/>
    <x v="8"/>
    <x v="0"/>
    <x v="4"/>
    <s v="Receitas Da Câmara"/>
    <s v="03.03.10"/>
    <s v="Receitas Da Câmara"/>
    <s v="03.03.10"/>
    <x v="15"/>
    <x v="0"/>
    <x v="0"/>
    <x v="0"/>
    <x v="0"/>
    <x v="0"/>
    <x v="2"/>
    <x v="0"/>
    <x v="2"/>
    <s v="2024-02-15"/>
    <x v="0"/>
    <n v="19354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192"/>
    <x v="0"/>
    <x v="1"/>
    <x v="0"/>
    <s v="03.03.10"/>
    <x v="8"/>
    <x v="0"/>
    <x v="4"/>
    <s v="Receitas Da Câmara"/>
    <s v="03.03.10"/>
    <s v="Receitas Da Câmara"/>
    <s v="03.03.10"/>
    <x v="8"/>
    <x v="0"/>
    <x v="3"/>
    <x v="3"/>
    <x v="0"/>
    <x v="0"/>
    <x v="2"/>
    <x v="0"/>
    <x v="2"/>
    <s v="2024-02-15"/>
    <x v="0"/>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635"/>
    <x v="2193"/>
    <x v="0"/>
    <x v="1"/>
    <x v="0"/>
    <s v="03.03.10"/>
    <x v="8"/>
    <x v="0"/>
    <x v="4"/>
    <s v="Receitas Da Câmara"/>
    <s v="03.03.10"/>
    <s v="Receitas Da Câmara"/>
    <s v="03.03.10"/>
    <x v="10"/>
    <x v="0"/>
    <x v="3"/>
    <x v="3"/>
    <x v="0"/>
    <x v="0"/>
    <x v="2"/>
    <x v="0"/>
    <x v="2"/>
    <s v="2024-02-15"/>
    <x v="0"/>
    <n v="76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2194"/>
    <x v="0"/>
    <x v="1"/>
    <x v="0"/>
    <s v="03.03.10"/>
    <x v="8"/>
    <x v="0"/>
    <x v="4"/>
    <s v="Receitas Da Câmara"/>
    <s v="03.03.10"/>
    <s v="Receitas Da Câmara"/>
    <s v="03.03.10"/>
    <x v="9"/>
    <x v="0"/>
    <x v="3"/>
    <x v="3"/>
    <x v="0"/>
    <x v="0"/>
    <x v="2"/>
    <x v="0"/>
    <x v="2"/>
    <s v="2024-02-15"/>
    <x v="0"/>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715"/>
    <x v="2195"/>
    <x v="0"/>
    <x v="1"/>
    <x v="0"/>
    <s v="03.03.10"/>
    <x v="8"/>
    <x v="0"/>
    <x v="4"/>
    <s v="Receitas Da Câmara"/>
    <s v="03.03.10"/>
    <s v="Receitas Da Câmara"/>
    <s v="03.03.10"/>
    <x v="18"/>
    <x v="0"/>
    <x v="0"/>
    <x v="0"/>
    <x v="0"/>
    <x v="0"/>
    <x v="2"/>
    <x v="0"/>
    <x v="2"/>
    <s v="2024-02-15"/>
    <x v="0"/>
    <n v="5571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200"/>
    <x v="2196"/>
    <x v="0"/>
    <x v="1"/>
    <x v="0"/>
    <s v="03.03.10"/>
    <x v="8"/>
    <x v="0"/>
    <x v="4"/>
    <s v="Receitas Da Câmara"/>
    <s v="03.03.10"/>
    <s v="Receitas Da Câmara"/>
    <s v="03.03.10"/>
    <x v="42"/>
    <x v="0"/>
    <x v="3"/>
    <x v="3"/>
    <x v="0"/>
    <x v="0"/>
    <x v="2"/>
    <x v="0"/>
    <x v="2"/>
    <s v="2024-02-15"/>
    <x v="0"/>
    <n v="15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710"/>
    <x v="2197"/>
    <x v="0"/>
    <x v="1"/>
    <x v="0"/>
    <s v="03.03.10"/>
    <x v="8"/>
    <x v="0"/>
    <x v="4"/>
    <s v="Receitas Da Câmara"/>
    <s v="03.03.10"/>
    <s v="Receitas Da Câmara"/>
    <s v="03.03.10"/>
    <x v="17"/>
    <x v="0"/>
    <x v="3"/>
    <x v="3"/>
    <x v="0"/>
    <x v="0"/>
    <x v="2"/>
    <x v="0"/>
    <x v="2"/>
    <s v="2024-02-15"/>
    <x v="0"/>
    <n v="197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11"/>
    <x v="2198"/>
    <x v="0"/>
    <x v="1"/>
    <x v="0"/>
    <s v="03.03.10"/>
    <x v="8"/>
    <x v="0"/>
    <x v="4"/>
    <s v="Receitas Da Câmara"/>
    <s v="03.03.10"/>
    <s v="Receitas Da Câmara"/>
    <s v="03.03.10"/>
    <x v="19"/>
    <x v="0"/>
    <x v="3"/>
    <x v="6"/>
    <x v="0"/>
    <x v="0"/>
    <x v="2"/>
    <x v="0"/>
    <x v="2"/>
    <s v="2024-02-20"/>
    <x v="0"/>
    <n v="211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828"/>
    <x v="2199"/>
    <x v="0"/>
    <x v="1"/>
    <x v="0"/>
    <s v="03.03.10"/>
    <x v="8"/>
    <x v="0"/>
    <x v="4"/>
    <s v="Receitas Da Câmara"/>
    <s v="03.03.10"/>
    <s v="Receitas Da Câmara"/>
    <s v="03.03.10"/>
    <x v="18"/>
    <x v="0"/>
    <x v="0"/>
    <x v="0"/>
    <x v="0"/>
    <x v="0"/>
    <x v="2"/>
    <x v="0"/>
    <x v="2"/>
    <s v="2024-02-20"/>
    <x v="0"/>
    <n v="7382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245"/>
    <x v="2200"/>
    <x v="0"/>
    <x v="1"/>
    <x v="0"/>
    <s v="03.03.10"/>
    <x v="8"/>
    <x v="0"/>
    <x v="4"/>
    <s v="Receitas Da Câmara"/>
    <s v="03.03.10"/>
    <s v="Receitas Da Câmara"/>
    <s v="03.03.10"/>
    <x v="10"/>
    <x v="0"/>
    <x v="3"/>
    <x v="3"/>
    <x v="0"/>
    <x v="0"/>
    <x v="2"/>
    <x v="0"/>
    <x v="2"/>
    <s v="2024-02-20"/>
    <x v="0"/>
    <n v="1224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000"/>
    <x v="2201"/>
    <x v="0"/>
    <x v="1"/>
    <x v="0"/>
    <s v="03.03.10"/>
    <x v="8"/>
    <x v="0"/>
    <x v="4"/>
    <s v="Receitas Da Câmara"/>
    <s v="03.03.10"/>
    <s v="Receitas Da Câmara"/>
    <s v="03.03.10"/>
    <x v="15"/>
    <x v="0"/>
    <x v="0"/>
    <x v="0"/>
    <x v="0"/>
    <x v="0"/>
    <x v="2"/>
    <x v="0"/>
    <x v="2"/>
    <s v="2024-02-20"/>
    <x v="0"/>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0"/>
    <x v="2202"/>
    <x v="0"/>
    <x v="1"/>
    <x v="0"/>
    <s v="03.03.10"/>
    <x v="8"/>
    <x v="0"/>
    <x v="4"/>
    <s v="Receitas Da Câmara"/>
    <s v="03.03.10"/>
    <s v="Receitas Da Câmara"/>
    <s v="03.03.10"/>
    <x v="8"/>
    <x v="0"/>
    <x v="3"/>
    <x v="3"/>
    <x v="0"/>
    <x v="0"/>
    <x v="2"/>
    <x v="0"/>
    <x v="2"/>
    <s v="2024-02-20"/>
    <x v="0"/>
    <n v="4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40"/>
    <x v="2203"/>
    <x v="0"/>
    <x v="1"/>
    <x v="0"/>
    <s v="03.03.10"/>
    <x v="8"/>
    <x v="0"/>
    <x v="4"/>
    <s v="Receitas Da Câmara"/>
    <s v="03.03.10"/>
    <s v="Receitas Da Câmara"/>
    <s v="03.03.10"/>
    <x v="13"/>
    <x v="0"/>
    <x v="3"/>
    <x v="3"/>
    <x v="0"/>
    <x v="0"/>
    <x v="2"/>
    <x v="0"/>
    <x v="2"/>
    <s v="2024-02-20"/>
    <x v="0"/>
    <n v="7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0"/>
    <x v="2204"/>
    <x v="0"/>
    <x v="1"/>
    <x v="0"/>
    <s v="03.03.10"/>
    <x v="8"/>
    <x v="0"/>
    <x v="4"/>
    <s v="Receitas Da Câmara"/>
    <s v="03.03.10"/>
    <s v="Receitas Da Câmara"/>
    <s v="03.03.10"/>
    <x v="42"/>
    <x v="0"/>
    <x v="3"/>
    <x v="3"/>
    <x v="0"/>
    <x v="0"/>
    <x v="2"/>
    <x v="0"/>
    <x v="2"/>
    <s v="2024-02-20"/>
    <x v="0"/>
    <n v="16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49"/>
    <x v="2205"/>
    <x v="0"/>
    <x v="1"/>
    <x v="0"/>
    <s v="03.03.10"/>
    <x v="8"/>
    <x v="0"/>
    <x v="4"/>
    <s v="Receitas Da Câmara"/>
    <s v="03.03.10"/>
    <s v="Receitas Da Câmara"/>
    <s v="03.03.10"/>
    <x v="9"/>
    <x v="0"/>
    <x v="3"/>
    <x v="3"/>
    <x v="0"/>
    <x v="0"/>
    <x v="2"/>
    <x v="0"/>
    <x v="2"/>
    <s v="2024-02-20"/>
    <x v="0"/>
    <n v="59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2206"/>
    <x v="0"/>
    <x v="1"/>
    <x v="0"/>
    <s v="03.03.10"/>
    <x v="8"/>
    <x v="0"/>
    <x v="4"/>
    <s v="Receitas Da Câmara"/>
    <s v="03.03.10"/>
    <s v="Receitas Da Câmara"/>
    <s v="03.03.10"/>
    <x v="6"/>
    <x v="0"/>
    <x v="3"/>
    <x v="3"/>
    <x v="0"/>
    <x v="0"/>
    <x v="2"/>
    <x v="0"/>
    <x v="2"/>
    <s v="2024-02-20"/>
    <x v="0"/>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80"/>
    <x v="2207"/>
    <x v="0"/>
    <x v="1"/>
    <x v="0"/>
    <s v="03.03.10"/>
    <x v="8"/>
    <x v="0"/>
    <x v="4"/>
    <s v="Receitas Da Câmara"/>
    <s v="03.03.10"/>
    <s v="Receitas Da Câmara"/>
    <s v="03.03.10"/>
    <x v="17"/>
    <x v="0"/>
    <x v="3"/>
    <x v="3"/>
    <x v="0"/>
    <x v="0"/>
    <x v="2"/>
    <x v="0"/>
    <x v="2"/>
    <s v="2024-02-20"/>
    <x v="0"/>
    <n v="39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0"/>
    <x v="2208"/>
    <x v="0"/>
    <x v="1"/>
    <x v="0"/>
    <s v="03.03.10"/>
    <x v="8"/>
    <x v="0"/>
    <x v="4"/>
    <s v="Receitas Da Câmara"/>
    <s v="03.03.10"/>
    <s v="Receitas Da Câmara"/>
    <s v="03.03.10"/>
    <x v="11"/>
    <x v="0"/>
    <x v="0"/>
    <x v="5"/>
    <x v="0"/>
    <x v="0"/>
    <x v="2"/>
    <x v="0"/>
    <x v="2"/>
    <s v="2024-02-20"/>
    <x v="0"/>
    <n v="3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2209"/>
    <x v="0"/>
    <x v="1"/>
    <x v="0"/>
    <s v="03.03.10"/>
    <x v="8"/>
    <x v="0"/>
    <x v="4"/>
    <s v="Receitas Da Câmara"/>
    <s v="03.03.10"/>
    <s v="Receitas Da Câmara"/>
    <s v="03.03.10"/>
    <x v="20"/>
    <x v="0"/>
    <x v="3"/>
    <x v="3"/>
    <x v="0"/>
    <x v="0"/>
    <x v="2"/>
    <x v="0"/>
    <x v="2"/>
    <s v="2024-02-20"/>
    <x v="0"/>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60"/>
    <x v="2210"/>
    <x v="0"/>
    <x v="1"/>
    <x v="0"/>
    <s v="03.03.10"/>
    <x v="8"/>
    <x v="0"/>
    <x v="4"/>
    <s v="Receitas Da Câmara"/>
    <s v="03.03.10"/>
    <s v="Receitas Da Câmara"/>
    <s v="03.03.10"/>
    <x v="21"/>
    <x v="0"/>
    <x v="3"/>
    <x v="3"/>
    <x v="0"/>
    <x v="0"/>
    <x v="2"/>
    <x v="0"/>
    <x v="2"/>
    <s v="2024-02-20"/>
    <x v="0"/>
    <n v="1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211"/>
    <x v="0"/>
    <x v="1"/>
    <x v="0"/>
    <s v="03.03.10"/>
    <x v="8"/>
    <x v="0"/>
    <x v="4"/>
    <s v="Receitas Da Câmara"/>
    <s v="03.03.10"/>
    <s v="Receitas Da Câmara"/>
    <s v="03.03.10"/>
    <x v="8"/>
    <x v="0"/>
    <x v="3"/>
    <x v="3"/>
    <x v="0"/>
    <x v="0"/>
    <x v="2"/>
    <x v="0"/>
    <x v="2"/>
    <s v="2024-02-21"/>
    <x v="0"/>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30"/>
    <x v="2212"/>
    <x v="0"/>
    <x v="1"/>
    <x v="0"/>
    <s v="03.03.10"/>
    <x v="8"/>
    <x v="0"/>
    <x v="4"/>
    <s v="Receitas Da Câmara"/>
    <s v="03.03.10"/>
    <s v="Receitas Da Câmara"/>
    <s v="03.03.10"/>
    <x v="9"/>
    <x v="0"/>
    <x v="3"/>
    <x v="3"/>
    <x v="0"/>
    <x v="0"/>
    <x v="2"/>
    <x v="0"/>
    <x v="2"/>
    <s v="2024-02-21"/>
    <x v="0"/>
    <n v="4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60"/>
    <x v="2213"/>
    <x v="0"/>
    <x v="1"/>
    <x v="0"/>
    <s v="03.03.10"/>
    <x v="8"/>
    <x v="0"/>
    <x v="4"/>
    <s v="Receitas Da Câmara"/>
    <s v="03.03.10"/>
    <s v="Receitas Da Câmara"/>
    <s v="03.03.10"/>
    <x v="6"/>
    <x v="0"/>
    <x v="3"/>
    <x v="3"/>
    <x v="0"/>
    <x v="0"/>
    <x v="2"/>
    <x v="0"/>
    <x v="2"/>
    <s v="2024-02-21"/>
    <x v="0"/>
    <n v="66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00"/>
    <x v="2214"/>
    <x v="0"/>
    <x v="1"/>
    <x v="0"/>
    <s v="03.03.10"/>
    <x v="8"/>
    <x v="0"/>
    <x v="4"/>
    <s v="Receitas Da Câmara"/>
    <s v="03.03.10"/>
    <s v="Receitas Da Câmara"/>
    <s v="03.03.10"/>
    <x v="42"/>
    <x v="0"/>
    <x v="3"/>
    <x v="3"/>
    <x v="0"/>
    <x v="0"/>
    <x v="2"/>
    <x v="0"/>
    <x v="2"/>
    <s v="2024-02-21"/>
    <x v="0"/>
    <n v="6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2215"/>
    <x v="0"/>
    <x v="1"/>
    <x v="0"/>
    <s v="03.03.10"/>
    <x v="8"/>
    <x v="0"/>
    <x v="4"/>
    <s v="Receitas Da Câmara"/>
    <s v="03.03.10"/>
    <s v="Receitas Da Câmara"/>
    <s v="03.03.10"/>
    <x v="11"/>
    <x v="0"/>
    <x v="0"/>
    <x v="5"/>
    <x v="0"/>
    <x v="0"/>
    <x v="2"/>
    <x v="0"/>
    <x v="2"/>
    <s v="2024-02-21"/>
    <x v="0"/>
    <n v="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400"/>
    <x v="2216"/>
    <x v="0"/>
    <x v="1"/>
    <x v="0"/>
    <s v="03.03.10"/>
    <x v="8"/>
    <x v="0"/>
    <x v="4"/>
    <s v="Receitas Da Câmara"/>
    <s v="03.03.10"/>
    <s v="Receitas Da Câmara"/>
    <s v="03.03.10"/>
    <x v="20"/>
    <x v="0"/>
    <x v="3"/>
    <x v="3"/>
    <x v="0"/>
    <x v="0"/>
    <x v="2"/>
    <x v="0"/>
    <x v="2"/>
    <s v="2024-02-21"/>
    <x v="0"/>
    <n v="14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20"/>
    <x v="2217"/>
    <x v="0"/>
    <x v="1"/>
    <x v="0"/>
    <s v="03.03.10"/>
    <x v="8"/>
    <x v="0"/>
    <x v="4"/>
    <s v="Receitas Da Câmara"/>
    <s v="03.03.10"/>
    <s v="Receitas Da Câmara"/>
    <s v="03.03.10"/>
    <x v="10"/>
    <x v="0"/>
    <x v="3"/>
    <x v="3"/>
    <x v="0"/>
    <x v="0"/>
    <x v="2"/>
    <x v="0"/>
    <x v="2"/>
    <s v="2024-02-21"/>
    <x v="0"/>
    <n v="11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0"/>
    <x v="2218"/>
    <x v="0"/>
    <x v="1"/>
    <x v="0"/>
    <s v="03.03.10"/>
    <x v="8"/>
    <x v="0"/>
    <x v="4"/>
    <s v="Receitas Da Câmara"/>
    <s v="03.03.10"/>
    <s v="Receitas Da Câmara"/>
    <s v="03.03.10"/>
    <x v="17"/>
    <x v="0"/>
    <x v="3"/>
    <x v="3"/>
    <x v="0"/>
    <x v="0"/>
    <x v="2"/>
    <x v="0"/>
    <x v="2"/>
    <s v="2024-02-21"/>
    <x v="0"/>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20"/>
    <x v="2219"/>
    <x v="0"/>
    <x v="1"/>
    <x v="0"/>
    <s v="03.03.10"/>
    <x v="8"/>
    <x v="0"/>
    <x v="4"/>
    <s v="Receitas Da Câmara"/>
    <s v="03.03.10"/>
    <s v="Receitas Da Câmara"/>
    <s v="03.03.10"/>
    <x v="13"/>
    <x v="0"/>
    <x v="3"/>
    <x v="3"/>
    <x v="0"/>
    <x v="0"/>
    <x v="2"/>
    <x v="0"/>
    <x v="2"/>
    <s v="2024-02-21"/>
    <x v="0"/>
    <n v="3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548"/>
    <x v="2220"/>
    <x v="0"/>
    <x v="1"/>
    <x v="0"/>
    <s v="03.03.10"/>
    <x v="8"/>
    <x v="0"/>
    <x v="4"/>
    <s v="Receitas Da Câmara"/>
    <s v="03.03.10"/>
    <s v="Receitas Da Câmara"/>
    <s v="03.03.10"/>
    <x v="18"/>
    <x v="0"/>
    <x v="0"/>
    <x v="0"/>
    <x v="0"/>
    <x v="0"/>
    <x v="2"/>
    <x v="0"/>
    <x v="2"/>
    <s v="2024-02-21"/>
    <x v="0"/>
    <n v="8454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2221"/>
    <x v="0"/>
    <x v="1"/>
    <x v="0"/>
    <s v="03.03.10"/>
    <x v="8"/>
    <x v="0"/>
    <x v="4"/>
    <s v="Receitas Da Câmara"/>
    <s v="03.03.10"/>
    <s v="Receitas Da Câmara"/>
    <s v="03.03.10"/>
    <x v="19"/>
    <x v="0"/>
    <x v="3"/>
    <x v="6"/>
    <x v="0"/>
    <x v="0"/>
    <x v="2"/>
    <x v="0"/>
    <x v="2"/>
    <s v="2024-02-26"/>
    <x v="0"/>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
    <x v="2222"/>
    <x v="0"/>
    <x v="1"/>
    <x v="0"/>
    <s v="03.03.10"/>
    <x v="8"/>
    <x v="0"/>
    <x v="4"/>
    <s v="Receitas Da Câmara"/>
    <s v="03.03.10"/>
    <s v="Receitas Da Câmara"/>
    <s v="03.03.10"/>
    <x v="8"/>
    <x v="0"/>
    <x v="3"/>
    <x v="3"/>
    <x v="0"/>
    <x v="0"/>
    <x v="2"/>
    <x v="0"/>
    <x v="2"/>
    <s v="2024-02-26"/>
    <x v="0"/>
    <n v="3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160"/>
    <x v="2223"/>
    <x v="0"/>
    <x v="1"/>
    <x v="0"/>
    <s v="03.03.10"/>
    <x v="8"/>
    <x v="0"/>
    <x v="4"/>
    <s v="Receitas Da Câmara"/>
    <s v="03.03.10"/>
    <s v="Receitas Da Câmara"/>
    <s v="03.03.10"/>
    <x v="20"/>
    <x v="0"/>
    <x v="3"/>
    <x v="3"/>
    <x v="0"/>
    <x v="0"/>
    <x v="2"/>
    <x v="0"/>
    <x v="2"/>
    <s v="2024-02-26"/>
    <x v="0"/>
    <n v="7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40"/>
    <x v="2224"/>
    <x v="0"/>
    <x v="1"/>
    <x v="0"/>
    <s v="03.03.10"/>
    <x v="8"/>
    <x v="0"/>
    <x v="4"/>
    <s v="Receitas Da Câmara"/>
    <s v="03.03.10"/>
    <s v="Receitas Da Câmara"/>
    <s v="03.03.10"/>
    <x v="10"/>
    <x v="0"/>
    <x v="3"/>
    <x v="3"/>
    <x v="0"/>
    <x v="0"/>
    <x v="2"/>
    <x v="0"/>
    <x v="2"/>
    <s v="2024-02-26"/>
    <x v="0"/>
    <n v="484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3080"/>
    <x v="2225"/>
    <x v="0"/>
    <x v="1"/>
    <x v="0"/>
    <s v="03.03.10"/>
    <x v="8"/>
    <x v="0"/>
    <x v="4"/>
    <s v="Receitas Da Câmara"/>
    <s v="03.03.10"/>
    <s v="Receitas Da Câmara"/>
    <s v="03.03.10"/>
    <x v="15"/>
    <x v="0"/>
    <x v="0"/>
    <x v="0"/>
    <x v="0"/>
    <x v="0"/>
    <x v="2"/>
    <x v="0"/>
    <x v="2"/>
    <s v="2024-02-26"/>
    <x v="0"/>
    <n v="33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60"/>
    <x v="2226"/>
    <x v="0"/>
    <x v="1"/>
    <x v="0"/>
    <s v="03.03.10"/>
    <x v="8"/>
    <x v="0"/>
    <x v="4"/>
    <s v="Receitas Da Câmara"/>
    <s v="03.03.10"/>
    <s v="Receitas Da Câmara"/>
    <s v="03.03.10"/>
    <x v="17"/>
    <x v="0"/>
    <x v="3"/>
    <x v="3"/>
    <x v="0"/>
    <x v="0"/>
    <x v="2"/>
    <x v="0"/>
    <x v="2"/>
    <s v="2024-02-26"/>
    <x v="0"/>
    <n v="1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492"/>
    <x v="2227"/>
    <x v="0"/>
    <x v="1"/>
    <x v="0"/>
    <s v="03.03.10"/>
    <x v="8"/>
    <x v="0"/>
    <x v="4"/>
    <s v="Receitas Da Câmara"/>
    <s v="03.03.10"/>
    <s v="Receitas Da Câmara"/>
    <s v="03.03.10"/>
    <x v="18"/>
    <x v="0"/>
    <x v="0"/>
    <x v="0"/>
    <x v="0"/>
    <x v="0"/>
    <x v="2"/>
    <x v="0"/>
    <x v="2"/>
    <s v="2024-02-26"/>
    <x v="0"/>
    <n v="5749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755"/>
    <x v="2228"/>
    <x v="0"/>
    <x v="1"/>
    <x v="0"/>
    <s v="03.03.10"/>
    <x v="8"/>
    <x v="0"/>
    <x v="4"/>
    <s v="Receitas Da Câmara"/>
    <s v="03.03.10"/>
    <s v="Receitas Da Câmara"/>
    <s v="03.03.10"/>
    <x v="13"/>
    <x v="0"/>
    <x v="3"/>
    <x v="3"/>
    <x v="0"/>
    <x v="0"/>
    <x v="2"/>
    <x v="0"/>
    <x v="2"/>
    <s v="2024-02-26"/>
    <x v="0"/>
    <n v="4475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2229"/>
    <x v="0"/>
    <x v="1"/>
    <x v="0"/>
    <s v="03.03.10"/>
    <x v="8"/>
    <x v="0"/>
    <x v="4"/>
    <s v="Receitas Da Câmara"/>
    <s v="03.03.10"/>
    <s v="Receitas Da Câmara"/>
    <s v="03.03.10"/>
    <x v="11"/>
    <x v="0"/>
    <x v="0"/>
    <x v="5"/>
    <x v="0"/>
    <x v="0"/>
    <x v="2"/>
    <x v="0"/>
    <x v="2"/>
    <s v="2024-02-26"/>
    <x v="0"/>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49"/>
    <x v="2230"/>
    <x v="0"/>
    <x v="1"/>
    <x v="0"/>
    <s v="03.03.10"/>
    <x v="8"/>
    <x v="0"/>
    <x v="4"/>
    <s v="Receitas Da Câmara"/>
    <s v="03.03.10"/>
    <s v="Receitas Da Câmara"/>
    <s v="03.03.10"/>
    <x v="9"/>
    <x v="0"/>
    <x v="3"/>
    <x v="3"/>
    <x v="0"/>
    <x v="0"/>
    <x v="2"/>
    <x v="0"/>
    <x v="2"/>
    <s v="2024-02-26"/>
    <x v="0"/>
    <n v="5949"/>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300"/>
    <x v="2231"/>
    <x v="0"/>
    <x v="0"/>
    <x v="0"/>
    <s v="01.28.01.08"/>
    <x v="15"/>
    <x v="4"/>
    <x v="5"/>
    <s v="Habitação Social"/>
    <s v="01.28.01"/>
    <s v="Habitação Social"/>
    <s v="01.28.01"/>
    <x v="1"/>
    <x v="0"/>
    <x v="0"/>
    <x v="0"/>
    <x v="0"/>
    <x v="1"/>
    <x v="1"/>
    <x v="0"/>
    <x v="1"/>
    <s v="2024-03-08"/>
    <x v="0"/>
    <n v="2300"/>
    <x v="0"/>
    <m/>
    <x v="0"/>
    <m/>
    <x v="344"/>
    <n v="100476180"/>
    <x v="0"/>
    <x v="0"/>
    <s v="Habitações Sociais"/>
    <s v="ORI"/>
    <x v="0"/>
    <s v="HS"/>
    <x v="0"/>
    <x v="0"/>
    <x v="0"/>
    <x v="0"/>
    <x v="0"/>
    <x v="0"/>
    <x v="0"/>
    <x v="0"/>
    <x v="0"/>
    <x v="0"/>
    <x v="0"/>
    <s v="Habitações Sociais"/>
    <x v="0"/>
    <x v="0"/>
    <x v="0"/>
    <x v="0"/>
    <x v="1"/>
    <x v="0"/>
    <x v="0"/>
    <x v="0"/>
    <x v="0"/>
    <x v="0"/>
    <x v="0"/>
    <x v="0"/>
    <s v="Pagamento a favor do Sr. Francisco Lopes Cabral, referente a transporte de 6 vigas Assomada-Calheta para a habitação da Sra. Donita Mendes Pereira, conforme anexo.  "/>
  </r>
  <r>
    <x v="0"/>
    <n v="0"/>
    <n v="0"/>
    <n v="0"/>
    <n v="34408"/>
    <x v="2232"/>
    <x v="0"/>
    <x v="0"/>
    <x v="0"/>
    <s v="03.16.15"/>
    <x v="0"/>
    <x v="0"/>
    <x v="0"/>
    <s v="Direção Financeira"/>
    <s v="03.16.15"/>
    <s v="Direção Financeira"/>
    <s v="03.16.15"/>
    <x v="3"/>
    <x v="0"/>
    <x v="0"/>
    <x v="1"/>
    <x v="0"/>
    <x v="0"/>
    <x v="0"/>
    <x v="0"/>
    <x v="6"/>
    <s v="2024-04-08"/>
    <x v="1"/>
    <n v="34408"/>
    <x v="0"/>
    <m/>
    <x v="0"/>
    <m/>
    <x v="345"/>
    <n v="100479621"/>
    <x v="0"/>
    <x v="0"/>
    <s v="Direção Financeira"/>
    <s v="ORI"/>
    <x v="0"/>
    <m/>
    <x v="0"/>
    <x v="0"/>
    <x v="0"/>
    <x v="0"/>
    <x v="0"/>
    <x v="0"/>
    <x v="0"/>
    <x v="0"/>
    <x v="0"/>
    <x v="0"/>
    <x v="0"/>
    <s v="Direção Financeira"/>
    <x v="0"/>
    <x v="0"/>
    <x v="0"/>
    <x v="0"/>
    <x v="0"/>
    <x v="0"/>
    <x v="0"/>
    <x v="0"/>
    <x v="0"/>
    <x v="0"/>
    <x v="0"/>
    <x v="0"/>
    <s v="Pagamento referente a aquisição de serviços de hospedagem no quarto do encontro nacional dos vereadores do desporto e juventude a ser realizado em Santa Catarina do Fogo, conforme anexo."/>
  </r>
  <r>
    <x v="0"/>
    <n v="0"/>
    <n v="0"/>
    <n v="0"/>
    <n v="3840"/>
    <x v="2233"/>
    <x v="0"/>
    <x v="1"/>
    <x v="0"/>
    <s v="03.03.10"/>
    <x v="8"/>
    <x v="0"/>
    <x v="4"/>
    <s v="Receitas Da Câmara"/>
    <s v="03.03.10"/>
    <s v="Receitas Da Câmara"/>
    <s v="03.03.10"/>
    <x v="24"/>
    <x v="0"/>
    <x v="3"/>
    <x v="6"/>
    <x v="0"/>
    <x v="0"/>
    <x v="2"/>
    <x v="0"/>
    <x v="4"/>
    <s v="2024-06-10"/>
    <x v="1"/>
    <n v="3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
    <x v="2234"/>
    <x v="0"/>
    <x v="1"/>
    <x v="0"/>
    <s v="03.03.10"/>
    <x v="8"/>
    <x v="0"/>
    <x v="4"/>
    <s v="Receitas Da Câmara"/>
    <s v="03.03.10"/>
    <s v="Receitas Da Câmara"/>
    <s v="03.03.10"/>
    <x v="21"/>
    <x v="0"/>
    <x v="3"/>
    <x v="3"/>
    <x v="0"/>
    <x v="0"/>
    <x v="2"/>
    <x v="0"/>
    <x v="4"/>
    <s v="2024-06-10"/>
    <x v="1"/>
    <n v="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0"/>
    <x v="2235"/>
    <x v="0"/>
    <x v="1"/>
    <x v="0"/>
    <s v="03.03.10"/>
    <x v="8"/>
    <x v="0"/>
    <x v="4"/>
    <s v="Receitas Da Câmara"/>
    <s v="03.03.10"/>
    <s v="Receitas Da Câmara"/>
    <s v="03.03.10"/>
    <x v="17"/>
    <x v="0"/>
    <x v="3"/>
    <x v="3"/>
    <x v="0"/>
    <x v="0"/>
    <x v="2"/>
    <x v="0"/>
    <x v="4"/>
    <s v="2024-06-10"/>
    <x v="1"/>
    <n v="1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2236"/>
    <x v="0"/>
    <x v="1"/>
    <x v="0"/>
    <s v="03.03.10"/>
    <x v="8"/>
    <x v="0"/>
    <x v="4"/>
    <s v="Receitas Da Câmara"/>
    <s v="03.03.10"/>
    <s v="Receitas Da Câmara"/>
    <s v="03.03.10"/>
    <x v="6"/>
    <x v="0"/>
    <x v="3"/>
    <x v="3"/>
    <x v="0"/>
    <x v="0"/>
    <x v="2"/>
    <x v="0"/>
    <x v="4"/>
    <s v="2024-06-10"/>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140"/>
    <x v="2237"/>
    <x v="0"/>
    <x v="0"/>
    <x v="0"/>
    <s v="01.25.04.22"/>
    <x v="7"/>
    <x v="3"/>
    <x v="3"/>
    <s v="Cultura"/>
    <s v="01.25.04"/>
    <s v="Cultura"/>
    <s v="01.25.04"/>
    <x v="4"/>
    <x v="0"/>
    <x v="2"/>
    <x v="2"/>
    <x v="0"/>
    <x v="1"/>
    <x v="0"/>
    <x v="0"/>
    <x v="2"/>
    <s v="2024-02-09"/>
    <x v="0"/>
    <n v="18140"/>
    <x v="0"/>
    <m/>
    <x v="0"/>
    <m/>
    <x v="13"/>
    <n v="100476730"/>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troféus e medalhas a serem entregues aos finalistas das atividades desportivas do evento tarde desportiva na Praia Calhetona no âmbito da Gastro Fest Cinza 2024, conforme anexo."/>
  </r>
  <r>
    <x v="1"/>
    <n v="0"/>
    <n v="0"/>
    <n v="0"/>
    <n v="18455"/>
    <x v="2238"/>
    <x v="0"/>
    <x v="0"/>
    <x v="0"/>
    <s v="01.27.02.15"/>
    <x v="25"/>
    <x v="1"/>
    <x v="1"/>
    <s v="Saneamento básico"/>
    <s v="01.27.02"/>
    <s v="Saneamento básico"/>
    <s v="01.27.02"/>
    <x v="46"/>
    <x v="0"/>
    <x v="0"/>
    <x v="0"/>
    <x v="0"/>
    <x v="1"/>
    <x v="1"/>
    <x v="0"/>
    <x v="0"/>
    <s v="2024-01-09"/>
    <x v="0"/>
    <n v="18455"/>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e Felisberto Carvalho Auto, referente a aquisição de combustíveis, destinados as viaturas afeto aos serviços de transferência de resíduos sólidos urbanos para atero sanitário, conforme anexo."/>
  </r>
  <r>
    <x v="1"/>
    <n v="0"/>
    <n v="0"/>
    <n v="0"/>
    <n v="86020"/>
    <x v="2239"/>
    <x v="0"/>
    <x v="0"/>
    <x v="0"/>
    <s v="03.16.15"/>
    <x v="0"/>
    <x v="0"/>
    <x v="0"/>
    <s v="Direção Financeira"/>
    <s v="03.16.15"/>
    <s v="Direção Financeira"/>
    <s v="03.16.15"/>
    <x v="55"/>
    <x v="0"/>
    <x v="0"/>
    <x v="0"/>
    <x v="0"/>
    <x v="0"/>
    <x v="1"/>
    <x v="0"/>
    <x v="0"/>
    <s v="2024-01-10"/>
    <x v="0"/>
    <n v="86020"/>
    <x v="0"/>
    <m/>
    <x v="0"/>
    <m/>
    <x v="288"/>
    <n v="100478577"/>
    <x v="0"/>
    <x v="0"/>
    <s v="Direção Financeira"/>
    <s v="ORI"/>
    <x v="0"/>
    <m/>
    <x v="0"/>
    <x v="0"/>
    <x v="0"/>
    <x v="0"/>
    <x v="0"/>
    <x v="0"/>
    <x v="0"/>
    <x v="0"/>
    <x v="0"/>
    <x v="0"/>
    <x v="0"/>
    <s v="Direção Financeira"/>
    <x v="0"/>
    <x v="0"/>
    <x v="0"/>
    <x v="0"/>
    <x v="0"/>
    <x v="0"/>
    <x v="0"/>
    <x v="0"/>
    <x v="0"/>
    <x v="0"/>
    <x v="0"/>
    <x v="0"/>
    <s v="Pagamento a favor da ENPS- Empresa Morreira Prestação de Serviço, referente a aquisição almoço, conforme documento em anexo."/>
  </r>
  <r>
    <x v="0"/>
    <n v="0"/>
    <n v="0"/>
    <n v="0"/>
    <n v="340"/>
    <x v="2240"/>
    <x v="0"/>
    <x v="1"/>
    <x v="0"/>
    <s v="03.03.10"/>
    <x v="8"/>
    <x v="0"/>
    <x v="4"/>
    <s v="Receitas Da Câmara"/>
    <s v="03.03.10"/>
    <s v="Receitas Da Câmara"/>
    <s v="03.03.10"/>
    <x v="8"/>
    <x v="0"/>
    <x v="3"/>
    <x v="3"/>
    <x v="0"/>
    <x v="0"/>
    <x v="2"/>
    <x v="0"/>
    <x v="0"/>
    <s v="2024-01-08"/>
    <x v="0"/>
    <n v="34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7440"/>
    <x v="2241"/>
    <x v="0"/>
    <x v="1"/>
    <x v="0"/>
    <s v="03.03.10"/>
    <x v="8"/>
    <x v="0"/>
    <x v="4"/>
    <s v="Receitas Da Câmara"/>
    <s v="03.03.10"/>
    <s v="Receitas Da Câmara"/>
    <s v="03.03.10"/>
    <x v="17"/>
    <x v="0"/>
    <x v="3"/>
    <x v="3"/>
    <x v="0"/>
    <x v="0"/>
    <x v="2"/>
    <x v="0"/>
    <x v="0"/>
    <s v="2024-01-08"/>
    <x v="0"/>
    <n v="7440"/>
    <x v="0"/>
    <m/>
    <x v="0"/>
    <m/>
    <x v="9"/>
    <n v="100474693"/>
    <x v="0"/>
    <x v="0"/>
    <s v="Receitas Da Câmara"/>
    <s v="EXT"/>
    <x v="0"/>
    <s v="RDC"/>
    <x v="0"/>
    <x v="0"/>
    <x v="0"/>
    <x v="0"/>
    <x v="0"/>
    <x v="0"/>
    <x v="0"/>
    <x v="0"/>
    <x v="0"/>
    <x v="0"/>
    <x v="0"/>
    <s v="Receitas Da Câmara"/>
    <x v="0"/>
    <x v="0"/>
    <x v="0"/>
    <x v="0"/>
    <x v="0"/>
    <x v="0"/>
    <x v="0"/>
    <x v="0"/>
    <x v="0"/>
    <x v="1"/>
    <x v="0"/>
    <x v="0"/>
    <s v="Resumo de Receitas Virtuais"/>
  </r>
  <r>
    <x v="1"/>
    <n v="0"/>
    <n v="0"/>
    <n v="0"/>
    <n v="55200"/>
    <x v="2242"/>
    <x v="0"/>
    <x v="0"/>
    <x v="0"/>
    <s v="01.27.03.11"/>
    <x v="63"/>
    <x v="1"/>
    <x v="1"/>
    <s v="Gestão de Recursos Hídricos"/>
    <s v="01.27.03"/>
    <s v="Gestão de Recursos Hídricos"/>
    <s v="01.27.03"/>
    <x v="46"/>
    <x v="0"/>
    <x v="0"/>
    <x v="0"/>
    <x v="0"/>
    <x v="1"/>
    <x v="1"/>
    <x v="0"/>
    <x v="2"/>
    <s v="2024-02-19"/>
    <x v="0"/>
    <n v="55200"/>
    <x v="0"/>
    <m/>
    <x v="0"/>
    <m/>
    <x v="6"/>
    <n v="100474914"/>
    <x v="0"/>
    <x v="0"/>
    <s v="Construção de rede de adução, reservatórios e implementação de rega gota-a-gota na Rib. Flamengos"/>
    <s v="ORI"/>
    <x v="0"/>
    <s v="CRARRF"/>
    <x v="0"/>
    <x v="0"/>
    <x v="0"/>
    <x v="0"/>
    <x v="0"/>
    <x v="0"/>
    <x v="0"/>
    <x v="0"/>
    <x v="0"/>
    <x v="0"/>
    <x v="0"/>
    <s v="Construção de rede de adução, reservatórios e implementação de rega gota-a-gota na Rib. Flamengos"/>
    <x v="0"/>
    <x v="0"/>
    <x v="0"/>
    <x v="0"/>
    <x v="1"/>
    <x v="0"/>
    <x v="0"/>
    <x v="0"/>
    <x v="0"/>
    <x v="0"/>
    <x v="0"/>
    <x v="0"/>
    <s v="Pagamento referente a trabalhos de ligação domiciliar de água, conforme proposta em anexo."/>
  </r>
  <r>
    <x v="1"/>
    <n v="0"/>
    <n v="0"/>
    <n v="0"/>
    <n v="264700"/>
    <x v="2243"/>
    <x v="0"/>
    <x v="0"/>
    <x v="0"/>
    <s v="01.27.06.80"/>
    <x v="1"/>
    <x v="1"/>
    <x v="1"/>
    <s v="Requalificação Urbana e habitação"/>
    <s v="01.27.06"/>
    <s v="Requalificação Urbana e habitação"/>
    <s v="01.27.06"/>
    <x v="1"/>
    <x v="0"/>
    <x v="0"/>
    <x v="0"/>
    <x v="0"/>
    <x v="1"/>
    <x v="1"/>
    <x v="0"/>
    <x v="1"/>
    <s v="2024-03-21"/>
    <x v="0"/>
    <n v="264700"/>
    <x v="0"/>
    <m/>
    <x v="0"/>
    <m/>
    <x v="6"/>
    <n v="100474914"/>
    <x v="0"/>
    <x v="0"/>
    <s v="Requalificação Urbana de Veneza"/>
    <s v="ORI"/>
    <x v="0"/>
    <m/>
    <x v="0"/>
    <x v="0"/>
    <x v="0"/>
    <x v="0"/>
    <x v="0"/>
    <x v="0"/>
    <x v="0"/>
    <x v="0"/>
    <x v="0"/>
    <x v="0"/>
    <x v="0"/>
    <s v="Requalificação Urbana de Veneza"/>
    <x v="0"/>
    <x v="0"/>
    <x v="0"/>
    <x v="0"/>
    <x v="1"/>
    <x v="0"/>
    <x v="0"/>
    <x v="0"/>
    <x v="0"/>
    <x v="0"/>
    <x v="0"/>
    <x v="0"/>
    <s v="Pagamento de trabalhos realizado no âmbito de requalificação urbana e ambiental da praia de Veneza no primeiro quinzena do mês de março 2024, conforme folha em anexo.  "/>
  </r>
  <r>
    <x v="0"/>
    <n v="0"/>
    <n v="0"/>
    <n v="0"/>
    <n v="6000"/>
    <x v="2244"/>
    <x v="0"/>
    <x v="0"/>
    <x v="0"/>
    <s v="03.16.15"/>
    <x v="0"/>
    <x v="0"/>
    <x v="0"/>
    <s v="Direção Financeira"/>
    <s v="03.16.15"/>
    <s v="Direção Financeira"/>
    <s v="03.16.15"/>
    <x v="35"/>
    <x v="0"/>
    <x v="0"/>
    <x v="1"/>
    <x v="1"/>
    <x v="0"/>
    <x v="0"/>
    <x v="0"/>
    <x v="6"/>
    <s v="2024-04-15"/>
    <x v="1"/>
    <n v="6000"/>
    <x v="0"/>
    <m/>
    <x v="0"/>
    <m/>
    <x v="346"/>
    <n v="100475666"/>
    <x v="0"/>
    <x v="0"/>
    <s v="Direção Financeira"/>
    <s v="ORI"/>
    <x v="0"/>
    <m/>
    <x v="0"/>
    <x v="0"/>
    <x v="0"/>
    <x v="0"/>
    <x v="0"/>
    <x v="0"/>
    <x v="0"/>
    <x v="0"/>
    <x v="0"/>
    <x v="0"/>
    <x v="0"/>
    <s v="Direção Financeira"/>
    <x v="0"/>
    <x v="0"/>
    <x v="0"/>
    <x v="0"/>
    <x v="0"/>
    <x v="0"/>
    <x v="0"/>
    <x v="0"/>
    <x v="0"/>
    <x v="0"/>
    <x v="0"/>
    <x v="0"/>
    <s v="Pagamento referente a aquisição de 04 toneladas de água colocada no jardim infantil de Pedra Larga em Ribeira São Miguel, conforme anexo.  "/>
  </r>
  <r>
    <x v="0"/>
    <n v="0"/>
    <n v="0"/>
    <n v="0"/>
    <n v="7750"/>
    <x v="2245"/>
    <x v="0"/>
    <x v="0"/>
    <x v="0"/>
    <s v="03.16.15"/>
    <x v="0"/>
    <x v="0"/>
    <x v="0"/>
    <s v="Direção Financeira"/>
    <s v="03.16.15"/>
    <s v="Direção Financeira"/>
    <s v="03.16.15"/>
    <x v="36"/>
    <x v="0"/>
    <x v="0"/>
    <x v="0"/>
    <x v="0"/>
    <x v="0"/>
    <x v="0"/>
    <x v="0"/>
    <x v="6"/>
    <s v="2024-04-16"/>
    <x v="1"/>
    <n v="7750"/>
    <x v="0"/>
    <m/>
    <x v="0"/>
    <m/>
    <x v="6"/>
    <n v="100474914"/>
    <x v="0"/>
    <x v="0"/>
    <s v="Direção Financeira"/>
    <s v="ORI"/>
    <x v="0"/>
    <m/>
    <x v="0"/>
    <x v="0"/>
    <x v="0"/>
    <x v="0"/>
    <x v="0"/>
    <x v="0"/>
    <x v="0"/>
    <x v="0"/>
    <x v="0"/>
    <x v="0"/>
    <x v="0"/>
    <s v="Direção Financeira"/>
    <x v="0"/>
    <x v="0"/>
    <x v="0"/>
    <x v="0"/>
    <x v="0"/>
    <x v="0"/>
    <x v="0"/>
    <x v="0"/>
    <x v="0"/>
    <x v="0"/>
    <x v="0"/>
    <x v="0"/>
    <s v="Pagamento a favor da Tesouraria Municipal, pela aquisição de combustível, conforme anexo."/>
  </r>
  <r>
    <x v="1"/>
    <n v="0"/>
    <n v="0"/>
    <n v="0"/>
    <n v="299000"/>
    <x v="2246"/>
    <x v="0"/>
    <x v="0"/>
    <x v="0"/>
    <s v="01.27.06.80"/>
    <x v="1"/>
    <x v="1"/>
    <x v="1"/>
    <s v="Requalificação Urbana e habitação"/>
    <s v="01.27.06"/>
    <s v="Requalificação Urbana e habitação"/>
    <s v="01.27.06"/>
    <x v="1"/>
    <x v="0"/>
    <x v="0"/>
    <x v="0"/>
    <x v="0"/>
    <x v="1"/>
    <x v="1"/>
    <x v="0"/>
    <x v="7"/>
    <s v="2024-09-10"/>
    <x v="2"/>
    <n v="299000"/>
    <x v="0"/>
    <m/>
    <x v="0"/>
    <m/>
    <x v="55"/>
    <n v="100478943"/>
    <x v="0"/>
    <x v="0"/>
    <s v="Requalificação Urbana de Veneza"/>
    <s v="ORI"/>
    <x v="0"/>
    <m/>
    <x v="0"/>
    <x v="0"/>
    <x v="0"/>
    <x v="0"/>
    <x v="0"/>
    <x v="0"/>
    <x v="0"/>
    <x v="0"/>
    <x v="0"/>
    <x v="0"/>
    <x v="0"/>
    <s v="Requalificação Urbana de Veneza"/>
    <x v="0"/>
    <x v="0"/>
    <x v="0"/>
    <x v="0"/>
    <x v="1"/>
    <x v="0"/>
    <x v="0"/>
    <x v="0"/>
    <x v="0"/>
    <x v="0"/>
    <x v="0"/>
    <x v="0"/>
    <s v="Pagamento referente a aquisição de 260 saco de cimento para as obras de requalificação urbana e ambiental de praia de Veneza, conforme anexo."/>
  </r>
  <r>
    <x v="1"/>
    <n v="0"/>
    <n v="0"/>
    <n v="0"/>
    <n v="3600"/>
    <x v="2247"/>
    <x v="0"/>
    <x v="0"/>
    <x v="0"/>
    <s v="01.27.06.80"/>
    <x v="1"/>
    <x v="1"/>
    <x v="1"/>
    <s v="Requalificação Urbana e habitação"/>
    <s v="01.27.06"/>
    <s v="Requalificação Urbana e habitação"/>
    <s v="01.27.06"/>
    <x v="1"/>
    <x v="0"/>
    <x v="0"/>
    <x v="0"/>
    <x v="0"/>
    <x v="1"/>
    <x v="1"/>
    <x v="0"/>
    <x v="7"/>
    <s v="2024-09-18"/>
    <x v="2"/>
    <n v="3600"/>
    <x v="0"/>
    <m/>
    <x v="0"/>
    <m/>
    <x v="2"/>
    <n v="100474696"/>
    <x v="0"/>
    <x v="1"/>
    <s v="Requalificação Urbana de Veneza"/>
    <s v="ORI"/>
    <x v="0"/>
    <m/>
    <x v="0"/>
    <x v="0"/>
    <x v="0"/>
    <x v="0"/>
    <x v="0"/>
    <x v="0"/>
    <x v="0"/>
    <x v="0"/>
    <x v="0"/>
    <x v="0"/>
    <x v="0"/>
    <s v="Requalificação Urbana de Veneza"/>
    <x v="0"/>
    <x v="0"/>
    <x v="0"/>
    <x v="0"/>
    <x v="1"/>
    <x v="0"/>
    <x v="0"/>
    <x v="0"/>
    <x v="0"/>
    <x v="0"/>
    <x v="1"/>
    <x v="0"/>
    <s v="Pagamento a favor do Sr. Felisberto Rodrigues, referente ao aluguer dos matérias para as obras de requalificação urbana em ambiente de Praia Veneza, conforme anexo."/>
  </r>
  <r>
    <x v="1"/>
    <n v="0"/>
    <n v="0"/>
    <n v="0"/>
    <n v="20400"/>
    <x v="2247"/>
    <x v="0"/>
    <x v="0"/>
    <x v="0"/>
    <s v="01.27.06.80"/>
    <x v="1"/>
    <x v="1"/>
    <x v="1"/>
    <s v="Requalificação Urbana e habitação"/>
    <s v="01.27.06"/>
    <s v="Requalificação Urbana e habitação"/>
    <s v="01.27.06"/>
    <x v="1"/>
    <x v="0"/>
    <x v="0"/>
    <x v="0"/>
    <x v="0"/>
    <x v="1"/>
    <x v="1"/>
    <x v="0"/>
    <x v="7"/>
    <s v="2024-09-18"/>
    <x v="2"/>
    <n v="20400"/>
    <x v="0"/>
    <m/>
    <x v="0"/>
    <m/>
    <x v="347"/>
    <n v="100478417"/>
    <x v="0"/>
    <x v="0"/>
    <s v="Requalificação Urbana de Veneza"/>
    <s v="ORI"/>
    <x v="0"/>
    <m/>
    <x v="0"/>
    <x v="0"/>
    <x v="0"/>
    <x v="0"/>
    <x v="0"/>
    <x v="0"/>
    <x v="0"/>
    <x v="0"/>
    <x v="0"/>
    <x v="0"/>
    <x v="0"/>
    <s v="Requalificação Urbana de Veneza"/>
    <x v="0"/>
    <x v="0"/>
    <x v="0"/>
    <x v="0"/>
    <x v="1"/>
    <x v="0"/>
    <x v="0"/>
    <x v="0"/>
    <x v="0"/>
    <x v="0"/>
    <x v="0"/>
    <x v="0"/>
    <s v="Pagamento a favor do Sr. Felisberto Rodrigues, referente ao aluguer dos matérias para as obras de requalificação urbana em ambiente de Praia Veneza, conforme anexo."/>
  </r>
  <r>
    <x v="0"/>
    <n v="0"/>
    <n v="0"/>
    <n v="0"/>
    <n v="230"/>
    <x v="2248"/>
    <x v="0"/>
    <x v="1"/>
    <x v="0"/>
    <s v="80.02.10.23"/>
    <x v="46"/>
    <x v="2"/>
    <x v="2"/>
    <s v="Outros"/>
    <s v="80.02.10"/>
    <s v="Outros"/>
    <s v="80.02.10"/>
    <x v="67"/>
    <x v="0"/>
    <x v="1"/>
    <x v="0"/>
    <x v="1"/>
    <x v="2"/>
    <x v="2"/>
    <x v="0"/>
    <x v="7"/>
    <s v="2024-09-19"/>
    <x v="2"/>
    <n v="230"/>
    <x v="0"/>
    <m/>
    <x v="0"/>
    <m/>
    <x v="136"/>
    <n v="100478986"/>
    <x v="0"/>
    <x v="0"/>
    <s v="Retenções SISCAP"/>
    <s v="ORI"/>
    <x v="0"/>
    <s v="SISCAP"/>
    <x v="0"/>
    <x v="0"/>
    <x v="0"/>
    <x v="0"/>
    <x v="0"/>
    <x v="0"/>
    <x v="0"/>
    <x v="0"/>
    <x v="0"/>
    <x v="0"/>
    <x v="0"/>
    <s v="Retenções SISCAP"/>
    <x v="0"/>
    <x v="0"/>
    <x v="0"/>
    <x v="0"/>
    <x v="2"/>
    <x v="0"/>
    <x v="0"/>
    <x v="0"/>
    <x v="0"/>
    <x v="1"/>
    <x v="0"/>
    <x v="0"/>
    <s v="RETENCAO OT"/>
  </r>
  <r>
    <x v="0"/>
    <n v="0"/>
    <n v="0"/>
    <n v="0"/>
    <n v="1174"/>
    <x v="2249"/>
    <x v="0"/>
    <x v="1"/>
    <x v="0"/>
    <s v="80.02.10.24"/>
    <x v="47"/>
    <x v="2"/>
    <x v="2"/>
    <s v="Outros"/>
    <s v="80.02.10"/>
    <s v="Outros"/>
    <s v="80.02.10"/>
    <x v="67"/>
    <x v="0"/>
    <x v="1"/>
    <x v="0"/>
    <x v="1"/>
    <x v="2"/>
    <x v="2"/>
    <x v="0"/>
    <x v="7"/>
    <s v="2024-09-19"/>
    <x v="2"/>
    <n v="1174"/>
    <x v="0"/>
    <m/>
    <x v="0"/>
    <m/>
    <x v="18"/>
    <n v="100478987"/>
    <x v="0"/>
    <x v="0"/>
    <s v="Retenções SIACSA"/>
    <s v="ORI"/>
    <x v="0"/>
    <s v="SIACSA"/>
    <x v="0"/>
    <x v="0"/>
    <x v="0"/>
    <x v="0"/>
    <x v="0"/>
    <x v="0"/>
    <x v="0"/>
    <x v="0"/>
    <x v="0"/>
    <x v="0"/>
    <x v="0"/>
    <s v="Retenções SIACSA"/>
    <x v="0"/>
    <x v="0"/>
    <x v="0"/>
    <x v="0"/>
    <x v="2"/>
    <x v="0"/>
    <x v="0"/>
    <x v="0"/>
    <x v="0"/>
    <x v="1"/>
    <x v="0"/>
    <x v="0"/>
    <s v="RETENCAO OT"/>
  </r>
  <r>
    <x v="0"/>
    <n v="0"/>
    <n v="0"/>
    <n v="0"/>
    <n v="5981"/>
    <x v="2250"/>
    <x v="0"/>
    <x v="1"/>
    <x v="0"/>
    <s v="80.02.10.26"/>
    <x v="13"/>
    <x v="2"/>
    <x v="2"/>
    <s v="Outros"/>
    <s v="80.02.10"/>
    <s v="Outros"/>
    <s v="80.02.10"/>
    <x v="34"/>
    <x v="0"/>
    <x v="1"/>
    <x v="9"/>
    <x v="1"/>
    <x v="2"/>
    <x v="2"/>
    <x v="0"/>
    <x v="7"/>
    <s v="2024-09-19"/>
    <x v="2"/>
    <n v="5981"/>
    <x v="0"/>
    <m/>
    <x v="0"/>
    <m/>
    <x v="15"/>
    <n v="100479277"/>
    <x v="0"/>
    <x v="0"/>
    <s v="Retenção Sansung"/>
    <s v="ORI"/>
    <x v="0"/>
    <s v="RS"/>
    <x v="0"/>
    <x v="0"/>
    <x v="0"/>
    <x v="0"/>
    <x v="0"/>
    <x v="0"/>
    <x v="0"/>
    <x v="0"/>
    <x v="0"/>
    <x v="0"/>
    <x v="0"/>
    <s v="Retenção Sansung"/>
    <x v="0"/>
    <x v="0"/>
    <x v="0"/>
    <x v="0"/>
    <x v="2"/>
    <x v="0"/>
    <x v="0"/>
    <x v="0"/>
    <x v="0"/>
    <x v="1"/>
    <x v="0"/>
    <x v="0"/>
    <s v="RETENCAO OT"/>
  </r>
  <r>
    <x v="0"/>
    <n v="0"/>
    <n v="0"/>
    <n v="0"/>
    <n v="110498"/>
    <x v="2251"/>
    <x v="0"/>
    <x v="0"/>
    <x v="0"/>
    <s v="03.16.15"/>
    <x v="0"/>
    <x v="0"/>
    <x v="0"/>
    <s v="Direção Financeira"/>
    <s v="03.16.15"/>
    <s v="Direção Financeira"/>
    <s v="03.16.15"/>
    <x v="36"/>
    <x v="0"/>
    <x v="0"/>
    <x v="0"/>
    <x v="0"/>
    <x v="0"/>
    <x v="0"/>
    <x v="0"/>
    <x v="4"/>
    <s v="2024-06-11"/>
    <x v="1"/>
    <n v="110498"/>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s viaturas afetos ao serviços da CMSM, conforme anexo."/>
  </r>
  <r>
    <x v="0"/>
    <n v="0"/>
    <n v="0"/>
    <n v="0"/>
    <n v="159253"/>
    <x v="2252"/>
    <x v="0"/>
    <x v="0"/>
    <x v="0"/>
    <s v="03.16.15"/>
    <x v="0"/>
    <x v="0"/>
    <x v="0"/>
    <s v="Direção Financeira"/>
    <s v="03.16.15"/>
    <s v="Direção Financeira"/>
    <s v="03.16.15"/>
    <x v="36"/>
    <x v="0"/>
    <x v="0"/>
    <x v="0"/>
    <x v="0"/>
    <x v="0"/>
    <x v="0"/>
    <x v="0"/>
    <x v="4"/>
    <s v="2024-06-04"/>
    <x v="1"/>
    <n v="159253"/>
    <x v="0"/>
    <m/>
    <x v="0"/>
    <m/>
    <x v="1"/>
    <n v="100476920"/>
    <x v="0"/>
    <x v="0"/>
    <s v="Direção Financeira"/>
    <s v="ORI"/>
    <x v="0"/>
    <m/>
    <x v="0"/>
    <x v="0"/>
    <x v="0"/>
    <x v="0"/>
    <x v="0"/>
    <x v="0"/>
    <x v="0"/>
    <x v="0"/>
    <x v="0"/>
    <x v="0"/>
    <x v="0"/>
    <s v="Direção Financeira"/>
    <x v="0"/>
    <x v="0"/>
    <x v="0"/>
    <x v="0"/>
    <x v="0"/>
    <x v="0"/>
    <x v="0"/>
    <x v="1"/>
    <x v="0"/>
    <x v="0"/>
    <x v="0"/>
    <x v="0"/>
    <s v="Pagamento referente a aquisição de combustíveis, destinados as viaturas afetos ao serviços da CMSM, conforme anexo. "/>
  </r>
  <r>
    <x v="0"/>
    <n v="0"/>
    <n v="0"/>
    <n v="0"/>
    <n v="13200"/>
    <x v="2253"/>
    <x v="0"/>
    <x v="1"/>
    <x v="0"/>
    <s v="03.03.10"/>
    <x v="8"/>
    <x v="0"/>
    <x v="4"/>
    <s v="Receitas Da Câmara"/>
    <s v="03.03.10"/>
    <s v="Receitas Da Câmara"/>
    <s v="03.03.10"/>
    <x v="20"/>
    <x v="0"/>
    <x v="3"/>
    <x v="3"/>
    <x v="0"/>
    <x v="0"/>
    <x v="2"/>
    <x v="0"/>
    <x v="6"/>
    <s v="2024-04-15"/>
    <x v="1"/>
    <n v="1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00"/>
    <x v="2254"/>
    <x v="0"/>
    <x v="1"/>
    <x v="0"/>
    <s v="03.03.10"/>
    <x v="8"/>
    <x v="0"/>
    <x v="4"/>
    <s v="Receitas Da Câmara"/>
    <s v="03.03.10"/>
    <s v="Receitas Da Câmara"/>
    <s v="03.03.10"/>
    <x v="11"/>
    <x v="0"/>
    <x v="0"/>
    <x v="5"/>
    <x v="0"/>
    <x v="0"/>
    <x v="2"/>
    <x v="0"/>
    <x v="6"/>
    <s v="2024-04-15"/>
    <x v="1"/>
    <n v="4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600"/>
    <x v="2255"/>
    <x v="0"/>
    <x v="1"/>
    <x v="0"/>
    <s v="03.03.10"/>
    <x v="8"/>
    <x v="0"/>
    <x v="4"/>
    <s v="Receitas Da Câmara"/>
    <s v="03.03.10"/>
    <s v="Receitas Da Câmara"/>
    <s v="03.03.10"/>
    <x v="42"/>
    <x v="0"/>
    <x v="3"/>
    <x v="3"/>
    <x v="0"/>
    <x v="0"/>
    <x v="2"/>
    <x v="0"/>
    <x v="6"/>
    <s v="2024-04-15"/>
    <x v="1"/>
    <n v="12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408.375"/>
    <x v="2256"/>
    <x v="0"/>
    <x v="1"/>
    <x v="0"/>
    <s v="03.03.10"/>
    <x v="8"/>
    <x v="0"/>
    <x v="4"/>
    <s v="Receitas Da Câmara"/>
    <s v="03.03.10"/>
    <s v="Receitas Da Câmara"/>
    <s v="03.03.10"/>
    <x v="18"/>
    <x v="0"/>
    <x v="0"/>
    <x v="0"/>
    <x v="0"/>
    <x v="0"/>
    <x v="2"/>
    <x v="0"/>
    <x v="6"/>
    <s v="2024-04-15"/>
    <x v="1"/>
    <n v="77408.3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960"/>
    <x v="2257"/>
    <x v="0"/>
    <x v="1"/>
    <x v="0"/>
    <s v="03.03.10"/>
    <x v="8"/>
    <x v="0"/>
    <x v="4"/>
    <s v="Receitas Da Câmara"/>
    <s v="03.03.10"/>
    <s v="Receitas Da Câmara"/>
    <s v="03.03.10"/>
    <x v="10"/>
    <x v="0"/>
    <x v="3"/>
    <x v="3"/>
    <x v="0"/>
    <x v="0"/>
    <x v="2"/>
    <x v="0"/>
    <x v="6"/>
    <s v="2024-04-15"/>
    <x v="1"/>
    <n v="139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15"/>
    <x v="2258"/>
    <x v="0"/>
    <x v="1"/>
    <x v="0"/>
    <s v="03.03.10"/>
    <x v="8"/>
    <x v="0"/>
    <x v="4"/>
    <s v="Receitas Da Câmara"/>
    <s v="03.03.10"/>
    <s v="Receitas Da Câmara"/>
    <s v="03.03.10"/>
    <x v="17"/>
    <x v="0"/>
    <x v="3"/>
    <x v="3"/>
    <x v="0"/>
    <x v="0"/>
    <x v="2"/>
    <x v="0"/>
    <x v="6"/>
    <s v="2024-04-15"/>
    <x v="1"/>
    <n v="601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2259"/>
    <x v="0"/>
    <x v="1"/>
    <x v="0"/>
    <s v="03.03.10"/>
    <x v="8"/>
    <x v="0"/>
    <x v="4"/>
    <s v="Receitas Da Câmara"/>
    <s v="03.03.10"/>
    <s v="Receitas Da Câmara"/>
    <s v="03.03.10"/>
    <x v="21"/>
    <x v="0"/>
    <x v="3"/>
    <x v="3"/>
    <x v="0"/>
    <x v="0"/>
    <x v="2"/>
    <x v="0"/>
    <x v="6"/>
    <s v="2024-04-15"/>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2260"/>
    <x v="0"/>
    <x v="1"/>
    <x v="0"/>
    <s v="03.03.10"/>
    <x v="8"/>
    <x v="0"/>
    <x v="4"/>
    <s v="Receitas Da Câmara"/>
    <s v="03.03.10"/>
    <s v="Receitas Da Câmara"/>
    <s v="03.03.10"/>
    <x v="19"/>
    <x v="0"/>
    <x v="3"/>
    <x v="6"/>
    <x v="0"/>
    <x v="0"/>
    <x v="2"/>
    <x v="0"/>
    <x v="6"/>
    <s v="2024-04-15"/>
    <x v="1"/>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2261"/>
    <x v="0"/>
    <x v="1"/>
    <x v="0"/>
    <s v="03.03.10"/>
    <x v="8"/>
    <x v="0"/>
    <x v="4"/>
    <s v="Receitas Da Câmara"/>
    <s v="03.03.10"/>
    <s v="Receitas Da Câmara"/>
    <s v="03.03.10"/>
    <x v="6"/>
    <x v="0"/>
    <x v="3"/>
    <x v="3"/>
    <x v="0"/>
    <x v="0"/>
    <x v="2"/>
    <x v="0"/>
    <x v="6"/>
    <s v="2024-04-15"/>
    <x v="1"/>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2262"/>
    <x v="0"/>
    <x v="1"/>
    <x v="0"/>
    <s v="03.03.10"/>
    <x v="8"/>
    <x v="0"/>
    <x v="4"/>
    <s v="Receitas Da Câmara"/>
    <s v="03.03.10"/>
    <s v="Receitas Da Câmara"/>
    <s v="03.03.10"/>
    <x v="8"/>
    <x v="0"/>
    <x v="3"/>
    <x v="3"/>
    <x v="0"/>
    <x v="0"/>
    <x v="2"/>
    <x v="0"/>
    <x v="6"/>
    <s v="2024-04-15"/>
    <x v="1"/>
    <n v="36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81200"/>
    <x v="2263"/>
    <x v="0"/>
    <x v="1"/>
    <x v="0"/>
    <s v="03.03.10"/>
    <x v="8"/>
    <x v="0"/>
    <x v="4"/>
    <s v="Receitas Da Câmara"/>
    <s v="03.03.10"/>
    <s v="Receitas Da Câmara"/>
    <s v="03.03.10"/>
    <x v="15"/>
    <x v="0"/>
    <x v="0"/>
    <x v="0"/>
    <x v="0"/>
    <x v="0"/>
    <x v="2"/>
    <x v="0"/>
    <x v="6"/>
    <s v="2024-04-15"/>
    <x v="1"/>
    <n v="8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000"/>
    <x v="2264"/>
    <x v="0"/>
    <x v="0"/>
    <x v="0"/>
    <s v="01.28.03.06"/>
    <x v="9"/>
    <x v="4"/>
    <x v="5"/>
    <s v="Proteção Social"/>
    <s v="01.28.03"/>
    <s v="Proteção Social"/>
    <s v="01.28.03"/>
    <x v="4"/>
    <x v="0"/>
    <x v="2"/>
    <x v="2"/>
    <x v="0"/>
    <x v="1"/>
    <x v="0"/>
    <x v="0"/>
    <x v="6"/>
    <s v="2024-04-24"/>
    <x v="1"/>
    <n v="70000"/>
    <x v="0"/>
    <m/>
    <x v="0"/>
    <m/>
    <x v="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referente ao mês de abril de 2024, conforme anexo."/>
  </r>
  <r>
    <x v="0"/>
    <n v="0"/>
    <n v="0"/>
    <n v="0"/>
    <n v="2400"/>
    <x v="2265"/>
    <x v="0"/>
    <x v="1"/>
    <x v="0"/>
    <s v="80.02.01"/>
    <x v="2"/>
    <x v="2"/>
    <x v="2"/>
    <s v="Retenções Iur"/>
    <s v="80.02.01"/>
    <s v="Retenções Iur"/>
    <s v="80.02.01"/>
    <x v="2"/>
    <x v="0"/>
    <x v="1"/>
    <x v="0"/>
    <x v="1"/>
    <x v="2"/>
    <x v="2"/>
    <x v="0"/>
    <x v="3"/>
    <s v="2024-05-22"/>
    <x v="1"/>
    <n v="2400"/>
    <x v="0"/>
    <m/>
    <x v="0"/>
    <m/>
    <x v="2"/>
    <n v="100474696"/>
    <x v="0"/>
    <x v="0"/>
    <s v="Retenções Iur"/>
    <s v="ORI"/>
    <x v="0"/>
    <s v="RIUR"/>
    <x v="0"/>
    <x v="0"/>
    <x v="0"/>
    <x v="0"/>
    <x v="0"/>
    <x v="0"/>
    <x v="0"/>
    <x v="0"/>
    <x v="0"/>
    <x v="0"/>
    <x v="0"/>
    <s v="Retenções Iur"/>
    <x v="0"/>
    <x v="0"/>
    <x v="0"/>
    <x v="0"/>
    <x v="2"/>
    <x v="0"/>
    <x v="0"/>
    <x v="0"/>
    <x v="0"/>
    <x v="1"/>
    <x v="0"/>
    <x v="0"/>
    <s v="RETENCAO OT"/>
  </r>
  <r>
    <x v="0"/>
    <n v="0"/>
    <n v="0"/>
    <n v="0"/>
    <n v="10925090"/>
    <x v="2266"/>
    <x v="0"/>
    <x v="1"/>
    <x v="0"/>
    <s v="03.03.10"/>
    <x v="8"/>
    <x v="0"/>
    <x v="4"/>
    <s v="Receitas Da Câmara"/>
    <s v="03.03.10"/>
    <s v="Receitas Da Câmara"/>
    <s v="03.03.10"/>
    <x v="45"/>
    <x v="0"/>
    <x v="6"/>
    <x v="10"/>
    <x v="0"/>
    <x v="0"/>
    <x v="2"/>
    <x v="0"/>
    <x v="3"/>
    <s v="2024-05-28"/>
    <x v="1"/>
    <n v="10925090"/>
    <x v="0"/>
    <m/>
    <x v="0"/>
    <m/>
    <x v="6"/>
    <n v="100474914"/>
    <x v="0"/>
    <x v="0"/>
    <s v="Receitas Da Câmara"/>
    <s v="EXT"/>
    <x v="0"/>
    <s v="RDC"/>
    <x v="0"/>
    <x v="0"/>
    <x v="0"/>
    <x v="0"/>
    <x v="0"/>
    <x v="0"/>
    <x v="0"/>
    <x v="0"/>
    <x v="0"/>
    <x v="0"/>
    <x v="0"/>
    <s v="Receitas Da Câmara"/>
    <x v="0"/>
    <x v="0"/>
    <x v="0"/>
    <x v="0"/>
    <x v="0"/>
    <x v="0"/>
    <x v="0"/>
    <x v="0"/>
    <x v="0"/>
    <x v="0"/>
    <x v="0"/>
    <x v="0"/>
    <s v="Transferência FFM maio 2024, conforme anexo."/>
  </r>
  <r>
    <x v="0"/>
    <n v="0"/>
    <n v="0"/>
    <n v="0"/>
    <n v="133400"/>
    <x v="2267"/>
    <x v="0"/>
    <x v="0"/>
    <x v="0"/>
    <s v="03.16.15"/>
    <x v="0"/>
    <x v="0"/>
    <x v="0"/>
    <s v="Direção Financeira"/>
    <s v="03.16.15"/>
    <s v="Direção Financeira"/>
    <s v="03.16.15"/>
    <x v="43"/>
    <x v="0"/>
    <x v="0"/>
    <x v="1"/>
    <x v="0"/>
    <x v="0"/>
    <x v="0"/>
    <x v="0"/>
    <x v="3"/>
    <s v="2024-05-31"/>
    <x v="1"/>
    <n v="133400"/>
    <x v="0"/>
    <m/>
    <x v="0"/>
    <m/>
    <x v="6"/>
    <n v="100474914"/>
    <x v="0"/>
    <x v="0"/>
    <s v="Direção Financeira"/>
    <s v="ORI"/>
    <x v="0"/>
    <m/>
    <x v="0"/>
    <x v="0"/>
    <x v="0"/>
    <x v="0"/>
    <x v="0"/>
    <x v="0"/>
    <x v="0"/>
    <x v="0"/>
    <x v="0"/>
    <x v="0"/>
    <x v="0"/>
    <s v="Direção Financeira"/>
    <x v="0"/>
    <x v="0"/>
    <x v="0"/>
    <x v="0"/>
    <x v="0"/>
    <x v="0"/>
    <x v="0"/>
    <x v="1"/>
    <x v="0"/>
    <x v="0"/>
    <x v="0"/>
    <x v="0"/>
    <s v="Despesas bancário referente ao mês de maio de 2024, conforme anexo.  "/>
  </r>
  <r>
    <x v="0"/>
    <n v="0"/>
    <n v="0"/>
    <n v="0"/>
    <n v="2000"/>
    <x v="2268"/>
    <x v="0"/>
    <x v="0"/>
    <x v="0"/>
    <s v="03.16.11"/>
    <x v="27"/>
    <x v="0"/>
    <x v="0"/>
    <s v="Direcção de Obras"/>
    <s v="03.16.11"/>
    <s v="Direcção de Obras"/>
    <s v="03.16.11"/>
    <x v="3"/>
    <x v="0"/>
    <x v="0"/>
    <x v="1"/>
    <x v="0"/>
    <x v="0"/>
    <x v="0"/>
    <x v="0"/>
    <x v="4"/>
    <s v="2024-06-18"/>
    <x v="1"/>
    <n v="2000"/>
    <x v="0"/>
    <m/>
    <x v="0"/>
    <m/>
    <x v="348"/>
    <n v="100478957"/>
    <x v="0"/>
    <x v="0"/>
    <s v="Direcção de Obras"/>
    <s v="ORI"/>
    <x v="0"/>
    <m/>
    <x v="0"/>
    <x v="0"/>
    <x v="0"/>
    <x v="0"/>
    <x v="0"/>
    <x v="0"/>
    <x v="0"/>
    <x v="0"/>
    <x v="0"/>
    <x v="0"/>
    <x v="0"/>
    <s v="Direcção de Obras"/>
    <x v="0"/>
    <x v="0"/>
    <x v="0"/>
    <x v="0"/>
    <x v="0"/>
    <x v="0"/>
    <x v="0"/>
    <x v="0"/>
    <x v="0"/>
    <x v="0"/>
    <x v="0"/>
    <x v="0"/>
    <s v=" Ajuda de custo a favor de Sr. Mario Jorge Ribeiro pela sua deslocação em missão de serviço a cidade da Santa Cruz, conforme justificativo em anexo.  "/>
  </r>
  <r>
    <x v="2"/>
    <n v="0"/>
    <n v="0"/>
    <n v="0"/>
    <n v="55850"/>
    <x v="2269"/>
    <x v="0"/>
    <x v="0"/>
    <x v="0"/>
    <s v="80.02.10.26"/>
    <x v="13"/>
    <x v="2"/>
    <x v="2"/>
    <s v="Outros"/>
    <s v="80.02.10"/>
    <s v="Outros"/>
    <s v="80.02.10"/>
    <x v="27"/>
    <x v="0"/>
    <x v="5"/>
    <x v="8"/>
    <x v="1"/>
    <x v="2"/>
    <x v="0"/>
    <x v="0"/>
    <x v="4"/>
    <s v="2024-06-18"/>
    <x v="1"/>
    <n v="55850"/>
    <x v="0"/>
    <m/>
    <x v="0"/>
    <m/>
    <x v="14"/>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 de Maio de 2024, conforme justificativo em anexo. "/>
  </r>
  <r>
    <x v="0"/>
    <n v="0"/>
    <n v="0"/>
    <n v="0"/>
    <n v="19560"/>
    <x v="2270"/>
    <x v="0"/>
    <x v="0"/>
    <x v="0"/>
    <s v="01.25.05.12"/>
    <x v="10"/>
    <x v="3"/>
    <x v="3"/>
    <s v="Saúde"/>
    <s v="01.25.05"/>
    <s v="Saúde"/>
    <s v="01.25.05"/>
    <x v="7"/>
    <x v="0"/>
    <x v="4"/>
    <x v="4"/>
    <x v="0"/>
    <x v="1"/>
    <x v="0"/>
    <x v="0"/>
    <x v="4"/>
    <s v="2024-06-19"/>
    <x v="1"/>
    <n v="19560"/>
    <x v="0"/>
    <m/>
    <x v="0"/>
    <m/>
    <x v="349"/>
    <n v="100479671"/>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3750"/>
    <x v="2271"/>
    <x v="0"/>
    <x v="1"/>
    <x v="0"/>
    <s v="80.02.01"/>
    <x v="2"/>
    <x v="2"/>
    <x v="2"/>
    <s v="Retenções Iur"/>
    <s v="80.02.01"/>
    <s v="Retenções Iur"/>
    <s v="80.02.01"/>
    <x v="2"/>
    <x v="0"/>
    <x v="1"/>
    <x v="0"/>
    <x v="1"/>
    <x v="2"/>
    <x v="2"/>
    <x v="0"/>
    <x v="3"/>
    <s v="2024-05-20"/>
    <x v="1"/>
    <n v="3750"/>
    <x v="0"/>
    <m/>
    <x v="0"/>
    <m/>
    <x v="2"/>
    <n v="100474696"/>
    <x v="0"/>
    <x v="0"/>
    <s v="Retenções Iur"/>
    <s v="ORI"/>
    <x v="0"/>
    <s v="RIUR"/>
    <x v="0"/>
    <x v="0"/>
    <x v="0"/>
    <x v="0"/>
    <x v="0"/>
    <x v="0"/>
    <x v="0"/>
    <x v="0"/>
    <x v="0"/>
    <x v="0"/>
    <x v="0"/>
    <s v="Retenções Iur"/>
    <x v="0"/>
    <x v="0"/>
    <x v="0"/>
    <x v="0"/>
    <x v="2"/>
    <x v="0"/>
    <x v="0"/>
    <x v="0"/>
    <x v="0"/>
    <x v="1"/>
    <x v="0"/>
    <x v="0"/>
    <s v="RETENCAO OT"/>
  </r>
  <r>
    <x v="1"/>
    <n v="0"/>
    <n v="0"/>
    <n v="0"/>
    <n v="2550"/>
    <x v="2272"/>
    <x v="0"/>
    <x v="0"/>
    <x v="0"/>
    <s v="01.27.06.76"/>
    <x v="11"/>
    <x v="1"/>
    <x v="1"/>
    <s v="Requalificação Urbana e habitação"/>
    <s v="01.27.06"/>
    <s v="Requalificação Urbana e habitação"/>
    <s v="01.27.06"/>
    <x v="1"/>
    <x v="0"/>
    <x v="0"/>
    <x v="0"/>
    <x v="0"/>
    <x v="1"/>
    <x v="1"/>
    <x v="0"/>
    <x v="4"/>
    <s v="2024-06-28"/>
    <x v="1"/>
    <n v="255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a favor do Sr. Felismino Vaz Sanches, referente a prestação de serviços de calcetamento na localidade de Achada Monte, no âmbito dos trabalhos da requalificação de Brufa-Ponta Verde, conforme anexo.  "/>
  </r>
  <r>
    <x v="1"/>
    <n v="0"/>
    <n v="0"/>
    <n v="0"/>
    <n v="14450"/>
    <x v="2272"/>
    <x v="0"/>
    <x v="0"/>
    <x v="0"/>
    <s v="01.27.06.76"/>
    <x v="11"/>
    <x v="1"/>
    <x v="1"/>
    <s v="Requalificação Urbana e habitação"/>
    <s v="01.27.06"/>
    <s v="Requalificação Urbana e habitação"/>
    <s v="01.27.06"/>
    <x v="1"/>
    <x v="0"/>
    <x v="0"/>
    <x v="0"/>
    <x v="0"/>
    <x v="1"/>
    <x v="1"/>
    <x v="0"/>
    <x v="4"/>
    <s v="2024-06-28"/>
    <x v="1"/>
    <n v="14450"/>
    <x v="0"/>
    <m/>
    <x v="0"/>
    <m/>
    <x v="74"/>
    <n v="100036345"/>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Felismino Vaz Sanches, referente a prestação de serviços de calcetamento na localidade de Achada Monte, no âmbito dos trabalhos da requalificação de Brufa-Ponta Verde, conforme anexo.  "/>
  </r>
  <r>
    <x v="0"/>
    <n v="0"/>
    <n v="0"/>
    <n v="0"/>
    <n v="191842"/>
    <x v="2273"/>
    <x v="0"/>
    <x v="1"/>
    <x v="0"/>
    <s v="03.03.10"/>
    <x v="8"/>
    <x v="0"/>
    <x v="4"/>
    <s v="Receitas Da Câmara"/>
    <s v="03.03.10"/>
    <s v="Receitas Da Câmara"/>
    <s v="03.03.10"/>
    <x v="45"/>
    <x v="0"/>
    <x v="6"/>
    <x v="10"/>
    <x v="0"/>
    <x v="0"/>
    <x v="2"/>
    <x v="0"/>
    <x v="4"/>
    <s v="2024-06-07"/>
    <x v="1"/>
    <n v="191842"/>
    <x v="0"/>
    <m/>
    <x v="0"/>
    <m/>
    <x v="6"/>
    <n v="100474914"/>
    <x v="0"/>
    <x v="0"/>
    <s v="Receitas Da Câmara"/>
    <s v="EXT"/>
    <x v="0"/>
    <s v="RDC"/>
    <x v="0"/>
    <x v="0"/>
    <x v="0"/>
    <x v="0"/>
    <x v="0"/>
    <x v="0"/>
    <x v="0"/>
    <x v="0"/>
    <x v="0"/>
    <x v="0"/>
    <x v="0"/>
    <s v="Receitas Da Câmara"/>
    <x v="0"/>
    <x v="0"/>
    <x v="0"/>
    <x v="0"/>
    <x v="0"/>
    <x v="0"/>
    <x v="0"/>
    <x v="0"/>
    <x v="0"/>
    <x v="0"/>
    <x v="0"/>
    <x v="0"/>
    <s v="Transferência de duodécimo, conforme anexo. "/>
  </r>
  <r>
    <x v="0"/>
    <n v="0"/>
    <n v="0"/>
    <n v="0"/>
    <n v="4800"/>
    <x v="2274"/>
    <x v="0"/>
    <x v="0"/>
    <x v="0"/>
    <s v="01.25.05.12"/>
    <x v="10"/>
    <x v="3"/>
    <x v="3"/>
    <s v="Saúde"/>
    <s v="01.25.05"/>
    <s v="Saúde"/>
    <s v="01.25.05"/>
    <x v="7"/>
    <x v="0"/>
    <x v="4"/>
    <x v="4"/>
    <x v="0"/>
    <x v="1"/>
    <x v="0"/>
    <x v="0"/>
    <x v="9"/>
    <s v="2024-07-12"/>
    <x v="2"/>
    <n v="4800"/>
    <x v="0"/>
    <m/>
    <x v="0"/>
    <m/>
    <x v="127"/>
    <n v="100399700"/>
    <x v="0"/>
    <x v="0"/>
    <s v="Promoção e Inclusão Social"/>
    <s v="ORI"/>
    <x v="0"/>
    <m/>
    <x v="0"/>
    <x v="0"/>
    <x v="0"/>
    <x v="0"/>
    <x v="0"/>
    <x v="0"/>
    <x v="0"/>
    <x v="0"/>
    <x v="0"/>
    <x v="0"/>
    <x v="0"/>
    <s v="Promoção e Inclusão Social"/>
    <x v="0"/>
    <x v="0"/>
    <x v="0"/>
    <x v="0"/>
    <x v="1"/>
    <x v="0"/>
    <x v="0"/>
    <x v="0"/>
    <x v="0"/>
    <x v="0"/>
    <x v="0"/>
    <x v="0"/>
    <s v="Apoio a favor do senhor Vital Gomes Gonçalves, para pagamento transporte para realização de fisioterapia domiciliar dos doentes nos dias 04,07,11,14,18,21,25 e 28 de julho no concelho de São Miguel, conforme anexo.  "/>
  </r>
  <r>
    <x v="0"/>
    <n v="0"/>
    <n v="0"/>
    <n v="0"/>
    <n v="192322"/>
    <x v="2275"/>
    <x v="0"/>
    <x v="0"/>
    <x v="0"/>
    <s v="03.16.15"/>
    <x v="0"/>
    <x v="0"/>
    <x v="0"/>
    <s v="Direção Financeira"/>
    <s v="03.16.15"/>
    <s v="Direção Financeira"/>
    <s v="03.16.15"/>
    <x v="5"/>
    <x v="0"/>
    <x v="0"/>
    <x v="1"/>
    <x v="0"/>
    <x v="0"/>
    <x v="0"/>
    <x v="0"/>
    <x v="9"/>
    <s v="2024-07-23"/>
    <x v="2"/>
    <n v="192322"/>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julho de 2024, conforme anexo. "/>
  </r>
  <r>
    <x v="0"/>
    <n v="0"/>
    <n v="0"/>
    <n v="0"/>
    <n v="5956"/>
    <x v="2275"/>
    <x v="0"/>
    <x v="0"/>
    <x v="0"/>
    <s v="03.16.15"/>
    <x v="0"/>
    <x v="0"/>
    <x v="0"/>
    <s v="Direção Financeira"/>
    <s v="03.16.15"/>
    <s v="Direção Financeira"/>
    <s v="03.16.15"/>
    <x v="28"/>
    <x v="0"/>
    <x v="0"/>
    <x v="0"/>
    <x v="0"/>
    <x v="0"/>
    <x v="0"/>
    <x v="0"/>
    <x v="9"/>
    <s v="2024-07-23"/>
    <x v="2"/>
    <n v="5956"/>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julho de 2024, conforme anexo. "/>
  </r>
  <r>
    <x v="0"/>
    <n v="0"/>
    <n v="0"/>
    <n v="0"/>
    <n v="6331"/>
    <x v="2275"/>
    <x v="0"/>
    <x v="0"/>
    <x v="0"/>
    <s v="03.16.15"/>
    <x v="0"/>
    <x v="0"/>
    <x v="0"/>
    <s v="Direção Financeira"/>
    <s v="03.16.15"/>
    <s v="Direção Financeira"/>
    <s v="03.16.15"/>
    <x v="5"/>
    <x v="0"/>
    <x v="0"/>
    <x v="1"/>
    <x v="0"/>
    <x v="0"/>
    <x v="0"/>
    <x v="0"/>
    <x v="9"/>
    <s v="2024-07-23"/>
    <x v="2"/>
    <n v="6331"/>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julho de 2024, conforme anexo. "/>
  </r>
  <r>
    <x v="0"/>
    <n v="0"/>
    <n v="0"/>
    <n v="0"/>
    <n v="197"/>
    <x v="2275"/>
    <x v="0"/>
    <x v="0"/>
    <x v="0"/>
    <s v="03.16.15"/>
    <x v="0"/>
    <x v="0"/>
    <x v="0"/>
    <s v="Direção Financeira"/>
    <s v="03.16.15"/>
    <s v="Direção Financeira"/>
    <s v="03.16.15"/>
    <x v="28"/>
    <x v="0"/>
    <x v="0"/>
    <x v="0"/>
    <x v="0"/>
    <x v="0"/>
    <x v="0"/>
    <x v="0"/>
    <x v="9"/>
    <s v="2024-07-23"/>
    <x v="2"/>
    <n v="197"/>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julho de 2024, conforme anexo. "/>
  </r>
  <r>
    <x v="0"/>
    <n v="0"/>
    <n v="0"/>
    <n v="0"/>
    <n v="1123201"/>
    <x v="2275"/>
    <x v="0"/>
    <x v="0"/>
    <x v="0"/>
    <s v="03.16.15"/>
    <x v="0"/>
    <x v="0"/>
    <x v="0"/>
    <s v="Direção Financeira"/>
    <s v="03.16.15"/>
    <s v="Direção Financeira"/>
    <s v="03.16.15"/>
    <x v="5"/>
    <x v="0"/>
    <x v="0"/>
    <x v="1"/>
    <x v="0"/>
    <x v="0"/>
    <x v="0"/>
    <x v="0"/>
    <x v="9"/>
    <s v="2024-07-23"/>
    <x v="2"/>
    <n v="1123201"/>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julho de 2024, conforme anexo. "/>
  </r>
  <r>
    <x v="0"/>
    <n v="0"/>
    <n v="0"/>
    <n v="0"/>
    <n v="34780"/>
    <x v="2275"/>
    <x v="0"/>
    <x v="0"/>
    <x v="0"/>
    <s v="03.16.15"/>
    <x v="0"/>
    <x v="0"/>
    <x v="0"/>
    <s v="Direção Financeira"/>
    <s v="03.16.15"/>
    <s v="Direção Financeira"/>
    <s v="03.16.15"/>
    <x v="28"/>
    <x v="0"/>
    <x v="0"/>
    <x v="0"/>
    <x v="0"/>
    <x v="0"/>
    <x v="0"/>
    <x v="0"/>
    <x v="9"/>
    <s v="2024-07-23"/>
    <x v="2"/>
    <n v="34780"/>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julho de 2024, conforme anexo. "/>
  </r>
  <r>
    <x v="0"/>
    <n v="0"/>
    <n v="0"/>
    <n v="0"/>
    <n v="51600"/>
    <x v="2276"/>
    <x v="0"/>
    <x v="0"/>
    <x v="0"/>
    <s v="01.27.02.11"/>
    <x v="18"/>
    <x v="1"/>
    <x v="1"/>
    <s v="Saneamento básico"/>
    <s v="01.27.02"/>
    <s v="Saneamento básico"/>
    <s v="01.27.02"/>
    <x v="4"/>
    <x v="0"/>
    <x v="2"/>
    <x v="2"/>
    <x v="0"/>
    <x v="1"/>
    <x v="0"/>
    <x v="0"/>
    <x v="9"/>
    <s v="2024-07-23"/>
    <x v="2"/>
    <n v="51600"/>
    <x v="0"/>
    <m/>
    <x v="0"/>
    <m/>
    <x v="2"/>
    <n v="100474696"/>
    <x v="0"/>
    <x v="1"/>
    <s v="Reforço do saneamento básico"/>
    <s v="ORI"/>
    <x v="0"/>
    <m/>
    <x v="0"/>
    <x v="0"/>
    <x v="0"/>
    <x v="0"/>
    <x v="0"/>
    <x v="0"/>
    <x v="0"/>
    <x v="0"/>
    <x v="0"/>
    <x v="0"/>
    <x v="0"/>
    <s v="Reforço do saneamento básico"/>
    <x v="0"/>
    <x v="0"/>
    <x v="0"/>
    <x v="0"/>
    <x v="1"/>
    <x v="0"/>
    <x v="0"/>
    <x v="0"/>
    <x v="0"/>
    <x v="0"/>
    <x v="1"/>
    <x v="0"/>
    <s v="Pagamento prestação de serviço, reforço saneamento básico, referente ao mês de  julho de 2024, conforme anexo."/>
  </r>
  <r>
    <x v="0"/>
    <n v="0"/>
    <n v="0"/>
    <n v="0"/>
    <n v="303066"/>
    <x v="2276"/>
    <x v="0"/>
    <x v="0"/>
    <x v="0"/>
    <s v="01.27.02.11"/>
    <x v="18"/>
    <x v="1"/>
    <x v="1"/>
    <s v="Saneamento básico"/>
    <s v="01.27.02"/>
    <s v="Saneamento básico"/>
    <s v="01.27.02"/>
    <x v="4"/>
    <x v="0"/>
    <x v="2"/>
    <x v="2"/>
    <x v="0"/>
    <x v="1"/>
    <x v="0"/>
    <x v="0"/>
    <x v="9"/>
    <s v="2024-07-23"/>
    <x v="2"/>
    <n v="303066"/>
    <x v="0"/>
    <m/>
    <x v="0"/>
    <m/>
    <x v="6"/>
    <n v="100474914"/>
    <x v="0"/>
    <x v="0"/>
    <s v="Reforço do saneamento básico"/>
    <s v="ORI"/>
    <x v="0"/>
    <m/>
    <x v="0"/>
    <x v="0"/>
    <x v="0"/>
    <x v="0"/>
    <x v="0"/>
    <x v="0"/>
    <x v="0"/>
    <x v="0"/>
    <x v="0"/>
    <x v="0"/>
    <x v="0"/>
    <s v="Reforço do saneamento básico"/>
    <x v="0"/>
    <x v="0"/>
    <x v="0"/>
    <x v="0"/>
    <x v="1"/>
    <x v="0"/>
    <x v="0"/>
    <x v="0"/>
    <x v="0"/>
    <x v="0"/>
    <x v="0"/>
    <x v="0"/>
    <s v="Pagamento prestação de serviço, reforço saneamento básico, referente ao mês de  julho de 2024, conforme anexo."/>
  </r>
  <r>
    <x v="0"/>
    <n v="0"/>
    <n v="0"/>
    <n v="0"/>
    <n v="1300"/>
    <x v="2277"/>
    <x v="0"/>
    <x v="1"/>
    <x v="0"/>
    <s v="03.03.10"/>
    <x v="8"/>
    <x v="0"/>
    <x v="4"/>
    <s v="Receitas Da Câmara"/>
    <s v="03.03.10"/>
    <s v="Receitas Da Câmara"/>
    <s v="03.03.10"/>
    <x v="24"/>
    <x v="0"/>
    <x v="3"/>
    <x v="6"/>
    <x v="0"/>
    <x v="0"/>
    <x v="2"/>
    <x v="0"/>
    <x v="9"/>
    <s v="2024-07-29"/>
    <x v="2"/>
    <n v="1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23"/>
    <x v="2278"/>
    <x v="0"/>
    <x v="1"/>
    <x v="0"/>
    <s v="03.03.10"/>
    <x v="8"/>
    <x v="0"/>
    <x v="4"/>
    <s v="Receitas Da Câmara"/>
    <s v="03.03.10"/>
    <s v="Receitas Da Câmara"/>
    <s v="03.03.10"/>
    <x v="9"/>
    <x v="0"/>
    <x v="3"/>
    <x v="3"/>
    <x v="0"/>
    <x v="0"/>
    <x v="2"/>
    <x v="0"/>
    <x v="9"/>
    <s v="2024-07-29"/>
    <x v="2"/>
    <n v="26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850"/>
    <x v="2279"/>
    <x v="0"/>
    <x v="1"/>
    <x v="0"/>
    <s v="03.03.10"/>
    <x v="8"/>
    <x v="0"/>
    <x v="4"/>
    <s v="Receitas Da Câmara"/>
    <s v="03.03.10"/>
    <s v="Receitas Da Câmara"/>
    <s v="03.03.10"/>
    <x v="12"/>
    <x v="0"/>
    <x v="3"/>
    <x v="3"/>
    <x v="0"/>
    <x v="0"/>
    <x v="2"/>
    <x v="0"/>
    <x v="9"/>
    <s v="2024-07-29"/>
    <x v="2"/>
    <n v="29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2280"/>
    <x v="0"/>
    <x v="1"/>
    <x v="0"/>
    <s v="03.03.10"/>
    <x v="8"/>
    <x v="0"/>
    <x v="4"/>
    <s v="Receitas Da Câmara"/>
    <s v="03.03.10"/>
    <s v="Receitas Da Câmara"/>
    <s v="03.03.10"/>
    <x v="6"/>
    <x v="0"/>
    <x v="3"/>
    <x v="3"/>
    <x v="0"/>
    <x v="0"/>
    <x v="2"/>
    <x v="0"/>
    <x v="9"/>
    <s v="2024-07-29"/>
    <x v="2"/>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9321"/>
    <x v="2281"/>
    <x v="0"/>
    <x v="1"/>
    <x v="0"/>
    <s v="03.03.10"/>
    <x v="8"/>
    <x v="0"/>
    <x v="4"/>
    <s v="Receitas Da Câmara"/>
    <s v="03.03.10"/>
    <s v="Receitas Da Câmara"/>
    <s v="03.03.10"/>
    <x v="18"/>
    <x v="0"/>
    <x v="0"/>
    <x v="0"/>
    <x v="0"/>
    <x v="0"/>
    <x v="2"/>
    <x v="0"/>
    <x v="9"/>
    <s v="2024-07-29"/>
    <x v="2"/>
    <n v="14932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700"/>
    <x v="2282"/>
    <x v="0"/>
    <x v="1"/>
    <x v="0"/>
    <s v="03.03.10"/>
    <x v="8"/>
    <x v="0"/>
    <x v="4"/>
    <s v="Receitas Da Câmara"/>
    <s v="03.03.10"/>
    <s v="Receitas Da Câmara"/>
    <s v="03.03.10"/>
    <x v="11"/>
    <x v="0"/>
    <x v="0"/>
    <x v="5"/>
    <x v="0"/>
    <x v="0"/>
    <x v="2"/>
    <x v="0"/>
    <x v="9"/>
    <s v="2024-07-29"/>
    <x v="2"/>
    <n v="13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25"/>
    <x v="2283"/>
    <x v="0"/>
    <x v="1"/>
    <x v="0"/>
    <s v="03.03.10"/>
    <x v="8"/>
    <x v="0"/>
    <x v="4"/>
    <s v="Receitas Da Câmara"/>
    <s v="03.03.10"/>
    <s v="Receitas Da Câmara"/>
    <s v="03.03.10"/>
    <x v="10"/>
    <x v="0"/>
    <x v="3"/>
    <x v="3"/>
    <x v="0"/>
    <x v="0"/>
    <x v="2"/>
    <x v="0"/>
    <x v="9"/>
    <s v="2024-07-29"/>
    <x v="2"/>
    <n v="1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2284"/>
    <x v="0"/>
    <x v="1"/>
    <x v="0"/>
    <s v="03.03.10"/>
    <x v="8"/>
    <x v="0"/>
    <x v="4"/>
    <s v="Receitas Da Câmara"/>
    <s v="03.03.10"/>
    <s v="Receitas Da Câmara"/>
    <s v="03.03.10"/>
    <x v="21"/>
    <x v="0"/>
    <x v="3"/>
    <x v="3"/>
    <x v="0"/>
    <x v="0"/>
    <x v="2"/>
    <x v="0"/>
    <x v="9"/>
    <s v="2024-07-29"/>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2285"/>
    <x v="0"/>
    <x v="1"/>
    <x v="0"/>
    <s v="03.03.10"/>
    <x v="8"/>
    <x v="0"/>
    <x v="4"/>
    <s v="Receitas Da Câmara"/>
    <s v="03.03.10"/>
    <s v="Receitas Da Câmara"/>
    <s v="03.03.10"/>
    <x v="26"/>
    <x v="0"/>
    <x v="3"/>
    <x v="3"/>
    <x v="0"/>
    <x v="0"/>
    <x v="2"/>
    <x v="0"/>
    <x v="9"/>
    <s v="2024-07-29"/>
    <x v="2"/>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0"/>
    <x v="2286"/>
    <x v="0"/>
    <x v="1"/>
    <x v="0"/>
    <s v="03.03.10"/>
    <x v="8"/>
    <x v="0"/>
    <x v="4"/>
    <s v="Receitas Da Câmara"/>
    <s v="03.03.10"/>
    <s v="Receitas Da Câmara"/>
    <s v="03.03.10"/>
    <x v="8"/>
    <x v="0"/>
    <x v="3"/>
    <x v="3"/>
    <x v="0"/>
    <x v="0"/>
    <x v="2"/>
    <x v="0"/>
    <x v="9"/>
    <s v="2024-07-29"/>
    <x v="2"/>
    <n v="4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2287"/>
    <x v="0"/>
    <x v="1"/>
    <x v="0"/>
    <s v="03.03.10"/>
    <x v="8"/>
    <x v="0"/>
    <x v="4"/>
    <s v="Receitas Da Câmara"/>
    <s v="03.03.10"/>
    <s v="Receitas Da Câmara"/>
    <s v="03.03.10"/>
    <x v="42"/>
    <x v="0"/>
    <x v="3"/>
    <x v="3"/>
    <x v="0"/>
    <x v="0"/>
    <x v="2"/>
    <x v="0"/>
    <x v="9"/>
    <s v="2024-07-29"/>
    <x v="2"/>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2288"/>
    <x v="0"/>
    <x v="1"/>
    <x v="0"/>
    <s v="03.03.10"/>
    <x v="8"/>
    <x v="0"/>
    <x v="4"/>
    <s v="Receitas Da Câmara"/>
    <s v="03.03.10"/>
    <s v="Receitas Da Câmara"/>
    <s v="03.03.10"/>
    <x v="25"/>
    <x v="0"/>
    <x v="3"/>
    <x v="3"/>
    <x v="0"/>
    <x v="0"/>
    <x v="2"/>
    <x v="0"/>
    <x v="9"/>
    <s v="2024-07-29"/>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60"/>
    <x v="2289"/>
    <x v="0"/>
    <x v="1"/>
    <x v="0"/>
    <s v="03.03.10"/>
    <x v="8"/>
    <x v="0"/>
    <x v="4"/>
    <s v="Receitas Da Câmara"/>
    <s v="03.03.10"/>
    <s v="Receitas Da Câmara"/>
    <s v="03.03.10"/>
    <x v="13"/>
    <x v="0"/>
    <x v="3"/>
    <x v="3"/>
    <x v="0"/>
    <x v="0"/>
    <x v="2"/>
    <x v="0"/>
    <x v="9"/>
    <s v="2024-07-29"/>
    <x v="2"/>
    <n v="7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00"/>
    <x v="2290"/>
    <x v="0"/>
    <x v="0"/>
    <x v="0"/>
    <s v="03.16.15"/>
    <x v="0"/>
    <x v="0"/>
    <x v="0"/>
    <s v="Direção Financeira"/>
    <s v="03.16.15"/>
    <s v="Direção Financeira"/>
    <s v="03.16.15"/>
    <x v="41"/>
    <x v="0"/>
    <x v="0"/>
    <x v="1"/>
    <x v="0"/>
    <x v="0"/>
    <x v="0"/>
    <x v="0"/>
    <x v="5"/>
    <s v="2024-08-08"/>
    <x v="2"/>
    <n v="25000"/>
    <x v="0"/>
    <m/>
    <x v="0"/>
    <m/>
    <x v="350"/>
    <n v="100479322"/>
    <x v="0"/>
    <x v="0"/>
    <s v="Direção Financeira"/>
    <s v="ORI"/>
    <x v="0"/>
    <m/>
    <x v="0"/>
    <x v="0"/>
    <x v="0"/>
    <x v="0"/>
    <x v="0"/>
    <x v="0"/>
    <x v="0"/>
    <x v="0"/>
    <x v="0"/>
    <x v="0"/>
    <x v="0"/>
    <s v="Direção Financeira"/>
    <x v="0"/>
    <x v="0"/>
    <x v="0"/>
    <x v="0"/>
    <x v="0"/>
    <x v="0"/>
    <x v="0"/>
    <x v="0"/>
    <x v="0"/>
    <x v="0"/>
    <x v="0"/>
    <x v="0"/>
    <s v="Pagamento a favor da Cardoso Multiservice, pela a aquisição de serviço de manutençaõ e reparação de ar condicionado da CMSM e reparação do frigorifico do Mercado Municipal, confrome anexo."/>
  </r>
  <r>
    <x v="0"/>
    <n v="0"/>
    <n v="0"/>
    <n v="0"/>
    <n v="1200"/>
    <x v="2291"/>
    <x v="0"/>
    <x v="1"/>
    <x v="0"/>
    <s v="80.02.01"/>
    <x v="2"/>
    <x v="2"/>
    <x v="2"/>
    <s v="Retenções Iur"/>
    <s v="80.02.01"/>
    <s v="Retenções Iur"/>
    <s v="80.02.01"/>
    <x v="2"/>
    <x v="0"/>
    <x v="1"/>
    <x v="0"/>
    <x v="1"/>
    <x v="2"/>
    <x v="2"/>
    <x v="0"/>
    <x v="5"/>
    <s v="2024-08-08"/>
    <x v="2"/>
    <n v="1200"/>
    <x v="0"/>
    <m/>
    <x v="0"/>
    <m/>
    <x v="2"/>
    <n v="100474696"/>
    <x v="0"/>
    <x v="0"/>
    <s v="Retenções Iur"/>
    <s v="ORI"/>
    <x v="0"/>
    <s v="RIUR"/>
    <x v="0"/>
    <x v="0"/>
    <x v="0"/>
    <x v="0"/>
    <x v="0"/>
    <x v="0"/>
    <x v="0"/>
    <x v="0"/>
    <x v="0"/>
    <x v="0"/>
    <x v="0"/>
    <s v="Retenções Iur"/>
    <x v="0"/>
    <x v="0"/>
    <x v="0"/>
    <x v="0"/>
    <x v="2"/>
    <x v="0"/>
    <x v="0"/>
    <x v="0"/>
    <x v="0"/>
    <x v="1"/>
    <x v="0"/>
    <x v="0"/>
    <s v="RETENCAO OT"/>
  </r>
  <r>
    <x v="0"/>
    <n v="0"/>
    <n v="0"/>
    <n v="0"/>
    <n v="29175"/>
    <x v="2292"/>
    <x v="0"/>
    <x v="1"/>
    <x v="0"/>
    <s v="80.02.01"/>
    <x v="2"/>
    <x v="2"/>
    <x v="2"/>
    <s v="Retenções Iur"/>
    <s v="80.02.01"/>
    <s v="Retenções Iur"/>
    <s v="80.02.01"/>
    <x v="2"/>
    <x v="0"/>
    <x v="1"/>
    <x v="0"/>
    <x v="1"/>
    <x v="2"/>
    <x v="2"/>
    <x v="0"/>
    <x v="5"/>
    <s v="2024-08-08"/>
    <x v="2"/>
    <n v="29175"/>
    <x v="0"/>
    <m/>
    <x v="0"/>
    <m/>
    <x v="2"/>
    <n v="100474696"/>
    <x v="0"/>
    <x v="0"/>
    <s v="Retenções Iur"/>
    <s v="ORI"/>
    <x v="0"/>
    <s v="RIUR"/>
    <x v="0"/>
    <x v="0"/>
    <x v="0"/>
    <x v="0"/>
    <x v="0"/>
    <x v="0"/>
    <x v="0"/>
    <x v="0"/>
    <x v="0"/>
    <x v="0"/>
    <x v="0"/>
    <s v="Retenções Iur"/>
    <x v="0"/>
    <x v="0"/>
    <x v="0"/>
    <x v="0"/>
    <x v="2"/>
    <x v="0"/>
    <x v="0"/>
    <x v="0"/>
    <x v="0"/>
    <x v="1"/>
    <x v="0"/>
    <x v="0"/>
    <s v="RETENCAO OT"/>
  </r>
  <r>
    <x v="1"/>
    <n v="0"/>
    <n v="0"/>
    <n v="0"/>
    <n v="100296"/>
    <x v="2293"/>
    <x v="0"/>
    <x v="0"/>
    <x v="0"/>
    <s v="03.16.15"/>
    <x v="0"/>
    <x v="0"/>
    <x v="0"/>
    <s v="Direção Financeira"/>
    <s v="03.16.15"/>
    <s v="Direção Financeira"/>
    <s v="03.16.15"/>
    <x v="55"/>
    <x v="0"/>
    <x v="0"/>
    <x v="0"/>
    <x v="0"/>
    <x v="0"/>
    <x v="1"/>
    <x v="0"/>
    <x v="9"/>
    <s v="2024-07-29"/>
    <x v="2"/>
    <n v="100296"/>
    <x v="0"/>
    <m/>
    <x v="0"/>
    <m/>
    <x v="6"/>
    <n v="100474914"/>
    <x v="0"/>
    <x v="0"/>
    <s v="Direção Financeira"/>
    <s v="ORI"/>
    <x v="0"/>
    <m/>
    <x v="0"/>
    <x v="0"/>
    <x v="0"/>
    <x v="0"/>
    <x v="0"/>
    <x v="0"/>
    <x v="0"/>
    <x v="0"/>
    <x v="0"/>
    <x v="0"/>
    <x v="0"/>
    <s v="Direção Financeira"/>
    <x v="0"/>
    <x v="0"/>
    <x v="0"/>
    <x v="0"/>
    <x v="0"/>
    <x v="0"/>
    <x v="0"/>
    <x v="1"/>
    <x v="0"/>
    <x v="0"/>
    <x v="0"/>
    <x v="0"/>
    <s v="Pagamento a favor de CV Telecom, referente a pagamento da divida, conforme anexo."/>
  </r>
  <r>
    <x v="1"/>
    <n v="0"/>
    <n v="0"/>
    <n v="0"/>
    <n v="19500"/>
    <x v="2294"/>
    <x v="0"/>
    <x v="0"/>
    <x v="0"/>
    <s v="01.25.02.23"/>
    <x v="12"/>
    <x v="3"/>
    <x v="3"/>
    <s v="desporto"/>
    <s v="01.25.02"/>
    <s v="desporto"/>
    <s v="01.25.02"/>
    <x v="1"/>
    <x v="0"/>
    <x v="0"/>
    <x v="0"/>
    <x v="0"/>
    <x v="1"/>
    <x v="1"/>
    <x v="0"/>
    <x v="5"/>
    <s v="2024-08-30"/>
    <x v="2"/>
    <n v="19500"/>
    <x v="0"/>
    <m/>
    <x v="0"/>
    <m/>
    <x v="225"/>
    <n v="1004791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aquisição de bolas de futsal e entregues as localidades de Achada Espinho Branco, Flamengos e ribeira de São Miguel, conforme anexo."/>
  </r>
  <r>
    <x v="0"/>
    <n v="0"/>
    <n v="0"/>
    <n v="0"/>
    <n v="30000"/>
    <x v="2295"/>
    <x v="0"/>
    <x v="1"/>
    <x v="0"/>
    <s v="80.02.01"/>
    <x v="2"/>
    <x v="2"/>
    <x v="2"/>
    <s v="Retenções Iur"/>
    <s v="80.02.01"/>
    <s v="Retenções Iur"/>
    <s v="80.02.01"/>
    <x v="2"/>
    <x v="0"/>
    <x v="1"/>
    <x v="0"/>
    <x v="1"/>
    <x v="2"/>
    <x v="2"/>
    <x v="0"/>
    <x v="5"/>
    <s v="2024-08-09"/>
    <x v="2"/>
    <n v="30000"/>
    <x v="0"/>
    <m/>
    <x v="0"/>
    <m/>
    <x v="2"/>
    <n v="100474696"/>
    <x v="0"/>
    <x v="0"/>
    <s v="Retenções Iur"/>
    <s v="ORI"/>
    <x v="0"/>
    <s v="RIUR"/>
    <x v="0"/>
    <x v="0"/>
    <x v="0"/>
    <x v="0"/>
    <x v="0"/>
    <x v="0"/>
    <x v="0"/>
    <x v="0"/>
    <x v="0"/>
    <x v="0"/>
    <x v="0"/>
    <s v="Retenções Iur"/>
    <x v="0"/>
    <x v="0"/>
    <x v="0"/>
    <x v="0"/>
    <x v="2"/>
    <x v="0"/>
    <x v="0"/>
    <x v="0"/>
    <x v="0"/>
    <x v="1"/>
    <x v="0"/>
    <x v="0"/>
    <s v="RETENCAO OT"/>
  </r>
  <r>
    <x v="1"/>
    <n v="0"/>
    <n v="0"/>
    <n v="0"/>
    <n v="33970"/>
    <x v="2296"/>
    <x v="0"/>
    <x v="0"/>
    <x v="0"/>
    <s v="01.27.02.15"/>
    <x v="25"/>
    <x v="1"/>
    <x v="1"/>
    <s v="Saneamento básico"/>
    <s v="01.27.02"/>
    <s v="Saneamento básico"/>
    <s v="01.27.02"/>
    <x v="46"/>
    <x v="0"/>
    <x v="0"/>
    <x v="0"/>
    <x v="0"/>
    <x v="1"/>
    <x v="1"/>
    <x v="0"/>
    <x v="7"/>
    <s v="2024-09-24"/>
    <x v="2"/>
    <n v="33970"/>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e Felisberto Carvalho Auto, pela aquisição de combustíveis, destinados a viatura afeto a transferência de resíduos sólidos e urbanos da CMSM, conforme anexo. "/>
  </r>
  <r>
    <x v="1"/>
    <n v="0"/>
    <n v="0"/>
    <n v="0"/>
    <n v="7500"/>
    <x v="2297"/>
    <x v="0"/>
    <x v="0"/>
    <x v="0"/>
    <s v="01.27.06.80"/>
    <x v="1"/>
    <x v="1"/>
    <x v="1"/>
    <s v="Requalificação Urbana e habitação"/>
    <s v="01.27.06"/>
    <s v="Requalificação Urbana e habitação"/>
    <s v="01.27.06"/>
    <x v="1"/>
    <x v="0"/>
    <x v="0"/>
    <x v="0"/>
    <x v="0"/>
    <x v="1"/>
    <x v="1"/>
    <x v="0"/>
    <x v="7"/>
    <s v="2024-09-25"/>
    <x v="2"/>
    <n v="7500"/>
    <x v="0"/>
    <m/>
    <x v="0"/>
    <m/>
    <x v="2"/>
    <n v="100474696"/>
    <x v="0"/>
    <x v="1"/>
    <s v="Requalificação Urbana de Veneza"/>
    <s v="ORI"/>
    <x v="0"/>
    <m/>
    <x v="0"/>
    <x v="0"/>
    <x v="0"/>
    <x v="0"/>
    <x v="0"/>
    <x v="0"/>
    <x v="0"/>
    <x v="0"/>
    <x v="0"/>
    <x v="0"/>
    <x v="0"/>
    <s v="Requalificação Urbana de Veneza"/>
    <x v="0"/>
    <x v="0"/>
    <x v="0"/>
    <x v="0"/>
    <x v="1"/>
    <x v="0"/>
    <x v="0"/>
    <x v="0"/>
    <x v="0"/>
    <x v="0"/>
    <x v="1"/>
    <x v="0"/>
    <s v="Pagamento a favor do senhor Cândido Tavares referente a prestação de serviços como condutor pesado semi- reboque no âmbito de requalificação urbana do concelho no mês de setembro de 2024, conforme anexo."/>
  </r>
  <r>
    <x v="1"/>
    <n v="0"/>
    <n v="0"/>
    <n v="0"/>
    <n v="42500"/>
    <x v="2297"/>
    <x v="0"/>
    <x v="0"/>
    <x v="0"/>
    <s v="01.27.06.80"/>
    <x v="1"/>
    <x v="1"/>
    <x v="1"/>
    <s v="Requalificação Urbana e habitação"/>
    <s v="01.27.06"/>
    <s v="Requalificação Urbana e habitação"/>
    <s v="01.27.06"/>
    <x v="1"/>
    <x v="0"/>
    <x v="0"/>
    <x v="0"/>
    <x v="0"/>
    <x v="1"/>
    <x v="1"/>
    <x v="0"/>
    <x v="7"/>
    <s v="2024-09-25"/>
    <x v="2"/>
    <n v="42500"/>
    <x v="0"/>
    <m/>
    <x v="0"/>
    <m/>
    <x v="51"/>
    <n v="100429709"/>
    <x v="0"/>
    <x v="0"/>
    <s v="Requalificação Urbana de Veneza"/>
    <s v="ORI"/>
    <x v="0"/>
    <m/>
    <x v="0"/>
    <x v="0"/>
    <x v="0"/>
    <x v="0"/>
    <x v="0"/>
    <x v="0"/>
    <x v="0"/>
    <x v="0"/>
    <x v="0"/>
    <x v="0"/>
    <x v="0"/>
    <s v="Requalificação Urbana de Veneza"/>
    <x v="0"/>
    <x v="0"/>
    <x v="0"/>
    <x v="0"/>
    <x v="1"/>
    <x v="0"/>
    <x v="0"/>
    <x v="0"/>
    <x v="0"/>
    <x v="0"/>
    <x v="0"/>
    <x v="0"/>
    <s v="Pagamento a favor do senhor Cândido Tavares referente a prestação de serviços como condutor pesado semi- reboque no âmbito de requalificação urbana do concelho no mês de setembro de 2024, conforme anexo."/>
  </r>
  <r>
    <x v="0"/>
    <n v="0"/>
    <n v="0"/>
    <n v="0"/>
    <n v="848700"/>
    <x v="2298"/>
    <x v="0"/>
    <x v="0"/>
    <x v="0"/>
    <s v="01.25.04.22"/>
    <x v="7"/>
    <x v="3"/>
    <x v="3"/>
    <s v="Cultura"/>
    <s v="01.25.04"/>
    <s v="Cultura"/>
    <s v="01.25.04"/>
    <x v="4"/>
    <x v="0"/>
    <x v="2"/>
    <x v="2"/>
    <x v="0"/>
    <x v="1"/>
    <x v="0"/>
    <x v="0"/>
    <x v="7"/>
    <s v="2024-09-25"/>
    <x v="2"/>
    <n v="848700"/>
    <x v="0"/>
    <m/>
    <x v="0"/>
    <m/>
    <x v="351"/>
    <n v="10047534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Esquadra Policial de São Miguel referente a aquisição de serviço de cobertura policial no âmbito da realização do festival Calheta 2024 realizado  nos dias 09 e 10 de agosto de 2024, conforme anexo."/>
  </r>
  <r>
    <x v="0"/>
    <n v="0"/>
    <n v="0"/>
    <n v="0"/>
    <n v="27000"/>
    <x v="2299"/>
    <x v="0"/>
    <x v="0"/>
    <x v="0"/>
    <s v="03.16.01"/>
    <x v="38"/>
    <x v="0"/>
    <x v="0"/>
    <s v="Assembleia Municipal"/>
    <s v="03.16.01"/>
    <s v="Assembleia Municipal"/>
    <s v="03.16.01"/>
    <x v="64"/>
    <x v="0"/>
    <x v="0"/>
    <x v="0"/>
    <x v="0"/>
    <x v="0"/>
    <x v="0"/>
    <x v="0"/>
    <x v="7"/>
    <s v="2024-09-25"/>
    <x v="2"/>
    <n v="27000"/>
    <x v="0"/>
    <m/>
    <x v="0"/>
    <m/>
    <x v="2"/>
    <n v="100474696"/>
    <x v="0"/>
    <x v="1"/>
    <s v="Assembleia Municipal"/>
    <s v="ORI"/>
    <x v="0"/>
    <s v="AM"/>
    <x v="0"/>
    <x v="0"/>
    <x v="0"/>
    <x v="0"/>
    <x v="0"/>
    <x v="0"/>
    <x v="0"/>
    <x v="0"/>
    <x v="0"/>
    <x v="0"/>
    <x v="0"/>
    <s v="Assembleia Municipal"/>
    <x v="0"/>
    <x v="0"/>
    <x v="0"/>
    <x v="0"/>
    <x v="0"/>
    <x v="0"/>
    <x v="0"/>
    <x v="0"/>
    <x v="0"/>
    <x v="0"/>
    <x v="1"/>
    <x v="0"/>
    <s v="Despesa com pessoal eleito municipal, pela realização da Xª sessão extraordinária da Assembleia Municipal de São Miguel, 26 de Março de 2024, conforme documento em anexo.    "/>
  </r>
  <r>
    <x v="0"/>
    <n v="0"/>
    <n v="0"/>
    <n v="0"/>
    <n v="153000"/>
    <x v="2299"/>
    <x v="0"/>
    <x v="0"/>
    <x v="0"/>
    <s v="03.16.01"/>
    <x v="38"/>
    <x v="0"/>
    <x v="0"/>
    <s v="Assembleia Municipal"/>
    <s v="03.16.01"/>
    <s v="Assembleia Municipal"/>
    <s v="03.16.01"/>
    <x v="64"/>
    <x v="0"/>
    <x v="0"/>
    <x v="0"/>
    <x v="0"/>
    <x v="0"/>
    <x v="0"/>
    <x v="0"/>
    <x v="7"/>
    <s v="2024-09-25"/>
    <x v="2"/>
    <n v="153000"/>
    <x v="0"/>
    <m/>
    <x v="0"/>
    <m/>
    <x v="6"/>
    <n v="100474914"/>
    <x v="0"/>
    <x v="0"/>
    <s v="Assembleia Municipal"/>
    <s v="ORI"/>
    <x v="0"/>
    <s v="AM"/>
    <x v="0"/>
    <x v="0"/>
    <x v="0"/>
    <x v="0"/>
    <x v="0"/>
    <x v="0"/>
    <x v="0"/>
    <x v="0"/>
    <x v="0"/>
    <x v="0"/>
    <x v="0"/>
    <s v="Assembleia Municipal"/>
    <x v="0"/>
    <x v="0"/>
    <x v="0"/>
    <x v="0"/>
    <x v="0"/>
    <x v="0"/>
    <x v="0"/>
    <x v="0"/>
    <x v="0"/>
    <x v="0"/>
    <x v="0"/>
    <x v="0"/>
    <s v="Despesa com pessoal eleito municipal, pela realização da Xª sessão extraordinária da Assembleia Municipal de São Miguel, 26 de Março de 2024, conforme documento em anexo.    "/>
  </r>
  <r>
    <x v="0"/>
    <n v="0"/>
    <n v="0"/>
    <n v="0"/>
    <n v="4000"/>
    <x v="2300"/>
    <x v="0"/>
    <x v="0"/>
    <x v="0"/>
    <s v="01.25.04.22"/>
    <x v="7"/>
    <x v="3"/>
    <x v="3"/>
    <s v="Cultura"/>
    <s v="01.25.04"/>
    <s v="Cultura"/>
    <s v="01.25.04"/>
    <x v="4"/>
    <x v="0"/>
    <x v="2"/>
    <x v="2"/>
    <x v="0"/>
    <x v="1"/>
    <x v="0"/>
    <x v="0"/>
    <x v="7"/>
    <s v="2024-09-25"/>
    <x v="2"/>
    <n v="4000"/>
    <x v="0"/>
    <m/>
    <x v="0"/>
    <m/>
    <x v="305"/>
    <n v="100404863"/>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Francisco Cardoso, referente a serviços prestado à noite nos dias 09 e 10 de agosto de 2024- festival Calheta 2024, conforme anexo"/>
  </r>
  <r>
    <x v="0"/>
    <n v="0"/>
    <n v="0"/>
    <n v="0"/>
    <n v="2000"/>
    <x v="2301"/>
    <x v="0"/>
    <x v="0"/>
    <x v="0"/>
    <s v="01.25.04.22"/>
    <x v="7"/>
    <x v="3"/>
    <x v="3"/>
    <s v="Cultura"/>
    <s v="01.25.04"/>
    <s v="Cultura"/>
    <s v="01.25.04"/>
    <x v="4"/>
    <x v="0"/>
    <x v="2"/>
    <x v="2"/>
    <x v="0"/>
    <x v="1"/>
    <x v="0"/>
    <x v="0"/>
    <x v="7"/>
    <s v="2024-09-25"/>
    <x v="2"/>
    <n v="2000"/>
    <x v="0"/>
    <m/>
    <x v="0"/>
    <m/>
    <x v="352"/>
    <n v="100476546"/>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r. Jailson Lopes Miranda, pelos serviços prestado a noite nos dias 09 e 10 de agosto 2024, Festival Calheta, conforme anexo."/>
  </r>
  <r>
    <x v="0"/>
    <n v="0"/>
    <n v="0"/>
    <n v="0"/>
    <n v="5000"/>
    <x v="2302"/>
    <x v="0"/>
    <x v="0"/>
    <x v="0"/>
    <s v="01.25.04.22"/>
    <x v="7"/>
    <x v="3"/>
    <x v="3"/>
    <s v="Cultura"/>
    <s v="01.25.04"/>
    <s v="Cultura"/>
    <s v="01.25.04"/>
    <x v="4"/>
    <x v="0"/>
    <x v="2"/>
    <x v="2"/>
    <x v="0"/>
    <x v="1"/>
    <x v="0"/>
    <x v="0"/>
    <x v="7"/>
    <s v="2024-09-25"/>
    <x v="2"/>
    <n v="5000"/>
    <x v="0"/>
    <m/>
    <x v="0"/>
    <m/>
    <x v="353"/>
    <n v="100479320"/>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Hekbal Andrade, referente a serviços prestado à noite  nas festividades Nhá Bersu, festival Cinza Calheta 2024, conforme anexo"/>
  </r>
  <r>
    <x v="0"/>
    <n v="0"/>
    <n v="0"/>
    <n v="0"/>
    <n v="2000"/>
    <x v="2303"/>
    <x v="0"/>
    <x v="0"/>
    <x v="0"/>
    <s v="01.25.04.22"/>
    <x v="7"/>
    <x v="3"/>
    <x v="3"/>
    <s v="Cultura"/>
    <s v="01.25.04"/>
    <s v="Cultura"/>
    <s v="01.25.04"/>
    <x v="4"/>
    <x v="0"/>
    <x v="2"/>
    <x v="2"/>
    <x v="0"/>
    <x v="1"/>
    <x v="0"/>
    <x v="0"/>
    <x v="7"/>
    <s v="2024-09-25"/>
    <x v="2"/>
    <n v="2000"/>
    <x v="0"/>
    <m/>
    <x v="0"/>
    <m/>
    <x v="5"/>
    <n v="10047966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r. Danilson De Jesus Mendes Cardoso, pelos serviços prestado a noite nos dias 09 e 10 de agosto 2024, Festival Calheta, conforme anexo. "/>
  </r>
  <r>
    <x v="0"/>
    <n v="0"/>
    <n v="0"/>
    <n v="0"/>
    <n v="5000"/>
    <x v="2304"/>
    <x v="0"/>
    <x v="0"/>
    <x v="0"/>
    <s v="01.25.04.22"/>
    <x v="7"/>
    <x v="3"/>
    <x v="3"/>
    <s v="Cultura"/>
    <s v="01.25.04"/>
    <s v="Cultura"/>
    <s v="01.25.04"/>
    <x v="4"/>
    <x v="0"/>
    <x v="2"/>
    <x v="2"/>
    <x v="0"/>
    <x v="1"/>
    <x v="0"/>
    <x v="0"/>
    <x v="7"/>
    <s v="2024-09-25"/>
    <x v="2"/>
    <n v="5000"/>
    <x v="0"/>
    <m/>
    <x v="0"/>
    <m/>
    <x v="354"/>
    <n v="100475485"/>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Nilton Cabral, referente a serviços prestado à noite nas festividades Nhá Bersu, festival Cinza e Festival Calheta 2024, conforme anexo"/>
  </r>
  <r>
    <x v="0"/>
    <n v="0"/>
    <n v="0"/>
    <n v="0"/>
    <n v="2000"/>
    <x v="2305"/>
    <x v="0"/>
    <x v="0"/>
    <x v="0"/>
    <s v="01.25.04.22"/>
    <x v="7"/>
    <x v="3"/>
    <x v="3"/>
    <s v="Cultura"/>
    <s v="01.25.04"/>
    <s v="Cultura"/>
    <s v="01.25.04"/>
    <x v="4"/>
    <x v="0"/>
    <x v="2"/>
    <x v="2"/>
    <x v="0"/>
    <x v="1"/>
    <x v="0"/>
    <x v="0"/>
    <x v="7"/>
    <s v="2024-09-25"/>
    <x v="2"/>
    <n v="2000"/>
    <x v="0"/>
    <m/>
    <x v="0"/>
    <m/>
    <x v="355"/>
    <n v="100475261"/>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r. Ivaltinho Lopes Miranda, pelos serviços prestado a noite nos dias 09 e 10 de agosto 2024, Festival Calheta, conforme anexo. "/>
  </r>
  <r>
    <x v="0"/>
    <n v="0"/>
    <n v="0"/>
    <n v="0"/>
    <n v="7667"/>
    <x v="2306"/>
    <x v="0"/>
    <x v="0"/>
    <x v="0"/>
    <s v="03.16.12"/>
    <x v="40"/>
    <x v="0"/>
    <x v="0"/>
    <s v="Direcção de Urbanismo"/>
    <s v="03.16.12"/>
    <s v="Direcção de Urbanismo"/>
    <s v="03.16.12"/>
    <x v="60"/>
    <x v="0"/>
    <x v="0"/>
    <x v="0"/>
    <x v="0"/>
    <x v="0"/>
    <x v="0"/>
    <x v="0"/>
    <x v="7"/>
    <s v="2024-09-25"/>
    <x v="2"/>
    <n v="7667"/>
    <x v="0"/>
    <m/>
    <x v="0"/>
    <m/>
    <x v="356"/>
    <n v="100475670"/>
    <x v="0"/>
    <x v="0"/>
    <s v="Direcção de Urbanismo"/>
    <s v="ORI"/>
    <x v="0"/>
    <m/>
    <x v="0"/>
    <x v="0"/>
    <x v="0"/>
    <x v="0"/>
    <x v="0"/>
    <x v="0"/>
    <x v="0"/>
    <x v="0"/>
    <x v="0"/>
    <x v="0"/>
    <x v="0"/>
    <s v="Direcção de Urbanismo"/>
    <x v="0"/>
    <x v="0"/>
    <x v="0"/>
    <x v="0"/>
    <x v="0"/>
    <x v="0"/>
    <x v="0"/>
    <x v="0"/>
    <x v="0"/>
    <x v="0"/>
    <x v="0"/>
    <x v="0"/>
    <s v="Pagamento a favor do Sr. Lázaro Mendes Dos Reis, correspondente a horas extras referente ao mês de Setembro de 2024, conforme anexo."/>
  </r>
  <r>
    <x v="0"/>
    <n v="0"/>
    <n v="0"/>
    <n v="0"/>
    <n v="50000"/>
    <x v="2307"/>
    <x v="0"/>
    <x v="0"/>
    <x v="0"/>
    <s v="01.25.04.22"/>
    <x v="7"/>
    <x v="3"/>
    <x v="3"/>
    <s v="Cultura"/>
    <s v="01.25.04"/>
    <s v="Cultura"/>
    <s v="01.25.04"/>
    <x v="4"/>
    <x v="0"/>
    <x v="2"/>
    <x v="2"/>
    <x v="0"/>
    <x v="1"/>
    <x v="0"/>
    <x v="0"/>
    <x v="7"/>
    <s v="2024-09-25"/>
    <x v="2"/>
    <n v="50000"/>
    <x v="0"/>
    <m/>
    <x v="0"/>
    <m/>
    <x v="357"/>
    <n v="100479727"/>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José Rui Alves De Pina pela atuação na IV edição da Noite de Mornas, conforme anexo"/>
  </r>
  <r>
    <x v="0"/>
    <n v="0"/>
    <n v="0"/>
    <n v="0"/>
    <n v="15000"/>
    <x v="2308"/>
    <x v="0"/>
    <x v="0"/>
    <x v="0"/>
    <s v="01.25.04.22"/>
    <x v="7"/>
    <x v="3"/>
    <x v="3"/>
    <s v="Cultura"/>
    <s v="01.25.04"/>
    <s v="Cultura"/>
    <s v="01.25.04"/>
    <x v="4"/>
    <x v="0"/>
    <x v="2"/>
    <x v="2"/>
    <x v="0"/>
    <x v="1"/>
    <x v="0"/>
    <x v="0"/>
    <x v="7"/>
    <s v="2024-09-25"/>
    <x v="2"/>
    <n v="15000"/>
    <x v="0"/>
    <m/>
    <x v="0"/>
    <m/>
    <x v="358"/>
    <n v="10047607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Mário Jorge de Pina Silva pela atuação na IV edição da Noite de Mornas, conforme anexo   "/>
  </r>
  <r>
    <x v="0"/>
    <n v="0"/>
    <n v="0"/>
    <n v="0"/>
    <n v="15000"/>
    <x v="2309"/>
    <x v="0"/>
    <x v="0"/>
    <x v="0"/>
    <s v="01.25.04.22"/>
    <x v="7"/>
    <x v="3"/>
    <x v="3"/>
    <s v="Cultura"/>
    <s v="01.25.04"/>
    <s v="Cultura"/>
    <s v="01.25.04"/>
    <x v="4"/>
    <x v="0"/>
    <x v="2"/>
    <x v="2"/>
    <x v="0"/>
    <x v="1"/>
    <x v="0"/>
    <x v="0"/>
    <x v="7"/>
    <s v="2024-09-25"/>
    <x v="2"/>
    <n v="15000"/>
    <x v="0"/>
    <m/>
    <x v="0"/>
    <m/>
    <x v="359"/>
    <n v="100479729"/>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Edneia Augusta Tavares Miranda pela atuação na IV edição da Noite de Mornas, conforme anexo "/>
  </r>
  <r>
    <x v="0"/>
    <n v="0"/>
    <n v="0"/>
    <n v="0"/>
    <n v="15000"/>
    <x v="2310"/>
    <x v="0"/>
    <x v="0"/>
    <x v="0"/>
    <s v="01.25.04.22"/>
    <x v="7"/>
    <x v="3"/>
    <x v="3"/>
    <s v="Cultura"/>
    <s v="01.25.04"/>
    <s v="Cultura"/>
    <s v="01.25.04"/>
    <x v="4"/>
    <x v="0"/>
    <x v="2"/>
    <x v="2"/>
    <x v="0"/>
    <x v="1"/>
    <x v="0"/>
    <x v="0"/>
    <x v="7"/>
    <s v="2024-09-25"/>
    <x v="2"/>
    <n v="15000"/>
    <x v="0"/>
    <m/>
    <x v="0"/>
    <m/>
    <x v="360"/>
    <n v="100478281"/>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Clautilde Garcia Rodrigues pela atuação na IV edição da Noite de Mornas, conforme anexo"/>
  </r>
  <r>
    <x v="0"/>
    <n v="0"/>
    <n v="0"/>
    <n v="0"/>
    <n v="30000"/>
    <x v="2311"/>
    <x v="0"/>
    <x v="0"/>
    <x v="0"/>
    <s v="01.25.04.22"/>
    <x v="7"/>
    <x v="3"/>
    <x v="3"/>
    <s v="Cultura"/>
    <s v="01.25.04"/>
    <s v="Cultura"/>
    <s v="01.25.04"/>
    <x v="4"/>
    <x v="0"/>
    <x v="2"/>
    <x v="2"/>
    <x v="0"/>
    <x v="1"/>
    <x v="0"/>
    <x v="0"/>
    <x v="7"/>
    <s v="2024-09-25"/>
    <x v="2"/>
    <n v="30000"/>
    <x v="0"/>
    <m/>
    <x v="0"/>
    <m/>
    <x v="361"/>
    <n v="10047973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Dariana Gonçalves Tavares pela atuação da artista na IV edição da Noite de Mornas, conforme anexo"/>
  </r>
  <r>
    <x v="0"/>
    <n v="0"/>
    <n v="0"/>
    <n v="0"/>
    <n v="153021"/>
    <x v="2312"/>
    <x v="0"/>
    <x v="0"/>
    <x v="0"/>
    <s v="03.16.15"/>
    <x v="0"/>
    <x v="0"/>
    <x v="0"/>
    <s v="Direção Financeira"/>
    <s v="03.16.15"/>
    <s v="Direção Financeira"/>
    <s v="03.16.15"/>
    <x v="50"/>
    <x v="0"/>
    <x v="2"/>
    <x v="11"/>
    <x v="0"/>
    <x v="0"/>
    <x v="0"/>
    <x v="0"/>
    <x v="7"/>
    <s v="2024-09-26"/>
    <x v="2"/>
    <n v="153021"/>
    <x v="0"/>
    <m/>
    <x v="0"/>
    <m/>
    <x v="76"/>
    <n v="100394431"/>
    <x v="0"/>
    <x v="0"/>
    <s v="Direção Financeira"/>
    <s v="ORI"/>
    <x v="0"/>
    <m/>
    <x v="0"/>
    <x v="0"/>
    <x v="0"/>
    <x v="0"/>
    <x v="0"/>
    <x v="0"/>
    <x v="0"/>
    <x v="0"/>
    <x v="0"/>
    <x v="0"/>
    <x v="0"/>
    <s v="Direção Financeira"/>
    <x v="0"/>
    <x v="0"/>
    <x v="0"/>
    <x v="0"/>
    <x v="0"/>
    <x v="0"/>
    <x v="0"/>
    <x v="0"/>
    <x v="0"/>
    <x v="0"/>
    <x v="0"/>
    <x v="0"/>
    <s v="Pagamento a favor da Garantia Seguros, referente a seguros automóvel ST-76-QP, ST-77-QP, ST-35-RT, ST- 03-QJ, ST-87-ZB, ST-29-MJ, ST-93-QU, ST-70-UQ, ST-48-WL e ST-0496 , afeto ao serviços da CMSM e de transporte escolar,  conforme anexo"/>
  </r>
  <r>
    <x v="1"/>
    <n v="0"/>
    <n v="0"/>
    <n v="0"/>
    <n v="22500"/>
    <x v="2313"/>
    <x v="0"/>
    <x v="0"/>
    <x v="0"/>
    <s v="01.25.02.23"/>
    <x v="12"/>
    <x v="3"/>
    <x v="3"/>
    <s v="desporto"/>
    <s v="01.25.02"/>
    <s v="desporto"/>
    <s v="01.25.02"/>
    <x v="1"/>
    <x v="0"/>
    <x v="0"/>
    <x v="0"/>
    <x v="0"/>
    <x v="1"/>
    <x v="1"/>
    <x v="0"/>
    <x v="7"/>
    <s v="2024-09-26"/>
    <x v="2"/>
    <n v="22500"/>
    <x v="0"/>
    <m/>
    <x v="0"/>
    <m/>
    <x v="362"/>
    <n v="100478310"/>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Sabor LDA, referente ao pagamento de 45 pequeno almoço servidos aos participantes do São Miguel Sports Camps, conforme documento em anexo."/>
  </r>
  <r>
    <x v="0"/>
    <n v="0"/>
    <n v="0"/>
    <n v="0"/>
    <n v="76294"/>
    <x v="2314"/>
    <x v="0"/>
    <x v="0"/>
    <x v="0"/>
    <s v="03.16.15"/>
    <x v="0"/>
    <x v="0"/>
    <x v="0"/>
    <s v="Direção Financeira"/>
    <s v="03.16.15"/>
    <s v="Direção Financeira"/>
    <s v="03.16.15"/>
    <x v="36"/>
    <x v="0"/>
    <x v="0"/>
    <x v="0"/>
    <x v="0"/>
    <x v="0"/>
    <x v="0"/>
    <x v="0"/>
    <x v="7"/>
    <s v="2024-09-27"/>
    <x v="2"/>
    <n v="76294"/>
    <x v="0"/>
    <m/>
    <x v="0"/>
    <m/>
    <x v="1"/>
    <n v="100476920"/>
    <x v="0"/>
    <x v="0"/>
    <s v="Direção Financeira"/>
    <s v="ORI"/>
    <x v="0"/>
    <m/>
    <x v="0"/>
    <x v="0"/>
    <x v="0"/>
    <x v="0"/>
    <x v="0"/>
    <x v="0"/>
    <x v="0"/>
    <x v="0"/>
    <x v="0"/>
    <x v="0"/>
    <x v="0"/>
    <s v="Direção Financeira"/>
    <x v="0"/>
    <x v="0"/>
    <x v="0"/>
    <x v="0"/>
    <x v="0"/>
    <x v="0"/>
    <x v="0"/>
    <x v="0"/>
    <x v="0"/>
    <x v="0"/>
    <x v="0"/>
    <x v="0"/>
    <s v="Pagamento a favor de Felisberto Carvalho Auto, pela aquisição de combustíveis, destinados a viatura afeto aos serviços da CMSM, conforme anexo."/>
  </r>
  <r>
    <x v="0"/>
    <n v="0"/>
    <n v="0"/>
    <n v="0"/>
    <n v="1757"/>
    <x v="2315"/>
    <x v="0"/>
    <x v="0"/>
    <x v="0"/>
    <s v="01.25.05.09"/>
    <x v="26"/>
    <x v="3"/>
    <x v="3"/>
    <s v="Saúde"/>
    <s v="01.25.05"/>
    <s v="Saúde"/>
    <s v="01.25.05"/>
    <x v="7"/>
    <x v="0"/>
    <x v="4"/>
    <x v="4"/>
    <x v="0"/>
    <x v="1"/>
    <x v="0"/>
    <x v="0"/>
    <x v="8"/>
    <s v="2024-10-01"/>
    <x v="3"/>
    <n v="1757"/>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Apoio para aquisição de medicamento a favor da senhora Maria de Fátima Varela Pinto, residente em Principal, conforme anexo."/>
  </r>
  <r>
    <x v="0"/>
    <n v="0"/>
    <n v="0"/>
    <n v="0"/>
    <n v="3600"/>
    <x v="2316"/>
    <x v="0"/>
    <x v="1"/>
    <x v="0"/>
    <s v="80.02.01"/>
    <x v="2"/>
    <x v="2"/>
    <x v="2"/>
    <s v="Retenções Iur"/>
    <s v="80.02.01"/>
    <s v="Retenções Iur"/>
    <s v="80.02.01"/>
    <x v="2"/>
    <x v="0"/>
    <x v="1"/>
    <x v="0"/>
    <x v="1"/>
    <x v="2"/>
    <x v="2"/>
    <x v="0"/>
    <x v="7"/>
    <s v="2024-09-18"/>
    <x v="2"/>
    <n v="3600"/>
    <x v="0"/>
    <m/>
    <x v="0"/>
    <m/>
    <x v="2"/>
    <n v="100474696"/>
    <x v="0"/>
    <x v="0"/>
    <s v="Retenções Iur"/>
    <s v="ORI"/>
    <x v="0"/>
    <s v="RIUR"/>
    <x v="0"/>
    <x v="0"/>
    <x v="0"/>
    <x v="0"/>
    <x v="0"/>
    <x v="0"/>
    <x v="0"/>
    <x v="0"/>
    <x v="0"/>
    <x v="0"/>
    <x v="0"/>
    <s v="Retenções Iur"/>
    <x v="0"/>
    <x v="0"/>
    <x v="0"/>
    <x v="0"/>
    <x v="2"/>
    <x v="0"/>
    <x v="0"/>
    <x v="0"/>
    <x v="0"/>
    <x v="1"/>
    <x v="0"/>
    <x v="0"/>
    <s v="RETENCAO OT"/>
  </r>
  <r>
    <x v="0"/>
    <n v="0"/>
    <n v="0"/>
    <n v="0"/>
    <n v="6750"/>
    <x v="2317"/>
    <x v="0"/>
    <x v="1"/>
    <x v="0"/>
    <s v="80.02.01"/>
    <x v="2"/>
    <x v="2"/>
    <x v="2"/>
    <s v="Retenções Iur"/>
    <s v="80.02.01"/>
    <s v="Retenções Iur"/>
    <s v="80.02.01"/>
    <x v="2"/>
    <x v="0"/>
    <x v="1"/>
    <x v="0"/>
    <x v="1"/>
    <x v="2"/>
    <x v="2"/>
    <x v="0"/>
    <x v="7"/>
    <s v="2024-09-19"/>
    <x v="2"/>
    <n v="6750"/>
    <x v="0"/>
    <m/>
    <x v="0"/>
    <m/>
    <x v="2"/>
    <n v="100474696"/>
    <x v="0"/>
    <x v="0"/>
    <s v="Retenções Iur"/>
    <s v="ORI"/>
    <x v="0"/>
    <s v="RIUR"/>
    <x v="0"/>
    <x v="0"/>
    <x v="0"/>
    <x v="0"/>
    <x v="0"/>
    <x v="0"/>
    <x v="0"/>
    <x v="0"/>
    <x v="0"/>
    <x v="0"/>
    <x v="0"/>
    <s v="Retenções Iur"/>
    <x v="0"/>
    <x v="0"/>
    <x v="0"/>
    <x v="0"/>
    <x v="2"/>
    <x v="0"/>
    <x v="0"/>
    <x v="0"/>
    <x v="0"/>
    <x v="1"/>
    <x v="0"/>
    <x v="0"/>
    <s v="RETENCAO OT"/>
  </r>
  <r>
    <x v="0"/>
    <n v="0"/>
    <n v="0"/>
    <n v="0"/>
    <n v="100"/>
    <x v="2318"/>
    <x v="0"/>
    <x v="1"/>
    <x v="0"/>
    <s v="03.03.10"/>
    <x v="8"/>
    <x v="0"/>
    <x v="4"/>
    <s v="Receitas Da Câmara"/>
    <s v="03.03.10"/>
    <s v="Receitas Da Câmara"/>
    <s v="03.03.10"/>
    <x v="8"/>
    <x v="0"/>
    <x v="3"/>
    <x v="3"/>
    <x v="0"/>
    <x v="0"/>
    <x v="2"/>
    <x v="0"/>
    <x v="7"/>
    <s v="2024-09-18"/>
    <x v="2"/>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319"/>
    <x v="0"/>
    <x v="1"/>
    <x v="0"/>
    <s v="03.03.10"/>
    <x v="8"/>
    <x v="0"/>
    <x v="4"/>
    <s v="Receitas Da Câmara"/>
    <s v="03.03.10"/>
    <s v="Receitas Da Câmara"/>
    <s v="03.03.10"/>
    <x v="10"/>
    <x v="0"/>
    <x v="3"/>
    <x v="3"/>
    <x v="0"/>
    <x v="0"/>
    <x v="2"/>
    <x v="0"/>
    <x v="7"/>
    <s v="2024-09-18"/>
    <x v="2"/>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00"/>
    <x v="2320"/>
    <x v="0"/>
    <x v="1"/>
    <x v="0"/>
    <s v="03.03.10"/>
    <x v="8"/>
    <x v="0"/>
    <x v="4"/>
    <s v="Receitas Da Câmara"/>
    <s v="03.03.10"/>
    <s v="Receitas Da Câmara"/>
    <s v="03.03.10"/>
    <x v="11"/>
    <x v="0"/>
    <x v="0"/>
    <x v="5"/>
    <x v="0"/>
    <x v="0"/>
    <x v="2"/>
    <x v="0"/>
    <x v="7"/>
    <s v="2024-09-18"/>
    <x v="2"/>
    <n v="4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984"/>
    <x v="2321"/>
    <x v="0"/>
    <x v="1"/>
    <x v="0"/>
    <s v="03.03.10"/>
    <x v="8"/>
    <x v="0"/>
    <x v="4"/>
    <s v="Receitas Da Câmara"/>
    <s v="03.03.10"/>
    <s v="Receitas Da Câmara"/>
    <s v="03.03.10"/>
    <x v="18"/>
    <x v="0"/>
    <x v="0"/>
    <x v="0"/>
    <x v="0"/>
    <x v="0"/>
    <x v="2"/>
    <x v="0"/>
    <x v="7"/>
    <s v="2024-09-18"/>
    <x v="2"/>
    <n v="3398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2322"/>
    <x v="0"/>
    <x v="1"/>
    <x v="0"/>
    <s v="03.03.10"/>
    <x v="8"/>
    <x v="0"/>
    <x v="4"/>
    <s v="Receitas Da Câmara"/>
    <s v="03.03.10"/>
    <s v="Receitas Da Câmara"/>
    <s v="03.03.10"/>
    <x v="21"/>
    <x v="0"/>
    <x v="3"/>
    <x v="3"/>
    <x v="0"/>
    <x v="0"/>
    <x v="2"/>
    <x v="0"/>
    <x v="7"/>
    <s v="2024-09-18"/>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2323"/>
    <x v="0"/>
    <x v="1"/>
    <x v="0"/>
    <s v="03.03.10"/>
    <x v="8"/>
    <x v="0"/>
    <x v="4"/>
    <s v="Receitas Da Câmara"/>
    <s v="03.03.10"/>
    <s v="Receitas Da Câmara"/>
    <s v="03.03.10"/>
    <x v="12"/>
    <x v="0"/>
    <x v="3"/>
    <x v="3"/>
    <x v="0"/>
    <x v="0"/>
    <x v="2"/>
    <x v="0"/>
    <x v="7"/>
    <s v="2024-09-18"/>
    <x v="2"/>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5"/>
    <x v="2324"/>
    <x v="0"/>
    <x v="1"/>
    <x v="0"/>
    <s v="03.03.10"/>
    <x v="8"/>
    <x v="0"/>
    <x v="4"/>
    <s v="Receitas Da Câmara"/>
    <s v="03.03.10"/>
    <s v="Receitas Da Câmara"/>
    <s v="03.03.10"/>
    <x v="12"/>
    <x v="0"/>
    <x v="3"/>
    <x v="3"/>
    <x v="0"/>
    <x v="0"/>
    <x v="2"/>
    <x v="0"/>
    <x v="7"/>
    <s v="2024-09-19"/>
    <x v="2"/>
    <n v="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478"/>
    <x v="2325"/>
    <x v="0"/>
    <x v="1"/>
    <x v="0"/>
    <s v="03.03.10"/>
    <x v="8"/>
    <x v="0"/>
    <x v="4"/>
    <s v="Receitas Da Câmara"/>
    <s v="03.03.10"/>
    <s v="Receitas Da Câmara"/>
    <s v="03.03.10"/>
    <x v="18"/>
    <x v="0"/>
    <x v="0"/>
    <x v="0"/>
    <x v="0"/>
    <x v="0"/>
    <x v="2"/>
    <x v="0"/>
    <x v="7"/>
    <s v="2024-09-19"/>
    <x v="2"/>
    <n v="2547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0"/>
    <x v="2326"/>
    <x v="0"/>
    <x v="1"/>
    <x v="0"/>
    <s v="03.03.10"/>
    <x v="8"/>
    <x v="0"/>
    <x v="4"/>
    <s v="Receitas Da Câmara"/>
    <s v="03.03.10"/>
    <s v="Receitas Da Câmara"/>
    <s v="03.03.10"/>
    <x v="20"/>
    <x v="0"/>
    <x v="3"/>
    <x v="3"/>
    <x v="0"/>
    <x v="0"/>
    <x v="2"/>
    <x v="0"/>
    <x v="7"/>
    <s v="2024-09-19"/>
    <x v="2"/>
    <n v="16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80"/>
    <x v="2327"/>
    <x v="0"/>
    <x v="1"/>
    <x v="0"/>
    <s v="03.03.10"/>
    <x v="8"/>
    <x v="0"/>
    <x v="4"/>
    <s v="Receitas Da Câmara"/>
    <s v="03.03.10"/>
    <s v="Receitas Da Câmara"/>
    <s v="03.03.10"/>
    <x v="13"/>
    <x v="0"/>
    <x v="3"/>
    <x v="3"/>
    <x v="0"/>
    <x v="0"/>
    <x v="2"/>
    <x v="0"/>
    <x v="7"/>
    <s v="2024-09-19"/>
    <x v="2"/>
    <n v="3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2328"/>
    <x v="0"/>
    <x v="1"/>
    <x v="0"/>
    <s v="03.03.10"/>
    <x v="8"/>
    <x v="0"/>
    <x v="4"/>
    <s v="Receitas Da Câmara"/>
    <s v="03.03.10"/>
    <s v="Receitas Da Câmara"/>
    <s v="03.03.10"/>
    <x v="19"/>
    <x v="0"/>
    <x v="3"/>
    <x v="6"/>
    <x v="0"/>
    <x v="0"/>
    <x v="2"/>
    <x v="0"/>
    <x v="7"/>
    <s v="2024-09-19"/>
    <x v="2"/>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145"/>
    <x v="2329"/>
    <x v="0"/>
    <x v="1"/>
    <x v="0"/>
    <s v="03.03.10"/>
    <x v="8"/>
    <x v="0"/>
    <x v="4"/>
    <s v="Receitas Da Câmara"/>
    <s v="03.03.10"/>
    <s v="Receitas Da Câmara"/>
    <s v="03.03.10"/>
    <x v="10"/>
    <x v="0"/>
    <x v="3"/>
    <x v="3"/>
    <x v="0"/>
    <x v="0"/>
    <x v="2"/>
    <x v="0"/>
    <x v="7"/>
    <s v="2024-09-19"/>
    <x v="2"/>
    <n v="914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2330"/>
    <x v="0"/>
    <x v="1"/>
    <x v="0"/>
    <s v="03.03.10"/>
    <x v="8"/>
    <x v="0"/>
    <x v="4"/>
    <s v="Receitas Da Câmara"/>
    <s v="03.03.10"/>
    <s v="Receitas Da Câmara"/>
    <s v="03.03.10"/>
    <x v="6"/>
    <x v="0"/>
    <x v="3"/>
    <x v="3"/>
    <x v="0"/>
    <x v="0"/>
    <x v="2"/>
    <x v="0"/>
    <x v="7"/>
    <s v="2024-09-19"/>
    <x v="2"/>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2331"/>
    <x v="0"/>
    <x v="1"/>
    <x v="0"/>
    <s v="03.03.10"/>
    <x v="8"/>
    <x v="0"/>
    <x v="4"/>
    <s v="Receitas Da Câmara"/>
    <s v="03.03.10"/>
    <s v="Receitas Da Câmara"/>
    <s v="03.03.10"/>
    <x v="11"/>
    <x v="0"/>
    <x v="0"/>
    <x v="5"/>
    <x v="0"/>
    <x v="0"/>
    <x v="2"/>
    <x v="0"/>
    <x v="7"/>
    <s v="2024-09-19"/>
    <x v="2"/>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2332"/>
    <x v="0"/>
    <x v="1"/>
    <x v="0"/>
    <s v="03.03.10"/>
    <x v="8"/>
    <x v="0"/>
    <x v="4"/>
    <s v="Receitas Da Câmara"/>
    <s v="03.03.10"/>
    <s v="Receitas Da Câmara"/>
    <s v="03.03.10"/>
    <x v="8"/>
    <x v="0"/>
    <x v="3"/>
    <x v="3"/>
    <x v="0"/>
    <x v="0"/>
    <x v="2"/>
    <x v="0"/>
    <x v="7"/>
    <s v="2024-09-19"/>
    <x v="2"/>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2333"/>
    <x v="0"/>
    <x v="1"/>
    <x v="0"/>
    <s v="03.03.10"/>
    <x v="8"/>
    <x v="0"/>
    <x v="4"/>
    <s v="Receitas Da Câmara"/>
    <s v="03.03.10"/>
    <s v="Receitas Da Câmara"/>
    <s v="03.03.10"/>
    <x v="9"/>
    <x v="0"/>
    <x v="3"/>
    <x v="3"/>
    <x v="0"/>
    <x v="0"/>
    <x v="2"/>
    <x v="0"/>
    <x v="7"/>
    <s v="2024-09-20"/>
    <x v="2"/>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840"/>
    <x v="2334"/>
    <x v="0"/>
    <x v="1"/>
    <x v="0"/>
    <s v="03.03.10"/>
    <x v="8"/>
    <x v="0"/>
    <x v="4"/>
    <s v="Receitas Da Câmara"/>
    <s v="03.03.10"/>
    <s v="Receitas Da Câmara"/>
    <s v="03.03.10"/>
    <x v="19"/>
    <x v="0"/>
    <x v="3"/>
    <x v="6"/>
    <x v="0"/>
    <x v="0"/>
    <x v="2"/>
    <x v="0"/>
    <x v="7"/>
    <s v="2024-09-20"/>
    <x v="2"/>
    <n v="55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790"/>
    <x v="2335"/>
    <x v="0"/>
    <x v="1"/>
    <x v="0"/>
    <s v="03.03.10"/>
    <x v="8"/>
    <x v="0"/>
    <x v="4"/>
    <s v="Receitas Da Câmara"/>
    <s v="03.03.10"/>
    <s v="Receitas Da Câmara"/>
    <s v="03.03.10"/>
    <x v="13"/>
    <x v="0"/>
    <x v="3"/>
    <x v="3"/>
    <x v="0"/>
    <x v="0"/>
    <x v="2"/>
    <x v="0"/>
    <x v="7"/>
    <s v="2024-09-20"/>
    <x v="2"/>
    <n v="11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818"/>
    <x v="2336"/>
    <x v="0"/>
    <x v="1"/>
    <x v="0"/>
    <s v="03.03.10"/>
    <x v="8"/>
    <x v="0"/>
    <x v="4"/>
    <s v="Receitas Da Câmara"/>
    <s v="03.03.10"/>
    <s v="Receitas Da Câmara"/>
    <s v="03.03.10"/>
    <x v="18"/>
    <x v="0"/>
    <x v="0"/>
    <x v="0"/>
    <x v="0"/>
    <x v="0"/>
    <x v="2"/>
    <x v="0"/>
    <x v="7"/>
    <s v="2024-09-20"/>
    <x v="2"/>
    <n v="4981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
    <x v="2337"/>
    <x v="0"/>
    <x v="1"/>
    <x v="0"/>
    <s v="03.03.10"/>
    <x v="8"/>
    <x v="0"/>
    <x v="4"/>
    <s v="Receitas Da Câmara"/>
    <s v="03.03.10"/>
    <s v="Receitas Da Câmara"/>
    <s v="03.03.10"/>
    <x v="8"/>
    <x v="0"/>
    <x v="3"/>
    <x v="3"/>
    <x v="0"/>
    <x v="0"/>
    <x v="2"/>
    <x v="0"/>
    <x v="7"/>
    <s v="2024-09-20"/>
    <x v="2"/>
    <n v="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2338"/>
    <x v="0"/>
    <x v="1"/>
    <x v="0"/>
    <s v="03.03.10"/>
    <x v="8"/>
    <x v="0"/>
    <x v="4"/>
    <s v="Receitas Da Câmara"/>
    <s v="03.03.10"/>
    <s v="Receitas Da Câmara"/>
    <s v="03.03.10"/>
    <x v="21"/>
    <x v="0"/>
    <x v="3"/>
    <x v="3"/>
    <x v="0"/>
    <x v="0"/>
    <x v="2"/>
    <x v="0"/>
    <x v="7"/>
    <s v="2024-09-20"/>
    <x v="2"/>
    <n v="4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66666"/>
    <x v="2339"/>
    <x v="0"/>
    <x v="1"/>
    <x v="0"/>
    <s v="03.03.10"/>
    <x v="8"/>
    <x v="0"/>
    <x v="4"/>
    <s v="Receitas Da Câmara"/>
    <s v="03.03.10"/>
    <s v="Receitas Da Câmara"/>
    <s v="03.03.10"/>
    <x v="56"/>
    <x v="0"/>
    <x v="6"/>
    <x v="10"/>
    <x v="0"/>
    <x v="0"/>
    <x v="2"/>
    <x v="0"/>
    <x v="7"/>
    <s v="2024-09-19"/>
    <x v="2"/>
    <n v="666666"/>
    <x v="0"/>
    <m/>
    <x v="0"/>
    <m/>
    <x v="6"/>
    <n v="100474914"/>
    <x v="0"/>
    <x v="0"/>
    <s v="Receitas Da Câmara"/>
    <s v="EXT"/>
    <x v="0"/>
    <s v="RDC"/>
    <x v="0"/>
    <x v="0"/>
    <x v="0"/>
    <x v="0"/>
    <x v="0"/>
    <x v="0"/>
    <x v="0"/>
    <x v="0"/>
    <x v="0"/>
    <x v="0"/>
    <x v="0"/>
    <s v="Receitas Da Câmara"/>
    <x v="0"/>
    <x v="0"/>
    <x v="0"/>
    <x v="0"/>
    <x v="0"/>
    <x v="0"/>
    <x v="0"/>
    <x v="0"/>
    <x v="0"/>
    <x v="0"/>
    <x v="0"/>
    <x v="0"/>
    <s v="Recebimento  Transporte Escolar, conforme anexo."/>
  </r>
  <r>
    <x v="0"/>
    <n v="0"/>
    <n v="0"/>
    <n v="0"/>
    <n v="10925090"/>
    <x v="2340"/>
    <x v="0"/>
    <x v="1"/>
    <x v="0"/>
    <s v="03.03.10"/>
    <x v="8"/>
    <x v="0"/>
    <x v="4"/>
    <s v="Receitas Da Câmara"/>
    <s v="03.03.10"/>
    <s v="Receitas Da Câmara"/>
    <s v="03.03.10"/>
    <x v="45"/>
    <x v="0"/>
    <x v="6"/>
    <x v="10"/>
    <x v="0"/>
    <x v="0"/>
    <x v="2"/>
    <x v="0"/>
    <x v="7"/>
    <s v="2024-09-10"/>
    <x v="2"/>
    <n v="10925090"/>
    <x v="0"/>
    <m/>
    <x v="0"/>
    <m/>
    <x v="6"/>
    <n v="100474914"/>
    <x v="0"/>
    <x v="0"/>
    <s v="Receitas Da Câmara"/>
    <s v="EXT"/>
    <x v="0"/>
    <s v="RDC"/>
    <x v="0"/>
    <x v="0"/>
    <x v="0"/>
    <x v="0"/>
    <x v="0"/>
    <x v="0"/>
    <x v="0"/>
    <x v="0"/>
    <x v="0"/>
    <x v="0"/>
    <x v="0"/>
    <s v="Receitas Da Câmara"/>
    <x v="0"/>
    <x v="0"/>
    <x v="0"/>
    <x v="0"/>
    <x v="0"/>
    <x v="0"/>
    <x v="0"/>
    <x v="0"/>
    <x v="0"/>
    <x v="0"/>
    <x v="0"/>
    <x v="0"/>
    <s v="Transferência FFM setembro 2024, conforme anexo."/>
  </r>
  <r>
    <x v="0"/>
    <n v="0"/>
    <n v="0"/>
    <n v="0"/>
    <n v="5000"/>
    <x v="2341"/>
    <x v="0"/>
    <x v="1"/>
    <x v="0"/>
    <s v="03.03.10"/>
    <x v="8"/>
    <x v="0"/>
    <x v="4"/>
    <s v="Receitas Da Câmara"/>
    <s v="03.03.10"/>
    <s v="Receitas Da Câmara"/>
    <s v="03.03.10"/>
    <x v="57"/>
    <x v="0"/>
    <x v="3"/>
    <x v="12"/>
    <x v="0"/>
    <x v="0"/>
    <x v="2"/>
    <x v="0"/>
    <x v="7"/>
    <s v="2024-09-21"/>
    <x v="2"/>
    <n v="5000"/>
    <x v="0"/>
    <m/>
    <x v="0"/>
    <m/>
    <x v="6"/>
    <n v="100474914"/>
    <x v="0"/>
    <x v="0"/>
    <s v="Receitas Da Câmara"/>
    <s v="EXT"/>
    <x v="0"/>
    <s v="RDC"/>
    <x v="0"/>
    <x v="0"/>
    <x v="0"/>
    <x v="0"/>
    <x v="0"/>
    <x v="0"/>
    <x v="0"/>
    <x v="0"/>
    <x v="0"/>
    <x v="0"/>
    <x v="0"/>
    <s v="Receitas Da Câmara"/>
    <x v="0"/>
    <x v="0"/>
    <x v="0"/>
    <x v="0"/>
    <x v="0"/>
    <x v="0"/>
    <x v="0"/>
    <x v="0"/>
    <x v="0"/>
    <x v="0"/>
    <x v="0"/>
    <x v="0"/>
    <s v="Reposição de Salario Amelia Almeida, conforme anexo."/>
  </r>
  <r>
    <x v="1"/>
    <n v="0"/>
    <n v="0"/>
    <n v="0"/>
    <n v="100000"/>
    <x v="2342"/>
    <x v="0"/>
    <x v="1"/>
    <x v="0"/>
    <s v="03.03.10"/>
    <x v="8"/>
    <x v="0"/>
    <x v="4"/>
    <s v="Receitas Da Câmara"/>
    <s v="03.03.10"/>
    <s v="Receitas Da Câmara"/>
    <s v="03.03.10"/>
    <x v="72"/>
    <x v="0"/>
    <x v="6"/>
    <x v="14"/>
    <x v="0"/>
    <x v="0"/>
    <x v="2"/>
    <x v="0"/>
    <x v="7"/>
    <s v="2024-09-26"/>
    <x v="2"/>
    <n v="100000"/>
    <x v="0"/>
    <m/>
    <x v="0"/>
    <m/>
    <x v="6"/>
    <n v="100474914"/>
    <x v="0"/>
    <x v="0"/>
    <s v="Receitas Da Câmara"/>
    <s v="EXT"/>
    <x v="0"/>
    <s v="RDC"/>
    <x v="0"/>
    <x v="0"/>
    <x v="0"/>
    <x v="0"/>
    <x v="0"/>
    <x v="0"/>
    <x v="0"/>
    <x v="0"/>
    <x v="0"/>
    <x v="0"/>
    <x v="0"/>
    <s v="Receitas Da Câmara"/>
    <x v="0"/>
    <x v="0"/>
    <x v="0"/>
    <x v="0"/>
    <x v="0"/>
    <x v="0"/>
    <x v="0"/>
    <x v="0"/>
    <x v="0"/>
    <x v="0"/>
    <x v="0"/>
    <x v="0"/>
    <s v="Recebimento Patrocínio de BCA, referente a comemoração de 27º aniversario do município de SM, conforme anexo."/>
  </r>
  <r>
    <x v="0"/>
    <n v="0"/>
    <n v="0"/>
    <n v="0"/>
    <n v="4500"/>
    <x v="2343"/>
    <x v="0"/>
    <x v="1"/>
    <x v="0"/>
    <s v="03.03.10"/>
    <x v="8"/>
    <x v="0"/>
    <x v="4"/>
    <s v="Receitas Da Câmara"/>
    <s v="03.03.10"/>
    <s v="Receitas Da Câmara"/>
    <s v="03.03.10"/>
    <x v="6"/>
    <x v="0"/>
    <x v="3"/>
    <x v="3"/>
    <x v="0"/>
    <x v="0"/>
    <x v="2"/>
    <x v="0"/>
    <x v="7"/>
    <s v="2024-09-11"/>
    <x v="2"/>
    <n v="4500"/>
    <x v="0"/>
    <m/>
    <x v="0"/>
    <m/>
    <x v="6"/>
    <n v="100474914"/>
    <x v="0"/>
    <x v="0"/>
    <s v="Receitas Da Câmara"/>
    <s v="EXT"/>
    <x v="0"/>
    <s v="RDC"/>
    <x v="0"/>
    <x v="0"/>
    <x v="0"/>
    <x v="0"/>
    <x v="0"/>
    <x v="0"/>
    <x v="0"/>
    <x v="0"/>
    <x v="0"/>
    <x v="0"/>
    <x v="0"/>
    <s v="Receitas Da Câmara"/>
    <x v="0"/>
    <x v="0"/>
    <x v="0"/>
    <x v="0"/>
    <x v="0"/>
    <x v="0"/>
    <x v="0"/>
    <x v="0"/>
    <x v="0"/>
    <x v="0"/>
    <x v="0"/>
    <x v="0"/>
    <s v="Depósito não identificado, conforme anexo."/>
  </r>
  <r>
    <x v="0"/>
    <n v="0"/>
    <n v="0"/>
    <n v="0"/>
    <n v="52844"/>
    <x v="2344"/>
    <x v="0"/>
    <x v="0"/>
    <x v="0"/>
    <s v="01.25.01.10"/>
    <x v="33"/>
    <x v="3"/>
    <x v="3"/>
    <s v="Educação"/>
    <s v="01.25.01"/>
    <s v="Educação"/>
    <s v="01.25.01"/>
    <x v="4"/>
    <x v="0"/>
    <x v="2"/>
    <x v="2"/>
    <x v="0"/>
    <x v="1"/>
    <x v="0"/>
    <x v="0"/>
    <x v="8"/>
    <s v="2024-10-08"/>
    <x v="3"/>
    <n v="52844"/>
    <x v="0"/>
    <m/>
    <x v="0"/>
    <m/>
    <x v="1"/>
    <n v="100476920"/>
    <x v="0"/>
    <x v="0"/>
    <s v="Transporte escolar"/>
    <s v="ORI"/>
    <x v="0"/>
    <m/>
    <x v="0"/>
    <x v="0"/>
    <x v="0"/>
    <x v="0"/>
    <x v="0"/>
    <x v="0"/>
    <x v="0"/>
    <x v="0"/>
    <x v="0"/>
    <x v="0"/>
    <x v="0"/>
    <s v="Transporte escolar"/>
    <x v="0"/>
    <x v="0"/>
    <x v="0"/>
    <x v="0"/>
    <x v="1"/>
    <x v="0"/>
    <x v="0"/>
    <x v="0"/>
    <x v="0"/>
    <x v="0"/>
    <x v="0"/>
    <x v="0"/>
    <s v="Pagamento a favor de Felisberto Carvalho, pela aquisição de combustíveis, destinados a viatura afeto a transporte escolar da CMSM, conforme anexo."/>
  </r>
  <r>
    <x v="1"/>
    <n v="0"/>
    <n v="0"/>
    <n v="0"/>
    <n v="63226"/>
    <x v="2345"/>
    <x v="0"/>
    <x v="0"/>
    <x v="0"/>
    <s v="01.27.02.15"/>
    <x v="25"/>
    <x v="1"/>
    <x v="1"/>
    <s v="Saneamento básico"/>
    <s v="01.27.02"/>
    <s v="Saneamento básico"/>
    <s v="01.27.02"/>
    <x v="46"/>
    <x v="0"/>
    <x v="0"/>
    <x v="0"/>
    <x v="0"/>
    <x v="1"/>
    <x v="1"/>
    <x v="0"/>
    <x v="8"/>
    <s v="2024-10-08"/>
    <x v="3"/>
    <n v="63226"/>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e Felisberto Carvalho, pela aquisição de combustíveis, conforme anexo."/>
  </r>
  <r>
    <x v="0"/>
    <n v="0"/>
    <n v="0"/>
    <n v="0"/>
    <n v="2400"/>
    <x v="2346"/>
    <x v="0"/>
    <x v="1"/>
    <x v="0"/>
    <s v="80.02.01"/>
    <x v="2"/>
    <x v="2"/>
    <x v="2"/>
    <s v="Retenções Iur"/>
    <s v="80.02.01"/>
    <s v="Retenções Iur"/>
    <s v="80.02.01"/>
    <x v="2"/>
    <x v="0"/>
    <x v="1"/>
    <x v="0"/>
    <x v="1"/>
    <x v="2"/>
    <x v="2"/>
    <x v="0"/>
    <x v="7"/>
    <s v="2024-09-27"/>
    <x v="2"/>
    <n v="2400"/>
    <x v="0"/>
    <m/>
    <x v="0"/>
    <m/>
    <x v="2"/>
    <n v="100474696"/>
    <x v="0"/>
    <x v="0"/>
    <s v="Retenções Iur"/>
    <s v="ORI"/>
    <x v="0"/>
    <s v="RIUR"/>
    <x v="0"/>
    <x v="0"/>
    <x v="0"/>
    <x v="0"/>
    <x v="0"/>
    <x v="0"/>
    <x v="0"/>
    <x v="0"/>
    <x v="0"/>
    <x v="0"/>
    <x v="0"/>
    <s v="Retenções Iur"/>
    <x v="0"/>
    <x v="0"/>
    <x v="0"/>
    <x v="0"/>
    <x v="2"/>
    <x v="0"/>
    <x v="0"/>
    <x v="0"/>
    <x v="0"/>
    <x v="1"/>
    <x v="0"/>
    <x v="0"/>
    <s v="RETENCAO OT"/>
  </r>
  <r>
    <x v="0"/>
    <n v="0"/>
    <n v="0"/>
    <n v="0"/>
    <n v="1100"/>
    <x v="2347"/>
    <x v="0"/>
    <x v="0"/>
    <x v="0"/>
    <s v="03.16.15"/>
    <x v="0"/>
    <x v="0"/>
    <x v="0"/>
    <s v="Direção Financeira"/>
    <s v="03.16.15"/>
    <s v="Direção Financeira"/>
    <s v="03.16.15"/>
    <x v="31"/>
    <x v="0"/>
    <x v="0"/>
    <x v="1"/>
    <x v="0"/>
    <x v="0"/>
    <x v="0"/>
    <x v="0"/>
    <x v="0"/>
    <s v="2024-01-18"/>
    <x v="0"/>
    <n v="1100"/>
    <x v="0"/>
    <m/>
    <x v="0"/>
    <m/>
    <x v="6"/>
    <n v="100474914"/>
    <x v="0"/>
    <x v="0"/>
    <s v="Direção Financeira"/>
    <s v="ORI"/>
    <x v="0"/>
    <m/>
    <x v="0"/>
    <x v="0"/>
    <x v="0"/>
    <x v="0"/>
    <x v="0"/>
    <x v="0"/>
    <x v="0"/>
    <x v="0"/>
    <x v="0"/>
    <x v="0"/>
    <x v="0"/>
    <s v="Direção Financeira"/>
    <x v="0"/>
    <x v="0"/>
    <x v="0"/>
    <x v="0"/>
    <x v="0"/>
    <x v="0"/>
    <x v="0"/>
    <x v="0"/>
    <x v="0"/>
    <x v="0"/>
    <x v="0"/>
    <x v="0"/>
    <s v="Pagamento a favor da Tesouraria Municipal, pela aquisição de cartão adesão e carregamento de internet, destinado aos serviços da escola do Mar, conforme anexo."/>
  </r>
  <r>
    <x v="1"/>
    <n v="0"/>
    <n v="0"/>
    <n v="0"/>
    <n v="600000"/>
    <x v="2348"/>
    <x v="0"/>
    <x v="0"/>
    <x v="0"/>
    <s v="03.16.15"/>
    <x v="0"/>
    <x v="0"/>
    <x v="0"/>
    <s v="Direção Financeira"/>
    <s v="03.16.15"/>
    <s v="Direção Financeira"/>
    <s v="03.16.15"/>
    <x v="55"/>
    <x v="0"/>
    <x v="0"/>
    <x v="0"/>
    <x v="0"/>
    <x v="0"/>
    <x v="1"/>
    <x v="0"/>
    <x v="0"/>
    <s v="2024-01-05"/>
    <x v="0"/>
    <n v="600000"/>
    <x v="0"/>
    <m/>
    <x v="0"/>
    <m/>
    <x v="363"/>
    <n v="100478286"/>
    <x v="0"/>
    <x v="0"/>
    <s v="Direção Financeira"/>
    <s v="ORI"/>
    <x v="0"/>
    <m/>
    <x v="0"/>
    <x v="0"/>
    <x v="0"/>
    <x v="0"/>
    <x v="0"/>
    <x v="0"/>
    <x v="0"/>
    <x v="0"/>
    <x v="0"/>
    <x v="0"/>
    <x v="0"/>
    <s v="Direção Financeira"/>
    <x v="0"/>
    <x v="0"/>
    <x v="0"/>
    <x v="0"/>
    <x v="0"/>
    <x v="0"/>
    <x v="0"/>
    <x v="0"/>
    <x v="0"/>
    <x v="0"/>
    <x v="0"/>
    <x v="0"/>
    <s v="Liquidação do contrato de elaboração de projeto orla marítima, conforme contrato em anexo.  "/>
  </r>
  <r>
    <x v="1"/>
    <n v="0"/>
    <n v="0"/>
    <n v="0"/>
    <n v="87000"/>
    <x v="2349"/>
    <x v="0"/>
    <x v="0"/>
    <x v="0"/>
    <s v="03.16.15"/>
    <x v="0"/>
    <x v="0"/>
    <x v="0"/>
    <s v="Direção Financeira"/>
    <s v="03.16.15"/>
    <s v="Direção Financeira"/>
    <s v="03.16.15"/>
    <x v="55"/>
    <x v="0"/>
    <x v="0"/>
    <x v="0"/>
    <x v="0"/>
    <x v="0"/>
    <x v="1"/>
    <x v="0"/>
    <x v="0"/>
    <s v="2024-01-17"/>
    <x v="0"/>
    <n v="87000"/>
    <x v="0"/>
    <m/>
    <x v="0"/>
    <m/>
    <x v="260"/>
    <n v="100404644"/>
    <x v="0"/>
    <x v="0"/>
    <s v="Direção Financeira"/>
    <s v="ORI"/>
    <x v="0"/>
    <m/>
    <x v="0"/>
    <x v="0"/>
    <x v="0"/>
    <x v="0"/>
    <x v="0"/>
    <x v="0"/>
    <x v="0"/>
    <x v="0"/>
    <x v="0"/>
    <x v="0"/>
    <x v="0"/>
    <s v="Direção Financeira"/>
    <x v="0"/>
    <x v="0"/>
    <x v="0"/>
    <x v="0"/>
    <x v="0"/>
    <x v="0"/>
    <x v="0"/>
    <x v="0"/>
    <x v="0"/>
    <x v="0"/>
    <x v="0"/>
    <x v="0"/>
    <s v="Pagamento a favor da Media Comunicações S.A referente a publicação de edital do concurso publico da Empreitada da Construção Comando dos Bombeiros em Bacio e concessão de serviços e Exploração do Estacionamento, conforme anexo."/>
  </r>
  <r>
    <x v="0"/>
    <n v="0"/>
    <n v="0"/>
    <n v="0"/>
    <n v="155000"/>
    <x v="2350"/>
    <x v="0"/>
    <x v="0"/>
    <x v="0"/>
    <s v="01.25.04.22"/>
    <x v="7"/>
    <x v="3"/>
    <x v="3"/>
    <s v="Cultura"/>
    <s v="01.25.04"/>
    <s v="Cultura"/>
    <s v="01.25.04"/>
    <x v="4"/>
    <x v="0"/>
    <x v="2"/>
    <x v="2"/>
    <x v="0"/>
    <x v="1"/>
    <x v="0"/>
    <x v="0"/>
    <x v="0"/>
    <s v="2024-01-17"/>
    <x v="0"/>
    <n v="155000"/>
    <x v="0"/>
    <m/>
    <x v="0"/>
    <m/>
    <x v="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dos Artistas Locais, referente as atividades realizadas durante o período festivo Natal e Fim do Ano, conforme anexo."/>
  </r>
  <r>
    <x v="0"/>
    <n v="0"/>
    <n v="0"/>
    <n v="0"/>
    <n v="9750"/>
    <x v="2351"/>
    <x v="0"/>
    <x v="1"/>
    <x v="0"/>
    <s v="80.02.01"/>
    <x v="2"/>
    <x v="2"/>
    <x v="2"/>
    <s v="Retenções Iur"/>
    <s v="80.02.01"/>
    <s v="Retenções Iur"/>
    <s v="80.02.01"/>
    <x v="2"/>
    <x v="0"/>
    <x v="1"/>
    <x v="0"/>
    <x v="1"/>
    <x v="2"/>
    <x v="2"/>
    <x v="0"/>
    <x v="0"/>
    <s v="2024-01-26"/>
    <x v="0"/>
    <n v="9750"/>
    <x v="0"/>
    <m/>
    <x v="0"/>
    <m/>
    <x v="2"/>
    <n v="100474696"/>
    <x v="0"/>
    <x v="0"/>
    <s v="Retenções Iur"/>
    <s v="ORI"/>
    <x v="0"/>
    <s v="RIUR"/>
    <x v="0"/>
    <x v="0"/>
    <x v="0"/>
    <x v="0"/>
    <x v="0"/>
    <x v="0"/>
    <x v="0"/>
    <x v="0"/>
    <x v="0"/>
    <x v="0"/>
    <x v="0"/>
    <s v="Retenções Iur"/>
    <x v="0"/>
    <x v="0"/>
    <x v="0"/>
    <x v="0"/>
    <x v="2"/>
    <x v="0"/>
    <x v="0"/>
    <x v="0"/>
    <x v="0"/>
    <x v="1"/>
    <x v="0"/>
    <x v="0"/>
    <s v="RETENCAO OT"/>
  </r>
  <r>
    <x v="0"/>
    <n v="0"/>
    <n v="0"/>
    <n v="0"/>
    <n v="12000"/>
    <x v="2352"/>
    <x v="0"/>
    <x v="0"/>
    <x v="0"/>
    <s v="03.16.15"/>
    <x v="0"/>
    <x v="0"/>
    <x v="0"/>
    <s v="Direção Financeira"/>
    <s v="03.16.15"/>
    <s v="Direção Financeira"/>
    <s v="03.16.15"/>
    <x v="39"/>
    <x v="0"/>
    <x v="0"/>
    <x v="1"/>
    <x v="1"/>
    <x v="0"/>
    <x v="0"/>
    <x v="0"/>
    <x v="4"/>
    <s v="2024-06-17"/>
    <x v="1"/>
    <n v="12000"/>
    <x v="0"/>
    <m/>
    <x v="0"/>
    <m/>
    <x v="364"/>
    <n v="100389458"/>
    <x v="0"/>
    <x v="0"/>
    <s v="Direção Financeira"/>
    <s v="ORI"/>
    <x v="0"/>
    <m/>
    <x v="0"/>
    <x v="0"/>
    <x v="0"/>
    <x v="0"/>
    <x v="0"/>
    <x v="0"/>
    <x v="0"/>
    <x v="0"/>
    <x v="0"/>
    <x v="0"/>
    <x v="0"/>
    <s v="Direção Financeira"/>
    <x v="0"/>
    <x v="0"/>
    <x v="0"/>
    <x v="0"/>
    <x v="0"/>
    <x v="0"/>
    <x v="0"/>
    <x v="0"/>
    <x v="0"/>
    <x v="0"/>
    <x v="0"/>
    <x v="0"/>
    <s v="Pagamento a favor de Eletra, referente a recarregamento de energias nas contadores pré-pago do Mercado Municipal, referente ao período de 12 de junho a 13 de julho do corrente mês, confrome anexo."/>
  </r>
  <r>
    <x v="1"/>
    <n v="0"/>
    <n v="0"/>
    <n v="0"/>
    <n v="1305751"/>
    <x v="2353"/>
    <x v="0"/>
    <x v="0"/>
    <x v="0"/>
    <s v="03.16.15"/>
    <x v="0"/>
    <x v="0"/>
    <x v="0"/>
    <s v="Direção Financeira"/>
    <s v="03.16.15"/>
    <s v="Direção Financeira"/>
    <s v="03.16.15"/>
    <x v="32"/>
    <x v="0"/>
    <x v="0"/>
    <x v="0"/>
    <x v="0"/>
    <x v="0"/>
    <x v="1"/>
    <x v="0"/>
    <x v="3"/>
    <s v="2024-05-31"/>
    <x v="1"/>
    <n v="1305751"/>
    <x v="0"/>
    <m/>
    <x v="0"/>
    <m/>
    <x v="6"/>
    <n v="100474914"/>
    <x v="0"/>
    <x v="0"/>
    <s v="Direção Financeira"/>
    <s v="ORI"/>
    <x v="0"/>
    <m/>
    <x v="0"/>
    <x v="0"/>
    <x v="0"/>
    <x v="0"/>
    <x v="0"/>
    <x v="0"/>
    <x v="0"/>
    <x v="0"/>
    <x v="0"/>
    <x v="0"/>
    <x v="0"/>
    <s v="Direção Financeira"/>
    <x v="0"/>
    <x v="0"/>
    <x v="0"/>
    <x v="0"/>
    <x v="0"/>
    <x v="0"/>
    <x v="0"/>
    <x v="1"/>
    <x v="0"/>
    <x v="0"/>
    <x v="0"/>
    <x v="0"/>
    <s v="Despesas com a amortização de empréstimos obtidos,  referente ao mês de maio 2024, conforme anexo. "/>
  </r>
  <r>
    <x v="1"/>
    <n v="0"/>
    <n v="0"/>
    <n v="0"/>
    <n v="25000"/>
    <x v="2354"/>
    <x v="0"/>
    <x v="0"/>
    <x v="0"/>
    <s v="01.25.02.23"/>
    <x v="12"/>
    <x v="3"/>
    <x v="3"/>
    <s v="desporto"/>
    <s v="01.25.02"/>
    <s v="desporto"/>
    <s v="01.25.02"/>
    <x v="1"/>
    <x v="0"/>
    <x v="0"/>
    <x v="0"/>
    <x v="0"/>
    <x v="1"/>
    <x v="1"/>
    <x v="0"/>
    <x v="4"/>
    <s v="2024-06-17"/>
    <x v="1"/>
    <n v="25000"/>
    <x v="0"/>
    <m/>
    <x v="0"/>
    <m/>
    <x v="171"/>
    <n v="100400589"/>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Joaquim lopes m. Brito, referente ao pagamento de 08 bolas de futsal e 02 de futebol, conforme anexo."/>
  </r>
  <r>
    <x v="0"/>
    <n v="0"/>
    <n v="0"/>
    <n v="0"/>
    <n v="3000"/>
    <x v="2355"/>
    <x v="0"/>
    <x v="0"/>
    <x v="0"/>
    <s v="03.16.15"/>
    <x v="0"/>
    <x v="0"/>
    <x v="0"/>
    <s v="Direção Financeira"/>
    <s v="03.16.15"/>
    <s v="Direção Financeira"/>
    <s v="03.16.15"/>
    <x v="52"/>
    <x v="0"/>
    <x v="0"/>
    <x v="0"/>
    <x v="0"/>
    <x v="0"/>
    <x v="0"/>
    <x v="0"/>
    <x v="9"/>
    <s v="2024-07-17"/>
    <x v="2"/>
    <n v="3000"/>
    <x v="0"/>
    <m/>
    <x v="0"/>
    <m/>
    <x v="89"/>
    <n v="100391565"/>
    <x v="0"/>
    <x v="0"/>
    <s v="Direção Financeira"/>
    <s v="ORI"/>
    <x v="0"/>
    <m/>
    <x v="0"/>
    <x v="0"/>
    <x v="0"/>
    <x v="0"/>
    <x v="0"/>
    <x v="0"/>
    <x v="0"/>
    <x v="0"/>
    <x v="0"/>
    <x v="0"/>
    <x v="0"/>
    <s v="Direção Financeira"/>
    <x v="0"/>
    <x v="0"/>
    <x v="0"/>
    <x v="0"/>
    <x v="0"/>
    <x v="0"/>
    <x v="0"/>
    <x v="0"/>
    <x v="0"/>
    <x v="0"/>
    <x v="0"/>
    <x v="0"/>
    <s v="Pagamento referente a aquisição de 20 (vinte) caderneta  modelo 19 para os serviços de cobrança da CMSM, conforme fatura em anexo."/>
  </r>
  <r>
    <x v="1"/>
    <n v="0"/>
    <n v="0"/>
    <n v="0"/>
    <n v="44091"/>
    <x v="2356"/>
    <x v="0"/>
    <x v="0"/>
    <x v="0"/>
    <s v="01.27.07.07"/>
    <x v="45"/>
    <x v="1"/>
    <x v="1"/>
    <s v="Requalificação Urbana e Habitação 2"/>
    <s v="01.27.07"/>
    <s v="Requalificação Urbana e Habitação 2"/>
    <s v="01.27.07"/>
    <x v="1"/>
    <x v="0"/>
    <x v="0"/>
    <x v="0"/>
    <x v="0"/>
    <x v="1"/>
    <x v="1"/>
    <x v="0"/>
    <x v="9"/>
    <s v="2024-07-17"/>
    <x v="2"/>
    <n v="44091"/>
    <x v="0"/>
    <m/>
    <x v="0"/>
    <m/>
    <x v="1"/>
    <n v="100476920"/>
    <x v="0"/>
    <x v="0"/>
    <s v="Arrelvamento do campo de Achada Bolanha"/>
    <s v="ORI"/>
    <x v="0"/>
    <s v="ACAB"/>
    <x v="0"/>
    <x v="0"/>
    <x v="0"/>
    <x v="0"/>
    <x v="0"/>
    <x v="0"/>
    <x v="0"/>
    <x v="0"/>
    <x v="0"/>
    <x v="0"/>
    <x v="0"/>
    <s v="Arrelvamento do campo de Achada Bolanha"/>
    <x v="0"/>
    <x v="0"/>
    <x v="0"/>
    <x v="0"/>
    <x v="1"/>
    <x v="0"/>
    <x v="0"/>
    <x v="0"/>
    <x v="0"/>
    <x v="0"/>
    <x v="0"/>
    <x v="0"/>
    <s v="Pagamento a favor da Felisberto Carvalho, pela aquisição de combustíveis destinados a viatura afeto a obra de construção do campo de relvado sintético de Achada Bolanha, conforme anexo."/>
  </r>
  <r>
    <x v="0"/>
    <n v="0"/>
    <n v="0"/>
    <n v="0"/>
    <n v="72000"/>
    <x v="2357"/>
    <x v="0"/>
    <x v="0"/>
    <x v="0"/>
    <s v="01.28.03.06"/>
    <x v="9"/>
    <x v="4"/>
    <x v="5"/>
    <s v="Proteção Social"/>
    <s v="01.28.03"/>
    <s v="Proteção Social"/>
    <s v="01.28.03"/>
    <x v="4"/>
    <x v="0"/>
    <x v="2"/>
    <x v="2"/>
    <x v="0"/>
    <x v="1"/>
    <x v="0"/>
    <x v="0"/>
    <x v="2"/>
    <s v="2024-02-23"/>
    <x v="0"/>
    <n v="72000"/>
    <x v="0"/>
    <m/>
    <x v="0"/>
    <m/>
    <x v="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referente ao mês fevereiro 2024, conforme anexo."/>
  </r>
  <r>
    <x v="1"/>
    <n v="0"/>
    <n v="0"/>
    <n v="0"/>
    <n v="125012"/>
    <x v="2358"/>
    <x v="0"/>
    <x v="0"/>
    <x v="0"/>
    <s v="01.27.06.72"/>
    <x v="32"/>
    <x v="1"/>
    <x v="1"/>
    <s v="Requalificação Urbana e habitação"/>
    <s v="01.27.06"/>
    <s v="Requalificação Urbana e habitação"/>
    <s v="01.27.06"/>
    <x v="1"/>
    <x v="0"/>
    <x v="0"/>
    <x v="0"/>
    <x v="0"/>
    <x v="1"/>
    <x v="1"/>
    <x v="0"/>
    <x v="1"/>
    <s v="2024-03-19"/>
    <x v="0"/>
    <n v="125012"/>
    <x v="0"/>
    <m/>
    <x v="0"/>
    <m/>
    <x v="365"/>
    <n v="100394868"/>
    <x v="0"/>
    <x v="0"/>
    <s v="Manutenção e Reabilitação de Edificios Municipais"/>
    <s v="ORI"/>
    <x v="0"/>
    <m/>
    <x v="0"/>
    <x v="0"/>
    <x v="0"/>
    <x v="0"/>
    <x v="0"/>
    <x v="0"/>
    <x v="0"/>
    <x v="0"/>
    <x v="0"/>
    <x v="0"/>
    <x v="0"/>
    <s v="Manutenção e Reabilitação de Edificios Municipais"/>
    <x v="0"/>
    <x v="0"/>
    <x v="0"/>
    <x v="0"/>
    <x v="1"/>
    <x v="0"/>
    <x v="0"/>
    <x v="0"/>
    <x v="0"/>
    <x v="0"/>
    <x v="0"/>
    <x v="0"/>
    <s v="Pagamento a favor d Sita, Sociedade Unipessoal, lda, para aquisição de tintas no âmbito da reabilitação e instalação do centro de apoio as vitima de VBG, conforme anexo."/>
  </r>
  <r>
    <x v="0"/>
    <n v="0"/>
    <n v="0"/>
    <n v="0"/>
    <n v="4996"/>
    <x v="2359"/>
    <x v="0"/>
    <x v="0"/>
    <x v="0"/>
    <s v="03.16.15"/>
    <x v="0"/>
    <x v="0"/>
    <x v="0"/>
    <s v="Direção Financeira"/>
    <s v="03.16.15"/>
    <s v="Direção Financeira"/>
    <s v="03.16.15"/>
    <x v="5"/>
    <x v="0"/>
    <x v="0"/>
    <x v="1"/>
    <x v="0"/>
    <x v="0"/>
    <x v="0"/>
    <x v="0"/>
    <x v="6"/>
    <s v="2024-04-05"/>
    <x v="1"/>
    <n v="4996"/>
    <x v="0"/>
    <m/>
    <x v="0"/>
    <m/>
    <x v="2"/>
    <n v="100474696"/>
    <x v="0"/>
    <x v="1"/>
    <s v="Direção Financeira"/>
    <s v="ORI"/>
    <x v="0"/>
    <m/>
    <x v="0"/>
    <x v="0"/>
    <x v="0"/>
    <x v="0"/>
    <x v="0"/>
    <x v="0"/>
    <x v="0"/>
    <x v="0"/>
    <x v="0"/>
    <x v="0"/>
    <x v="0"/>
    <s v="Direção Financeira"/>
    <x v="0"/>
    <x v="0"/>
    <x v="0"/>
    <x v="0"/>
    <x v="0"/>
    <x v="0"/>
    <x v="0"/>
    <x v="0"/>
    <x v="0"/>
    <x v="0"/>
    <x v="1"/>
    <x v="0"/>
    <s v="Pagamento proveniente de prestação de serviços efetuado por Celestino Lopes Furtado, referente a março 2024, conforme anexo."/>
  </r>
  <r>
    <x v="0"/>
    <n v="0"/>
    <n v="0"/>
    <n v="0"/>
    <n v="28307"/>
    <x v="2359"/>
    <x v="0"/>
    <x v="0"/>
    <x v="0"/>
    <s v="03.16.15"/>
    <x v="0"/>
    <x v="0"/>
    <x v="0"/>
    <s v="Direção Financeira"/>
    <s v="03.16.15"/>
    <s v="Direção Financeira"/>
    <s v="03.16.15"/>
    <x v="5"/>
    <x v="0"/>
    <x v="0"/>
    <x v="1"/>
    <x v="0"/>
    <x v="0"/>
    <x v="0"/>
    <x v="0"/>
    <x v="6"/>
    <s v="2024-04-05"/>
    <x v="1"/>
    <n v="28307"/>
    <x v="0"/>
    <m/>
    <x v="0"/>
    <m/>
    <x v="366"/>
    <n v="100479620"/>
    <x v="0"/>
    <x v="0"/>
    <s v="Direção Financeira"/>
    <s v="ORI"/>
    <x v="0"/>
    <m/>
    <x v="0"/>
    <x v="0"/>
    <x v="0"/>
    <x v="0"/>
    <x v="0"/>
    <x v="0"/>
    <x v="0"/>
    <x v="0"/>
    <x v="0"/>
    <x v="0"/>
    <x v="0"/>
    <s v="Direção Financeira"/>
    <x v="0"/>
    <x v="0"/>
    <x v="0"/>
    <x v="0"/>
    <x v="0"/>
    <x v="0"/>
    <x v="0"/>
    <x v="0"/>
    <x v="0"/>
    <x v="0"/>
    <x v="0"/>
    <x v="0"/>
    <s v="Pagamento proveniente de prestação de serviços efetuado por Celestino Lopes Furtado, referente a março 2024, conforme anexo."/>
  </r>
  <r>
    <x v="0"/>
    <n v="0"/>
    <n v="0"/>
    <n v="0"/>
    <n v="52728"/>
    <x v="2360"/>
    <x v="0"/>
    <x v="0"/>
    <x v="0"/>
    <s v="03.16.15"/>
    <x v="0"/>
    <x v="0"/>
    <x v="0"/>
    <s v="Direção Financeira"/>
    <s v="03.16.15"/>
    <s v="Direção Financeira"/>
    <s v="03.16.15"/>
    <x v="36"/>
    <x v="0"/>
    <x v="0"/>
    <x v="0"/>
    <x v="0"/>
    <x v="0"/>
    <x v="0"/>
    <x v="0"/>
    <x v="9"/>
    <s v="2024-07-17"/>
    <x v="2"/>
    <n v="52728"/>
    <x v="0"/>
    <m/>
    <x v="0"/>
    <m/>
    <x v="1"/>
    <n v="100476920"/>
    <x v="0"/>
    <x v="0"/>
    <s v="Direção Financeira"/>
    <s v="ORI"/>
    <x v="0"/>
    <m/>
    <x v="0"/>
    <x v="0"/>
    <x v="0"/>
    <x v="0"/>
    <x v="0"/>
    <x v="0"/>
    <x v="0"/>
    <x v="0"/>
    <x v="0"/>
    <x v="0"/>
    <x v="0"/>
    <s v="Direção Financeira"/>
    <x v="0"/>
    <x v="0"/>
    <x v="0"/>
    <x v="0"/>
    <x v="0"/>
    <x v="0"/>
    <x v="0"/>
    <x v="0"/>
    <x v="0"/>
    <x v="0"/>
    <x v="0"/>
    <x v="0"/>
    <s v="Pagamento a favor da Felisberto Carvalho, pela aquisição de combustíveis destinados a viatura afeto a serviços da CMSM, conforme anexo."/>
  </r>
  <r>
    <x v="0"/>
    <n v="0"/>
    <n v="0"/>
    <n v="0"/>
    <n v="4850"/>
    <x v="2361"/>
    <x v="0"/>
    <x v="0"/>
    <x v="0"/>
    <s v="03.16.02"/>
    <x v="3"/>
    <x v="0"/>
    <x v="0"/>
    <s v="Gabinete do Presidente"/>
    <s v="03.16.02"/>
    <s v="Gabinete do Presidente"/>
    <s v="03.16.02"/>
    <x v="3"/>
    <x v="0"/>
    <x v="0"/>
    <x v="1"/>
    <x v="0"/>
    <x v="0"/>
    <x v="0"/>
    <x v="0"/>
    <x v="9"/>
    <s v="2024-07-24"/>
    <x v="2"/>
    <n v="4850"/>
    <x v="0"/>
    <m/>
    <x v="0"/>
    <m/>
    <x v="3"/>
    <n v="100478720"/>
    <x v="0"/>
    <x v="0"/>
    <s v="Gabinete do Presidente"/>
    <s v="ORI"/>
    <x v="0"/>
    <m/>
    <x v="0"/>
    <x v="0"/>
    <x v="0"/>
    <x v="0"/>
    <x v="0"/>
    <x v="0"/>
    <x v="0"/>
    <x v="0"/>
    <x v="0"/>
    <x v="0"/>
    <x v="0"/>
    <s v="Gabinete do Presidente"/>
    <x v="0"/>
    <x v="0"/>
    <x v="0"/>
    <x v="0"/>
    <x v="0"/>
    <x v="0"/>
    <x v="0"/>
    <x v="0"/>
    <x v="0"/>
    <x v="0"/>
    <x v="0"/>
    <x v="0"/>
    <s v="Ajuda de custo a favor do Sr. Moises Landim, pela sua deslocação a Tarrafal no dia 09 de julho e a Praia nos dias 16 e 19 de julho de 2024, em missão oficial de serviço, conforme anexo."/>
  </r>
  <r>
    <x v="0"/>
    <n v="0"/>
    <n v="0"/>
    <n v="0"/>
    <n v="200000"/>
    <x v="2362"/>
    <x v="0"/>
    <x v="0"/>
    <x v="0"/>
    <s v="01.25.04.22"/>
    <x v="7"/>
    <x v="3"/>
    <x v="3"/>
    <s v="Cultura"/>
    <s v="01.25.04"/>
    <s v="Cultura"/>
    <s v="01.25.04"/>
    <x v="4"/>
    <x v="0"/>
    <x v="2"/>
    <x v="2"/>
    <x v="0"/>
    <x v="1"/>
    <x v="0"/>
    <x v="0"/>
    <x v="5"/>
    <s v="2024-08-02"/>
    <x v="2"/>
    <n v="200000"/>
    <x v="0"/>
    <m/>
    <x v="0"/>
    <m/>
    <x v="367"/>
    <n v="10047969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Rodney Felisberto Fernandes, referente ao pagamento de 50% para a atuação no festival de 15 de agosto 2024, confrome anexo."/>
  </r>
  <r>
    <x v="0"/>
    <n v="0"/>
    <n v="0"/>
    <n v="0"/>
    <n v="4625"/>
    <x v="2363"/>
    <x v="0"/>
    <x v="0"/>
    <x v="0"/>
    <s v="03.16.15"/>
    <x v="0"/>
    <x v="0"/>
    <x v="0"/>
    <s v="Direção Financeira"/>
    <s v="03.16.15"/>
    <s v="Direção Financeira"/>
    <s v="03.16.15"/>
    <x v="5"/>
    <x v="0"/>
    <x v="0"/>
    <x v="1"/>
    <x v="0"/>
    <x v="0"/>
    <x v="0"/>
    <x v="0"/>
    <x v="5"/>
    <s v="2024-08-27"/>
    <x v="2"/>
    <n v="4625"/>
    <x v="0"/>
    <m/>
    <x v="0"/>
    <m/>
    <x v="2"/>
    <n v="100474696"/>
    <x v="0"/>
    <x v="1"/>
    <s v="Direção Financeira"/>
    <s v="ORI"/>
    <x v="0"/>
    <m/>
    <x v="0"/>
    <x v="0"/>
    <x v="0"/>
    <x v="0"/>
    <x v="0"/>
    <x v="0"/>
    <x v="0"/>
    <x v="0"/>
    <x v="0"/>
    <x v="0"/>
    <x v="0"/>
    <s v="Direção Financeira"/>
    <x v="0"/>
    <x v="0"/>
    <x v="0"/>
    <x v="0"/>
    <x v="0"/>
    <x v="0"/>
    <x v="0"/>
    <x v="0"/>
    <x v="0"/>
    <x v="0"/>
    <x v="1"/>
    <x v="0"/>
    <s v="Pagamento correspondente aos serviços prestados como polícias recém-formados enquadrados na fiscalização referente ao período de 23 julho a 30 de agosto, conforme anexo.   "/>
  </r>
  <r>
    <x v="0"/>
    <n v="0"/>
    <n v="0"/>
    <n v="0"/>
    <n v="26206"/>
    <x v="2363"/>
    <x v="0"/>
    <x v="0"/>
    <x v="0"/>
    <s v="03.16.15"/>
    <x v="0"/>
    <x v="0"/>
    <x v="0"/>
    <s v="Direção Financeira"/>
    <s v="03.16.15"/>
    <s v="Direção Financeira"/>
    <s v="03.16.15"/>
    <x v="5"/>
    <x v="0"/>
    <x v="0"/>
    <x v="1"/>
    <x v="0"/>
    <x v="0"/>
    <x v="0"/>
    <x v="0"/>
    <x v="5"/>
    <s v="2024-08-27"/>
    <x v="2"/>
    <n v="26206"/>
    <x v="0"/>
    <m/>
    <x v="0"/>
    <m/>
    <x v="186"/>
    <n v="100475767"/>
    <x v="0"/>
    <x v="0"/>
    <s v="Direção Financeira"/>
    <s v="ORI"/>
    <x v="0"/>
    <m/>
    <x v="0"/>
    <x v="0"/>
    <x v="0"/>
    <x v="0"/>
    <x v="0"/>
    <x v="0"/>
    <x v="0"/>
    <x v="0"/>
    <x v="0"/>
    <x v="0"/>
    <x v="0"/>
    <s v="Direção Financeira"/>
    <x v="0"/>
    <x v="0"/>
    <x v="0"/>
    <x v="0"/>
    <x v="0"/>
    <x v="0"/>
    <x v="0"/>
    <x v="0"/>
    <x v="0"/>
    <x v="0"/>
    <x v="0"/>
    <x v="0"/>
    <s v="Pagamento correspondente aos serviços prestados como polícias recém-formados enquadrados na fiscalização referente ao período de 23 julho a 30 de agosto, conforme anexo.   "/>
  </r>
  <r>
    <x v="0"/>
    <n v="0"/>
    <n v="0"/>
    <n v="0"/>
    <n v="4625"/>
    <x v="2364"/>
    <x v="0"/>
    <x v="0"/>
    <x v="0"/>
    <s v="03.16.15"/>
    <x v="0"/>
    <x v="0"/>
    <x v="0"/>
    <s v="Direção Financeira"/>
    <s v="03.16.15"/>
    <s v="Direção Financeira"/>
    <s v="03.16.15"/>
    <x v="5"/>
    <x v="0"/>
    <x v="0"/>
    <x v="1"/>
    <x v="0"/>
    <x v="0"/>
    <x v="0"/>
    <x v="0"/>
    <x v="5"/>
    <s v="2024-08-27"/>
    <x v="2"/>
    <n v="4625"/>
    <x v="0"/>
    <m/>
    <x v="0"/>
    <m/>
    <x v="2"/>
    <n v="100474696"/>
    <x v="0"/>
    <x v="1"/>
    <s v="Direção Financeira"/>
    <s v="ORI"/>
    <x v="0"/>
    <m/>
    <x v="0"/>
    <x v="0"/>
    <x v="0"/>
    <x v="0"/>
    <x v="0"/>
    <x v="0"/>
    <x v="0"/>
    <x v="0"/>
    <x v="0"/>
    <x v="0"/>
    <x v="0"/>
    <s v="Direção Financeira"/>
    <x v="0"/>
    <x v="0"/>
    <x v="0"/>
    <x v="0"/>
    <x v="0"/>
    <x v="0"/>
    <x v="0"/>
    <x v="0"/>
    <x v="0"/>
    <x v="0"/>
    <x v="1"/>
    <x v="0"/>
    <s v="Pagamento correspondente aos serviços prestados como polícias recém-formados enquadrados na fiscalização referente ao período de 23 julho a 30 de agosto, conforme anexo.   "/>
  </r>
  <r>
    <x v="0"/>
    <n v="0"/>
    <n v="0"/>
    <n v="0"/>
    <n v="26206"/>
    <x v="2364"/>
    <x v="0"/>
    <x v="0"/>
    <x v="0"/>
    <s v="03.16.15"/>
    <x v="0"/>
    <x v="0"/>
    <x v="0"/>
    <s v="Direção Financeira"/>
    <s v="03.16.15"/>
    <s v="Direção Financeira"/>
    <s v="03.16.15"/>
    <x v="5"/>
    <x v="0"/>
    <x v="0"/>
    <x v="1"/>
    <x v="0"/>
    <x v="0"/>
    <x v="0"/>
    <x v="0"/>
    <x v="5"/>
    <s v="2024-08-27"/>
    <x v="2"/>
    <n v="26206"/>
    <x v="0"/>
    <m/>
    <x v="0"/>
    <m/>
    <x v="68"/>
    <n v="100476436"/>
    <x v="0"/>
    <x v="0"/>
    <s v="Direção Financeira"/>
    <s v="ORI"/>
    <x v="0"/>
    <m/>
    <x v="0"/>
    <x v="0"/>
    <x v="0"/>
    <x v="0"/>
    <x v="0"/>
    <x v="0"/>
    <x v="0"/>
    <x v="0"/>
    <x v="0"/>
    <x v="0"/>
    <x v="0"/>
    <s v="Direção Financeira"/>
    <x v="0"/>
    <x v="0"/>
    <x v="0"/>
    <x v="0"/>
    <x v="0"/>
    <x v="0"/>
    <x v="0"/>
    <x v="0"/>
    <x v="0"/>
    <x v="0"/>
    <x v="0"/>
    <x v="0"/>
    <s v="Pagamento correspondente aos serviços prestados como polícias recém-formados enquadrados na fiscalização referente ao período de 23 julho a 30 de agosto, conforme anexo.   "/>
  </r>
  <r>
    <x v="1"/>
    <n v="0"/>
    <n v="0"/>
    <n v="0"/>
    <n v="52500"/>
    <x v="2365"/>
    <x v="0"/>
    <x v="0"/>
    <x v="0"/>
    <s v="01.27.06.76"/>
    <x v="11"/>
    <x v="1"/>
    <x v="1"/>
    <s v="Requalificação Urbana e habitação"/>
    <s v="01.27.06"/>
    <s v="Requalificação Urbana e habitação"/>
    <s v="01.27.06"/>
    <x v="1"/>
    <x v="0"/>
    <x v="0"/>
    <x v="0"/>
    <x v="0"/>
    <x v="1"/>
    <x v="1"/>
    <x v="0"/>
    <x v="7"/>
    <s v="2024-09-19"/>
    <x v="2"/>
    <n v="52500"/>
    <x v="0"/>
    <m/>
    <x v="0"/>
    <m/>
    <x v="368"/>
    <n v="100476768"/>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Manuel Cabral Mendes, referente a venda de 10500un paralelos para trabalhos da Requalificação Urbana e ambiental de Dacalinha-Achada Monte, conforme anexo. "/>
  </r>
  <r>
    <x v="0"/>
    <n v="0"/>
    <n v="0"/>
    <n v="0"/>
    <n v="5000"/>
    <x v="2366"/>
    <x v="0"/>
    <x v="0"/>
    <x v="0"/>
    <s v="01.25.05.12"/>
    <x v="10"/>
    <x v="3"/>
    <x v="3"/>
    <s v="Saúde"/>
    <s v="01.25.05"/>
    <s v="Saúde"/>
    <s v="01.25.05"/>
    <x v="7"/>
    <x v="0"/>
    <x v="4"/>
    <x v="4"/>
    <x v="0"/>
    <x v="1"/>
    <x v="0"/>
    <x v="0"/>
    <x v="8"/>
    <s v="2024-10-15"/>
    <x v="3"/>
    <n v="5000"/>
    <x v="0"/>
    <m/>
    <x v="0"/>
    <m/>
    <x v="369"/>
    <n v="100479125"/>
    <x v="0"/>
    <x v="0"/>
    <s v="Promoção e Inclusão Social"/>
    <s v="ORI"/>
    <x v="0"/>
    <m/>
    <x v="0"/>
    <x v="0"/>
    <x v="0"/>
    <x v="0"/>
    <x v="0"/>
    <x v="0"/>
    <x v="0"/>
    <x v="0"/>
    <x v="0"/>
    <x v="0"/>
    <x v="0"/>
    <s v="Promoção e Inclusão Social"/>
    <x v="0"/>
    <x v="0"/>
    <x v="0"/>
    <x v="0"/>
    <x v="1"/>
    <x v="0"/>
    <x v="0"/>
    <x v="0"/>
    <x v="0"/>
    <x v="0"/>
    <x v="0"/>
    <x v="0"/>
    <s v="Apoio Social, a favor do Sr. Casimiro Socorro Gomes Vaz, para melhor a segurança alimentar, conforme anexo. "/>
  </r>
  <r>
    <x v="0"/>
    <n v="0"/>
    <n v="0"/>
    <n v="0"/>
    <n v="20000"/>
    <x v="2367"/>
    <x v="0"/>
    <x v="0"/>
    <x v="0"/>
    <s v="01.25.04.22"/>
    <x v="7"/>
    <x v="3"/>
    <x v="3"/>
    <s v="Cultura"/>
    <s v="01.25.04"/>
    <s v="Cultura"/>
    <s v="01.25.04"/>
    <x v="4"/>
    <x v="0"/>
    <x v="2"/>
    <x v="2"/>
    <x v="0"/>
    <x v="1"/>
    <x v="0"/>
    <x v="0"/>
    <x v="8"/>
    <s v="2024-10-18"/>
    <x v="3"/>
    <n v="20000"/>
    <x v="0"/>
    <m/>
    <x v="0"/>
    <m/>
    <x v="370"/>
    <n v="100458916"/>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Orisa Nunes Pereira, referente a gratificação atuação no festival de batuque e funaná, conforme anexo. "/>
  </r>
  <r>
    <x v="1"/>
    <n v="0"/>
    <n v="0"/>
    <n v="0"/>
    <n v="53400"/>
    <x v="2368"/>
    <x v="0"/>
    <x v="0"/>
    <x v="0"/>
    <s v="01.27.02.15"/>
    <x v="25"/>
    <x v="1"/>
    <x v="1"/>
    <s v="Saneamento básico"/>
    <s v="01.27.02"/>
    <s v="Saneamento básico"/>
    <s v="01.27.02"/>
    <x v="46"/>
    <x v="0"/>
    <x v="0"/>
    <x v="0"/>
    <x v="0"/>
    <x v="1"/>
    <x v="1"/>
    <x v="0"/>
    <x v="8"/>
    <s v="2024-10-18"/>
    <x v="3"/>
    <n v="53400"/>
    <x v="0"/>
    <m/>
    <x v="0"/>
    <m/>
    <x v="97"/>
    <n v="100479452"/>
    <x v="0"/>
    <x v="0"/>
    <s v="Transferência de Residuos Aterro Santiago"/>
    <s v="ORI"/>
    <x v="0"/>
    <m/>
    <x v="0"/>
    <x v="0"/>
    <x v="0"/>
    <x v="0"/>
    <x v="0"/>
    <x v="0"/>
    <x v="0"/>
    <x v="0"/>
    <x v="0"/>
    <x v="0"/>
    <x v="0"/>
    <s v="Transferência de Residuos Aterro Santiago"/>
    <x v="0"/>
    <x v="0"/>
    <x v="0"/>
    <x v="0"/>
    <x v="1"/>
    <x v="0"/>
    <x v="0"/>
    <x v="0"/>
    <x v="0"/>
    <x v="0"/>
    <x v="0"/>
    <x v="0"/>
    <s v="Pagamento a favor Empresa Newash Automovel, referente serviço de lavagens e manutenção de bico da viatura ST-20-XE afeto transferências de resíduos sólidos e urbanos da CMSM, conforme anexo."/>
  </r>
  <r>
    <x v="0"/>
    <n v="0"/>
    <n v="0"/>
    <n v="0"/>
    <n v="10000"/>
    <x v="2369"/>
    <x v="0"/>
    <x v="0"/>
    <x v="0"/>
    <s v="03.16.15"/>
    <x v="0"/>
    <x v="0"/>
    <x v="0"/>
    <s v="Direção Financeira"/>
    <s v="03.16.15"/>
    <s v="Direção Financeira"/>
    <s v="03.16.15"/>
    <x v="39"/>
    <x v="0"/>
    <x v="0"/>
    <x v="1"/>
    <x v="1"/>
    <x v="0"/>
    <x v="0"/>
    <x v="0"/>
    <x v="8"/>
    <s v="2024-10-24"/>
    <x v="3"/>
    <n v="10000"/>
    <x v="0"/>
    <m/>
    <x v="0"/>
    <m/>
    <x v="47"/>
    <n v="100479698"/>
    <x v="0"/>
    <x v="0"/>
    <s v="Direção Financeira"/>
    <s v="ORI"/>
    <x v="0"/>
    <m/>
    <x v="0"/>
    <x v="0"/>
    <x v="0"/>
    <x v="0"/>
    <x v="0"/>
    <x v="0"/>
    <x v="0"/>
    <x v="0"/>
    <x v="0"/>
    <x v="0"/>
    <x v="0"/>
    <s v="Direção Financeira"/>
    <x v="0"/>
    <x v="0"/>
    <x v="0"/>
    <x v="0"/>
    <x v="0"/>
    <x v="0"/>
    <x v="0"/>
    <x v="0"/>
    <x v="0"/>
    <x v="0"/>
    <x v="0"/>
    <x v="0"/>
    <s v="Pagamento a favor da Empresa De Distribuição De Eletricidade De Cabo Verde pela a aquisição de carregamento de energia do contador nº 14298918153 pertencente ao cliente Herménio Celso Fernandes, confrome anexo."/>
  </r>
  <r>
    <x v="1"/>
    <n v="0"/>
    <n v="0"/>
    <n v="0"/>
    <n v="450000"/>
    <x v="2370"/>
    <x v="0"/>
    <x v="1"/>
    <x v="0"/>
    <s v="03.03.10"/>
    <x v="8"/>
    <x v="0"/>
    <x v="4"/>
    <s v="Receitas Da Câmara"/>
    <s v="03.03.10"/>
    <s v="Receitas Da Câmara"/>
    <s v="03.03.10"/>
    <x v="56"/>
    <x v="0"/>
    <x v="6"/>
    <x v="10"/>
    <x v="0"/>
    <x v="0"/>
    <x v="2"/>
    <x v="0"/>
    <x v="10"/>
    <s v="2024-11-05"/>
    <x v="3"/>
    <n v="450000"/>
    <x v="0"/>
    <m/>
    <x v="0"/>
    <m/>
    <x v="6"/>
    <n v="100474914"/>
    <x v="0"/>
    <x v="0"/>
    <s v="Receitas Da Câmara"/>
    <s v="EXT"/>
    <x v="0"/>
    <s v="RDC"/>
    <x v="0"/>
    <x v="0"/>
    <x v="0"/>
    <x v="0"/>
    <x v="0"/>
    <x v="0"/>
    <x v="0"/>
    <x v="0"/>
    <x v="0"/>
    <x v="0"/>
    <x v="0"/>
    <s v="Receitas Da Câmara"/>
    <x v="0"/>
    <x v="0"/>
    <x v="0"/>
    <x v="0"/>
    <x v="0"/>
    <x v="0"/>
    <x v="0"/>
    <x v="0"/>
    <x v="0"/>
    <x v="0"/>
    <x v="0"/>
    <x v="0"/>
    <s v="Transferência da Direção Geral de Emprego, referente Projeto (Inclusão socioeconómica e a promoção ao auto emprego dos jovens desempregados)."/>
  </r>
  <r>
    <x v="0"/>
    <n v="0"/>
    <n v="0"/>
    <n v="0"/>
    <n v="18000"/>
    <x v="2371"/>
    <x v="0"/>
    <x v="0"/>
    <x v="0"/>
    <s v="01.25.05.12"/>
    <x v="10"/>
    <x v="3"/>
    <x v="3"/>
    <s v="Saúde"/>
    <s v="01.25.05"/>
    <s v="Saúde"/>
    <s v="01.25.05"/>
    <x v="7"/>
    <x v="0"/>
    <x v="4"/>
    <x v="4"/>
    <x v="0"/>
    <x v="1"/>
    <x v="0"/>
    <x v="0"/>
    <x v="10"/>
    <s v="2024-11-11"/>
    <x v="3"/>
    <n v="18000"/>
    <x v="0"/>
    <m/>
    <x v="0"/>
    <m/>
    <x v="371"/>
    <n v="100479765"/>
    <x v="0"/>
    <x v="0"/>
    <s v="Promoção e Inclusão Social"/>
    <s v="ORI"/>
    <x v="0"/>
    <m/>
    <x v="0"/>
    <x v="0"/>
    <x v="0"/>
    <x v="0"/>
    <x v="0"/>
    <x v="0"/>
    <x v="0"/>
    <x v="0"/>
    <x v="0"/>
    <x v="0"/>
    <x v="0"/>
    <s v="Promoção e Inclusão Social"/>
    <x v="0"/>
    <x v="0"/>
    <x v="0"/>
    <x v="0"/>
    <x v="1"/>
    <x v="0"/>
    <x v="0"/>
    <x v="0"/>
    <x v="0"/>
    <x v="0"/>
    <x v="0"/>
    <x v="0"/>
    <s v="Apoio para aquisição de géneros alimentícios, conforme proposta em anexo.  "/>
  </r>
  <r>
    <x v="0"/>
    <n v="0"/>
    <n v="0"/>
    <n v="0"/>
    <n v="3400"/>
    <x v="2372"/>
    <x v="0"/>
    <x v="1"/>
    <x v="0"/>
    <s v="03.03.10"/>
    <x v="8"/>
    <x v="0"/>
    <x v="4"/>
    <s v="Receitas Da Câmara"/>
    <s v="03.03.10"/>
    <s v="Receitas Da Câmara"/>
    <s v="03.03.10"/>
    <x v="42"/>
    <x v="0"/>
    <x v="3"/>
    <x v="3"/>
    <x v="0"/>
    <x v="0"/>
    <x v="2"/>
    <x v="0"/>
    <x v="10"/>
    <s v="2024-11-11"/>
    <x v="3"/>
    <n v="3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2373"/>
    <x v="0"/>
    <x v="1"/>
    <x v="0"/>
    <s v="03.03.10"/>
    <x v="8"/>
    <x v="0"/>
    <x v="4"/>
    <s v="Receitas Da Câmara"/>
    <s v="03.03.10"/>
    <s v="Receitas Da Câmara"/>
    <s v="03.03.10"/>
    <x v="11"/>
    <x v="0"/>
    <x v="0"/>
    <x v="5"/>
    <x v="0"/>
    <x v="0"/>
    <x v="2"/>
    <x v="0"/>
    <x v="10"/>
    <s v="2024-11-11"/>
    <x v="3"/>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1"/>
    <x v="2374"/>
    <x v="0"/>
    <x v="1"/>
    <x v="0"/>
    <s v="03.03.10"/>
    <x v="8"/>
    <x v="0"/>
    <x v="4"/>
    <s v="Receitas Da Câmara"/>
    <s v="03.03.10"/>
    <s v="Receitas Da Câmara"/>
    <s v="03.03.10"/>
    <x v="25"/>
    <x v="0"/>
    <x v="3"/>
    <x v="3"/>
    <x v="0"/>
    <x v="0"/>
    <x v="2"/>
    <x v="0"/>
    <x v="10"/>
    <s v="2024-11-11"/>
    <x v="3"/>
    <n v="33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2375"/>
    <x v="0"/>
    <x v="1"/>
    <x v="0"/>
    <s v="03.03.10"/>
    <x v="8"/>
    <x v="0"/>
    <x v="4"/>
    <s v="Receitas Da Câmara"/>
    <s v="03.03.10"/>
    <s v="Receitas Da Câmara"/>
    <s v="03.03.10"/>
    <x v="14"/>
    <x v="0"/>
    <x v="3"/>
    <x v="3"/>
    <x v="0"/>
    <x v="0"/>
    <x v="2"/>
    <x v="0"/>
    <x v="10"/>
    <s v="2024-11-11"/>
    <x v="3"/>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840"/>
    <x v="2376"/>
    <x v="0"/>
    <x v="1"/>
    <x v="0"/>
    <s v="03.03.10"/>
    <x v="8"/>
    <x v="0"/>
    <x v="4"/>
    <s v="Receitas Da Câmara"/>
    <s v="03.03.10"/>
    <s v="Receitas Da Câmara"/>
    <s v="03.03.10"/>
    <x v="17"/>
    <x v="0"/>
    <x v="3"/>
    <x v="3"/>
    <x v="0"/>
    <x v="0"/>
    <x v="2"/>
    <x v="0"/>
    <x v="10"/>
    <s v="2024-11-11"/>
    <x v="3"/>
    <n v="8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90"/>
    <x v="2377"/>
    <x v="0"/>
    <x v="1"/>
    <x v="0"/>
    <s v="03.03.10"/>
    <x v="8"/>
    <x v="0"/>
    <x v="4"/>
    <s v="Receitas Da Câmara"/>
    <s v="03.03.10"/>
    <s v="Receitas Da Câmara"/>
    <s v="03.03.10"/>
    <x v="13"/>
    <x v="0"/>
    <x v="3"/>
    <x v="3"/>
    <x v="0"/>
    <x v="0"/>
    <x v="2"/>
    <x v="0"/>
    <x v="10"/>
    <s v="2024-11-11"/>
    <x v="3"/>
    <n v="4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2378"/>
    <x v="0"/>
    <x v="1"/>
    <x v="0"/>
    <s v="03.03.10"/>
    <x v="8"/>
    <x v="0"/>
    <x v="4"/>
    <s v="Receitas Da Câmara"/>
    <s v="03.03.10"/>
    <s v="Receitas Da Câmara"/>
    <s v="03.03.10"/>
    <x v="6"/>
    <x v="0"/>
    <x v="3"/>
    <x v="3"/>
    <x v="0"/>
    <x v="0"/>
    <x v="2"/>
    <x v="0"/>
    <x v="10"/>
    <s v="2024-11-11"/>
    <x v="3"/>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193"/>
    <x v="2379"/>
    <x v="0"/>
    <x v="1"/>
    <x v="0"/>
    <s v="03.03.10"/>
    <x v="8"/>
    <x v="0"/>
    <x v="4"/>
    <s v="Receitas Da Câmara"/>
    <s v="03.03.10"/>
    <s v="Receitas Da Câmara"/>
    <s v="03.03.10"/>
    <x v="18"/>
    <x v="0"/>
    <x v="0"/>
    <x v="0"/>
    <x v="0"/>
    <x v="0"/>
    <x v="2"/>
    <x v="0"/>
    <x v="10"/>
    <s v="2024-11-11"/>
    <x v="3"/>
    <n v="2119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2380"/>
    <x v="0"/>
    <x v="1"/>
    <x v="0"/>
    <s v="03.03.10"/>
    <x v="8"/>
    <x v="0"/>
    <x v="4"/>
    <s v="Receitas Da Câmara"/>
    <s v="03.03.10"/>
    <s v="Receitas Da Câmara"/>
    <s v="03.03.10"/>
    <x v="8"/>
    <x v="0"/>
    <x v="3"/>
    <x v="3"/>
    <x v="0"/>
    <x v="0"/>
    <x v="2"/>
    <x v="0"/>
    <x v="10"/>
    <s v="2024-11-11"/>
    <x v="3"/>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2381"/>
    <x v="0"/>
    <x v="1"/>
    <x v="0"/>
    <s v="03.03.10"/>
    <x v="8"/>
    <x v="0"/>
    <x v="4"/>
    <s v="Receitas Da Câmara"/>
    <s v="03.03.10"/>
    <s v="Receitas Da Câmara"/>
    <s v="03.03.10"/>
    <x v="26"/>
    <x v="0"/>
    <x v="3"/>
    <x v="3"/>
    <x v="0"/>
    <x v="0"/>
    <x v="2"/>
    <x v="0"/>
    <x v="10"/>
    <s v="2024-11-11"/>
    <x v="3"/>
    <n v="10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2375"/>
    <x v="2382"/>
    <x v="0"/>
    <x v="1"/>
    <x v="0"/>
    <s v="03.03.10"/>
    <x v="8"/>
    <x v="0"/>
    <x v="4"/>
    <s v="Receitas Da Câmara"/>
    <s v="03.03.10"/>
    <s v="Receitas Da Câmara"/>
    <s v="03.03.10"/>
    <x v="15"/>
    <x v="0"/>
    <x v="0"/>
    <x v="0"/>
    <x v="0"/>
    <x v="0"/>
    <x v="2"/>
    <x v="0"/>
    <x v="10"/>
    <s v="2024-11-11"/>
    <x v="3"/>
    <n v="1023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35"/>
    <x v="2383"/>
    <x v="0"/>
    <x v="1"/>
    <x v="0"/>
    <s v="03.03.10"/>
    <x v="8"/>
    <x v="0"/>
    <x v="4"/>
    <s v="Receitas Da Câmara"/>
    <s v="03.03.10"/>
    <s v="Receitas Da Câmara"/>
    <s v="03.03.10"/>
    <x v="10"/>
    <x v="0"/>
    <x v="3"/>
    <x v="3"/>
    <x v="0"/>
    <x v="0"/>
    <x v="2"/>
    <x v="0"/>
    <x v="10"/>
    <s v="2024-11-11"/>
    <x v="3"/>
    <n v="70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2384"/>
    <x v="0"/>
    <x v="1"/>
    <x v="0"/>
    <s v="03.03.10"/>
    <x v="8"/>
    <x v="0"/>
    <x v="4"/>
    <s v="Receitas Da Câmara"/>
    <s v="03.03.10"/>
    <s v="Receitas Da Câmara"/>
    <s v="03.03.10"/>
    <x v="16"/>
    <x v="0"/>
    <x v="0"/>
    <x v="5"/>
    <x v="0"/>
    <x v="0"/>
    <x v="2"/>
    <x v="0"/>
    <x v="10"/>
    <s v="2024-11-11"/>
    <x v="3"/>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2385"/>
    <x v="0"/>
    <x v="1"/>
    <x v="0"/>
    <s v="03.03.10"/>
    <x v="8"/>
    <x v="0"/>
    <x v="4"/>
    <s v="Receitas Da Câmara"/>
    <s v="03.03.10"/>
    <s v="Receitas Da Câmara"/>
    <s v="03.03.10"/>
    <x v="20"/>
    <x v="0"/>
    <x v="3"/>
    <x v="3"/>
    <x v="0"/>
    <x v="0"/>
    <x v="2"/>
    <x v="0"/>
    <x v="10"/>
    <s v="2024-11-11"/>
    <x v="3"/>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2386"/>
    <x v="0"/>
    <x v="1"/>
    <x v="0"/>
    <s v="03.03.10"/>
    <x v="8"/>
    <x v="0"/>
    <x v="4"/>
    <s v="Receitas Da Câmara"/>
    <s v="03.03.10"/>
    <s v="Receitas Da Câmara"/>
    <s v="03.03.10"/>
    <x v="21"/>
    <x v="0"/>
    <x v="3"/>
    <x v="3"/>
    <x v="0"/>
    <x v="0"/>
    <x v="2"/>
    <x v="0"/>
    <x v="10"/>
    <s v="2024-11-11"/>
    <x v="3"/>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224"/>
    <x v="2043"/>
    <x v="0"/>
    <x v="0"/>
    <x v="0"/>
    <s v="03.16.10"/>
    <x v="39"/>
    <x v="0"/>
    <x v="0"/>
    <s v="Delegações Municipais "/>
    <s v="03.16.10"/>
    <s v="Delegações Municipais "/>
    <s v="03.16.10"/>
    <x v="30"/>
    <x v="0"/>
    <x v="0"/>
    <x v="0"/>
    <x v="1"/>
    <x v="0"/>
    <x v="0"/>
    <x v="0"/>
    <x v="10"/>
    <s v="2024-11-22"/>
    <x v="3"/>
    <n v="11224"/>
    <x v="0"/>
    <m/>
    <x v="0"/>
    <m/>
    <x v="19"/>
    <n v="100474706"/>
    <x v="0"/>
    <x v="6"/>
    <s v="Delegações Municipais "/>
    <s v="ORI"/>
    <x v="0"/>
    <m/>
    <x v="0"/>
    <x v="0"/>
    <x v="0"/>
    <x v="0"/>
    <x v="0"/>
    <x v="0"/>
    <x v="0"/>
    <x v="0"/>
    <x v="0"/>
    <x v="0"/>
    <x v="0"/>
    <s v="Delegações Municipais "/>
    <x v="0"/>
    <x v="0"/>
    <x v="0"/>
    <x v="0"/>
    <x v="0"/>
    <x v="0"/>
    <x v="0"/>
    <x v="0"/>
    <x v="0"/>
    <x v="0"/>
    <x v="6"/>
    <x v="0"/>
    <s v="Pagamento de salário referente a 11-2024"/>
  </r>
  <r>
    <x v="0"/>
    <n v="0"/>
    <n v="0"/>
    <n v="0"/>
    <n v="119680"/>
    <x v="2043"/>
    <x v="0"/>
    <x v="0"/>
    <x v="0"/>
    <s v="03.16.10"/>
    <x v="39"/>
    <x v="0"/>
    <x v="0"/>
    <s v="Delegações Municipais "/>
    <s v="03.16.10"/>
    <s v="Delegações Municipais "/>
    <s v="03.16.10"/>
    <x v="30"/>
    <x v="0"/>
    <x v="0"/>
    <x v="0"/>
    <x v="1"/>
    <x v="0"/>
    <x v="0"/>
    <x v="0"/>
    <x v="10"/>
    <s v="2024-11-22"/>
    <x v="3"/>
    <n v="119680"/>
    <x v="0"/>
    <m/>
    <x v="0"/>
    <m/>
    <x v="6"/>
    <n v="100474914"/>
    <x v="0"/>
    <x v="0"/>
    <s v="Delegações Municipais "/>
    <s v="ORI"/>
    <x v="0"/>
    <m/>
    <x v="0"/>
    <x v="0"/>
    <x v="0"/>
    <x v="0"/>
    <x v="0"/>
    <x v="0"/>
    <x v="0"/>
    <x v="0"/>
    <x v="0"/>
    <x v="0"/>
    <x v="0"/>
    <s v="Delegações Municipais "/>
    <x v="0"/>
    <x v="0"/>
    <x v="0"/>
    <x v="0"/>
    <x v="0"/>
    <x v="0"/>
    <x v="0"/>
    <x v="0"/>
    <x v="0"/>
    <x v="0"/>
    <x v="0"/>
    <x v="0"/>
    <s v="Pagamento de salário referente a 11-2024"/>
  </r>
  <r>
    <x v="1"/>
    <n v="0"/>
    <n v="0"/>
    <n v="0"/>
    <n v="40000"/>
    <x v="2387"/>
    <x v="0"/>
    <x v="0"/>
    <x v="0"/>
    <s v="01.28.01.08"/>
    <x v="15"/>
    <x v="4"/>
    <x v="5"/>
    <s v="Habitação Social"/>
    <s v="01.28.01"/>
    <s v="Habitação Social"/>
    <s v="01.28.01"/>
    <x v="1"/>
    <x v="0"/>
    <x v="0"/>
    <x v="0"/>
    <x v="0"/>
    <x v="1"/>
    <x v="1"/>
    <x v="0"/>
    <x v="10"/>
    <s v="2024-11-22"/>
    <x v="3"/>
    <n v="40000"/>
    <x v="0"/>
    <m/>
    <x v="0"/>
    <m/>
    <x v="168"/>
    <n v="100478964"/>
    <x v="0"/>
    <x v="0"/>
    <s v="Habitações Sociais"/>
    <s v="ORI"/>
    <x v="0"/>
    <s v="HS"/>
    <x v="0"/>
    <x v="0"/>
    <x v="0"/>
    <x v="0"/>
    <x v="0"/>
    <x v="0"/>
    <x v="0"/>
    <x v="0"/>
    <x v="0"/>
    <x v="0"/>
    <x v="0"/>
    <s v="Habitações Sociais"/>
    <x v="0"/>
    <x v="0"/>
    <x v="0"/>
    <x v="0"/>
    <x v="1"/>
    <x v="0"/>
    <x v="0"/>
    <x v="0"/>
    <x v="0"/>
    <x v="0"/>
    <x v="0"/>
    <x v="0"/>
    <s v="Pagamento de uma parcela a favor da José Almeida Carpintaria Comercio Marcenaria, referente a quatro portas e quatro janelas para habitação  de Sr. Joaquim Sanches, conforme anexo."/>
  </r>
  <r>
    <x v="0"/>
    <n v="0"/>
    <n v="0"/>
    <n v="0"/>
    <n v="60000"/>
    <x v="2388"/>
    <x v="0"/>
    <x v="0"/>
    <x v="0"/>
    <s v="01.25.05.12"/>
    <x v="10"/>
    <x v="3"/>
    <x v="3"/>
    <s v="Saúde"/>
    <s v="01.25.05"/>
    <s v="Saúde"/>
    <s v="01.25.05"/>
    <x v="7"/>
    <x v="0"/>
    <x v="4"/>
    <x v="4"/>
    <x v="0"/>
    <x v="1"/>
    <x v="0"/>
    <x v="0"/>
    <x v="10"/>
    <s v="2024-11-22"/>
    <x v="3"/>
    <n v="60000"/>
    <x v="0"/>
    <m/>
    <x v="0"/>
    <m/>
    <x v="343"/>
    <n v="100479649"/>
    <x v="0"/>
    <x v="0"/>
    <s v="Promoção e Inclusão Social"/>
    <s v="ORI"/>
    <x v="0"/>
    <m/>
    <x v="0"/>
    <x v="0"/>
    <x v="0"/>
    <x v="0"/>
    <x v="0"/>
    <x v="0"/>
    <x v="0"/>
    <x v="0"/>
    <x v="0"/>
    <x v="0"/>
    <x v="0"/>
    <s v="Promoção e Inclusão Social"/>
    <x v="0"/>
    <x v="0"/>
    <x v="0"/>
    <x v="0"/>
    <x v="1"/>
    <x v="0"/>
    <x v="0"/>
    <x v="0"/>
    <x v="0"/>
    <x v="0"/>
    <x v="0"/>
    <x v="0"/>
    <s v="Apoio para criação de auto emprego conforme proposta em anexo."/>
  </r>
  <r>
    <x v="0"/>
    <n v="0"/>
    <n v="0"/>
    <n v="0"/>
    <n v="3000"/>
    <x v="2389"/>
    <x v="0"/>
    <x v="0"/>
    <x v="0"/>
    <s v="01.25.05.12"/>
    <x v="10"/>
    <x v="3"/>
    <x v="3"/>
    <s v="Saúde"/>
    <s v="01.25.05"/>
    <s v="Saúde"/>
    <s v="01.25.05"/>
    <x v="7"/>
    <x v="0"/>
    <x v="4"/>
    <x v="4"/>
    <x v="0"/>
    <x v="1"/>
    <x v="0"/>
    <x v="0"/>
    <x v="10"/>
    <s v="2024-11-22"/>
    <x v="3"/>
    <n v="3000"/>
    <x v="0"/>
    <m/>
    <x v="0"/>
    <m/>
    <x v="372"/>
    <n v="100479773"/>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56700"/>
    <x v="2390"/>
    <x v="0"/>
    <x v="0"/>
    <x v="0"/>
    <s v="03.16.15"/>
    <x v="0"/>
    <x v="0"/>
    <x v="0"/>
    <s v="Direção Financeira"/>
    <s v="03.16.15"/>
    <s v="Direção Financeira"/>
    <s v="03.16.15"/>
    <x v="82"/>
    <x v="0"/>
    <x v="0"/>
    <x v="0"/>
    <x v="0"/>
    <x v="0"/>
    <x v="0"/>
    <x v="0"/>
    <x v="10"/>
    <s v="2024-11-22"/>
    <x v="3"/>
    <n v="56700"/>
    <x v="0"/>
    <m/>
    <x v="0"/>
    <m/>
    <x v="373"/>
    <n v="100479699"/>
    <x v="0"/>
    <x v="0"/>
    <s v="Direção Financeira"/>
    <s v="ORI"/>
    <x v="0"/>
    <m/>
    <x v="0"/>
    <x v="0"/>
    <x v="0"/>
    <x v="0"/>
    <x v="0"/>
    <x v="0"/>
    <x v="0"/>
    <x v="0"/>
    <x v="0"/>
    <x v="0"/>
    <x v="0"/>
    <s v="Direção Financeira"/>
    <x v="0"/>
    <x v="0"/>
    <x v="0"/>
    <x v="0"/>
    <x v="0"/>
    <x v="0"/>
    <x v="0"/>
    <x v="0"/>
    <x v="0"/>
    <x v="0"/>
    <x v="0"/>
    <x v="0"/>
    <s v="Pagamento referente a aquisição de 40 globo 5 disjuntor de 10A para a iluminação publica das praças em Achada do Monte e Achada Bolanha, conforme anexo."/>
  </r>
  <r>
    <x v="0"/>
    <n v="0"/>
    <n v="0"/>
    <n v="0"/>
    <n v="5000"/>
    <x v="2391"/>
    <x v="0"/>
    <x v="0"/>
    <x v="0"/>
    <s v="01.25.05.12"/>
    <x v="10"/>
    <x v="3"/>
    <x v="3"/>
    <s v="Saúde"/>
    <s v="01.25.05"/>
    <s v="Saúde"/>
    <s v="01.25.05"/>
    <x v="7"/>
    <x v="0"/>
    <x v="4"/>
    <x v="4"/>
    <x v="0"/>
    <x v="1"/>
    <x v="0"/>
    <x v="0"/>
    <x v="10"/>
    <s v="2024-11-25"/>
    <x v="3"/>
    <n v="5000"/>
    <x v="0"/>
    <m/>
    <x v="0"/>
    <m/>
    <x v="374"/>
    <n v="100478309"/>
    <x v="0"/>
    <x v="0"/>
    <s v="Promoção e Inclusão Social"/>
    <s v="ORI"/>
    <x v="0"/>
    <m/>
    <x v="0"/>
    <x v="0"/>
    <x v="0"/>
    <x v="0"/>
    <x v="0"/>
    <x v="0"/>
    <x v="0"/>
    <x v="0"/>
    <x v="0"/>
    <x v="0"/>
    <x v="0"/>
    <s v="Promoção e Inclusão Social"/>
    <x v="0"/>
    <x v="0"/>
    <x v="0"/>
    <x v="0"/>
    <x v="1"/>
    <x v="0"/>
    <x v="0"/>
    <x v="0"/>
    <x v="0"/>
    <x v="0"/>
    <x v="0"/>
    <x v="0"/>
    <s v="Apoio social a favor do Sr. António Ribeiro Almeida, para assistência social, conforme anexo."/>
  </r>
  <r>
    <x v="0"/>
    <n v="0"/>
    <n v="0"/>
    <n v="0"/>
    <n v="1000"/>
    <x v="2392"/>
    <x v="0"/>
    <x v="0"/>
    <x v="0"/>
    <s v="01.25.05.12"/>
    <x v="10"/>
    <x v="3"/>
    <x v="3"/>
    <s v="Saúde"/>
    <s v="01.25.05"/>
    <s v="Saúde"/>
    <s v="01.25.05"/>
    <x v="7"/>
    <x v="0"/>
    <x v="4"/>
    <x v="4"/>
    <x v="0"/>
    <x v="1"/>
    <x v="0"/>
    <x v="0"/>
    <x v="10"/>
    <s v="2024-11-25"/>
    <x v="3"/>
    <n v="1000"/>
    <x v="0"/>
    <m/>
    <x v="0"/>
    <m/>
    <x v="10"/>
    <n v="100475944"/>
    <x v="0"/>
    <x v="0"/>
    <s v="Promoção e Inclusão Social"/>
    <s v="ORI"/>
    <x v="0"/>
    <m/>
    <x v="0"/>
    <x v="0"/>
    <x v="0"/>
    <x v="0"/>
    <x v="0"/>
    <x v="0"/>
    <x v="0"/>
    <x v="0"/>
    <x v="0"/>
    <x v="0"/>
    <x v="0"/>
    <s v="Promoção e Inclusão Social"/>
    <x v="0"/>
    <x v="0"/>
    <x v="0"/>
    <x v="0"/>
    <x v="1"/>
    <x v="0"/>
    <x v="0"/>
    <x v="0"/>
    <x v="0"/>
    <x v="0"/>
    <x v="0"/>
    <x v="0"/>
    <s v="Apoio social a favor da Sra. Maria Luisa Lopes Pereira, para assistência social, conforme anexo."/>
  </r>
  <r>
    <x v="1"/>
    <n v="0"/>
    <n v="0"/>
    <n v="0"/>
    <n v="200000"/>
    <x v="2393"/>
    <x v="0"/>
    <x v="0"/>
    <x v="0"/>
    <s v="03.16.15"/>
    <x v="0"/>
    <x v="0"/>
    <x v="0"/>
    <s v="Direção Financeira"/>
    <s v="03.16.15"/>
    <s v="Direção Financeira"/>
    <s v="03.16.15"/>
    <x v="55"/>
    <x v="0"/>
    <x v="0"/>
    <x v="0"/>
    <x v="0"/>
    <x v="0"/>
    <x v="1"/>
    <x v="0"/>
    <x v="10"/>
    <s v="2024-11-25"/>
    <x v="3"/>
    <n v="200000"/>
    <x v="0"/>
    <m/>
    <x v="0"/>
    <m/>
    <x v="375"/>
    <n v="100479120"/>
    <x v="0"/>
    <x v="0"/>
    <s v="Direção Financeira"/>
    <s v="ORI"/>
    <x v="0"/>
    <m/>
    <x v="0"/>
    <x v="0"/>
    <x v="0"/>
    <x v="0"/>
    <x v="0"/>
    <x v="0"/>
    <x v="0"/>
    <x v="0"/>
    <x v="0"/>
    <x v="0"/>
    <x v="0"/>
    <s v="Direção Financeira"/>
    <x v="0"/>
    <x v="0"/>
    <x v="0"/>
    <x v="0"/>
    <x v="0"/>
    <x v="0"/>
    <x v="0"/>
    <x v="0"/>
    <x v="0"/>
    <x v="0"/>
    <x v="0"/>
    <x v="0"/>
    <s v="Pagamento a favor da Empresa Topodrones, referente ao contrato de aquisição de serviços na areia de topografia, conforme contrato em anexo. "/>
  </r>
  <r>
    <x v="0"/>
    <n v="0"/>
    <n v="0"/>
    <n v="0"/>
    <n v="1000"/>
    <x v="2394"/>
    <x v="0"/>
    <x v="0"/>
    <x v="0"/>
    <s v="03.16.15"/>
    <x v="0"/>
    <x v="0"/>
    <x v="0"/>
    <s v="Direção Financeira"/>
    <s v="03.16.15"/>
    <s v="Direção Financeira"/>
    <s v="03.16.15"/>
    <x v="3"/>
    <x v="0"/>
    <x v="0"/>
    <x v="1"/>
    <x v="0"/>
    <x v="0"/>
    <x v="0"/>
    <x v="0"/>
    <x v="10"/>
    <s v="2024-11-25"/>
    <x v="3"/>
    <n v="1000"/>
    <x v="0"/>
    <m/>
    <x v="0"/>
    <m/>
    <x v="305"/>
    <n v="100404863"/>
    <x v="0"/>
    <x v="0"/>
    <s v="Direção Financeira"/>
    <s v="ORI"/>
    <x v="0"/>
    <m/>
    <x v="0"/>
    <x v="0"/>
    <x v="0"/>
    <x v="0"/>
    <x v="0"/>
    <x v="0"/>
    <x v="0"/>
    <x v="0"/>
    <x v="0"/>
    <x v="0"/>
    <x v="0"/>
    <s v="Direção Financeira"/>
    <x v="0"/>
    <x v="0"/>
    <x v="0"/>
    <x v="0"/>
    <x v="0"/>
    <x v="0"/>
    <x v="0"/>
    <x v="0"/>
    <x v="0"/>
    <x v="0"/>
    <x v="0"/>
    <x v="0"/>
    <s v="Ajuda de custo a favor do Sr. FRANCISCO GOMES CARDOSO, pela sua deslocação em missão de serviço a cidade de santa Cruz no dia 23/11 de 2024, conforme justificativo em anexo."/>
  </r>
  <r>
    <x v="0"/>
    <n v="0"/>
    <n v="0"/>
    <n v="0"/>
    <n v="1000"/>
    <x v="2395"/>
    <x v="0"/>
    <x v="0"/>
    <x v="0"/>
    <s v="03.16.15"/>
    <x v="0"/>
    <x v="0"/>
    <x v="0"/>
    <s v="Direção Financeira"/>
    <s v="03.16.15"/>
    <s v="Direção Financeira"/>
    <s v="03.16.15"/>
    <x v="3"/>
    <x v="0"/>
    <x v="0"/>
    <x v="1"/>
    <x v="0"/>
    <x v="0"/>
    <x v="0"/>
    <x v="0"/>
    <x v="10"/>
    <s v="2024-11-25"/>
    <x v="3"/>
    <n v="1000"/>
    <x v="0"/>
    <m/>
    <x v="0"/>
    <m/>
    <x v="278"/>
    <n v="100303896"/>
    <x v="0"/>
    <x v="0"/>
    <s v="Direção Financeira"/>
    <s v="ORI"/>
    <x v="0"/>
    <m/>
    <x v="0"/>
    <x v="0"/>
    <x v="0"/>
    <x v="0"/>
    <x v="0"/>
    <x v="0"/>
    <x v="0"/>
    <x v="0"/>
    <x v="0"/>
    <x v="0"/>
    <x v="0"/>
    <s v="Direção Financeira"/>
    <x v="0"/>
    <x v="0"/>
    <x v="0"/>
    <x v="0"/>
    <x v="0"/>
    <x v="0"/>
    <x v="0"/>
    <x v="0"/>
    <x v="0"/>
    <x v="0"/>
    <x v="0"/>
    <x v="0"/>
    <s v="Ajuda de custo a favor do Sr. MELICIANO LOPES MIRANDA, pela sua deslocação em missão de serviço a cidade de santa Cruz no dia 23/11 de 2024, conforme justificativo em anexo."/>
  </r>
  <r>
    <x v="0"/>
    <n v="0"/>
    <n v="0"/>
    <n v="0"/>
    <n v="12000"/>
    <x v="2396"/>
    <x v="0"/>
    <x v="0"/>
    <x v="0"/>
    <s v="01.25.03.12"/>
    <x v="6"/>
    <x v="3"/>
    <x v="3"/>
    <s v="Emprego e Formação profissional"/>
    <s v="01.25.03"/>
    <s v="Emprego e Formação profissional"/>
    <s v="01.25.03"/>
    <x v="4"/>
    <x v="0"/>
    <x v="2"/>
    <x v="2"/>
    <x v="0"/>
    <x v="1"/>
    <x v="0"/>
    <x v="0"/>
    <x v="10"/>
    <s v="2024-11-25"/>
    <x v="3"/>
    <n v="12000"/>
    <x v="0"/>
    <m/>
    <x v="0"/>
    <m/>
    <x v="376"/>
    <n v="100479776"/>
    <x v="0"/>
    <x v="0"/>
    <s v="Estágios Profissionais e Promoção de Emprego"/>
    <s v="ORI"/>
    <x v="0"/>
    <m/>
    <x v="0"/>
    <x v="0"/>
    <x v="0"/>
    <x v="0"/>
    <x v="0"/>
    <x v="0"/>
    <x v="0"/>
    <x v="0"/>
    <x v="0"/>
    <x v="0"/>
    <x v="0"/>
    <s v="Estágios Profissionais e Promoção de Emprego"/>
    <x v="0"/>
    <x v="0"/>
    <x v="0"/>
    <x v="0"/>
    <x v="1"/>
    <x v="0"/>
    <x v="0"/>
    <x v="0"/>
    <x v="0"/>
    <x v="0"/>
    <x v="0"/>
    <x v="0"/>
    <s v="Apoio social, a favor de Sra. Margarida Lopes Furtado, referente apoio ao autoemprego, conforme anexo."/>
  </r>
  <r>
    <x v="0"/>
    <n v="0"/>
    <n v="0"/>
    <n v="0"/>
    <n v="12000"/>
    <x v="2397"/>
    <x v="0"/>
    <x v="0"/>
    <x v="0"/>
    <s v="01.25.03.12"/>
    <x v="6"/>
    <x v="3"/>
    <x v="3"/>
    <s v="Emprego e Formação profissional"/>
    <s v="01.25.03"/>
    <s v="Emprego e Formação profissional"/>
    <s v="01.25.03"/>
    <x v="4"/>
    <x v="0"/>
    <x v="2"/>
    <x v="2"/>
    <x v="0"/>
    <x v="1"/>
    <x v="0"/>
    <x v="0"/>
    <x v="10"/>
    <s v="2024-11-25"/>
    <x v="3"/>
    <n v="12000"/>
    <x v="0"/>
    <m/>
    <x v="0"/>
    <m/>
    <x v="377"/>
    <n v="100479775"/>
    <x v="0"/>
    <x v="0"/>
    <s v="Estágios Profissionais e Promoção de Emprego"/>
    <s v="ORI"/>
    <x v="0"/>
    <m/>
    <x v="0"/>
    <x v="0"/>
    <x v="0"/>
    <x v="0"/>
    <x v="0"/>
    <x v="0"/>
    <x v="0"/>
    <x v="0"/>
    <x v="0"/>
    <x v="0"/>
    <x v="0"/>
    <s v="Estágios Profissionais e Promoção de Emprego"/>
    <x v="0"/>
    <x v="0"/>
    <x v="0"/>
    <x v="0"/>
    <x v="1"/>
    <x v="0"/>
    <x v="0"/>
    <x v="0"/>
    <x v="0"/>
    <x v="0"/>
    <x v="0"/>
    <x v="0"/>
    <s v="Apoio social a favor do sr. Édson Neide Borges Semedo, referente apoio ao autoemprego, conforme anexo."/>
  </r>
  <r>
    <x v="0"/>
    <n v="0"/>
    <n v="0"/>
    <n v="0"/>
    <n v="5200"/>
    <x v="2398"/>
    <x v="0"/>
    <x v="0"/>
    <x v="0"/>
    <s v="03.16.15"/>
    <x v="0"/>
    <x v="0"/>
    <x v="0"/>
    <s v="Direção Financeira"/>
    <s v="03.16.15"/>
    <s v="Direção Financeira"/>
    <s v="03.16.15"/>
    <x v="31"/>
    <x v="0"/>
    <x v="0"/>
    <x v="1"/>
    <x v="0"/>
    <x v="0"/>
    <x v="0"/>
    <x v="0"/>
    <x v="10"/>
    <s v="2024-11-25"/>
    <x v="3"/>
    <n v="5200"/>
    <x v="0"/>
    <m/>
    <x v="0"/>
    <m/>
    <x v="21"/>
    <n v="100391960"/>
    <x v="0"/>
    <x v="0"/>
    <s v="Direção Financeira"/>
    <s v="ORI"/>
    <x v="0"/>
    <m/>
    <x v="0"/>
    <x v="0"/>
    <x v="0"/>
    <x v="0"/>
    <x v="0"/>
    <x v="0"/>
    <x v="0"/>
    <x v="0"/>
    <x v="0"/>
    <x v="0"/>
    <x v="0"/>
    <s v="Direção Financeira"/>
    <x v="0"/>
    <x v="0"/>
    <x v="0"/>
    <x v="0"/>
    <x v="0"/>
    <x v="0"/>
    <x v="0"/>
    <x v="0"/>
    <x v="0"/>
    <x v="0"/>
    <x v="0"/>
    <x v="0"/>
    <s v="Pagamento a favor da CABO VERDE TELECOM, para a aquisição de um cartão de internet iliminado para Centro Multiuso de Achada Bolnha, conforme anexo."/>
  </r>
  <r>
    <x v="0"/>
    <n v="0"/>
    <n v="0"/>
    <n v="0"/>
    <n v="83333"/>
    <x v="2399"/>
    <x v="0"/>
    <x v="0"/>
    <x v="0"/>
    <s v="03.16.15"/>
    <x v="0"/>
    <x v="0"/>
    <x v="0"/>
    <s v="Direção Financeira"/>
    <s v="03.16.15"/>
    <s v="Direção Financeira"/>
    <s v="03.16.15"/>
    <x v="43"/>
    <x v="0"/>
    <x v="0"/>
    <x v="1"/>
    <x v="0"/>
    <x v="0"/>
    <x v="0"/>
    <x v="0"/>
    <x v="10"/>
    <s v="2024-11-25"/>
    <x v="3"/>
    <n v="83333"/>
    <x v="0"/>
    <m/>
    <x v="0"/>
    <m/>
    <x v="378"/>
    <n v="100479696"/>
    <x v="0"/>
    <x v="0"/>
    <s v="Direção Financeira"/>
    <s v="ORI"/>
    <x v="0"/>
    <m/>
    <x v="0"/>
    <x v="0"/>
    <x v="0"/>
    <x v="0"/>
    <x v="0"/>
    <x v="0"/>
    <x v="0"/>
    <x v="0"/>
    <x v="0"/>
    <x v="0"/>
    <x v="0"/>
    <s v="Direção Financeira"/>
    <x v="0"/>
    <x v="0"/>
    <x v="0"/>
    <x v="0"/>
    <x v="0"/>
    <x v="0"/>
    <x v="0"/>
    <x v="0"/>
    <x v="0"/>
    <x v="0"/>
    <x v="0"/>
    <x v="0"/>
    <s v="Pagamento a favor de Bernardo Tomé Gomes De Barros, referente prestação de serviços Jurídicos-Processo Judicial, conforme anexo. "/>
  </r>
  <r>
    <x v="1"/>
    <n v="0"/>
    <n v="0"/>
    <n v="0"/>
    <n v="132200"/>
    <x v="2400"/>
    <x v="0"/>
    <x v="0"/>
    <x v="0"/>
    <s v="01.28.01.08"/>
    <x v="15"/>
    <x v="4"/>
    <x v="5"/>
    <s v="Habitação Social"/>
    <s v="01.28.01"/>
    <s v="Habitação Social"/>
    <s v="01.28.01"/>
    <x v="1"/>
    <x v="0"/>
    <x v="0"/>
    <x v="0"/>
    <x v="0"/>
    <x v="1"/>
    <x v="1"/>
    <x v="0"/>
    <x v="10"/>
    <s v="2024-11-25"/>
    <x v="3"/>
    <n v="132200"/>
    <x v="0"/>
    <m/>
    <x v="0"/>
    <m/>
    <x v="6"/>
    <n v="100474914"/>
    <x v="0"/>
    <x v="0"/>
    <s v="Habitações Sociais"/>
    <s v="ORI"/>
    <x v="0"/>
    <s v="HS"/>
    <x v="0"/>
    <x v="0"/>
    <x v="0"/>
    <x v="0"/>
    <x v="0"/>
    <x v="0"/>
    <x v="0"/>
    <x v="0"/>
    <x v="0"/>
    <x v="0"/>
    <x v="0"/>
    <s v="Habitações Sociais"/>
    <x v="0"/>
    <x v="0"/>
    <x v="0"/>
    <x v="0"/>
    <x v="1"/>
    <x v="0"/>
    <x v="0"/>
    <x v="0"/>
    <x v="0"/>
    <x v="0"/>
    <x v="0"/>
    <x v="0"/>
    <s v="Pagamento a favor da Tesoureiro Municipal, refente despesa com pessoal no trabalho reposição de calceta em Espinho Braco-Lém Cardoso, conforme anexo."/>
  </r>
  <r>
    <x v="1"/>
    <n v="0"/>
    <n v="0"/>
    <n v="0"/>
    <n v="5525"/>
    <x v="2401"/>
    <x v="0"/>
    <x v="0"/>
    <x v="0"/>
    <s v="01.28.01.08"/>
    <x v="15"/>
    <x v="4"/>
    <x v="5"/>
    <s v="Habitação Social"/>
    <s v="01.28.01"/>
    <s v="Habitação Social"/>
    <s v="01.28.01"/>
    <x v="1"/>
    <x v="0"/>
    <x v="0"/>
    <x v="0"/>
    <x v="0"/>
    <x v="1"/>
    <x v="1"/>
    <x v="0"/>
    <x v="10"/>
    <s v="2024-11-25"/>
    <x v="3"/>
    <n v="5525"/>
    <x v="0"/>
    <m/>
    <x v="0"/>
    <m/>
    <x v="379"/>
    <n v="100479308"/>
    <x v="0"/>
    <x v="0"/>
    <s v="Habitações Sociais"/>
    <s v="ORI"/>
    <x v="0"/>
    <s v="HS"/>
    <x v="0"/>
    <x v="0"/>
    <x v="0"/>
    <x v="0"/>
    <x v="0"/>
    <x v="0"/>
    <x v="0"/>
    <x v="0"/>
    <x v="0"/>
    <x v="0"/>
    <x v="0"/>
    <s v="Habitações Sociais"/>
    <x v="0"/>
    <x v="0"/>
    <x v="0"/>
    <x v="0"/>
    <x v="1"/>
    <x v="0"/>
    <x v="0"/>
    <x v="0"/>
    <x v="0"/>
    <x v="0"/>
    <x v="0"/>
    <x v="0"/>
    <s v="Pagamento a favor da Empresa Cardoso &amp; Lopes, referente a material de instalação elétrica, em Ponte Pousada, conforme anexo. "/>
  </r>
  <r>
    <x v="0"/>
    <n v="0"/>
    <n v="0"/>
    <n v="0"/>
    <n v="4000"/>
    <x v="2402"/>
    <x v="0"/>
    <x v="0"/>
    <x v="0"/>
    <s v="03.16.15"/>
    <x v="0"/>
    <x v="0"/>
    <x v="0"/>
    <s v="Direção Financeira"/>
    <s v="03.16.15"/>
    <s v="Direção Financeira"/>
    <s v="03.16.15"/>
    <x v="3"/>
    <x v="0"/>
    <x v="0"/>
    <x v="1"/>
    <x v="0"/>
    <x v="0"/>
    <x v="0"/>
    <x v="0"/>
    <x v="10"/>
    <s v="2024-11-26"/>
    <x v="3"/>
    <n v="4000"/>
    <x v="0"/>
    <m/>
    <x v="0"/>
    <m/>
    <x v="240"/>
    <n v="100426451"/>
    <x v="0"/>
    <x v="0"/>
    <s v="Direção Financeira"/>
    <s v="ORI"/>
    <x v="0"/>
    <m/>
    <x v="0"/>
    <x v="0"/>
    <x v="0"/>
    <x v="0"/>
    <x v="0"/>
    <x v="0"/>
    <x v="0"/>
    <x v="0"/>
    <x v="0"/>
    <x v="0"/>
    <x v="0"/>
    <s v="Direção Financeira"/>
    <x v="0"/>
    <x v="0"/>
    <x v="0"/>
    <x v="0"/>
    <x v="0"/>
    <x v="0"/>
    <x v="0"/>
    <x v="0"/>
    <x v="0"/>
    <x v="0"/>
    <x v="0"/>
    <x v="0"/>
    <s v="Ajuda de custo a favor do Sr. JOSÉ CARLOS ARMANDO ROCHA FERNANDES, pela sua deslocação em missão de serviço a cidade da Órgão nos dia 18,19,20,21/11 de 2024, conforme justificativo em anexo. "/>
  </r>
  <r>
    <x v="0"/>
    <n v="0"/>
    <n v="0"/>
    <n v="0"/>
    <n v="12400"/>
    <x v="2403"/>
    <x v="0"/>
    <x v="0"/>
    <x v="0"/>
    <s v="03.16.15"/>
    <x v="0"/>
    <x v="0"/>
    <x v="0"/>
    <s v="Direção Financeira"/>
    <s v="03.16.15"/>
    <s v="Direção Financeira"/>
    <s v="03.16.15"/>
    <x v="3"/>
    <x v="0"/>
    <x v="0"/>
    <x v="1"/>
    <x v="0"/>
    <x v="0"/>
    <x v="0"/>
    <x v="0"/>
    <x v="10"/>
    <s v="2024-11-26"/>
    <x v="3"/>
    <n v="12400"/>
    <x v="0"/>
    <m/>
    <x v="0"/>
    <m/>
    <x v="295"/>
    <n v="100479619"/>
    <x v="0"/>
    <x v="0"/>
    <s v="Direção Financeira"/>
    <s v="ORI"/>
    <x v="0"/>
    <m/>
    <x v="0"/>
    <x v="0"/>
    <x v="0"/>
    <x v="0"/>
    <x v="0"/>
    <x v="0"/>
    <x v="0"/>
    <x v="0"/>
    <x v="0"/>
    <x v="0"/>
    <x v="0"/>
    <s v="Direção Financeira"/>
    <x v="0"/>
    <x v="0"/>
    <x v="0"/>
    <x v="0"/>
    <x v="0"/>
    <x v="0"/>
    <x v="0"/>
    <x v="0"/>
    <x v="0"/>
    <x v="0"/>
    <x v="0"/>
    <x v="0"/>
    <s v="Ajuda de custo a favor do Sr. Samuel Fernandes Leal, pela sua deslocação em missão de serviço a cidade da Órgão nos dia 18,19,20,21/11 e Praia nos dia 8,9,10/11 de 2024, conforme justificativo em anexo. "/>
  </r>
  <r>
    <x v="0"/>
    <n v="0"/>
    <n v="0"/>
    <n v="0"/>
    <n v="4000"/>
    <x v="2404"/>
    <x v="0"/>
    <x v="0"/>
    <x v="0"/>
    <s v="03.16.15"/>
    <x v="0"/>
    <x v="0"/>
    <x v="0"/>
    <s v="Direção Financeira"/>
    <s v="03.16.15"/>
    <s v="Direção Financeira"/>
    <s v="03.16.15"/>
    <x v="64"/>
    <x v="0"/>
    <x v="0"/>
    <x v="0"/>
    <x v="0"/>
    <x v="0"/>
    <x v="0"/>
    <x v="0"/>
    <x v="10"/>
    <s v="2024-11-26"/>
    <x v="3"/>
    <n v="4000"/>
    <x v="0"/>
    <m/>
    <x v="0"/>
    <m/>
    <x v="165"/>
    <n v="100476713"/>
    <x v="0"/>
    <x v="0"/>
    <s v="Direção Financeira"/>
    <s v="ORI"/>
    <x v="0"/>
    <m/>
    <x v="0"/>
    <x v="0"/>
    <x v="0"/>
    <x v="0"/>
    <x v="0"/>
    <x v="0"/>
    <x v="0"/>
    <x v="0"/>
    <x v="0"/>
    <x v="0"/>
    <x v="0"/>
    <s v="Direção Financeira"/>
    <x v="0"/>
    <x v="0"/>
    <x v="0"/>
    <x v="0"/>
    <x v="0"/>
    <x v="0"/>
    <x v="0"/>
    <x v="0"/>
    <x v="0"/>
    <x v="0"/>
    <x v="0"/>
    <x v="0"/>
    <s v="Pagamento a favor da colaboradora Magda Alice Brito Afonso, em compensação a trabalhos adicionais, referente ao mês de outubro, conforme anexo."/>
  </r>
  <r>
    <x v="0"/>
    <n v="0"/>
    <n v="0"/>
    <n v="0"/>
    <n v="3750"/>
    <x v="2405"/>
    <x v="0"/>
    <x v="0"/>
    <x v="0"/>
    <s v="03.16.15"/>
    <x v="0"/>
    <x v="0"/>
    <x v="0"/>
    <s v="Direção Financeira"/>
    <s v="03.16.15"/>
    <s v="Direção Financeira"/>
    <s v="03.16.15"/>
    <x v="5"/>
    <x v="0"/>
    <x v="0"/>
    <x v="1"/>
    <x v="0"/>
    <x v="0"/>
    <x v="0"/>
    <x v="0"/>
    <x v="10"/>
    <s v="2024-11-26"/>
    <x v="3"/>
    <n v="3750"/>
    <x v="0"/>
    <m/>
    <x v="0"/>
    <m/>
    <x v="2"/>
    <n v="100474696"/>
    <x v="0"/>
    <x v="1"/>
    <s v="Direção Financeira"/>
    <s v="ORI"/>
    <x v="0"/>
    <m/>
    <x v="0"/>
    <x v="0"/>
    <x v="0"/>
    <x v="0"/>
    <x v="0"/>
    <x v="0"/>
    <x v="0"/>
    <x v="0"/>
    <x v="0"/>
    <x v="0"/>
    <x v="0"/>
    <s v="Direção Financeira"/>
    <x v="0"/>
    <x v="0"/>
    <x v="0"/>
    <x v="0"/>
    <x v="0"/>
    <x v="0"/>
    <x v="0"/>
    <x v="0"/>
    <x v="0"/>
    <x v="0"/>
    <x v="1"/>
    <x v="0"/>
    <s v="Pagamento a favor do Sra. Ângela de jesus Gomes Miranda, correspondentes aos serviços prestados como policias municipais no âmbito da fiscalização referente a Novembro de 2024, conforme anexo."/>
  </r>
  <r>
    <x v="0"/>
    <n v="0"/>
    <n v="0"/>
    <n v="0"/>
    <n v="21250"/>
    <x v="2405"/>
    <x v="0"/>
    <x v="0"/>
    <x v="0"/>
    <s v="03.16.15"/>
    <x v="0"/>
    <x v="0"/>
    <x v="0"/>
    <s v="Direção Financeira"/>
    <s v="03.16.15"/>
    <s v="Direção Financeira"/>
    <s v="03.16.15"/>
    <x v="5"/>
    <x v="0"/>
    <x v="0"/>
    <x v="1"/>
    <x v="0"/>
    <x v="0"/>
    <x v="0"/>
    <x v="0"/>
    <x v="10"/>
    <s v="2024-11-26"/>
    <x v="3"/>
    <n v="21250"/>
    <x v="0"/>
    <m/>
    <x v="0"/>
    <m/>
    <x v="186"/>
    <n v="100475767"/>
    <x v="0"/>
    <x v="0"/>
    <s v="Direção Financeira"/>
    <s v="ORI"/>
    <x v="0"/>
    <m/>
    <x v="0"/>
    <x v="0"/>
    <x v="0"/>
    <x v="0"/>
    <x v="0"/>
    <x v="0"/>
    <x v="0"/>
    <x v="0"/>
    <x v="0"/>
    <x v="0"/>
    <x v="0"/>
    <s v="Direção Financeira"/>
    <x v="0"/>
    <x v="0"/>
    <x v="0"/>
    <x v="0"/>
    <x v="0"/>
    <x v="0"/>
    <x v="0"/>
    <x v="0"/>
    <x v="0"/>
    <x v="0"/>
    <x v="0"/>
    <x v="0"/>
    <s v="Pagamento a favor do Sra. Ângela de jesus Gomes Miranda, correspondentes aos serviços prestados como policias municipais no âmbito da fiscalização referente a Novembro de 2024, conforme anexo."/>
  </r>
  <r>
    <x v="1"/>
    <n v="0"/>
    <n v="0"/>
    <n v="0"/>
    <n v="2250"/>
    <x v="2406"/>
    <x v="0"/>
    <x v="0"/>
    <x v="0"/>
    <s v="01.27.06.42"/>
    <x v="22"/>
    <x v="1"/>
    <x v="1"/>
    <s v="Requalificação Urbana e habitação"/>
    <s v="01.27.06"/>
    <s v="Requalificação Urbana e habitação"/>
    <s v="01.27.06"/>
    <x v="1"/>
    <x v="0"/>
    <x v="0"/>
    <x v="0"/>
    <x v="0"/>
    <x v="1"/>
    <x v="1"/>
    <x v="0"/>
    <x v="10"/>
    <s v="2024-11-26"/>
    <x v="3"/>
    <n v="2250"/>
    <x v="0"/>
    <m/>
    <x v="0"/>
    <m/>
    <x v="2"/>
    <n v="100474696"/>
    <x v="0"/>
    <x v="1"/>
    <s v="Manutenção do Estádio Municipal/Campos Futebol 11"/>
    <s v="ORI"/>
    <x v="0"/>
    <s v="MCF"/>
    <x v="0"/>
    <x v="0"/>
    <x v="0"/>
    <x v="0"/>
    <x v="0"/>
    <x v="0"/>
    <x v="0"/>
    <x v="0"/>
    <x v="0"/>
    <x v="0"/>
    <x v="0"/>
    <s v="Manutenção do Estádio Municipal/Campos Futebol 11"/>
    <x v="0"/>
    <x v="0"/>
    <x v="0"/>
    <x v="0"/>
    <x v="1"/>
    <x v="0"/>
    <x v="0"/>
    <x v="0"/>
    <x v="0"/>
    <x v="0"/>
    <x v="1"/>
    <x v="0"/>
    <s v="Pagamento referente a desmontagem, manutenção e montagem de rede de balizas, conforme proposta em anexo."/>
  </r>
  <r>
    <x v="1"/>
    <n v="0"/>
    <n v="0"/>
    <n v="0"/>
    <n v="12750"/>
    <x v="2406"/>
    <x v="0"/>
    <x v="0"/>
    <x v="0"/>
    <s v="01.27.06.42"/>
    <x v="22"/>
    <x v="1"/>
    <x v="1"/>
    <s v="Requalificação Urbana e habitação"/>
    <s v="01.27.06"/>
    <s v="Requalificação Urbana e habitação"/>
    <s v="01.27.06"/>
    <x v="1"/>
    <x v="0"/>
    <x v="0"/>
    <x v="0"/>
    <x v="0"/>
    <x v="1"/>
    <x v="1"/>
    <x v="0"/>
    <x v="10"/>
    <s v="2024-11-26"/>
    <x v="3"/>
    <n v="12750"/>
    <x v="0"/>
    <m/>
    <x v="0"/>
    <m/>
    <x v="380"/>
    <n v="100479616"/>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desmontagem, manutenção e montagem de rede de balizas, conforme proposta em anexo."/>
  </r>
  <r>
    <x v="0"/>
    <n v="0"/>
    <n v="0"/>
    <n v="0"/>
    <n v="3750"/>
    <x v="2407"/>
    <x v="0"/>
    <x v="0"/>
    <x v="0"/>
    <s v="03.16.15"/>
    <x v="0"/>
    <x v="0"/>
    <x v="0"/>
    <s v="Direção Financeira"/>
    <s v="03.16.15"/>
    <s v="Direção Financeira"/>
    <s v="03.16.15"/>
    <x v="5"/>
    <x v="0"/>
    <x v="0"/>
    <x v="1"/>
    <x v="0"/>
    <x v="0"/>
    <x v="0"/>
    <x v="0"/>
    <x v="10"/>
    <s v="2024-11-26"/>
    <x v="3"/>
    <n v="3750"/>
    <x v="0"/>
    <m/>
    <x v="0"/>
    <m/>
    <x v="2"/>
    <n v="100474696"/>
    <x v="0"/>
    <x v="1"/>
    <s v="Direção Financeira"/>
    <s v="ORI"/>
    <x v="0"/>
    <m/>
    <x v="0"/>
    <x v="0"/>
    <x v="0"/>
    <x v="0"/>
    <x v="0"/>
    <x v="0"/>
    <x v="0"/>
    <x v="0"/>
    <x v="0"/>
    <x v="0"/>
    <x v="0"/>
    <s v="Direção Financeira"/>
    <x v="0"/>
    <x v="0"/>
    <x v="0"/>
    <x v="0"/>
    <x v="0"/>
    <x v="0"/>
    <x v="0"/>
    <x v="0"/>
    <x v="0"/>
    <x v="0"/>
    <x v="1"/>
    <x v="0"/>
    <s v="Pagamento a favor do Sr. Edmilson Sanches Correia, correspondentes aos serviços prestados como policias municipais no âmbito da fiscalização referente a Novembro de 2024, conforme anexo."/>
  </r>
  <r>
    <x v="0"/>
    <n v="0"/>
    <n v="0"/>
    <n v="0"/>
    <n v="21250"/>
    <x v="2407"/>
    <x v="0"/>
    <x v="0"/>
    <x v="0"/>
    <s v="03.16.15"/>
    <x v="0"/>
    <x v="0"/>
    <x v="0"/>
    <s v="Direção Financeira"/>
    <s v="03.16.15"/>
    <s v="Direção Financeira"/>
    <s v="03.16.15"/>
    <x v="5"/>
    <x v="0"/>
    <x v="0"/>
    <x v="1"/>
    <x v="0"/>
    <x v="0"/>
    <x v="0"/>
    <x v="0"/>
    <x v="10"/>
    <s v="2024-11-26"/>
    <x v="3"/>
    <n v="21250"/>
    <x v="0"/>
    <m/>
    <x v="0"/>
    <m/>
    <x v="68"/>
    <n v="100476436"/>
    <x v="0"/>
    <x v="0"/>
    <s v="Direção Financeira"/>
    <s v="ORI"/>
    <x v="0"/>
    <m/>
    <x v="0"/>
    <x v="0"/>
    <x v="0"/>
    <x v="0"/>
    <x v="0"/>
    <x v="0"/>
    <x v="0"/>
    <x v="0"/>
    <x v="0"/>
    <x v="0"/>
    <x v="0"/>
    <s v="Direção Financeira"/>
    <x v="0"/>
    <x v="0"/>
    <x v="0"/>
    <x v="0"/>
    <x v="0"/>
    <x v="0"/>
    <x v="0"/>
    <x v="0"/>
    <x v="0"/>
    <x v="0"/>
    <x v="0"/>
    <x v="0"/>
    <s v="Pagamento a favor do Sr. Edmilson Sanches Correia, correspondentes aos serviços prestados como policias municipais no âmbito da fiscalização referente a Novembro de 2024, conforme anexo."/>
  </r>
  <r>
    <x v="0"/>
    <n v="0"/>
    <n v="0"/>
    <n v="0"/>
    <n v="4500"/>
    <x v="2408"/>
    <x v="0"/>
    <x v="0"/>
    <x v="0"/>
    <s v="01.27.04.03"/>
    <x v="4"/>
    <x v="1"/>
    <x v="1"/>
    <s v="Infra-Estruturas e Transportes"/>
    <s v="01.27.04"/>
    <s v="Infra-Estruturas e Transportes"/>
    <s v="01.27.04"/>
    <x v="4"/>
    <x v="0"/>
    <x v="2"/>
    <x v="2"/>
    <x v="0"/>
    <x v="1"/>
    <x v="0"/>
    <x v="0"/>
    <x v="10"/>
    <s v="2024-11-26"/>
    <x v="3"/>
    <n v="4500"/>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limpeza de caminhos, conforme proposta em anexo."/>
  </r>
  <r>
    <x v="0"/>
    <n v="0"/>
    <n v="0"/>
    <n v="0"/>
    <n v="25500"/>
    <x v="2408"/>
    <x v="0"/>
    <x v="0"/>
    <x v="0"/>
    <s v="01.27.04.03"/>
    <x v="4"/>
    <x v="1"/>
    <x v="1"/>
    <s v="Infra-Estruturas e Transportes"/>
    <s v="01.27.04"/>
    <s v="Infra-Estruturas e Transportes"/>
    <s v="01.27.04"/>
    <x v="4"/>
    <x v="0"/>
    <x v="2"/>
    <x v="2"/>
    <x v="0"/>
    <x v="1"/>
    <x v="0"/>
    <x v="0"/>
    <x v="10"/>
    <s v="2024-11-26"/>
    <x v="3"/>
    <n v="25500"/>
    <x v="0"/>
    <m/>
    <x v="0"/>
    <m/>
    <x v="381"/>
    <n v="100479482"/>
    <x v="0"/>
    <x v="0"/>
    <s v="Plano de emergencia da epoca de chuvas"/>
    <s v="ORI"/>
    <x v="0"/>
    <m/>
    <x v="0"/>
    <x v="0"/>
    <x v="0"/>
    <x v="0"/>
    <x v="0"/>
    <x v="0"/>
    <x v="0"/>
    <x v="0"/>
    <x v="0"/>
    <x v="0"/>
    <x v="0"/>
    <s v="Plano de emergencia da epoca de chuvas"/>
    <x v="0"/>
    <x v="0"/>
    <x v="0"/>
    <x v="0"/>
    <x v="1"/>
    <x v="0"/>
    <x v="0"/>
    <x v="0"/>
    <x v="0"/>
    <x v="0"/>
    <x v="0"/>
    <x v="0"/>
    <s v="Pagamento referente a limpeza de caminhos, conforme proposta em anexo."/>
  </r>
  <r>
    <x v="0"/>
    <n v="0"/>
    <n v="0"/>
    <n v="0"/>
    <n v="3750"/>
    <x v="2409"/>
    <x v="0"/>
    <x v="0"/>
    <x v="0"/>
    <s v="03.16.15"/>
    <x v="0"/>
    <x v="0"/>
    <x v="0"/>
    <s v="Direção Financeira"/>
    <s v="03.16.15"/>
    <s v="Direção Financeira"/>
    <s v="03.16.15"/>
    <x v="5"/>
    <x v="0"/>
    <x v="0"/>
    <x v="1"/>
    <x v="0"/>
    <x v="0"/>
    <x v="0"/>
    <x v="0"/>
    <x v="10"/>
    <s v="2024-11-26"/>
    <x v="3"/>
    <n v="3750"/>
    <x v="0"/>
    <m/>
    <x v="0"/>
    <m/>
    <x v="2"/>
    <n v="100474696"/>
    <x v="0"/>
    <x v="1"/>
    <s v="Direção Financeira"/>
    <s v="ORI"/>
    <x v="0"/>
    <m/>
    <x v="0"/>
    <x v="0"/>
    <x v="0"/>
    <x v="0"/>
    <x v="0"/>
    <x v="0"/>
    <x v="0"/>
    <x v="0"/>
    <x v="0"/>
    <x v="0"/>
    <x v="0"/>
    <s v="Direção Financeira"/>
    <x v="0"/>
    <x v="0"/>
    <x v="0"/>
    <x v="0"/>
    <x v="0"/>
    <x v="0"/>
    <x v="0"/>
    <x v="0"/>
    <x v="0"/>
    <x v="0"/>
    <x v="1"/>
    <x v="0"/>
    <s v="Pagamento a favor do Sr. Odair Furtado Lopes, correspondentes aos serviços prestados como policias municipais no âmbito da fiscalização referente a Novembro de 2024, conforme anexo. "/>
  </r>
  <r>
    <x v="0"/>
    <n v="0"/>
    <n v="0"/>
    <n v="0"/>
    <n v="21250"/>
    <x v="2409"/>
    <x v="0"/>
    <x v="0"/>
    <x v="0"/>
    <s v="03.16.15"/>
    <x v="0"/>
    <x v="0"/>
    <x v="0"/>
    <s v="Direção Financeira"/>
    <s v="03.16.15"/>
    <s v="Direção Financeira"/>
    <s v="03.16.15"/>
    <x v="5"/>
    <x v="0"/>
    <x v="0"/>
    <x v="1"/>
    <x v="0"/>
    <x v="0"/>
    <x v="0"/>
    <x v="0"/>
    <x v="10"/>
    <s v="2024-11-26"/>
    <x v="3"/>
    <n v="21250"/>
    <x v="0"/>
    <m/>
    <x v="0"/>
    <m/>
    <x v="31"/>
    <n v="100479712"/>
    <x v="0"/>
    <x v="0"/>
    <s v="Direção Financeira"/>
    <s v="ORI"/>
    <x v="0"/>
    <m/>
    <x v="0"/>
    <x v="0"/>
    <x v="0"/>
    <x v="0"/>
    <x v="0"/>
    <x v="0"/>
    <x v="0"/>
    <x v="0"/>
    <x v="0"/>
    <x v="0"/>
    <x v="0"/>
    <s v="Direção Financeira"/>
    <x v="0"/>
    <x v="0"/>
    <x v="0"/>
    <x v="0"/>
    <x v="0"/>
    <x v="0"/>
    <x v="0"/>
    <x v="0"/>
    <x v="0"/>
    <x v="0"/>
    <x v="0"/>
    <x v="0"/>
    <s v="Pagamento a favor do Sr. Odair Furtado Lopes, correspondentes aos serviços prestados como policias municipais no âmbito da fiscalização referente a Novembro de 2024, conforme anexo. "/>
  </r>
  <r>
    <x v="1"/>
    <n v="0"/>
    <n v="0"/>
    <n v="0"/>
    <n v="2250"/>
    <x v="2410"/>
    <x v="0"/>
    <x v="0"/>
    <x v="0"/>
    <s v="01.27.06.72"/>
    <x v="32"/>
    <x v="1"/>
    <x v="1"/>
    <s v="Requalificação Urbana e habitação"/>
    <s v="01.27.06"/>
    <s v="Requalificação Urbana e habitação"/>
    <s v="01.27.06"/>
    <x v="1"/>
    <x v="0"/>
    <x v="0"/>
    <x v="0"/>
    <x v="0"/>
    <x v="1"/>
    <x v="1"/>
    <x v="0"/>
    <x v="10"/>
    <s v="2024-11-26"/>
    <x v="3"/>
    <n v="225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a favor de Anilido Monteiro Miranda, referente a aluguer de andaimes, para serviços da manutenção da iluminação dos espaços públicos, conforme anexo."/>
  </r>
  <r>
    <x v="1"/>
    <n v="0"/>
    <n v="0"/>
    <n v="0"/>
    <n v="12750"/>
    <x v="2410"/>
    <x v="0"/>
    <x v="0"/>
    <x v="0"/>
    <s v="01.27.06.72"/>
    <x v="32"/>
    <x v="1"/>
    <x v="1"/>
    <s v="Requalificação Urbana e habitação"/>
    <s v="01.27.06"/>
    <s v="Requalificação Urbana e habitação"/>
    <s v="01.27.06"/>
    <x v="1"/>
    <x v="0"/>
    <x v="0"/>
    <x v="0"/>
    <x v="0"/>
    <x v="1"/>
    <x v="1"/>
    <x v="0"/>
    <x v="10"/>
    <s v="2024-11-26"/>
    <x v="3"/>
    <n v="12750"/>
    <x v="0"/>
    <m/>
    <x v="0"/>
    <m/>
    <x v="382"/>
    <n v="100479778"/>
    <x v="0"/>
    <x v="0"/>
    <s v="Manutenção e Reabilitação de Edificios Municipais"/>
    <s v="ORI"/>
    <x v="0"/>
    <m/>
    <x v="0"/>
    <x v="0"/>
    <x v="0"/>
    <x v="0"/>
    <x v="0"/>
    <x v="0"/>
    <x v="0"/>
    <x v="0"/>
    <x v="0"/>
    <x v="0"/>
    <x v="0"/>
    <s v="Manutenção e Reabilitação de Edificios Municipais"/>
    <x v="0"/>
    <x v="0"/>
    <x v="0"/>
    <x v="0"/>
    <x v="1"/>
    <x v="0"/>
    <x v="0"/>
    <x v="0"/>
    <x v="0"/>
    <x v="0"/>
    <x v="0"/>
    <x v="0"/>
    <s v="Pagamento a favor de Anilido Monteiro Miranda, referente a aluguer de andaimes, para serviços da manutenção da iluminação dos espaços públicos, conforme anexo."/>
  </r>
  <r>
    <x v="0"/>
    <n v="0"/>
    <n v="0"/>
    <n v="0"/>
    <n v="16905"/>
    <x v="2411"/>
    <x v="0"/>
    <x v="0"/>
    <x v="0"/>
    <s v="01.27.04.03"/>
    <x v="4"/>
    <x v="1"/>
    <x v="1"/>
    <s v="Infra-Estruturas e Transportes"/>
    <s v="01.27.04"/>
    <s v="Infra-Estruturas e Transportes"/>
    <s v="01.27.04"/>
    <x v="4"/>
    <x v="0"/>
    <x v="2"/>
    <x v="2"/>
    <x v="0"/>
    <x v="1"/>
    <x v="0"/>
    <x v="0"/>
    <x v="10"/>
    <s v="2024-11-26"/>
    <x v="3"/>
    <n v="16905"/>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limpeza de caminhos, conforme proposta em anexo.  "/>
  </r>
  <r>
    <x v="0"/>
    <n v="0"/>
    <n v="0"/>
    <n v="0"/>
    <n v="95795"/>
    <x v="2411"/>
    <x v="0"/>
    <x v="0"/>
    <x v="0"/>
    <s v="01.27.04.03"/>
    <x v="4"/>
    <x v="1"/>
    <x v="1"/>
    <s v="Infra-Estruturas e Transportes"/>
    <s v="01.27.04"/>
    <s v="Infra-Estruturas e Transportes"/>
    <s v="01.27.04"/>
    <x v="4"/>
    <x v="0"/>
    <x v="2"/>
    <x v="2"/>
    <x v="0"/>
    <x v="1"/>
    <x v="0"/>
    <x v="0"/>
    <x v="10"/>
    <s v="2024-11-26"/>
    <x v="3"/>
    <n v="95795"/>
    <x v="0"/>
    <m/>
    <x v="0"/>
    <m/>
    <x v="383"/>
    <n v="100479779"/>
    <x v="0"/>
    <x v="0"/>
    <s v="Plano de emergencia da epoca de chuvas"/>
    <s v="ORI"/>
    <x v="0"/>
    <m/>
    <x v="0"/>
    <x v="0"/>
    <x v="0"/>
    <x v="0"/>
    <x v="0"/>
    <x v="0"/>
    <x v="0"/>
    <x v="0"/>
    <x v="0"/>
    <x v="0"/>
    <x v="0"/>
    <s v="Plano de emergencia da epoca de chuvas"/>
    <x v="0"/>
    <x v="0"/>
    <x v="0"/>
    <x v="0"/>
    <x v="1"/>
    <x v="0"/>
    <x v="0"/>
    <x v="0"/>
    <x v="0"/>
    <x v="0"/>
    <x v="0"/>
    <x v="0"/>
    <s v="Pagamento referente a limpeza de caminhos, conforme proposta em anexo.  "/>
  </r>
  <r>
    <x v="1"/>
    <n v="0"/>
    <n v="0"/>
    <n v="0"/>
    <n v="142500"/>
    <x v="2412"/>
    <x v="0"/>
    <x v="0"/>
    <x v="0"/>
    <s v="01.27.06.41"/>
    <x v="19"/>
    <x v="1"/>
    <x v="1"/>
    <s v="Requalificação Urbana e habitação"/>
    <s v="01.27.06"/>
    <s v="Requalificação Urbana e habitação"/>
    <s v="01.27.06"/>
    <x v="40"/>
    <x v="0"/>
    <x v="0"/>
    <x v="0"/>
    <x v="0"/>
    <x v="1"/>
    <x v="1"/>
    <x v="0"/>
    <x v="10"/>
    <s v="2024-11-26"/>
    <x v="3"/>
    <n v="142500"/>
    <x v="0"/>
    <m/>
    <x v="0"/>
    <m/>
    <x v="384"/>
    <n v="100479766"/>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reabilitação do murro do jardim infantil de Aguadinha, conforme proposta em anexo.   "/>
  </r>
  <r>
    <x v="0"/>
    <n v="0"/>
    <n v="0"/>
    <n v="0"/>
    <n v="1601"/>
    <x v="2413"/>
    <x v="0"/>
    <x v="0"/>
    <x v="0"/>
    <s v="03.16.15"/>
    <x v="0"/>
    <x v="0"/>
    <x v="0"/>
    <s v="Direção Financeira"/>
    <s v="03.16.15"/>
    <s v="Direção Financeira"/>
    <s v="03.16.15"/>
    <x v="0"/>
    <x v="0"/>
    <x v="0"/>
    <x v="0"/>
    <x v="0"/>
    <x v="0"/>
    <x v="0"/>
    <x v="0"/>
    <x v="10"/>
    <s v="2024-11-26"/>
    <x v="3"/>
    <n v="1601"/>
    <x v="0"/>
    <m/>
    <x v="0"/>
    <m/>
    <x v="6"/>
    <n v="100474914"/>
    <x v="0"/>
    <x v="0"/>
    <s v="Direção Financeira"/>
    <s v="ORI"/>
    <x v="0"/>
    <m/>
    <x v="0"/>
    <x v="0"/>
    <x v="0"/>
    <x v="0"/>
    <x v="0"/>
    <x v="0"/>
    <x v="0"/>
    <x v="0"/>
    <x v="0"/>
    <x v="0"/>
    <x v="0"/>
    <s v="Direção Financeira"/>
    <x v="0"/>
    <x v="0"/>
    <x v="0"/>
    <x v="0"/>
    <x v="0"/>
    <x v="0"/>
    <x v="0"/>
    <x v="0"/>
    <x v="0"/>
    <x v="0"/>
    <x v="0"/>
    <x v="0"/>
    <s v="Despesa com a aquisição de um fusível e um filtro de óleo para a viatura ST-59-UR afeto aos serviços da CMSM, conforme anexo."/>
  </r>
  <r>
    <x v="0"/>
    <n v="0"/>
    <n v="0"/>
    <n v="0"/>
    <n v="11541"/>
    <x v="2414"/>
    <x v="0"/>
    <x v="0"/>
    <x v="0"/>
    <s v="01.25.05.12"/>
    <x v="10"/>
    <x v="3"/>
    <x v="3"/>
    <s v="Saúde"/>
    <s v="01.25.05"/>
    <s v="Saúde"/>
    <s v="01.25.05"/>
    <x v="7"/>
    <x v="0"/>
    <x v="4"/>
    <x v="4"/>
    <x v="0"/>
    <x v="1"/>
    <x v="0"/>
    <x v="0"/>
    <x v="10"/>
    <s v="2024-11-26"/>
    <x v="3"/>
    <n v="11541"/>
    <x v="0"/>
    <m/>
    <x v="0"/>
    <m/>
    <x v="47"/>
    <n v="100479698"/>
    <x v="0"/>
    <x v="0"/>
    <s v="Promoção e Inclusão Social"/>
    <s v="ORI"/>
    <x v="0"/>
    <m/>
    <x v="0"/>
    <x v="0"/>
    <x v="0"/>
    <x v="0"/>
    <x v="0"/>
    <x v="0"/>
    <x v="0"/>
    <x v="0"/>
    <x v="0"/>
    <x v="0"/>
    <x v="0"/>
    <s v="Promoção e Inclusão Social"/>
    <x v="0"/>
    <x v="0"/>
    <x v="0"/>
    <x v="0"/>
    <x v="1"/>
    <x v="0"/>
    <x v="0"/>
    <x v="0"/>
    <x v="0"/>
    <x v="0"/>
    <x v="0"/>
    <x v="0"/>
    <s v="Pagamento a favor EDECV, referente divida da Sra. Cesaltina Pereira Gomes, conforme anexo.  "/>
  </r>
  <r>
    <x v="0"/>
    <n v="0"/>
    <n v="0"/>
    <n v="0"/>
    <n v="3000"/>
    <x v="2415"/>
    <x v="0"/>
    <x v="1"/>
    <x v="0"/>
    <s v="80.02.01"/>
    <x v="2"/>
    <x v="2"/>
    <x v="2"/>
    <s v="Retenções Iur"/>
    <s v="80.02.01"/>
    <s v="Retenções Iur"/>
    <s v="80.02.01"/>
    <x v="2"/>
    <x v="0"/>
    <x v="1"/>
    <x v="0"/>
    <x v="1"/>
    <x v="2"/>
    <x v="2"/>
    <x v="0"/>
    <x v="8"/>
    <s v="2024-10-23"/>
    <x v="3"/>
    <n v="3000"/>
    <x v="0"/>
    <m/>
    <x v="0"/>
    <m/>
    <x v="2"/>
    <n v="100474696"/>
    <x v="0"/>
    <x v="0"/>
    <s v="Retenções Iur"/>
    <s v="ORI"/>
    <x v="0"/>
    <s v="RIUR"/>
    <x v="0"/>
    <x v="0"/>
    <x v="0"/>
    <x v="0"/>
    <x v="0"/>
    <x v="0"/>
    <x v="0"/>
    <x v="0"/>
    <x v="0"/>
    <x v="0"/>
    <x v="0"/>
    <s v="Retenções Iur"/>
    <x v="0"/>
    <x v="0"/>
    <x v="0"/>
    <x v="0"/>
    <x v="2"/>
    <x v="0"/>
    <x v="0"/>
    <x v="0"/>
    <x v="0"/>
    <x v="1"/>
    <x v="0"/>
    <x v="0"/>
    <s v="RETENCAO OT"/>
  </r>
  <r>
    <x v="0"/>
    <n v="0"/>
    <n v="0"/>
    <n v="0"/>
    <n v="3105"/>
    <x v="2416"/>
    <x v="0"/>
    <x v="1"/>
    <x v="0"/>
    <s v="80.02.01"/>
    <x v="2"/>
    <x v="2"/>
    <x v="2"/>
    <s v="Retenções Iur"/>
    <s v="80.02.01"/>
    <s v="Retenções Iur"/>
    <s v="80.02.01"/>
    <x v="2"/>
    <x v="0"/>
    <x v="1"/>
    <x v="0"/>
    <x v="1"/>
    <x v="2"/>
    <x v="2"/>
    <x v="0"/>
    <x v="8"/>
    <s v="2024-10-23"/>
    <x v="3"/>
    <n v="3105"/>
    <x v="0"/>
    <m/>
    <x v="0"/>
    <m/>
    <x v="2"/>
    <n v="100474696"/>
    <x v="0"/>
    <x v="0"/>
    <s v="Retenções Iur"/>
    <s v="ORI"/>
    <x v="0"/>
    <s v="RIUR"/>
    <x v="0"/>
    <x v="0"/>
    <x v="0"/>
    <x v="0"/>
    <x v="0"/>
    <x v="0"/>
    <x v="0"/>
    <x v="0"/>
    <x v="0"/>
    <x v="0"/>
    <x v="0"/>
    <s v="Retenções Iur"/>
    <x v="0"/>
    <x v="0"/>
    <x v="0"/>
    <x v="0"/>
    <x v="2"/>
    <x v="0"/>
    <x v="0"/>
    <x v="0"/>
    <x v="0"/>
    <x v="1"/>
    <x v="0"/>
    <x v="0"/>
    <s v="RETENCAO OT"/>
  </r>
  <r>
    <x v="0"/>
    <n v="0"/>
    <n v="0"/>
    <n v="0"/>
    <n v="68000"/>
    <x v="2417"/>
    <x v="0"/>
    <x v="0"/>
    <x v="0"/>
    <s v="01.28.03.06"/>
    <x v="9"/>
    <x v="4"/>
    <x v="5"/>
    <s v="Proteção Social"/>
    <s v="01.28.03"/>
    <s v="Proteção Social"/>
    <s v="01.28.03"/>
    <x v="4"/>
    <x v="0"/>
    <x v="2"/>
    <x v="2"/>
    <x v="0"/>
    <x v="1"/>
    <x v="0"/>
    <x v="0"/>
    <x v="10"/>
    <s v="2024-11-26"/>
    <x v="3"/>
    <n v="68000"/>
    <x v="0"/>
    <m/>
    <x v="0"/>
    <m/>
    <x v="6"/>
    <n v="100474914"/>
    <x v="0"/>
    <x v="0"/>
    <s v="Apoio a Crianças Vulneráveis "/>
    <s v="ORI"/>
    <x v="0"/>
    <s v="ACV"/>
    <x v="0"/>
    <x v="0"/>
    <x v="0"/>
    <x v="0"/>
    <x v="0"/>
    <x v="0"/>
    <x v="0"/>
    <x v="0"/>
    <x v="0"/>
    <x v="0"/>
    <x v="0"/>
    <s v="Apoio a Crianças Vulneráveis "/>
    <x v="0"/>
    <x v="0"/>
    <x v="0"/>
    <x v="0"/>
    <x v="1"/>
    <x v="0"/>
    <x v="0"/>
    <x v="0"/>
    <x v="0"/>
    <x v="0"/>
    <x v="0"/>
    <x v="0"/>
    <s v="Pagamento a favor de Tesoureiro Municipal, referente apoio concedido a favor das crianças vulneráveis, conforme anexo."/>
  </r>
  <r>
    <x v="0"/>
    <n v="0"/>
    <n v="0"/>
    <n v="0"/>
    <n v="22000"/>
    <x v="2418"/>
    <x v="0"/>
    <x v="0"/>
    <x v="0"/>
    <s v="03.16.15"/>
    <x v="0"/>
    <x v="0"/>
    <x v="0"/>
    <s v="Direção Financeira"/>
    <s v="03.16.15"/>
    <s v="Direção Financeira"/>
    <s v="03.16.15"/>
    <x v="5"/>
    <x v="0"/>
    <x v="0"/>
    <x v="1"/>
    <x v="0"/>
    <x v="0"/>
    <x v="0"/>
    <x v="0"/>
    <x v="10"/>
    <s v="2024-11-26"/>
    <x v="3"/>
    <n v="22000"/>
    <x v="0"/>
    <m/>
    <x v="0"/>
    <m/>
    <x v="6"/>
    <n v="100474914"/>
    <x v="0"/>
    <x v="0"/>
    <s v="Direção Financeira"/>
    <s v="ORI"/>
    <x v="0"/>
    <m/>
    <x v="0"/>
    <x v="0"/>
    <x v="0"/>
    <x v="0"/>
    <x v="0"/>
    <x v="0"/>
    <x v="0"/>
    <x v="0"/>
    <x v="0"/>
    <x v="0"/>
    <x v="0"/>
    <s v="Direção Financeira"/>
    <x v="0"/>
    <x v="0"/>
    <x v="0"/>
    <x v="0"/>
    <x v="0"/>
    <x v="0"/>
    <x v="0"/>
    <x v="0"/>
    <x v="0"/>
    <x v="0"/>
    <x v="0"/>
    <x v="0"/>
    <s v="Pagamento estagiários novembro 2024, conforme proposta em anexo."/>
  </r>
  <r>
    <x v="0"/>
    <n v="0"/>
    <n v="0"/>
    <n v="0"/>
    <n v="85420"/>
    <x v="2419"/>
    <x v="0"/>
    <x v="0"/>
    <x v="0"/>
    <s v="01.27.02.11"/>
    <x v="18"/>
    <x v="1"/>
    <x v="1"/>
    <s v="Saneamento básico"/>
    <s v="01.27.02"/>
    <s v="Saneamento básico"/>
    <s v="01.27.02"/>
    <x v="4"/>
    <x v="0"/>
    <x v="2"/>
    <x v="2"/>
    <x v="0"/>
    <x v="1"/>
    <x v="0"/>
    <x v="0"/>
    <x v="10"/>
    <s v="2024-11-26"/>
    <x v="3"/>
    <n v="85420"/>
    <x v="0"/>
    <m/>
    <x v="0"/>
    <m/>
    <x v="2"/>
    <n v="100474696"/>
    <x v="0"/>
    <x v="1"/>
    <s v="Reforço do saneamento básico"/>
    <s v="ORI"/>
    <x v="0"/>
    <m/>
    <x v="0"/>
    <x v="0"/>
    <x v="0"/>
    <x v="0"/>
    <x v="0"/>
    <x v="0"/>
    <x v="0"/>
    <x v="0"/>
    <x v="0"/>
    <x v="0"/>
    <x v="0"/>
    <s v="Reforço do saneamento básico"/>
    <x v="0"/>
    <x v="0"/>
    <x v="0"/>
    <x v="0"/>
    <x v="1"/>
    <x v="0"/>
    <x v="0"/>
    <x v="0"/>
    <x v="0"/>
    <x v="0"/>
    <x v="1"/>
    <x v="0"/>
    <s v="Pagamento pessoal reforço do saneamento básico mês de novembro, conforme proposta em anexo."/>
  </r>
  <r>
    <x v="0"/>
    <n v="0"/>
    <n v="0"/>
    <n v="0"/>
    <n v="494713"/>
    <x v="2419"/>
    <x v="0"/>
    <x v="0"/>
    <x v="0"/>
    <s v="01.27.02.11"/>
    <x v="18"/>
    <x v="1"/>
    <x v="1"/>
    <s v="Saneamento básico"/>
    <s v="01.27.02"/>
    <s v="Saneamento básico"/>
    <s v="01.27.02"/>
    <x v="4"/>
    <x v="0"/>
    <x v="2"/>
    <x v="2"/>
    <x v="0"/>
    <x v="1"/>
    <x v="0"/>
    <x v="0"/>
    <x v="10"/>
    <s v="2024-11-26"/>
    <x v="3"/>
    <n v="494713"/>
    <x v="0"/>
    <m/>
    <x v="0"/>
    <m/>
    <x v="6"/>
    <n v="100474914"/>
    <x v="0"/>
    <x v="0"/>
    <s v="Reforço do saneamento básico"/>
    <s v="ORI"/>
    <x v="0"/>
    <m/>
    <x v="0"/>
    <x v="0"/>
    <x v="0"/>
    <x v="0"/>
    <x v="0"/>
    <x v="0"/>
    <x v="0"/>
    <x v="0"/>
    <x v="0"/>
    <x v="0"/>
    <x v="0"/>
    <s v="Reforço do saneamento básico"/>
    <x v="0"/>
    <x v="0"/>
    <x v="0"/>
    <x v="0"/>
    <x v="1"/>
    <x v="0"/>
    <x v="0"/>
    <x v="0"/>
    <x v="0"/>
    <x v="0"/>
    <x v="0"/>
    <x v="0"/>
    <s v="Pagamento pessoal reforço do saneamento básico mês de novembro, conforme proposta em anexo."/>
  </r>
  <r>
    <x v="1"/>
    <n v="0"/>
    <n v="0"/>
    <n v="0"/>
    <n v="2400"/>
    <x v="2420"/>
    <x v="0"/>
    <x v="0"/>
    <x v="0"/>
    <s v="01.23.04.14"/>
    <x v="48"/>
    <x v="7"/>
    <x v="8"/>
    <s v="Ambiente"/>
    <s v="01.23.04"/>
    <s v="Ambiente"/>
    <s v="01.23.04"/>
    <x v="1"/>
    <x v="0"/>
    <x v="0"/>
    <x v="0"/>
    <x v="0"/>
    <x v="1"/>
    <x v="1"/>
    <x v="0"/>
    <x v="10"/>
    <s v="2024-11-26"/>
    <x v="3"/>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essoal mês de novembro, conforme proposta em anexo."/>
  </r>
  <r>
    <x v="1"/>
    <n v="0"/>
    <n v="0"/>
    <n v="0"/>
    <n v="13600"/>
    <x v="2420"/>
    <x v="0"/>
    <x v="0"/>
    <x v="0"/>
    <s v="01.23.04.14"/>
    <x v="48"/>
    <x v="7"/>
    <x v="8"/>
    <s v="Ambiente"/>
    <s v="01.23.04"/>
    <s v="Ambiente"/>
    <s v="01.23.04"/>
    <x v="1"/>
    <x v="0"/>
    <x v="0"/>
    <x v="0"/>
    <x v="0"/>
    <x v="1"/>
    <x v="1"/>
    <x v="0"/>
    <x v="10"/>
    <s v="2024-11-26"/>
    <x v="3"/>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essoal mês de novembro, conforme proposta em anexo."/>
  </r>
  <r>
    <x v="0"/>
    <n v="0"/>
    <n v="0"/>
    <n v="0"/>
    <n v="187853"/>
    <x v="2421"/>
    <x v="0"/>
    <x v="0"/>
    <x v="0"/>
    <s v="03.16.15"/>
    <x v="0"/>
    <x v="0"/>
    <x v="0"/>
    <s v="Direção Financeira"/>
    <s v="03.16.15"/>
    <s v="Direção Financeira"/>
    <s v="03.16.15"/>
    <x v="5"/>
    <x v="0"/>
    <x v="0"/>
    <x v="1"/>
    <x v="0"/>
    <x v="0"/>
    <x v="0"/>
    <x v="0"/>
    <x v="10"/>
    <s v="2024-11-26"/>
    <x v="3"/>
    <n v="187853"/>
    <x v="0"/>
    <m/>
    <x v="0"/>
    <m/>
    <x v="2"/>
    <n v="100474696"/>
    <x v="0"/>
    <x v="1"/>
    <s v="Direção Financeira"/>
    <s v="ORI"/>
    <x v="0"/>
    <m/>
    <x v="0"/>
    <x v="0"/>
    <x v="0"/>
    <x v="0"/>
    <x v="0"/>
    <x v="0"/>
    <x v="0"/>
    <x v="0"/>
    <x v="0"/>
    <x v="0"/>
    <x v="0"/>
    <s v="Direção Financeira"/>
    <x v="0"/>
    <x v="0"/>
    <x v="0"/>
    <x v="0"/>
    <x v="0"/>
    <x v="0"/>
    <x v="0"/>
    <x v="0"/>
    <x v="0"/>
    <x v="0"/>
    <x v="1"/>
    <x v="0"/>
    <s v="Pagamento pessoal mês de novembro, conforme proposta em anexo."/>
  </r>
  <r>
    <x v="0"/>
    <n v="0"/>
    <n v="0"/>
    <n v="0"/>
    <n v="4566"/>
    <x v="2421"/>
    <x v="0"/>
    <x v="0"/>
    <x v="0"/>
    <s v="03.16.15"/>
    <x v="0"/>
    <x v="0"/>
    <x v="0"/>
    <s v="Direção Financeira"/>
    <s v="03.16.15"/>
    <s v="Direção Financeira"/>
    <s v="03.16.15"/>
    <x v="60"/>
    <x v="0"/>
    <x v="0"/>
    <x v="0"/>
    <x v="0"/>
    <x v="0"/>
    <x v="0"/>
    <x v="0"/>
    <x v="10"/>
    <s v="2024-11-26"/>
    <x v="3"/>
    <n v="4566"/>
    <x v="0"/>
    <m/>
    <x v="0"/>
    <m/>
    <x v="2"/>
    <n v="100474696"/>
    <x v="0"/>
    <x v="1"/>
    <s v="Direção Financeira"/>
    <s v="ORI"/>
    <x v="0"/>
    <m/>
    <x v="0"/>
    <x v="0"/>
    <x v="0"/>
    <x v="0"/>
    <x v="0"/>
    <x v="0"/>
    <x v="0"/>
    <x v="0"/>
    <x v="0"/>
    <x v="0"/>
    <x v="0"/>
    <s v="Direção Financeira"/>
    <x v="0"/>
    <x v="0"/>
    <x v="0"/>
    <x v="0"/>
    <x v="0"/>
    <x v="0"/>
    <x v="0"/>
    <x v="0"/>
    <x v="0"/>
    <x v="0"/>
    <x v="1"/>
    <x v="0"/>
    <s v="Pagamento pessoal mês de novembro, conforme proposta em anexo."/>
  </r>
  <r>
    <x v="0"/>
    <n v="0"/>
    <n v="0"/>
    <n v="0"/>
    <n v="1502"/>
    <x v="2421"/>
    <x v="0"/>
    <x v="0"/>
    <x v="0"/>
    <s v="03.16.15"/>
    <x v="0"/>
    <x v="0"/>
    <x v="0"/>
    <s v="Direção Financeira"/>
    <s v="03.16.15"/>
    <s v="Direção Financeira"/>
    <s v="03.16.15"/>
    <x v="5"/>
    <x v="0"/>
    <x v="0"/>
    <x v="1"/>
    <x v="0"/>
    <x v="0"/>
    <x v="0"/>
    <x v="0"/>
    <x v="10"/>
    <s v="2024-11-26"/>
    <x v="3"/>
    <n v="1502"/>
    <x v="0"/>
    <m/>
    <x v="0"/>
    <m/>
    <x v="15"/>
    <n v="100479277"/>
    <x v="0"/>
    <x v="2"/>
    <s v="Direção Financeira"/>
    <s v="ORI"/>
    <x v="0"/>
    <m/>
    <x v="0"/>
    <x v="0"/>
    <x v="0"/>
    <x v="0"/>
    <x v="0"/>
    <x v="0"/>
    <x v="0"/>
    <x v="0"/>
    <x v="0"/>
    <x v="0"/>
    <x v="0"/>
    <s v="Direção Financeira"/>
    <x v="0"/>
    <x v="0"/>
    <x v="0"/>
    <x v="0"/>
    <x v="0"/>
    <x v="0"/>
    <x v="0"/>
    <x v="0"/>
    <x v="0"/>
    <x v="0"/>
    <x v="2"/>
    <x v="0"/>
    <s v="Pagamento pessoal mês de novembro, conforme proposta em anexo."/>
  </r>
  <r>
    <x v="0"/>
    <n v="0"/>
    <n v="0"/>
    <n v="0"/>
    <n v="37"/>
    <x v="2421"/>
    <x v="0"/>
    <x v="0"/>
    <x v="0"/>
    <s v="03.16.15"/>
    <x v="0"/>
    <x v="0"/>
    <x v="0"/>
    <s v="Direção Financeira"/>
    <s v="03.16.15"/>
    <s v="Direção Financeira"/>
    <s v="03.16.15"/>
    <x v="60"/>
    <x v="0"/>
    <x v="0"/>
    <x v="0"/>
    <x v="0"/>
    <x v="0"/>
    <x v="0"/>
    <x v="0"/>
    <x v="10"/>
    <s v="2024-11-26"/>
    <x v="3"/>
    <n v="37"/>
    <x v="0"/>
    <m/>
    <x v="0"/>
    <m/>
    <x v="15"/>
    <n v="100479277"/>
    <x v="0"/>
    <x v="2"/>
    <s v="Direção Financeira"/>
    <s v="ORI"/>
    <x v="0"/>
    <m/>
    <x v="0"/>
    <x v="0"/>
    <x v="0"/>
    <x v="0"/>
    <x v="0"/>
    <x v="0"/>
    <x v="0"/>
    <x v="0"/>
    <x v="0"/>
    <x v="0"/>
    <x v="0"/>
    <s v="Direção Financeira"/>
    <x v="0"/>
    <x v="0"/>
    <x v="0"/>
    <x v="0"/>
    <x v="0"/>
    <x v="0"/>
    <x v="0"/>
    <x v="0"/>
    <x v="0"/>
    <x v="0"/>
    <x v="2"/>
    <x v="0"/>
    <s v="Pagamento pessoal mês de novembro, conforme proposta em anexo."/>
  </r>
  <r>
    <x v="0"/>
    <n v="0"/>
    <n v="0"/>
    <n v="0"/>
    <n v="26572"/>
    <x v="2421"/>
    <x v="0"/>
    <x v="0"/>
    <x v="0"/>
    <s v="03.16.15"/>
    <x v="0"/>
    <x v="0"/>
    <x v="0"/>
    <s v="Direção Financeira"/>
    <s v="03.16.15"/>
    <s v="Direção Financeira"/>
    <s v="03.16.15"/>
    <x v="60"/>
    <x v="0"/>
    <x v="0"/>
    <x v="0"/>
    <x v="0"/>
    <x v="0"/>
    <x v="0"/>
    <x v="0"/>
    <x v="10"/>
    <s v="2024-11-26"/>
    <x v="3"/>
    <n v="26572"/>
    <x v="0"/>
    <m/>
    <x v="0"/>
    <m/>
    <x v="6"/>
    <n v="100474914"/>
    <x v="0"/>
    <x v="0"/>
    <s v="Direção Financeira"/>
    <s v="ORI"/>
    <x v="0"/>
    <m/>
    <x v="0"/>
    <x v="0"/>
    <x v="0"/>
    <x v="0"/>
    <x v="0"/>
    <x v="0"/>
    <x v="0"/>
    <x v="0"/>
    <x v="0"/>
    <x v="0"/>
    <x v="0"/>
    <s v="Direção Financeira"/>
    <x v="0"/>
    <x v="0"/>
    <x v="0"/>
    <x v="0"/>
    <x v="0"/>
    <x v="0"/>
    <x v="0"/>
    <x v="0"/>
    <x v="0"/>
    <x v="0"/>
    <x v="0"/>
    <x v="0"/>
    <s v="Pagamento pessoal mês de novembro, conforme proposta em anexo."/>
  </r>
  <r>
    <x v="0"/>
    <n v="0"/>
    <n v="0"/>
    <n v="0"/>
    <n v="1093436"/>
    <x v="2421"/>
    <x v="0"/>
    <x v="0"/>
    <x v="0"/>
    <s v="03.16.15"/>
    <x v="0"/>
    <x v="0"/>
    <x v="0"/>
    <s v="Direção Financeira"/>
    <s v="03.16.15"/>
    <s v="Direção Financeira"/>
    <s v="03.16.15"/>
    <x v="5"/>
    <x v="0"/>
    <x v="0"/>
    <x v="1"/>
    <x v="0"/>
    <x v="0"/>
    <x v="0"/>
    <x v="0"/>
    <x v="10"/>
    <s v="2024-11-26"/>
    <x v="3"/>
    <n v="1093436"/>
    <x v="0"/>
    <m/>
    <x v="0"/>
    <m/>
    <x v="6"/>
    <n v="100474914"/>
    <x v="0"/>
    <x v="0"/>
    <s v="Direção Financeira"/>
    <s v="ORI"/>
    <x v="0"/>
    <m/>
    <x v="0"/>
    <x v="0"/>
    <x v="0"/>
    <x v="0"/>
    <x v="0"/>
    <x v="0"/>
    <x v="0"/>
    <x v="0"/>
    <x v="0"/>
    <x v="0"/>
    <x v="0"/>
    <s v="Direção Financeira"/>
    <x v="0"/>
    <x v="0"/>
    <x v="0"/>
    <x v="0"/>
    <x v="0"/>
    <x v="0"/>
    <x v="0"/>
    <x v="0"/>
    <x v="0"/>
    <x v="0"/>
    <x v="0"/>
    <x v="0"/>
    <s v="Pagamento pessoal mês de novembro, conforme proposta em anexo."/>
  </r>
  <r>
    <x v="0"/>
    <n v="0"/>
    <n v="0"/>
    <n v="0"/>
    <n v="32194"/>
    <x v="2422"/>
    <x v="0"/>
    <x v="0"/>
    <x v="0"/>
    <s v="03.16.15"/>
    <x v="0"/>
    <x v="0"/>
    <x v="0"/>
    <s v="Direção Financeira"/>
    <s v="03.16.15"/>
    <s v="Direção Financeira"/>
    <s v="03.16.15"/>
    <x v="5"/>
    <x v="0"/>
    <x v="0"/>
    <x v="1"/>
    <x v="0"/>
    <x v="0"/>
    <x v="0"/>
    <x v="0"/>
    <x v="10"/>
    <s v="2024-11-26"/>
    <x v="3"/>
    <n v="32194"/>
    <x v="0"/>
    <m/>
    <x v="0"/>
    <m/>
    <x v="2"/>
    <n v="100474696"/>
    <x v="0"/>
    <x v="1"/>
    <s v="Direção Financeira"/>
    <s v="ORI"/>
    <x v="0"/>
    <m/>
    <x v="0"/>
    <x v="0"/>
    <x v="0"/>
    <x v="0"/>
    <x v="0"/>
    <x v="0"/>
    <x v="0"/>
    <x v="0"/>
    <x v="0"/>
    <x v="0"/>
    <x v="0"/>
    <s v="Direção Financeira"/>
    <x v="0"/>
    <x v="0"/>
    <x v="0"/>
    <x v="0"/>
    <x v="0"/>
    <x v="0"/>
    <x v="0"/>
    <x v="0"/>
    <x v="0"/>
    <x v="0"/>
    <x v="1"/>
    <x v="0"/>
    <s v="Pagamento pessoal mês de novembro, conforme proposta em anexo."/>
  </r>
  <r>
    <x v="0"/>
    <n v="0"/>
    <n v="0"/>
    <n v="0"/>
    <n v="4989"/>
    <x v="2422"/>
    <x v="0"/>
    <x v="0"/>
    <x v="0"/>
    <s v="03.16.15"/>
    <x v="0"/>
    <x v="0"/>
    <x v="0"/>
    <s v="Direção Financeira"/>
    <s v="03.16.15"/>
    <s v="Direção Financeira"/>
    <s v="03.16.15"/>
    <x v="5"/>
    <x v="0"/>
    <x v="0"/>
    <x v="1"/>
    <x v="0"/>
    <x v="0"/>
    <x v="0"/>
    <x v="0"/>
    <x v="10"/>
    <s v="2024-11-26"/>
    <x v="3"/>
    <n v="4989"/>
    <x v="0"/>
    <m/>
    <x v="0"/>
    <m/>
    <x v="15"/>
    <n v="100479277"/>
    <x v="0"/>
    <x v="2"/>
    <s v="Direção Financeira"/>
    <s v="ORI"/>
    <x v="0"/>
    <m/>
    <x v="0"/>
    <x v="0"/>
    <x v="0"/>
    <x v="0"/>
    <x v="0"/>
    <x v="0"/>
    <x v="0"/>
    <x v="0"/>
    <x v="0"/>
    <x v="0"/>
    <x v="0"/>
    <s v="Direção Financeira"/>
    <x v="0"/>
    <x v="0"/>
    <x v="0"/>
    <x v="0"/>
    <x v="0"/>
    <x v="0"/>
    <x v="0"/>
    <x v="0"/>
    <x v="0"/>
    <x v="0"/>
    <x v="2"/>
    <x v="0"/>
    <s v="Pagamento pessoal mês de novembro, conforme proposta em anexo."/>
  </r>
  <r>
    <x v="0"/>
    <n v="0"/>
    <n v="0"/>
    <n v="0"/>
    <n v="196777"/>
    <x v="2422"/>
    <x v="0"/>
    <x v="0"/>
    <x v="0"/>
    <s v="03.16.15"/>
    <x v="0"/>
    <x v="0"/>
    <x v="0"/>
    <s v="Direção Financeira"/>
    <s v="03.16.15"/>
    <s v="Direção Financeira"/>
    <s v="03.16.15"/>
    <x v="5"/>
    <x v="0"/>
    <x v="0"/>
    <x v="1"/>
    <x v="0"/>
    <x v="0"/>
    <x v="0"/>
    <x v="0"/>
    <x v="10"/>
    <s v="2024-11-26"/>
    <x v="3"/>
    <n v="196777"/>
    <x v="0"/>
    <m/>
    <x v="0"/>
    <m/>
    <x v="6"/>
    <n v="100474914"/>
    <x v="0"/>
    <x v="0"/>
    <s v="Direção Financeira"/>
    <s v="ORI"/>
    <x v="0"/>
    <m/>
    <x v="0"/>
    <x v="0"/>
    <x v="0"/>
    <x v="0"/>
    <x v="0"/>
    <x v="0"/>
    <x v="0"/>
    <x v="0"/>
    <x v="0"/>
    <x v="0"/>
    <x v="0"/>
    <s v="Direção Financeira"/>
    <x v="0"/>
    <x v="0"/>
    <x v="0"/>
    <x v="0"/>
    <x v="0"/>
    <x v="0"/>
    <x v="0"/>
    <x v="0"/>
    <x v="0"/>
    <x v="0"/>
    <x v="0"/>
    <x v="0"/>
    <s v="Pagamento pessoal mês de novembro, conforme proposta em anexo."/>
  </r>
  <r>
    <x v="0"/>
    <n v="0"/>
    <n v="0"/>
    <n v="0"/>
    <n v="1500"/>
    <x v="2423"/>
    <x v="0"/>
    <x v="0"/>
    <x v="0"/>
    <s v="01.25.05.12"/>
    <x v="10"/>
    <x v="3"/>
    <x v="3"/>
    <s v="Saúde"/>
    <s v="01.25.05"/>
    <s v="Saúde"/>
    <s v="01.25.05"/>
    <x v="7"/>
    <x v="0"/>
    <x v="4"/>
    <x v="4"/>
    <x v="0"/>
    <x v="1"/>
    <x v="0"/>
    <x v="0"/>
    <x v="10"/>
    <s v="2024-11-27"/>
    <x v="3"/>
    <n v="1500"/>
    <x v="0"/>
    <m/>
    <x v="0"/>
    <m/>
    <x v="385"/>
    <n v="100478111"/>
    <x v="0"/>
    <x v="0"/>
    <s v="Promoção e Inclusão Social"/>
    <s v="ORI"/>
    <x v="0"/>
    <m/>
    <x v="0"/>
    <x v="0"/>
    <x v="0"/>
    <x v="0"/>
    <x v="0"/>
    <x v="0"/>
    <x v="0"/>
    <x v="0"/>
    <x v="0"/>
    <x v="0"/>
    <x v="0"/>
    <s v="Promoção e Inclusão Social"/>
    <x v="0"/>
    <x v="0"/>
    <x v="0"/>
    <x v="0"/>
    <x v="1"/>
    <x v="0"/>
    <x v="0"/>
    <x v="0"/>
    <x v="0"/>
    <x v="0"/>
    <x v="0"/>
    <x v="0"/>
    <s v="Apoio socia a favor do Sr. Etelvino Lopes Borges Veiga, para assistência social, conforme anexo."/>
  </r>
  <r>
    <x v="1"/>
    <n v="0"/>
    <n v="0"/>
    <n v="0"/>
    <n v="6900"/>
    <x v="2424"/>
    <x v="0"/>
    <x v="0"/>
    <x v="0"/>
    <s v="01.27.06.80"/>
    <x v="1"/>
    <x v="1"/>
    <x v="1"/>
    <s v="Requalificação Urbana e habitação"/>
    <s v="01.27.06"/>
    <s v="Requalificação Urbana e habitação"/>
    <s v="01.27.06"/>
    <x v="1"/>
    <x v="0"/>
    <x v="0"/>
    <x v="0"/>
    <x v="0"/>
    <x v="1"/>
    <x v="1"/>
    <x v="0"/>
    <x v="10"/>
    <s v="2024-11-27"/>
    <x v="3"/>
    <n v="6900"/>
    <x v="0"/>
    <m/>
    <x v="0"/>
    <m/>
    <x v="2"/>
    <n v="100474696"/>
    <x v="0"/>
    <x v="1"/>
    <s v="Requalificação Urbana de Veneza"/>
    <s v="ORI"/>
    <x v="0"/>
    <m/>
    <x v="0"/>
    <x v="0"/>
    <x v="0"/>
    <x v="0"/>
    <x v="0"/>
    <x v="0"/>
    <x v="0"/>
    <x v="0"/>
    <x v="0"/>
    <x v="0"/>
    <x v="0"/>
    <s v="Requalificação Urbana de Veneza"/>
    <x v="0"/>
    <x v="0"/>
    <x v="0"/>
    <x v="0"/>
    <x v="1"/>
    <x v="0"/>
    <x v="0"/>
    <x v="0"/>
    <x v="0"/>
    <x v="0"/>
    <x v="1"/>
    <x v="0"/>
    <s v="Pagamento a favor de Sr. José Constantino Da Silva Leal, referente a aquisição de serviços de pintura e manutenção de postes e iluminação para trabalhos de requalificação urbana  e ambiental da praia de Veneza, conforme anexo."/>
  </r>
  <r>
    <x v="1"/>
    <n v="0"/>
    <n v="0"/>
    <n v="0"/>
    <n v="39100"/>
    <x v="2424"/>
    <x v="0"/>
    <x v="0"/>
    <x v="0"/>
    <s v="01.27.06.80"/>
    <x v="1"/>
    <x v="1"/>
    <x v="1"/>
    <s v="Requalificação Urbana e habitação"/>
    <s v="01.27.06"/>
    <s v="Requalificação Urbana e habitação"/>
    <s v="01.27.06"/>
    <x v="1"/>
    <x v="0"/>
    <x v="0"/>
    <x v="0"/>
    <x v="0"/>
    <x v="1"/>
    <x v="1"/>
    <x v="0"/>
    <x v="10"/>
    <s v="2024-11-27"/>
    <x v="3"/>
    <n v="39100"/>
    <x v="0"/>
    <m/>
    <x v="0"/>
    <m/>
    <x v="80"/>
    <n v="100479650"/>
    <x v="0"/>
    <x v="0"/>
    <s v="Requalificação Urbana de Veneza"/>
    <s v="ORI"/>
    <x v="0"/>
    <m/>
    <x v="0"/>
    <x v="0"/>
    <x v="0"/>
    <x v="0"/>
    <x v="0"/>
    <x v="0"/>
    <x v="0"/>
    <x v="0"/>
    <x v="0"/>
    <x v="0"/>
    <x v="0"/>
    <s v="Requalificação Urbana de Veneza"/>
    <x v="0"/>
    <x v="0"/>
    <x v="0"/>
    <x v="0"/>
    <x v="1"/>
    <x v="0"/>
    <x v="0"/>
    <x v="0"/>
    <x v="0"/>
    <x v="0"/>
    <x v="0"/>
    <x v="0"/>
    <s v="Pagamento a favor de Sr. José Constantino Da Silva Leal, referente a aquisição de serviços de pintura e manutenção de postes e iluminação para trabalhos de requalificação urbana  e ambiental da praia de Veneza, conforme anexo."/>
  </r>
  <r>
    <x v="0"/>
    <n v="0"/>
    <n v="0"/>
    <n v="0"/>
    <n v="5000"/>
    <x v="2425"/>
    <x v="0"/>
    <x v="0"/>
    <x v="0"/>
    <s v="01.25.05.12"/>
    <x v="10"/>
    <x v="3"/>
    <x v="3"/>
    <s v="Saúde"/>
    <s v="01.25.05"/>
    <s v="Saúde"/>
    <s v="01.25.05"/>
    <x v="7"/>
    <x v="0"/>
    <x v="4"/>
    <x v="4"/>
    <x v="0"/>
    <x v="1"/>
    <x v="0"/>
    <x v="0"/>
    <x v="10"/>
    <s v="2024-11-27"/>
    <x v="3"/>
    <n v="5000"/>
    <x v="0"/>
    <m/>
    <x v="0"/>
    <m/>
    <x v="386"/>
    <n v="100462088"/>
    <x v="0"/>
    <x v="0"/>
    <s v="Promoção e Inclusão Social"/>
    <s v="ORI"/>
    <x v="0"/>
    <m/>
    <x v="0"/>
    <x v="0"/>
    <x v="0"/>
    <x v="0"/>
    <x v="0"/>
    <x v="0"/>
    <x v="0"/>
    <x v="0"/>
    <x v="0"/>
    <x v="0"/>
    <x v="0"/>
    <s v="Promoção e Inclusão Social"/>
    <x v="0"/>
    <x v="0"/>
    <x v="0"/>
    <x v="0"/>
    <x v="1"/>
    <x v="0"/>
    <x v="0"/>
    <x v="0"/>
    <x v="0"/>
    <x v="0"/>
    <x v="0"/>
    <x v="0"/>
    <s v="Apoio social a favor Sra. FILOMENA DE PINA, para assistência social, conforme anexo."/>
  </r>
  <r>
    <x v="0"/>
    <n v="0"/>
    <n v="0"/>
    <n v="0"/>
    <n v="2800"/>
    <x v="2426"/>
    <x v="0"/>
    <x v="0"/>
    <x v="0"/>
    <s v="03.16.15"/>
    <x v="0"/>
    <x v="0"/>
    <x v="0"/>
    <s v="Direção Financeira"/>
    <s v="03.16.15"/>
    <s v="Direção Financeira"/>
    <s v="03.16.15"/>
    <x v="3"/>
    <x v="0"/>
    <x v="0"/>
    <x v="1"/>
    <x v="0"/>
    <x v="0"/>
    <x v="0"/>
    <x v="0"/>
    <x v="10"/>
    <s v="2024-11-27"/>
    <x v="3"/>
    <n v="2800"/>
    <x v="0"/>
    <m/>
    <x v="0"/>
    <m/>
    <x v="205"/>
    <n v="100478458"/>
    <x v="0"/>
    <x v="0"/>
    <s v="Direção Financeira"/>
    <s v="ORI"/>
    <x v="0"/>
    <m/>
    <x v="0"/>
    <x v="0"/>
    <x v="0"/>
    <x v="0"/>
    <x v="0"/>
    <x v="0"/>
    <x v="0"/>
    <x v="0"/>
    <x v="0"/>
    <x v="0"/>
    <x v="0"/>
    <s v="Direção Financeira"/>
    <x v="0"/>
    <x v="0"/>
    <x v="0"/>
    <x v="0"/>
    <x v="0"/>
    <x v="0"/>
    <x v="0"/>
    <x v="0"/>
    <x v="0"/>
    <x v="0"/>
    <x v="0"/>
    <x v="0"/>
    <s v="Ajuda de custo a favor do Sr. Felisberto Furtado Mendonça, pela sua deslocação em missão de serviço a cidade da Praia nos 03,09/11 de 2024, conforme justificativo em anexo."/>
  </r>
  <r>
    <x v="0"/>
    <n v="0"/>
    <n v="0"/>
    <n v="0"/>
    <n v="2800"/>
    <x v="2427"/>
    <x v="0"/>
    <x v="0"/>
    <x v="0"/>
    <s v="03.16.15"/>
    <x v="0"/>
    <x v="0"/>
    <x v="0"/>
    <s v="Direção Financeira"/>
    <s v="03.16.15"/>
    <s v="Direção Financeira"/>
    <s v="03.16.15"/>
    <x v="3"/>
    <x v="0"/>
    <x v="0"/>
    <x v="1"/>
    <x v="0"/>
    <x v="0"/>
    <x v="0"/>
    <x v="0"/>
    <x v="10"/>
    <s v="2024-11-27"/>
    <x v="3"/>
    <n v="2800"/>
    <x v="0"/>
    <m/>
    <x v="0"/>
    <m/>
    <x v="45"/>
    <n v="100432269"/>
    <x v="0"/>
    <x v="0"/>
    <s v="Direção Financeira"/>
    <s v="ORI"/>
    <x v="0"/>
    <m/>
    <x v="0"/>
    <x v="0"/>
    <x v="0"/>
    <x v="0"/>
    <x v="0"/>
    <x v="0"/>
    <x v="0"/>
    <x v="0"/>
    <x v="0"/>
    <x v="0"/>
    <x v="0"/>
    <s v="Direção Financeira"/>
    <x v="0"/>
    <x v="0"/>
    <x v="0"/>
    <x v="0"/>
    <x v="0"/>
    <x v="0"/>
    <x v="0"/>
    <x v="0"/>
    <x v="0"/>
    <x v="0"/>
    <x v="0"/>
    <x v="0"/>
    <s v="Ajuda de custo a favor do Sr. HERCULANO PEREIRA FERNANDES, pela sua deslocação em missão de serviço a cidade da Praia nos 10,27/11 de 2024, conforme justificativo em anexo.  "/>
  </r>
  <r>
    <x v="0"/>
    <n v="0"/>
    <n v="0"/>
    <n v="0"/>
    <n v="325682"/>
    <x v="2428"/>
    <x v="0"/>
    <x v="0"/>
    <x v="0"/>
    <s v="01.27.02.11"/>
    <x v="18"/>
    <x v="1"/>
    <x v="1"/>
    <s v="Saneamento básico"/>
    <s v="01.27.02"/>
    <s v="Saneamento básico"/>
    <s v="01.27.02"/>
    <x v="4"/>
    <x v="0"/>
    <x v="2"/>
    <x v="2"/>
    <x v="0"/>
    <x v="1"/>
    <x v="0"/>
    <x v="0"/>
    <x v="10"/>
    <s v="2024-11-27"/>
    <x v="3"/>
    <n v="325682"/>
    <x v="0"/>
    <m/>
    <x v="0"/>
    <m/>
    <x v="6"/>
    <n v="100474914"/>
    <x v="0"/>
    <x v="0"/>
    <s v="Reforço do saneamento básico"/>
    <s v="ORI"/>
    <x v="0"/>
    <m/>
    <x v="0"/>
    <x v="0"/>
    <x v="0"/>
    <x v="0"/>
    <x v="0"/>
    <x v="0"/>
    <x v="0"/>
    <x v="0"/>
    <x v="0"/>
    <x v="0"/>
    <x v="0"/>
    <s v="Reforço do saneamento básico"/>
    <x v="0"/>
    <x v="0"/>
    <x v="0"/>
    <x v="0"/>
    <x v="1"/>
    <x v="0"/>
    <x v="0"/>
    <x v="0"/>
    <x v="0"/>
    <x v="0"/>
    <x v="0"/>
    <x v="0"/>
    <s v="Pagamento a favor da Tesoureiro Municipal, destinados ao pagamento de trabalhos de limpeza urbana no âmbito do Projeto Município, durante o mês de novembro de 2024, conforme anexo."/>
  </r>
  <r>
    <x v="1"/>
    <n v="0"/>
    <n v="0"/>
    <n v="0"/>
    <n v="176176"/>
    <x v="2429"/>
    <x v="0"/>
    <x v="0"/>
    <x v="0"/>
    <s v="01.23.04.14"/>
    <x v="48"/>
    <x v="7"/>
    <x v="8"/>
    <s v="Ambiente"/>
    <s v="01.23.04"/>
    <s v="Ambiente"/>
    <s v="01.23.04"/>
    <x v="1"/>
    <x v="0"/>
    <x v="0"/>
    <x v="0"/>
    <x v="0"/>
    <x v="1"/>
    <x v="1"/>
    <x v="0"/>
    <x v="10"/>
    <s v="2024-11-27"/>
    <x v="3"/>
    <n v="176176"/>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a favor da Tesoureiro Municipal, destinados ao pagamento de trabalhos dos espaços verde realizado durante o mês de novembro de 2024, conforme anexo. "/>
  </r>
  <r>
    <x v="0"/>
    <n v="0"/>
    <n v="0"/>
    <n v="0"/>
    <n v="4200"/>
    <x v="2430"/>
    <x v="0"/>
    <x v="0"/>
    <x v="0"/>
    <s v="03.16.15"/>
    <x v="0"/>
    <x v="0"/>
    <x v="0"/>
    <s v="Direção Financeira"/>
    <s v="03.16.15"/>
    <s v="Direção Financeira"/>
    <s v="03.16.15"/>
    <x v="3"/>
    <x v="0"/>
    <x v="0"/>
    <x v="1"/>
    <x v="0"/>
    <x v="0"/>
    <x v="0"/>
    <x v="0"/>
    <x v="10"/>
    <s v="2024-11-27"/>
    <x v="3"/>
    <n v="4200"/>
    <x v="0"/>
    <m/>
    <x v="0"/>
    <m/>
    <x v="387"/>
    <n v="100479777"/>
    <x v="0"/>
    <x v="0"/>
    <s v="Direção Financeira"/>
    <s v="ORI"/>
    <x v="0"/>
    <m/>
    <x v="0"/>
    <x v="0"/>
    <x v="0"/>
    <x v="0"/>
    <x v="0"/>
    <x v="0"/>
    <x v="0"/>
    <x v="0"/>
    <x v="0"/>
    <x v="0"/>
    <x v="0"/>
    <s v="Direção Financeira"/>
    <x v="0"/>
    <x v="0"/>
    <x v="0"/>
    <x v="0"/>
    <x v="0"/>
    <x v="0"/>
    <x v="0"/>
    <x v="0"/>
    <x v="0"/>
    <x v="0"/>
    <x v="0"/>
    <x v="0"/>
    <s v="Ajuda de custo a favor do Sr. Luis Manuel Lopes Leal, pelo três deslocação em missão de serviço, conforme justificativo em anexo. "/>
  </r>
  <r>
    <x v="0"/>
    <n v="0"/>
    <n v="0"/>
    <n v="0"/>
    <n v="37500"/>
    <x v="2431"/>
    <x v="0"/>
    <x v="0"/>
    <x v="0"/>
    <s v="01.27.04.03"/>
    <x v="4"/>
    <x v="1"/>
    <x v="1"/>
    <s v="Infra-Estruturas e Transportes"/>
    <s v="01.27.04"/>
    <s v="Infra-Estruturas e Transportes"/>
    <s v="01.27.04"/>
    <x v="4"/>
    <x v="0"/>
    <x v="2"/>
    <x v="2"/>
    <x v="0"/>
    <x v="1"/>
    <x v="0"/>
    <x v="0"/>
    <x v="10"/>
    <s v="2024-11-27"/>
    <x v="3"/>
    <n v="37500"/>
    <x v="0"/>
    <m/>
    <x v="0"/>
    <m/>
    <x v="282"/>
    <n v="100477018"/>
    <x v="0"/>
    <x v="0"/>
    <s v="Plano de emergencia da epoca de chuvas"/>
    <s v="ORI"/>
    <x v="0"/>
    <m/>
    <x v="0"/>
    <x v="0"/>
    <x v="0"/>
    <x v="0"/>
    <x v="0"/>
    <x v="0"/>
    <x v="0"/>
    <x v="0"/>
    <x v="0"/>
    <x v="0"/>
    <x v="0"/>
    <s v="Plano de emergencia da epoca de chuvas"/>
    <x v="0"/>
    <x v="0"/>
    <x v="0"/>
    <x v="0"/>
    <x v="1"/>
    <x v="0"/>
    <x v="0"/>
    <x v="0"/>
    <x v="0"/>
    <x v="0"/>
    <x v="0"/>
    <x v="0"/>
    <s v="Pagamento a favor do Sr. Anilton Jesus Tavares Furtado, referente a 7500 unidade de paralelo para as obras de requalificação de Rabelado e Achada Pizara, conforme anexo."/>
  </r>
  <r>
    <x v="1"/>
    <n v="0"/>
    <n v="0"/>
    <n v="0"/>
    <n v="4000000"/>
    <x v="2432"/>
    <x v="0"/>
    <x v="0"/>
    <x v="0"/>
    <s v="01.27.03.12"/>
    <x v="53"/>
    <x v="1"/>
    <x v="1"/>
    <s v="Gestão de Recursos Hídricos"/>
    <s v="01.27.03"/>
    <s v="Gestão de Recursos Hídricos"/>
    <s v="01.27.03"/>
    <x v="46"/>
    <x v="0"/>
    <x v="0"/>
    <x v="0"/>
    <x v="0"/>
    <x v="1"/>
    <x v="1"/>
    <x v="0"/>
    <x v="10"/>
    <s v="2024-11-27"/>
    <x v="3"/>
    <n v="4000000"/>
    <x v="0"/>
    <m/>
    <x v="0"/>
    <m/>
    <x v="252"/>
    <n v="100356873"/>
    <x v="0"/>
    <x v="0"/>
    <s v="Ligações Domiciliarias em Jaquetão e Ribeira de Flamengos"/>
    <s v="ORI"/>
    <x v="0"/>
    <s v="LDJF"/>
    <x v="0"/>
    <x v="0"/>
    <x v="0"/>
    <x v="0"/>
    <x v="0"/>
    <x v="0"/>
    <x v="0"/>
    <x v="0"/>
    <x v="0"/>
    <x v="0"/>
    <x v="0"/>
    <s v="Ligações Domiciliarias em Jaquetão e Ribeira de Flamengos"/>
    <x v="0"/>
    <x v="0"/>
    <x v="0"/>
    <x v="0"/>
    <x v="1"/>
    <x v="0"/>
    <x v="0"/>
    <x v="0"/>
    <x v="0"/>
    <x v="0"/>
    <x v="0"/>
    <x v="0"/>
    <s v="Pagamento de uma parcela da fatura FA 2024/41 a favor de Mcv -Marpe Cabo Verde Construções, referente aos trabalhos contratuais no âmbito de execução da obra de construção de 9KM de rede de distribuição de agua em Ribeira de Flamengos, confrome anexo."/>
  </r>
  <r>
    <x v="1"/>
    <n v="0"/>
    <n v="0"/>
    <n v="0"/>
    <n v="10197476"/>
    <x v="2433"/>
    <x v="0"/>
    <x v="0"/>
    <x v="0"/>
    <s v="01.27.07.01"/>
    <x v="5"/>
    <x v="1"/>
    <x v="1"/>
    <s v="Requalificação Urbana e Habitação 2"/>
    <s v="01.27.07"/>
    <s v="Requalificação Urbana e Habitação 2"/>
    <s v="01.27.07"/>
    <x v="1"/>
    <x v="0"/>
    <x v="0"/>
    <x v="0"/>
    <x v="0"/>
    <x v="1"/>
    <x v="1"/>
    <x v="0"/>
    <x v="10"/>
    <s v="2024-11-27"/>
    <x v="3"/>
    <n v="10197476"/>
    <x v="0"/>
    <m/>
    <x v="0"/>
    <m/>
    <x v="12"/>
    <n v="100478565"/>
    <x v="0"/>
    <x v="0"/>
    <s v="Construção da Estrada de Mato Dentro"/>
    <s v="ORI"/>
    <x v="0"/>
    <m/>
    <x v="0"/>
    <x v="0"/>
    <x v="0"/>
    <x v="0"/>
    <x v="0"/>
    <x v="0"/>
    <x v="0"/>
    <x v="0"/>
    <x v="0"/>
    <x v="0"/>
    <x v="0"/>
    <s v="Construção da Estrada de Mato Dentro"/>
    <x v="0"/>
    <x v="0"/>
    <x v="0"/>
    <x v="0"/>
    <x v="1"/>
    <x v="0"/>
    <x v="0"/>
    <x v="0"/>
    <x v="0"/>
    <x v="0"/>
    <x v="0"/>
    <x v="0"/>
    <s v="Liquidação do adiantamento do adiantamento da empreitada da obra de construção da estrada de Mato Dentro, conforme proposta em anexo."/>
  </r>
  <r>
    <x v="1"/>
    <n v="0"/>
    <n v="0"/>
    <n v="0"/>
    <n v="7918200"/>
    <x v="2434"/>
    <x v="0"/>
    <x v="0"/>
    <x v="0"/>
    <s v="01.27.07.01"/>
    <x v="5"/>
    <x v="1"/>
    <x v="1"/>
    <s v="Requalificação Urbana e Habitação 2"/>
    <s v="01.27.07"/>
    <s v="Requalificação Urbana e Habitação 2"/>
    <s v="01.27.07"/>
    <x v="1"/>
    <x v="0"/>
    <x v="0"/>
    <x v="0"/>
    <x v="0"/>
    <x v="1"/>
    <x v="1"/>
    <x v="0"/>
    <x v="10"/>
    <s v="2024-11-27"/>
    <x v="3"/>
    <n v="7918200"/>
    <x v="0"/>
    <m/>
    <x v="0"/>
    <m/>
    <x v="12"/>
    <n v="100478565"/>
    <x v="0"/>
    <x v="0"/>
    <s v="Construção da Estrada de Mato Dentro"/>
    <s v="ORI"/>
    <x v="0"/>
    <m/>
    <x v="0"/>
    <x v="0"/>
    <x v="0"/>
    <x v="0"/>
    <x v="0"/>
    <x v="0"/>
    <x v="0"/>
    <x v="0"/>
    <x v="0"/>
    <x v="0"/>
    <x v="0"/>
    <s v="Construção da Estrada de Mato Dentro"/>
    <x v="0"/>
    <x v="0"/>
    <x v="0"/>
    <x v="0"/>
    <x v="1"/>
    <x v="0"/>
    <x v="0"/>
    <x v="0"/>
    <x v="0"/>
    <x v="0"/>
    <x v="0"/>
    <x v="0"/>
    <s v="Liquidação do auto nº 1 da empreitada da obra de construção da estrada de Mato Dentro, conforme proposta em anexo."/>
  </r>
  <r>
    <x v="0"/>
    <n v="0"/>
    <n v="0"/>
    <n v="0"/>
    <n v="5000"/>
    <x v="2435"/>
    <x v="0"/>
    <x v="0"/>
    <x v="0"/>
    <s v="03.16.15"/>
    <x v="0"/>
    <x v="0"/>
    <x v="0"/>
    <s v="Direção Financeira"/>
    <s v="03.16.15"/>
    <s v="Direção Financeira"/>
    <s v="03.16.15"/>
    <x v="3"/>
    <x v="0"/>
    <x v="0"/>
    <x v="1"/>
    <x v="0"/>
    <x v="0"/>
    <x v="0"/>
    <x v="0"/>
    <x v="10"/>
    <s v="2024-11-27"/>
    <x v="3"/>
    <n v="5000"/>
    <x v="0"/>
    <m/>
    <x v="0"/>
    <m/>
    <x v="42"/>
    <n v="100476245"/>
    <x v="0"/>
    <x v="0"/>
    <s v="Direção Financeira"/>
    <s v="ORI"/>
    <x v="0"/>
    <m/>
    <x v="0"/>
    <x v="0"/>
    <x v="0"/>
    <x v="0"/>
    <x v="0"/>
    <x v="0"/>
    <x v="0"/>
    <x v="0"/>
    <x v="0"/>
    <x v="0"/>
    <x v="0"/>
    <s v="Direção Financeira"/>
    <x v="0"/>
    <x v="0"/>
    <x v="0"/>
    <x v="0"/>
    <x v="0"/>
    <x v="0"/>
    <x v="0"/>
    <x v="0"/>
    <x v="0"/>
    <x v="0"/>
    <x v="0"/>
    <x v="0"/>
    <s v="Pagamento ajuda de custo + subsidio transporte, deslocação a cidade da Praia nos dias 19 e 20 de novembro."/>
  </r>
  <r>
    <x v="0"/>
    <n v="0"/>
    <n v="0"/>
    <n v="0"/>
    <n v="2300"/>
    <x v="2436"/>
    <x v="0"/>
    <x v="0"/>
    <x v="0"/>
    <s v="03.16.15"/>
    <x v="0"/>
    <x v="0"/>
    <x v="0"/>
    <s v="Direção Financeira"/>
    <s v="03.16.15"/>
    <s v="Direção Financeira"/>
    <s v="03.16.15"/>
    <x v="41"/>
    <x v="0"/>
    <x v="0"/>
    <x v="1"/>
    <x v="0"/>
    <x v="0"/>
    <x v="0"/>
    <x v="0"/>
    <x v="10"/>
    <s v="2024-11-27"/>
    <x v="3"/>
    <n v="2300"/>
    <x v="0"/>
    <m/>
    <x v="0"/>
    <m/>
    <x v="6"/>
    <n v="100474914"/>
    <x v="0"/>
    <x v="0"/>
    <s v="Direção Financeira"/>
    <s v="ORI"/>
    <x v="0"/>
    <m/>
    <x v="0"/>
    <x v="0"/>
    <x v="0"/>
    <x v="0"/>
    <x v="0"/>
    <x v="0"/>
    <x v="0"/>
    <x v="0"/>
    <x v="0"/>
    <x v="0"/>
    <x v="0"/>
    <s v="Direção Financeira"/>
    <x v="0"/>
    <x v="0"/>
    <x v="0"/>
    <x v="0"/>
    <x v="0"/>
    <x v="0"/>
    <x v="0"/>
    <x v="0"/>
    <x v="0"/>
    <x v="0"/>
    <x v="0"/>
    <x v="0"/>
    <s v="Pagamento referente a inspeção periódica da viatura ST 70 UQ, conforme proposta em anexo."/>
  </r>
  <r>
    <x v="0"/>
    <n v="0"/>
    <n v="0"/>
    <n v="0"/>
    <n v="32194"/>
    <x v="2437"/>
    <x v="0"/>
    <x v="1"/>
    <x v="0"/>
    <s v="80.02.01"/>
    <x v="2"/>
    <x v="2"/>
    <x v="2"/>
    <s v="Retenções Iur"/>
    <s v="80.02.01"/>
    <s v="Retenções Iur"/>
    <s v="80.02.01"/>
    <x v="2"/>
    <x v="0"/>
    <x v="1"/>
    <x v="0"/>
    <x v="1"/>
    <x v="2"/>
    <x v="2"/>
    <x v="0"/>
    <x v="10"/>
    <s v="2024-11-26"/>
    <x v="3"/>
    <n v="32194"/>
    <x v="0"/>
    <m/>
    <x v="0"/>
    <m/>
    <x v="2"/>
    <n v="100474696"/>
    <x v="0"/>
    <x v="0"/>
    <s v="Retenções Iur"/>
    <s v="ORI"/>
    <x v="0"/>
    <s v="RIUR"/>
    <x v="0"/>
    <x v="0"/>
    <x v="0"/>
    <x v="0"/>
    <x v="0"/>
    <x v="0"/>
    <x v="0"/>
    <x v="0"/>
    <x v="0"/>
    <x v="0"/>
    <x v="0"/>
    <s v="Retenções Iur"/>
    <x v="0"/>
    <x v="0"/>
    <x v="0"/>
    <x v="0"/>
    <x v="2"/>
    <x v="0"/>
    <x v="0"/>
    <x v="0"/>
    <x v="0"/>
    <x v="1"/>
    <x v="0"/>
    <x v="0"/>
    <s v="RETENCAO OT"/>
  </r>
  <r>
    <x v="0"/>
    <n v="0"/>
    <n v="0"/>
    <n v="0"/>
    <n v="4989"/>
    <x v="2438"/>
    <x v="0"/>
    <x v="1"/>
    <x v="0"/>
    <s v="80.02.10.26"/>
    <x v="13"/>
    <x v="2"/>
    <x v="2"/>
    <s v="Outros"/>
    <s v="80.02.10"/>
    <s v="Outros"/>
    <s v="80.02.10"/>
    <x v="34"/>
    <x v="0"/>
    <x v="1"/>
    <x v="9"/>
    <x v="1"/>
    <x v="2"/>
    <x v="2"/>
    <x v="0"/>
    <x v="10"/>
    <s v="2024-11-26"/>
    <x v="3"/>
    <n v="4989"/>
    <x v="0"/>
    <m/>
    <x v="0"/>
    <m/>
    <x v="15"/>
    <n v="100479277"/>
    <x v="0"/>
    <x v="0"/>
    <s v="Retenção Sansung"/>
    <s v="ORI"/>
    <x v="0"/>
    <s v="RS"/>
    <x v="0"/>
    <x v="0"/>
    <x v="0"/>
    <x v="0"/>
    <x v="0"/>
    <x v="0"/>
    <x v="0"/>
    <x v="0"/>
    <x v="0"/>
    <x v="0"/>
    <x v="0"/>
    <s v="Retenção Sansung"/>
    <x v="0"/>
    <x v="0"/>
    <x v="0"/>
    <x v="0"/>
    <x v="2"/>
    <x v="0"/>
    <x v="0"/>
    <x v="0"/>
    <x v="0"/>
    <x v="1"/>
    <x v="0"/>
    <x v="0"/>
    <s v="RETENCAO OT"/>
  </r>
  <r>
    <x v="0"/>
    <n v="0"/>
    <n v="0"/>
    <n v="0"/>
    <n v="5840"/>
    <x v="2439"/>
    <x v="0"/>
    <x v="1"/>
    <x v="0"/>
    <s v="80.02.10.01"/>
    <x v="16"/>
    <x v="2"/>
    <x v="2"/>
    <s v="Outros"/>
    <s v="80.02.10"/>
    <s v="Outros"/>
    <s v="80.02.10"/>
    <x v="37"/>
    <x v="0"/>
    <x v="1"/>
    <x v="0"/>
    <x v="1"/>
    <x v="2"/>
    <x v="2"/>
    <x v="0"/>
    <x v="10"/>
    <s v="2024-11-25"/>
    <x v="3"/>
    <n v="58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3942"/>
    <x v="2440"/>
    <x v="0"/>
    <x v="1"/>
    <x v="0"/>
    <s v="80.02.01"/>
    <x v="2"/>
    <x v="2"/>
    <x v="2"/>
    <s v="Retenções Iur"/>
    <s v="80.02.01"/>
    <s v="Retenções Iur"/>
    <s v="80.02.01"/>
    <x v="2"/>
    <x v="0"/>
    <x v="1"/>
    <x v="0"/>
    <x v="1"/>
    <x v="2"/>
    <x v="2"/>
    <x v="0"/>
    <x v="10"/>
    <s v="2024-11-22"/>
    <x v="3"/>
    <n v="23942"/>
    <x v="0"/>
    <m/>
    <x v="0"/>
    <m/>
    <x v="2"/>
    <n v="100474696"/>
    <x v="0"/>
    <x v="0"/>
    <s v="Retenções Iur"/>
    <s v="ORI"/>
    <x v="0"/>
    <s v="RIUR"/>
    <x v="0"/>
    <x v="0"/>
    <x v="0"/>
    <x v="0"/>
    <x v="0"/>
    <x v="0"/>
    <x v="0"/>
    <x v="0"/>
    <x v="0"/>
    <x v="0"/>
    <x v="0"/>
    <s v="Retenções Iur"/>
    <x v="0"/>
    <x v="0"/>
    <x v="0"/>
    <x v="0"/>
    <x v="2"/>
    <x v="0"/>
    <x v="0"/>
    <x v="0"/>
    <x v="0"/>
    <x v="1"/>
    <x v="0"/>
    <x v="0"/>
    <s v="RETENCAO OT"/>
  </r>
  <r>
    <x v="0"/>
    <n v="0"/>
    <n v="0"/>
    <n v="0"/>
    <n v="34613"/>
    <x v="2441"/>
    <x v="0"/>
    <x v="1"/>
    <x v="0"/>
    <s v="80.02.10.01"/>
    <x v="16"/>
    <x v="2"/>
    <x v="2"/>
    <s v="Outros"/>
    <s v="80.02.10"/>
    <s v="Outros"/>
    <s v="80.02.10"/>
    <x v="37"/>
    <x v="0"/>
    <x v="1"/>
    <x v="0"/>
    <x v="1"/>
    <x v="2"/>
    <x v="2"/>
    <x v="0"/>
    <x v="10"/>
    <s v="2024-11-22"/>
    <x v="3"/>
    <n v="346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90"/>
    <x v="2442"/>
    <x v="0"/>
    <x v="1"/>
    <x v="0"/>
    <s v="80.02.10.02"/>
    <x v="42"/>
    <x v="2"/>
    <x v="2"/>
    <s v="Outros"/>
    <s v="80.02.10"/>
    <s v="Outros"/>
    <s v="80.02.10"/>
    <x v="67"/>
    <x v="0"/>
    <x v="1"/>
    <x v="0"/>
    <x v="1"/>
    <x v="2"/>
    <x v="2"/>
    <x v="0"/>
    <x v="10"/>
    <s v="2024-11-22"/>
    <x v="3"/>
    <n v="190"/>
    <x v="0"/>
    <m/>
    <x v="0"/>
    <m/>
    <x v="16"/>
    <n v="100474707"/>
    <x v="0"/>
    <x v="0"/>
    <s v="Retençoes STAPS"/>
    <s v="ORI"/>
    <x v="0"/>
    <s v="RSND"/>
    <x v="0"/>
    <x v="0"/>
    <x v="0"/>
    <x v="0"/>
    <x v="0"/>
    <x v="0"/>
    <x v="0"/>
    <x v="0"/>
    <x v="0"/>
    <x v="0"/>
    <x v="0"/>
    <s v="Retençoes STAPS"/>
    <x v="0"/>
    <x v="0"/>
    <x v="0"/>
    <x v="0"/>
    <x v="2"/>
    <x v="0"/>
    <x v="0"/>
    <x v="0"/>
    <x v="0"/>
    <x v="1"/>
    <x v="0"/>
    <x v="0"/>
    <s v="RETENCAO OT"/>
  </r>
  <r>
    <x v="0"/>
    <n v="0"/>
    <n v="0"/>
    <n v="0"/>
    <n v="4348"/>
    <x v="2443"/>
    <x v="0"/>
    <x v="1"/>
    <x v="0"/>
    <s v="80.02.10.26"/>
    <x v="13"/>
    <x v="2"/>
    <x v="2"/>
    <s v="Outros"/>
    <s v="80.02.10"/>
    <s v="Outros"/>
    <s v="80.02.10"/>
    <x v="34"/>
    <x v="0"/>
    <x v="1"/>
    <x v="9"/>
    <x v="1"/>
    <x v="2"/>
    <x v="2"/>
    <x v="0"/>
    <x v="10"/>
    <s v="2024-11-22"/>
    <x v="3"/>
    <n v="4348"/>
    <x v="0"/>
    <m/>
    <x v="0"/>
    <m/>
    <x v="15"/>
    <n v="100479277"/>
    <x v="0"/>
    <x v="0"/>
    <s v="Retenção Sansung"/>
    <s v="ORI"/>
    <x v="0"/>
    <s v="RS"/>
    <x v="0"/>
    <x v="0"/>
    <x v="0"/>
    <x v="0"/>
    <x v="0"/>
    <x v="0"/>
    <x v="0"/>
    <x v="0"/>
    <x v="0"/>
    <x v="0"/>
    <x v="0"/>
    <s v="Retenção Sansung"/>
    <x v="0"/>
    <x v="0"/>
    <x v="0"/>
    <x v="0"/>
    <x v="2"/>
    <x v="0"/>
    <x v="0"/>
    <x v="0"/>
    <x v="0"/>
    <x v="1"/>
    <x v="0"/>
    <x v="0"/>
    <s v="RETENCAO OT"/>
  </r>
  <r>
    <x v="0"/>
    <n v="0"/>
    <n v="0"/>
    <n v="0"/>
    <n v="72362"/>
    <x v="2444"/>
    <x v="0"/>
    <x v="1"/>
    <x v="0"/>
    <s v="80.02.01"/>
    <x v="2"/>
    <x v="2"/>
    <x v="2"/>
    <s v="Retenções Iur"/>
    <s v="80.02.01"/>
    <s v="Retenções Iur"/>
    <s v="80.02.01"/>
    <x v="2"/>
    <x v="0"/>
    <x v="1"/>
    <x v="0"/>
    <x v="1"/>
    <x v="2"/>
    <x v="2"/>
    <x v="0"/>
    <x v="10"/>
    <s v="2024-11-22"/>
    <x v="3"/>
    <n v="72362"/>
    <x v="0"/>
    <m/>
    <x v="0"/>
    <m/>
    <x v="2"/>
    <n v="100474696"/>
    <x v="0"/>
    <x v="0"/>
    <s v="Retenções Iur"/>
    <s v="ORI"/>
    <x v="0"/>
    <s v="RIUR"/>
    <x v="0"/>
    <x v="0"/>
    <x v="0"/>
    <x v="0"/>
    <x v="0"/>
    <x v="0"/>
    <x v="0"/>
    <x v="0"/>
    <x v="0"/>
    <x v="0"/>
    <x v="0"/>
    <s v="Retenções Iur"/>
    <x v="0"/>
    <x v="0"/>
    <x v="0"/>
    <x v="0"/>
    <x v="2"/>
    <x v="0"/>
    <x v="0"/>
    <x v="0"/>
    <x v="0"/>
    <x v="1"/>
    <x v="0"/>
    <x v="0"/>
    <s v="RETENCAO OT"/>
  </r>
  <r>
    <x v="0"/>
    <n v="0"/>
    <n v="0"/>
    <n v="0"/>
    <n v="12000"/>
    <x v="2445"/>
    <x v="0"/>
    <x v="1"/>
    <x v="0"/>
    <s v="80.02.10.03"/>
    <x v="43"/>
    <x v="2"/>
    <x v="2"/>
    <s v="Outros"/>
    <s v="80.02.10"/>
    <s v="Outros"/>
    <s v="80.02.10"/>
    <x v="68"/>
    <x v="0"/>
    <x v="1"/>
    <x v="0"/>
    <x v="1"/>
    <x v="2"/>
    <x v="2"/>
    <x v="0"/>
    <x v="10"/>
    <s v="2024-11-22"/>
    <x v="3"/>
    <n v="12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82817"/>
    <x v="2446"/>
    <x v="0"/>
    <x v="1"/>
    <x v="0"/>
    <s v="80.02.10.01"/>
    <x v="16"/>
    <x v="2"/>
    <x v="2"/>
    <s v="Outros"/>
    <s v="80.02.10"/>
    <s v="Outros"/>
    <s v="80.02.10"/>
    <x v="37"/>
    <x v="0"/>
    <x v="1"/>
    <x v="0"/>
    <x v="1"/>
    <x v="2"/>
    <x v="2"/>
    <x v="0"/>
    <x v="10"/>
    <s v="2024-11-22"/>
    <x v="3"/>
    <n v="82817"/>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50"/>
    <x v="2447"/>
    <x v="0"/>
    <x v="1"/>
    <x v="0"/>
    <s v="80.02.10.02"/>
    <x v="42"/>
    <x v="2"/>
    <x v="2"/>
    <s v="Outros"/>
    <s v="80.02.10"/>
    <s v="Outros"/>
    <s v="80.02.10"/>
    <x v="67"/>
    <x v="0"/>
    <x v="1"/>
    <x v="0"/>
    <x v="1"/>
    <x v="2"/>
    <x v="2"/>
    <x v="0"/>
    <x v="10"/>
    <s v="2024-11-22"/>
    <x v="3"/>
    <n v="450"/>
    <x v="0"/>
    <m/>
    <x v="0"/>
    <m/>
    <x v="16"/>
    <n v="100474707"/>
    <x v="0"/>
    <x v="0"/>
    <s v="Retençoes STAPS"/>
    <s v="ORI"/>
    <x v="0"/>
    <s v="RSND"/>
    <x v="0"/>
    <x v="0"/>
    <x v="0"/>
    <x v="0"/>
    <x v="0"/>
    <x v="0"/>
    <x v="0"/>
    <x v="0"/>
    <x v="0"/>
    <x v="0"/>
    <x v="0"/>
    <s v="Retençoes STAPS"/>
    <x v="0"/>
    <x v="0"/>
    <x v="0"/>
    <x v="0"/>
    <x v="2"/>
    <x v="0"/>
    <x v="0"/>
    <x v="0"/>
    <x v="0"/>
    <x v="1"/>
    <x v="0"/>
    <x v="0"/>
    <s v="RETENCAO OT"/>
  </r>
  <r>
    <x v="0"/>
    <n v="0"/>
    <n v="0"/>
    <n v="0"/>
    <n v="800"/>
    <x v="2448"/>
    <x v="0"/>
    <x v="1"/>
    <x v="0"/>
    <s v="80.02.10.20"/>
    <x v="20"/>
    <x v="2"/>
    <x v="2"/>
    <s v="Outros"/>
    <s v="80.02.10"/>
    <s v="Outros"/>
    <s v="80.02.10"/>
    <x v="34"/>
    <x v="0"/>
    <x v="1"/>
    <x v="9"/>
    <x v="1"/>
    <x v="2"/>
    <x v="2"/>
    <x v="0"/>
    <x v="10"/>
    <s v="2024-11-22"/>
    <x v="3"/>
    <n v="800"/>
    <x v="0"/>
    <m/>
    <x v="0"/>
    <m/>
    <x v="54"/>
    <n v="100477977"/>
    <x v="0"/>
    <x v="0"/>
    <s v="Retenções CVMovel"/>
    <s v="ORI"/>
    <x v="0"/>
    <s v="RT"/>
    <x v="0"/>
    <x v="0"/>
    <x v="0"/>
    <x v="0"/>
    <x v="0"/>
    <x v="0"/>
    <x v="0"/>
    <x v="0"/>
    <x v="0"/>
    <x v="0"/>
    <x v="0"/>
    <s v="Retenções CVMovel"/>
    <x v="0"/>
    <x v="0"/>
    <x v="0"/>
    <x v="0"/>
    <x v="2"/>
    <x v="0"/>
    <x v="0"/>
    <x v="0"/>
    <x v="0"/>
    <x v="1"/>
    <x v="0"/>
    <x v="0"/>
    <s v="RETENCAO OT"/>
  </r>
  <r>
    <x v="0"/>
    <n v="0"/>
    <n v="0"/>
    <n v="0"/>
    <n v="7400"/>
    <x v="2449"/>
    <x v="0"/>
    <x v="1"/>
    <x v="0"/>
    <s v="80.02.10.26"/>
    <x v="13"/>
    <x v="2"/>
    <x v="2"/>
    <s v="Outros"/>
    <s v="80.02.10"/>
    <s v="Outros"/>
    <s v="80.02.10"/>
    <x v="34"/>
    <x v="0"/>
    <x v="1"/>
    <x v="9"/>
    <x v="1"/>
    <x v="2"/>
    <x v="2"/>
    <x v="0"/>
    <x v="10"/>
    <s v="2024-11-22"/>
    <x v="3"/>
    <n v="7400"/>
    <x v="0"/>
    <m/>
    <x v="0"/>
    <m/>
    <x v="15"/>
    <n v="100479277"/>
    <x v="0"/>
    <x v="0"/>
    <s v="Retenção Sansung"/>
    <s v="ORI"/>
    <x v="0"/>
    <s v="RS"/>
    <x v="0"/>
    <x v="0"/>
    <x v="0"/>
    <x v="0"/>
    <x v="0"/>
    <x v="0"/>
    <x v="0"/>
    <x v="0"/>
    <x v="0"/>
    <x v="0"/>
    <x v="0"/>
    <s v="Retenção Sansung"/>
    <x v="0"/>
    <x v="0"/>
    <x v="0"/>
    <x v="0"/>
    <x v="2"/>
    <x v="0"/>
    <x v="0"/>
    <x v="0"/>
    <x v="0"/>
    <x v="1"/>
    <x v="0"/>
    <x v="0"/>
    <s v="RETENCAO OT"/>
  </r>
  <r>
    <x v="0"/>
    <n v="0"/>
    <n v="0"/>
    <n v="0"/>
    <n v="32760"/>
    <x v="2450"/>
    <x v="0"/>
    <x v="1"/>
    <x v="0"/>
    <s v="80.02.01"/>
    <x v="2"/>
    <x v="2"/>
    <x v="2"/>
    <s v="Retenções Iur"/>
    <s v="80.02.01"/>
    <s v="Retenções Iur"/>
    <s v="80.02.01"/>
    <x v="2"/>
    <x v="0"/>
    <x v="1"/>
    <x v="0"/>
    <x v="1"/>
    <x v="2"/>
    <x v="2"/>
    <x v="0"/>
    <x v="10"/>
    <s v="2024-11-22"/>
    <x v="3"/>
    <n v="32760"/>
    <x v="0"/>
    <m/>
    <x v="0"/>
    <m/>
    <x v="2"/>
    <n v="100474696"/>
    <x v="0"/>
    <x v="0"/>
    <s v="Retenções Iur"/>
    <s v="ORI"/>
    <x v="0"/>
    <s v="RIUR"/>
    <x v="0"/>
    <x v="0"/>
    <x v="0"/>
    <x v="0"/>
    <x v="0"/>
    <x v="0"/>
    <x v="0"/>
    <x v="0"/>
    <x v="0"/>
    <x v="0"/>
    <x v="0"/>
    <s v="Retenções Iur"/>
    <x v="0"/>
    <x v="0"/>
    <x v="0"/>
    <x v="0"/>
    <x v="2"/>
    <x v="0"/>
    <x v="0"/>
    <x v="0"/>
    <x v="0"/>
    <x v="1"/>
    <x v="0"/>
    <x v="0"/>
    <s v="RETENCAO OT"/>
  </r>
  <r>
    <x v="0"/>
    <n v="0"/>
    <n v="0"/>
    <n v="0"/>
    <n v="9000"/>
    <x v="2451"/>
    <x v="0"/>
    <x v="1"/>
    <x v="0"/>
    <s v="80.02.10.03"/>
    <x v="43"/>
    <x v="2"/>
    <x v="2"/>
    <s v="Outros"/>
    <s v="80.02.10"/>
    <s v="Outros"/>
    <s v="80.02.10"/>
    <x v="68"/>
    <x v="0"/>
    <x v="1"/>
    <x v="0"/>
    <x v="1"/>
    <x v="2"/>
    <x v="2"/>
    <x v="0"/>
    <x v="10"/>
    <s v="2024-11-22"/>
    <x v="3"/>
    <n v="9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49733"/>
    <x v="2452"/>
    <x v="0"/>
    <x v="1"/>
    <x v="0"/>
    <s v="80.02.10.01"/>
    <x v="16"/>
    <x v="2"/>
    <x v="2"/>
    <s v="Outros"/>
    <s v="80.02.10"/>
    <s v="Outros"/>
    <s v="80.02.10"/>
    <x v="37"/>
    <x v="0"/>
    <x v="1"/>
    <x v="0"/>
    <x v="1"/>
    <x v="2"/>
    <x v="2"/>
    <x v="0"/>
    <x v="10"/>
    <s v="2024-11-22"/>
    <x v="3"/>
    <n v="4973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40"/>
    <x v="2453"/>
    <x v="0"/>
    <x v="1"/>
    <x v="0"/>
    <s v="80.02.10.24"/>
    <x v="47"/>
    <x v="2"/>
    <x v="2"/>
    <s v="Outros"/>
    <s v="80.02.10"/>
    <s v="Outros"/>
    <s v="80.02.10"/>
    <x v="67"/>
    <x v="0"/>
    <x v="1"/>
    <x v="0"/>
    <x v="1"/>
    <x v="2"/>
    <x v="2"/>
    <x v="0"/>
    <x v="10"/>
    <s v="2024-11-22"/>
    <x v="3"/>
    <n v="1040"/>
    <x v="0"/>
    <m/>
    <x v="0"/>
    <m/>
    <x v="18"/>
    <n v="100478987"/>
    <x v="0"/>
    <x v="0"/>
    <s v="Retenções SIACSA"/>
    <s v="ORI"/>
    <x v="0"/>
    <s v="SIACSA"/>
    <x v="0"/>
    <x v="0"/>
    <x v="0"/>
    <x v="0"/>
    <x v="0"/>
    <x v="0"/>
    <x v="0"/>
    <x v="0"/>
    <x v="0"/>
    <x v="0"/>
    <x v="0"/>
    <s v="Retenções SIACSA"/>
    <x v="0"/>
    <x v="0"/>
    <x v="0"/>
    <x v="0"/>
    <x v="2"/>
    <x v="0"/>
    <x v="0"/>
    <x v="0"/>
    <x v="0"/>
    <x v="1"/>
    <x v="0"/>
    <x v="0"/>
    <s v="RETENCAO OT"/>
  </r>
  <r>
    <x v="0"/>
    <n v="0"/>
    <n v="0"/>
    <n v="0"/>
    <n v="5448"/>
    <x v="2454"/>
    <x v="0"/>
    <x v="1"/>
    <x v="0"/>
    <s v="80.02.10.26"/>
    <x v="13"/>
    <x v="2"/>
    <x v="2"/>
    <s v="Outros"/>
    <s v="80.02.10"/>
    <s v="Outros"/>
    <s v="80.02.10"/>
    <x v="34"/>
    <x v="0"/>
    <x v="1"/>
    <x v="9"/>
    <x v="1"/>
    <x v="2"/>
    <x v="2"/>
    <x v="0"/>
    <x v="10"/>
    <s v="2024-11-22"/>
    <x v="3"/>
    <n v="5448"/>
    <x v="0"/>
    <m/>
    <x v="0"/>
    <m/>
    <x v="15"/>
    <n v="100479277"/>
    <x v="0"/>
    <x v="0"/>
    <s v="Retenção Sansung"/>
    <s v="ORI"/>
    <x v="0"/>
    <s v="RS"/>
    <x v="0"/>
    <x v="0"/>
    <x v="0"/>
    <x v="0"/>
    <x v="0"/>
    <x v="0"/>
    <x v="0"/>
    <x v="0"/>
    <x v="0"/>
    <x v="0"/>
    <x v="0"/>
    <s v="Retenção Sansung"/>
    <x v="0"/>
    <x v="0"/>
    <x v="0"/>
    <x v="0"/>
    <x v="2"/>
    <x v="0"/>
    <x v="0"/>
    <x v="0"/>
    <x v="0"/>
    <x v="1"/>
    <x v="0"/>
    <x v="0"/>
    <s v="RETENCAO OT"/>
  </r>
  <r>
    <x v="0"/>
    <n v="0"/>
    <n v="0"/>
    <n v="0"/>
    <n v="6411"/>
    <x v="2455"/>
    <x v="0"/>
    <x v="1"/>
    <x v="0"/>
    <s v="80.02.01"/>
    <x v="2"/>
    <x v="2"/>
    <x v="2"/>
    <s v="Retenções Iur"/>
    <s v="80.02.01"/>
    <s v="Retenções Iur"/>
    <s v="80.02.01"/>
    <x v="2"/>
    <x v="0"/>
    <x v="1"/>
    <x v="0"/>
    <x v="1"/>
    <x v="2"/>
    <x v="2"/>
    <x v="0"/>
    <x v="10"/>
    <s v="2024-11-22"/>
    <x v="3"/>
    <n v="6411"/>
    <x v="0"/>
    <m/>
    <x v="0"/>
    <m/>
    <x v="2"/>
    <n v="100474696"/>
    <x v="0"/>
    <x v="0"/>
    <s v="Retenções Iur"/>
    <s v="ORI"/>
    <x v="0"/>
    <s v="RIUR"/>
    <x v="0"/>
    <x v="0"/>
    <x v="0"/>
    <x v="0"/>
    <x v="0"/>
    <x v="0"/>
    <x v="0"/>
    <x v="0"/>
    <x v="0"/>
    <x v="0"/>
    <x v="0"/>
    <s v="Retenções Iur"/>
    <x v="0"/>
    <x v="0"/>
    <x v="0"/>
    <x v="0"/>
    <x v="2"/>
    <x v="0"/>
    <x v="0"/>
    <x v="0"/>
    <x v="0"/>
    <x v="1"/>
    <x v="0"/>
    <x v="0"/>
    <s v="RETENCAO OT"/>
  </r>
  <r>
    <x v="0"/>
    <n v="0"/>
    <n v="0"/>
    <n v="0"/>
    <n v="10834"/>
    <x v="2456"/>
    <x v="0"/>
    <x v="1"/>
    <x v="0"/>
    <s v="80.02.01"/>
    <x v="2"/>
    <x v="2"/>
    <x v="2"/>
    <s v="Retenções Iur"/>
    <s v="80.02.01"/>
    <s v="Retenções Iur"/>
    <s v="80.02.01"/>
    <x v="2"/>
    <x v="0"/>
    <x v="1"/>
    <x v="0"/>
    <x v="1"/>
    <x v="2"/>
    <x v="2"/>
    <x v="0"/>
    <x v="10"/>
    <s v="2024-11-22"/>
    <x v="3"/>
    <n v="10834"/>
    <x v="0"/>
    <m/>
    <x v="0"/>
    <m/>
    <x v="2"/>
    <n v="100474696"/>
    <x v="0"/>
    <x v="0"/>
    <s v="Retenções Iur"/>
    <s v="ORI"/>
    <x v="0"/>
    <s v="RIUR"/>
    <x v="0"/>
    <x v="0"/>
    <x v="0"/>
    <x v="0"/>
    <x v="0"/>
    <x v="0"/>
    <x v="0"/>
    <x v="0"/>
    <x v="0"/>
    <x v="0"/>
    <x v="0"/>
    <s v="Retenções Iur"/>
    <x v="0"/>
    <x v="0"/>
    <x v="0"/>
    <x v="0"/>
    <x v="2"/>
    <x v="0"/>
    <x v="0"/>
    <x v="0"/>
    <x v="0"/>
    <x v="1"/>
    <x v="0"/>
    <x v="0"/>
    <s v="RETENCAO OT"/>
  </r>
  <r>
    <x v="0"/>
    <n v="0"/>
    <n v="0"/>
    <n v="0"/>
    <n v="8213"/>
    <x v="2457"/>
    <x v="0"/>
    <x v="1"/>
    <x v="0"/>
    <s v="80.02.10.01"/>
    <x v="16"/>
    <x v="2"/>
    <x v="2"/>
    <s v="Outros"/>
    <s v="80.02.10"/>
    <s v="Outros"/>
    <s v="80.02.10"/>
    <x v="37"/>
    <x v="0"/>
    <x v="1"/>
    <x v="0"/>
    <x v="1"/>
    <x v="2"/>
    <x v="2"/>
    <x v="0"/>
    <x v="10"/>
    <s v="2024-11-22"/>
    <x v="3"/>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9391"/>
    <x v="2458"/>
    <x v="0"/>
    <x v="1"/>
    <x v="0"/>
    <s v="80.02.01"/>
    <x v="2"/>
    <x v="2"/>
    <x v="2"/>
    <s v="Retenções Iur"/>
    <s v="80.02.01"/>
    <s v="Retenções Iur"/>
    <s v="80.02.01"/>
    <x v="2"/>
    <x v="0"/>
    <x v="1"/>
    <x v="0"/>
    <x v="1"/>
    <x v="2"/>
    <x v="2"/>
    <x v="0"/>
    <x v="10"/>
    <s v="2024-11-22"/>
    <x v="3"/>
    <n v="9391"/>
    <x v="0"/>
    <m/>
    <x v="0"/>
    <m/>
    <x v="2"/>
    <n v="100474696"/>
    <x v="0"/>
    <x v="0"/>
    <s v="Retenções Iur"/>
    <s v="ORI"/>
    <x v="0"/>
    <s v="RIUR"/>
    <x v="0"/>
    <x v="0"/>
    <x v="0"/>
    <x v="0"/>
    <x v="0"/>
    <x v="0"/>
    <x v="0"/>
    <x v="0"/>
    <x v="0"/>
    <x v="0"/>
    <x v="0"/>
    <s v="Retenções Iur"/>
    <x v="0"/>
    <x v="0"/>
    <x v="0"/>
    <x v="0"/>
    <x v="2"/>
    <x v="0"/>
    <x v="0"/>
    <x v="0"/>
    <x v="0"/>
    <x v="1"/>
    <x v="0"/>
    <x v="0"/>
    <s v="RETENCAO OT"/>
  </r>
  <r>
    <x v="0"/>
    <n v="0"/>
    <n v="0"/>
    <n v="0"/>
    <n v="11224"/>
    <x v="2459"/>
    <x v="0"/>
    <x v="1"/>
    <x v="0"/>
    <s v="80.02.10.01"/>
    <x v="16"/>
    <x v="2"/>
    <x v="2"/>
    <s v="Outros"/>
    <s v="80.02.10"/>
    <s v="Outros"/>
    <s v="80.02.10"/>
    <x v="37"/>
    <x v="0"/>
    <x v="1"/>
    <x v="0"/>
    <x v="1"/>
    <x v="2"/>
    <x v="2"/>
    <x v="0"/>
    <x v="10"/>
    <s v="2024-11-22"/>
    <x v="3"/>
    <n v="11224"/>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834"/>
    <x v="2460"/>
    <x v="0"/>
    <x v="1"/>
    <x v="0"/>
    <s v="80.02.01"/>
    <x v="2"/>
    <x v="2"/>
    <x v="2"/>
    <s v="Retenções Iur"/>
    <s v="80.02.01"/>
    <s v="Retenções Iur"/>
    <s v="80.02.01"/>
    <x v="2"/>
    <x v="0"/>
    <x v="1"/>
    <x v="0"/>
    <x v="1"/>
    <x v="2"/>
    <x v="2"/>
    <x v="0"/>
    <x v="10"/>
    <s v="2024-11-22"/>
    <x v="3"/>
    <n v="10834"/>
    <x v="0"/>
    <m/>
    <x v="0"/>
    <m/>
    <x v="2"/>
    <n v="100474696"/>
    <x v="0"/>
    <x v="0"/>
    <s v="Retenções Iur"/>
    <s v="ORI"/>
    <x v="0"/>
    <s v="RIUR"/>
    <x v="0"/>
    <x v="0"/>
    <x v="0"/>
    <x v="0"/>
    <x v="0"/>
    <x v="0"/>
    <x v="0"/>
    <x v="0"/>
    <x v="0"/>
    <x v="0"/>
    <x v="0"/>
    <s v="Retenções Iur"/>
    <x v="0"/>
    <x v="0"/>
    <x v="0"/>
    <x v="0"/>
    <x v="2"/>
    <x v="0"/>
    <x v="0"/>
    <x v="0"/>
    <x v="0"/>
    <x v="1"/>
    <x v="0"/>
    <x v="0"/>
    <s v="RETENCAO OT"/>
  </r>
  <r>
    <x v="0"/>
    <n v="0"/>
    <n v="0"/>
    <n v="0"/>
    <n v="8213"/>
    <x v="2461"/>
    <x v="0"/>
    <x v="1"/>
    <x v="0"/>
    <s v="80.02.10.01"/>
    <x v="16"/>
    <x v="2"/>
    <x v="2"/>
    <s v="Outros"/>
    <s v="80.02.10"/>
    <s v="Outros"/>
    <s v="80.02.10"/>
    <x v="37"/>
    <x v="0"/>
    <x v="1"/>
    <x v="0"/>
    <x v="1"/>
    <x v="2"/>
    <x v="2"/>
    <x v="0"/>
    <x v="10"/>
    <s v="2024-11-22"/>
    <x v="3"/>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3050"/>
    <x v="2462"/>
    <x v="0"/>
    <x v="1"/>
    <x v="0"/>
    <s v="80.02.01"/>
    <x v="2"/>
    <x v="2"/>
    <x v="2"/>
    <s v="Retenções Iur"/>
    <s v="80.02.01"/>
    <s v="Retenções Iur"/>
    <s v="80.02.01"/>
    <x v="2"/>
    <x v="0"/>
    <x v="1"/>
    <x v="0"/>
    <x v="1"/>
    <x v="2"/>
    <x v="2"/>
    <x v="0"/>
    <x v="10"/>
    <s v="2024-11-22"/>
    <x v="3"/>
    <n v="3050"/>
    <x v="0"/>
    <m/>
    <x v="0"/>
    <m/>
    <x v="2"/>
    <n v="100474696"/>
    <x v="0"/>
    <x v="0"/>
    <s v="Retenções Iur"/>
    <s v="ORI"/>
    <x v="0"/>
    <s v="RIUR"/>
    <x v="0"/>
    <x v="0"/>
    <x v="0"/>
    <x v="0"/>
    <x v="0"/>
    <x v="0"/>
    <x v="0"/>
    <x v="0"/>
    <x v="0"/>
    <x v="0"/>
    <x v="0"/>
    <s v="Retenções Iur"/>
    <x v="0"/>
    <x v="0"/>
    <x v="0"/>
    <x v="0"/>
    <x v="2"/>
    <x v="0"/>
    <x v="0"/>
    <x v="0"/>
    <x v="0"/>
    <x v="1"/>
    <x v="0"/>
    <x v="0"/>
    <s v="RETENCAO OT"/>
  </r>
  <r>
    <x v="1"/>
    <n v="0"/>
    <n v="0"/>
    <n v="0"/>
    <n v="131539"/>
    <x v="2463"/>
    <x v="0"/>
    <x v="0"/>
    <x v="0"/>
    <s v="01.27.06.80"/>
    <x v="1"/>
    <x v="1"/>
    <x v="1"/>
    <s v="Requalificação Urbana e habitação"/>
    <s v="01.27.06"/>
    <s v="Requalificação Urbana e habitação"/>
    <s v="01.27.06"/>
    <x v="1"/>
    <x v="0"/>
    <x v="0"/>
    <x v="0"/>
    <x v="0"/>
    <x v="1"/>
    <x v="1"/>
    <x v="0"/>
    <x v="2"/>
    <s v="2024-02-09"/>
    <x v="0"/>
    <n v="131539"/>
    <x v="0"/>
    <m/>
    <x v="0"/>
    <m/>
    <x v="1"/>
    <n v="100476920"/>
    <x v="0"/>
    <x v="0"/>
    <s v="Requalificação Urbana de Veneza"/>
    <s v="ORI"/>
    <x v="0"/>
    <m/>
    <x v="0"/>
    <x v="0"/>
    <x v="0"/>
    <x v="0"/>
    <x v="0"/>
    <x v="0"/>
    <x v="0"/>
    <x v="0"/>
    <x v="0"/>
    <x v="0"/>
    <x v="0"/>
    <s v="Requalificação Urbana de Veneza"/>
    <x v="0"/>
    <x v="0"/>
    <x v="0"/>
    <x v="0"/>
    <x v="1"/>
    <x v="0"/>
    <x v="0"/>
    <x v="0"/>
    <x v="0"/>
    <x v="0"/>
    <x v="0"/>
    <x v="0"/>
    <s v="Pagamento de combustíveis, conforme proposta em anexo"/>
  </r>
  <r>
    <x v="0"/>
    <n v="0"/>
    <n v="0"/>
    <n v="0"/>
    <n v="6450"/>
    <x v="2464"/>
    <x v="0"/>
    <x v="1"/>
    <x v="0"/>
    <s v="80.02.01"/>
    <x v="2"/>
    <x v="2"/>
    <x v="2"/>
    <s v="Retenções Iur"/>
    <s v="80.02.01"/>
    <s v="Retenções Iur"/>
    <s v="80.02.01"/>
    <x v="2"/>
    <x v="0"/>
    <x v="1"/>
    <x v="0"/>
    <x v="1"/>
    <x v="2"/>
    <x v="2"/>
    <x v="0"/>
    <x v="1"/>
    <s v="2024-03-01"/>
    <x v="0"/>
    <n v="6450"/>
    <x v="0"/>
    <m/>
    <x v="0"/>
    <m/>
    <x v="2"/>
    <n v="100474696"/>
    <x v="0"/>
    <x v="0"/>
    <s v="Retenções Iur"/>
    <s v="ORI"/>
    <x v="0"/>
    <s v="RIUR"/>
    <x v="0"/>
    <x v="0"/>
    <x v="0"/>
    <x v="0"/>
    <x v="0"/>
    <x v="0"/>
    <x v="0"/>
    <x v="0"/>
    <x v="0"/>
    <x v="0"/>
    <x v="0"/>
    <s v="Retenções Iur"/>
    <x v="0"/>
    <x v="0"/>
    <x v="0"/>
    <x v="0"/>
    <x v="2"/>
    <x v="0"/>
    <x v="0"/>
    <x v="0"/>
    <x v="0"/>
    <x v="1"/>
    <x v="0"/>
    <x v="0"/>
    <s v="RETENCAO OT"/>
  </r>
  <r>
    <x v="1"/>
    <n v="0"/>
    <n v="0"/>
    <n v="0"/>
    <n v="5000"/>
    <x v="2465"/>
    <x v="0"/>
    <x v="0"/>
    <x v="0"/>
    <s v="01.25.02.23"/>
    <x v="12"/>
    <x v="3"/>
    <x v="3"/>
    <s v="desporto"/>
    <s v="01.25.02"/>
    <s v="desporto"/>
    <s v="01.25.02"/>
    <x v="1"/>
    <x v="0"/>
    <x v="0"/>
    <x v="0"/>
    <x v="0"/>
    <x v="1"/>
    <x v="1"/>
    <x v="0"/>
    <x v="6"/>
    <s v="2024-04-12"/>
    <x v="1"/>
    <n v="5000"/>
    <x v="0"/>
    <m/>
    <x v="0"/>
    <m/>
    <x v="388"/>
    <n v="100479632"/>
    <x v="0"/>
    <x v="0"/>
    <s v="Atividades desportivas e promoção do desporto no Concelho"/>
    <s v="ORI"/>
    <x v="0"/>
    <m/>
    <x v="0"/>
    <x v="0"/>
    <x v="0"/>
    <x v="0"/>
    <x v="0"/>
    <x v="0"/>
    <x v="0"/>
    <x v="0"/>
    <x v="0"/>
    <x v="0"/>
    <x v="0"/>
    <s v="Atividades desportivas e promoção do desporto no Concelho"/>
    <x v="0"/>
    <x v="0"/>
    <x v="0"/>
    <x v="0"/>
    <x v="1"/>
    <x v="0"/>
    <x v="0"/>
    <x v="0"/>
    <x v="0"/>
    <x v="0"/>
    <x v="0"/>
    <x v="0"/>
    <s v="Apoio concedido a favor da Representante Jussara Helena de Pina da ADEC, para intercâmbio desportivo, conforme anexo"/>
  </r>
  <r>
    <x v="0"/>
    <n v="0"/>
    <n v="0"/>
    <n v="0"/>
    <n v="400"/>
    <x v="2466"/>
    <x v="0"/>
    <x v="1"/>
    <x v="0"/>
    <s v="03.03.10"/>
    <x v="8"/>
    <x v="0"/>
    <x v="4"/>
    <s v="Receitas Da Câmara"/>
    <s v="03.03.10"/>
    <s v="Receitas Da Câmara"/>
    <s v="03.03.10"/>
    <x v="8"/>
    <x v="0"/>
    <x v="3"/>
    <x v="3"/>
    <x v="0"/>
    <x v="0"/>
    <x v="2"/>
    <x v="0"/>
    <x v="6"/>
    <s v="2024-04-30"/>
    <x v="1"/>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148"/>
    <x v="2467"/>
    <x v="0"/>
    <x v="1"/>
    <x v="0"/>
    <s v="80.02.01"/>
    <x v="2"/>
    <x v="2"/>
    <x v="2"/>
    <s v="Retenções Iur"/>
    <s v="80.02.01"/>
    <s v="Retenções Iur"/>
    <s v="80.02.01"/>
    <x v="2"/>
    <x v="0"/>
    <x v="1"/>
    <x v="0"/>
    <x v="1"/>
    <x v="2"/>
    <x v="2"/>
    <x v="0"/>
    <x v="0"/>
    <s v="2024-01-30"/>
    <x v="0"/>
    <n v="10148"/>
    <x v="0"/>
    <m/>
    <x v="0"/>
    <m/>
    <x v="2"/>
    <n v="100474696"/>
    <x v="0"/>
    <x v="0"/>
    <s v="Retenções Iur"/>
    <s v="ORI"/>
    <x v="0"/>
    <s v="RIUR"/>
    <x v="0"/>
    <x v="0"/>
    <x v="0"/>
    <x v="0"/>
    <x v="0"/>
    <x v="0"/>
    <x v="0"/>
    <x v="0"/>
    <x v="0"/>
    <x v="0"/>
    <x v="0"/>
    <s v="Retenções Iur"/>
    <x v="0"/>
    <x v="0"/>
    <x v="0"/>
    <x v="0"/>
    <x v="2"/>
    <x v="0"/>
    <x v="0"/>
    <x v="0"/>
    <x v="0"/>
    <x v="1"/>
    <x v="0"/>
    <x v="0"/>
    <s v="RETENCAO OT"/>
  </r>
  <r>
    <x v="0"/>
    <n v="0"/>
    <n v="0"/>
    <n v="0"/>
    <n v="1000"/>
    <x v="2468"/>
    <x v="0"/>
    <x v="0"/>
    <x v="0"/>
    <s v="01.25.05.09"/>
    <x v="26"/>
    <x v="3"/>
    <x v="3"/>
    <s v="Saúde"/>
    <s v="01.25.05"/>
    <s v="Saúde"/>
    <s v="01.25.05"/>
    <x v="7"/>
    <x v="0"/>
    <x v="4"/>
    <x v="4"/>
    <x v="0"/>
    <x v="1"/>
    <x v="0"/>
    <x v="0"/>
    <x v="0"/>
    <s v="2024-01-12"/>
    <x v="0"/>
    <n v="1000"/>
    <x v="0"/>
    <m/>
    <x v="0"/>
    <m/>
    <x v="280"/>
    <n v="100475975"/>
    <x v="0"/>
    <x v="0"/>
    <s v="Apoio a Consultas de Especialidade e Medicamentos"/>
    <s v="ORI"/>
    <x v="0"/>
    <s v="ACE"/>
    <x v="0"/>
    <x v="0"/>
    <x v="0"/>
    <x v="0"/>
    <x v="0"/>
    <x v="0"/>
    <x v="0"/>
    <x v="0"/>
    <x v="0"/>
    <x v="0"/>
    <x v="0"/>
    <s v="Apoio a Consultas de Especialidade e Medicamentos"/>
    <x v="0"/>
    <x v="0"/>
    <x v="0"/>
    <x v="0"/>
    <x v="1"/>
    <x v="0"/>
    <x v="0"/>
    <x v="0"/>
    <x v="0"/>
    <x v="0"/>
    <x v="0"/>
    <x v="0"/>
    <s v="Apoio a favor da Sr. Arcângela Mendes Furtado, conforme anexo."/>
  </r>
  <r>
    <x v="0"/>
    <n v="0"/>
    <n v="0"/>
    <n v="0"/>
    <n v="8233"/>
    <x v="2469"/>
    <x v="0"/>
    <x v="1"/>
    <x v="0"/>
    <s v="80.02.10.21"/>
    <x v="52"/>
    <x v="2"/>
    <x v="2"/>
    <s v="Outros"/>
    <s v="80.02.10"/>
    <s v="Outros"/>
    <s v="80.02.10"/>
    <x v="71"/>
    <x v="0"/>
    <x v="1"/>
    <x v="0"/>
    <x v="1"/>
    <x v="2"/>
    <x v="2"/>
    <x v="0"/>
    <x v="0"/>
    <s v="2024-01-30"/>
    <x v="0"/>
    <n v="82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1550"/>
    <x v="2470"/>
    <x v="0"/>
    <x v="1"/>
    <x v="0"/>
    <s v="03.03.10"/>
    <x v="8"/>
    <x v="0"/>
    <x v="4"/>
    <s v="Receitas Da Câmara"/>
    <s v="03.03.10"/>
    <s v="Receitas Da Câmara"/>
    <s v="03.03.10"/>
    <x v="10"/>
    <x v="0"/>
    <x v="3"/>
    <x v="3"/>
    <x v="0"/>
    <x v="0"/>
    <x v="2"/>
    <x v="0"/>
    <x v="6"/>
    <s v="2024-04-30"/>
    <x v="1"/>
    <n v="1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30"/>
    <x v="2471"/>
    <x v="0"/>
    <x v="1"/>
    <x v="0"/>
    <s v="03.03.10"/>
    <x v="8"/>
    <x v="0"/>
    <x v="4"/>
    <s v="Receitas Da Câmara"/>
    <s v="03.03.10"/>
    <s v="Receitas Da Câmara"/>
    <s v="03.03.10"/>
    <x v="9"/>
    <x v="0"/>
    <x v="3"/>
    <x v="3"/>
    <x v="0"/>
    <x v="0"/>
    <x v="2"/>
    <x v="0"/>
    <x v="6"/>
    <s v="2024-04-30"/>
    <x v="1"/>
    <n v="413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37515"/>
    <x v="2472"/>
    <x v="0"/>
    <x v="1"/>
    <x v="0"/>
    <s v="03.03.10"/>
    <x v="8"/>
    <x v="0"/>
    <x v="4"/>
    <s v="Receitas Da Câmara"/>
    <s v="03.03.10"/>
    <s v="Receitas Da Câmara"/>
    <s v="03.03.10"/>
    <x v="15"/>
    <x v="0"/>
    <x v="0"/>
    <x v="0"/>
    <x v="0"/>
    <x v="0"/>
    <x v="2"/>
    <x v="0"/>
    <x v="6"/>
    <s v="2024-04-30"/>
    <x v="1"/>
    <n v="13751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2473"/>
    <x v="0"/>
    <x v="0"/>
    <x v="0"/>
    <s v="01.25.01.10"/>
    <x v="33"/>
    <x v="3"/>
    <x v="3"/>
    <s v="Educação"/>
    <s v="01.25.01"/>
    <s v="Educação"/>
    <s v="01.25.01"/>
    <x v="4"/>
    <x v="0"/>
    <x v="2"/>
    <x v="2"/>
    <x v="0"/>
    <x v="1"/>
    <x v="0"/>
    <x v="0"/>
    <x v="2"/>
    <s v="2024-02-02"/>
    <x v="0"/>
    <n v="3000"/>
    <x v="0"/>
    <m/>
    <x v="0"/>
    <m/>
    <x v="304"/>
    <n v="100479597"/>
    <x v="0"/>
    <x v="0"/>
    <s v="Transporte escolar"/>
    <s v="ORI"/>
    <x v="0"/>
    <m/>
    <x v="0"/>
    <x v="0"/>
    <x v="0"/>
    <x v="0"/>
    <x v="0"/>
    <x v="0"/>
    <x v="0"/>
    <x v="0"/>
    <x v="0"/>
    <x v="0"/>
    <x v="0"/>
    <s v="Transporte escolar"/>
    <x v="0"/>
    <x v="0"/>
    <x v="0"/>
    <x v="0"/>
    <x v="1"/>
    <x v="0"/>
    <x v="0"/>
    <x v="0"/>
    <x v="0"/>
    <x v="0"/>
    <x v="0"/>
    <x v="0"/>
    <s v="Apoio para pagamento de transporte, conforme proposta em anexo."/>
  </r>
  <r>
    <x v="0"/>
    <n v="0"/>
    <n v="0"/>
    <n v="0"/>
    <n v="2950"/>
    <x v="2474"/>
    <x v="0"/>
    <x v="1"/>
    <x v="0"/>
    <s v="03.03.10"/>
    <x v="8"/>
    <x v="0"/>
    <x v="4"/>
    <s v="Receitas Da Câmara"/>
    <s v="03.03.10"/>
    <s v="Receitas Da Câmara"/>
    <s v="03.03.10"/>
    <x v="13"/>
    <x v="0"/>
    <x v="3"/>
    <x v="3"/>
    <x v="0"/>
    <x v="0"/>
    <x v="2"/>
    <x v="0"/>
    <x v="6"/>
    <s v="2024-04-30"/>
    <x v="1"/>
    <n v="29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0"/>
    <x v="2475"/>
    <x v="0"/>
    <x v="1"/>
    <x v="0"/>
    <s v="03.03.10"/>
    <x v="8"/>
    <x v="0"/>
    <x v="4"/>
    <s v="Receitas Da Câmara"/>
    <s v="03.03.10"/>
    <s v="Receitas Da Câmara"/>
    <s v="03.03.10"/>
    <x v="6"/>
    <x v="0"/>
    <x v="3"/>
    <x v="3"/>
    <x v="0"/>
    <x v="0"/>
    <x v="2"/>
    <x v="0"/>
    <x v="6"/>
    <s v="2024-04-30"/>
    <x v="1"/>
    <n v="3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60"/>
    <x v="2476"/>
    <x v="0"/>
    <x v="1"/>
    <x v="0"/>
    <s v="03.03.10"/>
    <x v="8"/>
    <x v="0"/>
    <x v="4"/>
    <s v="Receitas Da Câmara"/>
    <s v="03.03.10"/>
    <s v="Receitas Da Câmara"/>
    <s v="03.03.10"/>
    <x v="17"/>
    <x v="0"/>
    <x v="3"/>
    <x v="3"/>
    <x v="0"/>
    <x v="0"/>
    <x v="2"/>
    <x v="0"/>
    <x v="6"/>
    <s v="2024-04-30"/>
    <x v="1"/>
    <n v="2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840"/>
    <x v="2477"/>
    <x v="0"/>
    <x v="1"/>
    <x v="0"/>
    <s v="03.03.10"/>
    <x v="8"/>
    <x v="0"/>
    <x v="4"/>
    <s v="Receitas Da Câmara"/>
    <s v="03.03.10"/>
    <s v="Receitas Da Câmara"/>
    <s v="03.03.10"/>
    <x v="19"/>
    <x v="0"/>
    <x v="3"/>
    <x v="6"/>
    <x v="0"/>
    <x v="0"/>
    <x v="2"/>
    <x v="0"/>
    <x v="6"/>
    <s v="2024-04-30"/>
    <x v="1"/>
    <n v="51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1781"/>
    <x v="2478"/>
    <x v="0"/>
    <x v="1"/>
    <x v="0"/>
    <s v="03.03.10"/>
    <x v="8"/>
    <x v="0"/>
    <x v="4"/>
    <s v="Receitas Da Câmara"/>
    <s v="03.03.10"/>
    <s v="Receitas Da Câmara"/>
    <s v="03.03.10"/>
    <x v="18"/>
    <x v="0"/>
    <x v="0"/>
    <x v="0"/>
    <x v="0"/>
    <x v="0"/>
    <x v="2"/>
    <x v="0"/>
    <x v="6"/>
    <s v="2024-04-30"/>
    <x v="1"/>
    <n v="6178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600"/>
    <x v="2479"/>
    <x v="0"/>
    <x v="1"/>
    <x v="0"/>
    <s v="03.03.10"/>
    <x v="8"/>
    <x v="0"/>
    <x v="4"/>
    <s v="Receitas Da Câmara"/>
    <s v="03.03.10"/>
    <s v="Receitas Da Câmara"/>
    <s v="03.03.10"/>
    <x v="11"/>
    <x v="0"/>
    <x v="0"/>
    <x v="5"/>
    <x v="0"/>
    <x v="0"/>
    <x v="2"/>
    <x v="0"/>
    <x v="6"/>
    <s v="2024-04-30"/>
    <x v="1"/>
    <n v="19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50"/>
    <x v="2480"/>
    <x v="0"/>
    <x v="1"/>
    <x v="0"/>
    <s v="03.03.10"/>
    <x v="8"/>
    <x v="0"/>
    <x v="4"/>
    <s v="Receitas Da Câmara"/>
    <s v="03.03.10"/>
    <s v="Receitas Da Câmara"/>
    <s v="03.03.10"/>
    <x v="12"/>
    <x v="0"/>
    <x v="3"/>
    <x v="3"/>
    <x v="0"/>
    <x v="0"/>
    <x v="2"/>
    <x v="0"/>
    <x v="6"/>
    <s v="2024-04-30"/>
    <x v="1"/>
    <n v="10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00"/>
    <x v="2481"/>
    <x v="0"/>
    <x v="1"/>
    <x v="0"/>
    <s v="03.03.10"/>
    <x v="8"/>
    <x v="0"/>
    <x v="4"/>
    <s v="Receitas Da Câmara"/>
    <s v="03.03.10"/>
    <s v="Receitas Da Câmara"/>
    <s v="03.03.10"/>
    <x v="42"/>
    <x v="0"/>
    <x v="3"/>
    <x v="3"/>
    <x v="0"/>
    <x v="0"/>
    <x v="2"/>
    <x v="0"/>
    <x v="6"/>
    <s v="2024-04-30"/>
    <x v="1"/>
    <n v="2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00"/>
    <x v="2482"/>
    <x v="0"/>
    <x v="0"/>
    <x v="0"/>
    <s v="03.16.15"/>
    <x v="0"/>
    <x v="0"/>
    <x v="0"/>
    <s v="Direção Financeira"/>
    <s v="03.16.15"/>
    <s v="Direção Financeira"/>
    <s v="03.16.15"/>
    <x v="41"/>
    <x v="0"/>
    <x v="0"/>
    <x v="1"/>
    <x v="0"/>
    <x v="0"/>
    <x v="0"/>
    <x v="0"/>
    <x v="3"/>
    <s v="2024-05-20"/>
    <x v="1"/>
    <n v="46000"/>
    <x v="0"/>
    <m/>
    <x v="0"/>
    <m/>
    <x v="22"/>
    <n v="100478657"/>
    <x v="0"/>
    <x v="0"/>
    <s v="Direção Financeira"/>
    <s v="ORI"/>
    <x v="0"/>
    <m/>
    <x v="0"/>
    <x v="0"/>
    <x v="0"/>
    <x v="0"/>
    <x v="0"/>
    <x v="0"/>
    <x v="0"/>
    <x v="0"/>
    <x v="0"/>
    <x v="0"/>
    <x v="0"/>
    <s v="Direção Financeira"/>
    <x v="0"/>
    <x v="0"/>
    <x v="0"/>
    <x v="0"/>
    <x v="0"/>
    <x v="0"/>
    <x v="0"/>
    <x v="0"/>
    <x v="0"/>
    <x v="0"/>
    <x v="0"/>
    <x v="0"/>
    <s v="Pagamento referente a aquisição de serviços de reparação completo de báscula de Dina 280 viatura ST-06-WS, afetos, afetos as obras da CMSM, conforme anexo. "/>
  </r>
  <r>
    <x v="1"/>
    <n v="0"/>
    <n v="0"/>
    <n v="0"/>
    <n v="271200"/>
    <x v="2483"/>
    <x v="0"/>
    <x v="0"/>
    <x v="0"/>
    <s v="01.27.06.80"/>
    <x v="1"/>
    <x v="1"/>
    <x v="1"/>
    <s v="Requalificação Urbana e habitação"/>
    <s v="01.27.06"/>
    <s v="Requalificação Urbana e habitação"/>
    <s v="01.27.06"/>
    <x v="1"/>
    <x v="0"/>
    <x v="0"/>
    <x v="0"/>
    <x v="0"/>
    <x v="1"/>
    <x v="1"/>
    <x v="0"/>
    <x v="3"/>
    <s v="2024-05-20"/>
    <x v="1"/>
    <n v="271200"/>
    <x v="0"/>
    <m/>
    <x v="0"/>
    <m/>
    <x v="6"/>
    <n v="100474914"/>
    <x v="0"/>
    <x v="0"/>
    <s v="Requalificação Urbana de Veneza"/>
    <s v="ORI"/>
    <x v="0"/>
    <m/>
    <x v="0"/>
    <x v="0"/>
    <x v="0"/>
    <x v="0"/>
    <x v="0"/>
    <x v="0"/>
    <x v="0"/>
    <x v="0"/>
    <x v="0"/>
    <x v="0"/>
    <x v="0"/>
    <s v="Requalificação Urbana de Veneza"/>
    <x v="0"/>
    <x v="0"/>
    <x v="0"/>
    <x v="0"/>
    <x v="1"/>
    <x v="0"/>
    <x v="0"/>
    <x v="0"/>
    <x v="0"/>
    <x v="0"/>
    <x v="0"/>
    <x v="0"/>
    <s v="Despesa com pessoal no trabalho de requalificação da Praia de Veneza a favor da Tesouraria Municipal, conforme anexo. "/>
  </r>
  <r>
    <x v="0"/>
    <n v="0"/>
    <n v="0"/>
    <n v="0"/>
    <n v="8"/>
    <x v="2484"/>
    <x v="0"/>
    <x v="0"/>
    <x v="0"/>
    <s v="03.16.23"/>
    <x v="14"/>
    <x v="0"/>
    <x v="0"/>
    <s v="Direção da Educação, Formação Profissional, Emprego"/>
    <s v="03.16.23"/>
    <s v="Direção da Educação, Formação Profissional, Emprego"/>
    <s v="03.16.23"/>
    <x v="29"/>
    <x v="0"/>
    <x v="0"/>
    <x v="0"/>
    <x v="0"/>
    <x v="0"/>
    <x v="0"/>
    <x v="0"/>
    <x v="3"/>
    <s v="2024-05-27"/>
    <x v="1"/>
    <n v="8"/>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05-2024"/>
  </r>
  <r>
    <x v="0"/>
    <n v="0"/>
    <n v="0"/>
    <n v="0"/>
    <n v="4992"/>
    <x v="2484"/>
    <x v="0"/>
    <x v="0"/>
    <x v="0"/>
    <s v="03.16.23"/>
    <x v="14"/>
    <x v="0"/>
    <x v="0"/>
    <s v="Direção da Educação, Formação Profissional, Emprego"/>
    <s v="03.16.23"/>
    <s v="Direção da Educação, Formação Profissional, Emprego"/>
    <s v="03.16.23"/>
    <x v="30"/>
    <x v="0"/>
    <x v="0"/>
    <x v="0"/>
    <x v="1"/>
    <x v="0"/>
    <x v="0"/>
    <x v="0"/>
    <x v="3"/>
    <s v="2024-05-27"/>
    <x v="1"/>
    <n v="4992"/>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05-2024"/>
  </r>
  <r>
    <x v="0"/>
    <n v="0"/>
    <n v="0"/>
    <n v="0"/>
    <n v="1634"/>
    <x v="2484"/>
    <x v="0"/>
    <x v="0"/>
    <x v="0"/>
    <s v="03.16.23"/>
    <x v="14"/>
    <x v="0"/>
    <x v="0"/>
    <s v="Direção da Educação, Formação Profissional, Emprego"/>
    <s v="03.16.23"/>
    <s v="Direção da Educação, Formação Profissional, Emprego"/>
    <s v="03.16.23"/>
    <x v="29"/>
    <x v="0"/>
    <x v="0"/>
    <x v="0"/>
    <x v="0"/>
    <x v="0"/>
    <x v="0"/>
    <x v="0"/>
    <x v="3"/>
    <s v="2024-05-27"/>
    <x v="1"/>
    <n v="1634"/>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5-2024"/>
  </r>
  <r>
    <x v="0"/>
    <n v="0"/>
    <n v="0"/>
    <n v="0"/>
    <n v="974277"/>
    <x v="2484"/>
    <x v="0"/>
    <x v="0"/>
    <x v="0"/>
    <s v="03.16.23"/>
    <x v="14"/>
    <x v="0"/>
    <x v="0"/>
    <s v="Direção da Educação, Formação Profissional, Emprego"/>
    <s v="03.16.23"/>
    <s v="Direção da Educação, Formação Profissional, Emprego"/>
    <s v="03.16.23"/>
    <x v="30"/>
    <x v="0"/>
    <x v="0"/>
    <x v="0"/>
    <x v="1"/>
    <x v="0"/>
    <x v="0"/>
    <x v="0"/>
    <x v="3"/>
    <s v="2024-05-27"/>
    <x v="1"/>
    <n v="974277"/>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5-2024"/>
  </r>
  <r>
    <x v="0"/>
    <n v="0"/>
    <n v="0"/>
    <n v="0"/>
    <n v="4000"/>
    <x v="2485"/>
    <x v="0"/>
    <x v="0"/>
    <x v="0"/>
    <s v="03.16.15"/>
    <x v="0"/>
    <x v="0"/>
    <x v="0"/>
    <s v="Direção Financeira"/>
    <s v="03.16.15"/>
    <s v="Direção Financeira"/>
    <s v="03.16.15"/>
    <x v="39"/>
    <x v="0"/>
    <x v="0"/>
    <x v="1"/>
    <x v="1"/>
    <x v="0"/>
    <x v="0"/>
    <x v="0"/>
    <x v="3"/>
    <s v="2024-05-30"/>
    <x v="1"/>
    <n v="4000"/>
    <x v="0"/>
    <m/>
    <x v="0"/>
    <m/>
    <x v="99"/>
    <n v="100476775"/>
    <x v="0"/>
    <x v="0"/>
    <s v="Direção Financeira"/>
    <s v="ORI"/>
    <x v="0"/>
    <m/>
    <x v="0"/>
    <x v="0"/>
    <x v="0"/>
    <x v="0"/>
    <x v="0"/>
    <x v="0"/>
    <x v="0"/>
    <x v="0"/>
    <x v="0"/>
    <x v="0"/>
    <x v="0"/>
    <s v="Direção Financeira"/>
    <x v="0"/>
    <x v="0"/>
    <x v="0"/>
    <x v="0"/>
    <x v="0"/>
    <x v="0"/>
    <x v="0"/>
    <x v="0"/>
    <x v="0"/>
    <x v="0"/>
    <x v="0"/>
    <x v="0"/>
    <s v="Pagamento referente a aquisição de energia elétrica, para o jardim infantil de Veneza, conforme anexo."/>
  </r>
  <r>
    <x v="0"/>
    <n v="0"/>
    <n v="0"/>
    <n v="0"/>
    <n v="980"/>
    <x v="2486"/>
    <x v="0"/>
    <x v="0"/>
    <x v="0"/>
    <s v="03.16.15"/>
    <x v="0"/>
    <x v="0"/>
    <x v="0"/>
    <s v="Direção Financeira"/>
    <s v="03.16.15"/>
    <s v="Direção Financeira"/>
    <s v="03.16.15"/>
    <x v="31"/>
    <x v="0"/>
    <x v="0"/>
    <x v="1"/>
    <x v="0"/>
    <x v="0"/>
    <x v="0"/>
    <x v="0"/>
    <x v="4"/>
    <s v="2024-06-04"/>
    <x v="1"/>
    <n v="980"/>
    <x v="0"/>
    <m/>
    <x v="0"/>
    <m/>
    <x v="21"/>
    <n v="100391960"/>
    <x v="0"/>
    <x v="0"/>
    <s v="Direção Financeira"/>
    <s v="ORI"/>
    <x v="0"/>
    <m/>
    <x v="0"/>
    <x v="0"/>
    <x v="0"/>
    <x v="0"/>
    <x v="0"/>
    <x v="0"/>
    <x v="0"/>
    <x v="0"/>
    <x v="0"/>
    <x v="0"/>
    <x v="0"/>
    <s v="Direção Financeira"/>
    <x v="0"/>
    <x v="0"/>
    <x v="0"/>
    <x v="0"/>
    <x v="0"/>
    <x v="0"/>
    <x v="0"/>
    <x v="0"/>
    <x v="0"/>
    <x v="0"/>
    <x v="0"/>
    <x v="0"/>
    <s v="Pagamento a favor da CVTelecom pela a aquisição de carregamento de megas para o aparelho de levantamento topográfica do Gabinete Técnico da CMSM, conforme anexo."/>
  </r>
  <r>
    <x v="0"/>
    <n v="0"/>
    <n v="0"/>
    <n v="0"/>
    <n v="31600"/>
    <x v="2487"/>
    <x v="0"/>
    <x v="0"/>
    <x v="0"/>
    <s v="01.25.04.22"/>
    <x v="7"/>
    <x v="3"/>
    <x v="3"/>
    <s v="Cultura"/>
    <s v="01.25.04"/>
    <s v="Cultura"/>
    <s v="01.25.04"/>
    <x v="4"/>
    <x v="0"/>
    <x v="2"/>
    <x v="2"/>
    <x v="0"/>
    <x v="1"/>
    <x v="0"/>
    <x v="0"/>
    <x v="4"/>
    <s v="2024-06-05"/>
    <x v="1"/>
    <n v="31600"/>
    <x v="0"/>
    <m/>
    <x v="0"/>
    <m/>
    <x v="34"/>
    <n v="10047724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9 almoços no âmbito da comemoração do dia internacional da mulher e 50 almoços servidos no âmbito da comitiva de hello CV Sports festival da CMSM, conforme anexo."/>
  </r>
  <r>
    <x v="0"/>
    <n v="0"/>
    <n v="0"/>
    <n v="0"/>
    <n v="9000"/>
    <x v="2488"/>
    <x v="0"/>
    <x v="0"/>
    <x v="0"/>
    <s v="01.27.02.11"/>
    <x v="18"/>
    <x v="1"/>
    <x v="1"/>
    <s v="Saneamento básico"/>
    <s v="01.27.02"/>
    <s v="Saneamento básico"/>
    <s v="01.27.02"/>
    <x v="4"/>
    <x v="0"/>
    <x v="2"/>
    <x v="2"/>
    <x v="0"/>
    <x v="1"/>
    <x v="0"/>
    <x v="0"/>
    <x v="4"/>
    <s v="2024-06-13"/>
    <x v="1"/>
    <n v="9000"/>
    <x v="0"/>
    <m/>
    <x v="0"/>
    <m/>
    <x v="6"/>
    <n v="100474914"/>
    <x v="0"/>
    <x v="0"/>
    <s v="Reforço do saneamento básico"/>
    <s v="ORI"/>
    <x v="0"/>
    <m/>
    <x v="0"/>
    <x v="0"/>
    <x v="0"/>
    <x v="0"/>
    <x v="0"/>
    <x v="0"/>
    <x v="0"/>
    <x v="0"/>
    <x v="0"/>
    <x v="0"/>
    <x v="0"/>
    <s v="Reforço do saneamento básico"/>
    <x v="0"/>
    <x v="0"/>
    <x v="0"/>
    <x v="0"/>
    <x v="1"/>
    <x v="0"/>
    <x v="0"/>
    <x v="0"/>
    <x v="0"/>
    <x v="0"/>
    <x v="0"/>
    <x v="0"/>
    <s v="Pagamento referente a serviço de mão de obra da limpeza de estrada em Ribeira de São Miguel, conforme anexo."/>
  </r>
  <r>
    <x v="1"/>
    <n v="0"/>
    <n v="0"/>
    <n v="0"/>
    <n v="100000"/>
    <x v="2489"/>
    <x v="0"/>
    <x v="0"/>
    <x v="0"/>
    <s v="01.27.06.79"/>
    <x v="28"/>
    <x v="1"/>
    <x v="1"/>
    <s v="Requalificação Urbana e habitação"/>
    <s v="01.27.06"/>
    <s v="Requalificação Urbana e habitação"/>
    <s v="01.27.06"/>
    <x v="1"/>
    <x v="0"/>
    <x v="0"/>
    <x v="0"/>
    <x v="0"/>
    <x v="1"/>
    <x v="1"/>
    <x v="0"/>
    <x v="4"/>
    <s v="2024-06-19"/>
    <x v="1"/>
    <n v="100000"/>
    <x v="0"/>
    <m/>
    <x v="0"/>
    <m/>
    <x v="389"/>
    <n v="100479577"/>
    <x v="0"/>
    <x v="0"/>
    <s v="Requalificação Urbana e Ambiental de Achada Bolanha"/>
    <s v="ORI"/>
    <x v="0"/>
    <m/>
    <x v="0"/>
    <x v="0"/>
    <x v="0"/>
    <x v="0"/>
    <x v="0"/>
    <x v="0"/>
    <x v="0"/>
    <x v="0"/>
    <x v="0"/>
    <x v="0"/>
    <x v="0"/>
    <s v="Requalificação Urbana e Ambiental de Achada Bolanha"/>
    <x v="0"/>
    <x v="0"/>
    <x v="0"/>
    <x v="0"/>
    <x v="1"/>
    <x v="0"/>
    <x v="0"/>
    <x v="0"/>
    <x v="0"/>
    <x v="0"/>
    <x v="0"/>
    <x v="0"/>
    <s v="Pagamento referente a aquisição de serviços de trabalhos de calcetamento das obras de requalificação urbana e ambiental de Achada Bolanha Variante Monte Pousada e Ponta Verde, conforme a fatura em anexo. "/>
  </r>
  <r>
    <x v="0"/>
    <n v="0"/>
    <n v="0"/>
    <n v="0"/>
    <n v="3050"/>
    <x v="2490"/>
    <x v="0"/>
    <x v="1"/>
    <x v="0"/>
    <s v="80.02.01"/>
    <x v="2"/>
    <x v="2"/>
    <x v="2"/>
    <s v="Retenções Iur"/>
    <s v="80.02.01"/>
    <s v="Retenções Iur"/>
    <s v="80.02.01"/>
    <x v="2"/>
    <x v="0"/>
    <x v="1"/>
    <x v="0"/>
    <x v="1"/>
    <x v="2"/>
    <x v="2"/>
    <x v="0"/>
    <x v="4"/>
    <s v="2024-06-19"/>
    <x v="1"/>
    <n v="3050"/>
    <x v="0"/>
    <m/>
    <x v="0"/>
    <m/>
    <x v="2"/>
    <n v="100474696"/>
    <x v="0"/>
    <x v="0"/>
    <s v="Retenções Iur"/>
    <s v="ORI"/>
    <x v="0"/>
    <s v="RIUR"/>
    <x v="0"/>
    <x v="0"/>
    <x v="0"/>
    <x v="0"/>
    <x v="0"/>
    <x v="0"/>
    <x v="0"/>
    <x v="0"/>
    <x v="0"/>
    <x v="0"/>
    <x v="0"/>
    <s v="Retenções Iur"/>
    <x v="0"/>
    <x v="0"/>
    <x v="0"/>
    <x v="0"/>
    <x v="2"/>
    <x v="0"/>
    <x v="0"/>
    <x v="0"/>
    <x v="0"/>
    <x v="1"/>
    <x v="0"/>
    <x v="0"/>
    <s v="RETENCAO OT"/>
  </r>
  <r>
    <x v="2"/>
    <n v="0"/>
    <n v="0"/>
    <n v="0"/>
    <n v="6800"/>
    <x v="2491"/>
    <x v="0"/>
    <x v="0"/>
    <x v="0"/>
    <s v="80.02.10.01"/>
    <x v="16"/>
    <x v="2"/>
    <x v="2"/>
    <s v="Outros"/>
    <s v="80.02.10"/>
    <s v="Outros"/>
    <s v="80.02.10"/>
    <x v="66"/>
    <x v="0"/>
    <x v="5"/>
    <x v="13"/>
    <x v="1"/>
    <x v="2"/>
    <x v="0"/>
    <x v="0"/>
    <x v="4"/>
    <s v="2024-06-19"/>
    <x v="1"/>
    <n v="680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00"/>
    <x v="2492"/>
    <x v="0"/>
    <x v="1"/>
    <x v="0"/>
    <s v="80.02.10.23"/>
    <x v="46"/>
    <x v="2"/>
    <x v="2"/>
    <s v="Outros"/>
    <s v="80.02.10"/>
    <s v="Outros"/>
    <s v="80.02.10"/>
    <x v="67"/>
    <x v="0"/>
    <x v="1"/>
    <x v="0"/>
    <x v="1"/>
    <x v="2"/>
    <x v="2"/>
    <x v="0"/>
    <x v="4"/>
    <s v="2024-06-19"/>
    <x v="1"/>
    <n v="600"/>
    <x v="0"/>
    <m/>
    <x v="0"/>
    <m/>
    <x v="136"/>
    <n v="100478986"/>
    <x v="0"/>
    <x v="0"/>
    <s v="Retenções SISCAP"/>
    <s v="ORI"/>
    <x v="0"/>
    <s v="SISCAP"/>
    <x v="0"/>
    <x v="0"/>
    <x v="0"/>
    <x v="0"/>
    <x v="0"/>
    <x v="0"/>
    <x v="0"/>
    <x v="0"/>
    <x v="0"/>
    <x v="0"/>
    <x v="0"/>
    <s v="Retenções SISCAP"/>
    <x v="0"/>
    <x v="0"/>
    <x v="0"/>
    <x v="0"/>
    <x v="2"/>
    <x v="0"/>
    <x v="0"/>
    <x v="0"/>
    <x v="0"/>
    <x v="1"/>
    <x v="0"/>
    <x v="0"/>
    <s v="RETENCAO OT"/>
  </r>
  <r>
    <x v="0"/>
    <n v="0"/>
    <n v="0"/>
    <n v="0"/>
    <n v="850"/>
    <x v="2493"/>
    <x v="0"/>
    <x v="1"/>
    <x v="0"/>
    <s v="80.02.10.24"/>
    <x v="47"/>
    <x v="2"/>
    <x v="2"/>
    <s v="Outros"/>
    <s v="80.02.10"/>
    <s v="Outros"/>
    <s v="80.02.10"/>
    <x v="67"/>
    <x v="0"/>
    <x v="1"/>
    <x v="0"/>
    <x v="1"/>
    <x v="2"/>
    <x v="2"/>
    <x v="0"/>
    <x v="4"/>
    <s v="2024-06-19"/>
    <x v="1"/>
    <n v="850"/>
    <x v="0"/>
    <m/>
    <x v="0"/>
    <m/>
    <x v="18"/>
    <n v="100478987"/>
    <x v="0"/>
    <x v="0"/>
    <s v="Retenções SIACSA"/>
    <s v="ORI"/>
    <x v="0"/>
    <s v="SIACSA"/>
    <x v="0"/>
    <x v="0"/>
    <x v="0"/>
    <x v="0"/>
    <x v="0"/>
    <x v="0"/>
    <x v="0"/>
    <x v="0"/>
    <x v="0"/>
    <x v="0"/>
    <x v="0"/>
    <s v="Retenções SIACSA"/>
    <x v="0"/>
    <x v="0"/>
    <x v="0"/>
    <x v="0"/>
    <x v="2"/>
    <x v="0"/>
    <x v="0"/>
    <x v="0"/>
    <x v="0"/>
    <x v="1"/>
    <x v="0"/>
    <x v="0"/>
    <s v="RETENCAO OT"/>
  </r>
  <r>
    <x v="0"/>
    <n v="0"/>
    <n v="0"/>
    <n v="0"/>
    <n v="1541"/>
    <x v="2494"/>
    <x v="0"/>
    <x v="1"/>
    <x v="0"/>
    <s v="80.02.10.26"/>
    <x v="13"/>
    <x v="2"/>
    <x v="2"/>
    <s v="Outros"/>
    <s v="80.02.10"/>
    <s v="Outros"/>
    <s v="80.02.10"/>
    <x v="34"/>
    <x v="0"/>
    <x v="1"/>
    <x v="9"/>
    <x v="1"/>
    <x v="2"/>
    <x v="2"/>
    <x v="0"/>
    <x v="4"/>
    <s v="2024-06-19"/>
    <x v="1"/>
    <n v="1541"/>
    <x v="0"/>
    <m/>
    <x v="0"/>
    <m/>
    <x v="15"/>
    <n v="100479277"/>
    <x v="0"/>
    <x v="0"/>
    <s v="Retenção Sansung"/>
    <s v="ORI"/>
    <x v="0"/>
    <s v="RS"/>
    <x v="0"/>
    <x v="0"/>
    <x v="0"/>
    <x v="0"/>
    <x v="0"/>
    <x v="0"/>
    <x v="0"/>
    <x v="0"/>
    <x v="0"/>
    <x v="0"/>
    <x v="0"/>
    <s v="Retenção Sansung"/>
    <x v="0"/>
    <x v="0"/>
    <x v="0"/>
    <x v="0"/>
    <x v="2"/>
    <x v="0"/>
    <x v="0"/>
    <x v="0"/>
    <x v="0"/>
    <x v="1"/>
    <x v="0"/>
    <x v="0"/>
    <s v="RETENCAO OT"/>
  </r>
  <r>
    <x v="0"/>
    <n v="0"/>
    <n v="0"/>
    <n v="0"/>
    <n v="2645"/>
    <x v="2495"/>
    <x v="0"/>
    <x v="0"/>
    <x v="0"/>
    <s v="01.25.03.09"/>
    <x v="50"/>
    <x v="3"/>
    <x v="3"/>
    <s v="Emprego e Formação profissional"/>
    <s v="01.25.03"/>
    <s v="Emprego e Formação profissional"/>
    <s v="01.25.03"/>
    <x v="4"/>
    <x v="0"/>
    <x v="2"/>
    <x v="2"/>
    <x v="0"/>
    <x v="1"/>
    <x v="0"/>
    <x v="0"/>
    <x v="9"/>
    <s v="2024-07-17"/>
    <x v="2"/>
    <n v="2645"/>
    <x v="0"/>
    <m/>
    <x v="0"/>
    <m/>
    <x v="390"/>
    <n v="100394493"/>
    <x v="0"/>
    <x v="0"/>
    <s v="Apoio a formação profissional"/>
    <s v="ORI"/>
    <x v="0"/>
    <m/>
    <x v="0"/>
    <x v="0"/>
    <x v="0"/>
    <x v="0"/>
    <x v="0"/>
    <x v="0"/>
    <x v="0"/>
    <x v="0"/>
    <x v="0"/>
    <x v="0"/>
    <x v="0"/>
    <s v="Apoio a formação profissional"/>
    <x v="0"/>
    <x v="0"/>
    <x v="0"/>
    <x v="0"/>
    <x v="1"/>
    <x v="0"/>
    <x v="0"/>
    <x v="0"/>
    <x v="0"/>
    <x v="0"/>
    <x v="0"/>
    <x v="0"/>
    <s v="Pagamento referente a aquisição de papel de embrulhos e tesoura de ferro para o arranque da formação e corte e costura da CMSM, conforme anexo."/>
  </r>
  <r>
    <x v="1"/>
    <n v="0"/>
    <n v="0"/>
    <n v="0"/>
    <n v="50000"/>
    <x v="2496"/>
    <x v="0"/>
    <x v="0"/>
    <x v="0"/>
    <s v="01.25.02.23"/>
    <x v="12"/>
    <x v="3"/>
    <x v="3"/>
    <s v="desporto"/>
    <s v="01.25.02"/>
    <s v="desporto"/>
    <s v="01.25.02"/>
    <x v="1"/>
    <x v="0"/>
    <x v="0"/>
    <x v="0"/>
    <x v="0"/>
    <x v="1"/>
    <x v="1"/>
    <x v="0"/>
    <x v="9"/>
    <s v="2024-07-18"/>
    <x v="2"/>
    <n v="50000"/>
    <x v="0"/>
    <m/>
    <x v="0"/>
    <m/>
    <x v="391"/>
    <n v="100479687"/>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Alessandro Rocha Brito Zêgo, representante da equipa de basquetebol ADR-ROCK, referente gratificação do premio campeão regional do campeonato basquetebol Santiago Norte, conforme anexo."/>
  </r>
  <r>
    <x v="1"/>
    <n v="0"/>
    <n v="0"/>
    <n v="0"/>
    <n v="77350"/>
    <x v="2497"/>
    <x v="0"/>
    <x v="0"/>
    <x v="0"/>
    <s v="01.27.07.07"/>
    <x v="45"/>
    <x v="1"/>
    <x v="1"/>
    <s v="Requalificação Urbana e Habitação 2"/>
    <s v="01.27.07"/>
    <s v="Requalificação Urbana e Habitação 2"/>
    <s v="01.27.07"/>
    <x v="1"/>
    <x v="0"/>
    <x v="0"/>
    <x v="0"/>
    <x v="0"/>
    <x v="1"/>
    <x v="1"/>
    <x v="0"/>
    <x v="9"/>
    <s v="2024-07-23"/>
    <x v="2"/>
    <n v="77350"/>
    <x v="0"/>
    <m/>
    <x v="0"/>
    <m/>
    <x v="1"/>
    <n v="100476920"/>
    <x v="0"/>
    <x v="0"/>
    <s v="Arrelvamento do campo de Achada Bolanha"/>
    <s v="ORI"/>
    <x v="0"/>
    <s v="ACAB"/>
    <x v="0"/>
    <x v="0"/>
    <x v="0"/>
    <x v="0"/>
    <x v="0"/>
    <x v="0"/>
    <x v="0"/>
    <x v="0"/>
    <x v="0"/>
    <x v="0"/>
    <x v="0"/>
    <s v="Arrelvamento do campo de Achada Bolanha"/>
    <x v="0"/>
    <x v="0"/>
    <x v="0"/>
    <x v="0"/>
    <x v="1"/>
    <x v="0"/>
    <x v="0"/>
    <x v="0"/>
    <x v="0"/>
    <x v="0"/>
    <x v="0"/>
    <x v="0"/>
    <s v="Pagamento referente a aquisição de combustíveis, destinados a viatura afeto a obra de construção do campo de relvado sintético de Achada Bolanha, conforme anexo."/>
  </r>
  <r>
    <x v="0"/>
    <n v="0"/>
    <n v="0"/>
    <n v="0"/>
    <n v="18556"/>
    <x v="2498"/>
    <x v="0"/>
    <x v="0"/>
    <x v="0"/>
    <s v="01.27.02.11"/>
    <x v="18"/>
    <x v="1"/>
    <x v="1"/>
    <s v="Saneamento básico"/>
    <s v="01.27.02"/>
    <s v="Saneamento básico"/>
    <s v="01.27.02"/>
    <x v="4"/>
    <x v="0"/>
    <x v="2"/>
    <x v="2"/>
    <x v="0"/>
    <x v="1"/>
    <x v="0"/>
    <x v="0"/>
    <x v="9"/>
    <s v="2024-07-26"/>
    <x v="2"/>
    <n v="18556"/>
    <x v="0"/>
    <m/>
    <x v="0"/>
    <m/>
    <x v="1"/>
    <n v="100476920"/>
    <x v="0"/>
    <x v="0"/>
    <s v="Reforço do saneamento básico"/>
    <s v="ORI"/>
    <x v="0"/>
    <m/>
    <x v="0"/>
    <x v="0"/>
    <x v="0"/>
    <x v="0"/>
    <x v="0"/>
    <x v="0"/>
    <x v="0"/>
    <x v="0"/>
    <x v="0"/>
    <x v="0"/>
    <x v="0"/>
    <s v="Reforço do saneamento básico"/>
    <x v="0"/>
    <x v="0"/>
    <x v="0"/>
    <x v="0"/>
    <x v="1"/>
    <x v="0"/>
    <x v="0"/>
    <x v="0"/>
    <x v="0"/>
    <x v="0"/>
    <x v="0"/>
    <x v="0"/>
    <s v="Pagamento referente a aquisição de combustíveis destinados as viaturas afeto a transferência de resíduos sólidos e urbanos da CMSM  , conforme anexo.  "/>
  </r>
  <r>
    <x v="0"/>
    <n v="0"/>
    <n v="0"/>
    <n v="0"/>
    <n v="3123000"/>
    <x v="2499"/>
    <x v="0"/>
    <x v="0"/>
    <x v="0"/>
    <s v="01.25.04.22"/>
    <x v="7"/>
    <x v="3"/>
    <x v="3"/>
    <s v="Cultura"/>
    <s v="01.25.04"/>
    <s v="Cultura"/>
    <s v="01.25.04"/>
    <x v="4"/>
    <x v="0"/>
    <x v="2"/>
    <x v="2"/>
    <x v="0"/>
    <x v="1"/>
    <x v="0"/>
    <x v="0"/>
    <x v="5"/>
    <s v="2024-08-14"/>
    <x v="2"/>
    <n v="3123000"/>
    <x v="0"/>
    <m/>
    <x v="0"/>
    <m/>
    <x v="392"/>
    <n v="100475741"/>
    <x v="0"/>
    <x v="0"/>
    <s v="Atividades culturais e promoção da cultura no Concelho"/>
    <s v="ORI"/>
    <x v="0"/>
    <s v="ACPCC"/>
    <x v="0"/>
    <x v="0"/>
    <x v="0"/>
    <x v="0"/>
    <x v="0"/>
    <x v="0"/>
    <x v="0"/>
    <x v="0"/>
    <x v="0"/>
    <x v="0"/>
    <x v="0"/>
    <s v="Atividades culturais e promoção da cultura no Concelho"/>
    <x v="0"/>
    <x v="0"/>
    <x v="0"/>
    <x v="0"/>
    <x v="1"/>
    <x v="0"/>
    <x v="0"/>
    <x v="0"/>
    <x v="0"/>
    <x v="0"/>
    <x v="0"/>
    <x v="0"/>
    <s v="Liquidação do contrato a favor da Empresa Ritmo Som Eventos Lda- Augusto Veiga, referente a pagamento de atuação dos artistas do festival de 15 de Agosto de 2024, conforme copia de contrato em anexo"/>
  </r>
  <r>
    <x v="0"/>
    <n v="0"/>
    <n v="0"/>
    <n v="0"/>
    <n v="28000"/>
    <x v="2500"/>
    <x v="0"/>
    <x v="0"/>
    <x v="0"/>
    <s v="03.16.15"/>
    <x v="0"/>
    <x v="0"/>
    <x v="0"/>
    <s v="Direção Financeira"/>
    <s v="03.16.15"/>
    <s v="Direção Financeira"/>
    <s v="03.16.15"/>
    <x v="64"/>
    <x v="0"/>
    <x v="0"/>
    <x v="0"/>
    <x v="0"/>
    <x v="0"/>
    <x v="0"/>
    <x v="0"/>
    <x v="5"/>
    <s v="2024-08-30"/>
    <x v="2"/>
    <n v="28000"/>
    <x v="0"/>
    <m/>
    <x v="0"/>
    <m/>
    <x v="81"/>
    <n v="100476675"/>
    <x v="0"/>
    <x v="0"/>
    <s v="Direção Financeira"/>
    <s v="ORI"/>
    <x v="0"/>
    <m/>
    <x v="0"/>
    <x v="0"/>
    <x v="0"/>
    <x v="0"/>
    <x v="0"/>
    <x v="0"/>
    <x v="0"/>
    <x v="0"/>
    <x v="0"/>
    <x v="0"/>
    <x v="0"/>
    <s v="Direção Financeira"/>
    <x v="0"/>
    <x v="0"/>
    <x v="0"/>
    <x v="0"/>
    <x v="0"/>
    <x v="0"/>
    <x v="0"/>
    <x v="0"/>
    <x v="0"/>
    <x v="0"/>
    <x v="0"/>
    <x v="0"/>
    <s v="Pagamento correspondente a compensação dos trabalhos adicionais referente aos meses de maio a agosto 2024, conforme anexo. "/>
  </r>
  <r>
    <x v="0"/>
    <n v="0"/>
    <n v="0"/>
    <n v="0"/>
    <n v="51991"/>
    <x v="2501"/>
    <x v="0"/>
    <x v="0"/>
    <x v="0"/>
    <s v="03.16.15"/>
    <x v="0"/>
    <x v="0"/>
    <x v="0"/>
    <s v="Direção Financeira"/>
    <s v="03.16.15"/>
    <s v="Direção Financeira"/>
    <s v="03.16.15"/>
    <x v="36"/>
    <x v="0"/>
    <x v="0"/>
    <x v="0"/>
    <x v="0"/>
    <x v="0"/>
    <x v="0"/>
    <x v="0"/>
    <x v="7"/>
    <s v="2024-09-03"/>
    <x v="2"/>
    <n v="51991"/>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s afeto aos serviços da CMSM, conforme anexo.    "/>
  </r>
  <r>
    <x v="1"/>
    <n v="0"/>
    <n v="0"/>
    <n v="0"/>
    <n v="29500"/>
    <x v="2502"/>
    <x v="0"/>
    <x v="0"/>
    <x v="0"/>
    <s v="01.27.06.76"/>
    <x v="11"/>
    <x v="1"/>
    <x v="1"/>
    <s v="Requalificação Urbana e habitação"/>
    <s v="01.27.06"/>
    <s v="Requalificação Urbana e habitação"/>
    <s v="01.27.06"/>
    <x v="1"/>
    <x v="0"/>
    <x v="0"/>
    <x v="0"/>
    <x v="0"/>
    <x v="1"/>
    <x v="1"/>
    <x v="0"/>
    <x v="7"/>
    <s v="2024-09-11"/>
    <x v="2"/>
    <n v="29500"/>
    <x v="0"/>
    <m/>
    <x v="0"/>
    <m/>
    <x v="297"/>
    <n v="100478080"/>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5900 unidades de paralelos para trabalhos de calcetamento na localidade Dacalinha- Achada Monte, no âmbito da requalificação urbana e ambiental, conforme anexo."/>
  </r>
  <r>
    <x v="0"/>
    <n v="0"/>
    <n v="0"/>
    <n v="0"/>
    <n v="15460"/>
    <x v="2503"/>
    <x v="0"/>
    <x v="0"/>
    <x v="0"/>
    <s v="03.16.25"/>
    <x v="23"/>
    <x v="0"/>
    <x v="0"/>
    <s v="Direção dos  Recursos Humanos"/>
    <s v="03.16.25"/>
    <s v="Direção dos  Recursos Humanos"/>
    <s v="03.16.25"/>
    <x v="44"/>
    <x v="0"/>
    <x v="0"/>
    <x v="0"/>
    <x v="0"/>
    <x v="0"/>
    <x v="0"/>
    <x v="0"/>
    <x v="7"/>
    <s v="2024-09-16"/>
    <x v="2"/>
    <n v="15460"/>
    <x v="0"/>
    <m/>
    <x v="0"/>
    <m/>
    <x v="393"/>
    <n v="100458901"/>
    <x v="0"/>
    <x v="0"/>
    <s v="Direção dos  Recursos Humanos"/>
    <s v="ORI"/>
    <x v="0"/>
    <m/>
    <x v="0"/>
    <x v="0"/>
    <x v="0"/>
    <x v="0"/>
    <x v="0"/>
    <x v="0"/>
    <x v="0"/>
    <x v="0"/>
    <x v="0"/>
    <x v="0"/>
    <x v="0"/>
    <s v="Direção dos  Recursos Humanos"/>
    <x v="0"/>
    <x v="0"/>
    <x v="0"/>
    <x v="0"/>
    <x v="0"/>
    <x v="0"/>
    <x v="0"/>
    <x v="0"/>
    <x v="0"/>
    <x v="0"/>
    <x v="0"/>
    <x v="0"/>
    <s v="pagamento a favor da senhora Ivone Fernandes, referente á retroativo, implementação PCCS, janeiro 2012 à outubro de 20214, conforme anexo. "/>
  </r>
  <r>
    <x v="0"/>
    <n v="0"/>
    <n v="0"/>
    <n v="0"/>
    <n v="2000"/>
    <x v="2504"/>
    <x v="0"/>
    <x v="0"/>
    <x v="0"/>
    <s v="03.16.15"/>
    <x v="0"/>
    <x v="0"/>
    <x v="0"/>
    <s v="Direção Financeira"/>
    <s v="03.16.15"/>
    <s v="Direção Financeira"/>
    <s v="03.16.15"/>
    <x v="3"/>
    <x v="0"/>
    <x v="0"/>
    <x v="1"/>
    <x v="0"/>
    <x v="0"/>
    <x v="0"/>
    <x v="0"/>
    <x v="8"/>
    <s v="2024-10-30"/>
    <x v="3"/>
    <n v="2000"/>
    <x v="0"/>
    <m/>
    <x v="0"/>
    <m/>
    <x v="42"/>
    <n v="100476245"/>
    <x v="0"/>
    <x v="0"/>
    <s v="Direção Financeira"/>
    <s v="ORI"/>
    <x v="0"/>
    <m/>
    <x v="0"/>
    <x v="0"/>
    <x v="0"/>
    <x v="0"/>
    <x v="0"/>
    <x v="0"/>
    <x v="0"/>
    <x v="0"/>
    <x v="0"/>
    <x v="0"/>
    <x v="0"/>
    <s v="Direção Financeira"/>
    <x v="0"/>
    <x v="0"/>
    <x v="0"/>
    <x v="0"/>
    <x v="0"/>
    <x v="0"/>
    <x v="0"/>
    <x v="0"/>
    <x v="0"/>
    <x v="0"/>
    <x v="0"/>
    <x v="0"/>
    <s v="_x0009_Ajuda de custo a favor do senhor Adilson Do Rosario Fernandes Silva, pela sua deslocação em missão de serviço a cidade da Praia no dia 28 de Outubro de 2024, conforme justificativo em anexo."/>
  </r>
  <r>
    <x v="0"/>
    <n v="0"/>
    <n v="0"/>
    <n v="0"/>
    <n v="5500"/>
    <x v="2505"/>
    <x v="0"/>
    <x v="0"/>
    <x v="0"/>
    <s v="03.16.15"/>
    <x v="0"/>
    <x v="0"/>
    <x v="0"/>
    <s v="Direção Financeira"/>
    <s v="03.16.15"/>
    <s v="Direção Financeira"/>
    <s v="03.16.15"/>
    <x v="38"/>
    <x v="0"/>
    <x v="0"/>
    <x v="0"/>
    <x v="0"/>
    <x v="0"/>
    <x v="0"/>
    <x v="0"/>
    <x v="10"/>
    <s v="2024-11-04"/>
    <x v="3"/>
    <n v="5500"/>
    <x v="0"/>
    <m/>
    <x v="0"/>
    <m/>
    <x v="394"/>
    <n v="100479361"/>
    <x v="0"/>
    <x v="0"/>
    <s v="Direção Financeira"/>
    <s v="ORI"/>
    <x v="0"/>
    <m/>
    <x v="0"/>
    <x v="0"/>
    <x v="0"/>
    <x v="0"/>
    <x v="0"/>
    <x v="0"/>
    <x v="0"/>
    <x v="0"/>
    <x v="0"/>
    <x v="0"/>
    <x v="0"/>
    <s v="Direção Financeira"/>
    <x v="0"/>
    <x v="0"/>
    <x v="0"/>
    <x v="0"/>
    <x v="0"/>
    <x v="0"/>
    <x v="0"/>
    <x v="0"/>
    <x v="0"/>
    <x v="0"/>
    <x v="0"/>
    <x v="0"/>
    <s v="Pagamento a favor da Restaurante Fátima Varela, pela a aquisição de 10 almoço servidos ao pessoal de recolha de resíduos sólidos urbanos afetos ao saneamento da CMSM, conforme anexo.  "/>
  </r>
  <r>
    <x v="0"/>
    <n v="0"/>
    <n v="0"/>
    <n v="0"/>
    <n v="3750"/>
    <x v="2506"/>
    <x v="0"/>
    <x v="1"/>
    <x v="0"/>
    <s v="80.02.01"/>
    <x v="2"/>
    <x v="2"/>
    <x v="2"/>
    <s v="Retenções Iur"/>
    <s v="80.02.01"/>
    <s v="Retenções Iur"/>
    <s v="80.02.01"/>
    <x v="2"/>
    <x v="0"/>
    <x v="1"/>
    <x v="0"/>
    <x v="1"/>
    <x v="2"/>
    <x v="2"/>
    <x v="0"/>
    <x v="8"/>
    <s v="2024-10-30"/>
    <x v="3"/>
    <n v="3750"/>
    <x v="0"/>
    <m/>
    <x v="0"/>
    <m/>
    <x v="2"/>
    <n v="100474696"/>
    <x v="0"/>
    <x v="0"/>
    <s v="Retenções Iur"/>
    <s v="ORI"/>
    <x v="0"/>
    <s v="RIUR"/>
    <x v="0"/>
    <x v="0"/>
    <x v="0"/>
    <x v="0"/>
    <x v="0"/>
    <x v="0"/>
    <x v="0"/>
    <x v="0"/>
    <x v="0"/>
    <x v="0"/>
    <x v="0"/>
    <s v="Retenções Iur"/>
    <x v="0"/>
    <x v="0"/>
    <x v="0"/>
    <x v="0"/>
    <x v="2"/>
    <x v="0"/>
    <x v="0"/>
    <x v="0"/>
    <x v="0"/>
    <x v="1"/>
    <x v="0"/>
    <x v="0"/>
    <s v="RETENCAO OT"/>
  </r>
  <r>
    <x v="0"/>
    <n v="0"/>
    <n v="0"/>
    <n v="0"/>
    <n v="110660"/>
    <x v="2507"/>
    <x v="0"/>
    <x v="0"/>
    <x v="0"/>
    <s v="03.16.15"/>
    <x v="0"/>
    <x v="0"/>
    <x v="0"/>
    <s v="Direção Financeira"/>
    <s v="03.16.15"/>
    <s v="Direção Financeira"/>
    <s v="03.16.15"/>
    <x v="39"/>
    <x v="0"/>
    <x v="0"/>
    <x v="1"/>
    <x v="1"/>
    <x v="0"/>
    <x v="0"/>
    <x v="0"/>
    <x v="10"/>
    <s v="2024-11-08"/>
    <x v="3"/>
    <n v="110660"/>
    <x v="0"/>
    <m/>
    <x v="0"/>
    <m/>
    <x v="47"/>
    <n v="100479698"/>
    <x v="0"/>
    <x v="0"/>
    <s v="Direção Financeira"/>
    <s v="ORI"/>
    <x v="0"/>
    <m/>
    <x v="0"/>
    <x v="0"/>
    <x v="0"/>
    <x v="0"/>
    <x v="0"/>
    <x v="0"/>
    <x v="0"/>
    <x v="0"/>
    <x v="0"/>
    <x v="0"/>
    <x v="0"/>
    <s v="Direção Financeira"/>
    <x v="0"/>
    <x v="0"/>
    <x v="0"/>
    <x v="0"/>
    <x v="0"/>
    <x v="0"/>
    <x v="0"/>
    <x v="0"/>
    <x v="0"/>
    <x v="0"/>
    <x v="0"/>
    <x v="0"/>
    <s v="Pagamento a favor da EDECV, pelo serviço prestado, conforme anexo."/>
  </r>
  <r>
    <x v="0"/>
    <n v="0"/>
    <n v="0"/>
    <n v="0"/>
    <n v="3750"/>
    <x v="2508"/>
    <x v="0"/>
    <x v="1"/>
    <x v="0"/>
    <s v="80.02.01"/>
    <x v="2"/>
    <x v="2"/>
    <x v="2"/>
    <s v="Retenções Iur"/>
    <s v="80.02.01"/>
    <s v="Retenções Iur"/>
    <s v="80.02.01"/>
    <x v="2"/>
    <x v="0"/>
    <x v="1"/>
    <x v="0"/>
    <x v="1"/>
    <x v="2"/>
    <x v="2"/>
    <x v="0"/>
    <x v="8"/>
    <s v="2024-10-30"/>
    <x v="3"/>
    <n v="3750"/>
    <x v="0"/>
    <m/>
    <x v="0"/>
    <m/>
    <x v="2"/>
    <n v="100474696"/>
    <x v="0"/>
    <x v="0"/>
    <s v="Retenções Iur"/>
    <s v="ORI"/>
    <x v="0"/>
    <s v="RIUR"/>
    <x v="0"/>
    <x v="0"/>
    <x v="0"/>
    <x v="0"/>
    <x v="0"/>
    <x v="0"/>
    <x v="0"/>
    <x v="0"/>
    <x v="0"/>
    <x v="0"/>
    <x v="0"/>
    <s v="Retenções Iur"/>
    <x v="0"/>
    <x v="0"/>
    <x v="0"/>
    <x v="0"/>
    <x v="2"/>
    <x v="0"/>
    <x v="0"/>
    <x v="0"/>
    <x v="0"/>
    <x v="1"/>
    <x v="0"/>
    <x v="0"/>
    <s v="RETENCAO OT"/>
  </r>
  <r>
    <x v="0"/>
    <n v="0"/>
    <n v="0"/>
    <n v="0"/>
    <n v="3750"/>
    <x v="2509"/>
    <x v="0"/>
    <x v="1"/>
    <x v="0"/>
    <s v="80.02.01"/>
    <x v="2"/>
    <x v="2"/>
    <x v="2"/>
    <s v="Retenções Iur"/>
    <s v="80.02.01"/>
    <s v="Retenções Iur"/>
    <s v="80.02.01"/>
    <x v="2"/>
    <x v="0"/>
    <x v="1"/>
    <x v="0"/>
    <x v="1"/>
    <x v="2"/>
    <x v="2"/>
    <x v="0"/>
    <x v="8"/>
    <s v="2024-10-30"/>
    <x v="3"/>
    <n v="3750"/>
    <x v="0"/>
    <m/>
    <x v="0"/>
    <m/>
    <x v="2"/>
    <n v="100474696"/>
    <x v="0"/>
    <x v="0"/>
    <s v="Retenções Iur"/>
    <s v="ORI"/>
    <x v="0"/>
    <s v="RIUR"/>
    <x v="0"/>
    <x v="0"/>
    <x v="0"/>
    <x v="0"/>
    <x v="0"/>
    <x v="0"/>
    <x v="0"/>
    <x v="0"/>
    <x v="0"/>
    <x v="0"/>
    <x v="0"/>
    <s v="Retenções Iur"/>
    <x v="0"/>
    <x v="0"/>
    <x v="0"/>
    <x v="0"/>
    <x v="2"/>
    <x v="0"/>
    <x v="0"/>
    <x v="0"/>
    <x v="0"/>
    <x v="1"/>
    <x v="0"/>
    <x v="0"/>
    <s v="RETENCAO OT"/>
  </r>
  <r>
    <x v="0"/>
    <n v="0"/>
    <n v="0"/>
    <n v="0"/>
    <n v="1800"/>
    <x v="2510"/>
    <x v="0"/>
    <x v="1"/>
    <x v="0"/>
    <s v="80.02.01"/>
    <x v="2"/>
    <x v="2"/>
    <x v="2"/>
    <s v="Retenções Iur"/>
    <s v="80.02.01"/>
    <s v="Retenções Iur"/>
    <s v="80.02.01"/>
    <x v="2"/>
    <x v="0"/>
    <x v="1"/>
    <x v="0"/>
    <x v="1"/>
    <x v="2"/>
    <x v="2"/>
    <x v="0"/>
    <x v="8"/>
    <s v="2024-10-23"/>
    <x v="3"/>
    <n v="1800"/>
    <x v="0"/>
    <m/>
    <x v="0"/>
    <m/>
    <x v="2"/>
    <n v="100474696"/>
    <x v="0"/>
    <x v="0"/>
    <s v="Retenções Iur"/>
    <s v="ORI"/>
    <x v="0"/>
    <s v="RIUR"/>
    <x v="0"/>
    <x v="0"/>
    <x v="0"/>
    <x v="0"/>
    <x v="0"/>
    <x v="0"/>
    <x v="0"/>
    <x v="0"/>
    <x v="0"/>
    <x v="0"/>
    <x v="0"/>
    <s v="Retenções Iur"/>
    <x v="0"/>
    <x v="0"/>
    <x v="0"/>
    <x v="0"/>
    <x v="2"/>
    <x v="0"/>
    <x v="0"/>
    <x v="0"/>
    <x v="0"/>
    <x v="1"/>
    <x v="0"/>
    <x v="0"/>
    <s v="RETENCAO OT"/>
  </r>
  <r>
    <x v="0"/>
    <n v="0"/>
    <n v="0"/>
    <n v="0"/>
    <n v="600"/>
    <x v="2511"/>
    <x v="0"/>
    <x v="1"/>
    <x v="0"/>
    <s v="80.02.01"/>
    <x v="2"/>
    <x v="2"/>
    <x v="2"/>
    <s v="Retenções Iur"/>
    <s v="80.02.01"/>
    <s v="Retenções Iur"/>
    <s v="80.02.01"/>
    <x v="2"/>
    <x v="0"/>
    <x v="1"/>
    <x v="0"/>
    <x v="1"/>
    <x v="2"/>
    <x v="2"/>
    <x v="0"/>
    <x v="8"/>
    <s v="2024-10-18"/>
    <x v="3"/>
    <n v="600"/>
    <x v="0"/>
    <m/>
    <x v="0"/>
    <m/>
    <x v="2"/>
    <n v="100474696"/>
    <x v="0"/>
    <x v="0"/>
    <s v="Retenções Iur"/>
    <s v="ORI"/>
    <x v="0"/>
    <s v="RIUR"/>
    <x v="0"/>
    <x v="0"/>
    <x v="0"/>
    <x v="0"/>
    <x v="0"/>
    <x v="0"/>
    <x v="0"/>
    <x v="0"/>
    <x v="0"/>
    <x v="0"/>
    <x v="0"/>
    <s v="Retenções Iur"/>
    <x v="0"/>
    <x v="0"/>
    <x v="0"/>
    <x v="0"/>
    <x v="2"/>
    <x v="0"/>
    <x v="0"/>
    <x v="0"/>
    <x v="0"/>
    <x v="1"/>
    <x v="0"/>
    <x v="0"/>
    <s v="RETENCAO OT"/>
  </r>
  <r>
    <x v="0"/>
    <n v="0"/>
    <n v="0"/>
    <n v="0"/>
    <n v="46000"/>
    <x v="2512"/>
    <x v="0"/>
    <x v="0"/>
    <x v="0"/>
    <s v="01.25.01.10"/>
    <x v="33"/>
    <x v="3"/>
    <x v="3"/>
    <s v="Educação"/>
    <s v="01.25.01"/>
    <s v="Educação"/>
    <s v="01.25.01"/>
    <x v="4"/>
    <x v="0"/>
    <x v="2"/>
    <x v="2"/>
    <x v="0"/>
    <x v="1"/>
    <x v="0"/>
    <x v="0"/>
    <x v="10"/>
    <s v="2024-11-19"/>
    <x v="3"/>
    <n v="46000"/>
    <x v="0"/>
    <m/>
    <x v="0"/>
    <m/>
    <x v="22"/>
    <n v="100478657"/>
    <x v="0"/>
    <x v="0"/>
    <s v="Transporte escolar"/>
    <s v="ORI"/>
    <x v="0"/>
    <m/>
    <x v="0"/>
    <x v="0"/>
    <x v="0"/>
    <x v="0"/>
    <x v="0"/>
    <x v="0"/>
    <x v="0"/>
    <x v="0"/>
    <x v="0"/>
    <x v="0"/>
    <x v="0"/>
    <s v="Transporte escolar"/>
    <x v="0"/>
    <x v="0"/>
    <x v="0"/>
    <x v="0"/>
    <x v="1"/>
    <x v="0"/>
    <x v="0"/>
    <x v="0"/>
    <x v="0"/>
    <x v="0"/>
    <x v="0"/>
    <x v="0"/>
    <s v="Liquidação da fatura a favor da Translux Comercio E Serviços, referente a serviços de aluguer de coaster para transporte escolar da CMSM, conforme anexo. "/>
  </r>
  <r>
    <x v="0"/>
    <n v="0"/>
    <n v="0"/>
    <n v="0"/>
    <n v="59634"/>
    <x v="2513"/>
    <x v="0"/>
    <x v="0"/>
    <x v="0"/>
    <s v="03.16.15"/>
    <x v="0"/>
    <x v="0"/>
    <x v="0"/>
    <s v="Direção Financeira"/>
    <s v="03.16.15"/>
    <s v="Direção Financeira"/>
    <s v="03.16.15"/>
    <x v="5"/>
    <x v="0"/>
    <x v="0"/>
    <x v="1"/>
    <x v="0"/>
    <x v="0"/>
    <x v="0"/>
    <x v="0"/>
    <x v="10"/>
    <s v="2024-11-26"/>
    <x v="3"/>
    <n v="59634"/>
    <x v="0"/>
    <m/>
    <x v="0"/>
    <m/>
    <x v="204"/>
    <n v="100463625"/>
    <x v="0"/>
    <x v="0"/>
    <s v="Direção Financeira"/>
    <s v="ORI"/>
    <x v="0"/>
    <m/>
    <x v="0"/>
    <x v="0"/>
    <x v="0"/>
    <x v="0"/>
    <x v="0"/>
    <x v="0"/>
    <x v="0"/>
    <x v="0"/>
    <x v="0"/>
    <x v="0"/>
    <x v="0"/>
    <s v="Direção Financeira"/>
    <x v="0"/>
    <x v="0"/>
    <x v="0"/>
    <x v="0"/>
    <x v="0"/>
    <x v="0"/>
    <x v="0"/>
    <x v="0"/>
    <x v="0"/>
    <x v="0"/>
    <x v="0"/>
    <x v="0"/>
    <s v="Pagamento referente a trabalhos de inspeções realizadas, conforme proposta em anexo."/>
  </r>
  <r>
    <x v="0"/>
    <n v="0"/>
    <n v="0"/>
    <n v="0"/>
    <n v="4800"/>
    <x v="2514"/>
    <x v="0"/>
    <x v="0"/>
    <x v="0"/>
    <s v="01.25.05.12"/>
    <x v="10"/>
    <x v="3"/>
    <x v="3"/>
    <s v="Saúde"/>
    <s v="01.25.05"/>
    <s v="Saúde"/>
    <s v="01.25.05"/>
    <x v="7"/>
    <x v="0"/>
    <x v="4"/>
    <x v="4"/>
    <x v="0"/>
    <x v="1"/>
    <x v="0"/>
    <x v="0"/>
    <x v="10"/>
    <s v="2024-11-26"/>
    <x v="3"/>
    <n v="4800"/>
    <x v="0"/>
    <m/>
    <x v="0"/>
    <m/>
    <x v="127"/>
    <n v="100399700"/>
    <x v="0"/>
    <x v="0"/>
    <s v="Promoção e Inclusão Social"/>
    <s v="ORI"/>
    <x v="0"/>
    <m/>
    <x v="0"/>
    <x v="0"/>
    <x v="0"/>
    <x v="0"/>
    <x v="0"/>
    <x v="0"/>
    <x v="0"/>
    <x v="0"/>
    <x v="0"/>
    <x v="0"/>
    <x v="0"/>
    <s v="Promoção e Inclusão Social"/>
    <x v="0"/>
    <x v="0"/>
    <x v="0"/>
    <x v="0"/>
    <x v="1"/>
    <x v="0"/>
    <x v="0"/>
    <x v="0"/>
    <x v="0"/>
    <x v="0"/>
    <x v="0"/>
    <x v="0"/>
    <s v="Subsidio de transporte, a favor do fisioterapeuta, conforme proposta em anexo."/>
  </r>
  <r>
    <x v="0"/>
    <n v="0"/>
    <n v="0"/>
    <n v="0"/>
    <n v="2400"/>
    <x v="2515"/>
    <x v="0"/>
    <x v="0"/>
    <x v="0"/>
    <s v="03.16.15"/>
    <x v="0"/>
    <x v="0"/>
    <x v="0"/>
    <s v="Direção Financeira"/>
    <s v="03.16.15"/>
    <s v="Direção Financeira"/>
    <s v="03.16.15"/>
    <x v="5"/>
    <x v="0"/>
    <x v="0"/>
    <x v="1"/>
    <x v="0"/>
    <x v="0"/>
    <x v="0"/>
    <x v="0"/>
    <x v="11"/>
    <s v="2024-12-06"/>
    <x v="3"/>
    <n v="2400"/>
    <x v="0"/>
    <m/>
    <x v="0"/>
    <m/>
    <x v="2"/>
    <n v="100474696"/>
    <x v="0"/>
    <x v="1"/>
    <s v="Direção Financeira"/>
    <s v="ORI"/>
    <x v="0"/>
    <m/>
    <x v="0"/>
    <x v="0"/>
    <x v="0"/>
    <x v="0"/>
    <x v="0"/>
    <x v="0"/>
    <x v="0"/>
    <x v="0"/>
    <x v="0"/>
    <x v="0"/>
    <x v="0"/>
    <s v="Direção Financeira"/>
    <x v="0"/>
    <x v="0"/>
    <x v="0"/>
    <x v="0"/>
    <x v="0"/>
    <x v="0"/>
    <x v="0"/>
    <x v="0"/>
    <x v="0"/>
    <x v="0"/>
    <x v="1"/>
    <x v="0"/>
    <s v="Pagamento referente a prestação de serviço, conforme proposta em anexo."/>
  </r>
  <r>
    <x v="0"/>
    <n v="0"/>
    <n v="0"/>
    <n v="0"/>
    <n v="13600"/>
    <x v="2515"/>
    <x v="0"/>
    <x v="0"/>
    <x v="0"/>
    <s v="03.16.15"/>
    <x v="0"/>
    <x v="0"/>
    <x v="0"/>
    <s v="Direção Financeira"/>
    <s v="03.16.15"/>
    <s v="Direção Financeira"/>
    <s v="03.16.15"/>
    <x v="5"/>
    <x v="0"/>
    <x v="0"/>
    <x v="1"/>
    <x v="0"/>
    <x v="0"/>
    <x v="0"/>
    <x v="0"/>
    <x v="11"/>
    <s v="2024-12-06"/>
    <x v="3"/>
    <n v="13600"/>
    <x v="0"/>
    <m/>
    <x v="0"/>
    <m/>
    <x v="395"/>
    <n v="100478904"/>
    <x v="0"/>
    <x v="0"/>
    <s v="Direção Financeira"/>
    <s v="ORI"/>
    <x v="0"/>
    <m/>
    <x v="0"/>
    <x v="0"/>
    <x v="0"/>
    <x v="0"/>
    <x v="0"/>
    <x v="0"/>
    <x v="0"/>
    <x v="0"/>
    <x v="0"/>
    <x v="0"/>
    <x v="0"/>
    <s v="Direção Financeira"/>
    <x v="0"/>
    <x v="0"/>
    <x v="0"/>
    <x v="0"/>
    <x v="0"/>
    <x v="0"/>
    <x v="0"/>
    <x v="0"/>
    <x v="0"/>
    <x v="0"/>
    <x v="0"/>
    <x v="0"/>
    <s v="Pagamento referente a prestação de serviço, conforme proposta em anexo."/>
  </r>
  <r>
    <x v="0"/>
    <n v="0"/>
    <n v="0"/>
    <n v="0"/>
    <n v="3750"/>
    <x v="2516"/>
    <x v="0"/>
    <x v="1"/>
    <x v="0"/>
    <s v="80.02.01"/>
    <x v="2"/>
    <x v="2"/>
    <x v="2"/>
    <s v="Retenções Iur"/>
    <s v="80.02.01"/>
    <s v="Retenções Iur"/>
    <s v="80.02.01"/>
    <x v="2"/>
    <x v="0"/>
    <x v="1"/>
    <x v="0"/>
    <x v="1"/>
    <x v="2"/>
    <x v="2"/>
    <x v="0"/>
    <x v="10"/>
    <s v="2024-11-26"/>
    <x v="3"/>
    <n v="3750"/>
    <x v="0"/>
    <m/>
    <x v="0"/>
    <m/>
    <x v="2"/>
    <n v="100474696"/>
    <x v="0"/>
    <x v="0"/>
    <s v="Retenções Iur"/>
    <s v="ORI"/>
    <x v="0"/>
    <s v="RIUR"/>
    <x v="0"/>
    <x v="0"/>
    <x v="0"/>
    <x v="0"/>
    <x v="0"/>
    <x v="0"/>
    <x v="0"/>
    <x v="0"/>
    <x v="0"/>
    <x v="0"/>
    <x v="0"/>
    <s v="Retenções Iur"/>
    <x v="0"/>
    <x v="0"/>
    <x v="0"/>
    <x v="0"/>
    <x v="2"/>
    <x v="0"/>
    <x v="0"/>
    <x v="0"/>
    <x v="0"/>
    <x v="1"/>
    <x v="0"/>
    <x v="0"/>
    <s v="RETENCAO OT"/>
  </r>
  <r>
    <x v="0"/>
    <n v="0"/>
    <n v="0"/>
    <n v="0"/>
    <n v="21000"/>
    <x v="2517"/>
    <x v="0"/>
    <x v="0"/>
    <x v="0"/>
    <s v="01.25.03.12"/>
    <x v="6"/>
    <x v="3"/>
    <x v="3"/>
    <s v="Emprego e Formação profissional"/>
    <s v="01.25.03"/>
    <s v="Emprego e Formação profissional"/>
    <s v="01.25.03"/>
    <x v="4"/>
    <x v="0"/>
    <x v="2"/>
    <x v="2"/>
    <x v="0"/>
    <x v="1"/>
    <x v="0"/>
    <x v="0"/>
    <x v="11"/>
    <s v="2024-12-13"/>
    <x v="3"/>
    <n v="21000"/>
    <x v="0"/>
    <m/>
    <x v="0"/>
    <m/>
    <x v="6"/>
    <n v="100474914"/>
    <x v="0"/>
    <x v="0"/>
    <s v="Estágios Profissionais e Promoção de Emprego"/>
    <s v="ORI"/>
    <x v="0"/>
    <m/>
    <x v="0"/>
    <x v="0"/>
    <x v="0"/>
    <x v="0"/>
    <x v="0"/>
    <x v="0"/>
    <x v="0"/>
    <x v="0"/>
    <x v="0"/>
    <x v="0"/>
    <x v="0"/>
    <s v="Estágios Profissionais e Promoção de Emprego"/>
    <x v="0"/>
    <x v="0"/>
    <x v="0"/>
    <x v="0"/>
    <x v="1"/>
    <x v="0"/>
    <x v="0"/>
    <x v="0"/>
    <x v="0"/>
    <x v="0"/>
    <x v="0"/>
    <x v="0"/>
    <s v="Pagamento subsidio de estagio referente ao mês de  dezembro 2024, conforme anexo."/>
  </r>
  <r>
    <x v="1"/>
    <n v="0"/>
    <n v="0"/>
    <n v="0"/>
    <n v="176176"/>
    <x v="2518"/>
    <x v="0"/>
    <x v="0"/>
    <x v="0"/>
    <s v="01.23.04.14"/>
    <x v="48"/>
    <x v="7"/>
    <x v="8"/>
    <s v="Ambiente"/>
    <s v="01.23.04"/>
    <s v="Ambiente"/>
    <s v="01.23.04"/>
    <x v="1"/>
    <x v="0"/>
    <x v="0"/>
    <x v="0"/>
    <x v="0"/>
    <x v="1"/>
    <x v="1"/>
    <x v="0"/>
    <x v="11"/>
    <s v="2024-12-16"/>
    <x v="3"/>
    <n v="176176"/>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referente a trabalhos dos espaços verdes realizados durante o mês de dezembro  de 2024, conforme anexo."/>
  </r>
  <r>
    <x v="0"/>
    <n v="0"/>
    <n v="0"/>
    <n v="0"/>
    <n v="1400"/>
    <x v="2519"/>
    <x v="0"/>
    <x v="0"/>
    <x v="0"/>
    <s v="03.16.15"/>
    <x v="0"/>
    <x v="0"/>
    <x v="0"/>
    <s v="Direção Financeira"/>
    <s v="03.16.15"/>
    <s v="Direção Financeira"/>
    <s v="03.16.15"/>
    <x v="3"/>
    <x v="0"/>
    <x v="0"/>
    <x v="1"/>
    <x v="0"/>
    <x v="0"/>
    <x v="0"/>
    <x v="0"/>
    <x v="11"/>
    <s v="2024-12-17"/>
    <x v="3"/>
    <n v="1400"/>
    <x v="0"/>
    <m/>
    <x v="0"/>
    <m/>
    <x v="26"/>
    <n v="100458633"/>
    <x v="0"/>
    <x v="0"/>
    <s v="Direção Financeira"/>
    <s v="ORI"/>
    <x v="0"/>
    <m/>
    <x v="0"/>
    <x v="0"/>
    <x v="0"/>
    <x v="0"/>
    <x v="0"/>
    <x v="0"/>
    <x v="0"/>
    <x v="0"/>
    <x v="0"/>
    <x v="0"/>
    <x v="0"/>
    <s v="Direção Financeira"/>
    <x v="0"/>
    <x v="0"/>
    <x v="0"/>
    <x v="0"/>
    <x v="0"/>
    <x v="0"/>
    <x v="0"/>
    <x v="0"/>
    <x v="0"/>
    <x v="0"/>
    <x v="0"/>
    <x v="0"/>
    <s v="Ajuda de custo a favor do SR. JOAQUIM LINO MENDES TAVARES NUNES pela sua deslocação em missão de serviço a cidade da Praia no dia 15/12 de 2024, conforme justificativo em anexo."/>
  </r>
  <r>
    <x v="0"/>
    <n v="0"/>
    <n v="0"/>
    <n v="0"/>
    <n v="26400"/>
    <x v="2520"/>
    <x v="0"/>
    <x v="1"/>
    <x v="0"/>
    <s v="03.03.10"/>
    <x v="8"/>
    <x v="0"/>
    <x v="4"/>
    <s v="Receitas Da Câmara"/>
    <s v="03.03.10"/>
    <s v="Receitas Da Câmara"/>
    <s v="03.03.10"/>
    <x v="57"/>
    <x v="0"/>
    <x v="3"/>
    <x v="12"/>
    <x v="0"/>
    <x v="0"/>
    <x v="2"/>
    <x v="0"/>
    <x v="11"/>
    <s v="2024-12-17"/>
    <x v="3"/>
    <n v="26400"/>
    <x v="0"/>
    <m/>
    <x v="0"/>
    <m/>
    <x v="6"/>
    <n v="100474914"/>
    <x v="0"/>
    <x v="0"/>
    <s v="Receitas Da Câmara"/>
    <s v="EXT"/>
    <x v="0"/>
    <s v="RDC"/>
    <x v="0"/>
    <x v="0"/>
    <x v="0"/>
    <x v="0"/>
    <x v="0"/>
    <x v="0"/>
    <x v="0"/>
    <x v="0"/>
    <x v="0"/>
    <x v="0"/>
    <x v="0"/>
    <s v="Receitas Da Câmara"/>
    <x v="0"/>
    <x v="0"/>
    <x v="0"/>
    <x v="0"/>
    <x v="0"/>
    <x v="0"/>
    <x v="0"/>
    <x v="0"/>
    <x v="0"/>
    <x v="0"/>
    <x v="0"/>
    <x v="0"/>
    <s v="Deposito a favor da Tesouraria da Camara Municipal, referente remanescente de serviços prestado no festival 2024."/>
  </r>
  <r>
    <x v="1"/>
    <n v="0"/>
    <n v="0"/>
    <n v="0"/>
    <n v="25500"/>
    <x v="2521"/>
    <x v="0"/>
    <x v="0"/>
    <x v="0"/>
    <s v="01.25.02.23"/>
    <x v="12"/>
    <x v="3"/>
    <x v="3"/>
    <s v="desporto"/>
    <s v="01.25.02"/>
    <s v="desporto"/>
    <s v="01.25.02"/>
    <x v="1"/>
    <x v="0"/>
    <x v="0"/>
    <x v="0"/>
    <x v="0"/>
    <x v="1"/>
    <x v="1"/>
    <x v="0"/>
    <x v="11"/>
    <s v="2024-12-18"/>
    <x v="3"/>
    <n v="25500"/>
    <x v="0"/>
    <m/>
    <x v="0"/>
    <m/>
    <x v="171"/>
    <n v="100400589"/>
    <x v="0"/>
    <x v="0"/>
    <s v="Atividades desportivas e promoção do desporto no Concelho"/>
    <s v="ORI"/>
    <x v="0"/>
    <m/>
    <x v="0"/>
    <x v="0"/>
    <x v="0"/>
    <x v="0"/>
    <x v="0"/>
    <x v="0"/>
    <x v="0"/>
    <x v="0"/>
    <x v="0"/>
    <x v="0"/>
    <x v="0"/>
    <s v="Atividades desportivas e promoção do desporto no Concelho"/>
    <x v="0"/>
    <x v="0"/>
    <x v="0"/>
    <x v="0"/>
    <x v="1"/>
    <x v="0"/>
    <x v="0"/>
    <x v="0"/>
    <x v="0"/>
    <x v="0"/>
    <x v="0"/>
    <x v="0"/>
    <s v="Liquidação da proposta a favor de JOAQUIM LOPES MOREIRA BRITO, referente a fornecimento de materiais desportivas, conforme proposta em anexo."/>
  </r>
  <r>
    <x v="0"/>
    <n v="0"/>
    <n v="0"/>
    <n v="0"/>
    <n v="23942"/>
    <x v="2522"/>
    <x v="0"/>
    <x v="1"/>
    <x v="0"/>
    <s v="80.02.01"/>
    <x v="2"/>
    <x v="2"/>
    <x v="2"/>
    <s v="Retenções Iur"/>
    <s v="80.02.01"/>
    <s v="Retenções Iur"/>
    <s v="80.02.01"/>
    <x v="2"/>
    <x v="0"/>
    <x v="1"/>
    <x v="0"/>
    <x v="1"/>
    <x v="2"/>
    <x v="2"/>
    <x v="0"/>
    <x v="11"/>
    <s v="2024-12-16"/>
    <x v="3"/>
    <n v="23942"/>
    <x v="0"/>
    <m/>
    <x v="0"/>
    <m/>
    <x v="2"/>
    <n v="100474696"/>
    <x v="0"/>
    <x v="0"/>
    <s v="Retenções Iur"/>
    <s v="ORI"/>
    <x v="0"/>
    <s v="RIUR"/>
    <x v="0"/>
    <x v="0"/>
    <x v="0"/>
    <x v="0"/>
    <x v="0"/>
    <x v="0"/>
    <x v="0"/>
    <x v="0"/>
    <x v="0"/>
    <x v="0"/>
    <x v="0"/>
    <s v="Retenções Iur"/>
    <x v="0"/>
    <x v="0"/>
    <x v="0"/>
    <x v="0"/>
    <x v="2"/>
    <x v="0"/>
    <x v="0"/>
    <x v="0"/>
    <x v="0"/>
    <x v="1"/>
    <x v="0"/>
    <x v="0"/>
    <s v="RETENCAO OT"/>
  </r>
  <r>
    <x v="0"/>
    <n v="0"/>
    <n v="0"/>
    <n v="0"/>
    <n v="34613"/>
    <x v="2523"/>
    <x v="0"/>
    <x v="1"/>
    <x v="0"/>
    <s v="80.02.10.01"/>
    <x v="16"/>
    <x v="2"/>
    <x v="2"/>
    <s v="Outros"/>
    <s v="80.02.10"/>
    <s v="Outros"/>
    <s v="80.02.10"/>
    <x v="37"/>
    <x v="0"/>
    <x v="1"/>
    <x v="0"/>
    <x v="1"/>
    <x v="2"/>
    <x v="2"/>
    <x v="0"/>
    <x v="11"/>
    <s v="2024-12-16"/>
    <x v="3"/>
    <n v="346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90"/>
    <x v="2524"/>
    <x v="0"/>
    <x v="1"/>
    <x v="0"/>
    <s v="80.02.10.02"/>
    <x v="42"/>
    <x v="2"/>
    <x v="2"/>
    <s v="Outros"/>
    <s v="80.02.10"/>
    <s v="Outros"/>
    <s v="80.02.10"/>
    <x v="67"/>
    <x v="0"/>
    <x v="1"/>
    <x v="0"/>
    <x v="1"/>
    <x v="2"/>
    <x v="2"/>
    <x v="0"/>
    <x v="11"/>
    <s v="2024-12-16"/>
    <x v="3"/>
    <n v="190"/>
    <x v="0"/>
    <m/>
    <x v="0"/>
    <m/>
    <x v="16"/>
    <n v="100474707"/>
    <x v="0"/>
    <x v="0"/>
    <s v="Retençoes STAPS"/>
    <s v="ORI"/>
    <x v="0"/>
    <s v="RSND"/>
    <x v="0"/>
    <x v="0"/>
    <x v="0"/>
    <x v="0"/>
    <x v="0"/>
    <x v="0"/>
    <x v="0"/>
    <x v="0"/>
    <x v="0"/>
    <x v="0"/>
    <x v="0"/>
    <s v="Retençoes STAPS"/>
    <x v="0"/>
    <x v="0"/>
    <x v="0"/>
    <x v="0"/>
    <x v="2"/>
    <x v="0"/>
    <x v="0"/>
    <x v="0"/>
    <x v="0"/>
    <x v="1"/>
    <x v="0"/>
    <x v="0"/>
    <s v="RETENCAO OT"/>
  </r>
  <r>
    <x v="0"/>
    <n v="0"/>
    <n v="0"/>
    <n v="0"/>
    <n v="4348"/>
    <x v="2525"/>
    <x v="0"/>
    <x v="1"/>
    <x v="0"/>
    <s v="80.02.10.26"/>
    <x v="13"/>
    <x v="2"/>
    <x v="2"/>
    <s v="Outros"/>
    <s v="80.02.10"/>
    <s v="Outros"/>
    <s v="80.02.10"/>
    <x v="34"/>
    <x v="0"/>
    <x v="1"/>
    <x v="9"/>
    <x v="1"/>
    <x v="2"/>
    <x v="2"/>
    <x v="0"/>
    <x v="11"/>
    <s v="2024-12-16"/>
    <x v="3"/>
    <n v="4348"/>
    <x v="0"/>
    <m/>
    <x v="0"/>
    <m/>
    <x v="15"/>
    <n v="100479277"/>
    <x v="0"/>
    <x v="0"/>
    <s v="Retenção Sansung"/>
    <s v="ORI"/>
    <x v="0"/>
    <s v="RS"/>
    <x v="0"/>
    <x v="0"/>
    <x v="0"/>
    <x v="0"/>
    <x v="0"/>
    <x v="0"/>
    <x v="0"/>
    <x v="0"/>
    <x v="0"/>
    <x v="0"/>
    <x v="0"/>
    <s v="Retenção Sansung"/>
    <x v="0"/>
    <x v="0"/>
    <x v="0"/>
    <x v="0"/>
    <x v="2"/>
    <x v="0"/>
    <x v="0"/>
    <x v="0"/>
    <x v="0"/>
    <x v="1"/>
    <x v="0"/>
    <x v="0"/>
    <s v="RETENCAO OT"/>
  </r>
  <r>
    <x v="0"/>
    <n v="0"/>
    <n v="0"/>
    <n v="0"/>
    <n v="5157"/>
    <x v="2526"/>
    <x v="0"/>
    <x v="1"/>
    <x v="0"/>
    <s v="80.02.01"/>
    <x v="2"/>
    <x v="2"/>
    <x v="2"/>
    <s v="Retenções Iur"/>
    <s v="80.02.01"/>
    <s v="Retenções Iur"/>
    <s v="80.02.01"/>
    <x v="2"/>
    <x v="0"/>
    <x v="1"/>
    <x v="0"/>
    <x v="1"/>
    <x v="2"/>
    <x v="2"/>
    <x v="0"/>
    <x v="11"/>
    <s v="2024-12-16"/>
    <x v="3"/>
    <n v="5157"/>
    <x v="0"/>
    <m/>
    <x v="0"/>
    <m/>
    <x v="2"/>
    <n v="100474696"/>
    <x v="0"/>
    <x v="0"/>
    <s v="Retenções Iur"/>
    <s v="ORI"/>
    <x v="0"/>
    <s v="RIUR"/>
    <x v="0"/>
    <x v="0"/>
    <x v="0"/>
    <x v="0"/>
    <x v="0"/>
    <x v="0"/>
    <x v="0"/>
    <x v="0"/>
    <x v="0"/>
    <x v="0"/>
    <x v="0"/>
    <s v="Retenções Iur"/>
    <x v="0"/>
    <x v="0"/>
    <x v="0"/>
    <x v="0"/>
    <x v="2"/>
    <x v="0"/>
    <x v="0"/>
    <x v="0"/>
    <x v="0"/>
    <x v="1"/>
    <x v="0"/>
    <x v="0"/>
    <s v="RETENCAO OT"/>
  </r>
  <r>
    <x v="0"/>
    <n v="0"/>
    <n v="0"/>
    <n v="0"/>
    <n v="800"/>
    <x v="2527"/>
    <x v="0"/>
    <x v="1"/>
    <x v="0"/>
    <s v="80.02.10.20"/>
    <x v="20"/>
    <x v="2"/>
    <x v="2"/>
    <s v="Outros"/>
    <s v="80.02.10"/>
    <s v="Outros"/>
    <s v="80.02.10"/>
    <x v="34"/>
    <x v="0"/>
    <x v="1"/>
    <x v="9"/>
    <x v="1"/>
    <x v="2"/>
    <x v="2"/>
    <x v="0"/>
    <x v="11"/>
    <s v="2024-12-16"/>
    <x v="3"/>
    <n v="800"/>
    <x v="0"/>
    <m/>
    <x v="0"/>
    <m/>
    <x v="54"/>
    <n v="100477977"/>
    <x v="0"/>
    <x v="0"/>
    <s v="Retenções CVMovel"/>
    <s v="ORI"/>
    <x v="0"/>
    <s v="RT"/>
    <x v="0"/>
    <x v="0"/>
    <x v="0"/>
    <x v="0"/>
    <x v="0"/>
    <x v="0"/>
    <x v="0"/>
    <x v="0"/>
    <x v="0"/>
    <x v="0"/>
    <x v="0"/>
    <s v="Retenções CVMovel"/>
    <x v="0"/>
    <x v="0"/>
    <x v="0"/>
    <x v="0"/>
    <x v="2"/>
    <x v="0"/>
    <x v="0"/>
    <x v="0"/>
    <x v="0"/>
    <x v="1"/>
    <x v="0"/>
    <x v="0"/>
    <s v="RETENCAO OT"/>
  </r>
  <r>
    <x v="0"/>
    <n v="0"/>
    <n v="0"/>
    <n v="0"/>
    <n v="19089"/>
    <x v="2528"/>
    <x v="0"/>
    <x v="0"/>
    <x v="0"/>
    <s v="03.16.15"/>
    <x v="0"/>
    <x v="0"/>
    <x v="0"/>
    <s v="Direção Financeira"/>
    <s v="03.16.15"/>
    <s v="Direção Financeira"/>
    <s v="03.16.15"/>
    <x v="60"/>
    <x v="0"/>
    <x v="0"/>
    <x v="0"/>
    <x v="0"/>
    <x v="0"/>
    <x v="0"/>
    <x v="0"/>
    <x v="11"/>
    <s v="2024-12-18"/>
    <x v="3"/>
    <n v="19089"/>
    <x v="0"/>
    <m/>
    <x v="0"/>
    <m/>
    <x v="204"/>
    <n v="100463625"/>
    <x v="0"/>
    <x v="0"/>
    <s v="Direção Financeira"/>
    <s v="ORI"/>
    <x v="0"/>
    <m/>
    <x v="0"/>
    <x v="0"/>
    <x v="0"/>
    <x v="0"/>
    <x v="0"/>
    <x v="0"/>
    <x v="0"/>
    <x v="0"/>
    <x v="0"/>
    <x v="0"/>
    <x v="0"/>
    <s v="Direção Financeira"/>
    <x v="0"/>
    <x v="0"/>
    <x v="0"/>
    <x v="0"/>
    <x v="0"/>
    <x v="0"/>
    <x v="0"/>
    <x v="0"/>
    <x v="0"/>
    <x v="0"/>
    <x v="0"/>
    <x v="0"/>
    <s v="Pagamento a favor da Sra. IVALDINA MENDES VAZ, relativamente as inspeções realizadas no mês de julho, conforme anexo."/>
  </r>
  <r>
    <x v="0"/>
    <n v="0"/>
    <n v="0"/>
    <n v="0"/>
    <n v="5055"/>
    <x v="2529"/>
    <x v="0"/>
    <x v="0"/>
    <x v="0"/>
    <s v="01.27.04.03"/>
    <x v="4"/>
    <x v="1"/>
    <x v="1"/>
    <s v="Infra-Estruturas e Transportes"/>
    <s v="01.27.04"/>
    <s v="Infra-Estruturas e Transportes"/>
    <s v="01.27.04"/>
    <x v="4"/>
    <x v="0"/>
    <x v="2"/>
    <x v="2"/>
    <x v="0"/>
    <x v="1"/>
    <x v="0"/>
    <x v="0"/>
    <x v="11"/>
    <s v="2024-12-19"/>
    <x v="3"/>
    <n v="5055"/>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prestação de serviços de calcetamento, correspondente a 170m2 de calçadas, no âmbito dos trabalhos da requalificação urbana e ambiental da comunidade dos Rebelados, conforme anexo"/>
  </r>
  <r>
    <x v="0"/>
    <n v="0"/>
    <n v="0"/>
    <n v="0"/>
    <n v="28645"/>
    <x v="2529"/>
    <x v="0"/>
    <x v="0"/>
    <x v="0"/>
    <s v="01.27.04.03"/>
    <x v="4"/>
    <x v="1"/>
    <x v="1"/>
    <s v="Infra-Estruturas e Transportes"/>
    <s v="01.27.04"/>
    <s v="Infra-Estruturas e Transportes"/>
    <s v="01.27.04"/>
    <x v="4"/>
    <x v="0"/>
    <x v="2"/>
    <x v="2"/>
    <x v="0"/>
    <x v="1"/>
    <x v="0"/>
    <x v="0"/>
    <x v="11"/>
    <s v="2024-12-19"/>
    <x v="3"/>
    <n v="28645"/>
    <x v="0"/>
    <m/>
    <x v="0"/>
    <m/>
    <x v="74"/>
    <n v="100036345"/>
    <x v="0"/>
    <x v="0"/>
    <s v="Plano de emergencia da epoca de chuvas"/>
    <s v="ORI"/>
    <x v="0"/>
    <m/>
    <x v="0"/>
    <x v="0"/>
    <x v="0"/>
    <x v="0"/>
    <x v="0"/>
    <x v="0"/>
    <x v="0"/>
    <x v="0"/>
    <x v="0"/>
    <x v="0"/>
    <x v="0"/>
    <s v="Plano de emergencia da epoca de chuvas"/>
    <x v="0"/>
    <x v="0"/>
    <x v="0"/>
    <x v="0"/>
    <x v="1"/>
    <x v="0"/>
    <x v="0"/>
    <x v="0"/>
    <x v="0"/>
    <x v="0"/>
    <x v="0"/>
    <x v="0"/>
    <s v="Pagamento referente a prestação de serviços de calcetamento, correspondente a 170m2 de calçadas, no âmbito dos trabalhos da requalificação urbana e ambiental da comunidade dos Rebelados, conforme anexo"/>
  </r>
  <r>
    <x v="0"/>
    <n v="0"/>
    <n v="0"/>
    <n v="0"/>
    <n v="4942"/>
    <x v="2530"/>
    <x v="0"/>
    <x v="0"/>
    <x v="0"/>
    <s v="01.27.04.03"/>
    <x v="4"/>
    <x v="1"/>
    <x v="1"/>
    <s v="Infra-Estruturas e Transportes"/>
    <s v="01.27.04"/>
    <s v="Infra-Estruturas e Transportes"/>
    <s v="01.27.04"/>
    <x v="4"/>
    <x v="0"/>
    <x v="2"/>
    <x v="2"/>
    <x v="0"/>
    <x v="1"/>
    <x v="0"/>
    <x v="0"/>
    <x v="11"/>
    <s v="2024-12-19"/>
    <x v="3"/>
    <n v="4942"/>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prestação de serviços de calcetamento, correspondente a 181,562m2 de calçadas, no âmbito dos trabalhos da requalificação urbana e ambiental da comunidade dos Rebelados, conforme anexo"/>
  </r>
  <r>
    <x v="0"/>
    <n v="0"/>
    <n v="0"/>
    <n v="0"/>
    <n v="28007"/>
    <x v="2530"/>
    <x v="0"/>
    <x v="0"/>
    <x v="0"/>
    <s v="01.27.04.03"/>
    <x v="4"/>
    <x v="1"/>
    <x v="1"/>
    <s v="Infra-Estruturas e Transportes"/>
    <s v="01.27.04"/>
    <s v="Infra-Estruturas e Transportes"/>
    <s v="01.27.04"/>
    <x v="4"/>
    <x v="0"/>
    <x v="2"/>
    <x v="2"/>
    <x v="0"/>
    <x v="1"/>
    <x v="0"/>
    <x v="0"/>
    <x v="11"/>
    <s v="2024-12-19"/>
    <x v="3"/>
    <n v="28007"/>
    <x v="0"/>
    <m/>
    <x v="0"/>
    <m/>
    <x v="73"/>
    <n v="100479665"/>
    <x v="0"/>
    <x v="0"/>
    <s v="Plano de emergencia da epoca de chuvas"/>
    <s v="ORI"/>
    <x v="0"/>
    <m/>
    <x v="0"/>
    <x v="0"/>
    <x v="0"/>
    <x v="0"/>
    <x v="0"/>
    <x v="0"/>
    <x v="0"/>
    <x v="0"/>
    <x v="0"/>
    <x v="0"/>
    <x v="0"/>
    <s v="Plano de emergencia da epoca de chuvas"/>
    <x v="0"/>
    <x v="0"/>
    <x v="0"/>
    <x v="0"/>
    <x v="1"/>
    <x v="0"/>
    <x v="0"/>
    <x v="0"/>
    <x v="0"/>
    <x v="0"/>
    <x v="0"/>
    <x v="0"/>
    <s v="Pagamento referente a prestação de serviços de calcetamento, correspondente a 181,562m2 de calçadas, no âmbito dos trabalhos da requalificação urbana e ambiental da comunidade dos Rebelados, conforme anexo"/>
  </r>
  <r>
    <x v="0"/>
    <n v="0"/>
    <n v="0"/>
    <n v="0"/>
    <n v="156900"/>
    <x v="2531"/>
    <x v="0"/>
    <x v="0"/>
    <x v="0"/>
    <s v="03.16.15"/>
    <x v="0"/>
    <x v="0"/>
    <x v="0"/>
    <s v="Direção Financeira"/>
    <s v="03.16.15"/>
    <s v="Direção Financeira"/>
    <s v="03.16.15"/>
    <x v="38"/>
    <x v="0"/>
    <x v="0"/>
    <x v="0"/>
    <x v="0"/>
    <x v="0"/>
    <x v="0"/>
    <x v="0"/>
    <x v="11"/>
    <s v="2024-12-19"/>
    <x v="3"/>
    <n v="156900"/>
    <x v="0"/>
    <m/>
    <x v="0"/>
    <m/>
    <x v="34"/>
    <n v="100477243"/>
    <x v="0"/>
    <x v="0"/>
    <s v="Direção Financeira"/>
    <s v="ORI"/>
    <x v="0"/>
    <m/>
    <x v="0"/>
    <x v="0"/>
    <x v="0"/>
    <x v="0"/>
    <x v="0"/>
    <x v="0"/>
    <x v="0"/>
    <x v="0"/>
    <x v="0"/>
    <x v="0"/>
    <x v="0"/>
    <s v="Direção Financeira"/>
    <x v="0"/>
    <x v="0"/>
    <x v="0"/>
    <x v="0"/>
    <x v="0"/>
    <x v="0"/>
    <x v="0"/>
    <x v="0"/>
    <x v="0"/>
    <x v="0"/>
    <x v="0"/>
    <x v="0"/>
    <s v="Pagamento de 50% da fatura a favor de Pensão Gonçalves, pelo alojamento da equipa de filmagem do documento de Fábio Silva por 15 noites, conforme anexo"/>
  </r>
  <r>
    <x v="0"/>
    <n v="0"/>
    <n v="0"/>
    <n v="0"/>
    <n v="35000"/>
    <x v="2532"/>
    <x v="0"/>
    <x v="0"/>
    <x v="0"/>
    <s v="01.25.03.12"/>
    <x v="6"/>
    <x v="3"/>
    <x v="3"/>
    <s v="Emprego e Formação profissional"/>
    <s v="01.25.03"/>
    <s v="Emprego e Formação profissional"/>
    <s v="01.25.03"/>
    <x v="4"/>
    <x v="0"/>
    <x v="2"/>
    <x v="2"/>
    <x v="0"/>
    <x v="1"/>
    <x v="0"/>
    <x v="0"/>
    <x v="11"/>
    <s v="2024-12-19"/>
    <x v="3"/>
    <n v="35000"/>
    <x v="0"/>
    <m/>
    <x v="0"/>
    <m/>
    <x v="396"/>
    <n v="100479793"/>
    <x v="0"/>
    <x v="0"/>
    <s v="Estágios Profissionais e Promoção de Emprego"/>
    <s v="ORI"/>
    <x v="0"/>
    <m/>
    <x v="0"/>
    <x v="0"/>
    <x v="0"/>
    <x v="0"/>
    <x v="0"/>
    <x v="0"/>
    <x v="0"/>
    <x v="0"/>
    <x v="0"/>
    <x v="0"/>
    <x v="0"/>
    <s v="Estágios Profissionais e Promoção de Emprego"/>
    <x v="0"/>
    <x v="0"/>
    <x v="0"/>
    <x v="0"/>
    <x v="1"/>
    <x v="0"/>
    <x v="0"/>
    <x v="0"/>
    <x v="0"/>
    <x v="0"/>
    <x v="0"/>
    <x v="0"/>
    <s v="Apoio para auto emprego, conforme proposta em anexo."/>
  </r>
  <r>
    <x v="1"/>
    <n v="0"/>
    <n v="0"/>
    <n v="0"/>
    <n v="23800"/>
    <x v="2533"/>
    <x v="0"/>
    <x v="0"/>
    <x v="0"/>
    <s v="01.28.01.08"/>
    <x v="15"/>
    <x v="4"/>
    <x v="5"/>
    <s v="Habitação Social"/>
    <s v="01.28.01"/>
    <s v="Habitação Social"/>
    <s v="01.28.01"/>
    <x v="1"/>
    <x v="0"/>
    <x v="0"/>
    <x v="0"/>
    <x v="0"/>
    <x v="1"/>
    <x v="1"/>
    <x v="0"/>
    <x v="11"/>
    <s v="2024-12-23"/>
    <x v="3"/>
    <n v="23800"/>
    <x v="0"/>
    <m/>
    <x v="0"/>
    <m/>
    <x v="168"/>
    <n v="100478964"/>
    <x v="0"/>
    <x v="0"/>
    <s v="Habitações Sociais"/>
    <s v="ORI"/>
    <x v="0"/>
    <s v="HS"/>
    <x v="0"/>
    <x v="0"/>
    <x v="0"/>
    <x v="0"/>
    <x v="0"/>
    <x v="0"/>
    <x v="0"/>
    <x v="0"/>
    <x v="0"/>
    <x v="0"/>
    <x v="0"/>
    <s v="Habitações Sociais"/>
    <x v="0"/>
    <x v="0"/>
    <x v="0"/>
    <x v="0"/>
    <x v="1"/>
    <x v="0"/>
    <x v="0"/>
    <x v="0"/>
    <x v="0"/>
    <x v="0"/>
    <x v="0"/>
    <x v="0"/>
    <s v="Pagamento a favor da José Almeida Carpintaria Comercio Marcenaria, referente a duas portas e uma fresca para a habitação da Sra. Benvinda Vaz, residente em Pilão Cão, conforme anexo."/>
  </r>
  <r>
    <x v="0"/>
    <n v="0"/>
    <n v="0"/>
    <n v="0"/>
    <n v="1950"/>
    <x v="2534"/>
    <x v="0"/>
    <x v="1"/>
    <x v="0"/>
    <s v="80.02.01"/>
    <x v="2"/>
    <x v="2"/>
    <x v="2"/>
    <s v="Retenções Iur"/>
    <s v="80.02.01"/>
    <s v="Retenções Iur"/>
    <s v="80.02.01"/>
    <x v="2"/>
    <x v="0"/>
    <x v="1"/>
    <x v="0"/>
    <x v="1"/>
    <x v="2"/>
    <x v="2"/>
    <x v="0"/>
    <x v="11"/>
    <s v="2024-12-03"/>
    <x v="3"/>
    <n v="1950"/>
    <x v="0"/>
    <m/>
    <x v="0"/>
    <m/>
    <x v="2"/>
    <n v="100474696"/>
    <x v="0"/>
    <x v="0"/>
    <s v="Retenções Iur"/>
    <s v="ORI"/>
    <x v="0"/>
    <s v="RIUR"/>
    <x v="0"/>
    <x v="0"/>
    <x v="0"/>
    <x v="0"/>
    <x v="0"/>
    <x v="0"/>
    <x v="0"/>
    <x v="0"/>
    <x v="0"/>
    <x v="0"/>
    <x v="0"/>
    <s v="Retenções Iur"/>
    <x v="0"/>
    <x v="0"/>
    <x v="0"/>
    <x v="0"/>
    <x v="2"/>
    <x v="0"/>
    <x v="0"/>
    <x v="0"/>
    <x v="0"/>
    <x v="1"/>
    <x v="0"/>
    <x v="0"/>
    <s v="RETENCAO OT"/>
  </r>
  <r>
    <x v="0"/>
    <n v="0"/>
    <n v="0"/>
    <n v="0"/>
    <n v="3750"/>
    <x v="2535"/>
    <x v="0"/>
    <x v="1"/>
    <x v="0"/>
    <s v="80.02.01"/>
    <x v="2"/>
    <x v="2"/>
    <x v="2"/>
    <s v="Retenções Iur"/>
    <s v="80.02.01"/>
    <s v="Retenções Iur"/>
    <s v="80.02.01"/>
    <x v="2"/>
    <x v="0"/>
    <x v="1"/>
    <x v="0"/>
    <x v="1"/>
    <x v="2"/>
    <x v="2"/>
    <x v="0"/>
    <x v="11"/>
    <s v="2024-12-16"/>
    <x v="3"/>
    <n v="3750"/>
    <x v="0"/>
    <m/>
    <x v="0"/>
    <m/>
    <x v="2"/>
    <n v="100474696"/>
    <x v="0"/>
    <x v="0"/>
    <s v="Retenções Iur"/>
    <s v="ORI"/>
    <x v="0"/>
    <s v="RIUR"/>
    <x v="0"/>
    <x v="0"/>
    <x v="0"/>
    <x v="0"/>
    <x v="0"/>
    <x v="0"/>
    <x v="0"/>
    <x v="0"/>
    <x v="0"/>
    <x v="0"/>
    <x v="0"/>
    <s v="Retenções Iur"/>
    <x v="0"/>
    <x v="0"/>
    <x v="0"/>
    <x v="0"/>
    <x v="2"/>
    <x v="0"/>
    <x v="0"/>
    <x v="0"/>
    <x v="0"/>
    <x v="1"/>
    <x v="0"/>
    <x v="0"/>
    <s v="RETENCAO OT"/>
  </r>
  <r>
    <x v="0"/>
    <n v="0"/>
    <n v="0"/>
    <n v="0"/>
    <n v="4890"/>
    <x v="2536"/>
    <x v="0"/>
    <x v="1"/>
    <x v="0"/>
    <s v="80.02.01"/>
    <x v="2"/>
    <x v="2"/>
    <x v="2"/>
    <s v="Retenções Iur"/>
    <s v="80.02.01"/>
    <s v="Retenções Iur"/>
    <s v="80.02.01"/>
    <x v="2"/>
    <x v="0"/>
    <x v="1"/>
    <x v="0"/>
    <x v="1"/>
    <x v="2"/>
    <x v="2"/>
    <x v="0"/>
    <x v="11"/>
    <s v="2024-12-23"/>
    <x v="3"/>
    <n v="4890"/>
    <x v="0"/>
    <m/>
    <x v="0"/>
    <m/>
    <x v="2"/>
    <n v="100474696"/>
    <x v="0"/>
    <x v="0"/>
    <s v="Retenções Iur"/>
    <s v="ORI"/>
    <x v="0"/>
    <s v="RIUR"/>
    <x v="0"/>
    <x v="0"/>
    <x v="0"/>
    <x v="0"/>
    <x v="0"/>
    <x v="0"/>
    <x v="0"/>
    <x v="0"/>
    <x v="0"/>
    <x v="0"/>
    <x v="0"/>
    <s v="Retenções Iur"/>
    <x v="0"/>
    <x v="0"/>
    <x v="0"/>
    <x v="0"/>
    <x v="2"/>
    <x v="0"/>
    <x v="0"/>
    <x v="0"/>
    <x v="0"/>
    <x v="1"/>
    <x v="0"/>
    <x v="0"/>
    <s v="RETENCAO OT"/>
  </r>
  <r>
    <x v="0"/>
    <n v="0"/>
    <n v="0"/>
    <n v="0"/>
    <n v="2400"/>
    <x v="2537"/>
    <x v="0"/>
    <x v="0"/>
    <x v="0"/>
    <s v="01.27.02.11"/>
    <x v="18"/>
    <x v="1"/>
    <x v="1"/>
    <s v="Saneamento básico"/>
    <s v="01.27.02"/>
    <s v="Saneamento básico"/>
    <s v="01.27.02"/>
    <x v="4"/>
    <x v="0"/>
    <x v="2"/>
    <x v="2"/>
    <x v="0"/>
    <x v="1"/>
    <x v="0"/>
    <x v="0"/>
    <x v="11"/>
    <s v="2024-12-30"/>
    <x v="3"/>
    <n v="2400"/>
    <x v="0"/>
    <m/>
    <x v="0"/>
    <m/>
    <x v="2"/>
    <n v="100474696"/>
    <x v="0"/>
    <x v="1"/>
    <s v="Reforço do saneamento básico"/>
    <s v="ORI"/>
    <x v="0"/>
    <m/>
    <x v="0"/>
    <x v="0"/>
    <x v="0"/>
    <x v="0"/>
    <x v="0"/>
    <x v="0"/>
    <x v="0"/>
    <x v="0"/>
    <x v="0"/>
    <x v="0"/>
    <x v="0"/>
    <s v="Reforço do saneamento básico"/>
    <x v="0"/>
    <x v="0"/>
    <x v="0"/>
    <x v="0"/>
    <x v="1"/>
    <x v="0"/>
    <x v="0"/>
    <x v="0"/>
    <x v="0"/>
    <x v="0"/>
    <x v="1"/>
    <x v="0"/>
    <s v="Pagamento prestação de serviço referente ao mês de dezembro 2024, conforme anexo."/>
  </r>
  <r>
    <x v="0"/>
    <n v="0"/>
    <n v="0"/>
    <n v="0"/>
    <n v="13600"/>
    <x v="2537"/>
    <x v="0"/>
    <x v="0"/>
    <x v="0"/>
    <s v="01.27.02.11"/>
    <x v="18"/>
    <x v="1"/>
    <x v="1"/>
    <s v="Saneamento básico"/>
    <s v="01.27.02"/>
    <s v="Saneamento básico"/>
    <s v="01.27.02"/>
    <x v="4"/>
    <x v="0"/>
    <x v="2"/>
    <x v="2"/>
    <x v="0"/>
    <x v="1"/>
    <x v="0"/>
    <x v="0"/>
    <x v="11"/>
    <s v="2024-12-30"/>
    <x v="3"/>
    <n v="13600"/>
    <x v="0"/>
    <m/>
    <x v="0"/>
    <m/>
    <x v="397"/>
    <n v="100457211"/>
    <x v="0"/>
    <x v="0"/>
    <s v="Reforço do saneamento básico"/>
    <s v="ORI"/>
    <x v="0"/>
    <m/>
    <x v="0"/>
    <x v="0"/>
    <x v="0"/>
    <x v="0"/>
    <x v="0"/>
    <x v="0"/>
    <x v="0"/>
    <x v="0"/>
    <x v="0"/>
    <x v="0"/>
    <x v="0"/>
    <s v="Reforço do saneamento básico"/>
    <x v="0"/>
    <x v="0"/>
    <x v="0"/>
    <x v="0"/>
    <x v="1"/>
    <x v="0"/>
    <x v="0"/>
    <x v="0"/>
    <x v="0"/>
    <x v="0"/>
    <x v="0"/>
    <x v="0"/>
    <s v="Pagamento prestação de serviço referente ao mês de dezembro 2024, conforme anexo."/>
  </r>
  <r>
    <x v="1"/>
    <n v="0"/>
    <n v="0"/>
    <n v="0"/>
    <n v="100000"/>
    <x v="2538"/>
    <x v="0"/>
    <x v="1"/>
    <x v="0"/>
    <s v="03.03.10"/>
    <x v="8"/>
    <x v="0"/>
    <x v="4"/>
    <s v="Receitas Da Câmara"/>
    <s v="03.03.10"/>
    <s v="Receitas Da Câmara"/>
    <s v="03.03.10"/>
    <x v="15"/>
    <x v="0"/>
    <x v="0"/>
    <x v="0"/>
    <x v="0"/>
    <x v="0"/>
    <x v="2"/>
    <x v="0"/>
    <x v="11"/>
    <s v="2024-12-30"/>
    <x v="3"/>
    <n v="100000"/>
    <x v="0"/>
    <m/>
    <x v="0"/>
    <m/>
    <x v="6"/>
    <n v="100474914"/>
    <x v="0"/>
    <x v="0"/>
    <s v="Receitas Da Câmara"/>
    <s v="EXT"/>
    <x v="0"/>
    <s v="RDC"/>
    <x v="0"/>
    <x v="0"/>
    <x v="0"/>
    <x v="0"/>
    <x v="0"/>
    <x v="0"/>
    <x v="0"/>
    <x v="0"/>
    <x v="0"/>
    <x v="0"/>
    <x v="0"/>
    <s v="Receitas Da Câmara"/>
    <x v="0"/>
    <x v="0"/>
    <x v="0"/>
    <x v="0"/>
    <x v="0"/>
    <x v="0"/>
    <x v="0"/>
    <x v="0"/>
    <x v="0"/>
    <x v="0"/>
    <x v="0"/>
    <x v="0"/>
    <s v="Pagamento referente uma parcela do terreno lote nª07 Quarteirão situado em Veneza, confrome anexo."/>
  </r>
  <r>
    <x v="0"/>
    <n v="0"/>
    <n v="0"/>
    <n v="0"/>
    <n v="7700"/>
    <x v="2539"/>
    <x v="0"/>
    <x v="1"/>
    <x v="0"/>
    <s v="03.03.10"/>
    <x v="8"/>
    <x v="0"/>
    <x v="4"/>
    <s v="Receitas Da Câmara"/>
    <s v="03.03.10"/>
    <s v="Receitas Da Câmara"/>
    <s v="03.03.10"/>
    <x v="11"/>
    <x v="0"/>
    <x v="0"/>
    <x v="5"/>
    <x v="0"/>
    <x v="0"/>
    <x v="2"/>
    <x v="0"/>
    <x v="11"/>
    <s v="2024-12-03"/>
    <x v="3"/>
    <n v="7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2540"/>
    <x v="0"/>
    <x v="1"/>
    <x v="0"/>
    <s v="03.03.10"/>
    <x v="8"/>
    <x v="0"/>
    <x v="4"/>
    <s v="Receitas Da Câmara"/>
    <s v="03.03.10"/>
    <s v="Receitas Da Câmara"/>
    <s v="03.03.10"/>
    <x v="42"/>
    <x v="0"/>
    <x v="3"/>
    <x v="3"/>
    <x v="0"/>
    <x v="0"/>
    <x v="2"/>
    <x v="0"/>
    <x v="11"/>
    <s v="2024-12-03"/>
    <x v="3"/>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
    <x v="2541"/>
    <x v="0"/>
    <x v="1"/>
    <x v="0"/>
    <s v="03.03.10"/>
    <x v="8"/>
    <x v="0"/>
    <x v="4"/>
    <s v="Receitas Da Câmara"/>
    <s v="03.03.10"/>
    <s v="Receitas Da Câmara"/>
    <s v="03.03.10"/>
    <x v="21"/>
    <x v="0"/>
    <x v="3"/>
    <x v="3"/>
    <x v="0"/>
    <x v="0"/>
    <x v="2"/>
    <x v="0"/>
    <x v="11"/>
    <s v="2024-12-03"/>
    <x v="3"/>
    <n v="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897"/>
    <x v="2542"/>
    <x v="0"/>
    <x v="1"/>
    <x v="0"/>
    <s v="03.03.10"/>
    <x v="8"/>
    <x v="0"/>
    <x v="4"/>
    <s v="Receitas Da Câmara"/>
    <s v="03.03.10"/>
    <s v="Receitas Da Câmara"/>
    <s v="03.03.10"/>
    <x v="12"/>
    <x v="0"/>
    <x v="3"/>
    <x v="3"/>
    <x v="0"/>
    <x v="0"/>
    <x v="2"/>
    <x v="0"/>
    <x v="11"/>
    <s v="2024-12-03"/>
    <x v="3"/>
    <n v="2389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2543"/>
    <x v="0"/>
    <x v="1"/>
    <x v="0"/>
    <s v="03.03.10"/>
    <x v="8"/>
    <x v="0"/>
    <x v="4"/>
    <s v="Receitas Da Câmara"/>
    <s v="03.03.10"/>
    <s v="Receitas Da Câmara"/>
    <s v="03.03.10"/>
    <x v="6"/>
    <x v="0"/>
    <x v="3"/>
    <x v="3"/>
    <x v="0"/>
    <x v="0"/>
    <x v="2"/>
    <x v="0"/>
    <x v="11"/>
    <s v="2024-12-03"/>
    <x v="3"/>
    <n v="6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1800"/>
    <x v="2544"/>
    <x v="0"/>
    <x v="1"/>
    <x v="0"/>
    <s v="03.03.10"/>
    <x v="8"/>
    <x v="0"/>
    <x v="4"/>
    <s v="Receitas Da Câmara"/>
    <s v="03.03.10"/>
    <s v="Receitas Da Câmara"/>
    <s v="03.03.10"/>
    <x v="15"/>
    <x v="0"/>
    <x v="0"/>
    <x v="0"/>
    <x v="0"/>
    <x v="0"/>
    <x v="2"/>
    <x v="0"/>
    <x v="11"/>
    <s v="2024-12-03"/>
    <x v="3"/>
    <n v="3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2545"/>
    <x v="0"/>
    <x v="1"/>
    <x v="0"/>
    <s v="03.03.10"/>
    <x v="8"/>
    <x v="0"/>
    <x v="4"/>
    <s v="Receitas Da Câmara"/>
    <s v="03.03.10"/>
    <s v="Receitas Da Câmara"/>
    <s v="03.03.10"/>
    <x v="8"/>
    <x v="0"/>
    <x v="3"/>
    <x v="3"/>
    <x v="0"/>
    <x v="0"/>
    <x v="2"/>
    <x v="0"/>
    <x v="11"/>
    <s v="2024-12-03"/>
    <x v="3"/>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574"/>
    <x v="2546"/>
    <x v="0"/>
    <x v="1"/>
    <x v="0"/>
    <s v="03.03.10"/>
    <x v="8"/>
    <x v="0"/>
    <x v="4"/>
    <s v="Receitas Da Câmara"/>
    <s v="03.03.10"/>
    <s v="Receitas Da Câmara"/>
    <s v="03.03.10"/>
    <x v="18"/>
    <x v="0"/>
    <x v="0"/>
    <x v="0"/>
    <x v="0"/>
    <x v="0"/>
    <x v="2"/>
    <x v="0"/>
    <x v="11"/>
    <s v="2024-12-03"/>
    <x v="3"/>
    <n v="2957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547"/>
    <x v="0"/>
    <x v="1"/>
    <x v="0"/>
    <s v="03.03.10"/>
    <x v="8"/>
    <x v="0"/>
    <x v="4"/>
    <s v="Receitas Da Câmara"/>
    <s v="03.03.10"/>
    <s v="Receitas Da Câmara"/>
    <s v="03.03.10"/>
    <x v="10"/>
    <x v="0"/>
    <x v="3"/>
    <x v="3"/>
    <x v="0"/>
    <x v="0"/>
    <x v="2"/>
    <x v="0"/>
    <x v="11"/>
    <s v="2024-12-06"/>
    <x v="3"/>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127"/>
    <x v="2548"/>
    <x v="0"/>
    <x v="1"/>
    <x v="0"/>
    <s v="03.03.10"/>
    <x v="8"/>
    <x v="0"/>
    <x v="4"/>
    <s v="Receitas Da Câmara"/>
    <s v="03.03.10"/>
    <s v="Receitas Da Câmara"/>
    <s v="03.03.10"/>
    <x v="18"/>
    <x v="0"/>
    <x v="0"/>
    <x v="0"/>
    <x v="0"/>
    <x v="0"/>
    <x v="2"/>
    <x v="0"/>
    <x v="11"/>
    <s v="2024-12-06"/>
    <x v="3"/>
    <n v="53127"/>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984533"/>
    <x v="2549"/>
    <x v="0"/>
    <x v="1"/>
    <x v="0"/>
    <s v="03.03.10"/>
    <x v="8"/>
    <x v="0"/>
    <x v="4"/>
    <s v="Receitas Da Câmara"/>
    <s v="03.03.10"/>
    <s v="Receitas Da Câmara"/>
    <s v="03.03.10"/>
    <x v="15"/>
    <x v="0"/>
    <x v="0"/>
    <x v="0"/>
    <x v="0"/>
    <x v="0"/>
    <x v="2"/>
    <x v="0"/>
    <x v="11"/>
    <s v="2024-12-06"/>
    <x v="3"/>
    <n v="98453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2550"/>
    <x v="0"/>
    <x v="1"/>
    <x v="0"/>
    <s v="03.03.10"/>
    <x v="8"/>
    <x v="0"/>
    <x v="4"/>
    <s v="Receitas Da Câmara"/>
    <s v="03.03.10"/>
    <s v="Receitas Da Câmara"/>
    <s v="03.03.10"/>
    <x v="42"/>
    <x v="0"/>
    <x v="3"/>
    <x v="3"/>
    <x v="0"/>
    <x v="0"/>
    <x v="2"/>
    <x v="0"/>
    <x v="11"/>
    <s v="2024-12-06"/>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2551"/>
    <x v="0"/>
    <x v="1"/>
    <x v="0"/>
    <s v="03.03.10"/>
    <x v="8"/>
    <x v="0"/>
    <x v="4"/>
    <s v="Receitas Da Câmara"/>
    <s v="03.03.10"/>
    <s v="Receitas Da Câmara"/>
    <s v="03.03.10"/>
    <x v="10"/>
    <x v="0"/>
    <x v="3"/>
    <x v="3"/>
    <x v="0"/>
    <x v="0"/>
    <x v="2"/>
    <x v="0"/>
    <x v="11"/>
    <s v="2024-12-09"/>
    <x v="3"/>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00"/>
    <x v="2552"/>
    <x v="0"/>
    <x v="1"/>
    <x v="0"/>
    <s v="03.03.10"/>
    <x v="8"/>
    <x v="0"/>
    <x v="4"/>
    <s v="Receitas Da Câmara"/>
    <s v="03.03.10"/>
    <s v="Receitas Da Câmara"/>
    <s v="03.03.10"/>
    <x v="42"/>
    <x v="0"/>
    <x v="3"/>
    <x v="3"/>
    <x v="0"/>
    <x v="0"/>
    <x v="2"/>
    <x v="0"/>
    <x v="11"/>
    <s v="2024-12-09"/>
    <x v="3"/>
    <n v="6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2553"/>
    <x v="0"/>
    <x v="1"/>
    <x v="0"/>
    <s v="03.03.10"/>
    <x v="8"/>
    <x v="0"/>
    <x v="4"/>
    <s v="Receitas Da Câmara"/>
    <s v="03.03.10"/>
    <s v="Receitas Da Câmara"/>
    <s v="03.03.10"/>
    <x v="19"/>
    <x v="0"/>
    <x v="3"/>
    <x v="6"/>
    <x v="0"/>
    <x v="0"/>
    <x v="2"/>
    <x v="0"/>
    <x v="11"/>
    <s v="2024-12-09"/>
    <x v="3"/>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844"/>
    <x v="2554"/>
    <x v="0"/>
    <x v="1"/>
    <x v="0"/>
    <s v="03.03.10"/>
    <x v="8"/>
    <x v="0"/>
    <x v="4"/>
    <s v="Receitas Da Câmara"/>
    <s v="03.03.10"/>
    <s v="Receitas Da Câmara"/>
    <s v="03.03.10"/>
    <x v="18"/>
    <x v="0"/>
    <x v="0"/>
    <x v="0"/>
    <x v="0"/>
    <x v="0"/>
    <x v="2"/>
    <x v="0"/>
    <x v="11"/>
    <s v="2024-12-09"/>
    <x v="3"/>
    <n v="3084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900"/>
    <x v="2555"/>
    <x v="0"/>
    <x v="1"/>
    <x v="0"/>
    <s v="03.03.10"/>
    <x v="8"/>
    <x v="0"/>
    <x v="4"/>
    <s v="Receitas Da Câmara"/>
    <s v="03.03.10"/>
    <s v="Receitas Da Câmara"/>
    <s v="03.03.10"/>
    <x v="13"/>
    <x v="0"/>
    <x v="3"/>
    <x v="3"/>
    <x v="0"/>
    <x v="0"/>
    <x v="2"/>
    <x v="0"/>
    <x v="11"/>
    <s v="2024-12-09"/>
    <x v="3"/>
    <n v="7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556"/>
    <x v="0"/>
    <x v="1"/>
    <x v="0"/>
    <s v="03.03.10"/>
    <x v="8"/>
    <x v="0"/>
    <x v="4"/>
    <s v="Receitas Da Câmara"/>
    <s v="03.03.10"/>
    <s v="Receitas Da Câmara"/>
    <s v="03.03.10"/>
    <x v="17"/>
    <x v="0"/>
    <x v="3"/>
    <x v="3"/>
    <x v="0"/>
    <x v="0"/>
    <x v="2"/>
    <x v="0"/>
    <x v="11"/>
    <s v="2024-12-09"/>
    <x v="3"/>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2557"/>
    <x v="0"/>
    <x v="1"/>
    <x v="0"/>
    <s v="03.03.10"/>
    <x v="8"/>
    <x v="0"/>
    <x v="4"/>
    <s v="Receitas Da Câmara"/>
    <s v="03.03.10"/>
    <s v="Receitas Da Câmara"/>
    <s v="03.03.10"/>
    <x v="26"/>
    <x v="0"/>
    <x v="3"/>
    <x v="3"/>
    <x v="0"/>
    <x v="0"/>
    <x v="2"/>
    <x v="0"/>
    <x v="11"/>
    <s v="2024-12-10"/>
    <x v="3"/>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30"/>
    <x v="2558"/>
    <x v="0"/>
    <x v="1"/>
    <x v="0"/>
    <s v="03.03.10"/>
    <x v="8"/>
    <x v="0"/>
    <x v="4"/>
    <s v="Receitas Da Câmara"/>
    <s v="03.03.10"/>
    <s v="Receitas Da Câmara"/>
    <s v="03.03.10"/>
    <x v="6"/>
    <x v="0"/>
    <x v="3"/>
    <x v="3"/>
    <x v="0"/>
    <x v="0"/>
    <x v="2"/>
    <x v="0"/>
    <x v="11"/>
    <s v="2024-12-10"/>
    <x v="3"/>
    <n v="53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2559"/>
    <x v="0"/>
    <x v="1"/>
    <x v="0"/>
    <s v="03.03.10"/>
    <x v="8"/>
    <x v="0"/>
    <x v="4"/>
    <s v="Receitas Da Câmara"/>
    <s v="03.03.10"/>
    <s v="Receitas Da Câmara"/>
    <s v="03.03.10"/>
    <x v="19"/>
    <x v="0"/>
    <x v="3"/>
    <x v="6"/>
    <x v="0"/>
    <x v="0"/>
    <x v="2"/>
    <x v="0"/>
    <x v="11"/>
    <s v="2024-12-10"/>
    <x v="3"/>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4"/>
    <x v="2560"/>
    <x v="0"/>
    <x v="1"/>
    <x v="0"/>
    <s v="03.03.10"/>
    <x v="8"/>
    <x v="0"/>
    <x v="4"/>
    <s v="Receitas Da Câmara"/>
    <s v="03.03.10"/>
    <s v="Receitas Da Câmara"/>
    <s v="03.03.10"/>
    <x v="25"/>
    <x v="0"/>
    <x v="3"/>
    <x v="3"/>
    <x v="0"/>
    <x v="0"/>
    <x v="2"/>
    <x v="0"/>
    <x v="11"/>
    <s v="2024-12-10"/>
    <x v="3"/>
    <n v="12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2561"/>
    <x v="0"/>
    <x v="1"/>
    <x v="0"/>
    <s v="03.03.10"/>
    <x v="8"/>
    <x v="0"/>
    <x v="4"/>
    <s v="Receitas Da Câmara"/>
    <s v="03.03.10"/>
    <s v="Receitas Da Câmara"/>
    <s v="03.03.10"/>
    <x v="11"/>
    <x v="0"/>
    <x v="0"/>
    <x v="5"/>
    <x v="0"/>
    <x v="0"/>
    <x v="2"/>
    <x v="0"/>
    <x v="11"/>
    <s v="2024-12-10"/>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562"/>
    <x v="0"/>
    <x v="1"/>
    <x v="0"/>
    <s v="03.03.10"/>
    <x v="8"/>
    <x v="0"/>
    <x v="4"/>
    <s v="Receitas Da Câmara"/>
    <s v="03.03.10"/>
    <s v="Receitas Da Câmara"/>
    <s v="03.03.10"/>
    <x v="10"/>
    <x v="0"/>
    <x v="3"/>
    <x v="3"/>
    <x v="0"/>
    <x v="0"/>
    <x v="2"/>
    <x v="0"/>
    <x v="11"/>
    <s v="2024-12-10"/>
    <x v="3"/>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80"/>
    <x v="2563"/>
    <x v="0"/>
    <x v="1"/>
    <x v="0"/>
    <s v="03.03.10"/>
    <x v="8"/>
    <x v="0"/>
    <x v="4"/>
    <s v="Receitas Da Câmara"/>
    <s v="03.03.10"/>
    <s v="Receitas Da Câmara"/>
    <s v="03.03.10"/>
    <x v="13"/>
    <x v="0"/>
    <x v="3"/>
    <x v="3"/>
    <x v="0"/>
    <x v="0"/>
    <x v="2"/>
    <x v="0"/>
    <x v="11"/>
    <s v="2024-12-10"/>
    <x v="3"/>
    <n v="27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656"/>
    <x v="2564"/>
    <x v="0"/>
    <x v="1"/>
    <x v="0"/>
    <s v="03.03.10"/>
    <x v="8"/>
    <x v="0"/>
    <x v="4"/>
    <s v="Receitas Da Câmara"/>
    <s v="03.03.10"/>
    <s v="Receitas Da Câmara"/>
    <s v="03.03.10"/>
    <x v="18"/>
    <x v="0"/>
    <x v="0"/>
    <x v="0"/>
    <x v="0"/>
    <x v="0"/>
    <x v="2"/>
    <x v="0"/>
    <x v="11"/>
    <s v="2024-12-10"/>
    <x v="3"/>
    <n v="3265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
    <x v="2565"/>
    <x v="0"/>
    <x v="1"/>
    <x v="0"/>
    <s v="03.03.10"/>
    <x v="8"/>
    <x v="0"/>
    <x v="4"/>
    <s v="Receitas Da Câmara"/>
    <s v="03.03.10"/>
    <s v="Receitas Da Câmara"/>
    <s v="03.03.10"/>
    <x v="8"/>
    <x v="0"/>
    <x v="3"/>
    <x v="3"/>
    <x v="0"/>
    <x v="0"/>
    <x v="2"/>
    <x v="0"/>
    <x v="11"/>
    <s v="2024-12-10"/>
    <x v="3"/>
    <n v="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2566"/>
    <x v="0"/>
    <x v="1"/>
    <x v="0"/>
    <s v="03.03.10"/>
    <x v="8"/>
    <x v="0"/>
    <x v="4"/>
    <s v="Receitas Da Câmara"/>
    <s v="03.03.10"/>
    <s v="Receitas Da Câmara"/>
    <s v="03.03.10"/>
    <x v="12"/>
    <x v="0"/>
    <x v="3"/>
    <x v="3"/>
    <x v="0"/>
    <x v="0"/>
    <x v="2"/>
    <x v="0"/>
    <x v="11"/>
    <s v="2024-12-10"/>
    <x v="3"/>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2567"/>
    <x v="0"/>
    <x v="1"/>
    <x v="0"/>
    <s v="03.03.10"/>
    <x v="8"/>
    <x v="0"/>
    <x v="4"/>
    <s v="Receitas Da Câmara"/>
    <s v="03.03.10"/>
    <s v="Receitas Da Câmara"/>
    <s v="03.03.10"/>
    <x v="42"/>
    <x v="0"/>
    <x v="3"/>
    <x v="3"/>
    <x v="0"/>
    <x v="0"/>
    <x v="2"/>
    <x v="0"/>
    <x v="11"/>
    <s v="2024-12-10"/>
    <x v="3"/>
    <n v="4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000"/>
    <x v="2568"/>
    <x v="0"/>
    <x v="1"/>
    <x v="0"/>
    <s v="03.03.10"/>
    <x v="8"/>
    <x v="0"/>
    <x v="4"/>
    <s v="Receitas Da Câmara"/>
    <s v="03.03.10"/>
    <s v="Receitas Da Câmara"/>
    <s v="03.03.10"/>
    <x v="15"/>
    <x v="0"/>
    <x v="0"/>
    <x v="0"/>
    <x v="0"/>
    <x v="0"/>
    <x v="2"/>
    <x v="0"/>
    <x v="11"/>
    <s v="2024-12-10"/>
    <x v="3"/>
    <n v="1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50"/>
    <x v="2569"/>
    <x v="0"/>
    <x v="1"/>
    <x v="0"/>
    <s v="03.03.10"/>
    <x v="8"/>
    <x v="0"/>
    <x v="4"/>
    <s v="Receitas Da Câmara"/>
    <s v="03.03.10"/>
    <s v="Receitas Da Câmara"/>
    <s v="03.03.10"/>
    <x v="6"/>
    <x v="0"/>
    <x v="3"/>
    <x v="3"/>
    <x v="0"/>
    <x v="0"/>
    <x v="2"/>
    <x v="0"/>
    <x v="11"/>
    <s v="2024-12-13"/>
    <x v="3"/>
    <n v="33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63"/>
    <x v="2570"/>
    <x v="0"/>
    <x v="1"/>
    <x v="0"/>
    <s v="03.03.10"/>
    <x v="8"/>
    <x v="0"/>
    <x v="4"/>
    <s v="Receitas Da Câmara"/>
    <s v="03.03.10"/>
    <s v="Receitas Da Câmara"/>
    <s v="03.03.10"/>
    <x v="18"/>
    <x v="0"/>
    <x v="0"/>
    <x v="0"/>
    <x v="0"/>
    <x v="0"/>
    <x v="2"/>
    <x v="0"/>
    <x v="11"/>
    <s v="2024-12-13"/>
    <x v="3"/>
    <n v="626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0"/>
    <x v="2571"/>
    <x v="0"/>
    <x v="1"/>
    <x v="0"/>
    <s v="03.03.10"/>
    <x v="8"/>
    <x v="0"/>
    <x v="4"/>
    <s v="Receitas Da Câmara"/>
    <s v="03.03.10"/>
    <s v="Receitas Da Câmara"/>
    <s v="03.03.10"/>
    <x v="42"/>
    <x v="0"/>
    <x v="3"/>
    <x v="3"/>
    <x v="0"/>
    <x v="0"/>
    <x v="2"/>
    <x v="0"/>
    <x v="11"/>
    <s v="2024-12-13"/>
    <x v="3"/>
    <n v="3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
    <x v="2572"/>
    <x v="0"/>
    <x v="1"/>
    <x v="0"/>
    <s v="03.03.10"/>
    <x v="8"/>
    <x v="0"/>
    <x v="4"/>
    <s v="Receitas Da Câmara"/>
    <s v="03.03.10"/>
    <s v="Receitas Da Câmara"/>
    <s v="03.03.10"/>
    <x v="25"/>
    <x v="0"/>
    <x v="3"/>
    <x v="3"/>
    <x v="0"/>
    <x v="0"/>
    <x v="2"/>
    <x v="0"/>
    <x v="11"/>
    <s v="2024-12-13"/>
    <x v="3"/>
    <n v="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0"/>
    <x v="2573"/>
    <x v="0"/>
    <x v="0"/>
    <x v="0"/>
    <s v="01.25.05.09"/>
    <x v="26"/>
    <x v="3"/>
    <x v="3"/>
    <s v="Saúde"/>
    <s v="01.25.05"/>
    <s v="Saúde"/>
    <s v="01.25.05"/>
    <x v="7"/>
    <x v="0"/>
    <x v="4"/>
    <x v="4"/>
    <x v="0"/>
    <x v="1"/>
    <x v="0"/>
    <x v="0"/>
    <x v="2"/>
    <s v="2024-02-28"/>
    <x v="0"/>
    <n v="4500"/>
    <x v="0"/>
    <m/>
    <x v="0"/>
    <m/>
    <x v="2"/>
    <n v="100474696"/>
    <x v="0"/>
    <x v="1"/>
    <s v="Apoio a Consultas de Especialidade e Medicamentos"/>
    <s v="ORI"/>
    <x v="0"/>
    <s v="ACE"/>
    <x v="0"/>
    <x v="0"/>
    <x v="0"/>
    <x v="0"/>
    <x v="0"/>
    <x v="0"/>
    <x v="0"/>
    <x v="0"/>
    <x v="0"/>
    <x v="0"/>
    <x v="0"/>
    <s v="Apoio a Consultas de Especialidade e Medicamentos"/>
    <x v="0"/>
    <x v="0"/>
    <x v="0"/>
    <x v="0"/>
    <x v="1"/>
    <x v="0"/>
    <x v="0"/>
    <x v="0"/>
    <x v="0"/>
    <x v="0"/>
    <x v="1"/>
    <x v="0"/>
    <s v="Pagamento referente a realização serviços de fisioterapia domiciliar á 11 pessoas vulneráveis, do concelho de SM durante mês de janeiro e fevereiro 2024, conforme anexo."/>
  </r>
  <r>
    <x v="0"/>
    <n v="0"/>
    <n v="0"/>
    <n v="0"/>
    <n v="25500"/>
    <x v="2573"/>
    <x v="0"/>
    <x v="0"/>
    <x v="0"/>
    <s v="01.25.05.09"/>
    <x v="26"/>
    <x v="3"/>
    <x v="3"/>
    <s v="Saúde"/>
    <s v="01.25.05"/>
    <s v="Saúde"/>
    <s v="01.25.05"/>
    <x v="7"/>
    <x v="0"/>
    <x v="4"/>
    <x v="4"/>
    <x v="0"/>
    <x v="1"/>
    <x v="0"/>
    <x v="0"/>
    <x v="2"/>
    <s v="2024-02-28"/>
    <x v="0"/>
    <n v="25500"/>
    <x v="0"/>
    <m/>
    <x v="0"/>
    <m/>
    <x v="127"/>
    <n v="100399700"/>
    <x v="0"/>
    <x v="0"/>
    <s v="Apoio a Consultas de Especialidade e Medicamentos"/>
    <s v="ORI"/>
    <x v="0"/>
    <s v="ACE"/>
    <x v="0"/>
    <x v="0"/>
    <x v="0"/>
    <x v="0"/>
    <x v="0"/>
    <x v="0"/>
    <x v="0"/>
    <x v="0"/>
    <x v="0"/>
    <x v="0"/>
    <x v="0"/>
    <s v="Apoio a Consultas de Especialidade e Medicamentos"/>
    <x v="0"/>
    <x v="0"/>
    <x v="0"/>
    <x v="0"/>
    <x v="1"/>
    <x v="0"/>
    <x v="0"/>
    <x v="0"/>
    <x v="0"/>
    <x v="0"/>
    <x v="0"/>
    <x v="0"/>
    <s v="Pagamento referente a realização serviços de fisioterapia domiciliar á 11 pessoas vulneráveis, do concelho de SM durante mês de janeiro e fevereiro 2024, conforme anexo."/>
  </r>
  <r>
    <x v="1"/>
    <n v="0"/>
    <n v="0"/>
    <n v="0"/>
    <n v="67000"/>
    <x v="2574"/>
    <x v="0"/>
    <x v="0"/>
    <x v="0"/>
    <s v="01.28.01.08"/>
    <x v="15"/>
    <x v="4"/>
    <x v="5"/>
    <s v="Habitação Social"/>
    <s v="01.28.01"/>
    <s v="Habitação Social"/>
    <s v="01.28.01"/>
    <x v="1"/>
    <x v="0"/>
    <x v="0"/>
    <x v="0"/>
    <x v="0"/>
    <x v="1"/>
    <x v="1"/>
    <x v="0"/>
    <x v="1"/>
    <s v="2024-03-01"/>
    <x v="0"/>
    <n v="67000"/>
    <x v="0"/>
    <m/>
    <x v="0"/>
    <m/>
    <x v="168"/>
    <n v="100478964"/>
    <x v="0"/>
    <x v="0"/>
    <s v="Habitações Sociais"/>
    <s v="ORI"/>
    <x v="0"/>
    <s v="HS"/>
    <x v="0"/>
    <x v="0"/>
    <x v="0"/>
    <x v="0"/>
    <x v="0"/>
    <x v="0"/>
    <x v="0"/>
    <x v="0"/>
    <x v="0"/>
    <x v="0"/>
    <x v="0"/>
    <s v="Habitações Sociais"/>
    <x v="0"/>
    <x v="0"/>
    <x v="0"/>
    <x v="0"/>
    <x v="1"/>
    <x v="0"/>
    <x v="0"/>
    <x v="0"/>
    <x v="0"/>
    <x v="0"/>
    <x v="0"/>
    <x v="0"/>
    <s v="Pagamento referente a confeções de 8 portas e 5 janelas para a habitação das famílias vulneráveis, conforme anexo. "/>
  </r>
  <r>
    <x v="0"/>
    <n v="0"/>
    <n v="0"/>
    <n v="0"/>
    <n v="1250"/>
    <x v="2575"/>
    <x v="0"/>
    <x v="0"/>
    <x v="0"/>
    <s v="03.16.15"/>
    <x v="0"/>
    <x v="0"/>
    <x v="0"/>
    <s v="Direção Financeira"/>
    <s v="03.16.15"/>
    <s v="Direção Financeira"/>
    <s v="03.16.15"/>
    <x v="3"/>
    <x v="0"/>
    <x v="0"/>
    <x v="1"/>
    <x v="0"/>
    <x v="0"/>
    <x v="0"/>
    <x v="0"/>
    <x v="1"/>
    <s v="2024-03-22"/>
    <x v="0"/>
    <n v="1250"/>
    <x v="0"/>
    <m/>
    <x v="0"/>
    <m/>
    <x v="398"/>
    <n v="100477334"/>
    <x v="0"/>
    <x v="0"/>
    <s v="Direção Financeira"/>
    <s v="ORI"/>
    <x v="0"/>
    <m/>
    <x v="0"/>
    <x v="0"/>
    <x v="0"/>
    <x v="0"/>
    <x v="0"/>
    <x v="0"/>
    <x v="0"/>
    <x v="0"/>
    <x v="0"/>
    <x v="0"/>
    <x v="0"/>
    <s v="Direção Financeira"/>
    <x v="0"/>
    <x v="0"/>
    <x v="0"/>
    <x v="0"/>
    <x v="0"/>
    <x v="0"/>
    <x v="0"/>
    <x v="0"/>
    <x v="0"/>
    <x v="0"/>
    <x v="0"/>
    <x v="0"/>
    <s v="Ajuda de custo a favor do Sr.  técnico Emanuel Silva, pela sua deslocação em missão de serviço para municipio de São Domingos no dia 16 de Março de 2024, conforme justificativo em anexo.  "/>
  </r>
  <r>
    <x v="0"/>
    <n v="0"/>
    <n v="0"/>
    <n v="0"/>
    <n v="1500"/>
    <x v="2576"/>
    <x v="0"/>
    <x v="0"/>
    <x v="0"/>
    <s v="03.16.15"/>
    <x v="0"/>
    <x v="0"/>
    <x v="0"/>
    <s v="Direção Financeira"/>
    <s v="03.16.15"/>
    <s v="Direção Financeira"/>
    <s v="03.16.15"/>
    <x v="31"/>
    <x v="0"/>
    <x v="0"/>
    <x v="1"/>
    <x v="0"/>
    <x v="0"/>
    <x v="0"/>
    <x v="0"/>
    <x v="6"/>
    <s v="2024-04-08"/>
    <x v="1"/>
    <n v="1500"/>
    <x v="0"/>
    <m/>
    <x v="0"/>
    <m/>
    <x v="34"/>
    <n v="100477243"/>
    <x v="0"/>
    <x v="0"/>
    <s v="Direção Financeira"/>
    <s v="ORI"/>
    <x v="0"/>
    <m/>
    <x v="0"/>
    <x v="0"/>
    <x v="0"/>
    <x v="0"/>
    <x v="0"/>
    <x v="0"/>
    <x v="0"/>
    <x v="0"/>
    <x v="0"/>
    <x v="0"/>
    <x v="0"/>
    <s v="Direção Financeira"/>
    <x v="0"/>
    <x v="0"/>
    <x v="0"/>
    <x v="0"/>
    <x v="0"/>
    <x v="0"/>
    <x v="0"/>
    <x v="0"/>
    <x v="0"/>
    <x v="0"/>
    <x v="0"/>
    <x v="0"/>
    <s v="Pagamento de recarga dos tabletes, dos Técnicos de Cadastro Social Único, conforme anexo."/>
  </r>
  <r>
    <x v="0"/>
    <n v="0"/>
    <n v="0"/>
    <n v="0"/>
    <n v="9700"/>
    <x v="2577"/>
    <x v="0"/>
    <x v="1"/>
    <x v="0"/>
    <s v="03.03.10"/>
    <x v="8"/>
    <x v="0"/>
    <x v="4"/>
    <s v="Receitas Da Câmara"/>
    <s v="03.03.10"/>
    <s v="Receitas Da Câmara"/>
    <s v="03.03.10"/>
    <x v="11"/>
    <x v="0"/>
    <x v="0"/>
    <x v="5"/>
    <x v="0"/>
    <x v="0"/>
    <x v="2"/>
    <x v="0"/>
    <x v="6"/>
    <s v="2024-04-08"/>
    <x v="1"/>
    <n v="9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2578"/>
    <x v="0"/>
    <x v="1"/>
    <x v="0"/>
    <s v="03.03.10"/>
    <x v="8"/>
    <x v="0"/>
    <x v="4"/>
    <s v="Receitas Da Câmara"/>
    <s v="03.03.10"/>
    <s v="Receitas Da Câmara"/>
    <s v="03.03.10"/>
    <x v="21"/>
    <x v="0"/>
    <x v="3"/>
    <x v="3"/>
    <x v="0"/>
    <x v="0"/>
    <x v="2"/>
    <x v="0"/>
    <x v="6"/>
    <s v="2024-04-08"/>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519"/>
    <x v="2579"/>
    <x v="0"/>
    <x v="1"/>
    <x v="0"/>
    <s v="03.03.10"/>
    <x v="8"/>
    <x v="0"/>
    <x v="4"/>
    <s v="Receitas Da Câmara"/>
    <s v="03.03.10"/>
    <s v="Receitas Da Câmara"/>
    <s v="03.03.10"/>
    <x v="12"/>
    <x v="0"/>
    <x v="3"/>
    <x v="3"/>
    <x v="0"/>
    <x v="0"/>
    <x v="2"/>
    <x v="0"/>
    <x v="6"/>
    <s v="2024-04-08"/>
    <x v="1"/>
    <n v="2451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6299"/>
    <x v="2580"/>
    <x v="0"/>
    <x v="1"/>
    <x v="0"/>
    <s v="03.03.10"/>
    <x v="8"/>
    <x v="0"/>
    <x v="4"/>
    <s v="Receitas Da Câmara"/>
    <s v="03.03.10"/>
    <s v="Receitas Da Câmara"/>
    <s v="03.03.10"/>
    <x v="18"/>
    <x v="0"/>
    <x v="0"/>
    <x v="0"/>
    <x v="0"/>
    <x v="0"/>
    <x v="2"/>
    <x v="0"/>
    <x v="6"/>
    <s v="2024-04-08"/>
    <x v="1"/>
    <n v="7629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583"/>
    <x v="2581"/>
    <x v="0"/>
    <x v="1"/>
    <x v="0"/>
    <s v="03.03.10"/>
    <x v="8"/>
    <x v="0"/>
    <x v="4"/>
    <s v="Receitas Da Câmara"/>
    <s v="03.03.10"/>
    <s v="Receitas Da Câmara"/>
    <s v="03.03.10"/>
    <x v="9"/>
    <x v="0"/>
    <x v="3"/>
    <x v="3"/>
    <x v="0"/>
    <x v="0"/>
    <x v="2"/>
    <x v="0"/>
    <x v="6"/>
    <s v="2024-04-08"/>
    <x v="1"/>
    <n v="8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0"/>
    <x v="2582"/>
    <x v="0"/>
    <x v="1"/>
    <x v="0"/>
    <s v="03.03.10"/>
    <x v="8"/>
    <x v="0"/>
    <x v="4"/>
    <s v="Receitas Da Câmara"/>
    <s v="03.03.10"/>
    <s v="Receitas Da Câmara"/>
    <s v="03.03.10"/>
    <x v="42"/>
    <x v="0"/>
    <x v="3"/>
    <x v="3"/>
    <x v="0"/>
    <x v="0"/>
    <x v="2"/>
    <x v="0"/>
    <x v="6"/>
    <s v="2024-04-08"/>
    <x v="1"/>
    <n v="24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9500"/>
    <x v="2583"/>
    <x v="0"/>
    <x v="1"/>
    <x v="0"/>
    <s v="03.03.10"/>
    <x v="8"/>
    <x v="0"/>
    <x v="4"/>
    <s v="Receitas Da Câmara"/>
    <s v="03.03.10"/>
    <s v="Receitas Da Câmara"/>
    <s v="03.03.10"/>
    <x v="15"/>
    <x v="0"/>
    <x v="0"/>
    <x v="0"/>
    <x v="0"/>
    <x v="0"/>
    <x v="2"/>
    <x v="0"/>
    <x v="6"/>
    <s v="2024-04-08"/>
    <x v="1"/>
    <n v="79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50"/>
    <x v="2584"/>
    <x v="0"/>
    <x v="1"/>
    <x v="0"/>
    <s v="03.03.10"/>
    <x v="8"/>
    <x v="0"/>
    <x v="4"/>
    <s v="Receitas Da Câmara"/>
    <s v="03.03.10"/>
    <s v="Receitas Da Câmara"/>
    <s v="03.03.10"/>
    <x v="10"/>
    <x v="0"/>
    <x v="3"/>
    <x v="3"/>
    <x v="0"/>
    <x v="0"/>
    <x v="2"/>
    <x v="0"/>
    <x v="6"/>
    <s v="2024-04-08"/>
    <x v="1"/>
    <n v="1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360"/>
    <x v="2585"/>
    <x v="0"/>
    <x v="1"/>
    <x v="0"/>
    <s v="03.03.10"/>
    <x v="8"/>
    <x v="0"/>
    <x v="4"/>
    <s v="Receitas Da Câmara"/>
    <s v="03.03.10"/>
    <s v="Receitas Da Câmara"/>
    <s v="03.03.10"/>
    <x v="17"/>
    <x v="0"/>
    <x v="3"/>
    <x v="3"/>
    <x v="0"/>
    <x v="0"/>
    <x v="2"/>
    <x v="0"/>
    <x v="6"/>
    <s v="2024-04-08"/>
    <x v="1"/>
    <n v="6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80"/>
    <x v="2586"/>
    <x v="0"/>
    <x v="1"/>
    <x v="0"/>
    <s v="03.03.10"/>
    <x v="8"/>
    <x v="0"/>
    <x v="4"/>
    <s v="Receitas Da Câmara"/>
    <s v="03.03.10"/>
    <s v="Receitas Da Câmara"/>
    <s v="03.03.10"/>
    <x v="13"/>
    <x v="0"/>
    <x v="3"/>
    <x v="3"/>
    <x v="0"/>
    <x v="0"/>
    <x v="2"/>
    <x v="0"/>
    <x v="6"/>
    <s v="2024-04-08"/>
    <x v="1"/>
    <n v="5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
    <x v="2587"/>
    <x v="0"/>
    <x v="1"/>
    <x v="0"/>
    <s v="03.03.10"/>
    <x v="8"/>
    <x v="0"/>
    <x v="4"/>
    <s v="Receitas Da Câmara"/>
    <s v="03.03.10"/>
    <s v="Receitas Da Câmara"/>
    <s v="03.03.10"/>
    <x v="8"/>
    <x v="0"/>
    <x v="3"/>
    <x v="3"/>
    <x v="0"/>
    <x v="0"/>
    <x v="2"/>
    <x v="0"/>
    <x v="6"/>
    <s v="2024-04-08"/>
    <x v="1"/>
    <n v="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40"/>
    <x v="2588"/>
    <x v="0"/>
    <x v="1"/>
    <x v="0"/>
    <s v="03.03.10"/>
    <x v="8"/>
    <x v="0"/>
    <x v="4"/>
    <s v="Receitas Da Câmara"/>
    <s v="03.03.10"/>
    <s v="Receitas Da Câmara"/>
    <s v="03.03.10"/>
    <x v="6"/>
    <x v="0"/>
    <x v="3"/>
    <x v="3"/>
    <x v="0"/>
    <x v="0"/>
    <x v="2"/>
    <x v="0"/>
    <x v="6"/>
    <s v="2024-04-08"/>
    <x v="1"/>
    <n v="5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2589"/>
    <x v="0"/>
    <x v="1"/>
    <x v="0"/>
    <s v="03.03.10"/>
    <x v="8"/>
    <x v="0"/>
    <x v="4"/>
    <s v="Receitas Da Câmara"/>
    <s v="03.03.10"/>
    <s v="Receitas Da Câmara"/>
    <s v="03.03.10"/>
    <x v="51"/>
    <x v="0"/>
    <x v="3"/>
    <x v="3"/>
    <x v="0"/>
    <x v="0"/>
    <x v="2"/>
    <x v="0"/>
    <x v="6"/>
    <s v="2024-04-08"/>
    <x v="1"/>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2590"/>
    <x v="0"/>
    <x v="1"/>
    <x v="0"/>
    <s v="80.02.01"/>
    <x v="2"/>
    <x v="2"/>
    <x v="2"/>
    <s v="Retenções Iur"/>
    <s v="80.02.01"/>
    <s v="Retenções Iur"/>
    <s v="80.02.01"/>
    <x v="2"/>
    <x v="0"/>
    <x v="1"/>
    <x v="0"/>
    <x v="1"/>
    <x v="2"/>
    <x v="2"/>
    <x v="0"/>
    <x v="6"/>
    <s v="2024-04-10"/>
    <x v="1"/>
    <n v="2400"/>
    <x v="0"/>
    <m/>
    <x v="0"/>
    <m/>
    <x v="2"/>
    <n v="100474696"/>
    <x v="0"/>
    <x v="0"/>
    <s v="Retenções Iur"/>
    <s v="ORI"/>
    <x v="0"/>
    <s v="RIUR"/>
    <x v="0"/>
    <x v="0"/>
    <x v="0"/>
    <x v="0"/>
    <x v="0"/>
    <x v="0"/>
    <x v="0"/>
    <x v="0"/>
    <x v="0"/>
    <x v="0"/>
    <x v="0"/>
    <s v="Retenções Iur"/>
    <x v="0"/>
    <x v="0"/>
    <x v="0"/>
    <x v="0"/>
    <x v="2"/>
    <x v="0"/>
    <x v="0"/>
    <x v="0"/>
    <x v="0"/>
    <x v="1"/>
    <x v="0"/>
    <x v="0"/>
    <s v="RETENCAO OT"/>
  </r>
  <r>
    <x v="1"/>
    <n v="0"/>
    <n v="0"/>
    <n v="0"/>
    <n v="177600"/>
    <x v="2591"/>
    <x v="0"/>
    <x v="0"/>
    <x v="0"/>
    <s v="01.23.04.14"/>
    <x v="48"/>
    <x v="7"/>
    <x v="8"/>
    <s v="Ambiente"/>
    <s v="01.23.04"/>
    <s v="Ambiente"/>
    <s v="01.23.04"/>
    <x v="1"/>
    <x v="0"/>
    <x v="0"/>
    <x v="0"/>
    <x v="0"/>
    <x v="1"/>
    <x v="1"/>
    <x v="0"/>
    <x v="4"/>
    <s v="2024-06-05"/>
    <x v="1"/>
    <n v="177600"/>
    <x v="0"/>
    <m/>
    <x v="0"/>
    <m/>
    <x v="399"/>
    <n v="100475969"/>
    <x v="0"/>
    <x v="0"/>
    <s v="Criação e Manutenção de Espaços Verdes"/>
    <s v="ORI"/>
    <x v="0"/>
    <s v="CMEV"/>
    <x v="0"/>
    <x v="0"/>
    <x v="0"/>
    <x v="0"/>
    <x v="0"/>
    <x v="0"/>
    <x v="0"/>
    <x v="0"/>
    <x v="0"/>
    <x v="0"/>
    <x v="0"/>
    <s v="Criação e Manutenção de Espaços Verdes"/>
    <x v="0"/>
    <x v="0"/>
    <x v="0"/>
    <x v="0"/>
    <x v="1"/>
    <x v="0"/>
    <x v="0"/>
    <x v="0"/>
    <x v="0"/>
    <x v="0"/>
    <x v="0"/>
    <x v="0"/>
    <s v="Pagamento a favor de Adriano de Melo Monteiro Semedo, pela a aquisição de 37 coqueiro para a criação e expansão de areias verde do Município de São Miguel, conforme anexo."/>
  </r>
  <r>
    <x v="0"/>
    <n v="0"/>
    <n v="0"/>
    <n v="0"/>
    <n v="30820"/>
    <x v="2592"/>
    <x v="0"/>
    <x v="0"/>
    <x v="0"/>
    <s v="01.28.03.06"/>
    <x v="9"/>
    <x v="4"/>
    <x v="5"/>
    <s v="Proteção Social"/>
    <s v="01.28.03"/>
    <s v="Proteção Social"/>
    <s v="01.28.03"/>
    <x v="4"/>
    <x v="0"/>
    <x v="2"/>
    <x v="2"/>
    <x v="0"/>
    <x v="1"/>
    <x v="0"/>
    <x v="0"/>
    <x v="4"/>
    <s v="2024-06-10"/>
    <x v="1"/>
    <n v="30820"/>
    <x v="0"/>
    <m/>
    <x v="0"/>
    <m/>
    <x v="400"/>
    <n v="100478189"/>
    <x v="0"/>
    <x v="0"/>
    <s v="Apoio a Crianças Vulneráveis "/>
    <s v="ORI"/>
    <x v="0"/>
    <s v="ACV"/>
    <x v="0"/>
    <x v="0"/>
    <x v="0"/>
    <x v="0"/>
    <x v="0"/>
    <x v="0"/>
    <x v="0"/>
    <x v="0"/>
    <x v="0"/>
    <x v="0"/>
    <x v="0"/>
    <s v="Apoio a Crianças Vulneráveis "/>
    <x v="0"/>
    <x v="0"/>
    <x v="0"/>
    <x v="0"/>
    <x v="1"/>
    <x v="0"/>
    <x v="0"/>
    <x v="0"/>
    <x v="0"/>
    <x v="0"/>
    <x v="0"/>
    <x v="0"/>
    <s v="Pagamento referente a aquisição de géneros alimentícias para a composição de cestas básicas para as famílias vulneráveis, conforme anexo."/>
  </r>
  <r>
    <x v="0"/>
    <n v="0"/>
    <n v="0"/>
    <n v="0"/>
    <n v="10500"/>
    <x v="2593"/>
    <x v="0"/>
    <x v="1"/>
    <x v="0"/>
    <s v="03.03.10"/>
    <x v="8"/>
    <x v="0"/>
    <x v="4"/>
    <s v="Receitas Da Câmara"/>
    <s v="03.03.10"/>
    <s v="Receitas Da Câmara"/>
    <s v="03.03.10"/>
    <x v="11"/>
    <x v="0"/>
    <x v="0"/>
    <x v="5"/>
    <x v="0"/>
    <x v="0"/>
    <x v="2"/>
    <x v="0"/>
    <x v="4"/>
    <s v="2024-06-10"/>
    <x v="1"/>
    <n v="10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2594"/>
    <x v="0"/>
    <x v="1"/>
    <x v="0"/>
    <s v="03.03.10"/>
    <x v="8"/>
    <x v="0"/>
    <x v="4"/>
    <s v="Receitas Da Câmara"/>
    <s v="03.03.10"/>
    <s v="Receitas Da Câmara"/>
    <s v="03.03.10"/>
    <x v="42"/>
    <x v="0"/>
    <x v="3"/>
    <x v="3"/>
    <x v="0"/>
    <x v="0"/>
    <x v="2"/>
    <x v="0"/>
    <x v="4"/>
    <s v="2024-06-10"/>
    <x v="1"/>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50"/>
    <x v="2595"/>
    <x v="0"/>
    <x v="1"/>
    <x v="0"/>
    <s v="03.03.10"/>
    <x v="8"/>
    <x v="0"/>
    <x v="4"/>
    <s v="Receitas Da Câmara"/>
    <s v="03.03.10"/>
    <s v="Receitas Da Câmara"/>
    <s v="03.03.10"/>
    <x v="10"/>
    <x v="0"/>
    <x v="3"/>
    <x v="3"/>
    <x v="0"/>
    <x v="0"/>
    <x v="2"/>
    <x v="0"/>
    <x v="4"/>
    <s v="2024-06-10"/>
    <x v="1"/>
    <n v="2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466"/>
    <x v="2596"/>
    <x v="0"/>
    <x v="1"/>
    <x v="0"/>
    <s v="03.03.10"/>
    <x v="8"/>
    <x v="0"/>
    <x v="4"/>
    <s v="Receitas Da Câmara"/>
    <s v="03.03.10"/>
    <s v="Receitas Da Câmara"/>
    <s v="03.03.10"/>
    <x v="18"/>
    <x v="0"/>
    <x v="0"/>
    <x v="0"/>
    <x v="0"/>
    <x v="0"/>
    <x v="2"/>
    <x v="0"/>
    <x v="4"/>
    <s v="2024-06-10"/>
    <x v="1"/>
    <n v="394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960"/>
    <x v="2597"/>
    <x v="0"/>
    <x v="1"/>
    <x v="0"/>
    <s v="03.03.10"/>
    <x v="8"/>
    <x v="0"/>
    <x v="4"/>
    <s v="Receitas Da Câmara"/>
    <s v="03.03.10"/>
    <s v="Receitas Da Câmara"/>
    <s v="03.03.10"/>
    <x v="19"/>
    <x v="0"/>
    <x v="3"/>
    <x v="6"/>
    <x v="0"/>
    <x v="0"/>
    <x v="2"/>
    <x v="0"/>
    <x v="4"/>
    <s v="2024-06-10"/>
    <x v="1"/>
    <n v="129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25"/>
    <x v="2598"/>
    <x v="0"/>
    <x v="1"/>
    <x v="0"/>
    <s v="03.03.10"/>
    <x v="8"/>
    <x v="0"/>
    <x v="4"/>
    <s v="Receitas Da Câmara"/>
    <s v="03.03.10"/>
    <s v="Receitas Da Câmara"/>
    <s v="03.03.10"/>
    <x v="12"/>
    <x v="0"/>
    <x v="3"/>
    <x v="3"/>
    <x v="0"/>
    <x v="0"/>
    <x v="2"/>
    <x v="0"/>
    <x v="4"/>
    <s v="2024-06-10"/>
    <x v="1"/>
    <n v="6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
    <x v="2599"/>
    <x v="0"/>
    <x v="1"/>
    <x v="0"/>
    <s v="03.03.10"/>
    <x v="8"/>
    <x v="0"/>
    <x v="4"/>
    <s v="Receitas Da Câmara"/>
    <s v="03.03.10"/>
    <s v="Receitas Da Câmara"/>
    <s v="03.03.10"/>
    <x v="76"/>
    <x v="0"/>
    <x v="3"/>
    <x v="7"/>
    <x v="0"/>
    <x v="0"/>
    <x v="2"/>
    <x v="0"/>
    <x v="4"/>
    <s v="2024-06-10"/>
    <x v="1"/>
    <n v="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600"/>
    <x v="0"/>
    <x v="1"/>
    <x v="0"/>
    <s v="03.03.10"/>
    <x v="8"/>
    <x v="0"/>
    <x v="4"/>
    <s v="Receitas Da Câmara"/>
    <s v="03.03.10"/>
    <s v="Receitas Da Câmara"/>
    <s v="03.03.10"/>
    <x v="8"/>
    <x v="0"/>
    <x v="3"/>
    <x v="3"/>
    <x v="0"/>
    <x v="0"/>
    <x v="2"/>
    <x v="0"/>
    <x v="4"/>
    <s v="2024-06-10"/>
    <x v="1"/>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2601"/>
    <x v="0"/>
    <x v="0"/>
    <x v="0"/>
    <s v="01.27.02.11"/>
    <x v="18"/>
    <x v="1"/>
    <x v="1"/>
    <s v="Saneamento básico"/>
    <s v="01.27.02"/>
    <s v="Saneamento básico"/>
    <s v="01.27.02"/>
    <x v="4"/>
    <x v="0"/>
    <x v="2"/>
    <x v="2"/>
    <x v="0"/>
    <x v="1"/>
    <x v="0"/>
    <x v="0"/>
    <x v="0"/>
    <s v="2024-01-04"/>
    <x v="0"/>
    <n v="6000"/>
    <x v="0"/>
    <m/>
    <x v="0"/>
    <m/>
    <x v="316"/>
    <n v="100479564"/>
    <x v="0"/>
    <x v="0"/>
    <s v="Reforço do saneamento básico"/>
    <s v="ORI"/>
    <x v="0"/>
    <m/>
    <x v="0"/>
    <x v="0"/>
    <x v="0"/>
    <x v="0"/>
    <x v="0"/>
    <x v="0"/>
    <x v="0"/>
    <x v="0"/>
    <x v="0"/>
    <x v="0"/>
    <x v="0"/>
    <s v="Reforço do saneamento básico"/>
    <x v="0"/>
    <x v="0"/>
    <x v="0"/>
    <x v="0"/>
    <x v="1"/>
    <x v="0"/>
    <x v="0"/>
    <x v="0"/>
    <x v="0"/>
    <x v="0"/>
    <x v="0"/>
    <x v="0"/>
    <s v="Pagamento a favor da Oficina Mercearia/Mercancia Vai Tuti, para a aquisição de serviço de conserto de tampas de esgotos instalados na Cidade de Calheta, conforme anexo."/>
  </r>
  <r>
    <x v="0"/>
    <n v="0"/>
    <n v="0"/>
    <n v="0"/>
    <n v="24949"/>
    <x v="2602"/>
    <x v="0"/>
    <x v="1"/>
    <x v="0"/>
    <s v="03.03.10"/>
    <x v="8"/>
    <x v="0"/>
    <x v="4"/>
    <s v="Receitas Da Câmara"/>
    <s v="03.03.10"/>
    <s v="Receitas Da Câmara"/>
    <s v="03.03.10"/>
    <x v="13"/>
    <x v="0"/>
    <x v="3"/>
    <x v="3"/>
    <x v="0"/>
    <x v="0"/>
    <x v="2"/>
    <x v="0"/>
    <x v="4"/>
    <s v="2024-06-10"/>
    <x v="1"/>
    <n v="24949"/>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11874"/>
    <x v="2603"/>
    <x v="0"/>
    <x v="0"/>
    <x v="0"/>
    <s v="01.27.07.07"/>
    <x v="45"/>
    <x v="1"/>
    <x v="1"/>
    <s v="Requalificação Urbana e Habitação 2"/>
    <s v="01.27.07"/>
    <s v="Requalificação Urbana e Habitação 2"/>
    <s v="01.27.07"/>
    <x v="1"/>
    <x v="0"/>
    <x v="0"/>
    <x v="0"/>
    <x v="0"/>
    <x v="1"/>
    <x v="1"/>
    <x v="0"/>
    <x v="4"/>
    <s v="2024-06-19"/>
    <x v="1"/>
    <n v="111874"/>
    <x v="0"/>
    <m/>
    <x v="0"/>
    <m/>
    <x v="1"/>
    <n v="100476920"/>
    <x v="0"/>
    <x v="0"/>
    <s v="Arrelvamento do campo de Achada Bolanha"/>
    <s v="ORI"/>
    <x v="0"/>
    <s v="ACAB"/>
    <x v="0"/>
    <x v="0"/>
    <x v="0"/>
    <x v="0"/>
    <x v="0"/>
    <x v="0"/>
    <x v="0"/>
    <x v="0"/>
    <x v="0"/>
    <x v="0"/>
    <x v="0"/>
    <s v="Arrelvamento do campo de Achada Bolanha"/>
    <x v="0"/>
    <x v="0"/>
    <x v="0"/>
    <x v="0"/>
    <x v="1"/>
    <x v="0"/>
    <x v="0"/>
    <x v="0"/>
    <x v="0"/>
    <x v="0"/>
    <x v="0"/>
    <x v="0"/>
    <s v="Pagamento referente a aquisição de combustíveis, destinados as viaturas afeto a obra de construção de campo relvado de Achada Bolanha, conforme proposta em anexo."/>
  </r>
  <r>
    <x v="0"/>
    <n v="0"/>
    <n v="0"/>
    <n v="0"/>
    <n v="3700"/>
    <x v="2604"/>
    <x v="0"/>
    <x v="1"/>
    <x v="0"/>
    <s v="03.03.10"/>
    <x v="8"/>
    <x v="0"/>
    <x v="4"/>
    <s v="Receitas Da Câmara"/>
    <s v="03.03.10"/>
    <s v="Receitas Da Câmara"/>
    <s v="03.03.10"/>
    <x v="10"/>
    <x v="0"/>
    <x v="3"/>
    <x v="3"/>
    <x v="0"/>
    <x v="0"/>
    <x v="2"/>
    <x v="0"/>
    <x v="4"/>
    <s v="2024-06-18"/>
    <x v="1"/>
    <n v="3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75"/>
    <x v="2605"/>
    <x v="0"/>
    <x v="1"/>
    <x v="0"/>
    <s v="03.03.10"/>
    <x v="8"/>
    <x v="0"/>
    <x v="4"/>
    <s v="Receitas Da Câmara"/>
    <s v="03.03.10"/>
    <s v="Receitas Da Câmara"/>
    <s v="03.03.10"/>
    <x v="12"/>
    <x v="0"/>
    <x v="3"/>
    <x v="3"/>
    <x v="0"/>
    <x v="0"/>
    <x v="2"/>
    <x v="0"/>
    <x v="4"/>
    <s v="2024-06-18"/>
    <x v="1"/>
    <n v="877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2500"/>
    <x v="2606"/>
    <x v="0"/>
    <x v="1"/>
    <x v="0"/>
    <s v="03.03.10"/>
    <x v="8"/>
    <x v="0"/>
    <x v="4"/>
    <s v="Receitas Da Câmara"/>
    <s v="03.03.10"/>
    <s v="Receitas Da Câmara"/>
    <s v="03.03.10"/>
    <x v="15"/>
    <x v="0"/>
    <x v="0"/>
    <x v="0"/>
    <x v="0"/>
    <x v="0"/>
    <x v="2"/>
    <x v="0"/>
    <x v="4"/>
    <s v="2024-06-18"/>
    <x v="1"/>
    <n v="62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00"/>
    <x v="2607"/>
    <x v="0"/>
    <x v="1"/>
    <x v="0"/>
    <s v="03.03.10"/>
    <x v="8"/>
    <x v="0"/>
    <x v="4"/>
    <s v="Receitas Da Câmara"/>
    <s v="03.03.10"/>
    <s v="Receitas Da Câmara"/>
    <s v="03.03.10"/>
    <x v="11"/>
    <x v="0"/>
    <x v="0"/>
    <x v="5"/>
    <x v="0"/>
    <x v="0"/>
    <x v="2"/>
    <x v="0"/>
    <x v="4"/>
    <s v="2024-06-18"/>
    <x v="1"/>
    <n v="5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2608"/>
    <x v="0"/>
    <x v="1"/>
    <x v="0"/>
    <s v="03.03.10"/>
    <x v="8"/>
    <x v="0"/>
    <x v="4"/>
    <s v="Receitas Da Câmara"/>
    <s v="03.03.10"/>
    <s v="Receitas Da Câmara"/>
    <s v="03.03.10"/>
    <x v="42"/>
    <x v="0"/>
    <x v="3"/>
    <x v="3"/>
    <x v="0"/>
    <x v="0"/>
    <x v="2"/>
    <x v="0"/>
    <x v="4"/>
    <s v="2024-06-18"/>
    <x v="1"/>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609"/>
    <x v="0"/>
    <x v="1"/>
    <x v="0"/>
    <s v="03.03.10"/>
    <x v="8"/>
    <x v="0"/>
    <x v="4"/>
    <s v="Receitas Da Câmara"/>
    <s v="03.03.10"/>
    <s v="Receitas Da Câmara"/>
    <s v="03.03.10"/>
    <x v="8"/>
    <x v="0"/>
    <x v="3"/>
    <x v="3"/>
    <x v="0"/>
    <x v="0"/>
    <x v="2"/>
    <x v="0"/>
    <x v="4"/>
    <s v="2024-06-18"/>
    <x v="1"/>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60"/>
    <x v="2610"/>
    <x v="0"/>
    <x v="1"/>
    <x v="0"/>
    <s v="03.03.10"/>
    <x v="8"/>
    <x v="0"/>
    <x v="4"/>
    <s v="Receitas Da Câmara"/>
    <s v="03.03.10"/>
    <s v="Receitas Da Câmara"/>
    <s v="03.03.10"/>
    <x v="6"/>
    <x v="0"/>
    <x v="3"/>
    <x v="3"/>
    <x v="0"/>
    <x v="0"/>
    <x v="2"/>
    <x v="0"/>
    <x v="4"/>
    <s v="2024-06-18"/>
    <x v="1"/>
    <n v="4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2611"/>
    <x v="0"/>
    <x v="1"/>
    <x v="0"/>
    <s v="03.03.10"/>
    <x v="8"/>
    <x v="0"/>
    <x v="4"/>
    <s v="Receitas Da Câmara"/>
    <s v="03.03.10"/>
    <s v="Receitas Da Câmara"/>
    <s v="03.03.10"/>
    <x v="9"/>
    <x v="0"/>
    <x v="3"/>
    <x v="3"/>
    <x v="0"/>
    <x v="0"/>
    <x v="2"/>
    <x v="0"/>
    <x v="4"/>
    <s v="2024-06-18"/>
    <x v="1"/>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335"/>
    <x v="2612"/>
    <x v="0"/>
    <x v="1"/>
    <x v="0"/>
    <s v="03.03.10"/>
    <x v="8"/>
    <x v="0"/>
    <x v="4"/>
    <s v="Receitas Da Câmara"/>
    <s v="03.03.10"/>
    <s v="Receitas Da Câmara"/>
    <s v="03.03.10"/>
    <x v="18"/>
    <x v="0"/>
    <x v="0"/>
    <x v="0"/>
    <x v="0"/>
    <x v="0"/>
    <x v="2"/>
    <x v="0"/>
    <x v="4"/>
    <s v="2024-06-18"/>
    <x v="1"/>
    <n v="463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370"/>
    <x v="2613"/>
    <x v="0"/>
    <x v="1"/>
    <x v="0"/>
    <s v="03.03.10"/>
    <x v="8"/>
    <x v="0"/>
    <x v="4"/>
    <s v="Receitas Da Câmara"/>
    <s v="03.03.10"/>
    <s v="Receitas Da Câmara"/>
    <s v="03.03.10"/>
    <x v="13"/>
    <x v="0"/>
    <x v="3"/>
    <x v="3"/>
    <x v="0"/>
    <x v="0"/>
    <x v="2"/>
    <x v="0"/>
    <x v="4"/>
    <s v="2024-06-18"/>
    <x v="1"/>
    <n v="837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90000"/>
    <x v="2614"/>
    <x v="0"/>
    <x v="0"/>
    <x v="0"/>
    <s v="01.27.06.61"/>
    <x v="34"/>
    <x v="1"/>
    <x v="1"/>
    <s v="Requalificação Urbana e habitação"/>
    <s v="01.27.06"/>
    <s v="Requalificação Urbana e habitação"/>
    <s v="01.27.06"/>
    <x v="1"/>
    <x v="0"/>
    <x v="0"/>
    <x v="0"/>
    <x v="0"/>
    <x v="1"/>
    <x v="1"/>
    <x v="0"/>
    <x v="4"/>
    <s v="2024-06-21"/>
    <x v="1"/>
    <n v="90000"/>
    <x v="0"/>
    <m/>
    <x v="0"/>
    <m/>
    <x v="341"/>
    <n v="100479078"/>
    <x v="0"/>
    <x v="0"/>
    <s v="Requalificação Urbana de Ponta Verde"/>
    <s v="ORI"/>
    <x v="0"/>
    <s v="PVR"/>
    <x v="0"/>
    <x v="0"/>
    <x v="0"/>
    <x v="0"/>
    <x v="0"/>
    <x v="0"/>
    <x v="0"/>
    <x v="0"/>
    <x v="0"/>
    <x v="0"/>
    <x v="0"/>
    <s v="Requalificação Urbana de Ponta Verde"/>
    <x v="0"/>
    <x v="0"/>
    <x v="0"/>
    <x v="0"/>
    <x v="1"/>
    <x v="0"/>
    <x v="0"/>
    <x v="0"/>
    <x v="0"/>
    <x v="0"/>
    <x v="0"/>
    <x v="0"/>
    <s v="Pagamento referente a aquisição de uma betoneira para obras da CMSM, conforme anexo. "/>
  </r>
  <r>
    <x v="0"/>
    <n v="0"/>
    <n v="0"/>
    <n v="0"/>
    <n v="1825"/>
    <x v="2615"/>
    <x v="0"/>
    <x v="1"/>
    <x v="0"/>
    <s v="03.03.10"/>
    <x v="8"/>
    <x v="0"/>
    <x v="4"/>
    <s v="Receitas Da Câmara"/>
    <s v="03.03.10"/>
    <s v="Receitas Da Câmara"/>
    <s v="03.03.10"/>
    <x v="10"/>
    <x v="0"/>
    <x v="3"/>
    <x v="3"/>
    <x v="0"/>
    <x v="0"/>
    <x v="2"/>
    <x v="0"/>
    <x v="4"/>
    <s v="2024-06-12"/>
    <x v="1"/>
    <n v="18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2616"/>
    <x v="0"/>
    <x v="1"/>
    <x v="0"/>
    <s v="03.03.10"/>
    <x v="8"/>
    <x v="0"/>
    <x v="4"/>
    <s v="Receitas Da Câmara"/>
    <s v="03.03.10"/>
    <s v="Receitas Da Câmara"/>
    <s v="03.03.10"/>
    <x v="20"/>
    <x v="0"/>
    <x v="3"/>
    <x v="3"/>
    <x v="0"/>
    <x v="0"/>
    <x v="2"/>
    <x v="0"/>
    <x v="4"/>
    <s v="2024-06-12"/>
    <x v="1"/>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
    <x v="2617"/>
    <x v="0"/>
    <x v="0"/>
    <x v="0"/>
    <s v="03.16.16"/>
    <x v="24"/>
    <x v="0"/>
    <x v="0"/>
    <s v="Direção Ambiente e Saneamento "/>
    <s v="03.16.16"/>
    <s v="Direção Ambiente e Saneamento "/>
    <s v="03.16.16"/>
    <x v="60"/>
    <x v="0"/>
    <x v="0"/>
    <x v="0"/>
    <x v="0"/>
    <x v="0"/>
    <x v="0"/>
    <x v="0"/>
    <x v="4"/>
    <s v="2024-06-20"/>
    <x v="1"/>
    <n v="53"/>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6-2024"/>
  </r>
  <r>
    <x v="0"/>
    <n v="0"/>
    <n v="0"/>
    <n v="0"/>
    <n v="286"/>
    <x v="2617"/>
    <x v="0"/>
    <x v="0"/>
    <x v="0"/>
    <s v="03.16.16"/>
    <x v="24"/>
    <x v="0"/>
    <x v="0"/>
    <s v="Direção Ambiente e Saneamento "/>
    <s v="03.16.16"/>
    <s v="Direção Ambiente e Saneamento "/>
    <s v="03.16.16"/>
    <x v="28"/>
    <x v="0"/>
    <x v="0"/>
    <x v="0"/>
    <x v="0"/>
    <x v="0"/>
    <x v="0"/>
    <x v="0"/>
    <x v="4"/>
    <s v="2024-06-20"/>
    <x v="1"/>
    <n v="286"/>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6-2024"/>
  </r>
  <r>
    <x v="0"/>
    <n v="0"/>
    <n v="0"/>
    <n v="0"/>
    <n v="5"/>
    <x v="2617"/>
    <x v="0"/>
    <x v="0"/>
    <x v="0"/>
    <s v="03.16.16"/>
    <x v="24"/>
    <x v="0"/>
    <x v="0"/>
    <s v="Direção Ambiente e Saneamento "/>
    <s v="03.16.16"/>
    <s v="Direção Ambiente e Saneamento "/>
    <s v="03.16.16"/>
    <x v="29"/>
    <x v="0"/>
    <x v="0"/>
    <x v="0"/>
    <x v="0"/>
    <x v="0"/>
    <x v="0"/>
    <x v="0"/>
    <x v="4"/>
    <s v="2024-06-20"/>
    <x v="1"/>
    <n v="5"/>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6-2024"/>
  </r>
  <r>
    <x v="0"/>
    <n v="0"/>
    <n v="0"/>
    <n v="0"/>
    <n v="4561"/>
    <x v="2617"/>
    <x v="0"/>
    <x v="0"/>
    <x v="0"/>
    <s v="03.16.16"/>
    <x v="24"/>
    <x v="0"/>
    <x v="0"/>
    <s v="Direção Ambiente e Saneamento "/>
    <s v="03.16.16"/>
    <s v="Direção Ambiente e Saneamento "/>
    <s v="03.16.16"/>
    <x v="30"/>
    <x v="0"/>
    <x v="0"/>
    <x v="0"/>
    <x v="1"/>
    <x v="0"/>
    <x v="0"/>
    <x v="0"/>
    <x v="4"/>
    <s v="2024-06-20"/>
    <x v="1"/>
    <n v="4561"/>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6-2024"/>
  </r>
  <r>
    <x v="0"/>
    <n v="0"/>
    <n v="0"/>
    <n v="0"/>
    <n v="112"/>
    <x v="2617"/>
    <x v="0"/>
    <x v="0"/>
    <x v="0"/>
    <s v="03.16.16"/>
    <x v="24"/>
    <x v="0"/>
    <x v="0"/>
    <s v="Direção Ambiente e Saneamento "/>
    <s v="03.16.16"/>
    <s v="Direção Ambiente e Saneamento "/>
    <s v="03.16.16"/>
    <x v="60"/>
    <x v="0"/>
    <x v="0"/>
    <x v="0"/>
    <x v="0"/>
    <x v="0"/>
    <x v="0"/>
    <x v="0"/>
    <x v="4"/>
    <s v="2024-06-20"/>
    <x v="1"/>
    <n v="112"/>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6-2024"/>
  </r>
  <r>
    <x v="0"/>
    <n v="0"/>
    <n v="0"/>
    <n v="0"/>
    <n v="608"/>
    <x v="2617"/>
    <x v="0"/>
    <x v="0"/>
    <x v="0"/>
    <s v="03.16.16"/>
    <x v="24"/>
    <x v="0"/>
    <x v="0"/>
    <s v="Direção Ambiente e Saneamento "/>
    <s v="03.16.16"/>
    <s v="Direção Ambiente e Saneamento "/>
    <s v="03.16.16"/>
    <x v="28"/>
    <x v="0"/>
    <x v="0"/>
    <x v="0"/>
    <x v="0"/>
    <x v="0"/>
    <x v="0"/>
    <x v="0"/>
    <x v="4"/>
    <s v="2024-06-20"/>
    <x v="1"/>
    <n v="608"/>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6-2024"/>
  </r>
  <r>
    <x v="0"/>
    <n v="0"/>
    <n v="0"/>
    <n v="0"/>
    <n v="11"/>
    <x v="2617"/>
    <x v="0"/>
    <x v="0"/>
    <x v="0"/>
    <s v="03.16.16"/>
    <x v="24"/>
    <x v="0"/>
    <x v="0"/>
    <s v="Direção Ambiente e Saneamento "/>
    <s v="03.16.16"/>
    <s v="Direção Ambiente e Saneamento "/>
    <s v="03.16.16"/>
    <x v="29"/>
    <x v="0"/>
    <x v="0"/>
    <x v="0"/>
    <x v="0"/>
    <x v="0"/>
    <x v="0"/>
    <x v="0"/>
    <x v="4"/>
    <s v="2024-06-20"/>
    <x v="1"/>
    <n v="11"/>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6-2024"/>
  </r>
  <r>
    <x v="0"/>
    <n v="0"/>
    <n v="0"/>
    <n v="0"/>
    <n v="9691"/>
    <x v="2617"/>
    <x v="0"/>
    <x v="0"/>
    <x v="0"/>
    <s v="03.16.16"/>
    <x v="24"/>
    <x v="0"/>
    <x v="0"/>
    <s v="Direção Ambiente e Saneamento "/>
    <s v="03.16.16"/>
    <s v="Direção Ambiente e Saneamento "/>
    <s v="03.16.16"/>
    <x v="30"/>
    <x v="0"/>
    <x v="0"/>
    <x v="0"/>
    <x v="1"/>
    <x v="0"/>
    <x v="0"/>
    <x v="0"/>
    <x v="4"/>
    <s v="2024-06-20"/>
    <x v="1"/>
    <n v="9691"/>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6-2024"/>
  </r>
  <r>
    <x v="0"/>
    <n v="0"/>
    <n v="0"/>
    <n v="0"/>
    <n v="25"/>
    <x v="2617"/>
    <x v="0"/>
    <x v="0"/>
    <x v="0"/>
    <s v="03.16.16"/>
    <x v="24"/>
    <x v="0"/>
    <x v="0"/>
    <s v="Direção Ambiente e Saneamento "/>
    <s v="03.16.16"/>
    <s v="Direção Ambiente e Saneamento "/>
    <s v="03.16.16"/>
    <x v="60"/>
    <x v="0"/>
    <x v="0"/>
    <x v="0"/>
    <x v="0"/>
    <x v="0"/>
    <x v="0"/>
    <x v="0"/>
    <x v="4"/>
    <s v="2024-06-20"/>
    <x v="1"/>
    <n v="25"/>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6-2024"/>
  </r>
  <r>
    <x v="0"/>
    <n v="0"/>
    <n v="0"/>
    <n v="0"/>
    <n v="140"/>
    <x v="2617"/>
    <x v="0"/>
    <x v="0"/>
    <x v="0"/>
    <s v="03.16.16"/>
    <x v="24"/>
    <x v="0"/>
    <x v="0"/>
    <s v="Direção Ambiente e Saneamento "/>
    <s v="03.16.16"/>
    <s v="Direção Ambiente e Saneamento "/>
    <s v="03.16.16"/>
    <x v="28"/>
    <x v="0"/>
    <x v="0"/>
    <x v="0"/>
    <x v="0"/>
    <x v="0"/>
    <x v="0"/>
    <x v="0"/>
    <x v="4"/>
    <s v="2024-06-20"/>
    <x v="1"/>
    <n v="140"/>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6-2024"/>
  </r>
  <r>
    <x v="0"/>
    <n v="0"/>
    <n v="0"/>
    <n v="0"/>
    <n v="2"/>
    <x v="2617"/>
    <x v="0"/>
    <x v="0"/>
    <x v="0"/>
    <s v="03.16.16"/>
    <x v="24"/>
    <x v="0"/>
    <x v="0"/>
    <s v="Direção Ambiente e Saneamento "/>
    <s v="03.16.16"/>
    <s v="Direção Ambiente e Saneamento "/>
    <s v="03.16.16"/>
    <x v="29"/>
    <x v="0"/>
    <x v="0"/>
    <x v="0"/>
    <x v="0"/>
    <x v="0"/>
    <x v="0"/>
    <x v="0"/>
    <x v="4"/>
    <s v="2024-06-20"/>
    <x v="1"/>
    <n v="2"/>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6-2024"/>
  </r>
  <r>
    <x v="0"/>
    <n v="0"/>
    <n v="0"/>
    <n v="0"/>
    <n v="2231"/>
    <x v="2617"/>
    <x v="0"/>
    <x v="0"/>
    <x v="0"/>
    <s v="03.16.16"/>
    <x v="24"/>
    <x v="0"/>
    <x v="0"/>
    <s v="Direção Ambiente e Saneamento "/>
    <s v="03.16.16"/>
    <s v="Direção Ambiente e Saneamento "/>
    <s v="03.16.16"/>
    <x v="30"/>
    <x v="0"/>
    <x v="0"/>
    <x v="0"/>
    <x v="1"/>
    <x v="0"/>
    <x v="0"/>
    <x v="0"/>
    <x v="4"/>
    <s v="2024-06-20"/>
    <x v="1"/>
    <n v="2231"/>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6-2024"/>
  </r>
  <r>
    <x v="0"/>
    <n v="0"/>
    <n v="0"/>
    <n v="0"/>
    <n v="2"/>
    <x v="2617"/>
    <x v="0"/>
    <x v="0"/>
    <x v="0"/>
    <s v="03.16.16"/>
    <x v="24"/>
    <x v="0"/>
    <x v="0"/>
    <s v="Direção Ambiente e Saneamento "/>
    <s v="03.16.16"/>
    <s v="Direção Ambiente e Saneamento "/>
    <s v="03.16.16"/>
    <x v="60"/>
    <x v="0"/>
    <x v="0"/>
    <x v="0"/>
    <x v="0"/>
    <x v="0"/>
    <x v="0"/>
    <x v="0"/>
    <x v="4"/>
    <s v="2024-06-20"/>
    <x v="1"/>
    <n v="2"/>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6-2024"/>
  </r>
  <r>
    <x v="0"/>
    <n v="0"/>
    <n v="0"/>
    <n v="0"/>
    <n v="13"/>
    <x v="2617"/>
    <x v="0"/>
    <x v="0"/>
    <x v="0"/>
    <s v="03.16.16"/>
    <x v="24"/>
    <x v="0"/>
    <x v="0"/>
    <s v="Direção Ambiente e Saneamento "/>
    <s v="03.16.16"/>
    <s v="Direção Ambiente e Saneamento "/>
    <s v="03.16.16"/>
    <x v="28"/>
    <x v="0"/>
    <x v="0"/>
    <x v="0"/>
    <x v="0"/>
    <x v="0"/>
    <x v="0"/>
    <x v="0"/>
    <x v="4"/>
    <s v="2024-06-20"/>
    <x v="1"/>
    <n v="13"/>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6-2024"/>
  </r>
  <r>
    <x v="0"/>
    <n v="0"/>
    <n v="0"/>
    <n v="0"/>
    <n v="0"/>
    <x v="2617"/>
    <x v="0"/>
    <x v="0"/>
    <x v="0"/>
    <s v="03.16.16"/>
    <x v="24"/>
    <x v="0"/>
    <x v="0"/>
    <s v="Direção Ambiente e Saneamento "/>
    <s v="03.16.16"/>
    <s v="Direção Ambiente e Saneamento "/>
    <s v="03.16.16"/>
    <x v="29"/>
    <x v="0"/>
    <x v="0"/>
    <x v="0"/>
    <x v="0"/>
    <x v="0"/>
    <x v="0"/>
    <x v="0"/>
    <x v="4"/>
    <s v="2024-06-20"/>
    <x v="1"/>
    <n v="0"/>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6-2024"/>
  </r>
  <r>
    <x v="0"/>
    <n v="0"/>
    <n v="0"/>
    <n v="0"/>
    <n v="215"/>
    <x v="2617"/>
    <x v="0"/>
    <x v="0"/>
    <x v="0"/>
    <s v="03.16.16"/>
    <x v="24"/>
    <x v="0"/>
    <x v="0"/>
    <s v="Direção Ambiente e Saneamento "/>
    <s v="03.16.16"/>
    <s v="Direção Ambiente e Saneamento "/>
    <s v="03.16.16"/>
    <x v="30"/>
    <x v="0"/>
    <x v="0"/>
    <x v="0"/>
    <x v="1"/>
    <x v="0"/>
    <x v="0"/>
    <x v="0"/>
    <x v="4"/>
    <s v="2024-06-20"/>
    <x v="1"/>
    <n v="215"/>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6-2024"/>
  </r>
  <r>
    <x v="0"/>
    <n v="0"/>
    <n v="0"/>
    <n v="0"/>
    <n v="97"/>
    <x v="2617"/>
    <x v="0"/>
    <x v="0"/>
    <x v="0"/>
    <s v="03.16.16"/>
    <x v="24"/>
    <x v="0"/>
    <x v="0"/>
    <s v="Direção Ambiente e Saneamento "/>
    <s v="03.16.16"/>
    <s v="Direção Ambiente e Saneamento "/>
    <s v="03.16.16"/>
    <x v="60"/>
    <x v="0"/>
    <x v="0"/>
    <x v="0"/>
    <x v="0"/>
    <x v="0"/>
    <x v="0"/>
    <x v="0"/>
    <x v="4"/>
    <s v="2024-06-20"/>
    <x v="1"/>
    <n v="97"/>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6-2024"/>
  </r>
  <r>
    <x v="0"/>
    <n v="0"/>
    <n v="0"/>
    <n v="0"/>
    <n v="525"/>
    <x v="2617"/>
    <x v="0"/>
    <x v="0"/>
    <x v="0"/>
    <s v="03.16.16"/>
    <x v="24"/>
    <x v="0"/>
    <x v="0"/>
    <s v="Direção Ambiente e Saneamento "/>
    <s v="03.16.16"/>
    <s v="Direção Ambiente e Saneamento "/>
    <s v="03.16.16"/>
    <x v="28"/>
    <x v="0"/>
    <x v="0"/>
    <x v="0"/>
    <x v="0"/>
    <x v="0"/>
    <x v="0"/>
    <x v="0"/>
    <x v="4"/>
    <s v="2024-06-20"/>
    <x v="1"/>
    <n v="525"/>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6-2024"/>
  </r>
  <r>
    <x v="0"/>
    <n v="0"/>
    <n v="0"/>
    <n v="0"/>
    <n v="10"/>
    <x v="2617"/>
    <x v="0"/>
    <x v="0"/>
    <x v="0"/>
    <s v="03.16.16"/>
    <x v="24"/>
    <x v="0"/>
    <x v="0"/>
    <s v="Direção Ambiente e Saneamento "/>
    <s v="03.16.16"/>
    <s v="Direção Ambiente e Saneamento "/>
    <s v="03.16.16"/>
    <x v="29"/>
    <x v="0"/>
    <x v="0"/>
    <x v="0"/>
    <x v="0"/>
    <x v="0"/>
    <x v="0"/>
    <x v="0"/>
    <x v="4"/>
    <s v="2024-06-20"/>
    <x v="1"/>
    <n v="10"/>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6-2024"/>
  </r>
  <r>
    <x v="0"/>
    <n v="0"/>
    <n v="0"/>
    <n v="0"/>
    <n v="8368"/>
    <x v="2617"/>
    <x v="0"/>
    <x v="0"/>
    <x v="0"/>
    <s v="03.16.16"/>
    <x v="24"/>
    <x v="0"/>
    <x v="0"/>
    <s v="Direção Ambiente e Saneamento "/>
    <s v="03.16.16"/>
    <s v="Direção Ambiente e Saneamento "/>
    <s v="03.16.16"/>
    <x v="30"/>
    <x v="0"/>
    <x v="0"/>
    <x v="0"/>
    <x v="1"/>
    <x v="0"/>
    <x v="0"/>
    <x v="0"/>
    <x v="4"/>
    <s v="2024-06-20"/>
    <x v="1"/>
    <n v="8368"/>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6-2024"/>
  </r>
  <r>
    <x v="0"/>
    <n v="0"/>
    <n v="0"/>
    <n v="0"/>
    <n v="89"/>
    <x v="2617"/>
    <x v="0"/>
    <x v="0"/>
    <x v="0"/>
    <s v="03.16.16"/>
    <x v="24"/>
    <x v="0"/>
    <x v="0"/>
    <s v="Direção Ambiente e Saneamento "/>
    <s v="03.16.16"/>
    <s v="Direção Ambiente e Saneamento "/>
    <s v="03.16.16"/>
    <x v="60"/>
    <x v="0"/>
    <x v="0"/>
    <x v="0"/>
    <x v="0"/>
    <x v="0"/>
    <x v="0"/>
    <x v="0"/>
    <x v="4"/>
    <s v="2024-06-20"/>
    <x v="1"/>
    <n v="89"/>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6-2024"/>
  </r>
  <r>
    <x v="0"/>
    <n v="0"/>
    <n v="0"/>
    <n v="0"/>
    <n v="480"/>
    <x v="2617"/>
    <x v="0"/>
    <x v="0"/>
    <x v="0"/>
    <s v="03.16.16"/>
    <x v="24"/>
    <x v="0"/>
    <x v="0"/>
    <s v="Direção Ambiente e Saneamento "/>
    <s v="03.16.16"/>
    <s v="Direção Ambiente e Saneamento "/>
    <s v="03.16.16"/>
    <x v="28"/>
    <x v="0"/>
    <x v="0"/>
    <x v="0"/>
    <x v="0"/>
    <x v="0"/>
    <x v="0"/>
    <x v="0"/>
    <x v="4"/>
    <s v="2024-06-20"/>
    <x v="1"/>
    <n v="480"/>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6-2024"/>
  </r>
  <r>
    <x v="0"/>
    <n v="0"/>
    <n v="0"/>
    <n v="0"/>
    <n v="9"/>
    <x v="2617"/>
    <x v="0"/>
    <x v="0"/>
    <x v="0"/>
    <s v="03.16.16"/>
    <x v="24"/>
    <x v="0"/>
    <x v="0"/>
    <s v="Direção Ambiente e Saneamento "/>
    <s v="03.16.16"/>
    <s v="Direção Ambiente e Saneamento "/>
    <s v="03.16.16"/>
    <x v="29"/>
    <x v="0"/>
    <x v="0"/>
    <x v="0"/>
    <x v="0"/>
    <x v="0"/>
    <x v="0"/>
    <x v="0"/>
    <x v="4"/>
    <s v="2024-06-20"/>
    <x v="1"/>
    <n v="9"/>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6-2024"/>
  </r>
  <r>
    <x v="0"/>
    <n v="0"/>
    <n v="0"/>
    <n v="0"/>
    <n v="7655"/>
    <x v="2617"/>
    <x v="0"/>
    <x v="0"/>
    <x v="0"/>
    <s v="03.16.16"/>
    <x v="24"/>
    <x v="0"/>
    <x v="0"/>
    <s v="Direção Ambiente e Saneamento "/>
    <s v="03.16.16"/>
    <s v="Direção Ambiente e Saneamento "/>
    <s v="03.16.16"/>
    <x v="30"/>
    <x v="0"/>
    <x v="0"/>
    <x v="0"/>
    <x v="1"/>
    <x v="0"/>
    <x v="0"/>
    <x v="0"/>
    <x v="4"/>
    <s v="2024-06-20"/>
    <x v="1"/>
    <n v="7655"/>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6-2024"/>
  </r>
  <r>
    <x v="0"/>
    <n v="0"/>
    <n v="0"/>
    <n v="0"/>
    <n v="12"/>
    <x v="2617"/>
    <x v="0"/>
    <x v="0"/>
    <x v="0"/>
    <s v="03.16.16"/>
    <x v="24"/>
    <x v="0"/>
    <x v="0"/>
    <s v="Direção Ambiente e Saneamento "/>
    <s v="03.16.16"/>
    <s v="Direção Ambiente e Saneamento "/>
    <s v="03.16.16"/>
    <x v="60"/>
    <x v="0"/>
    <x v="0"/>
    <x v="0"/>
    <x v="0"/>
    <x v="0"/>
    <x v="0"/>
    <x v="0"/>
    <x v="4"/>
    <s v="2024-06-20"/>
    <x v="1"/>
    <n v="12"/>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6-2024"/>
  </r>
  <r>
    <x v="0"/>
    <n v="0"/>
    <n v="0"/>
    <n v="0"/>
    <n v="68"/>
    <x v="2617"/>
    <x v="0"/>
    <x v="0"/>
    <x v="0"/>
    <s v="03.16.16"/>
    <x v="24"/>
    <x v="0"/>
    <x v="0"/>
    <s v="Direção Ambiente e Saneamento "/>
    <s v="03.16.16"/>
    <s v="Direção Ambiente e Saneamento "/>
    <s v="03.16.16"/>
    <x v="28"/>
    <x v="0"/>
    <x v="0"/>
    <x v="0"/>
    <x v="0"/>
    <x v="0"/>
    <x v="0"/>
    <x v="0"/>
    <x v="4"/>
    <s v="2024-06-20"/>
    <x v="1"/>
    <n v="68"/>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6-2024"/>
  </r>
  <r>
    <x v="0"/>
    <n v="0"/>
    <n v="0"/>
    <n v="0"/>
    <n v="1"/>
    <x v="2617"/>
    <x v="0"/>
    <x v="0"/>
    <x v="0"/>
    <s v="03.16.16"/>
    <x v="24"/>
    <x v="0"/>
    <x v="0"/>
    <s v="Direção Ambiente e Saneamento "/>
    <s v="03.16.16"/>
    <s v="Direção Ambiente e Saneamento "/>
    <s v="03.16.16"/>
    <x v="29"/>
    <x v="0"/>
    <x v="0"/>
    <x v="0"/>
    <x v="0"/>
    <x v="0"/>
    <x v="0"/>
    <x v="0"/>
    <x v="4"/>
    <s v="2024-06-20"/>
    <x v="1"/>
    <n v="1"/>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6-2024"/>
  </r>
  <r>
    <x v="0"/>
    <n v="0"/>
    <n v="0"/>
    <n v="0"/>
    <n v="1091"/>
    <x v="2617"/>
    <x v="0"/>
    <x v="0"/>
    <x v="0"/>
    <s v="03.16.16"/>
    <x v="24"/>
    <x v="0"/>
    <x v="0"/>
    <s v="Direção Ambiente e Saneamento "/>
    <s v="03.16.16"/>
    <s v="Direção Ambiente e Saneamento "/>
    <s v="03.16.16"/>
    <x v="30"/>
    <x v="0"/>
    <x v="0"/>
    <x v="0"/>
    <x v="1"/>
    <x v="0"/>
    <x v="0"/>
    <x v="0"/>
    <x v="4"/>
    <s v="2024-06-20"/>
    <x v="1"/>
    <n v="1091"/>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6-2024"/>
  </r>
  <r>
    <x v="0"/>
    <n v="0"/>
    <n v="0"/>
    <n v="0"/>
    <n v="1013"/>
    <x v="2617"/>
    <x v="0"/>
    <x v="0"/>
    <x v="0"/>
    <s v="03.16.16"/>
    <x v="24"/>
    <x v="0"/>
    <x v="0"/>
    <s v="Direção Ambiente e Saneamento "/>
    <s v="03.16.16"/>
    <s v="Direção Ambiente e Saneamento "/>
    <s v="03.16.16"/>
    <x v="60"/>
    <x v="0"/>
    <x v="0"/>
    <x v="0"/>
    <x v="0"/>
    <x v="0"/>
    <x v="0"/>
    <x v="0"/>
    <x v="4"/>
    <s v="2024-06-20"/>
    <x v="1"/>
    <n v="1013"/>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6-2024"/>
  </r>
  <r>
    <x v="0"/>
    <n v="0"/>
    <n v="0"/>
    <n v="0"/>
    <n v="5464"/>
    <x v="2617"/>
    <x v="0"/>
    <x v="0"/>
    <x v="0"/>
    <s v="03.16.16"/>
    <x v="24"/>
    <x v="0"/>
    <x v="0"/>
    <s v="Direção Ambiente e Saneamento "/>
    <s v="03.16.16"/>
    <s v="Direção Ambiente e Saneamento "/>
    <s v="03.16.16"/>
    <x v="28"/>
    <x v="0"/>
    <x v="0"/>
    <x v="0"/>
    <x v="0"/>
    <x v="0"/>
    <x v="0"/>
    <x v="0"/>
    <x v="4"/>
    <s v="2024-06-20"/>
    <x v="1"/>
    <n v="5464"/>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6-2024"/>
  </r>
  <r>
    <x v="0"/>
    <n v="0"/>
    <n v="0"/>
    <n v="0"/>
    <n v="104"/>
    <x v="2617"/>
    <x v="0"/>
    <x v="0"/>
    <x v="0"/>
    <s v="03.16.16"/>
    <x v="24"/>
    <x v="0"/>
    <x v="0"/>
    <s v="Direção Ambiente e Saneamento "/>
    <s v="03.16.16"/>
    <s v="Direção Ambiente e Saneamento "/>
    <s v="03.16.16"/>
    <x v="29"/>
    <x v="0"/>
    <x v="0"/>
    <x v="0"/>
    <x v="0"/>
    <x v="0"/>
    <x v="0"/>
    <x v="0"/>
    <x v="4"/>
    <s v="2024-06-20"/>
    <x v="1"/>
    <n v="104"/>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6-2024"/>
  </r>
  <r>
    <x v="0"/>
    <n v="0"/>
    <n v="0"/>
    <n v="0"/>
    <n v="86971"/>
    <x v="2617"/>
    <x v="0"/>
    <x v="0"/>
    <x v="0"/>
    <s v="03.16.16"/>
    <x v="24"/>
    <x v="0"/>
    <x v="0"/>
    <s v="Direção Ambiente e Saneamento "/>
    <s v="03.16.16"/>
    <s v="Direção Ambiente e Saneamento "/>
    <s v="03.16.16"/>
    <x v="30"/>
    <x v="0"/>
    <x v="0"/>
    <x v="0"/>
    <x v="1"/>
    <x v="0"/>
    <x v="0"/>
    <x v="0"/>
    <x v="4"/>
    <s v="2024-06-20"/>
    <x v="1"/>
    <n v="86971"/>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6-2024"/>
  </r>
  <r>
    <x v="0"/>
    <n v="0"/>
    <n v="0"/>
    <n v="0"/>
    <n v="12227"/>
    <x v="2617"/>
    <x v="0"/>
    <x v="0"/>
    <x v="0"/>
    <s v="03.16.16"/>
    <x v="24"/>
    <x v="0"/>
    <x v="0"/>
    <s v="Direção Ambiente e Saneamento "/>
    <s v="03.16.16"/>
    <s v="Direção Ambiente e Saneamento "/>
    <s v="03.16.16"/>
    <x v="60"/>
    <x v="0"/>
    <x v="0"/>
    <x v="0"/>
    <x v="0"/>
    <x v="0"/>
    <x v="0"/>
    <x v="0"/>
    <x v="4"/>
    <s v="2024-06-20"/>
    <x v="1"/>
    <n v="12227"/>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6-2024"/>
  </r>
  <r>
    <x v="0"/>
    <n v="0"/>
    <n v="0"/>
    <n v="0"/>
    <n v="65898"/>
    <x v="2617"/>
    <x v="0"/>
    <x v="0"/>
    <x v="0"/>
    <s v="03.16.16"/>
    <x v="24"/>
    <x v="0"/>
    <x v="0"/>
    <s v="Direção Ambiente e Saneamento "/>
    <s v="03.16.16"/>
    <s v="Direção Ambiente e Saneamento "/>
    <s v="03.16.16"/>
    <x v="28"/>
    <x v="0"/>
    <x v="0"/>
    <x v="0"/>
    <x v="0"/>
    <x v="0"/>
    <x v="0"/>
    <x v="0"/>
    <x v="4"/>
    <s v="2024-06-20"/>
    <x v="1"/>
    <n v="65898"/>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6-2024"/>
  </r>
  <r>
    <x v="0"/>
    <n v="0"/>
    <n v="0"/>
    <n v="0"/>
    <n v="1258"/>
    <x v="2617"/>
    <x v="0"/>
    <x v="0"/>
    <x v="0"/>
    <s v="03.16.16"/>
    <x v="24"/>
    <x v="0"/>
    <x v="0"/>
    <s v="Direção Ambiente e Saneamento "/>
    <s v="03.16.16"/>
    <s v="Direção Ambiente e Saneamento "/>
    <s v="03.16.16"/>
    <x v="29"/>
    <x v="0"/>
    <x v="0"/>
    <x v="0"/>
    <x v="0"/>
    <x v="0"/>
    <x v="0"/>
    <x v="0"/>
    <x v="4"/>
    <s v="2024-06-20"/>
    <x v="1"/>
    <n v="1258"/>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6-2024"/>
  </r>
  <r>
    <x v="0"/>
    <n v="0"/>
    <n v="0"/>
    <n v="0"/>
    <n v="1048612"/>
    <x v="2617"/>
    <x v="0"/>
    <x v="0"/>
    <x v="0"/>
    <s v="03.16.16"/>
    <x v="24"/>
    <x v="0"/>
    <x v="0"/>
    <s v="Direção Ambiente e Saneamento "/>
    <s v="03.16.16"/>
    <s v="Direção Ambiente e Saneamento "/>
    <s v="03.16.16"/>
    <x v="30"/>
    <x v="0"/>
    <x v="0"/>
    <x v="0"/>
    <x v="1"/>
    <x v="0"/>
    <x v="0"/>
    <x v="0"/>
    <x v="4"/>
    <s v="2024-06-20"/>
    <x v="1"/>
    <n v="1048612"/>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6-2024"/>
  </r>
  <r>
    <x v="0"/>
    <n v="0"/>
    <n v="0"/>
    <n v="0"/>
    <n v="3294"/>
    <x v="2618"/>
    <x v="0"/>
    <x v="0"/>
    <x v="0"/>
    <s v="03.16.02"/>
    <x v="3"/>
    <x v="0"/>
    <x v="0"/>
    <s v="Gabinete do Presidente"/>
    <s v="03.16.02"/>
    <s v="Gabinete do Presidente"/>
    <s v="03.16.02"/>
    <x v="49"/>
    <x v="0"/>
    <x v="0"/>
    <x v="0"/>
    <x v="1"/>
    <x v="0"/>
    <x v="0"/>
    <x v="0"/>
    <x v="4"/>
    <s v="2024-06-20"/>
    <x v="1"/>
    <n v="3294"/>
    <x v="0"/>
    <m/>
    <x v="0"/>
    <m/>
    <x v="401"/>
    <n v="100479675"/>
    <x v="0"/>
    <x v="0"/>
    <s v="Gabinete do Presidente"/>
    <s v="ORI"/>
    <x v="0"/>
    <m/>
    <x v="0"/>
    <x v="0"/>
    <x v="0"/>
    <x v="0"/>
    <x v="0"/>
    <x v="0"/>
    <x v="0"/>
    <x v="0"/>
    <x v="0"/>
    <x v="0"/>
    <x v="0"/>
    <s v="Gabinete do Presidente"/>
    <x v="0"/>
    <x v="0"/>
    <x v="0"/>
    <x v="0"/>
    <x v="0"/>
    <x v="0"/>
    <x v="0"/>
    <x v="0"/>
    <x v="0"/>
    <x v="0"/>
    <x v="0"/>
    <x v="0"/>
    <s v="Pagamento a favor da Sra. Vaneze de Jesus Lopes Tavares, correspondente a diferença de salário referente perídio de novembro 2023 a abril de 2024, conforme anexo.   "/>
  </r>
  <r>
    <x v="0"/>
    <n v="0"/>
    <n v="0"/>
    <n v="0"/>
    <n v="1000"/>
    <x v="2619"/>
    <x v="0"/>
    <x v="1"/>
    <x v="0"/>
    <s v="03.03.10"/>
    <x v="8"/>
    <x v="0"/>
    <x v="4"/>
    <s v="Receitas Da Câmara"/>
    <s v="03.03.10"/>
    <s v="Receitas Da Câmara"/>
    <s v="03.03.10"/>
    <x v="13"/>
    <x v="0"/>
    <x v="3"/>
    <x v="3"/>
    <x v="0"/>
    <x v="0"/>
    <x v="2"/>
    <x v="0"/>
    <x v="4"/>
    <s v="2024-06-12"/>
    <x v="1"/>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2620"/>
    <x v="0"/>
    <x v="1"/>
    <x v="0"/>
    <s v="03.03.10"/>
    <x v="8"/>
    <x v="0"/>
    <x v="4"/>
    <s v="Receitas Da Câmara"/>
    <s v="03.03.10"/>
    <s v="Receitas Da Câmara"/>
    <s v="03.03.10"/>
    <x v="21"/>
    <x v="0"/>
    <x v="3"/>
    <x v="3"/>
    <x v="0"/>
    <x v="0"/>
    <x v="2"/>
    <x v="0"/>
    <x v="4"/>
    <s v="2024-06-12"/>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0"/>
    <x v="2621"/>
    <x v="0"/>
    <x v="1"/>
    <x v="0"/>
    <s v="03.03.10"/>
    <x v="8"/>
    <x v="0"/>
    <x v="4"/>
    <s v="Receitas Da Câmara"/>
    <s v="03.03.10"/>
    <s v="Receitas Da Câmara"/>
    <s v="03.03.10"/>
    <x v="12"/>
    <x v="0"/>
    <x v="3"/>
    <x v="3"/>
    <x v="0"/>
    <x v="0"/>
    <x v="2"/>
    <x v="0"/>
    <x v="4"/>
    <s v="2024-06-12"/>
    <x v="1"/>
    <n v="1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50"/>
    <x v="2622"/>
    <x v="0"/>
    <x v="1"/>
    <x v="0"/>
    <s v="03.03.10"/>
    <x v="8"/>
    <x v="0"/>
    <x v="4"/>
    <s v="Receitas Da Câmara"/>
    <s v="03.03.10"/>
    <s v="Receitas Da Câmara"/>
    <s v="03.03.10"/>
    <x v="42"/>
    <x v="0"/>
    <x v="3"/>
    <x v="3"/>
    <x v="0"/>
    <x v="0"/>
    <x v="2"/>
    <x v="0"/>
    <x v="4"/>
    <s v="2024-06-12"/>
    <x v="1"/>
    <n v="5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
    <x v="2623"/>
    <x v="0"/>
    <x v="1"/>
    <x v="0"/>
    <s v="03.03.10"/>
    <x v="8"/>
    <x v="0"/>
    <x v="4"/>
    <s v="Receitas Da Câmara"/>
    <s v="03.03.10"/>
    <s v="Receitas Da Câmara"/>
    <s v="03.03.10"/>
    <x v="8"/>
    <x v="0"/>
    <x v="3"/>
    <x v="3"/>
    <x v="0"/>
    <x v="0"/>
    <x v="2"/>
    <x v="0"/>
    <x v="4"/>
    <s v="2024-06-12"/>
    <x v="1"/>
    <n v="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9562"/>
    <x v="2624"/>
    <x v="0"/>
    <x v="1"/>
    <x v="0"/>
    <s v="03.03.10"/>
    <x v="8"/>
    <x v="0"/>
    <x v="4"/>
    <s v="Receitas Da Câmara"/>
    <s v="03.03.10"/>
    <s v="Receitas Da Câmara"/>
    <s v="03.03.10"/>
    <x v="18"/>
    <x v="0"/>
    <x v="0"/>
    <x v="0"/>
    <x v="0"/>
    <x v="0"/>
    <x v="2"/>
    <x v="0"/>
    <x v="4"/>
    <s v="2024-06-12"/>
    <x v="1"/>
    <n v="7956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2625"/>
    <x v="0"/>
    <x v="1"/>
    <x v="0"/>
    <s v="03.03.10"/>
    <x v="8"/>
    <x v="0"/>
    <x v="4"/>
    <s v="Receitas Da Câmara"/>
    <s v="03.03.10"/>
    <s v="Receitas Da Câmara"/>
    <s v="03.03.10"/>
    <x v="17"/>
    <x v="0"/>
    <x v="3"/>
    <x v="3"/>
    <x v="0"/>
    <x v="0"/>
    <x v="2"/>
    <x v="0"/>
    <x v="4"/>
    <s v="2024-06-12"/>
    <x v="1"/>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2626"/>
    <x v="0"/>
    <x v="1"/>
    <x v="0"/>
    <s v="03.03.10"/>
    <x v="8"/>
    <x v="0"/>
    <x v="4"/>
    <s v="Receitas Da Câmara"/>
    <s v="03.03.10"/>
    <s v="Receitas Da Câmara"/>
    <s v="03.03.10"/>
    <x v="6"/>
    <x v="0"/>
    <x v="3"/>
    <x v="3"/>
    <x v="0"/>
    <x v="0"/>
    <x v="2"/>
    <x v="0"/>
    <x v="4"/>
    <s v="2024-06-12"/>
    <x v="1"/>
    <n v="12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13080"/>
    <x v="2627"/>
    <x v="0"/>
    <x v="1"/>
    <x v="0"/>
    <s v="03.03.10"/>
    <x v="8"/>
    <x v="0"/>
    <x v="4"/>
    <s v="Receitas Da Câmara"/>
    <s v="03.03.10"/>
    <s v="Receitas Da Câmara"/>
    <s v="03.03.10"/>
    <x v="15"/>
    <x v="0"/>
    <x v="0"/>
    <x v="0"/>
    <x v="0"/>
    <x v="0"/>
    <x v="2"/>
    <x v="0"/>
    <x v="4"/>
    <s v="2024-06-12"/>
    <x v="1"/>
    <n v="113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2372"/>
    <x v="2628"/>
    <x v="0"/>
    <x v="0"/>
    <x v="0"/>
    <s v="01.27.02.11"/>
    <x v="18"/>
    <x v="1"/>
    <x v="1"/>
    <s v="Saneamento básico"/>
    <s v="01.27.02"/>
    <s v="Saneamento básico"/>
    <s v="01.27.02"/>
    <x v="4"/>
    <x v="0"/>
    <x v="2"/>
    <x v="2"/>
    <x v="0"/>
    <x v="1"/>
    <x v="0"/>
    <x v="0"/>
    <x v="9"/>
    <s v="2024-07-19"/>
    <x v="2"/>
    <n v="112372"/>
    <x v="0"/>
    <m/>
    <x v="0"/>
    <m/>
    <x v="1"/>
    <n v="100476920"/>
    <x v="0"/>
    <x v="0"/>
    <s v="Reforço do saneamento básico"/>
    <s v="ORI"/>
    <x v="0"/>
    <m/>
    <x v="0"/>
    <x v="0"/>
    <x v="0"/>
    <x v="0"/>
    <x v="0"/>
    <x v="0"/>
    <x v="0"/>
    <x v="0"/>
    <x v="0"/>
    <x v="0"/>
    <x v="0"/>
    <s v="Reforço do saneamento básico"/>
    <x v="0"/>
    <x v="0"/>
    <x v="0"/>
    <x v="0"/>
    <x v="1"/>
    <x v="0"/>
    <x v="0"/>
    <x v="0"/>
    <x v="0"/>
    <x v="0"/>
    <x v="0"/>
    <x v="0"/>
    <s v="Pagamento a favor Felisberto Carvalho, pela aquisição de combustíveis, conforme anexo."/>
  </r>
  <r>
    <x v="0"/>
    <n v="0"/>
    <n v="0"/>
    <n v="0"/>
    <n v="66213"/>
    <x v="2629"/>
    <x v="0"/>
    <x v="0"/>
    <x v="0"/>
    <s v="03.16.15"/>
    <x v="0"/>
    <x v="0"/>
    <x v="0"/>
    <s v="Direção Financeira"/>
    <s v="03.16.15"/>
    <s v="Direção Financeira"/>
    <s v="03.16.15"/>
    <x v="36"/>
    <x v="0"/>
    <x v="0"/>
    <x v="0"/>
    <x v="0"/>
    <x v="0"/>
    <x v="0"/>
    <x v="0"/>
    <x v="9"/>
    <s v="2024-07-19"/>
    <x v="2"/>
    <n v="66213"/>
    <x v="0"/>
    <m/>
    <x v="0"/>
    <m/>
    <x v="1"/>
    <n v="100476920"/>
    <x v="0"/>
    <x v="0"/>
    <s v="Direção Financeira"/>
    <s v="ORI"/>
    <x v="0"/>
    <m/>
    <x v="0"/>
    <x v="0"/>
    <x v="0"/>
    <x v="0"/>
    <x v="0"/>
    <x v="0"/>
    <x v="0"/>
    <x v="0"/>
    <x v="0"/>
    <x v="0"/>
    <x v="0"/>
    <s v="Direção Financeira"/>
    <x v="0"/>
    <x v="0"/>
    <x v="0"/>
    <x v="0"/>
    <x v="0"/>
    <x v="0"/>
    <x v="0"/>
    <x v="0"/>
    <x v="0"/>
    <x v="0"/>
    <x v="0"/>
    <x v="0"/>
    <s v=" Pagamento a favor Felisberto Carvalho, pela aquisição de combustíveis, conforme anexo.  "/>
  </r>
  <r>
    <x v="0"/>
    <n v="0"/>
    <n v="0"/>
    <n v="0"/>
    <n v="1656"/>
    <x v="2630"/>
    <x v="0"/>
    <x v="0"/>
    <x v="0"/>
    <s v="03.16.15"/>
    <x v="0"/>
    <x v="0"/>
    <x v="0"/>
    <s v="Direção Financeira"/>
    <s v="03.16.15"/>
    <s v="Direção Financeira"/>
    <s v="03.16.15"/>
    <x v="58"/>
    <x v="0"/>
    <x v="0"/>
    <x v="1"/>
    <x v="0"/>
    <x v="0"/>
    <x v="0"/>
    <x v="0"/>
    <x v="9"/>
    <s v="2024-07-31"/>
    <x v="2"/>
    <n v="1656"/>
    <x v="0"/>
    <m/>
    <x v="0"/>
    <m/>
    <x v="89"/>
    <n v="100391565"/>
    <x v="0"/>
    <x v="0"/>
    <s v="Direção Financeira"/>
    <s v="ORI"/>
    <x v="0"/>
    <m/>
    <x v="0"/>
    <x v="0"/>
    <x v="0"/>
    <x v="0"/>
    <x v="0"/>
    <x v="0"/>
    <x v="0"/>
    <x v="0"/>
    <x v="0"/>
    <x v="0"/>
    <x v="0"/>
    <s v="Direção Financeira"/>
    <x v="0"/>
    <x v="0"/>
    <x v="0"/>
    <x v="0"/>
    <x v="0"/>
    <x v="0"/>
    <x v="0"/>
    <x v="0"/>
    <x v="0"/>
    <x v="0"/>
    <x v="0"/>
    <x v="0"/>
    <s v="Pagamento a favor INCV, referente a publicação B.O, IIª SÉRIE1/4 Nº_/2024 d 12 de julho de 2024, autorizado a licença sem vencimento  Odmisa Santos, conforme fatura em anexo"/>
  </r>
  <r>
    <x v="0"/>
    <n v="0"/>
    <n v="0"/>
    <n v="0"/>
    <n v="56770"/>
    <x v="2631"/>
    <x v="0"/>
    <x v="0"/>
    <x v="0"/>
    <s v="03.16.15"/>
    <x v="0"/>
    <x v="0"/>
    <x v="0"/>
    <s v="Direção Financeira"/>
    <s v="03.16.15"/>
    <s v="Direção Financeira"/>
    <s v="03.16.15"/>
    <x v="70"/>
    <x v="0"/>
    <x v="0"/>
    <x v="0"/>
    <x v="0"/>
    <x v="0"/>
    <x v="0"/>
    <x v="0"/>
    <x v="5"/>
    <s v="2024-08-01"/>
    <x v="2"/>
    <n v="56770"/>
    <x v="0"/>
    <m/>
    <x v="0"/>
    <m/>
    <x v="248"/>
    <n v="100478381"/>
    <x v="0"/>
    <x v="0"/>
    <s v="Direção Financeira"/>
    <s v="ORI"/>
    <x v="0"/>
    <m/>
    <x v="0"/>
    <x v="0"/>
    <x v="0"/>
    <x v="0"/>
    <x v="0"/>
    <x v="0"/>
    <x v="0"/>
    <x v="0"/>
    <x v="0"/>
    <x v="0"/>
    <x v="0"/>
    <s v="Direção Financeira"/>
    <x v="0"/>
    <x v="0"/>
    <x v="0"/>
    <x v="0"/>
    <x v="0"/>
    <x v="0"/>
    <x v="0"/>
    <x v="0"/>
    <x v="0"/>
    <x v="0"/>
    <x v="0"/>
    <x v="0"/>
    <s v="pagamento referente a aquisição de matérias de higiene e limpeza para os serviços da CMSM, conforme anexo."/>
  </r>
  <r>
    <x v="1"/>
    <n v="0"/>
    <n v="0"/>
    <n v="0"/>
    <n v="1000000"/>
    <x v="2632"/>
    <x v="0"/>
    <x v="0"/>
    <x v="0"/>
    <s v="01.27.06.42"/>
    <x v="22"/>
    <x v="1"/>
    <x v="1"/>
    <s v="Requalificação Urbana e habitação"/>
    <s v="01.27.06"/>
    <s v="Requalificação Urbana e habitação"/>
    <s v="01.27.06"/>
    <x v="1"/>
    <x v="0"/>
    <x v="0"/>
    <x v="0"/>
    <x v="0"/>
    <x v="1"/>
    <x v="1"/>
    <x v="0"/>
    <x v="5"/>
    <s v="2024-08-01"/>
    <x v="2"/>
    <n v="1000000"/>
    <x v="0"/>
    <m/>
    <x v="0"/>
    <m/>
    <x v="91"/>
    <n v="100475559"/>
    <x v="0"/>
    <x v="0"/>
    <s v="Manutenção do Estádio Municipal/Campos Futebol 11"/>
    <s v="ORI"/>
    <x v="0"/>
    <s v="MCF"/>
    <x v="0"/>
    <x v="0"/>
    <x v="0"/>
    <x v="0"/>
    <x v="0"/>
    <x v="0"/>
    <x v="0"/>
    <x v="0"/>
    <x v="0"/>
    <x v="0"/>
    <x v="0"/>
    <s v="Manutenção do Estádio Municipal/Campos Futebol 11"/>
    <x v="0"/>
    <x v="0"/>
    <x v="0"/>
    <x v="0"/>
    <x v="1"/>
    <x v="0"/>
    <x v="0"/>
    <x v="0"/>
    <x v="0"/>
    <x v="0"/>
    <x v="0"/>
    <x v="0"/>
    <s v="Pagamento a favor de Massbeton, referente a aquisição de materiais de inertes, para as obras de construção do campo relvado sintético de manguinho, confrome anexo  confrome anexo."/>
  </r>
  <r>
    <x v="1"/>
    <n v="0"/>
    <n v="0"/>
    <n v="0"/>
    <n v="176000"/>
    <x v="2633"/>
    <x v="0"/>
    <x v="0"/>
    <x v="0"/>
    <s v="01.27.04.09"/>
    <x v="64"/>
    <x v="1"/>
    <x v="1"/>
    <s v="Infra-Estruturas e Transportes"/>
    <s v="01.27.04"/>
    <s v="Infra-Estruturas e Transportes"/>
    <s v="01.27.04"/>
    <x v="46"/>
    <x v="0"/>
    <x v="0"/>
    <x v="0"/>
    <x v="0"/>
    <x v="1"/>
    <x v="1"/>
    <x v="0"/>
    <x v="5"/>
    <s v="2024-08-01"/>
    <x v="2"/>
    <n v="176000"/>
    <x v="0"/>
    <m/>
    <x v="0"/>
    <m/>
    <x v="342"/>
    <n v="100478784"/>
    <x v="0"/>
    <x v="0"/>
    <s v="Sinalização de Transito"/>
    <s v="ORI"/>
    <x v="0"/>
    <m/>
    <x v="0"/>
    <x v="0"/>
    <x v="0"/>
    <x v="0"/>
    <x v="0"/>
    <x v="0"/>
    <x v="0"/>
    <x v="0"/>
    <x v="0"/>
    <x v="0"/>
    <x v="0"/>
    <s v="Sinalização de Transito"/>
    <x v="0"/>
    <x v="0"/>
    <x v="0"/>
    <x v="0"/>
    <x v="1"/>
    <x v="0"/>
    <x v="0"/>
    <x v="0"/>
    <x v="0"/>
    <x v="0"/>
    <x v="0"/>
    <x v="0"/>
    <s v="Pagamento referente a aquisição de serviços de confeção de sinais de transito para sinalização de transito no Município, conforme anexo."/>
  </r>
  <r>
    <x v="0"/>
    <n v="0"/>
    <n v="0"/>
    <n v="0"/>
    <n v="3570"/>
    <x v="2634"/>
    <x v="0"/>
    <x v="0"/>
    <x v="0"/>
    <s v="01.27.04.03"/>
    <x v="4"/>
    <x v="1"/>
    <x v="1"/>
    <s v="Infra-Estruturas e Transportes"/>
    <s v="01.27.04"/>
    <s v="Infra-Estruturas e Transportes"/>
    <s v="01.27.04"/>
    <x v="4"/>
    <x v="0"/>
    <x v="2"/>
    <x v="2"/>
    <x v="0"/>
    <x v="1"/>
    <x v="0"/>
    <x v="0"/>
    <x v="5"/>
    <s v="2024-08-02"/>
    <x v="2"/>
    <n v="3570"/>
    <x v="0"/>
    <m/>
    <x v="0"/>
    <m/>
    <x v="2"/>
    <n v="100474696"/>
    <x v="0"/>
    <x v="1"/>
    <s v="Plano de emergencia da epoca de chuvas"/>
    <s v="ORI"/>
    <x v="0"/>
    <m/>
    <x v="0"/>
    <x v="0"/>
    <x v="0"/>
    <x v="0"/>
    <x v="0"/>
    <x v="0"/>
    <x v="0"/>
    <x v="0"/>
    <x v="0"/>
    <x v="0"/>
    <x v="0"/>
    <s v="Plano de emergencia da epoca de chuvas"/>
    <x v="0"/>
    <x v="0"/>
    <x v="0"/>
    <x v="0"/>
    <x v="1"/>
    <x v="0"/>
    <x v="0"/>
    <x v="0"/>
    <x v="0"/>
    <x v="0"/>
    <x v="1"/>
    <x v="0"/>
    <s v="Pagamento a favor do Sr. Daniel Oliveira Correia, referente a transporte de caliça e pedras para limpeza dos arredores na Veneza, confrome anexo."/>
  </r>
  <r>
    <x v="0"/>
    <n v="0"/>
    <n v="0"/>
    <n v="0"/>
    <n v="20230"/>
    <x v="2634"/>
    <x v="0"/>
    <x v="0"/>
    <x v="0"/>
    <s v="01.27.04.03"/>
    <x v="4"/>
    <x v="1"/>
    <x v="1"/>
    <s v="Infra-Estruturas e Transportes"/>
    <s v="01.27.04"/>
    <s v="Infra-Estruturas e Transportes"/>
    <s v="01.27.04"/>
    <x v="4"/>
    <x v="0"/>
    <x v="2"/>
    <x v="2"/>
    <x v="0"/>
    <x v="1"/>
    <x v="0"/>
    <x v="0"/>
    <x v="5"/>
    <s v="2024-08-02"/>
    <x v="2"/>
    <n v="20230"/>
    <x v="0"/>
    <m/>
    <x v="0"/>
    <m/>
    <x v="124"/>
    <n v="100477537"/>
    <x v="0"/>
    <x v="0"/>
    <s v="Plano de emergencia da epoca de chuvas"/>
    <s v="ORI"/>
    <x v="0"/>
    <m/>
    <x v="0"/>
    <x v="0"/>
    <x v="0"/>
    <x v="0"/>
    <x v="0"/>
    <x v="0"/>
    <x v="0"/>
    <x v="0"/>
    <x v="0"/>
    <x v="0"/>
    <x v="0"/>
    <s v="Plano de emergencia da epoca de chuvas"/>
    <x v="0"/>
    <x v="0"/>
    <x v="0"/>
    <x v="0"/>
    <x v="1"/>
    <x v="0"/>
    <x v="0"/>
    <x v="0"/>
    <x v="0"/>
    <x v="0"/>
    <x v="0"/>
    <x v="0"/>
    <s v="Pagamento a favor do Sr. Daniel Oliveira Correia, referente a transporte de caliça e pedras para limpeza dos arredores na Veneza, confrome anexo."/>
  </r>
  <r>
    <x v="0"/>
    <n v="0"/>
    <n v="0"/>
    <n v="0"/>
    <n v="1200"/>
    <x v="2635"/>
    <x v="0"/>
    <x v="1"/>
    <x v="0"/>
    <s v="80.02.01"/>
    <x v="2"/>
    <x v="2"/>
    <x v="2"/>
    <s v="Retenções Iur"/>
    <s v="80.02.01"/>
    <s v="Retenções Iur"/>
    <s v="80.02.01"/>
    <x v="2"/>
    <x v="0"/>
    <x v="1"/>
    <x v="0"/>
    <x v="1"/>
    <x v="2"/>
    <x v="2"/>
    <x v="0"/>
    <x v="5"/>
    <s v="2024-08-06"/>
    <x v="2"/>
    <n v="1200"/>
    <x v="0"/>
    <m/>
    <x v="0"/>
    <m/>
    <x v="2"/>
    <n v="100474696"/>
    <x v="0"/>
    <x v="0"/>
    <s v="Retenções Iur"/>
    <s v="ORI"/>
    <x v="0"/>
    <s v="RIUR"/>
    <x v="0"/>
    <x v="0"/>
    <x v="0"/>
    <x v="0"/>
    <x v="0"/>
    <x v="0"/>
    <x v="0"/>
    <x v="0"/>
    <x v="0"/>
    <x v="0"/>
    <x v="0"/>
    <s v="Retenções Iur"/>
    <x v="0"/>
    <x v="0"/>
    <x v="0"/>
    <x v="0"/>
    <x v="2"/>
    <x v="0"/>
    <x v="0"/>
    <x v="0"/>
    <x v="0"/>
    <x v="1"/>
    <x v="0"/>
    <x v="0"/>
    <s v="RETENCAO OT"/>
  </r>
  <r>
    <x v="1"/>
    <n v="0"/>
    <n v="0"/>
    <n v="0"/>
    <n v="8050"/>
    <x v="2636"/>
    <x v="0"/>
    <x v="0"/>
    <x v="0"/>
    <s v="01.27.03.12"/>
    <x v="53"/>
    <x v="1"/>
    <x v="1"/>
    <s v="Gestão de Recursos Hídricos"/>
    <s v="01.27.03"/>
    <s v="Gestão de Recursos Hídricos"/>
    <s v="01.27.03"/>
    <x v="46"/>
    <x v="0"/>
    <x v="0"/>
    <x v="0"/>
    <x v="0"/>
    <x v="1"/>
    <x v="1"/>
    <x v="0"/>
    <x v="5"/>
    <s v="2024-08-07"/>
    <x v="2"/>
    <n v="8050"/>
    <x v="0"/>
    <m/>
    <x v="0"/>
    <m/>
    <x v="373"/>
    <n v="100479699"/>
    <x v="0"/>
    <x v="0"/>
    <s v="Ligações Domiciliarias em Jaquetão e Ribeira de Flamengos"/>
    <s v="ORI"/>
    <x v="0"/>
    <s v="LDJF"/>
    <x v="0"/>
    <x v="0"/>
    <x v="0"/>
    <x v="0"/>
    <x v="0"/>
    <x v="0"/>
    <x v="0"/>
    <x v="0"/>
    <x v="0"/>
    <x v="0"/>
    <x v="0"/>
    <s v="Ligações Domiciliarias em Jaquetão e Ribeira de Flamengos"/>
    <x v="0"/>
    <x v="0"/>
    <x v="0"/>
    <x v="0"/>
    <x v="1"/>
    <x v="0"/>
    <x v="0"/>
    <x v="0"/>
    <x v="0"/>
    <x v="0"/>
    <x v="0"/>
    <x v="0"/>
    <s v="Pagamento a favor de Matercent Comércio, referente a materias de politeno e PVC, conforme anexo."/>
  </r>
  <r>
    <x v="1"/>
    <n v="0"/>
    <n v="0"/>
    <n v="0"/>
    <n v="70000"/>
    <x v="2637"/>
    <x v="0"/>
    <x v="0"/>
    <x v="0"/>
    <s v="01.27.06.76"/>
    <x v="11"/>
    <x v="1"/>
    <x v="1"/>
    <s v="Requalificação Urbana e habitação"/>
    <s v="01.27.06"/>
    <s v="Requalificação Urbana e habitação"/>
    <s v="01.27.06"/>
    <x v="1"/>
    <x v="0"/>
    <x v="0"/>
    <x v="0"/>
    <x v="0"/>
    <x v="1"/>
    <x v="1"/>
    <x v="0"/>
    <x v="5"/>
    <s v="2024-08-07"/>
    <x v="2"/>
    <n v="70000"/>
    <x v="0"/>
    <m/>
    <x v="0"/>
    <m/>
    <x v="402"/>
    <n v="100479700"/>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14.000 unidades paralelos, para trabalhos de calcetamento da localidade de Dacalinha em Achada do Monte, conforme anexo."/>
  </r>
  <r>
    <x v="0"/>
    <n v="0"/>
    <n v="0"/>
    <n v="0"/>
    <n v="88665"/>
    <x v="2638"/>
    <x v="0"/>
    <x v="0"/>
    <x v="0"/>
    <s v="01.25.04.22"/>
    <x v="7"/>
    <x v="3"/>
    <x v="3"/>
    <s v="Cultura"/>
    <s v="01.25.04"/>
    <s v="Cultura"/>
    <s v="01.25.04"/>
    <x v="4"/>
    <x v="0"/>
    <x v="2"/>
    <x v="2"/>
    <x v="0"/>
    <x v="1"/>
    <x v="0"/>
    <x v="0"/>
    <x v="5"/>
    <s v="2024-08-05"/>
    <x v="2"/>
    <n v="88665"/>
    <x v="0"/>
    <m/>
    <x v="0"/>
    <m/>
    <x v="403"/>
    <n v="100394637"/>
    <x v="0"/>
    <x v="0"/>
    <s v="Atividades culturais e promoção da cultura no Concelho"/>
    <s v="ORI"/>
    <x v="0"/>
    <s v="ACPCC"/>
    <x v="0"/>
    <x v="0"/>
    <x v="0"/>
    <x v="0"/>
    <x v="0"/>
    <x v="0"/>
    <x v="0"/>
    <x v="0"/>
    <x v="0"/>
    <x v="0"/>
    <x v="0"/>
    <s v="Atividades culturais e promoção da cultura no Concelho"/>
    <x v="0"/>
    <x v="0"/>
    <x v="0"/>
    <x v="0"/>
    <x v="1"/>
    <x v="0"/>
    <x v="0"/>
    <x v="1"/>
    <x v="0"/>
    <x v="0"/>
    <x v="0"/>
    <x v="0"/>
    <s v="Pagamento referente a aquisição de serviço de publicação de spot televisão do festival de Calheta 2024, conforme proposta em anexo."/>
  </r>
  <r>
    <x v="0"/>
    <n v="0"/>
    <n v="0"/>
    <n v="0"/>
    <n v="1526336"/>
    <x v="2639"/>
    <x v="0"/>
    <x v="0"/>
    <x v="0"/>
    <s v="01.25.04.22"/>
    <x v="7"/>
    <x v="3"/>
    <x v="3"/>
    <s v="Cultura"/>
    <s v="01.25.04"/>
    <s v="Cultura"/>
    <s v="01.25.04"/>
    <x v="4"/>
    <x v="0"/>
    <x v="2"/>
    <x v="2"/>
    <x v="0"/>
    <x v="1"/>
    <x v="0"/>
    <x v="0"/>
    <x v="5"/>
    <s v="2024-08-08"/>
    <x v="2"/>
    <n v="1526336"/>
    <x v="0"/>
    <m/>
    <x v="0"/>
    <m/>
    <x v="161"/>
    <n v="100479469"/>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bilhete passagem do artista &quot;Djodje&quot; e sua equipa, para atuação do festival 2024, conforme anexo."/>
  </r>
  <r>
    <x v="0"/>
    <n v="0"/>
    <n v="0"/>
    <n v="0"/>
    <n v="286406"/>
    <x v="2640"/>
    <x v="0"/>
    <x v="0"/>
    <x v="0"/>
    <s v="01.27.02.11"/>
    <x v="18"/>
    <x v="1"/>
    <x v="1"/>
    <s v="Saneamento básico"/>
    <s v="01.27.02"/>
    <s v="Saneamento básico"/>
    <s v="01.27.02"/>
    <x v="4"/>
    <x v="0"/>
    <x v="2"/>
    <x v="2"/>
    <x v="0"/>
    <x v="1"/>
    <x v="0"/>
    <x v="0"/>
    <x v="5"/>
    <s v="2024-08-26"/>
    <x v="2"/>
    <n v="286406"/>
    <x v="0"/>
    <m/>
    <x v="0"/>
    <m/>
    <x v="6"/>
    <n v="100474914"/>
    <x v="0"/>
    <x v="0"/>
    <s v="Reforço do saneamento básico"/>
    <s v="ORI"/>
    <x v="0"/>
    <m/>
    <x v="0"/>
    <x v="0"/>
    <x v="0"/>
    <x v="0"/>
    <x v="0"/>
    <x v="0"/>
    <x v="0"/>
    <x v="0"/>
    <x v="0"/>
    <x v="0"/>
    <x v="0"/>
    <s v="Reforço do saneamento básico"/>
    <x v="0"/>
    <x v="0"/>
    <x v="0"/>
    <x v="0"/>
    <x v="1"/>
    <x v="0"/>
    <x v="0"/>
    <x v="0"/>
    <x v="0"/>
    <x v="0"/>
    <x v="0"/>
    <x v="0"/>
    <s v="Pagamento prestação de serviço Reforço Saneamento Básico, referente ao mês de agosto 2024, conforme anexo. "/>
  </r>
  <r>
    <x v="0"/>
    <n v="0"/>
    <n v="0"/>
    <n v="0"/>
    <n v="525"/>
    <x v="2641"/>
    <x v="0"/>
    <x v="1"/>
    <x v="0"/>
    <s v="80.02.01"/>
    <x v="2"/>
    <x v="2"/>
    <x v="2"/>
    <s v="Retenções Iur"/>
    <s v="80.02.01"/>
    <s v="Retenções Iur"/>
    <s v="80.02.01"/>
    <x v="2"/>
    <x v="0"/>
    <x v="1"/>
    <x v="0"/>
    <x v="1"/>
    <x v="2"/>
    <x v="2"/>
    <x v="0"/>
    <x v="5"/>
    <s v="2024-08-09"/>
    <x v="2"/>
    <n v="525"/>
    <x v="0"/>
    <m/>
    <x v="0"/>
    <m/>
    <x v="2"/>
    <n v="100474696"/>
    <x v="0"/>
    <x v="0"/>
    <s v="Retenções Iur"/>
    <s v="ORI"/>
    <x v="0"/>
    <s v="RIUR"/>
    <x v="0"/>
    <x v="0"/>
    <x v="0"/>
    <x v="0"/>
    <x v="0"/>
    <x v="0"/>
    <x v="0"/>
    <x v="0"/>
    <x v="0"/>
    <x v="0"/>
    <x v="0"/>
    <s v="Retenções Iur"/>
    <x v="0"/>
    <x v="0"/>
    <x v="0"/>
    <x v="0"/>
    <x v="2"/>
    <x v="0"/>
    <x v="0"/>
    <x v="0"/>
    <x v="0"/>
    <x v="1"/>
    <x v="0"/>
    <x v="0"/>
    <s v="RETENCAO OT"/>
  </r>
  <r>
    <x v="1"/>
    <n v="0"/>
    <n v="0"/>
    <n v="0"/>
    <n v="20382"/>
    <x v="2642"/>
    <x v="0"/>
    <x v="0"/>
    <x v="0"/>
    <s v="01.27.02.15"/>
    <x v="25"/>
    <x v="1"/>
    <x v="1"/>
    <s v="Saneamento básico"/>
    <s v="01.27.02"/>
    <s v="Saneamento básico"/>
    <s v="01.27.02"/>
    <x v="46"/>
    <x v="0"/>
    <x v="0"/>
    <x v="0"/>
    <x v="0"/>
    <x v="1"/>
    <x v="1"/>
    <x v="0"/>
    <x v="5"/>
    <s v="2024-08-20"/>
    <x v="2"/>
    <n v="20382"/>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 viatura afeto a transferência de resíduos sólidos e urbanos da CMSM, conforme anexo.  "/>
  </r>
  <r>
    <x v="0"/>
    <n v="0"/>
    <n v="0"/>
    <n v="0"/>
    <n v="48660"/>
    <x v="2640"/>
    <x v="0"/>
    <x v="0"/>
    <x v="0"/>
    <s v="01.27.02.11"/>
    <x v="18"/>
    <x v="1"/>
    <x v="1"/>
    <s v="Saneamento básico"/>
    <s v="01.27.02"/>
    <s v="Saneamento básico"/>
    <s v="01.27.02"/>
    <x v="4"/>
    <x v="0"/>
    <x v="2"/>
    <x v="2"/>
    <x v="0"/>
    <x v="1"/>
    <x v="0"/>
    <x v="0"/>
    <x v="5"/>
    <s v="2024-08-26"/>
    <x v="2"/>
    <n v="48660"/>
    <x v="0"/>
    <m/>
    <x v="0"/>
    <m/>
    <x v="2"/>
    <n v="100474696"/>
    <x v="0"/>
    <x v="1"/>
    <s v="Reforço do saneamento básico"/>
    <s v="ORI"/>
    <x v="0"/>
    <m/>
    <x v="0"/>
    <x v="0"/>
    <x v="0"/>
    <x v="0"/>
    <x v="0"/>
    <x v="0"/>
    <x v="0"/>
    <x v="0"/>
    <x v="0"/>
    <x v="0"/>
    <x v="0"/>
    <s v="Reforço do saneamento básico"/>
    <x v="0"/>
    <x v="0"/>
    <x v="0"/>
    <x v="0"/>
    <x v="1"/>
    <x v="0"/>
    <x v="0"/>
    <x v="0"/>
    <x v="0"/>
    <x v="0"/>
    <x v="1"/>
    <x v="0"/>
    <s v="Pagamento prestação de serviço Reforço Saneamento Básico, referente ao mês de agosto 2024, conforme anexo. "/>
  </r>
  <r>
    <x v="1"/>
    <n v="0"/>
    <n v="0"/>
    <n v="0"/>
    <n v="299000"/>
    <x v="2643"/>
    <x v="0"/>
    <x v="0"/>
    <x v="0"/>
    <s v="01.27.06.80"/>
    <x v="1"/>
    <x v="1"/>
    <x v="1"/>
    <s v="Requalificação Urbana e habitação"/>
    <s v="01.27.06"/>
    <s v="Requalificação Urbana e habitação"/>
    <s v="01.27.06"/>
    <x v="1"/>
    <x v="0"/>
    <x v="0"/>
    <x v="0"/>
    <x v="0"/>
    <x v="1"/>
    <x v="1"/>
    <x v="0"/>
    <x v="7"/>
    <s v="2024-09-06"/>
    <x v="2"/>
    <n v="299000"/>
    <x v="0"/>
    <m/>
    <x v="0"/>
    <m/>
    <x v="55"/>
    <n v="100478943"/>
    <x v="0"/>
    <x v="0"/>
    <s v="Requalificação Urbana de Veneza"/>
    <s v="ORI"/>
    <x v="0"/>
    <m/>
    <x v="0"/>
    <x v="0"/>
    <x v="0"/>
    <x v="0"/>
    <x v="0"/>
    <x v="0"/>
    <x v="0"/>
    <x v="0"/>
    <x v="0"/>
    <x v="0"/>
    <x v="0"/>
    <s v="Requalificação Urbana de Veneza"/>
    <x v="0"/>
    <x v="0"/>
    <x v="0"/>
    <x v="0"/>
    <x v="1"/>
    <x v="0"/>
    <x v="0"/>
    <x v="0"/>
    <x v="0"/>
    <x v="0"/>
    <x v="0"/>
    <x v="0"/>
    <s v="Pagamento referente a aquisição de 260 sacos de cimento para as obras de requalificação urbana e ambiental da Praia de Veneza, Conforme anexo."/>
  </r>
  <r>
    <x v="0"/>
    <n v="0"/>
    <n v="0"/>
    <n v="0"/>
    <n v="2400"/>
    <x v="2644"/>
    <x v="0"/>
    <x v="0"/>
    <x v="0"/>
    <s v="03.16.15"/>
    <x v="0"/>
    <x v="0"/>
    <x v="0"/>
    <s v="Direção Financeira"/>
    <s v="03.16.15"/>
    <s v="Direção Financeira"/>
    <s v="03.16.15"/>
    <x v="3"/>
    <x v="0"/>
    <x v="0"/>
    <x v="1"/>
    <x v="0"/>
    <x v="0"/>
    <x v="0"/>
    <x v="0"/>
    <x v="7"/>
    <s v="2024-09-20"/>
    <x v="2"/>
    <n v="2400"/>
    <x v="0"/>
    <m/>
    <x v="0"/>
    <m/>
    <x v="130"/>
    <n v="100411663"/>
    <x v="0"/>
    <x v="0"/>
    <s v="Direção Financeira"/>
    <s v="ORI"/>
    <x v="0"/>
    <m/>
    <x v="0"/>
    <x v="0"/>
    <x v="0"/>
    <x v="0"/>
    <x v="0"/>
    <x v="0"/>
    <x v="0"/>
    <x v="0"/>
    <x v="0"/>
    <x v="0"/>
    <x v="0"/>
    <s v="Direção Financeira"/>
    <x v="0"/>
    <x v="0"/>
    <x v="0"/>
    <x v="0"/>
    <x v="0"/>
    <x v="0"/>
    <x v="0"/>
    <x v="0"/>
    <x v="0"/>
    <x v="0"/>
    <x v="0"/>
    <x v="0"/>
    <s v="Pagamento ajuda de custo e Subsídio transporte a favor do senhor Aristides Levy Borges, pela sua deslocação à Praia no dia 4 de setembro de 2024, em missão de serviço conforme anexo."/>
  </r>
  <r>
    <x v="0"/>
    <n v="0"/>
    <n v="0"/>
    <n v="0"/>
    <n v="1400"/>
    <x v="2645"/>
    <x v="0"/>
    <x v="0"/>
    <x v="0"/>
    <s v="03.16.15"/>
    <x v="0"/>
    <x v="0"/>
    <x v="0"/>
    <s v="Direção Financeira"/>
    <s v="03.16.15"/>
    <s v="Direção Financeira"/>
    <s v="03.16.15"/>
    <x v="3"/>
    <x v="0"/>
    <x v="0"/>
    <x v="1"/>
    <x v="0"/>
    <x v="0"/>
    <x v="0"/>
    <x v="0"/>
    <x v="7"/>
    <s v="2024-09-20"/>
    <x v="2"/>
    <n v="1400"/>
    <x v="0"/>
    <m/>
    <x v="0"/>
    <m/>
    <x v="26"/>
    <n v="100458633"/>
    <x v="0"/>
    <x v="0"/>
    <s v="Direção Financeira"/>
    <s v="ORI"/>
    <x v="0"/>
    <m/>
    <x v="0"/>
    <x v="0"/>
    <x v="0"/>
    <x v="0"/>
    <x v="0"/>
    <x v="0"/>
    <x v="0"/>
    <x v="0"/>
    <x v="0"/>
    <x v="0"/>
    <x v="0"/>
    <s v="Direção Financeira"/>
    <x v="0"/>
    <x v="0"/>
    <x v="0"/>
    <x v="0"/>
    <x v="0"/>
    <x v="0"/>
    <x v="0"/>
    <x v="0"/>
    <x v="0"/>
    <x v="0"/>
    <x v="0"/>
    <x v="0"/>
    <s v="Ajuda de custo a favor do senhor Joaquim Lino Mendes Nunes, pela sua deslocação à Praia  no dia 12 de julho de 2024, em missão de serviço, conforme anexo."/>
  </r>
  <r>
    <x v="0"/>
    <n v="0"/>
    <n v="0"/>
    <n v="0"/>
    <n v="10000"/>
    <x v="2646"/>
    <x v="0"/>
    <x v="0"/>
    <x v="0"/>
    <s v="01.25.04.22"/>
    <x v="7"/>
    <x v="3"/>
    <x v="3"/>
    <s v="Cultura"/>
    <s v="01.25.04"/>
    <s v="Cultura"/>
    <s v="01.25.04"/>
    <x v="4"/>
    <x v="0"/>
    <x v="2"/>
    <x v="2"/>
    <x v="0"/>
    <x v="1"/>
    <x v="0"/>
    <x v="0"/>
    <x v="7"/>
    <s v="2024-09-25"/>
    <x v="2"/>
    <n v="10000"/>
    <x v="0"/>
    <m/>
    <x v="0"/>
    <m/>
    <x v="404"/>
    <n v="100440666"/>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Âguida Vaz, referente a serviços prestado à noite nas vendas de free pass durante dias 09 e 10 de agosto de 2024- festival Calheta 2024, conforme anexo."/>
  </r>
  <r>
    <x v="0"/>
    <n v="0"/>
    <n v="0"/>
    <n v="0"/>
    <n v="1680"/>
    <x v="2647"/>
    <x v="0"/>
    <x v="1"/>
    <x v="0"/>
    <s v="03.03.10"/>
    <x v="8"/>
    <x v="0"/>
    <x v="4"/>
    <s v="Receitas Da Câmara"/>
    <s v="03.03.10"/>
    <s v="Receitas Da Câmara"/>
    <s v="03.03.10"/>
    <x v="6"/>
    <x v="0"/>
    <x v="3"/>
    <x v="3"/>
    <x v="0"/>
    <x v="0"/>
    <x v="2"/>
    <x v="0"/>
    <x v="7"/>
    <s v="2024-09-17"/>
    <x v="2"/>
    <n v="16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96785"/>
    <x v="2648"/>
    <x v="0"/>
    <x v="1"/>
    <x v="0"/>
    <s v="03.03.10"/>
    <x v="8"/>
    <x v="0"/>
    <x v="4"/>
    <s v="Receitas Da Câmara"/>
    <s v="03.03.10"/>
    <s v="Receitas Da Câmara"/>
    <s v="03.03.10"/>
    <x v="15"/>
    <x v="0"/>
    <x v="0"/>
    <x v="0"/>
    <x v="0"/>
    <x v="0"/>
    <x v="2"/>
    <x v="0"/>
    <x v="7"/>
    <s v="2024-09-17"/>
    <x v="2"/>
    <n v="1967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2649"/>
    <x v="0"/>
    <x v="1"/>
    <x v="0"/>
    <s v="03.03.10"/>
    <x v="8"/>
    <x v="0"/>
    <x v="4"/>
    <s v="Receitas Da Câmara"/>
    <s v="03.03.10"/>
    <s v="Receitas Da Câmara"/>
    <s v="03.03.10"/>
    <x v="8"/>
    <x v="0"/>
    <x v="3"/>
    <x v="3"/>
    <x v="0"/>
    <x v="0"/>
    <x v="2"/>
    <x v="0"/>
    <x v="7"/>
    <s v="2024-09-17"/>
    <x v="2"/>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20"/>
    <x v="2650"/>
    <x v="0"/>
    <x v="1"/>
    <x v="0"/>
    <s v="03.03.10"/>
    <x v="8"/>
    <x v="0"/>
    <x v="4"/>
    <s v="Receitas Da Câmara"/>
    <s v="03.03.10"/>
    <s v="Receitas Da Câmara"/>
    <s v="03.03.10"/>
    <x v="20"/>
    <x v="0"/>
    <x v="3"/>
    <x v="3"/>
    <x v="0"/>
    <x v="0"/>
    <x v="2"/>
    <x v="0"/>
    <x v="7"/>
    <s v="2024-09-17"/>
    <x v="2"/>
    <n v="52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5"/>
    <x v="2651"/>
    <x v="0"/>
    <x v="1"/>
    <x v="0"/>
    <s v="03.03.10"/>
    <x v="8"/>
    <x v="0"/>
    <x v="4"/>
    <s v="Receitas Da Câmara"/>
    <s v="03.03.10"/>
    <s v="Receitas Da Câmara"/>
    <s v="03.03.10"/>
    <x v="25"/>
    <x v="0"/>
    <x v="3"/>
    <x v="3"/>
    <x v="0"/>
    <x v="0"/>
    <x v="2"/>
    <x v="0"/>
    <x v="7"/>
    <s v="2024-09-17"/>
    <x v="2"/>
    <n v="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130"/>
    <x v="2652"/>
    <x v="0"/>
    <x v="1"/>
    <x v="0"/>
    <s v="03.03.10"/>
    <x v="8"/>
    <x v="0"/>
    <x v="4"/>
    <s v="Receitas Da Câmara"/>
    <s v="03.03.10"/>
    <s v="Receitas Da Câmara"/>
    <s v="03.03.10"/>
    <x v="12"/>
    <x v="0"/>
    <x v="3"/>
    <x v="3"/>
    <x v="0"/>
    <x v="0"/>
    <x v="2"/>
    <x v="0"/>
    <x v="7"/>
    <s v="2024-09-17"/>
    <x v="2"/>
    <n v="171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60"/>
    <x v="2653"/>
    <x v="0"/>
    <x v="1"/>
    <x v="0"/>
    <s v="03.03.10"/>
    <x v="8"/>
    <x v="0"/>
    <x v="4"/>
    <s v="Receitas Da Câmara"/>
    <s v="03.03.10"/>
    <s v="Receitas Da Câmara"/>
    <s v="03.03.10"/>
    <x v="10"/>
    <x v="0"/>
    <x v="3"/>
    <x v="3"/>
    <x v="0"/>
    <x v="0"/>
    <x v="2"/>
    <x v="0"/>
    <x v="7"/>
    <s v="2024-09-17"/>
    <x v="2"/>
    <n v="39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90"/>
    <x v="2654"/>
    <x v="0"/>
    <x v="1"/>
    <x v="0"/>
    <s v="03.03.10"/>
    <x v="8"/>
    <x v="0"/>
    <x v="4"/>
    <s v="Receitas Da Câmara"/>
    <s v="03.03.10"/>
    <s v="Receitas Da Câmara"/>
    <s v="03.03.10"/>
    <x v="17"/>
    <x v="0"/>
    <x v="3"/>
    <x v="3"/>
    <x v="0"/>
    <x v="0"/>
    <x v="2"/>
    <x v="0"/>
    <x v="7"/>
    <s v="2024-09-17"/>
    <x v="2"/>
    <n v="46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7964"/>
    <x v="2655"/>
    <x v="0"/>
    <x v="1"/>
    <x v="0"/>
    <s v="03.03.10"/>
    <x v="8"/>
    <x v="0"/>
    <x v="4"/>
    <s v="Receitas Da Câmara"/>
    <s v="03.03.10"/>
    <s v="Receitas Da Câmara"/>
    <s v="03.03.10"/>
    <x v="18"/>
    <x v="0"/>
    <x v="0"/>
    <x v="0"/>
    <x v="0"/>
    <x v="0"/>
    <x v="2"/>
    <x v="0"/>
    <x v="7"/>
    <s v="2024-09-17"/>
    <x v="2"/>
    <n v="17796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2656"/>
    <x v="0"/>
    <x v="1"/>
    <x v="0"/>
    <s v="03.03.10"/>
    <x v="8"/>
    <x v="0"/>
    <x v="4"/>
    <s v="Receitas Da Câmara"/>
    <s v="03.03.10"/>
    <s v="Receitas Da Câmara"/>
    <s v="03.03.10"/>
    <x v="13"/>
    <x v="0"/>
    <x v="3"/>
    <x v="3"/>
    <x v="0"/>
    <x v="0"/>
    <x v="2"/>
    <x v="0"/>
    <x v="7"/>
    <s v="2024-09-18"/>
    <x v="2"/>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2657"/>
    <x v="0"/>
    <x v="1"/>
    <x v="0"/>
    <s v="03.03.10"/>
    <x v="8"/>
    <x v="0"/>
    <x v="4"/>
    <s v="Receitas Da Câmara"/>
    <s v="03.03.10"/>
    <s v="Receitas Da Câmara"/>
    <s v="03.03.10"/>
    <x v="6"/>
    <x v="0"/>
    <x v="3"/>
    <x v="3"/>
    <x v="0"/>
    <x v="0"/>
    <x v="2"/>
    <x v="0"/>
    <x v="7"/>
    <s v="2024-09-18"/>
    <x v="2"/>
    <n v="6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600"/>
    <x v="2658"/>
    <x v="0"/>
    <x v="0"/>
    <x v="0"/>
    <s v="03.16.15"/>
    <x v="0"/>
    <x v="0"/>
    <x v="0"/>
    <s v="Direção Financeira"/>
    <s v="03.16.15"/>
    <s v="Direção Financeira"/>
    <s v="03.16.15"/>
    <x v="55"/>
    <x v="0"/>
    <x v="0"/>
    <x v="0"/>
    <x v="0"/>
    <x v="0"/>
    <x v="1"/>
    <x v="0"/>
    <x v="0"/>
    <s v="2024-01-25"/>
    <x v="0"/>
    <n v="3600"/>
    <x v="0"/>
    <m/>
    <x v="0"/>
    <m/>
    <x v="2"/>
    <n v="100474696"/>
    <x v="0"/>
    <x v="1"/>
    <s v="Direção Financeira"/>
    <s v="ORI"/>
    <x v="0"/>
    <m/>
    <x v="0"/>
    <x v="0"/>
    <x v="0"/>
    <x v="0"/>
    <x v="0"/>
    <x v="0"/>
    <x v="0"/>
    <x v="0"/>
    <x v="0"/>
    <x v="0"/>
    <x v="0"/>
    <s v="Direção Financeira"/>
    <x v="0"/>
    <x v="0"/>
    <x v="0"/>
    <x v="0"/>
    <x v="0"/>
    <x v="0"/>
    <x v="0"/>
    <x v="0"/>
    <x v="0"/>
    <x v="0"/>
    <x v="1"/>
    <x v="0"/>
    <s v="Pagamento referente a serviços de transporte de areias, britas e cimentos para as obras de requalificação urbana de Achada Espinho Branco, conforme anexo."/>
  </r>
  <r>
    <x v="1"/>
    <n v="0"/>
    <n v="0"/>
    <n v="0"/>
    <n v="276000"/>
    <x v="2659"/>
    <x v="0"/>
    <x v="0"/>
    <x v="0"/>
    <s v="01.28.01.08"/>
    <x v="15"/>
    <x v="4"/>
    <x v="5"/>
    <s v="Habitação Social"/>
    <s v="01.28.01"/>
    <s v="Habitação Social"/>
    <s v="01.28.01"/>
    <x v="1"/>
    <x v="0"/>
    <x v="0"/>
    <x v="0"/>
    <x v="0"/>
    <x v="1"/>
    <x v="1"/>
    <x v="0"/>
    <x v="2"/>
    <s v="2024-02-07"/>
    <x v="0"/>
    <n v="276000"/>
    <x v="0"/>
    <m/>
    <x v="0"/>
    <m/>
    <x v="55"/>
    <n v="100478943"/>
    <x v="0"/>
    <x v="0"/>
    <s v="Habitações Sociais"/>
    <s v="ORI"/>
    <x v="0"/>
    <s v="HS"/>
    <x v="0"/>
    <x v="0"/>
    <x v="0"/>
    <x v="0"/>
    <x v="0"/>
    <x v="0"/>
    <x v="0"/>
    <x v="0"/>
    <x v="0"/>
    <x v="0"/>
    <x v="0"/>
    <s v="Habitações Sociais"/>
    <x v="0"/>
    <x v="0"/>
    <x v="0"/>
    <x v="0"/>
    <x v="1"/>
    <x v="0"/>
    <x v="0"/>
    <x v="0"/>
    <x v="0"/>
    <x v="0"/>
    <x v="0"/>
    <x v="0"/>
    <s v="Pagamento referente a aquisição de 240 sacos de cimentos para reabilitação de habitações no âmbito do programa regeneração urbana, conforme anexo."/>
  </r>
  <r>
    <x v="0"/>
    <n v="0"/>
    <n v="0"/>
    <n v="0"/>
    <n v="3000"/>
    <x v="2660"/>
    <x v="0"/>
    <x v="0"/>
    <x v="0"/>
    <s v="03.16.15"/>
    <x v="0"/>
    <x v="0"/>
    <x v="0"/>
    <s v="Direção Financeira"/>
    <s v="03.16.15"/>
    <s v="Direção Financeira"/>
    <s v="03.16.15"/>
    <x v="64"/>
    <x v="0"/>
    <x v="0"/>
    <x v="0"/>
    <x v="0"/>
    <x v="0"/>
    <x v="0"/>
    <x v="0"/>
    <x v="2"/>
    <s v="2024-02-12"/>
    <x v="0"/>
    <n v="3000"/>
    <x v="0"/>
    <m/>
    <x v="0"/>
    <m/>
    <x v="405"/>
    <n v="100476819"/>
    <x v="0"/>
    <x v="0"/>
    <s v="Direção Financeira"/>
    <s v="ORI"/>
    <x v="0"/>
    <m/>
    <x v="0"/>
    <x v="0"/>
    <x v="0"/>
    <x v="0"/>
    <x v="0"/>
    <x v="0"/>
    <x v="0"/>
    <x v="0"/>
    <x v="0"/>
    <x v="0"/>
    <x v="0"/>
    <s v="Direção Financeira"/>
    <x v="0"/>
    <x v="0"/>
    <x v="0"/>
    <x v="0"/>
    <x v="0"/>
    <x v="0"/>
    <x v="0"/>
    <x v="0"/>
    <x v="0"/>
    <x v="0"/>
    <x v="0"/>
    <x v="0"/>
    <s v="Pagamento correspondente a compensação dos trabalhos adicionais referente a janeiro de 2024, conforme proposta em anexo."/>
  </r>
  <r>
    <x v="0"/>
    <n v="0"/>
    <n v="0"/>
    <n v="0"/>
    <n v="128400"/>
    <x v="2661"/>
    <x v="0"/>
    <x v="0"/>
    <x v="0"/>
    <s v="01.27.02.11"/>
    <x v="18"/>
    <x v="1"/>
    <x v="1"/>
    <s v="Saneamento básico"/>
    <s v="01.27.02"/>
    <s v="Saneamento básico"/>
    <s v="01.27.02"/>
    <x v="4"/>
    <x v="0"/>
    <x v="2"/>
    <x v="2"/>
    <x v="0"/>
    <x v="1"/>
    <x v="0"/>
    <x v="0"/>
    <x v="2"/>
    <s v="2024-02-19"/>
    <x v="0"/>
    <n v="128400"/>
    <x v="0"/>
    <m/>
    <x v="0"/>
    <m/>
    <x v="6"/>
    <n v="100474914"/>
    <x v="0"/>
    <x v="0"/>
    <s v="Reforço do saneamento básico"/>
    <s v="ORI"/>
    <x v="0"/>
    <m/>
    <x v="0"/>
    <x v="0"/>
    <x v="0"/>
    <x v="0"/>
    <x v="0"/>
    <x v="0"/>
    <x v="0"/>
    <x v="0"/>
    <x v="0"/>
    <x v="0"/>
    <x v="0"/>
    <s v="Reforço do saneamento básico"/>
    <x v="0"/>
    <x v="0"/>
    <x v="0"/>
    <x v="0"/>
    <x v="1"/>
    <x v="0"/>
    <x v="0"/>
    <x v="0"/>
    <x v="0"/>
    <x v="0"/>
    <x v="0"/>
    <x v="0"/>
    <s v="Pagamento referente a limpeza de caminhos, conforme proposta em anexo."/>
  </r>
  <r>
    <x v="0"/>
    <n v="0"/>
    <n v="0"/>
    <n v="0"/>
    <n v="1400"/>
    <x v="2662"/>
    <x v="0"/>
    <x v="0"/>
    <x v="0"/>
    <s v="03.16.15"/>
    <x v="0"/>
    <x v="0"/>
    <x v="0"/>
    <s v="Direção Financeira"/>
    <s v="03.16.15"/>
    <s v="Direção Financeira"/>
    <s v="03.16.15"/>
    <x v="3"/>
    <x v="0"/>
    <x v="0"/>
    <x v="1"/>
    <x v="0"/>
    <x v="0"/>
    <x v="0"/>
    <x v="0"/>
    <x v="0"/>
    <s v="2024-01-10"/>
    <x v="0"/>
    <n v="1400"/>
    <x v="0"/>
    <m/>
    <x v="0"/>
    <m/>
    <x v="134"/>
    <n v="100477731"/>
    <x v="0"/>
    <x v="0"/>
    <s v="Direção Financeira"/>
    <s v="ORI"/>
    <x v="0"/>
    <m/>
    <x v="0"/>
    <x v="0"/>
    <x v="0"/>
    <x v="0"/>
    <x v="0"/>
    <x v="0"/>
    <x v="0"/>
    <x v="0"/>
    <x v="0"/>
    <x v="0"/>
    <x v="0"/>
    <s v="Direção Financeira"/>
    <x v="0"/>
    <x v="0"/>
    <x v="0"/>
    <x v="0"/>
    <x v="0"/>
    <x v="0"/>
    <x v="0"/>
    <x v="0"/>
    <x v="0"/>
    <x v="0"/>
    <x v="0"/>
    <x v="0"/>
    <s v="Ajuda de custo a favor do Sr. Gerson Lopes motorista pela sua deslocação em missão de serviço a cidade da Praia no dia 08 de Janeiro de 2024, conforme justificativo em anexo. "/>
  </r>
  <r>
    <x v="1"/>
    <n v="0"/>
    <n v="0"/>
    <n v="0"/>
    <n v="20400"/>
    <x v="2658"/>
    <x v="0"/>
    <x v="0"/>
    <x v="0"/>
    <s v="03.16.15"/>
    <x v="0"/>
    <x v="0"/>
    <x v="0"/>
    <s v="Direção Financeira"/>
    <s v="03.16.15"/>
    <s v="Direção Financeira"/>
    <s v="03.16.15"/>
    <x v="55"/>
    <x v="0"/>
    <x v="0"/>
    <x v="0"/>
    <x v="0"/>
    <x v="0"/>
    <x v="1"/>
    <x v="0"/>
    <x v="0"/>
    <s v="2024-01-25"/>
    <x v="0"/>
    <n v="20400"/>
    <x v="0"/>
    <m/>
    <x v="0"/>
    <m/>
    <x v="124"/>
    <n v="100477537"/>
    <x v="0"/>
    <x v="0"/>
    <s v="Direção Financeira"/>
    <s v="ORI"/>
    <x v="0"/>
    <m/>
    <x v="0"/>
    <x v="0"/>
    <x v="0"/>
    <x v="0"/>
    <x v="0"/>
    <x v="0"/>
    <x v="0"/>
    <x v="0"/>
    <x v="0"/>
    <x v="0"/>
    <x v="0"/>
    <s v="Direção Financeira"/>
    <x v="0"/>
    <x v="0"/>
    <x v="0"/>
    <x v="0"/>
    <x v="0"/>
    <x v="0"/>
    <x v="0"/>
    <x v="0"/>
    <x v="0"/>
    <x v="0"/>
    <x v="0"/>
    <x v="0"/>
    <s v="Pagamento referente a serviços de transporte de areias, britas e cimentos para as obras de requalificação urbana de Achada Espinho Branco, conforme anexo."/>
  </r>
  <r>
    <x v="0"/>
    <n v="0"/>
    <n v="0"/>
    <n v="0"/>
    <n v="4543"/>
    <x v="2663"/>
    <x v="0"/>
    <x v="0"/>
    <x v="0"/>
    <s v="01.25.05.09"/>
    <x v="26"/>
    <x v="3"/>
    <x v="3"/>
    <s v="Saúde"/>
    <s v="01.25.05"/>
    <s v="Saúde"/>
    <s v="01.25.05"/>
    <x v="7"/>
    <x v="0"/>
    <x v="4"/>
    <x v="4"/>
    <x v="0"/>
    <x v="1"/>
    <x v="0"/>
    <x v="0"/>
    <x v="0"/>
    <s v="2024-01-25"/>
    <x v="0"/>
    <n v="4543"/>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Apoio para compra de medicamentos a favor da senhora Silvina de Oliveira e do neto Rubem Andrade, conforme anexo."/>
  </r>
  <r>
    <x v="0"/>
    <n v="0"/>
    <n v="0"/>
    <n v="0"/>
    <n v="1600"/>
    <x v="2664"/>
    <x v="0"/>
    <x v="0"/>
    <x v="0"/>
    <s v="03.16.01"/>
    <x v="38"/>
    <x v="0"/>
    <x v="0"/>
    <s v="Assembleia Municipal"/>
    <s v="03.16.01"/>
    <s v="Assembleia Municipal"/>
    <s v="03.16.01"/>
    <x v="3"/>
    <x v="0"/>
    <x v="0"/>
    <x v="1"/>
    <x v="0"/>
    <x v="0"/>
    <x v="0"/>
    <x v="0"/>
    <x v="2"/>
    <s v="2024-02-22"/>
    <x v="0"/>
    <n v="1600"/>
    <x v="0"/>
    <m/>
    <x v="0"/>
    <m/>
    <x v="406"/>
    <n v="100090068"/>
    <x v="0"/>
    <x v="0"/>
    <s v="Assembleia Municipal"/>
    <s v="ORI"/>
    <x v="0"/>
    <s v="AM"/>
    <x v="0"/>
    <x v="0"/>
    <x v="0"/>
    <x v="0"/>
    <x v="0"/>
    <x v="0"/>
    <x v="0"/>
    <x v="0"/>
    <x v="0"/>
    <x v="0"/>
    <x v="0"/>
    <s v="Assembleia Municipal"/>
    <x v="0"/>
    <x v="0"/>
    <x v="0"/>
    <x v="0"/>
    <x v="0"/>
    <x v="0"/>
    <x v="0"/>
    <x v="0"/>
    <x v="0"/>
    <x v="0"/>
    <x v="0"/>
    <x v="0"/>
    <s v="Ajuda de custo a favor da senhora Amália Fernandes, pela sua deslocação a cidade de Pedra Badejo nos dias 17 de Novembro de 2023, em missão de serviço, conforme anexo."/>
  </r>
  <r>
    <x v="0"/>
    <n v="0"/>
    <n v="0"/>
    <n v="0"/>
    <n v="13425090"/>
    <x v="2665"/>
    <x v="0"/>
    <x v="1"/>
    <x v="0"/>
    <s v="03.03.10"/>
    <x v="8"/>
    <x v="0"/>
    <x v="4"/>
    <s v="Receitas Da Câmara"/>
    <s v="03.03.10"/>
    <s v="Receitas Da Câmara"/>
    <s v="03.03.10"/>
    <x v="45"/>
    <x v="0"/>
    <x v="6"/>
    <x v="10"/>
    <x v="0"/>
    <x v="0"/>
    <x v="2"/>
    <x v="0"/>
    <x v="0"/>
    <s v="2024-01-26"/>
    <x v="0"/>
    <n v="13425090"/>
    <x v="0"/>
    <m/>
    <x v="0"/>
    <m/>
    <x v="6"/>
    <n v="100474914"/>
    <x v="0"/>
    <x v="0"/>
    <s v="Receitas Da Câmara"/>
    <s v="EXT"/>
    <x v="0"/>
    <s v="RDC"/>
    <x v="0"/>
    <x v="0"/>
    <x v="0"/>
    <x v="0"/>
    <x v="0"/>
    <x v="0"/>
    <x v="0"/>
    <x v="0"/>
    <x v="0"/>
    <x v="0"/>
    <x v="0"/>
    <s v="Receitas Da Câmara"/>
    <x v="0"/>
    <x v="0"/>
    <x v="0"/>
    <x v="0"/>
    <x v="0"/>
    <x v="0"/>
    <x v="0"/>
    <x v="0"/>
    <x v="0"/>
    <x v="0"/>
    <x v="0"/>
    <x v="0"/>
    <s v="Transferência FFM janeiro 2024, conforme anexo."/>
  </r>
  <r>
    <x v="0"/>
    <n v="0"/>
    <n v="0"/>
    <n v="0"/>
    <n v="1656"/>
    <x v="2666"/>
    <x v="0"/>
    <x v="0"/>
    <x v="0"/>
    <s v="03.16.15"/>
    <x v="0"/>
    <x v="0"/>
    <x v="0"/>
    <s v="Direção Financeira"/>
    <s v="03.16.15"/>
    <s v="Direção Financeira"/>
    <s v="03.16.15"/>
    <x v="58"/>
    <x v="0"/>
    <x v="0"/>
    <x v="1"/>
    <x v="0"/>
    <x v="0"/>
    <x v="0"/>
    <x v="0"/>
    <x v="2"/>
    <s v="2024-02-28"/>
    <x v="0"/>
    <n v="1656"/>
    <x v="0"/>
    <m/>
    <x v="0"/>
    <m/>
    <x v="89"/>
    <n v="100391565"/>
    <x v="0"/>
    <x v="0"/>
    <s v="Direção Financeira"/>
    <s v="ORI"/>
    <x v="0"/>
    <m/>
    <x v="0"/>
    <x v="0"/>
    <x v="0"/>
    <x v="0"/>
    <x v="0"/>
    <x v="0"/>
    <x v="0"/>
    <x v="0"/>
    <x v="0"/>
    <x v="0"/>
    <x v="0"/>
    <s v="Direção Financeira"/>
    <x v="0"/>
    <x v="0"/>
    <x v="0"/>
    <x v="0"/>
    <x v="0"/>
    <x v="0"/>
    <x v="0"/>
    <x v="0"/>
    <x v="0"/>
    <x v="0"/>
    <x v="0"/>
    <x v="0"/>
    <s v="Pagamento referente a publicação de B.O,II série, 1/4 pagina- extrato de despacho de 17 de janeiro de 2024, conforme anexo."/>
  </r>
  <r>
    <x v="1"/>
    <n v="0"/>
    <n v="0"/>
    <n v="0"/>
    <n v="79350"/>
    <x v="2667"/>
    <x v="0"/>
    <x v="0"/>
    <x v="0"/>
    <s v="01.25.02.23"/>
    <x v="12"/>
    <x v="3"/>
    <x v="3"/>
    <s v="desporto"/>
    <s v="01.25.02"/>
    <s v="desporto"/>
    <s v="01.25.02"/>
    <x v="1"/>
    <x v="0"/>
    <x v="0"/>
    <x v="0"/>
    <x v="0"/>
    <x v="1"/>
    <x v="1"/>
    <x v="0"/>
    <x v="1"/>
    <s v="2024-03-08"/>
    <x v="0"/>
    <n v="79350"/>
    <x v="0"/>
    <m/>
    <x v="0"/>
    <m/>
    <x v="13"/>
    <n v="100476730"/>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R&amp;C Distribuição, referente a aquisição de um conjuntos de equipamentos desportivos e 10 bolas de basquetebol a ser entregue á Associação Desportiva Rock, conforme anexo."/>
  </r>
  <r>
    <x v="1"/>
    <n v="0"/>
    <n v="0"/>
    <n v="0"/>
    <n v="1725"/>
    <x v="2668"/>
    <x v="0"/>
    <x v="0"/>
    <x v="0"/>
    <s v="01.28.01.08"/>
    <x v="15"/>
    <x v="4"/>
    <x v="5"/>
    <s v="Habitação Social"/>
    <s v="01.28.01"/>
    <s v="Habitação Social"/>
    <s v="01.28.01"/>
    <x v="1"/>
    <x v="0"/>
    <x v="0"/>
    <x v="0"/>
    <x v="0"/>
    <x v="1"/>
    <x v="1"/>
    <x v="0"/>
    <x v="1"/>
    <s v="2024-03-08"/>
    <x v="0"/>
    <n v="1725"/>
    <x v="0"/>
    <m/>
    <x v="0"/>
    <m/>
    <x v="2"/>
    <n v="100474696"/>
    <x v="0"/>
    <x v="1"/>
    <s v="Habitações Sociais"/>
    <s v="ORI"/>
    <x v="0"/>
    <s v="HS"/>
    <x v="0"/>
    <x v="0"/>
    <x v="0"/>
    <x v="0"/>
    <x v="0"/>
    <x v="0"/>
    <x v="0"/>
    <x v="0"/>
    <x v="0"/>
    <x v="0"/>
    <x v="0"/>
    <s v="Habitações Sociais"/>
    <x v="0"/>
    <x v="0"/>
    <x v="0"/>
    <x v="0"/>
    <x v="1"/>
    <x v="0"/>
    <x v="0"/>
    <x v="0"/>
    <x v="0"/>
    <x v="0"/>
    <x v="1"/>
    <x v="0"/>
    <s v="Pagamento a favor da Sra. Mariana Mendes Gomes, referente a transporte de pedra da residência da Sra. Prórfica Mendes da Veiga, conforme anexo.  "/>
  </r>
  <r>
    <x v="1"/>
    <n v="0"/>
    <n v="0"/>
    <n v="0"/>
    <n v="9775"/>
    <x v="2668"/>
    <x v="0"/>
    <x v="0"/>
    <x v="0"/>
    <s v="01.28.01.08"/>
    <x v="15"/>
    <x v="4"/>
    <x v="5"/>
    <s v="Habitação Social"/>
    <s v="01.28.01"/>
    <s v="Habitação Social"/>
    <s v="01.28.01"/>
    <x v="1"/>
    <x v="0"/>
    <x v="0"/>
    <x v="0"/>
    <x v="0"/>
    <x v="1"/>
    <x v="1"/>
    <x v="0"/>
    <x v="1"/>
    <s v="2024-03-08"/>
    <x v="0"/>
    <n v="9775"/>
    <x v="0"/>
    <m/>
    <x v="0"/>
    <m/>
    <x v="129"/>
    <n v="100463669"/>
    <x v="0"/>
    <x v="0"/>
    <s v="Habitações Sociais"/>
    <s v="ORI"/>
    <x v="0"/>
    <s v="HS"/>
    <x v="0"/>
    <x v="0"/>
    <x v="0"/>
    <x v="0"/>
    <x v="0"/>
    <x v="0"/>
    <x v="0"/>
    <x v="0"/>
    <x v="0"/>
    <x v="0"/>
    <x v="0"/>
    <s v="Habitações Sociais"/>
    <x v="0"/>
    <x v="0"/>
    <x v="0"/>
    <x v="0"/>
    <x v="1"/>
    <x v="0"/>
    <x v="0"/>
    <x v="0"/>
    <x v="0"/>
    <x v="0"/>
    <x v="0"/>
    <x v="0"/>
    <s v="Pagamento a favor da Sra. Mariana Mendes Gomes, referente a transporte de pedra da residência da Sra. Prórfica Mendes da Veiga, conforme anexo.  "/>
  </r>
  <r>
    <x v="0"/>
    <n v="0"/>
    <n v="0"/>
    <n v="0"/>
    <n v="100000"/>
    <x v="2669"/>
    <x v="0"/>
    <x v="0"/>
    <x v="0"/>
    <s v="03.16.15"/>
    <x v="0"/>
    <x v="0"/>
    <x v="0"/>
    <s v="Direção Financeira"/>
    <s v="03.16.15"/>
    <s v="Direção Financeira"/>
    <s v="03.16.15"/>
    <x v="0"/>
    <x v="0"/>
    <x v="0"/>
    <x v="0"/>
    <x v="0"/>
    <x v="0"/>
    <x v="0"/>
    <x v="0"/>
    <x v="6"/>
    <s v="2024-04-10"/>
    <x v="1"/>
    <n v="100000"/>
    <x v="0"/>
    <m/>
    <x v="0"/>
    <m/>
    <x v="22"/>
    <n v="100478657"/>
    <x v="0"/>
    <x v="0"/>
    <s v="Direção Financeira"/>
    <s v="ORI"/>
    <x v="0"/>
    <m/>
    <x v="0"/>
    <x v="0"/>
    <x v="0"/>
    <x v="0"/>
    <x v="0"/>
    <x v="0"/>
    <x v="0"/>
    <x v="0"/>
    <x v="0"/>
    <x v="0"/>
    <x v="0"/>
    <s v="Direção Financeira"/>
    <x v="0"/>
    <x v="0"/>
    <x v="0"/>
    <x v="0"/>
    <x v="0"/>
    <x v="0"/>
    <x v="0"/>
    <x v="0"/>
    <x v="0"/>
    <x v="0"/>
    <x v="0"/>
    <x v="0"/>
    <s v="Pagamento referente a aquisição de pneus, pastilhas e disco travão para a viatura ST-94-OL, afeto aos serviços da CMSM, conforme anexo."/>
  </r>
  <r>
    <x v="1"/>
    <n v="0"/>
    <n v="0"/>
    <n v="0"/>
    <n v="12750"/>
    <x v="2670"/>
    <x v="0"/>
    <x v="0"/>
    <x v="0"/>
    <s v="01.27.06.72"/>
    <x v="32"/>
    <x v="1"/>
    <x v="1"/>
    <s v="Requalificação Urbana e habitação"/>
    <s v="01.27.06"/>
    <s v="Requalificação Urbana e habitação"/>
    <s v="01.27.06"/>
    <x v="1"/>
    <x v="0"/>
    <x v="0"/>
    <x v="0"/>
    <x v="0"/>
    <x v="1"/>
    <x v="1"/>
    <x v="0"/>
    <x v="4"/>
    <s v="2024-06-03"/>
    <x v="1"/>
    <n v="12750"/>
    <x v="0"/>
    <m/>
    <x v="0"/>
    <m/>
    <x v="407"/>
    <n v="100477262"/>
    <x v="0"/>
    <x v="0"/>
    <s v="Manutenção e Reabilitação de Edificios Municipais"/>
    <s v="ORI"/>
    <x v="0"/>
    <m/>
    <x v="0"/>
    <x v="0"/>
    <x v="0"/>
    <x v="0"/>
    <x v="0"/>
    <x v="0"/>
    <x v="0"/>
    <x v="0"/>
    <x v="0"/>
    <x v="0"/>
    <x v="0"/>
    <s v="Manutenção e Reabilitação de Edificios Municipais"/>
    <x v="0"/>
    <x v="0"/>
    <x v="0"/>
    <x v="0"/>
    <x v="1"/>
    <x v="0"/>
    <x v="0"/>
    <x v="0"/>
    <x v="0"/>
    <x v="0"/>
    <x v="0"/>
    <x v="0"/>
    <s v="Pagamento referente a aluguer de andaimes, para trabalhos das reparações das iluminações nos espaços públicos, reabilitação das habitações, e infraestruturas Municipais, conforme anexo"/>
  </r>
  <r>
    <x v="0"/>
    <n v="0"/>
    <n v="0"/>
    <n v="0"/>
    <n v="3588"/>
    <x v="2671"/>
    <x v="0"/>
    <x v="0"/>
    <x v="0"/>
    <s v="01.25.05.12"/>
    <x v="10"/>
    <x v="3"/>
    <x v="3"/>
    <s v="Saúde"/>
    <s v="01.25.05"/>
    <s v="Saúde"/>
    <s v="01.25.05"/>
    <x v="7"/>
    <x v="0"/>
    <x v="4"/>
    <x v="4"/>
    <x v="0"/>
    <x v="1"/>
    <x v="0"/>
    <x v="0"/>
    <x v="3"/>
    <s v="2024-05-15"/>
    <x v="1"/>
    <n v="3588"/>
    <x v="0"/>
    <m/>
    <x v="0"/>
    <m/>
    <x v="0"/>
    <n v="100475629"/>
    <x v="0"/>
    <x v="0"/>
    <s v="Promoção e Inclusão Social"/>
    <s v="ORI"/>
    <x v="0"/>
    <m/>
    <x v="0"/>
    <x v="0"/>
    <x v="0"/>
    <x v="0"/>
    <x v="0"/>
    <x v="0"/>
    <x v="0"/>
    <x v="0"/>
    <x v="0"/>
    <x v="0"/>
    <x v="0"/>
    <s v="Promoção e Inclusão Social"/>
    <x v="0"/>
    <x v="0"/>
    <x v="0"/>
    <x v="0"/>
    <x v="1"/>
    <x v="0"/>
    <x v="0"/>
    <x v="0"/>
    <x v="0"/>
    <x v="0"/>
    <x v="0"/>
    <x v="0"/>
    <s v="Pagamento a favor da empresa L dinámico, referente a aquisição e duas gaz para o jardim intantil de varanda e veneza, confrome anexo. "/>
  </r>
  <r>
    <x v="1"/>
    <n v="0"/>
    <n v="0"/>
    <n v="0"/>
    <n v="2250"/>
    <x v="2670"/>
    <x v="0"/>
    <x v="0"/>
    <x v="0"/>
    <s v="01.27.06.72"/>
    <x v="32"/>
    <x v="1"/>
    <x v="1"/>
    <s v="Requalificação Urbana e habitação"/>
    <s v="01.27.06"/>
    <s v="Requalificação Urbana e habitação"/>
    <s v="01.27.06"/>
    <x v="1"/>
    <x v="0"/>
    <x v="0"/>
    <x v="0"/>
    <x v="0"/>
    <x v="1"/>
    <x v="1"/>
    <x v="0"/>
    <x v="4"/>
    <s v="2024-06-03"/>
    <x v="1"/>
    <n v="225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referente a aluguer de andaimes, para trabalhos das reparações das iluminações nos espaços públicos, reabilitação das habitações, e infraestruturas Municipais, conforme anexo"/>
  </r>
  <r>
    <x v="1"/>
    <n v="0"/>
    <n v="0"/>
    <n v="0"/>
    <n v="1298210"/>
    <x v="2672"/>
    <x v="0"/>
    <x v="0"/>
    <x v="0"/>
    <s v="03.16.15"/>
    <x v="0"/>
    <x v="0"/>
    <x v="0"/>
    <s v="Direção Financeira"/>
    <s v="03.16.15"/>
    <s v="Direção Financeira"/>
    <s v="03.16.15"/>
    <x v="32"/>
    <x v="0"/>
    <x v="0"/>
    <x v="0"/>
    <x v="0"/>
    <x v="0"/>
    <x v="1"/>
    <x v="0"/>
    <x v="6"/>
    <s v="2024-04-30"/>
    <x v="1"/>
    <n v="1298210"/>
    <x v="0"/>
    <m/>
    <x v="0"/>
    <m/>
    <x v="6"/>
    <n v="100474914"/>
    <x v="0"/>
    <x v="0"/>
    <s v="Direção Financeira"/>
    <s v="ORI"/>
    <x v="0"/>
    <m/>
    <x v="0"/>
    <x v="0"/>
    <x v="0"/>
    <x v="0"/>
    <x v="0"/>
    <x v="0"/>
    <x v="0"/>
    <x v="0"/>
    <x v="0"/>
    <x v="0"/>
    <x v="0"/>
    <s v="Direção Financeira"/>
    <x v="0"/>
    <x v="0"/>
    <x v="0"/>
    <x v="0"/>
    <x v="0"/>
    <x v="0"/>
    <x v="0"/>
    <x v="1"/>
    <x v="0"/>
    <x v="0"/>
    <x v="0"/>
    <x v="0"/>
    <s v="Despesas com amortização de empréstimos, referente ao mês de abril de 2024."/>
  </r>
  <r>
    <x v="0"/>
    <n v="0"/>
    <n v="0"/>
    <n v="0"/>
    <n v="51600"/>
    <x v="2673"/>
    <x v="0"/>
    <x v="0"/>
    <x v="0"/>
    <s v="01.27.02.11"/>
    <x v="18"/>
    <x v="1"/>
    <x v="1"/>
    <s v="Saneamento básico"/>
    <s v="01.27.02"/>
    <s v="Saneamento básico"/>
    <s v="01.27.02"/>
    <x v="4"/>
    <x v="0"/>
    <x v="2"/>
    <x v="2"/>
    <x v="0"/>
    <x v="1"/>
    <x v="0"/>
    <x v="0"/>
    <x v="4"/>
    <s v="2024-06-19"/>
    <x v="1"/>
    <n v="51600"/>
    <x v="0"/>
    <m/>
    <x v="0"/>
    <m/>
    <x v="2"/>
    <n v="100474696"/>
    <x v="0"/>
    <x v="1"/>
    <s v="Reforço do saneamento básico"/>
    <s v="ORI"/>
    <x v="0"/>
    <m/>
    <x v="0"/>
    <x v="0"/>
    <x v="0"/>
    <x v="0"/>
    <x v="0"/>
    <x v="0"/>
    <x v="0"/>
    <x v="0"/>
    <x v="0"/>
    <x v="0"/>
    <x v="0"/>
    <s v="Reforço do saneamento básico"/>
    <x v="0"/>
    <x v="0"/>
    <x v="0"/>
    <x v="0"/>
    <x v="1"/>
    <x v="0"/>
    <x v="0"/>
    <x v="0"/>
    <x v="0"/>
    <x v="0"/>
    <x v="1"/>
    <x v="0"/>
    <s v="Pagamento prestação de serviço Reforço Saneamento Básico, referente ao mês de junho 2024, conforme anexo."/>
  </r>
  <r>
    <x v="0"/>
    <n v="0"/>
    <n v="0"/>
    <n v="0"/>
    <n v="303066"/>
    <x v="2673"/>
    <x v="0"/>
    <x v="0"/>
    <x v="0"/>
    <s v="01.27.02.11"/>
    <x v="18"/>
    <x v="1"/>
    <x v="1"/>
    <s v="Saneamento básico"/>
    <s v="01.27.02"/>
    <s v="Saneamento básico"/>
    <s v="01.27.02"/>
    <x v="4"/>
    <x v="0"/>
    <x v="2"/>
    <x v="2"/>
    <x v="0"/>
    <x v="1"/>
    <x v="0"/>
    <x v="0"/>
    <x v="4"/>
    <s v="2024-06-19"/>
    <x v="1"/>
    <n v="303066"/>
    <x v="0"/>
    <m/>
    <x v="0"/>
    <m/>
    <x v="6"/>
    <n v="100474914"/>
    <x v="0"/>
    <x v="0"/>
    <s v="Reforço do saneamento básico"/>
    <s v="ORI"/>
    <x v="0"/>
    <m/>
    <x v="0"/>
    <x v="0"/>
    <x v="0"/>
    <x v="0"/>
    <x v="0"/>
    <x v="0"/>
    <x v="0"/>
    <x v="0"/>
    <x v="0"/>
    <x v="0"/>
    <x v="0"/>
    <s v="Reforço do saneamento básico"/>
    <x v="0"/>
    <x v="0"/>
    <x v="0"/>
    <x v="0"/>
    <x v="1"/>
    <x v="0"/>
    <x v="0"/>
    <x v="0"/>
    <x v="0"/>
    <x v="0"/>
    <x v="0"/>
    <x v="0"/>
    <s v="Pagamento prestação de serviço Reforço Saneamento Básico, referente ao mês de junho 2024, conforme anexo."/>
  </r>
  <r>
    <x v="0"/>
    <n v="0"/>
    <n v="0"/>
    <n v="0"/>
    <n v="45000"/>
    <x v="2674"/>
    <x v="0"/>
    <x v="1"/>
    <x v="0"/>
    <s v="80.02.01"/>
    <x v="2"/>
    <x v="2"/>
    <x v="2"/>
    <s v="Retenções Iur"/>
    <s v="80.02.01"/>
    <s v="Retenções Iur"/>
    <s v="80.02.01"/>
    <x v="2"/>
    <x v="0"/>
    <x v="1"/>
    <x v="0"/>
    <x v="1"/>
    <x v="2"/>
    <x v="2"/>
    <x v="0"/>
    <x v="9"/>
    <s v="2024-07-11"/>
    <x v="2"/>
    <n v="45000"/>
    <x v="0"/>
    <m/>
    <x v="0"/>
    <m/>
    <x v="2"/>
    <n v="100474696"/>
    <x v="0"/>
    <x v="0"/>
    <s v="Retenções Iur"/>
    <s v="ORI"/>
    <x v="0"/>
    <s v="RIUR"/>
    <x v="0"/>
    <x v="0"/>
    <x v="0"/>
    <x v="0"/>
    <x v="0"/>
    <x v="0"/>
    <x v="0"/>
    <x v="0"/>
    <x v="0"/>
    <x v="0"/>
    <x v="0"/>
    <s v="Retenções Iur"/>
    <x v="0"/>
    <x v="0"/>
    <x v="0"/>
    <x v="0"/>
    <x v="2"/>
    <x v="0"/>
    <x v="0"/>
    <x v="0"/>
    <x v="0"/>
    <x v="1"/>
    <x v="0"/>
    <x v="0"/>
    <s v="RETENCAO OT"/>
  </r>
  <r>
    <x v="0"/>
    <n v="0"/>
    <n v="0"/>
    <n v="0"/>
    <n v="5000"/>
    <x v="2675"/>
    <x v="0"/>
    <x v="0"/>
    <x v="0"/>
    <s v="03.16.15"/>
    <x v="0"/>
    <x v="0"/>
    <x v="0"/>
    <s v="Direção Financeira"/>
    <s v="03.16.15"/>
    <s v="Direção Financeira"/>
    <s v="03.16.15"/>
    <x v="39"/>
    <x v="0"/>
    <x v="0"/>
    <x v="1"/>
    <x v="1"/>
    <x v="0"/>
    <x v="0"/>
    <x v="0"/>
    <x v="9"/>
    <s v="2024-07-16"/>
    <x v="2"/>
    <n v="5000"/>
    <x v="0"/>
    <m/>
    <x v="0"/>
    <m/>
    <x v="99"/>
    <n v="100476775"/>
    <x v="0"/>
    <x v="0"/>
    <s v="Direção Financeira"/>
    <s v="ORI"/>
    <x v="0"/>
    <m/>
    <x v="0"/>
    <x v="0"/>
    <x v="0"/>
    <x v="0"/>
    <x v="0"/>
    <x v="0"/>
    <x v="0"/>
    <x v="0"/>
    <x v="0"/>
    <x v="0"/>
    <x v="0"/>
    <s v="Direção Financeira"/>
    <x v="0"/>
    <x v="0"/>
    <x v="0"/>
    <x v="0"/>
    <x v="0"/>
    <x v="0"/>
    <x v="0"/>
    <x v="0"/>
    <x v="0"/>
    <x v="0"/>
    <x v="0"/>
    <x v="0"/>
    <s v="Pagamento referente a recarga de energia elétrica no espaço muilti- uso Casa das Artes, Biblioteca e Espaço Jovem, conforme anexo. "/>
  </r>
  <r>
    <x v="1"/>
    <n v="0"/>
    <n v="0"/>
    <n v="0"/>
    <n v="748280"/>
    <x v="2676"/>
    <x v="0"/>
    <x v="0"/>
    <x v="0"/>
    <s v="01.27.07.07"/>
    <x v="45"/>
    <x v="1"/>
    <x v="1"/>
    <s v="Requalificação Urbana e Habitação 2"/>
    <s v="01.27.07"/>
    <s v="Requalificação Urbana e Habitação 2"/>
    <s v="01.27.07"/>
    <x v="1"/>
    <x v="0"/>
    <x v="0"/>
    <x v="0"/>
    <x v="0"/>
    <x v="1"/>
    <x v="1"/>
    <x v="0"/>
    <x v="5"/>
    <s v="2024-08-01"/>
    <x v="2"/>
    <n v="748280"/>
    <x v="0"/>
    <m/>
    <x v="0"/>
    <m/>
    <x v="196"/>
    <n v="100479657"/>
    <x v="0"/>
    <x v="0"/>
    <s v="Arrelvamento do campo de Achada Bolanha"/>
    <s v="ORI"/>
    <x v="0"/>
    <s v="ACAB"/>
    <x v="0"/>
    <x v="0"/>
    <x v="0"/>
    <x v="0"/>
    <x v="0"/>
    <x v="0"/>
    <x v="0"/>
    <x v="0"/>
    <x v="0"/>
    <x v="0"/>
    <x v="0"/>
    <s v="Arrelvamento do campo de Achada Bolanha"/>
    <x v="0"/>
    <x v="0"/>
    <x v="0"/>
    <x v="0"/>
    <x v="1"/>
    <x v="0"/>
    <x v="0"/>
    <x v="0"/>
    <x v="0"/>
    <x v="0"/>
    <x v="0"/>
    <x v="0"/>
    <s v="Pagamento referente a serviços de transporte  de terra para as obras de construção do campo relvado sintético de Manguinho e Achada Bolanha, conforme anexo.  "/>
  </r>
  <r>
    <x v="1"/>
    <n v="0"/>
    <n v="0"/>
    <n v="0"/>
    <n v="65000"/>
    <x v="2677"/>
    <x v="0"/>
    <x v="0"/>
    <x v="0"/>
    <s v="01.27.06.80"/>
    <x v="1"/>
    <x v="1"/>
    <x v="1"/>
    <s v="Requalificação Urbana e habitação"/>
    <s v="01.27.06"/>
    <s v="Requalificação Urbana e habitação"/>
    <s v="01.27.06"/>
    <x v="1"/>
    <x v="0"/>
    <x v="0"/>
    <x v="0"/>
    <x v="0"/>
    <x v="1"/>
    <x v="1"/>
    <x v="0"/>
    <x v="5"/>
    <s v="2024-08-02"/>
    <x v="2"/>
    <n v="65000"/>
    <x v="0"/>
    <m/>
    <x v="0"/>
    <m/>
    <x v="77"/>
    <n v="100477538"/>
    <x v="0"/>
    <x v="0"/>
    <s v="Requalificação Urbana de Veneza"/>
    <s v="ORI"/>
    <x v="0"/>
    <m/>
    <x v="0"/>
    <x v="0"/>
    <x v="0"/>
    <x v="0"/>
    <x v="0"/>
    <x v="0"/>
    <x v="0"/>
    <x v="0"/>
    <x v="0"/>
    <x v="0"/>
    <x v="0"/>
    <s v="Requalificação Urbana de Veneza"/>
    <x v="0"/>
    <x v="0"/>
    <x v="0"/>
    <x v="0"/>
    <x v="1"/>
    <x v="0"/>
    <x v="0"/>
    <x v="0"/>
    <x v="0"/>
    <x v="0"/>
    <x v="0"/>
    <x v="0"/>
    <s v="Pagamento referente a aquisição de reparação e manutenção da maquina retroescavadora, e viatura ST-27-RG, e ST-06-WS, afetos as obras da CMSM, conforme anexo. "/>
  </r>
  <r>
    <x v="1"/>
    <n v="0"/>
    <n v="0"/>
    <n v="0"/>
    <n v="30000"/>
    <x v="2678"/>
    <x v="0"/>
    <x v="0"/>
    <x v="0"/>
    <s v="01.27.02.15"/>
    <x v="25"/>
    <x v="1"/>
    <x v="1"/>
    <s v="Saneamento básico"/>
    <s v="01.27.02"/>
    <s v="Saneamento básico"/>
    <s v="01.27.02"/>
    <x v="46"/>
    <x v="0"/>
    <x v="0"/>
    <x v="0"/>
    <x v="0"/>
    <x v="1"/>
    <x v="1"/>
    <x v="0"/>
    <x v="5"/>
    <s v="2024-08-02"/>
    <x v="2"/>
    <n v="30000"/>
    <x v="0"/>
    <m/>
    <x v="0"/>
    <m/>
    <x v="77"/>
    <n v="100477538"/>
    <x v="0"/>
    <x v="0"/>
    <s v="Transferência de Residuos Aterro Santiago"/>
    <s v="ORI"/>
    <x v="0"/>
    <m/>
    <x v="0"/>
    <x v="0"/>
    <x v="0"/>
    <x v="0"/>
    <x v="0"/>
    <x v="0"/>
    <x v="0"/>
    <x v="0"/>
    <x v="0"/>
    <x v="0"/>
    <x v="0"/>
    <s v="Transferência de Residuos Aterro Santiago"/>
    <x v="0"/>
    <x v="0"/>
    <x v="0"/>
    <x v="0"/>
    <x v="1"/>
    <x v="0"/>
    <x v="0"/>
    <x v="0"/>
    <x v="0"/>
    <x v="0"/>
    <x v="0"/>
    <x v="0"/>
    <s v="Pagamento referente a reparação e manutenção da viatura ST-20-XE, afetos a transferência de resíduos sólidos e urbanos da CMSM, conforme anexo.   "/>
  </r>
  <r>
    <x v="1"/>
    <n v="0"/>
    <n v="0"/>
    <n v="0"/>
    <n v="109934"/>
    <x v="2679"/>
    <x v="0"/>
    <x v="0"/>
    <x v="0"/>
    <s v="01.27.06.76"/>
    <x v="11"/>
    <x v="1"/>
    <x v="1"/>
    <s v="Requalificação Urbana e habitação"/>
    <s v="01.27.06"/>
    <s v="Requalificação Urbana e habitação"/>
    <s v="01.27.06"/>
    <x v="1"/>
    <x v="0"/>
    <x v="0"/>
    <x v="0"/>
    <x v="0"/>
    <x v="1"/>
    <x v="1"/>
    <x v="0"/>
    <x v="5"/>
    <s v="2024-08-19"/>
    <x v="2"/>
    <n v="109934"/>
    <x v="0"/>
    <m/>
    <x v="0"/>
    <m/>
    <x v="27"/>
    <n v="100479096"/>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1 alternador para maquina retroescavadora CAT -424-D e 2 jogos de reparação de macaco para a maquina, afeto as obras da CMSM, conforme anexo."/>
  </r>
  <r>
    <x v="0"/>
    <n v="0"/>
    <n v="0"/>
    <n v="0"/>
    <n v="2810"/>
    <x v="2680"/>
    <x v="0"/>
    <x v="0"/>
    <x v="0"/>
    <s v="03.16.15"/>
    <x v="0"/>
    <x v="0"/>
    <x v="0"/>
    <s v="Direção Financeira"/>
    <s v="03.16.15"/>
    <s v="Direção Financeira"/>
    <s v="03.16.15"/>
    <x v="64"/>
    <x v="0"/>
    <x v="0"/>
    <x v="0"/>
    <x v="0"/>
    <x v="0"/>
    <x v="0"/>
    <x v="0"/>
    <x v="7"/>
    <s v="2024-09-12"/>
    <x v="2"/>
    <n v="2810"/>
    <x v="0"/>
    <m/>
    <x v="0"/>
    <m/>
    <x v="240"/>
    <n v="100426451"/>
    <x v="0"/>
    <x v="0"/>
    <s v="Direção Financeira"/>
    <s v="ORI"/>
    <x v="0"/>
    <m/>
    <x v="0"/>
    <x v="0"/>
    <x v="0"/>
    <x v="0"/>
    <x v="0"/>
    <x v="0"/>
    <x v="0"/>
    <x v="0"/>
    <x v="0"/>
    <x v="0"/>
    <x v="0"/>
    <s v="Direção Financeira"/>
    <x v="0"/>
    <x v="0"/>
    <x v="0"/>
    <x v="0"/>
    <x v="0"/>
    <x v="0"/>
    <x v="0"/>
    <x v="0"/>
    <x v="0"/>
    <x v="0"/>
    <x v="0"/>
    <x v="0"/>
    <s v="Pagamento referente a diferença de valor salário as horas extras referente aos meses de maio a julho de 2024, conforme anexo."/>
  </r>
  <r>
    <x v="1"/>
    <n v="0"/>
    <n v="0"/>
    <n v="0"/>
    <n v="100000"/>
    <x v="2681"/>
    <x v="0"/>
    <x v="1"/>
    <x v="0"/>
    <s v="03.03.10"/>
    <x v="8"/>
    <x v="0"/>
    <x v="4"/>
    <s v="Receitas Da Câmara"/>
    <s v="03.03.10"/>
    <s v="Receitas Da Câmara"/>
    <s v="03.03.10"/>
    <x v="72"/>
    <x v="0"/>
    <x v="6"/>
    <x v="14"/>
    <x v="0"/>
    <x v="0"/>
    <x v="2"/>
    <x v="0"/>
    <x v="5"/>
    <s v="2024-08-13"/>
    <x v="2"/>
    <n v="100000"/>
    <x v="0"/>
    <m/>
    <x v="0"/>
    <m/>
    <x v="6"/>
    <n v="100474914"/>
    <x v="0"/>
    <x v="0"/>
    <s v="Receitas Da Câmara"/>
    <s v="EXT"/>
    <x v="0"/>
    <s v="RDC"/>
    <x v="0"/>
    <x v="0"/>
    <x v="0"/>
    <x v="0"/>
    <x v="0"/>
    <x v="0"/>
    <x v="0"/>
    <x v="0"/>
    <x v="0"/>
    <x v="0"/>
    <x v="0"/>
    <s v="Receitas Da Câmara"/>
    <x v="0"/>
    <x v="0"/>
    <x v="0"/>
    <x v="0"/>
    <x v="0"/>
    <x v="0"/>
    <x v="0"/>
    <x v="0"/>
    <x v="0"/>
    <x v="0"/>
    <x v="0"/>
    <x v="0"/>
    <s v="Recebimento do ENAPOR, referente ao patrocínio de festival 2024, conforme anexo."/>
  </r>
  <r>
    <x v="1"/>
    <n v="0"/>
    <n v="0"/>
    <n v="0"/>
    <n v="100000"/>
    <x v="2682"/>
    <x v="0"/>
    <x v="1"/>
    <x v="0"/>
    <s v="03.03.10"/>
    <x v="8"/>
    <x v="0"/>
    <x v="4"/>
    <s v="Receitas Da Câmara"/>
    <s v="03.03.10"/>
    <s v="Receitas Da Câmara"/>
    <s v="03.03.10"/>
    <x v="72"/>
    <x v="0"/>
    <x v="6"/>
    <x v="14"/>
    <x v="0"/>
    <x v="0"/>
    <x v="2"/>
    <x v="0"/>
    <x v="5"/>
    <s v="2024-08-27"/>
    <x v="2"/>
    <n v="100000"/>
    <x v="0"/>
    <m/>
    <x v="0"/>
    <m/>
    <x v="6"/>
    <n v="100474914"/>
    <x v="0"/>
    <x v="0"/>
    <s v="Receitas Da Câmara"/>
    <s v="EXT"/>
    <x v="0"/>
    <s v="RDC"/>
    <x v="0"/>
    <x v="0"/>
    <x v="0"/>
    <x v="0"/>
    <x v="0"/>
    <x v="0"/>
    <x v="0"/>
    <x v="0"/>
    <x v="0"/>
    <x v="0"/>
    <x v="0"/>
    <s v="Receitas Da Câmara"/>
    <x v="0"/>
    <x v="0"/>
    <x v="0"/>
    <x v="0"/>
    <x v="0"/>
    <x v="0"/>
    <x v="0"/>
    <x v="0"/>
    <x v="0"/>
    <x v="0"/>
    <x v="0"/>
    <x v="0"/>
    <s v="Recebimento proveniente da empresa Upra Animal -patrocínio do festival Calheta 2024, conforme anexo"/>
  </r>
  <r>
    <x v="1"/>
    <n v="0"/>
    <n v="0"/>
    <n v="0"/>
    <n v="29900"/>
    <x v="2683"/>
    <x v="0"/>
    <x v="0"/>
    <x v="0"/>
    <s v="01.25.02.23"/>
    <x v="12"/>
    <x v="3"/>
    <x v="3"/>
    <s v="desporto"/>
    <s v="01.25.02"/>
    <s v="desporto"/>
    <s v="01.25.02"/>
    <x v="1"/>
    <x v="0"/>
    <x v="0"/>
    <x v="0"/>
    <x v="0"/>
    <x v="1"/>
    <x v="1"/>
    <x v="0"/>
    <x v="7"/>
    <s v="2024-09-13"/>
    <x v="2"/>
    <n v="29900"/>
    <x v="0"/>
    <m/>
    <x v="0"/>
    <m/>
    <x v="225"/>
    <n v="1004791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quisição de  bolas de futebol e taça adquirido no âmbito da realização do torneio quadrangular de futebol comemorado a festa da cidade 2024, conforme anexo."/>
  </r>
  <r>
    <x v="1"/>
    <n v="0"/>
    <n v="0"/>
    <n v="0"/>
    <n v="50000"/>
    <x v="2684"/>
    <x v="0"/>
    <x v="0"/>
    <x v="0"/>
    <s v="01.25.02.23"/>
    <x v="12"/>
    <x v="3"/>
    <x v="3"/>
    <s v="desporto"/>
    <s v="01.25.02"/>
    <s v="desporto"/>
    <s v="01.25.02"/>
    <x v="1"/>
    <x v="0"/>
    <x v="0"/>
    <x v="0"/>
    <x v="0"/>
    <x v="1"/>
    <x v="1"/>
    <x v="0"/>
    <x v="7"/>
    <s v="2024-09-13"/>
    <x v="2"/>
    <n v="50000"/>
    <x v="0"/>
    <m/>
    <x v="0"/>
    <m/>
    <x v="6"/>
    <n v="10047491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prémios de jogos a ser entregue ao Campeão e Vice-Campeão do torneio futebol Inter- Zona realizado no Estádio Municipal comemorado o 27º Aniversario do Município, conforme anexo."/>
  </r>
  <r>
    <x v="0"/>
    <n v="0"/>
    <n v="0"/>
    <n v="0"/>
    <n v="5250"/>
    <x v="2685"/>
    <x v="0"/>
    <x v="0"/>
    <x v="0"/>
    <s v="01.25.01.11"/>
    <x v="17"/>
    <x v="3"/>
    <x v="3"/>
    <s v="Educação"/>
    <s v="01.25.01"/>
    <s v="Educação"/>
    <s v="01.25.01"/>
    <x v="4"/>
    <x v="0"/>
    <x v="2"/>
    <x v="2"/>
    <x v="0"/>
    <x v="1"/>
    <x v="0"/>
    <x v="0"/>
    <x v="7"/>
    <s v="2024-09-19"/>
    <x v="2"/>
    <n v="5250"/>
    <x v="0"/>
    <m/>
    <x v="0"/>
    <m/>
    <x v="231"/>
    <n v="100479376"/>
    <x v="0"/>
    <x v="0"/>
    <s v="Apoio ao Ensino Básico e Secundário"/>
    <s v="ORI"/>
    <x v="0"/>
    <s v="AEBS"/>
    <x v="0"/>
    <x v="0"/>
    <x v="0"/>
    <x v="0"/>
    <x v="0"/>
    <x v="0"/>
    <x v="0"/>
    <x v="0"/>
    <x v="0"/>
    <x v="0"/>
    <x v="0"/>
    <s v="Apoio ao Ensino Básico e Secundário"/>
    <x v="0"/>
    <x v="0"/>
    <x v="0"/>
    <x v="0"/>
    <x v="1"/>
    <x v="0"/>
    <x v="0"/>
    <x v="0"/>
    <x v="0"/>
    <x v="0"/>
    <x v="0"/>
    <x v="0"/>
    <s v="Pagamento referente a aquisição de tecidos para a confeção de uniformes dos alunos de ensino Básico obrigatório de Achada do Monte, conforme anexo"/>
  </r>
  <r>
    <x v="0"/>
    <n v="0"/>
    <n v="0"/>
    <n v="0"/>
    <n v="10834"/>
    <x v="2686"/>
    <x v="0"/>
    <x v="0"/>
    <x v="0"/>
    <s v="03.16.13"/>
    <x v="41"/>
    <x v="0"/>
    <x v="0"/>
    <s v="Unidade Gestão de Aquisições"/>
    <s v="03.16.13"/>
    <s v="Unidade Gestão de Aquisições"/>
    <s v="03.16.13"/>
    <x v="30"/>
    <x v="0"/>
    <x v="0"/>
    <x v="0"/>
    <x v="1"/>
    <x v="0"/>
    <x v="0"/>
    <x v="0"/>
    <x v="7"/>
    <s v="2024-09-19"/>
    <x v="2"/>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09-2024"/>
  </r>
  <r>
    <x v="0"/>
    <n v="0"/>
    <n v="0"/>
    <n v="0"/>
    <n v="8213"/>
    <x v="2686"/>
    <x v="0"/>
    <x v="0"/>
    <x v="0"/>
    <s v="03.16.13"/>
    <x v="41"/>
    <x v="0"/>
    <x v="0"/>
    <s v="Unidade Gestão de Aquisições"/>
    <s v="03.16.13"/>
    <s v="Unidade Gestão de Aquisições"/>
    <s v="03.16.13"/>
    <x v="30"/>
    <x v="0"/>
    <x v="0"/>
    <x v="0"/>
    <x v="1"/>
    <x v="0"/>
    <x v="0"/>
    <x v="0"/>
    <x v="7"/>
    <s v="2024-09-19"/>
    <x v="2"/>
    <n v="8213"/>
    <x v="0"/>
    <m/>
    <x v="0"/>
    <m/>
    <x v="19"/>
    <n v="100474706"/>
    <x v="0"/>
    <x v="6"/>
    <s v="Unidade Gestão de Aquisições"/>
    <s v="ORI"/>
    <x v="0"/>
    <s v="UGA"/>
    <x v="0"/>
    <x v="0"/>
    <x v="0"/>
    <x v="0"/>
    <x v="0"/>
    <x v="0"/>
    <x v="0"/>
    <x v="0"/>
    <x v="0"/>
    <x v="0"/>
    <x v="0"/>
    <s v="Unidade Gestão de Aquisições"/>
    <x v="0"/>
    <x v="0"/>
    <x v="0"/>
    <x v="0"/>
    <x v="0"/>
    <x v="0"/>
    <x v="0"/>
    <x v="0"/>
    <x v="0"/>
    <x v="0"/>
    <x v="6"/>
    <x v="0"/>
    <s v="Pagamento de salário referente a 09-2024"/>
  </r>
  <r>
    <x v="0"/>
    <n v="0"/>
    <n v="0"/>
    <n v="0"/>
    <n v="83615"/>
    <x v="2686"/>
    <x v="0"/>
    <x v="0"/>
    <x v="0"/>
    <s v="03.16.13"/>
    <x v="41"/>
    <x v="0"/>
    <x v="0"/>
    <s v="Unidade Gestão de Aquisições"/>
    <s v="03.16.13"/>
    <s v="Unidade Gestão de Aquisições"/>
    <s v="03.16.13"/>
    <x v="30"/>
    <x v="0"/>
    <x v="0"/>
    <x v="0"/>
    <x v="1"/>
    <x v="0"/>
    <x v="0"/>
    <x v="0"/>
    <x v="7"/>
    <s v="2024-09-19"/>
    <x v="2"/>
    <n v="83615"/>
    <x v="0"/>
    <m/>
    <x v="0"/>
    <m/>
    <x v="9"/>
    <n v="100474693"/>
    <x v="0"/>
    <x v="0"/>
    <s v="Unidade Gestão de Aquisições"/>
    <s v="ORI"/>
    <x v="0"/>
    <s v="UGA"/>
    <x v="0"/>
    <x v="0"/>
    <x v="0"/>
    <x v="0"/>
    <x v="0"/>
    <x v="0"/>
    <x v="0"/>
    <x v="0"/>
    <x v="0"/>
    <x v="0"/>
    <x v="0"/>
    <s v="Unidade Gestão de Aquisições"/>
    <x v="0"/>
    <x v="0"/>
    <x v="0"/>
    <x v="0"/>
    <x v="0"/>
    <x v="0"/>
    <x v="0"/>
    <x v="0"/>
    <x v="0"/>
    <x v="0"/>
    <x v="0"/>
    <x v="0"/>
    <s v="Pagamento de salário referente a 09-2024"/>
  </r>
  <r>
    <x v="0"/>
    <n v="0"/>
    <n v="0"/>
    <n v="0"/>
    <n v="4153"/>
    <x v="2687"/>
    <x v="0"/>
    <x v="0"/>
    <x v="0"/>
    <s v="03.16.22"/>
    <x v="58"/>
    <x v="0"/>
    <x v="0"/>
    <s v="Direção da Habitação"/>
    <s v="03.16.22"/>
    <s v="Direção da Habitação"/>
    <s v="03.16.22"/>
    <x v="31"/>
    <x v="0"/>
    <x v="0"/>
    <x v="1"/>
    <x v="0"/>
    <x v="0"/>
    <x v="0"/>
    <x v="0"/>
    <x v="7"/>
    <s v="2024-09-19"/>
    <x v="2"/>
    <n v="4153"/>
    <x v="0"/>
    <m/>
    <x v="0"/>
    <m/>
    <x v="2"/>
    <n v="100474696"/>
    <x v="0"/>
    <x v="1"/>
    <s v="Direção da Habitação"/>
    <s v="ORI"/>
    <x v="0"/>
    <m/>
    <x v="0"/>
    <x v="0"/>
    <x v="0"/>
    <x v="0"/>
    <x v="0"/>
    <x v="0"/>
    <x v="0"/>
    <x v="0"/>
    <x v="0"/>
    <x v="0"/>
    <x v="0"/>
    <s v="Direção da Habitação"/>
    <x v="0"/>
    <x v="0"/>
    <x v="0"/>
    <x v="0"/>
    <x v="0"/>
    <x v="0"/>
    <x v="0"/>
    <x v="0"/>
    <x v="0"/>
    <x v="0"/>
    <x v="1"/>
    <x v="0"/>
    <s v="Pagamento de salário referente a 09-2024"/>
  </r>
  <r>
    <x v="0"/>
    <n v="0"/>
    <n v="0"/>
    <n v="0"/>
    <n v="10826"/>
    <x v="2687"/>
    <x v="0"/>
    <x v="0"/>
    <x v="0"/>
    <s v="03.16.22"/>
    <x v="58"/>
    <x v="0"/>
    <x v="0"/>
    <s v="Direção da Habitação"/>
    <s v="03.16.22"/>
    <s v="Direção da Habitação"/>
    <s v="03.16.22"/>
    <x v="49"/>
    <x v="0"/>
    <x v="0"/>
    <x v="0"/>
    <x v="1"/>
    <x v="0"/>
    <x v="0"/>
    <x v="0"/>
    <x v="7"/>
    <s v="2024-09-19"/>
    <x v="2"/>
    <n v="10826"/>
    <x v="0"/>
    <m/>
    <x v="0"/>
    <m/>
    <x v="2"/>
    <n v="100474696"/>
    <x v="0"/>
    <x v="1"/>
    <s v="Direção da Habitação"/>
    <s v="ORI"/>
    <x v="0"/>
    <m/>
    <x v="0"/>
    <x v="0"/>
    <x v="0"/>
    <x v="0"/>
    <x v="0"/>
    <x v="0"/>
    <x v="0"/>
    <x v="0"/>
    <x v="0"/>
    <x v="0"/>
    <x v="0"/>
    <s v="Direção da Habitação"/>
    <x v="0"/>
    <x v="0"/>
    <x v="0"/>
    <x v="0"/>
    <x v="0"/>
    <x v="0"/>
    <x v="0"/>
    <x v="0"/>
    <x v="0"/>
    <x v="0"/>
    <x v="1"/>
    <x v="0"/>
    <s v="Pagamento de salário referente a 09-2024"/>
  </r>
  <r>
    <x v="0"/>
    <n v="0"/>
    <n v="0"/>
    <n v="0"/>
    <n v="2715"/>
    <x v="2687"/>
    <x v="0"/>
    <x v="0"/>
    <x v="0"/>
    <s v="03.16.22"/>
    <x v="58"/>
    <x v="0"/>
    <x v="0"/>
    <s v="Direção da Habitação"/>
    <s v="03.16.22"/>
    <s v="Direção da Habitação"/>
    <s v="03.16.22"/>
    <x v="31"/>
    <x v="0"/>
    <x v="0"/>
    <x v="1"/>
    <x v="0"/>
    <x v="0"/>
    <x v="0"/>
    <x v="0"/>
    <x v="7"/>
    <s v="2024-09-19"/>
    <x v="2"/>
    <n v="2715"/>
    <x v="0"/>
    <m/>
    <x v="0"/>
    <m/>
    <x v="19"/>
    <n v="100474706"/>
    <x v="0"/>
    <x v="6"/>
    <s v="Direção da Habitação"/>
    <s v="ORI"/>
    <x v="0"/>
    <m/>
    <x v="0"/>
    <x v="0"/>
    <x v="0"/>
    <x v="0"/>
    <x v="0"/>
    <x v="0"/>
    <x v="0"/>
    <x v="0"/>
    <x v="0"/>
    <x v="0"/>
    <x v="0"/>
    <s v="Direção da Habitação"/>
    <x v="0"/>
    <x v="0"/>
    <x v="0"/>
    <x v="0"/>
    <x v="0"/>
    <x v="0"/>
    <x v="0"/>
    <x v="0"/>
    <x v="0"/>
    <x v="0"/>
    <x v="6"/>
    <x v="0"/>
    <s v="Pagamento de salário referente a 09-2024"/>
  </r>
  <r>
    <x v="0"/>
    <n v="0"/>
    <n v="0"/>
    <n v="0"/>
    <n v="7077"/>
    <x v="2687"/>
    <x v="0"/>
    <x v="0"/>
    <x v="0"/>
    <s v="03.16.22"/>
    <x v="58"/>
    <x v="0"/>
    <x v="0"/>
    <s v="Direção da Habitação"/>
    <s v="03.16.22"/>
    <s v="Direção da Habitação"/>
    <s v="03.16.22"/>
    <x v="49"/>
    <x v="0"/>
    <x v="0"/>
    <x v="0"/>
    <x v="1"/>
    <x v="0"/>
    <x v="0"/>
    <x v="0"/>
    <x v="7"/>
    <s v="2024-09-19"/>
    <x v="2"/>
    <n v="7077"/>
    <x v="0"/>
    <m/>
    <x v="0"/>
    <m/>
    <x v="19"/>
    <n v="100474706"/>
    <x v="0"/>
    <x v="6"/>
    <s v="Direção da Habitação"/>
    <s v="ORI"/>
    <x v="0"/>
    <m/>
    <x v="0"/>
    <x v="0"/>
    <x v="0"/>
    <x v="0"/>
    <x v="0"/>
    <x v="0"/>
    <x v="0"/>
    <x v="0"/>
    <x v="0"/>
    <x v="0"/>
    <x v="0"/>
    <s v="Direção da Habitação"/>
    <x v="0"/>
    <x v="0"/>
    <x v="0"/>
    <x v="0"/>
    <x v="0"/>
    <x v="0"/>
    <x v="0"/>
    <x v="0"/>
    <x v="0"/>
    <x v="0"/>
    <x v="6"/>
    <x v="0"/>
    <s v="Pagamento de salário referente a 09-2024"/>
  </r>
  <r>
    <x v="0"/>
    <n v="0"/>
    <n v="0"/>
    <n v="0"/>
    <n v="40092"/>
    <x v="2687"/>
    <x v="0"/>
    <x v="0"/>
    <x v="0"/>
    <s v="03.16.22"/>
    <x v="58"/>
    <x v="0"/>
    <x v="0"/>
    <s v="Direção da Habitação"/>
    <s v="03.16.22"/>
    <s v="Direção da Habitação"/>
    <s v="03.16.22"/>
    <x v="31"/>
    <x v="0"/>
    <x v="0"/>
    <x v="1"/>
    <x v="0"/>
    <x v="0"/>
    <x v="0"/>
    <x v="0"/>
    <x v="7"/>
    <s v="2024-09-19"/>
    <x v="2"/>
    <n v="40092"/>
    <x v="0"/>
    <m/>
    <x v="0"/>
    <m/>
    <x v="9"/>
    <n v="100474693"/>
    <x v="0"/>
    <x v="0"/>
    <s v="Direção da Habitação"/>
    <s v="ORI"/>
    <x v="0"/>
    <m/>
    <x v="0"/>
    <x v="0"/>
    <x v="0"/>
    <x v="0"/>
    <x v="0"/>
    <x v="0"/>
    <x v="0"/>
    <x v="0"/>
    <x v="0"/>
    <x v="0"/>
    <x v="0"/>
    <s v="Direção da Habitação"/>
    <x v="0"/>
    <x v="0"/>
    <x v="0"/>
    <x v="0"/>
    <x v="0"/>
    <x v="0"/>
    <x v="0"/>
    <x v="0"/>
    <x v="0"/>
    <x v="0"/>
    <x v="0"/>
    <x v="0"/>
    <s v="Pagamento de salário referente a 09-2024"/>
  </r>
  <r>
    <x v="0"/>
    <n v="0"/>
    <n v="0"/>
    <n v="0"/>
    <n v="104497"/>
    <x v="2687"/>
    <x v="0"/>
    <x v="0"/>
    <x v="0"/>
    <s v="03.16.22"/>
    <x v="58"/>
    <x v="0"/>
    <x v="0"/>
    <s v="Direção da Habitação"/>
    <s v="03.16.22"/>
    <s v="Direção da Habitação"/>
    <s v="03.16.22"/>
    <x v="49"/>
    <x v="0"/>
    <x v="0"/>
    <x v="0"/>
    <x v="1"/>
    <x v="0"/>
    <x v="0"/>
    <x v="0"/>
    <x v="7"/>
    <s v="2024-09-19"/>
    <x v="2"/>
    <n v="104497"/>
    <x v="0"/>
    <m/>
    <x v="0"/>
    <m/>
    <x v="9"/>
    <n v="100474693"/>
    <x v="0"/>
    <x v="0"/>
    <s v="Direção da Habitação"/>
    <s v="ORI"/>
    <x v="0"/>
    <m/>
    <x v="0"/>
    <x v="0"/>
    <x v="0"/>
    <x v="0"/>
    <x v="0"/>
    <x v="0"/>
    <x v="0"/>
    <x v="0"/>
    <x v="0"/>
    <x v="0"/>
    <x v="0"/>
    <s v="Direção da Habitação"/>
    <x v="0"/>
    <x v="0"/>
    <x v="0"/>
    <x v="0"/>
    <x v="0"/>
    <x v="0"/>
    <x v="0"/>
    <x v="0"/>
    <x v="0"/>
    <x v="0"/>
    <x v="0"/>
    <x v="0"/>
    <s v="Pagamento de salário referente a 09-2024"/>
  </r>
  <r>
    <x v="0"/>
    <n v="0"/>
    <n v="0"/>
    <n v="0"/>
    <n v="3773"/>
    <x v="2688"/>
    <x v="0"/>
    <x v="1"/>
    <x v="0"/>
    <s v="80.02.01"/>
    <x v="2"/>
    <x v="2"/>
    <x v="2"/>
    <s v="Retenções Iur"/>
    <s v="80.02.01"/>
    <s v="Retenções Iur"/>
    <s v="80.02.01"/>
    <x v="2"/>
    <x v="0"/>
    <x v="1"/>
    <x v="0"/>
    <x v="1"/>
    <x v="2"/>
    <x v="2"/>
    <x v="0"/>
    <x v="5"/>
    <s v="2024-08-02"/>
    <x v="2"/>
    <n v="3773"/>
    <x v="0"/>
    <m/>
    <x v="0"/>
    <m/>
    <x v="2"/>
    <n v="100474696"/>
    <x v="0"/>
    <x v="0"/>
    <s v="Retenções Iur"/>
    <s v="ORI"/>
    <x v="0"/>
    <s v="RIUR"/>
    <x v="0"/>
    <x v="0"/>
    <x v="0"/>
    <x v="0"/>
    <x v="0"/>
    <x v="0"/>
    <x v="0"/>
    <x v="0"/>
    <x v="0"/>
    <x v="0"/>
    <x v="0"/>
    <s v="Retenções Iur"/>
    <x v="0"/>
    <x v="0"/>
    <x v="0"/>
    <x v="0"/>
    <x v="2"/>
    <x v="0"/>
    <x v="0"/>
    <x v="0"/>
    <x v="0"/>
    <x v="1"/>
    <x v="0"/>
    <x v="0"/>
    <s v="RETENCAO OT"/>
  </r>
  <r>
    <x v="0"/>
    <n v="0"/>
    <n v="0"/>
    <n v="0"/>
    <n v="12000"/>
    <x v="2689"/>
    <x v="0"/>
    <x v="0"/>
    <x v="0"/>
    <s v="03.16.15"/>
    <x v="0"/>
    <x v="0"/>
    <x v="0"/>
    <s v="Direção Financeira"/>
    <s v="03.16.15"/>
    <s v="Direção Financeira"/>
    <s v="03.16.15"/>
    <x v="39"/>
    <x v="0"/>
    <x v="0"/>
    <x v="1"/>
    <x v="1"/>
    <x v="0"/>
    <x v="0"/>
    <x v="0"/>
    <x v="7"/>
    <s v="2024-09-20"/>
    <x v="2"/>
    <n v="12000"/>
    <x v="0"/>
    <m/>
    <x v="0"/>
    <m/>
    <x v="47"/>
    <n v="100479698"/>
    <x v="0"/>
    <x v="0"/>
    <s v="Direção Financeira"/>
    <s v="ORI"/>
    <x v="0"/>
    <m/>
    <x v="0"/>
    <x v="0"/>
    <x v="0"/>
    <x v="0"/>
    <x v="0"/>
    <x v="0"/>
    <x v="0"/>
    <x v="0"/>
    <x v="0"/>
    <x v="0"/>
    <x v="0"/>
    <s v="Direção Financeira"/>
    <x v="0"/>
    <x v="0"/>
    <x v="0"/>
    <x v="0"/>
    <x v="0"/>
    <x v="0"/>
    <x v="0"/>
    <x v="0"/>
    <x v="0"/>
    <x v="0"/>
    <x v="0"/>
    <x v="0"/>
    <s v="Pagamento referente a recarregamento de energias nos contadores pré-pago do Mercado Municipal, nas áreas  de (peixaria, talho, quiosques de iluminação interna da mesma), referente ao período de 20 de setembro a 20 de outubro de 2024, conforme anexo. "/>
  </r>
  <r>
    <x v="0"/>
    <n v="0"/>
    <n v="0"/>
    <n v="0"/>
    <n v="3105"/>
    <x v="2690"/>
    <x v="0"/>
    <x v="1"/>
    <x v="0"/>
    <s v="80.02.01"/>
    <x v="2"/>
    <x v="2"/>
    <x v="2"/>
    <s v="Retenções Iur"/>
    <s v="80.02.01"/>
    <s v="Retenções Iur"/>
    <s v="80.02.01"/>
    <x v="2"/>
    <x v="0"/>
    <x v="1"/>
    <x v="0"/>
    <x v="1"/>
    <x v="2"/>
    <x v="2"/>
    <x v="0"/>
    <x v="7"/>
    <s v="2024-09-27"/>
    <x v="2"/>
    <n v="3105"/>
    <x v="0"/>
    <m/>
    <x v="0"/>
    <m/>
    <x v="2"/>
    <n v="100474696"/>
    <x v="0"/>
    <x v="0"/>
    <s v="Retenções Iur"/>
    <s v="ORI"/>
    <x v="0"/>
    <s v="RIUR"/>
    <x v="0"/>
    <x v="0"/>
    <x v="0"/>
    <x v="0"/>
    <x v="0"/>
    <x v="0"/>
    <x v="0"/>
    <x v="0"/>
    <x v="0"/>
    <x v="0"/>
    <x v="0"/>
    <s v="Retenções Iur"/>
    <x v="0"/>
    <x v="0"/>
    <x v="0"/>
    <x v="0"/>
    <x v="2"/>
    <x v="0"/>
    <x v="0"/>
    <x v="0"/>
    <x v="0"/>
    <x v="1"/>
    <x v="0"/>
    <x v="0"/>
    <s v="RETENCAO OT"/>
  </r>
  <r>
    <x v="1"/>
    <n v="0"/>
    <n v="0"/>
    <n v="0"/>
    <n v="1333203"/>
    <x v="2691"/>
    <x v="0"/>
    <x v="0"/>
    <x v="0"/>
    <s v="03.16.15"/>
    <x v="0"/>
    <x v="0"/>
    <x v="0"/>
    <s v="Direção Financeira"/>
    <s v="03.16.15"/>
    <s v="Direção Financeira"/>
    <s v="03.16.15"/>
    <x v="32"/>
    <x v="0"/>
    <x v="0"/>
    <x v="0"/>
    <x v="0"/>
    <x v="0"/>
    <x v="1"/>
    <x v="0"/>
    <x v="7"/>
    <s v="2024-09-30"/>
    <x v="2"/>
    <n v="1333203"/>
    <x v="0"/>
    <m/>
    <x v="0"/>
    <m/>
    <x v="6"/>
    <n v="100474914"/>
    <x v="0"/>
    <x v="0"/>
    <s v="Direção Financeira"/>
    <s v="ORI"/>
    <x v="0"/>
    <m/>
    <x v="0"/>
    <x v="0"/>
    <x v="0"/>
    <x v="0"/>
    <x v="0"/>
    <x v="0"/>
    <x v="0"/>
    <x v="0"/>
    <x v="0"/>
    <x v="0"/>
    <x v="0"/>
    <s v="Direção Financeira"/>
    <x v="0"/>
    <x v="0"/>
    <x v="0"/>
    <x v="0"/>
    <x v="0"/>
    <x v="0"/>
    <x v="0"/>
    <x v="1"/>
    <x v="0"/>
    <x v="0"/>
    <x v="0"/>
    <x v="0"/>
    <s v="Pagamento amortização de empréstimos setembro 2024, conforme extrato em anexo."/>
  </r>
  <r>
    <x v="0"/>
    <n v="0"/>
    <n v="0"/>
    <n v="0"/>
    <n v="582863"/>
    <x v="2692"/>
    <x v="0"/>
    <x v="0"/>
    <x v="0"/>
    <s v="03.16.15"/>
    <x v="0"/>
    <x v="0"/>
    <x v="0"/>
    <s v="Direção Financeira"/>
    <s v="03.16.15"/>
    <s v="Direção Financeira"/>
    <s v="03.16.15"/>
    <x v="54"/>
    <x v="0"/>
    <x v="0"/>
    <x v="0"/>
    <x v="0"/>
    <x v="0"/>
    <x v="0"/>
    <x v="0"/>
    <x v="7"/>
    <s v="2024-09-30"/>
    <x v="2"/>
    <n v="582863"/>
    <x v="0"/>
    <m/>
    <x v="0"/>
    <m/>
    <x v="6"/>
    <n v="100474914"/>
    <x v="0"/>
    <x v="0"/>
    <s v="Direção Financeira"/>
    <s v="ORI"/>
    <x v="0"/>
    <m/>
    <x v="0"/>
    <x v="0"/>
    <x v="0"/>
    <x v="0"/>
    <x v="0"/>
    <x v="0"/>
    <x v="0"/>
    <x v="0"/>
    <x v="0"/>
    <x v="0"/>
    <x v="0"/>
    <s v="Direção Financeira"/>
    <x v="0"/>
    <x v="0"/>
    <x v="0"/>
    <x v="0"/>
    <x v="0"/>
    <x v="0"/>
    <x v="0"/>
    <x v="1"/>
    <x v="0"/>
    <x v="0"/>
    <x v="0"/>
    <x v="0"/>
    <s v="Pagamento juros de empréstimos setembro 2024, conforme extrato em anexo. "/>
  </r>
  <r>
    <x v="1"/>
    <n v="0"/>
    <n v="0"/>
    <n v="0"/>
    <n v="40000"/>
    <x v="2693"/>
    <x v="0"/>
    <x v="0"/>
    <x v="0"/>
    <s v="01.27.02.15"/>
    <x v="25"/>
    <x v="1"/>
    <x v="1"/>
    <s v="Saneamento básico"/>
    <s v="01.27.02"/>
    <s v="Saneamento básico"/>
    <s v="01.27.02"/>
    <x v="46"/>
    <x v="0"/>
    <x v="0"/>
    <x v="0"/>
    <x v="0"/>
    <x v="1"/>
    <x v="1"/>
    <x v="0"/>
    <x v="8"/>
    <s v="2024-10-10"/>
    <x v="3"/>
    <n v="40000"/>
    <x v="0"/>
    <m/>
    <x v="0"/>
    <m/>
    <x v="77"/>
    <n v="100477538"/>
    <x v="0"/>
    <x v="0"/>
    <s v="Transferência de Residuos Aterro Santiago"/>
    <s v="ORI"/>
    <x v="0"/>
    <m/>
    <x v="0"/>
    <x v="0"/>
    <x v="0"/>
    <x v="0"/>
    <x v="0"/>
    <x v="0"/>
    <x v="0"/>
    <x v="0"/>
    <x v="0"/>
    <x v="0"/>
    <x v="0"/>
    <s v="Transferência de Residuos Aterro Santiago"/>
    <x v="0"/>
    <x v="0"/>
    <x v="0"/>
    <x v="0"/>
    <x v="1"/>
    <x v="0"/>
    <x v="0"/>
    <x v="0"/>
    <x v="0"/>
    <x v="0"/>
    <x v="0"/>
    <x v="0"/>
    <s v="Pagamento a favor de Oficina Mecânica André, pela aquisição de serviço de reparação do camião ST-33-QU afeto a transferência de resíduo sólidos e urbanos da CMSM, conforme anexo."/>
  </r>
  <r>
    <x v="0"/>
    <n v="0"/>
    <n v="0"/>
    <n v="0"/>
    <n v="50000"/>
    <x v="2694"/>
    <x v="0"/>
    <x v="0"/>
    <x v="0"/>
    <s v="03.16.15"/>
    <x v="0"/>
    <x v="0"/>
    <x v="0"/>
    <s v="Direção Financeira"/>
    <s v="03.16.15"/>
    <s v="Direção Financeira"/>
    <s v="03.16.15"/>
    <x v="41"/>
    <x v="0"/>
    <x v="0"/>
    <x v="1"/>
    <x v="0"/>
    <x v="0"/>
    <x v="0"/>
    <x v="0"/>
    <x v="8"/>
    <s v="2024-10-10"/>
    <x v="3"/>
    <n v="50000"/>
    <x v="0"/>
    <m/>
    <x v="0"/>
    <m/>
    <x v="77"/>
    <n v="100477538"/>
    <x v="0"/>
    <x v="0"/>
    <s v="Direção Financeira"/>
    <s v="ORI"/>
    <x v="0"/>
    <m/>
    <x v="0"/>
    <x v="0"/>
    <x v="0"/>
    <x v="0"/>
    <x v="0"/>
    <x v="0"/>
    <x v="0"/>
    <x v="0"/>
    <x v="0"/>
    <x v="0"/>
    <x v="0"/>
    <s v="Direção Financeira"/>
    <x v="0"/>
    <x v="0"/>
    <x v="0"/>
    <x v="0"/>
    <x v="0"/>
    <x v="0"/>
    <x v="0"/>
    <x v="0"/>
    <x v="0"/>
    <x v="0"/>
    <x v="0"/>
    <x v="0"/>
    <s v="Pagamento a favor de Oficina Mecânica André, pela aquisição de serviço de reparação das viaturas ST-94-Ol, ST-24-RG, ST-22-RG e  ST-48-WL afetos aos serviços da CMSM, conforme anexo. "/>
  </r>
  <r>
    <x v="1"/>
    <n v="0"/>
    <n v="0"/>
    <n v="0"/>
    <n v="10500000"/>
    <x v="2695"/>
    <x v="0"/>
    <x v="1"/>
    <x v="0"/>
    <s v="03.03.10"/>
    <x v="8"/>
    <x v="0"/>
    <x v="4"/>
    <s v="Receitas Da Câmara"/>
    <s v="03.03.10"/>
    <s v="Receitas Da Câmara"/>
    <s v="03.03.10"/>
    <x v="56"/>
    <x v="0"/>
    <x v="6"/>
    <x v="10"/>
    <x v="0"/>
    <x v="0"/>
    <x v="2"/>
    <x v="0"/>
    <x v="8"/>
    <s v="2024-10-14"/>
    <x v="3"/>
    <n v="10500000"/>
    <x v="0"/>
    <m/>
    <x v="0"/>
    <m/>
    <x v="6"/>
    <n v="100474914"/>
    <x v="0"/>
    <x v="0"/>
    <s v="Receitas Da Câmara"/>
    <s v="EXT"/>
    <x v="0"/>
    <s v="RDC"/>
    <x v="0"/>
    <x v="0"/>
    <x v="0"/>
    <x v="0"/>
    <x v="0"/>
    <x v="0"/>
    <x v="0"/>
    <x v="0"/>
    <x v="0"/>
    <x v="0"/>
    <x v="0"/>
    <s v="Receitas Da Câmara"/>
    <x v="0"/>
    <x v="0"/>
    <x v="0"/>
    <x v="0"/>
    <x v="0"/>
    <x v="0"/>
    <x v="0"/>
    <x v="0"/>
    <x v="0"/>
    <x v="0"/>
    <x v="0"/>
    <x v="0"/>
    <s v="Recebimentos do Ministério do Turismo, referente ao desembolso do contrato programa- Reabilitação de Estradas Rurais."/>
  </r>
  <r>
    <x v="0"/>
    <n v="0"/>
    <n v="0"/>
    <n v="0"/>
    <n v="180000"/>
    <x v="2696"/>
    <x v="0"/>
    <x v="0"/>
    <x v="0"/>
    <s v="03.16.15"/>
    <x v="0"/>
    <x v="0"/>
    <x v="0"/>
    <s v="Direção Financeira"/>
    <s v="03.16.15"/>
    <s v="Direção Financeira"/>
    <s v="03.16.15"/>
    <x v="36"/>
    <x v="0"/>
    <x v="0"/>
    <x v="0"/>
    <x v="0"/>
    <x v="0"/>
    <x v="0"/>
    <x v="0"/>
    <x v="8"/>
    <s v="2024-10-14"/>
    <x v="3"/>
    <n v="180000"/>
    <x v="0"/>
    <m/>
    <x v="0"/>
    <m/>
    <x v="1"/>
    <n v="100476920"/>
    <x v="0"/>
    <x v="0"/>
    <s v="Direção Financeira"/>
    <s v="ORI"/>
    <x v="0"/>
    <m/>
    <x v="0"/>
    <x v="0"/>
    <x v="0"/>
    <x v="0"/>
    <x v="0"/>
    <x v="0"/>
    <x v="0"/>
    <x v="0"/>
    <x v="0"/>
    <x v="0"/>
    <x v="0"/>
    <s v="Direção Financeira"/>
    <x v="0"/>
    <x v="0"/>
    <x v="0"/>
    <x v="0"/>
    <x v="0"/>
    <x v="0"/>
    <x v="0"/>
    <x v="0"/>
    <x v="0"/>
    <x v="0"/>
    <x v="0"/>
    <x v="0"/>
    <s v="Pagamento de combustíveis, conforme proposta em anexo."/>
  </r>
  <r>
    <x v="0"/>
    <n v="0"/>
    <n v="0"/>
    <n v="0"/>
    <n v="180000"/>
    <x v="2697"/>
    <x v="0"/>
    <x v="0"/>
    <x v="0"/>
    <s v="03.16.15"/>
    <x v="0"/>
    <x v="0"/>
    <x v="0"/>
    <s v="Direção Financeira"/>
    <s v="03.16.15"/>
    <s v="Direção Financeira"/>
    <s v="03.16.15"/>
    <x v="36"/>
    <x v="0"/>
    <x v="0"/>
    <x v="0"/>
    <x v="0"/>
    <x v="0"/>
    <x v="0"/>
    <x v="0"/>
    <x v="8"/>
    <s v="2024-10-16"/>
    <x v="3"/>
    <n v="180000"/>
    <x v="0"/>
    <m/>
    <x v="0"/>
    <m/>
    <x v="1"/>
    <n v="100476920"/>
    <x v="0"/>
    <x v="0"/>
    <s v="Direção Financeira"/>
    <s v="ORI"/>
    <x v="0"/>
    <m/>
    <x v="0"/>
    <x v="0"/>
    <x v="0"/>
    <x v="0"/>
    <x v="0"/>
    <x v="0"/>
    <x v="0"/>
    <x v="0"/>
    <x v="0"/>
    <x v="0"/>
    <x v="0"/>
    <s v="Direção Financeira"/>
    <x v="0"/>
    <x v="0"/>
    <x v="0"/>
    <x v="0"/>
    <x v="0"/>
    <x v="0"/>
    <x v="0"/>
    <x v="0"/>
    <x v="0"/>
    <x v="0"/>
    <x v="0"/>
    <x v="0"/>
    <s v="Pagamento a favor de Felisberto Carvalho, pela aquisição de combustíveis destinados a viatura afeto aos serviços da CMSM, conforme anexo."/>
  </r>
  <r>
    <x v="0"/>
    <n v="0"/>
    <n v="0"/>
    <n v="0"/>
    <n v="1000"/>
    <x v="2698"/>
    <x v="0"/>
    <x v="0"/>
    <x v="0"/>
    <s v="03.16.15"/>
    <x v="0"/>
    <x v="0"/>
    <x v="0"/>
    <s v="Direção Financeira"/>
    <s v="03.16.15"/>
    <s v="Direção Financeira"/>
    <s v="03.16.15"/>
    <x v="36"/>
    <x v="0"/>
    <x v="0"/>
    <x v="0"/>
    <x v="0"/>
    <x v="0"/>
    <x v="0"/>
    <x v="0"/>
    <x v="8"/>
    <s v="2024-10-15"/>
    <x v="3"/>
    <n v="1000"/>
    <x v="0"/>
    <m/>
    <x v="0"/>
    <m/>
    <x v="6"/>
    <n v="100474914"/>
    <x v="0"/>
    <x v="0"/>
    <s v="Direção Financeira"/>
    <s v="ORI"/>
    <x v="0"/>
    <m/>
    <x v="0"/>
    <x v="0"/>
    <x v="0"/>
    <x v="0"/>
    <x v="0"/>
    <x v="0"/>
    <x v="0"/>
    <x v="0"/>
    <x v="0"/>
    <x v="0"/>
    <x v="0"/>
    <s v="Direção Financeira"/>
    <x v="0"/>
    <x v="0"/>
    <x v="0"/>
    <x v="0"/>
    <x v="0"/>
    <x v="0"/>
    <x v="0"/>
    <x v="0"/>
    <x v="0"/>
    <x v="0"/>
    <x v="0"/>
    <x v="0"/>
    <s v="Pagamento a favor do Tesoureiro Municipal, referente a aquisição de combustíveis, conforme anexo."/>
  </r>
  <r>
    <x v="0"/>
    <n v="0"/>
    <n v="0"/>
    <n v="0"/>
    <n v="6000"/>
    <x v="2699"/>
    <x v="0"/>
    <x v="0"/>
    <x v="0"/>
    <s v="01.27.02.11"/>
    <x v="18"/>
    <x v="1"/>
    <x v="1"/>
    <s v="Saneamento básico"/>
    <s v="01.27.02"/>
    <s v="Saneamento básico"/>
    <s v="01.27.02"/>
    <x v="4"/>
    <x v="0"/>
    <x v="2"/>
    <x v="2"/>
    <x v="0"/>
    <x v="1"/>
    <x v="0"/>
    <x v="0"/>
    <x v="8"/>
    <s v="2024-10-15"/>
    <x v="3"/>
    <n v="6000"/>
    <x v="0"/>
    <m/>
    <x v="0"/>
    <m/>
    <x v="394"/>
    <n v="100479361"/>
    <x v="0"/>
    <x v="0"/>
    <s v="Reforço do saneamento básico"/>
    <s v="ORI"/>
    <x v="0"/>
    <m/>
    <x v="0"/>
    <x v="0"/>
    <x v="0"/>
    <x v="0"/>
    <x v="0"/>
    <x v="0"/>
    <x v="0"/>
    <x v="0"/>
    <x v="0"/>
    <x v="0"/>
    <x v="0"/>
    <s v="Reforço do saneamento básico"/>
    <x v="0"/>
    <x v="0"/>
    <x v="0"/>
    <x v="0"/>
    <x v="1"/>
    <x v="0"/>
    <x v="0"/>
    <x v="0"/>
    <x v="0"/>
    <x v="0"/>
    <x v="0"/>
    <x v="0"/>
    <s v="Pagamento a favor da Restaurante Fátima Varela, pela a aquisição de 10 almoço servidas aos pessoal de recolha de resíduos sólidos e urbanos da CMSM, conforme anexo."/>
  </r>
  <r>
    <x v="0"/>
    <n v="0"/>
    <n v="0"/>
    <n v="0"/>
    <n v="12000"/>
    <x v="2700"/>
    <x v="0"/>
    <x v="0"/>
    <x v="0"/>
    <s v="03.16.15"/>
    <x v="0"/>
    <x v="0"/>
    <x v="0"/>
    <s v="Direção Financeira"/>
    <s v="03.16.15"/>
    <s v="Direção Financeira"/>
    <s v="03.16.15"/>
    <x v="41"/>
    <x v="0"/>
    <x v="0"/>
    <x v="1"/>
    <x v="0"/>
    <x v="0"/>
    <x v="0"/>
    <x v="0"/>
    <x v="8"/>
    <s v="2024-10-15"/>
    <x v="3"/>
    <n v="12000"/>
    <x v="0"/>
    <m/>
    <x v="0"/>
    <m/>
    <x v="408"/>
    <n v="100479182"/>
    <x v="0"/>
    <x v="0"/>
    <s v="Direção Financeira"/>
    <s v="ORI"/>
    <x v="0"/>
    <m/>
    <x v="0"/>
    <x v="0"/>
    <x v="0"/>
    <x v="0"/>
    <x v="0"/>
    <x v="0"/>
    <x v="0"/>
    <x v="0"/>
    <x v="0"/>
    <x v="0"/>
    <x v="0"/>
    <s v="Direção Financeira"/>
    <x v="0"/>
    <x v="0"/>
    <x v="0"/>
    <x v="0"/>
    <x v="0"/>
    <x v="0"/>
    <x v="0"/>
    <x v="0"/>
    <x v="0"/>
    <x v="0"/>
    <x v="0"/>
    <x v="0"/>
    <s v="Pagamento a favor da CAD &amp; Perreira, referente a aquisição de serviços de reparação de standes da CMSM, conforme anexo."/>
  </r>
  <r>
    <x v="0"/>
    <n v="0"/>
    <n v="0"/>
    <n v="0"/>
    <n v="30000"/>
    <x v="2701"/>
    <x v="0"/>
    <x v="0"/>
    <x v="0"/>
    <s v="03.16.15"/>
    <x v="0"/>
    <x v="0"/>
    <x v="0"/>
    <s v="Direção Financeira"/>
    <s v="03.16.15"/>
    <s v="Direção Financeira"/>
    <s v="03.16.15"/>
    <x v="30"/>
    <x v="0"/>
    <x v="0"/>
    <x v="0"/>
    <x v="1"/>
    <x v="0"/>
    <x v="0"/>
    <x v="0"/>
    <x v="8"/>
    <s v="2024-10-16"/>
    <x v="3"/>
    <n v="30000"/>
    <x v="0"/>
    <m/>
    <x v="0"/>
    <m/>
    <x v="352"/>
    <n v="100476546"/>
    <x v="0"/>
    <x v="0"/>
    <s v="Direção Financeira"/>
    <s v="ORI"/>
    <x v="0"/>
    <m/>
    <x v="0"/>
    <x v="0"/>
    <x v="0"/>
    <x v="0"/>
    <x v="0"/>
    <x v="0"/>
    <x v="0"/>
    <x v="0"/>
    <x v="0"/>
    <x v="0"/>
    <x v="0"/>
    <s v="Direção Financeira"/>
    <x v="0"/>
    <x v="0"/>
    <x v="0"/>
    <x v="0"/>
    <x v="0"/>
    <x v="0"/>
    <x v="0"/>
    <x v="0"/>
    <x v="0"/>
    <x v="0"/>
    <x v="0"/>
    <x v="0"/>
    <s v="Adiantamento de salário a favor do funcionário Jailson Lopes Miranda, conforme anexo"/>
  </r>
  <r>
    <x v="0"/>
    <n v="0"/>
    <n v="0"/>
    <n v="0"/>
    <n v="2000"/>
    <x v="2702"/>
    <x v="0"/>
    <x v="0"/>
    <x v="0"/>
    <s v="03.16.15"/>
    <x v="0"/>
    <x v="0"/>
    <x v="0"/>
    <s v="Direção Financeira"/>
    <s v="03.16.15"/>
    <s v="Direção Financeira"/>
    <s v="03.16.15"/>
    <x v="3"/>
    <x v="0"/>
    <x v="0"/>
    <x v="1"/>
    <x v="0"/>
    <x v="0"/>
    <x v="0"/>
    <x v="0"/>
    <x v="8"/>
    <s v="2024-10-16"/>
    <x v="3"/>
    <n v="2000"/>
    <x v="0"/>
    <m/>
    <x v="0"/>
    <m/>
    <x v="409"/>
    <n v="100479740"/>
    <x v="0"/>
    <x v="0"/>
    <s v="Direção Financeira"/>
    <s v="ORI"/>
    <x v="0"/>
    <m/>
    <x v="0"/>
    <x v="0"/>
    <x v="0"/>
    <x v="0"/>
    <x v="0"/>
    <x v="0"/>
    <x v="0"/>
    <x v="0"/>
    <x v="0"/>
    <x v="0"/>
    <x v="0"/>
    <s v="Direção Financeira"/>
    <x v="0"/>
    <x v="0"/>
    <x v="0"/>
    <x v="0"/>
    <x v="0"/>
    <x v="0"/>
    <x v="0"/>
    <x v="0"/>
    <x v="0"/>
    <x v="0"/>
    <x v="0"/>
    <x v="0"/>
    <s v="Ajuda de custo a favor do Sr. Ermelindo Tavares De Sousa pela sua deslocação em missão de serviço.  "/>
  </r>
  <r>
    <x v="0"/>
    <n v="0"/>
    <n v="0"/>
    <n v="0"/>
    <n v="1350"/>
    <x v="2703"/>
    <x v="0"/>
    <x v="0"/>
    <x v="0"/>
    <s v="01.27.04.03"/>
    <x v="4"/>
    <x v="1"/>
    <x v="1"/>
    <s v="Infra-Estruturas e Transportes"/>
    <s v="01.27.04"/>
    <s v="Infra-Estruturas e Transportes"/>
    <s v="01.27.04"/>
    <x v="4"/>
    <x v="0"/>
    <x v="2"/>
    <x v="2"/>
    <x v="0"/>
    <x v="1"/>
    <x v="0"/>
    <x v="0"/>
    <x v="8"/>
    <s v="2024-10-17"/>
    <x v="3"/>
    <n v="1350"/>
    <x v="0"/>
    <m/>
    <x v="0"/>
    <m/>
    <x v="2"/>
    <n v="100474696"/>
    <x v="0"/>
    <x v="1"/>
    <s v="Plano de emergencia da epoca de chuvas"/>
    <s v="ORI"/>
    <x v="0"/>
    <m/>
    <x v="0"/>
    <x v="0"/>
    <x v="0"/>
    <x v="0"/>
    <x v="0"/>
    <x v="0"/>
    <x v="0"/>
    <x v="0"/>
    <x v="0"/>
    <x v="0"/>
    <x v="0"/>
    <s v="Plano de emergencia da epoca de chuvas"/>
    <x v="0"/>
    <x v="0"/>
    <x v="0"/>
    <x v="0"/>
    <x v="1"/>
    <x v="0"/>
    <x v="0"/>
    <x v="0"/>
    <x v="0"/>
    <x v="0"/>
    <x v="1"/>
    <x v="0"/>
    <s v="Pagamento a favor da Danilson Correia De Oliveira, referente a serviços de limpeza de estrada de estrada de cesso Pedra Larga-Fundo em Ribeira de São Miguel, conforme anexo."/>
  </r>
  <r>
    <x v="0"/>
    <n v="0"/>
    <n v="0"/>
    <n v="0"/>
    <n v="7650"/>
    <x v="2703"/>
    <x v="0"/>
    <x v="0"/>
    <x v="0"/>
    <s v="01.27.04.03"/>
    <x v="4"/>
    <x v="1"/>
    <x v="1"/>
    <s v="Infra-Estruturas e Transportes"/>
    <s v="01.27.04"/>
    <s v="Infra-Estruturas e Transportes"/>
    <s v="01.27.04"/>
    <x v="4"/>
    <x v="0"/>
    <x v="2"/>
    <x v="2"/>
    <x v="0"/>
    <x v="1"/>
    <x v="0"/>
    <x v="0"/>
    <x v="8"/>
    <s v="2024-10-17"/>
    <x v="3"/>
    <n v="7650"/>
    <x v="0"/>
    <m/>
    <x v="0"/>
    <m/>
    <x v="410"/>
    <n v="100479373"/>
    <x v="0"/>
    <x v="0"/>
    <s v="Plano de emergencia da epoca de chuvas"/>
    <s v="ORI"/>
    <x v="0"/>
    <m/>
    <x v="0"/>
    <x v="0"/>
    <x v="0"/>
    <x v="0"/>
    <x v="0"/>
    <x v="0"/>
    <x v="0"/>
    <x v="0"/>
    <x v="0"/>
    <x v="0"/>
    <x v="0"/>
    <s v="Plano de emergencia da epoca de chuvas"/>
    <x v="0"/>
    <x v="0"/>
    <x v="0"/>
    <x v="0"/>
    <x v="1"/>
    <x v="0"/>
    <x v="0"/>
    <x v="0"/>
    <x v="0"/>
    <x v="0"/>
    <x v="0"/>
    <x v="0"/>
    <s v="Pagamento a favor da Danilson Correia De Oliveira, referente a serviços de limpeza de estrada de estrada de cesso Pedra Larga-Fundo em Ribeira de São Miguel, conforme anexo."/>
  </r>
  <r>
    <x v="0"/>
    <n v="0"/>
    <n v="0"/>
    <n v="0"/>
    <n v="20000"/>
    <x v="2704"/>
    <x v="0"/>
    <x v="0"/>
    <x v="0"/>
    <s v="01.25.04.22"/>
    <x v="7"/>
    <x v="3"/>
    <x v="3"/>
    <s v="Cultura"/>
    <s v="01.25.04"/>
    <s v="Cultura"/>
    <s v="01.25.04"/>
    <x v="4"/>
    <x v="0"/>
    <x v="2"/>
    <x v="2"/>
    <x v="0"/>
    <x v="1"/>
    <x v="0"/>
    <x v="0"/>
    <x v="8"/>
    <s v="2024-10-18"/>
    <x v="3"/>
    <n v="20000"/>
    <x v="0"/>
    <m/>
    <x v="0"/>
    <m/>
    <x v="411"/>
    <n v="100479641"/>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José Luiz Mendes Tavares, referente a gratificação atuação no festival de batuque e funaná, conforme anexo. "/>
  </r>
  <r>
    <x v="0"/>
    <n v="0"/>
    <n v="0"/>
    <n v="0"/>
    <n v="40000"/>
    <x v="2705"/>
    <x v="0"/>
    <x v="0"/>
    <x v="0"/>
    <s v="01.25.04.22"/>
    <x v="7"/>
    <x v="3"/>
    <x v="3"/>
    <s v="Cultura"/>
    <s v="01.25.04"/>
    <s v="Cultura"/>
    <s v="01.25.04"/>
    <x v="4"/>
    <x v="0"/>
    <x v="2"/>
    <x v="2"/>
    <x v="0"/>
    <x v="1"/>
    <x v="0"/>
    <x v="0"/>
    <x v="8"/>
    <s v="2024-10-18"/>
    <x v="3"/>
    <n v="40000"/>
    <x v="0"/>
    <m/>
    <x v="0"/>
    <m/>
    <x v="412"/>
    <n v="10047974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Atanásio Gonçalves, referente a gratificação atuação no festival de batuque e funaná, conforme anexo. "/>
  </r>
  <r>
    <x v="0"/>
    <n v="0"/>
    <n v="0"/>
    <n v="0"/>
    <n v="20000"/>
    <x v="2706"/>
    <x v="0"/>
    <x v="0"/>
    <x v="0"/>
    <s v="01.25.04.22"/>
    <x v="7"/>
    <x v="3"/>
    <x v="3"/>
    <s v="Cultura"/>
    <s v="01.25.04"/>
    <s v="Cultura"/>
    <s v="01.25.04"/>
    <x v="4"/>
    <x v="0"/>
    <x v="2"/>
    <x v="2"/>
    <x v="0"/>
    <x v="1"/>
    <x v="0"/>
    <x v="0"/>
    <x v="8"/>
    <s v="2024-10-18"/>
    <x v="3"/>
    <n v="20000"/>
    <x v="0"/>
    <m/>
    <x v="0"/>
    <m/>
    <x v="413"/>
    <n v="10047974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Adérito Correia Lopes, referente a gratificação atuação no festival de batuque e funaná, conforme anexo. "/>
  </r>
  <r>
    <x v="0"/>
    <n v="0"/>
    <n v="0"/>
    <n v="0"/>
    <n v="15000"/>
    <x v="2707"/>
    <x v="0"/>
    <x v="0"/>
    <x v="0"/>
    <s v="01.25.04.22"/>
    <x v="7"/>
    <x v="3"/>
    <x v="3"/>
    <s v="Cultura"/>
    <s v="01.25.04"/>
    <s v="Cultura"/>
    <s v="01.25.04"/>
    <x v="4"/>
    <x v="0"/>
    <x v="2"/>
    <x v="2"/>
    <x v="0"/>
    <x v="1"/>
    <x v="0"/>
    <x v="0"/>
    <x v="8"/>
    <s v="2024-10-18"/>
    <x v="3"/>
    <n v="15000"/>
    <x v="0"/>
    <m/>
    <x v="0"/>
    <m/>
    <x v="302"/>
    <n v="10047855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Quintino Bipasa, referente a gratificação atuação no festival de batuque e funaná, conforme anexo. "/>
  </r>
  <r>
    <x v="0"/>
    <n v="0"/>
    <n v="0"/>
    <n v="0"/>
    <n v="60000"/>
    <x v="2708"/>
    <x v="0"/>
    <x v="0"/>
    <x v="0"/>
    <s v="01.25.04.22"/>
    <x v="7"/>
    <x v="3"/>
    <x v="3"/>
    <s v="Cultura"/>
    <s v="01.25.04"/>
    <s v="Cultura"/>
    <s v="01.25.04"/>
    <x v="4"/>
    <x v="0"/>
    <x v="2"/>
    <x v="2"/>
    <x v="0"/>
    <x v="1"/>
    <x v="0"/>
    <x v="0"/>
    <x v="8"/>
    <s v="2024-10-18"/>
    <x v="3"/>
    <n v="60000"/>
    <x v="0"/>
    <m/>
    <x v="0"/>
    <m/>
    <x v="414"/>
    <n v="10043494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MARIA TERESA MENDES FERNANDES, referente a gratificação atuação no festival de batuque e funaná, conforme anexo. "/>
  </r>
  <r>
    <x v="0"/>
    <n v="0"/>
    <n v="0"/>
    <n v="0"/>
    <n v="20000"/>
    <x v="2709"/>
    <x v="0"/>
    <x v="0"/>
    <x v="0"/>
    <s v="01.25.04.22"/>
    <x v="7"/>
    <x v="3"/>
    <x v="3"/>
    <s v="Cultura"/>
    <s v="01.25.04"/>
    <s v="Cultura"/>
    <s v="01.25.04"/>
    <x v="4"/>
    <x v="0"/>
    <x v="2"/>
    <x v="2"/>
    <x v="0"/>
    <x v="1"/>
    <x v="0"/>
    <x v="0"/>
    <x v="8"/>
    <s v="2024-10-18"/>
    <x v="3"/>
    <n v="20000"/>
    <x v="0"/>
    <m/>
    <x v="0"/>
    <m/>
    <x v="415"/>
    <n v="10047704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Ana Suzete Mendes Gomes Landim, referente a gratificação atuação no festival de batuque e funaná, conforme anexo. "/>
  </r>
  <r>
    <x v="0"/>
    <n v="0"/>
    <n v="0"/>
    <n v="0"/>
    <n v="20000"/>
    <x v="2710"/>
    <x v="0"/>
    <x v="0"/>
    <x v="0"/>
    <s v="01.25.04.22"/>
    <x v="7"/>
    <x v="3"/>
    <x v="3"/>
    <s v="Cultura"/>
    <s v="01.25.04"/>
    <s v="Cultura"/>
    <s v="01.25.04"/>
    <x v="4"/>
    <x v="0"/>
    <x v="2"/>
    <x v="2"/>
    <x v="0"/>
    <x v="1"/>
    <x v="0"/>
    <x v="0"/>
    <x v="8"/>
    <s v="2024-10-18"/>
    <x v="3"/>
    <n v="20000"/>
    <x v="0"/>
    <m/>
    <x v="0"/>
    <m/>
    <x v="416"/>
    <n v="100479461"/>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Maria Da Conceição Soares Lopes Tavares , referente a gratificação atuação no festival de batuque e funaná, conforme anexo. "/>
  </r>
  <r>
    <x v="0"/>
    <n v="0"/>
    <n v="0"/>
    <n v="0"/>
    <n v="50000"/>
    <x v="2711"/>
    <x v="0"/>
    <x v="0"/>
    <x v="0"/>
    <s v="01.25.04.22"/>
    <x v="7"/>
    <x v="3"/>
    <x v="3"/>
    <s v="Cultura"/>
    <s v="01.25.04"/>
    <s v="Cultura"/>
    <s v="01.25.04"/>
    <x v="4"/>
    <x v="0"/>
    <x v="2"/>
    <x v="2"/>
    <x v="0"/>
    <x v="1"/>
    <x v="0"/>
    <x v="0"/>
    <x v="8"/>
    <s v="2024-10-18"/>
    <x v="3"/>
    <n v="50000"/>
    <x v="0"/>
    <m/>
    <x v="0"/>
    <m/>
    <x v="417"/>
    <n v="100434869"/>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MARIA CONCEIÇÃO SILVA DE CARVALHO , referente a gratificação atuação no festival de batuque e funaná, conforme anexo. "/>
  </r>
  <r>
    <x v="0"/>
    <n v="0"/>
    <n v="0"/>
    <n v="0"/>
    <n v="20000"/>
    <x v="2712"/>
    <x v="0"/>
    <x v="0"/>
    <x v="0"/>
    <s v="01.25.04.22"/>
    <x v="7"/>
    <x v="3"/>
    <x v="3"/>
    <s v="Cultura"/>
    <s v="01.25.04"/>
    <s v="Cultura"/>
    <s v="01.25.04"/>
    <x v="4"/>
    <x v="0"/>
    <x v="2"/>
    <x v="2"/>
    <x v="0"/>
    <x v="1"/>
    <x v="0"/>
    <x v="0"/>
    <x v="8"/>
    <s v="2024-10-18"/>
    <x v="3"/>
    <n v="20000"/>
    <x v="0"/>
    <m/>
    <x v="0"/>
    <m/>
    <x v="418"/>
    <n v="10047947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Andradina Sanches Cabral, referente a gratificação atuação no festival de batuque e funaná, conforme anexo. "/>
  </r>
  <r>
    <x v="0"/>
    <n v="0"/>
    <n v="0"/>
    <n v="0"/>
    <n v="20000"/>
    <x v="2713"/>
    <x v="0"/>
    <x v="0"/>
    <x v="0"/>
    <s v="01.25.04.22"/>
    <x v="7"/>
    <x v="3"/>
    <x v="3"/>
    <s v="Cultura"/>
    <s v="01.25.04"/>
    <s v="Cultura"/>
    <s v="01.25.04"/>
    <x v="4"/>
    <x v="0"/>
    <x v="2"/>
    <x v="2"/>
    <x v="0"/>
    <x v="1"/>
    <x v="0"/>
    <x v="0"/>
    <x v="8"/>
    <s v="2024-10-18"/>
    <x v="3"/>
    <n v="20000"/>
    <x v="0"/>
    <m/>
    <x v="0"/>
    <m/>
    <x v="419"/>
    <n v="10047922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Denilson Carvalho Robalo, referente a gratificação atuação no festival de batuque e funaná, conforme anexo.  "/>
  </r>
  <r>
    <x v="0"/>
    <n v="0"/>
    <n v="0"/>
    <n v="0"/>
    <n v="15000"/>
    <x v="2714"/>
    <x v="0"/>
    <x v="0"/>
    <x v="0"/>
    <s v="01.25.04.22"/>
    <x v="7"/>
    <x v="3"/>
    <x v="3"/>
    <s v="Cultura"/>
    <s v="01.25.04"/>
    <s v="Cultura"/>
    <s v="01.25.04"/>
    <x v="4"/>
    <x v="0"/>
    <x v="2"/>
    <x v="2"/>
    <x v="0"/>
    <x v="1"/>
    <x v="0"/>
    <x v="0"/>
    <x v="8"/>
    <s v="2024-10-18"/>
    <x v="3"/>
    <n v="15000"/>
    <x v="0"/>
    <m/>
    <x v="0"/>
    <m/>
    <x v="113"/>
    <n v="10047614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Rolando Rocha Da Luz Tavares, referente a gratificação atuação no festival de batuque e funaná, conforme anexo. "/>
  </r>
  <r>
    <x v="0"/>
    <n v="0"/>
    <n v="0"/>
    <n v="0"/>
    <n v="15000"/>
    <x v="2715"/>
    <x v="0"/>
    <x v="0"/>
    <x v="0"/>
    <s v="01.25.04.22"/>
    <x v="7"/>
    <x v="3"/>
    <x v="3"/>
    <s v="Cultura"/>
    <s v="01.25.04"/>
    <s v="Cultura"/>
    <s v="01.25.04"/>
    <x v="4"/>
    <x v="0"/>
    <x v="2"/>
    <x v="2"/>
    <x v="0"/>
    <x v="1"/>
    <x v="0"/>
    <x v="0"/>
    <x v="8"/>
    <s v="2024-10-18"/>
    <x v="3"/>
    <n v="15000"/>
    <x v="0"/>
    <m/>
    <x v="0"/>
    <m/>
    <x v="420"/>
    <n v="10047974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Jailson Correia Miranda, referente a gratificação atuação no festival de batuque e funaná, conforme anexo.  "/>
  </r>
  <r>
    <x v="0"/>
    <n v="0"/>
    <n v="0"/>
    <n v="0"/>
    <n v="8000"/>
    <x v="2716"/>
    <x v="0"/>
    <x v="0"/>
    <x v="0"/>
    <s v="01.25.04.22"/>
    <x v="7"/>
    <x v="3"/>
    <x v="3"/>
    <s v="Cultura"/>
    <s v="01.25.04"/>
    <s v="Cultura"/>
    <s v="01.25.04"/>
    <x v="4"/>
    <x v="0"/>
    <x v="2"/>
    <x v="2"/>
    <x v="0"/>
    <x v="1"/>
    <x v="0"/>
    <x v="0"/>
    <x v="8"/>
    <s v="2024-10-18"/>
    <x v="3"/>
    <n v="8000"/>
    <x v="0"/>
    <m/>
    <x v="0"/>
    <m/>
    <x v="421"/>
    <n v="100479749"/>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Maria Monteiro Semedo Pereira, referente a gratificação atuação no festival de batuque e funaná, conforme anexo.  "/>
  </r>
  <r>
    <x v="0"/>
    <n v="0"/>
    <n v="0"/>
    <n v="0"/>
    <n v="5000"/>
    <x v="2717"/>
    <x v="0"/>
    <x v="0"/>
    <x v="0"/>
    <s v="01.25.04.22"/>
    <x v="7"/>
    <x v="3"/>
    <x v="3"/>
    <s v="Cultura"/>
    <s v="01.25.04"/>
    <s v="Cultura"/>
    <s v="01.25.04"/>
    <x v="4"/>
    <x v="0"/>
    <x v="2"/>
    <x v="2"/>
    <x v="0"/>
    <x v="1"/>
    <x v="0"/>
    <x v="0"/>
    <x v="8"/>
    <s v="2024-10-18"/>
    <x v="3"/>
    <n v="5000"/>
    <x v="0"/>
    <m/>
    <x v="0"/>
    <m/>
    <x v="422"/>
    <n v="10047912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Gilson Pascoal Almeida Fernandes, referente a gratificação atuação no festival de batuque e funaná, conforme anexo.  "/>
  </r>
  <r>
    <x v="0"/>
    <n v="0"/>
    <n v="0"/>
    <n v="0"/>
    <n v="5000"/>
    <x v="2718"/>
    <x v="0"/>
    <x v="0"/>
    <x v="0"/>
    <s v="01.25.04.22"/>
    <x v="7"/>
    <x v="3"/>
    <x v="3"/>
    <s v="Cultura"/>
    <s v="01.25.04"/>
    <s v="Cultura"/>
    <s v="01.25.04"/>
    <x v="4"/>
    <x v="0"/>
    <x v="2"/>
    <x v="2"/>
    <x v="0"/>
    <x v="1"/>
    <x v="0"/>
    <x v="0"/>
    <x v="8"/>
    <s v="2024-10-18"/>
    <x v="3"/>
    <n v="5000"/>
    <x v="0"/>
    <m/>
    <x v="0"/>
    <m/>
    <x v="423"/>
    <n v="100479750"/>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Gelison Jorge De Brito, referente a gratificação atuação no festival de batuque e funaná, conforme anexo. "/>
  </r>
  <r>
    <x v="1"/>
    <n v="0"/>
    <n v="0"/>
    <n v="0"/>
    <n v="2000000"/>
    <x v="2719"/>
    <x v="0"/>
    <x v="0"/>
    <x v="0"/>
    <s v="01.27.03.12"/>
    <x v="53"/>
    <x v="1"/>
    <x v="1"/>
    <s v="Gestão de Recursos Hídricos"/>
    <s v="01.27.03"/>
    <s v="Gestão de Recursos Hídricos"/>
    <s v="01.27.03"/>
    <x v="46"/>
    <x v="0"/>
    <x v="0"/>
    <x v="0"/>
    <x v="0"/>
    <x v="1"/>
    <x v="1"/>
    <x v="0"/>
    <x v="8"/>
    <s v="2024-10-18"/>
    <x v="3"/>
    <n v="2000000"/>
    <x v="0"/>
    <m/>
    <x v="0"/>
    <m/>
    <x v="252"/>
    <n v="100356873"/>
    <x v="0"/>
    <x v="0"/>
    <s v="Ligações Domiciliarias em Jaquetão e Ribeira de Flamengos"/>
    <s v="ORI"/>
    <x v="0"/>
    <s v="LDJF"/>
    <x v="0"/>
    <x v="0"/>
    <x v="0"/>
    <x v="0"/>
    <x v="0"/>
    <x v="0"/>
    <x v="0"/>
    <x v="0"/>
    <x v="0"/>
    <x v="0"/>
    <x v="0"/>
    <s v="Ligações Domiciliarias em Jaquetão e Ribeira de Flamengos"/>
    <x v="0"/>
    <x v="0"/>
    <x v="0"/>
    <x v="0"/>
    <x v="1"/>
    <x v="0"/>
    <x v="0"/>
    <x v="0"/>
    <x v="0"/>
    <x v="0"/>
    <x v="0"/>
    <x v="0"/>
    <s v="Pagamento uma parcela favor da Empresa MCV, correspondente ao auto nº1 a faturação dos trabalhos construção rede adução e distribuição de água potável em ribeira de Flamengos, conforme anexo. "/>
  </r>
  <r>
    <x v="0"/>
    <n v="0"/>
    <n v="0"/>
    <n v="0"/>
    <n v="82860"/>
    <x v="2720"/>
    <x v="0"/>
    <x v="0"/>
    <x v="0"/>
    <s v="03.16.15"/>
    <x v="0"/>
    <x v="0"/>
    <x v="0"/>
    <s v="Direção Financeira"/>
    <s v="03.16.15"/>
    <s v="Direção Financeira"/>
    <s v="03.16.15"/>
    <x v="41"/>
    <x v="0"/>
    <x v="0"/>
    <x v="1"/>
    <x v="0"/>
    <x v="0"/>
    <x v="0"/>
    <x v="0"/>
    <x v="8"/>
    <s v="2024-10-18"/>
    <x v="3"/>
    <n v="82860"/>
    <x v="0"/>
    <m/>
    <x v="0"/>
    <m/>
    <x v="97"/>
    <n v="100479452"/>
    <x v="0"/>
    <x v="0"/>
    <s v="Direção Financeira"/>
    <s v="ORI"/>
    <x v="0"/>
    <m/>
    <x v="0"/>
    <x v="0"/>
    <x v="0"/>
    <x v="0"/>
    <x v="0"/>
    <x v="0"/>
    <x v="0"/>
    <x v="0"/>
    <x v="0"/>
    <x v="0"/>
    <x v="0"/>
    <s v="Direção Financeira"/>
    <x v="0"/>
    <x v="0"/>
    <x v="0"/>
    <x v="0"/>
    <x v="0"/>
    <x v="0"/>
    <x v="0"/>
    <x v="0"/>
    <x v="0"/>
    <x v="0"/>
    <x v="0"/>
    <x v="0"/>
    <s v="Pagamento a favor Empresa Newash Automovel, referente serviço de manutenção das viaturas afetos aos serviços da CMSM, conforme anexo. "/>
  </r>
  <r>
    <x v="0"/>
    <n v="0"/>
    <n v="0"/>
    <n v="0"/>
    <n v="40000"/>
    <x v="2721"/>
    <x v="0"/>
    <x v="0"/>
    <x v="0"/>
    <s v="03.16.19"/>
    <x v="21"/>
    <x v="0"/>
    <x v="0"/>
    <s v="Direção de Inovação e Desporto"/>
    <s v="03.16.19"/>
    <s v="Direção de Inovação e Desporto"/>
    <s v="03.16.19"/>
    <x v="3"/>
    <x v="0"/>
    <x v="0"/>
    <x v="1"/>
    <x v="0"/>
    <x v="0"/>
    <x v="0"/>
    <x v="0"/>
    <x v="8"/>
    <s v="2024-10-18"/>
    <x v="3"/>
    <n v="40000"/>
    <x v="0"/>
    <m/>
    <x v="0"/>
    <m/>
    <x v="424"/>
    <n v="100477528"/>
    <x v="0"/>
    <x v="0"/>
    <s v="Direção de Inovação e Desporto"/>
    <s v="ORI"/>
    <x v="0"/>
    <m/>
    <x v="0"/>
    <x v="0"/>
    <x v="0"/>
    <x v="0"/>
    <x v="0"/>
    <x v="0"/>
    <x v="0"/>
    <x v="0"/>
    <x v="0"/>
    <x v="0"/>
    <x v="0"/>
    <s v="Direção de Inovação e Desporto"/>
    <x v="0"/>
    <x v="0"/>
    <x v="0"/>
    <x v="0"/>
    <x v="0"/>
    <x v="0"/>
    <x v="0"/>
    <x v="0"/>
    <x v="0"/>
    <x v="0"/>
    <x v="0"/>
    <x v="0"/>
    <s v="Ajuda de custo a favor do senhor Quinzinho Correia Ferreira pela a sua deslocação em missão de serviço (Praia Lisboa Praia), conforme justificativo em anexo.  "/>
  </r>
  <r>
    <x v="0"/>
    <n v="0"/>
    <n v="0"/>
    <n v="0"/>
    <n v="12000"/>
    <x v="2722"/>
    <x v="0"/>
    <x v="0"/>
    <x v="0"/>
    <s v="01.25.01.11"/>
    <x v="17"/>
    <x v="3"/>
    <x v="3"/>
    <s v="Educação"/>
    <s v="01.25.01"/>
    <s v="Educação"/>
    <s v="01.25.01"/>
    <x v="4"/>
    <x v="0"/>
    <x v="2"/>
    <x v="2"/>
    <x v="0"/>
    <x v="1"/>
    <x v="0"/>
    <x v="0"/>
    <x v="8"/>
    <s v="2024-10-18"/>
    <x v="3"/>
    <n v="12000"/>
    <x v="0"/>
    <m/>
    <x v="0"/>
    <m/>
    <x v="425"/>
    <n v="100478922"/>
    <x v="0"/>
    <x v="0"/>
    <s v="Apoio ao Ensino Básico e Secundário"/>
    <s v="ORI"/>
    <x v="0"/>
    <s v="AEBS"/>
    <x v="0"/>
    <x v="0"/>
    <x v="0"/>
    <x v="0"/>
    <x v="0"/>
    <x v="0"/>
    <x v="0"/>
    <x v="0"/>
    <x v="0"/>
    <x v="0"/>
    <x v="0"/>
    <s v="Apoio ao Ensino Básico e Secundário"/>
    <x v="0"/>
    <x v="0"/>
    <x v="0"/>
    <x v="0"/>
    <x v="1"/>
    <x v="0"/>
    <x v="0"/>
    <x v="0"/>
    <x v="0"/>
    <x v="0"/>
    <x v="0"/>
    <x v="0"/>
    <s v="Apoio social a favor da Sra. Ineida Conceição Gomes Moreno, para pagamento de despesa de estadia/alojamento estudante, conforme anexo."/>
  </r>
  <r>
    <x v="0"/>
    <n v="0"/>
    <n v="0"/>
    <n v="0"/>
    <n v="121500"/>
    <x v="2723"/>
    <x v="0"/>
    <x v="0"/>
    <x v="0"/>
    <s v="03.16.15"/>
    <x v="0"/>
    <x v="0"/>
    <x v="0"/>
    <s v="Direção Financeira"/>
    <s v="03.16.15"/>
    <s v="Direção Financeira"/>
    <s v="03.16.15"/>
    <x v="43"/>
    <x v="0"/>
    <x v="0"/>
    <x v="1"/>
    <x v="0"/>
    <x v="0"/>
    <x v="0"/>
    <x v="0"/>
    <x v="8"/>
    <s v="2024-10-21"/>
    <x v="3"/>
    <n v="121500"/>
    <x v="0"/>
    <m/>
    <x v="0"/>
    <m/>
    <x v="426"/>
    <n v="100475780"/>
    <x v="0"/>
    <x v="0"/>
    <s v="Direção Financeira"/>
    <s v="ORI"/>
    <x v="0"/>
    <m/>
    <x v="0"/>
    <x v="0"/>
    <x v="0"/>
    <x v="0"/>
    <x v="0"/>
    <x v="0"/>
    <x v="0"/>
    <x v="0"/>
    <x v="0"/>
    <x v="0"/>
    <x v="0"/>
    <s v="Direção Financeira"/>
    <x v="0"/>
    <x v="0"/>
    <x v="0"/>
    <x v="0"/>
    <x v="0"/>
    <x v="0"/>
    <x v="0"/>
    <x v="0"/>
    <x v="0"/>
    <x v="0"/>
    <x v="0"/>
    <x v="0"/>
    <s v="Pagamento a favor da Oficina Batexapa - referente prestação de serviços de rapação de viatura, conforme anexo."/>
  </r>
  <r>
    <x v="0"/>
    <n v="0"/>
    <n v="0"/>
    <n v="0"/>
    <n v="495000"/>
    <x v="2724"/>
    <x v="0"/>
    <x v="0"/>
    <x v="0"/>
    <s v="01.25.04.22"/>
    <x v="7"/>
    <x v="3"/>
    <x v="3"/>
    <s v="Cultura"/>
    <s v="01.25.04"/>
    <s v="Cultura"/>
    <s v="01.25.04"/>
    <x v="4"/>
    <x v="0"/>
    <x v="2"/>
    <x v="2"/>
    <x v="0"/>
    <x v="1"/>
    <x v="0"/>
    <x v="0"/>
    <x v="8"/>
    <s v="2024-10-21"/>
    <x v="3"/>
    <n v="495000"/>
    <x v="0"/>
    <m/>
    <x v="0"/>
    <m/>
    <x v="33"/>
    <n v="10047862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de 50% do valor da fatura, referente a serviço de aluguer de som, palco, iluminação, camarim, na noite de Morna, Batuco, Funaná 21, 27, 28 de setembro e alojamento e alimentação do Sr. Tony Fica, conforme anexo."/>
  </r>
  <r>
    <x v="0"/>
    <n v="0"/>
    <n v="0"/>
    <n v="0"/>
    <n v="25264"/>
    <x v="2725"/>
    <x v="0"/>
    <x v="0"/>
    <x v="0"/>
    <s v="03.16.15"/>
    <x v="0"/>
    <x v="0"/>
    <x v="0"/>
    <s v="Direção Financeira"/>
    <s v="03.16.15"/>
    <s v="Direção Financeira"/>
    <s v="03.16.15"/>
    <x v="50"/>
    <x v="0"/>
    <x v="2"/>
    <x v="11"/>
    <x v="0"/>
    <x v="0"/>
    <x v="0"/>
    <x v="0"/>
    <x v="8"/>
    <s v="2024-10-21"/>
    <x v="3"/>
    <n v="25264"/>
    <x v="0"/>
    <m/>
    <x v="0"/>
    <m/>
    <x v="76"/>
    <n v="100394431"/>
    <x v="0"/>
    <x v="0"/>
    <s v="Direção Financeira"/>
    <s v="ORI"/>
    <x v="0"/>
    <m/>
    <x v="0"/>
    <x v="0"/>
    <x v="0"/>
    <x v="0"/>
    <x v="0"/>
    <x v="0"/>
    <x v="0"/>
    <x v="0"/>
    <x v="0"/>
    <x v="0"/>
    <x v="0"/>
    <s v="Direção Financeira"/>
    <x v="0"/>
    <x v="0"/>
    <x v="0"/>
    <x v="0"/>
    <x v="0"/>
    <x v="0"/>
    <x v="0"/>
    <x v="0"/>
    <x v="0"/>
    <x v="0"/>
    <x v="0"/>
    <x v="0"/>
    <s v="Pagamento a favor Garantia, referente seguro automóvel ST-22-RG e ST-24-RG, conforme anexo."/>
  </r>
  <r>
    <x v="0"/>
    <n v="0"/>
    <n v="0"/>
    <n v="0"/>
    <n v="163964"/>
    <x v="2726"/>
    <x v="0"/>
    <x v="0"/>
    <x v="0"/>
    <s v="01.27.04.03"/>
    <x v="4"/>
    <x v="1"/>
    <x v="1"/>
    <s v="Infra-Estruturas e Transportes"/>
    <s v="01.27.04"/>
    <s v="Infra-Estruturas e Transportes"/>
    <s v="01.27.04"/>
    <x v="4"/>
    <x v="0"/>
    <x v="2"/>
    <x v="2"/>
    <x v="0"/>
    <x v="1"/>
    <x v="0"/>
    <x v="0"/>
    <x v="8"/>
    <s v="2024-10-22"/>
    <x v="3"/>
    <n v="163964"/>
    <x v="0"/>
    <m/>
    <x v="0"/>
    <m/>
    <x v="27"/>
    <n v="100479096"/>
    <x v="0"/>
    <x v="0"/>
    <s v="Plano de emergencia da epoca de chuvas"/>
    <s v="ORI"/>
    <x v="0"/>
    <m/>
    <x v="0"/>
    <x v="0"/>
    <x v="0"/>
    <x v="0"/>
    <x v="0"/>
    <x v="0"/>
    <x v="0"/>
    <x v="0"/>
    <x v="0"/>
    <x v="0"/>
    <x v="0"/>
    <s v="Plano de emergencia da epoca de chuvas"/>
    <x v="0"/>
    <x v="0"/>
    <x v="0"/>
    <x v="0"/>
    <x v="1"/>
    <x v="0"/>
    <x v="0"/>
    <x v="0"/>
    <x v="0"/>
    <x v="0"/>
    <x v="0"/>
    <x v="0"/>
    <s v="Pagamento a favor da preço Preco Piquinoti Comercio Pecas Auto, pela a aquisição de jogo de reparação roda traseiro da Máquina Retroescavadora CAT 424D afeto as obras da CMSM, conforme anexo."/>
  </r>
  <r>
    <x v="0"/>
    <n v="0"/>
    <n v="0"/>
    <n v="0"/>
    <n v="78398"/>
    <x v="2727"/>
    <x v="0"/>
    <x v="0"/>
    <x v="0"/>
    <s v="03.16.15"/>
    <x v="0"/>
    <x v="0"/>
    <x v="0"/>
    <s v="Direção Financeira"/>
    <s v="03.16.15"/>
    <s v="Direção Financeira"/>
    <s v="03.16.15"/>
    <x v="0"/>
    <x v="0"/>
    <x v="0"/>
    <x v="0"/>
    <x v="0"/>
    <x v="0"/>
    <x v="0"/>
    <x v="0"/>
    <x v="8"/>
    <s v="2024-10-22"/>
    <x v="3"/>
    <n v="78398"/>
    <x v="0"/>
    <m/>
    <x v="0"/>
    <m/>
    <x v="27"/>
    <n v="100479096"/>
    <x v="0"/>
    <x v="0"/>
    <s v="Direção Financeira"/>
    <s v="ORI"/>
    <x v="0"/>
    <m/>
    <x v="0"/>
    <x v="0"/>
    <x v="0"/>
    <x v="0"/>
    <x v="0"/>
    <x v="0"/>
    <x v="0"/>
    <x v="0"/>
    <x v="0"/>
    <x v="0"/>
    <x v="0"/>
    <s v="Direção Financeira"/>
    <x v="0"/>
    <x v="0"/>
    <x v="0"/>
    <x v="0"/>
    <x v="0"/>
    <x v="0"/>
    <x v="0"/>
    <x v="0"/>
    <x v="0"/>
    <x v="0"/>
    <x v="0"/>
    <x v="0"/>
    <s v="Pagamento a favor da preço Preco Piquinoti Comercio Pecas Auto, pela a aquisição de par pinça travão para a viatura ST-24-RG afeto aos serviços da CMSM, conforme anexo."/>
  </r>
  <r>
    <x v="0"/>
    <n v="0"/>
    <n v="0"/>
    <n v="0"/>
    <n v="79120"/>
    <x v="2728"/>
    <x v="0"/>
    <x v="0"/>
    <x v="0"/>
    <s v="01.27.04.03"/>
    <x v="4"/>
    <x v="1"/>
    <x v="1"/>
    <s v="Infra-Estruturas e Transportes"/>
    <s v="01.27.04"/>
    <s v="Infra-Estruturas e Transportes"/>
    <s v="01.27.04"/>
    <x v="4"/>
    <x v="0"/>
    <x v="2"/>
    <x v="2"/>
    <x v="0"/>
    <x v="1"/>
    <x v="0"/>
    <x v="0"/>
    <x v="8"/>
    <s v="2024-10-22"/>
    <x v="3"/>
    <n v="79120"/>
    <x v="0"/>
    <m/>
    <x v="0"/>
    <m/>
    <x v="46"/>
    <n v="100478706"/>
    <x v="0"/>
    <x v="0"/>
    <s v="Plano de emergencia da epoca de chuvas"/>
    <s v="ORI"/>
    <x v="0"/>
    <m/>
    <x v="0"/>
    <x v="0"/>
    <x v="0"/>
    <x v="0"/>
    <x v="0"/>
    <x v="0"/>
    <x v="0"/>
    <x v="0"/>
    <x v="0"/>
    <x v="0"/>
    <x v="0"/>
    <s v="Plano de emergencia da epoca de chuvas"/>
    <x v="0"/>
    <x v="0"/>
    <x v="0"/>
    <x v="0"/>
    <x v="1"/>
    <x v="0"/>
    <x v="0"/>
    <x v="0"/>
    <x v="0"/>
    <x v="0"/>
    <x v="0"/>
    <x v="0"/>
    <s v="Pagamento a favor da Empresa Construções Furtado Fernandes, referente a prestação de serviços da requalificação urbana e ambiental em Achada Batalha, conforme anexo."/>
  </r>
  <r>
    <x v="0"/>
    <n v="0"/>
    <n v="0"/>
    <n v="0"/>
    <n v="5095"/>
    <x v="2729"/>
    <x v="0"/>
    <x v="0"/>
    <x v="0"/>
    <s v="03.16.28"/>
    <x v="36"/>
    <x v="0"/>
    <x v="0"/>
    <s v="Gabinete da Auditoria Interna"/>
    <s v="03.16.28"/>
    <s v="Gabinete da Auditoria Interna"/>
    <s v="03.16.28"/>
    <x v="30"/>
    <x v="0"/>
    <x v="0"/>
    <x v="0"/>
    <x v="1"/>
    <x v="0"/>
    <x v="0"/>
    <x v="0"/>
    <x v="8"/>
    <s v="2024-10-23"/>
    <x v="3"/>
    <n v="5095"/>
    <x v="0"/>
    <m/>
    <x v="0"/>
    <m/>
    <x v="2"/>
    <n v="100474696"/>
    <x v="0"/>
    <x v="1"/>
    <s v="Gabinete da Auditoria Interna"/>
    <s v="ORI"/>
    <x v="0"/>
    <s v="GAI"/>
    <x v="0"/>
    <x v="0"/>
    <x v="0"/>
    <x v="0"/>
    <x v="0"/>
    <x v="0"/>
    <x v="0"/>
    <x v="0"/>
    <x v="0"/>
    <x v="0"/>
    <x v="0"/>
    <s v="Gabinete da Auditoria Interna"/>
    <x v="0"/>
    <x v="0"/>
    <x v="0"/>
    <x v="0"/>
    <x v="0"/>
    <x v="0"/>
    <x v="0"/>
    <x v="0"/>
    <x v="0"/>
    <x v="0"/>
    <x v="1"/>
    <x v="0"/>
    <s v="Pagamento de salário referente a 10-2024"/>
  </r>
  <r>
    <x v="0"/>
    <n v="0"/>
    <n v="0"/>
    <n v="0"/>
    <n v="5840"/>
    <x v="2729"/>
    <x v="0"/>
    <x v="0"/>
    <x v="0"/>
    <s v="03.16.28"/>
    <x v="36"/>
    <x v="0"/>
    <x v="0"/>
    <s v="Gabinete da Auditoria Interna"/>
    <s v="03.16.28"/>
    <s v="Gabinete da Auditoria Interna"/>
    <s v="03.16.28"/>
    <x v="30"/>
    <x v="0"/>
    <x v="0"/>
    <x v="0"/>
    <x v="1"/>
    <x v="0"/>
    <x v="0"/>
    <x v="0"/>
    <x v="8"/>
    <s v="2024-10-23"/>
    <x v="3"/>
    <n v="5840"/>
    <x v="0"/>
    <m/>
    <x v="0"/>
    <m/>
    <x v="19"/>
    <n v="100474706"/>
    <x v="0"/>
    <x v="6"/>
    <s v="Gabinete da Auditoria Interna"/>
    <s v="ORI"/>
    <x v="0"/>
    <s v="GAI"/>
    <x v="0"/>
    <x v="0"/>
    <x v="0"/>
    <x v="0"/>
    <x v="0"/>
    <x v="0"/>
    <x v="0"/>
    <x v="0"/>
    <x v="0"/>
    <x v="0"/>
    <x v="0"/>
    <s v="Gabinete da Auditoria Interna"/>
    <x v="0"/>
    <x v="0"/>
    <x v="0"/>
    <x v="0"/>
    <x v="0"/>
    <x v="0"/>
    <x v="0"/>
    <x v="0"/>
    <x v="0"/>
    <x v="0"/>
    <x v="6"/>
    <x v="0"/>
    <s v="Pagamento de salário referente a 10-2024"/>
  </r>
  <r>
    <x v="0"/>
    <n v="0"/>
    <n v="0"/>
    <n v="0"/>
    <n v="62065"/>
    <x v="2729"/>
    <x v="0"/>
    <x v="0"/>
    <x v="0"/>
    <s v="03.16.28"/>
    <x v="36"/>
    <x v="0"/>
    <x v="0"/>
    <s v="Gabinete da Auditoria Interna"/>
    <s v="03.16.28"/>
    <s v="Gabinete da Auditoria Interna"/>
    <s v="03.16.28"/>
    <x v="30"/>
    <x v="0"/>
    <x v="0"/>
    <x v="0"/>
    <x v="1"/>
    <x v="0"/>
    <x v="0"/>
    <x v="0"/>
    <x v="8"/>
    <s v="2024-10-23"/>
    <x v="3"/>
    <n v="62065"/>
    <x v="0"/>
    <m/>
    <x v="0"/>
    <m/>
    <x v="6"/>
    <n v="100474914"/>
    <x v="0"/>
    <x v="0"/>
    <s v="Gabinete da Auditoria Interna"/>
    <s v="ORI"/>
    <x v="0"/>
    <s v="GAI"/>
    <x v="0"/>
    <x v="0"/>
    <x v="0"/>
    <x v="0"/>
    <x v="0"/>
    <x v="0"/>
    <x v="0"/>
    <x v="0"/>
    <x v="0"/>
    <x v="0"/>
    <x v="0"/>
    <s v="Gabinete da Auditoria Interna"/>
    <x v="0"/>
    <x v="0"/>
    <x v="0"/>
    <x v="0"/>
    <x v="0"/>
    <x v="0"/>
    <x v="0"/>
    <x v="0"/>
    <x v="0"/>
    <x v="0"/>
    <x v="0"/>
    <x v="0"/>
    <s v="Pagamento de salário referente a 10-2024"/>
  </r>
  <r>
    <x v="0"/>
    <n v="0"/>
    <n v="0"/>
    <n v="0"/>
    <n v="158"/>
    <x v="2730"/>
    <x v="0"/>
    <x v="0"/>
    <x v="0"/>
    <s v="03.16.01"/>
    <x v="38"/>
    <x v="0"/>
    <x v="0"/>
    <s v="Assembleia Municipal"/>
    <s v="03.16.01"/>
    <s v="Assembleia Municipal"/>
    <s v="03.16.01"/>
    <x v="31"/>
    <x v="0"/>
    <x v="0"/>
    <x v="1"/>
    <x v="0"/>
    <x v="0"/>
    <x v="0"/>
    <x v="0"/>
    <x v="8"/>
    <s v="2024-10-23"/>
    <x v="3"/>
    <n v="158"/>
    <x v="0"/>
    <m/>
    <x v="0"/>
    <m/>
    <x v="2"/>
    <n v="100474696"/>
    <x v="0"/>
    <x v="1"/>
    <s v="Assembleia Municipal"/>
    <s v="ORI"/>
    <x v="0"/>
    <s v="AM"/>
    <x v="0"/>
    <x v="0"/>
    <x v="0"/>
    <x v="0"/>
    <x v="0"/>
    <x v="0"/>
    <x v="0"/>
    <x v="0"/>
    <x v="0"/>
    <x v="0"/>
    <x v="0"/>
    <s v="Assembleia Municipal"/>
    <x v="0"/>
    <x v="0"/>
    <x v="0"/>
    <x v="0"/>
    <x v="0"/>
    <x v="0"/>
    <x v="0"/>
    <x v="0"/>
    <x v="0"/>
    <x v="0"/>
    <x v="1"/>
    <x v="0"/>
    <s v="Pagamento de salário referente a 10-2024"/>
  </r>
  <r>
    <x v="0"/>
    <n v="0"/>
    <n v="0"/>
    <n v="0"/>
    <n v="4999"/>
    <x v="2730"/>
    <x v="0"/>
    <x v="0"/>
    <x v="0"/>
    <s v="03.16.01"/>
    <x v="38"/>
    <x v="0"/>
    <x v="0"/>
    <s v="Assembleia Municipal"/>
    <s v="03.16.01"/>
    <s v="Assembleia Municipal"/>
    <s v="03.16.01"/>
    <x v="49"/>
    <x v="0"/>
    <x v="0"/>
    <x v="0"/>
    <x v="1"/>
    <x v="0"/>
    <x v="0"/>
    <x v="0"/>
    <x v="8"/>
    <s v="2024-10-23"/>
    <x v="3"/>
    <n v="4999"/>
    <x v="0"/>
    <m/>
    <x v="0"/>
    <m/>
    <x v="2"/>
    <n v="100474696"/>
    <x v="0"/>
    <x v="1"/>
    <s v="Assembleia Municipal"/>
    <s v="ORI"/>
    <x v="0"/>
    <s v="AM"/>
    <x v="0"/>
    <x v="0"/>
    <x v="0"/>
    <x v="0"/>
    <x v="0"/>
    <x v="0"/>
    <x v="0"/>
    <x v="0"/>
    <x v="0"/>
    <x v="0"/>
    <x v="0"/>
    <s v="Assembleia Municipal"/>
    <x v="0"/>
    <x v="0"/>
    <x v="0"/>
    <x v="0"/>
    <x v="0"/>
    <x v="0"/>
    <x v="0"/>
    <x v="0"/>
    <x v="0"/>
    <x v="0"/>
    <x v="1"/>
    <x v="0"/>
    <s v="Pagamento de salário referente a 10-2024"/>
  </r>
  <r>
    <x v="0"/>
    <n v="0"/>
    <n v="0"/>
    <n v="0"/>
    <n v="24"/>
    <x v="2730"/>
    <x v="0"/>
    <x v="0"/>
    <x v="0"/>
    <s v="03.16.01"/>
    <x v="38"/>
    <x v="0"/>
    <x v="0"/>
    <s v="Assembleia Municipal"/>
    <s v="03.16.01"/>
    <s v="Assembleia Municipal"/>
    <s v="03.16.01"/>
    <x v="31"/>
    <x v="0"/>
    <x v="0"/>
    <x v="1"/>
    <x v="0"/>
    <x v="0"/>
    <x v="0"/>
    <x v="0"/>
    <x v="8"/>
    <s v="2024-10-23"/>
    <x v="3"/>
    <n v="24"/>
    <x v="0"/>
    <m/>
    <x v="0"/>
    <m/>
    <x v="54"/>
    <n v="100477977"/>
    <x v="0"/>
    <x v="8"/>
    <s v="Assembleia Municipal"/>
    <s v="ORI"/>
    <x v="0"/>
    <s v="AM"/>
    <x v="0"/>
    <x v="0"/>
    <x v="0"/>
    <x v="0"/>
    <x v="0"/>
    <x v="0"/>
    <x v="0"/>
    <x v="0"/>
    <x v="0"/>
    <x v="0"/>
    <x v="0"/>
    <s v="Assembleia Municipal"/>
    <x v="0"/>
    <x v="0"/>
    <x v="0"/>
    <x v="0"/>
    <x v="0"/>
    <x v="0"/>
    <x v="0"/>
    <x v="0"/>
    <x v="0"/>
    <x v="0"/>
    <x v="8"/>
    <x v="0"/>
    <s v="Pagamento de salário referente a 10-2024"/>
  </r>
  <r>
    <x v="0"/>
    <n v="0"/>
    <n v="0"/>
    <n v="0"/>
    <n v="776"/>
    <x v="2730"/>
    <x v="0"/>
    <x v="0"/>
    <x v="0"/>
    <s v="03.16.01"/>
    <x v="38"/>
    <x v="0"/>
    <x v="0"/>
    <s v="Assembleia Municipal"/>
    <s v="03.16.01"/>
    <s v="Assembleia Municipal"/>
    <s v="03.16.01"/>
    <x v="49"/>
    <x v="0"/>
    <x v="0"/>
    <x v="0"/>
    <x v="1"/>
    <x v="0"/>
    <x v="0"/>
    <x v="0"/>
    <x v="8"/>
    <s v="2024-10-23"/>
    <x v="3"/>
    <n v="776"/>
    <x v="0"/>
    <m/>
    <x v="0"/>
    <m/>
    <x v="54"/>
    <n v="100477977"/>
    <x v="0"/>
    <x v="8"/>
    <s v="Assembleia Municipal"/>
    <s v="ORI"/>
    <x v="0"/>
    <s v="AM"/>
    <x v="0"/>
    <x v="0"/>
    <x v="0"/>
    <x v="0"/>
    <x v="0"/>
    <x v="0"/>
    <x v="0"/>
    <x v="0"/>
    <x v="0"/>
    <x v="0"/>
    <x v="0"/>
    <s v="Assembleia Municipal"/>
    <x v="0"/>
    <x v="0"/>
    <x v="0"/>
    <x v="0"/>
    <x v="0"/>
    <x v="0"/>
    <x v="0"/>
    <x v="0"/>
    <x v="0"/>
    <x v="0"/>
    <x v="8"/>
    <x v="0"/>
    <s v="Pagamento de salário referente a 10-2024"/>
  </r>
  <r>
    <x v="0"/>
    <n v="0"/>
    <n v="0"/>
    <n v="0"/>
    <n v="3218"/>
    <x v="2730"/>
    <x v="0"/>
    <x v="0"/>
    <x v="0"/>
    <s v="03.16.01"/>
    <x v="38"/>
    <x v="0"/>
    <x v="0"/>
    <s v="Assembleia Municipal"/>
    <s v="03.16.01"/>
    <s v="Assembleia Municipal"/>
    <s v="03.16.01"/>
    <x v="31"/>
    <x v="0"/>
    <x v="0"/>
    <x v="1"/>
    <x v="0"/>
    <x v="0"/>
    <x v="0"/>
    <x v="0"/>
    <x v="8"/>
    <s v="2024-10-23"/>
    <x v="3"/>
    <n v="3218"/>
    <x v="0"/>
    <m/>
    <x v="0"/>
    <m/>
    <x v="6"/>
    <n v="100474914"/>
    <x v="0"/>
    <x v="0"/>
    <s v="Assembleia Municipal"/>
    <s v="ORI"/>
    <x v="0"/>
    <s v="AM"/>
    <x v="0"/>
    <x v="0"/>
    <x v="0"/>
    <x v="0"/>
    <x v="0"/>
    <x v="0"/>
    <x v="0"/>
    <x v="0"/>
    <x v="0"/>
    <x v="0"/>
    <x v="0"/>
    <s v="Assembleia Municipal"/>
    <x v="0"/>
    <x v="0"/>
    <x v="0"/>
    <x v="0"/>
    <x v="0"/>
    <x v="0"/>
    <x v="0"/>
    <x v="0"/>
    <x v="0"/>
    <x v="0"/>
    <x v="0"/>
    <x v="0"/>
    <s v="Pagamento de salário referente a 10-2024"/>
  </r>
  <r>
    <x v="0"/>
    <n v="0"/>
    <n v="0"/>
    <n v="0"/>
    <n v="101665"/>
    <x v="2730"/>
    <x v="0"/>
    <x v="0"/>
    <x v="0"/>
    <s v="03.16.01"/>
    <x v="38"/>
    <x v="0"/>
    <x v="0"/>
    <s v="Assembleia Municipal"/>
    <s v="03.16.01"/>
    <s v="Assembleia Municipal"/>
    <s v="03.16.01"/>
    <x v="49"/>
    <x v="0"/>
    <x v="0"/>
    <x v="0"/>
    <x v="1"/>
    <x v="0"/>
    <x v="0"/>
    <x v="0"/>
    <x v="8"/>
    <s v="2024-10-23"/>
    <x v="3"/>
    <n v="101665"/>
    <x v="0"/>
    <m/>
    <x v="0"/>
    <m/>
    <x v="6"/>
    <n v="100474914"/>
    <x v="0"/>
    <x v="0"/>
    <s v="Assembleia Municipal"/>
    <s v="ORI"/>
    <x v="0"/>
    <s v="AM"/>
    <x v="0"/>
    <x v="0"/>
    <x v="0"/>
    <x v="0"/>
    <x v="0"/>
    <x v="0"/>
    <x v="0"/>
    <x v="0"/>
    <x v="0"/>
    <x v="0"/>
    <x v="0"/>
    <s v="Assembleia Municipal"/>
    <x v="0"/>
    <x v="0"/>
    <x v="0"/>
    <x v="0"/>
    <x v="0"/>
    <x v="0"/>
    <x v="0"/>
    <x v="0"/>
    <x v="0"/>
    <x v="0"/>
    <x v="0"/>
    <x v="0"/>
    <s v="Pagamento de salário referente a 10-2024"/>
  </r>
  <r>
    <x v="0"/>
    <n v="0"/>
    <n v="0"/>
    <n v="0"/>
    <n v="10834"/>
    <x v="2731"/>
    <x v="0"/>
    <x v="0"/>
    <x v="0"/>
    <s v="03.16.30"/>
    <x v="37"/>
    <x v="0"/>
    <x v="0"/>
    <s v="Gabinete de Relações Externas"/>
    <s v="03.16.30"/>
    <s v="Gabinete de Relações Externas"/>
    <s v="03.16.30"/>
    <x v="30"/>
    <x v="0"/>
    <x v="0"/>
    <x v="0"/>
    <x v="1"/>
    <x v="0"/>
    <x v="0"/>
    <x v="0"/>
    <x v="8"/>
    <s v="2024-10-23"/>
    <x v="3"/>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10-2024"/>
  </r>
  <r>
    <x v="0"/>
    <n v="0"/>
    <n v="0"/>
    <n v="0"/>
    <n v="8213"/>
    <x v="2731"/>
    <x v="0"/>
    <x v="0"/>
    <x v="0"/>
    <s v="03.16.30"/>
    <x v="37"/>
    <x v="0"/>
    <x v="0"/>
    <s v="Gabinete de Relações Externas"/>
    <s v="03.16.30"/>
    <s v="Gabinete de Relações Externas"/>
    <s v="03.16.30"/>
    <x v="30"/>
    <x v="0"/>
    <x v="0"/>
    <x v="0"/>
    <x v="1"/>
    <x v="0"/>
    <x v="0"/>
    <x v="0"/>
    <x v="8"/>
    <s v="2024-10-23"/>
    <x v="3"/>
    <n v="8213"/>
    <x v="0"/>
    <m/>
    <x v="0"/>
    <m/>
    <x v="19"/>
    <n v="100474706"/>
    <x v="0"/>
    <x v="6"/>
    <s v="Gabinete de Relações Externas"/>
    <s v="ORI"/>
    <x v="0"/>
    <s v="GRE"/>
    <x v="0"/>
    <x v="0"/>
    <x v="0"/>
    <x v="0"/>
    <x v="0"/>
    <x v="0"/>
    <x v="0"/>
    <x v="0"/>
    <x v="0"/>
    <x v="0"/>
    <x v="0"/>
    <s v="Gabinete de Relações Externas"/>
    <x v="0"/>
    <x v="0"/>
    <x v="0"/>
    <x v="0"/>
    <x v="0"/>
    <x v="0"/>
    <x v="0"/>
    <x v="0"/>
    <x v="0"/>
    <x v="0"/>
    <x v="6"/>
    <x v="0"/>
    <s v="Pagamento de salário referente a 10-2024"/>
  </r>
  <r>
    <x v="0"/>
    <n v="0"/>
    <n v="0"/>
    <n v="0"/>
    <n v="83615"/>
    <x v="2731"/>
    <x v="0"/>
    <x v="0"/>
    <x v="0"/>
    <s v="03.16.30"/>
    <x v="37"/>
    <x v="0"/>
    <x v="0"/>
    <s v="Gabinete de Relações Externas"/>
    <s v="03.16.30"/>
    <s v="Gabinete de Relações Externas"/>
    <s v="03.16.30"/>
    <x v="30"/>
    <x v="0"/>
    <x v="0"/>
    <x v="0"/>
    <x v="1"/>
    <x v="0"/>
    <x v="0"/>
    <x v="0"/>
    <x v="8"/>
    <s v="2024-10-23"/>
    <x v="3"/>
    <n v="83615"/>
    <x v="0"/>
    <m/>
    <x v="0"/>
    <m/>
    <x v="6"/>
    <n v="100474914"/>
    <x v="0"/>
    <x v="0"/>
    <s v="Gabinete de Relações Externas"/>
    <s v="ORI"/>
    <x v="0"/>
    <s v="GRE"/>
    <x v="0"/>
    <x v="0"/>
    <x v="0"/>
    <x v="0"/>
    <x v="0"/>
    <x v="0"/>
    <x v="0"/>
    <x v="0"/>
    <x v="0"/>
    <x v="0"/>
    <x v="0"/>
    <s v="Gabinete de Relações Externas"/>
    <x v="0"/>
    <x v="0"/>
    <x v="0"/>
    <x v="0"/>
    <x v="0"/>
    <x v="0"/>
    <x v="0"/>
    <x v="0"/>
    <x v="0"/>
    <x v="0"/>
    <x v="0"/>
    <x v="0"/>
    <s v="Pagamento de salário referente a 10-2024"/>
  </r>
  <r>
    <x v="0"/>
    <n v="0"/>
    <n v="0"/>
    <n v="0"/>
    <n v="1310"/>
    <x v="2732"/>
    <x v="0"/>
    <x v="0"/>
    <x v="0"/>
    <s v="03.16.22"/>
    <x v="58"/>
    <x v="0"/>
    <x v="0"/>
    <s v="Direção da Habitação"/>
    <s v="03.16.22"/>
    <s v="Direção da Habitação"/>
    <s v="03.16.22"/>
    <x v="31"/>
    <x v="0"/>
    <x v="0"/>
    <x v="1"/>
    <x v="0"/>
    <x v="0"/>
    <x v="0"/>
    <x v="0"/>
    <x v="8"/>
    <s v="2024-10-23"/>
    <x v="3"/>
    <n v="1310"/>
    <x v="0"/>
    <m/>
    <x v="0"/>
    <m/>
    <x v="2"/>
    <n v="100474696"/>
    <x v="0"/>
    <x v="1"/>
    <s v="Direção da Habitação"/>
    <s v="ORI"/>
    <x v="0"/>
    <m/>
    <x v="0"/>
    <x v="0"/>
    <x v="0"/>
    <x v="0"/>
    <x v="0"/>
    <x v="0"/>
    <x v="0"/>
    <x v="0"/>
    <x v="0"/>
    <x v="0"/>
    <x v="0"/>
    <s v="Direção da Habitação"/>
    <x v="0"/>
    <x v="0"/>
    <x v="0"/>
    <x v="0"/>
    <x v="0"/>
    <x v="0"/>
    <x v="0"/>
    <x v="0"/>
    <x v="0"/>
    <x v="0"/>
    <x v="1"/>
    <x v="0"/>
    <s v="Pagamento de salário referente a 10-2024"/>
  </r>
  <r>
    <x v="0"/>
    <n v="0"/>
    <n v="0"/>
    <n v="0"/>
    <n v="13669"/>
    <x v="2732"/>
    <x v="0"/>
    <x v="0"/>
    <x v="0"/>
    <s v="03.16.22"/>
    <x v="58"/>
    <x v="0"/>
    <x v="0"/>
    <s v="Direção da Habitação"/>
    <s v="03.16.22"/>
    <s v="Direção da Habitação"/>
    <s v="03.16.22"/>
    <x v="49"/>
    <x v="0"/>
    <x v="0"/>
    <x v="0"/>
    <x v="1"/>
    <x v="0"/>
    <x v="0"/>
    <x v="0"/>
    <x v="8"/>
    <s v="2024-10-23"/>
    <x v="3"/>
    <n v="13669"/>
    <x v="0"/>
    <m/>
    <x v="0"/>
    <m/>
    <x v="2"/>
    <n v="100474696"/>
    <x v="0"/>
    <x v="1"/>
    <s v="Direção da Habitação"/>
    <s v="ORI"/>
    <x v="0"/>
    <m/>
    <x v="0"/>
    <x v="0"/>
    <x v="0"/>
    <x v="0"/>
    <x v="0"/>
    <x v="0"/>
    <x v="0"/>
    <x v="0"/>
    <x v="0"/>
    <x v="0"/>
    <x v="0"/>
    <s v="Direção da Habitação"/>
    <x v="0"/>
    <x v="0"/>
    <x v="0"/>
    <x v="0"/>
    <x v="0"/>
    <x v="0"/>
    <x v="0"/>
    <x v="0"/>
    <x v="0"/>
    <x v="0"/>
    <x v="1"/>
    <x v="0"/>
    <s v="Pagamento de salário referente a 10-2024"/>
  </r>
  <r>
    <x v="0"/>
    <n v="0"/>
    <n v="0"/>
    <n v="0"/>
    <n v="857"/>
    <x v="2732"/>
    <x v="0"/>
    <x v="0"/>
    <x v="0"/>
    <s v="03.16.22"/>
    <x v="58"/>
    <x v="0"/>
    <x v="0"/>
    <s v="Direção da Habitação"/>
    <s v="03.16.22"/>
    <s v="Direção da Habitação"/>
    <s v="03.16.22"/>
    <x v="31"/>
    <x v="0"/>
    <x v="0"/>
    <x v="1"/>
    <x v="0"/>
    <x v="0"/>
    <x v="0"/>
    <x v="0"/>
    <x v="8"/>
    <s v="2024-10-23"/>
    <x v="3"/>
    <n v="857"/>
    <x v="0"/>
    <m/>
    <x v="0"/>
    <m/>
    <x v="19"/>
    <n v="100474706"/>
    <x v="0"/>
    <x v="6"/>
    <s v="Direção da Habitação"/>
    <s v="ORI"/>
    <x v="0"/>
    <m/>
    <x v="0"/>
    <x v="0"/>
    <x v="0"/>
    <x v="0"/>
    <x v="0"/>
    <x v="0"/>
    <x v="0"/>
    <x v="0"/>
    <x v="0"/>
    <x v="0"/>
    <x v="0"/>
    <s v="Direção da Habitação"/>
    <x v="0"/>
    <x v="0"/>
    <x v="0"/>
    <x v="0"/>
    <x v="0"/>
    <x v="0"/>
    <x v="0"/>
    <x v="0"/>
    <x v="0"/>
    <x v="0"/>
    <x v="6"/>
    <x v="0"/>
    <s v="Pagamento de salário referente a 10-2024"/>
  </r>
  <r>
    <x v="0"/>
    <n v="0"/>
    <n v="0"/>
    <n v="0"/>
    <n v="8935"/>
    <x v="2732"/>
    <x v="0"/>
    <x v="0"/>
    <x v="0"/>
    <s v="03.16.22"/>
    <x v="58"/>
    <x v="0"/>
    <x v="0"/>
    <s v="Direção da Habitação"/>
    <s v="03.16.22"/>
    <s v="Direção da Habitação"/>
    <s v="03.16.22"/>
    <x v="49"/>
    <x v="0"/>
    <x v="0"/>
    <x v="0"/>
    <x v="1"/>
    <x v="0"/>
    <x v="0"/>
    <x v="0"/>
    <x v="8"/>
    <s v="2024-10-23"/>
    <x v="3"/>
    <n v="8935"/>
    <x v="0"/>
    <m/>
    <x v="0"/>
    <m/>
    <x v="19"/>
    <n v="100474706"/>
    <x v="0"/>
    <x v="6"/>
    <s v="Direção da Habitação"/>
    <s v="ORI"/>
    <x v="0"/>
    <m/>
    <x v="0"/>
    <x v="0"/>
    <x v="0"/>
    <x v="0"/>
    <x v="0"/>
    <x v="0"/>
    <x v="0"/>
    <x v="0"/>
    <x v="0"/>
    <x v="0"/>
    <x v="0"/>
    <s v="Direção da Habitação"/>
    <x v="0"/>
    <x v="0"/>
    <x v="0"/>
    <x v="0"/>
    <x v="0"/>
    <x v="0"/>
    <x v="0"/>
    <x v="0"/>
    <x v="0"/>
    <x v="0"/>
    <x v="6"/>
    <x v="0"/>
    <s v="Pagamento de salário referente a 10-2024"/>
  </r>
  <r>
    <x v="0"/>
    <n v="0"/>
    <n v="0"/>
    <n v="0"/>
    <n v="9573"/>
    <x v="2732"/>
    <x v="0"/>
    <x v="0"/>
    <x v="0"/>
    <s v="03.16.22"/>
    <x v="58"/>
    <x v="0"/>
    <x v="0"/>
    <s v="Direção da Habitação"/>
    <s v="03.16.22"/>
    <s v="Direção da Habitação"/>
    <s v="03.16.22"/>
    <x v="31"/>
    <x v="0"/>
    <x v="0"/>
    <x v="1"/>
    <x v="0"/>
    <x v="0"/>
    <x v="0"/>
    <x v="0"/>
    <x v="8"/>
    <s v="2024-10-23"/>
    <x v="3"/>
    <n v="9573"/>
    <x v="0"/>
    <m/>
    <x v="0"/>
    <m/>
    <x v="6"/>
    <n v="100474914"/>
    <x v="0"/>
    <x v="0"/>
    <s v="Direção da Habitação"/>
    <s v="ORI"/>
    <x v="0"/>
    <m/>
    <x v="0"/>
    <x v="0"/>
    <x v="0"/>
    <x v="0"/>
    <x v="0"/>
    <x v="0"/>
    <x v="0"/>
    <x v="0"/>
    <x v="0"/>
    <x v="0"/>
    <x v="0"/>
    <s v="Direção da Habitação"/>
    <x v="0"/>
    <x v="0"/>
    <x v="0"/>
    <x v="0"/>
    <x v="0"/>
    <x v="0"/>
    <x v="0"/>
    <x v="0"/>
    <x v="0"/>
    <x v="0"/>
    <x v="0"/>
    <x v="0"/>
    <s v="Pagamento de salário referente a 10-2024"/>
  </r>
  <r>
    <x v="0"/>
    <n v="0"/>
    <n v="0"/>
    <n v="0"/>
    <n v="99796"/>
    <x v="2732"/>
    <x v="0"/>
    <x v="0"/>
    <x v="0"/>
    <s v="03.16.22"/>
    <x v="58"/>
    <x v="0"/>
    <x v="0"/>
    <s v="Direção da Habitação"/>
    <s v="03.16.22"/>
    <s v="Direção da Habitação"/>
    <s v="03.16.22"/>
    <x v="49"/>
    <x v="0"/>
    <x v="0"/>
    <x v="0"/>
    <x v="1"/>
    <x v="0"/>
    <x v="0"/>
    <x v="0"/>
    <x v="8"/>
    <s v="2024-10-23"/>
    <x v="3"/>
    <n v="99796"/>
    <x v="0"/>
    <m/>
    <x v="0"/>
    <m/>
    <x v="6"/>
    <n v="100474914"/>
    <x v="0"/>
    <x v="0"/>
    <s v="Direção da Habitação"/>
    <s v="ORI"/>
    <x v="0"/>
    <m/>
    <x v="0"/>
    <x v="0"/>
    <x v="0"/>
    <x v="0"/>
    <x v="0"/>
    <x v="0"/>
    <x v="0"/>
    <x v="0"/>
    <x v="0"/>
    <x v="0"/>
    <x v="0"/>
    <s v="Direção da Habitação"/>
    <x v="0"/>
    <x v="0"/>
    <x v="0"/>
    <x v="0"/>
    <x v="0"/>
    <x v="0"/>
    <x v="0"/>
    <x v="0"/>
    <x v="0"/>
    <x v="0"/>
    <x v="0"/>
    <x v="0"/>
    <s v="Pagamento de salário referente a 10-2024"/>
  </r>
  <r>
    <x v="0"/>
    <n v="0"/>
    <n v="0"/>
    <n v="0"/>
    <n v="10834"/>
    <x v="2733"/>
    <x v="0"/>
    <x v="0"/>
    <x v="0"/>
    <s v="03.16.13"/>
    <x v="41"/>
    <x v="0"/>
    <x v="0"/>
    <s v="Unidade Gestão de Aquisições"/>
    <s v="03.16.13"/>
    <s v="Unidade Gestão de Aquisições"/>
    <s v="03.16.13"/>
    <x v="30"/>
    <x v="0"/>
    <x v="0"/>
    <x v="0"/>
    <x v="1"/>
    <x v="0"/>
    <x v="0"/>
    <x v="0"/>
    <x v="8"/>
    <s v="2024-10-23"/>
    <x v="3"/>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10-2024"/>
  </r>
  <r>
    <x v="0"/>
    <n v="0"/>
    <n v="0"/>
    <n v="0"/>
    <n v="8213"/>
    <x v="2733"/>
    <x v="0"/>
    <x v="0"/>
    <x v="0"/>
    <s v="03.16.13"/>
    <x v="41"/>
    <x v="0"/>
    <x v="0"/>
    <s v="Unidade Gestão de Aquisições"/>
    <s v="03.16.13"/>
    <s v="Unidade Gestão de Aquisições"/>
    <s v="03.16.13"/>
    <x v="30"/>
    <x v="0"/>
    <x v="0"/>
    <x v="0"/>
    <x v="1"/>
    <x v="0"/>
    <x v="0"/>
    <x v="0"/>
    <x v="8"/>
    <s v="2024-10-23"/>
    <x v="3"/>
    <n v="8213"/>
    <x v="0"/>
    <m/>
    <x v="0"/>
    <m/>
    <x v="19"/>
    <n v="100474706"/>
    <x v="0"/>
    <x v="6"/>
    <s v="Unidade Gestão de Aquisições"/>
    <s v="ORI"/>
    <x v="0"/>
    <s v="UGA"/>
    <x v="0"/>
    <x v="0"/>
    <x v="0"/>
    <x v="0"/>
    <x v="0"/>
    <x v="0"/>
    <x v="0"/>
    <x v="0"/>
    <x v="0"/>
    <x v="0"/>
    <x v="0"/>
    <s v="Unidade Gestão de Aquisições"/>
    <x v="0"/>
    <x v="0"/>
    <x v="0"/>
    <x v="0"/>
    <x v="0"/>
    <x v="0"/>
    <x v="0"/>
    <x v="0"/>
    <x v="0"/>
    <x v="0"/>
    <x v="6"/>
    <x v="0"/>
    <s v="Pagamento de salário referente a 10-2024"/>
  </r>
  <r>
    <x v="1"/>
    <n v="0"/>
    <n v="0"/>
    <n v="0"/>
    <n v="50000"/>
    <x v="2734"/>
    <x v="0"/>
    <x v="0"/>
    <x v="0"/>
    <s v="01.27.06.41"/>
    <x v="19"/>
    <x v="1"/>
    <x v="1"/>
    <s v="Requalificação Urbana e habitação"/>
    <s v="01.27.06"/>
    <s v="Requalificação Urbana e habitação"/>
    <s v="01.27.06"/>
    <x v="40"/>
    <x v="0"/>
    <x v="0"/>
    <x v="0"/>
    <x v="0"/>
    <x v="1"/>
    <x v="1"/>
    <x v="0"/>
    <x v="0"/>
    <s v="2024-01-22"/>
    <x v="0"/>
    <n v="50000"/>
    <x v="0"/>
    <m/>
    <x v="0"/>
    <m/>
    <x v="122"/>
    <n v="100479475"/>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trabalhos de reabilitação do jardim infantil de Pilão Cão, conforme proposta em anexo."/>
  </r>
  <r>
    <x v="0"/>
    <n v="0"/>
    <n v="0"/>
    <n v="0"/>
    <n v="1500"/>
    <x v="2735"/>
    <x v="0"/>
    <x v="0"/>
    <x v="0"/>
    <s v="01.25.01.10"/>
    <x v="33"/>
    <x v="3"/>
    <x v="3"/>
    <s v="Educação"/>
    <s v="01.25.01"/>
    <s v="Educação"/>
    <s v="01.25.01"/>
    <x v="4"/>
    <x v="0"/>
    <x v="2"/>
    <x v="2"/>
    <x v="0"/>
    <x v="1"/>
    <x v="0"/>
    <x v="0"/>
    <x v="3"/>
    <s v="2024-05-15"/>
    <x v="1"/>
    <n v="1500"/>
    <x v="0"/>
    <m/>
    <x v="0"/>
    <m/>
    <x v="427"/>
    <n v="100477676"/>
    <x v="0"/>
    <x v="0"/>
    <s v="Transporte escolar"/>
    <s v="ORI"/>
    <x v="0"/>
    <m/>
    <x v="0"/>
    <x v="0"/>
    <x v="0"/>
    <x v="0"/>
    <x v="0"/>
    <x v="0"/>
    <x v="0"/>
    <x v="0"/>
    <x v="0"/>
    <x v="0"/>
    <x v="0"/>
    <s v="Transporte escolar"/>
    <x v="0"/>
    <x v="0"/>
    <x v="0"/>
    <x v="0"/>
    <x v="1"/>
    <x v="0"/>
    <x v="0"/>
    <x v="0"/>
    <x v="0"/>
    <x v="0"/>
    <x v="0"/>
    <x v="0"/>
    <s v="Apoio social a favor da Sra. Margarida Izalda Duarte Cabral, para pagamento transporte escolar da neta Eurizia Martins, confrome anexo."/>
  </r>
  <r>
    <x v="1"/>
    <n v="0"/>
    <n v="0"/>
    <n v="0"/>
    <n v="200000"/>
    <x v="2736"/>
    <x v="0"/>
    <x v="0"/>
    <x v="0"/>
    <s v="01.27.06.41"/>
    <x v="19"/>
    <x v="1"/>
    <x v="1"/>
    <s v="Requalificação Urbana e habitação"/>
    <s v="01.27.06"/>
    <s v="Requalificação Urbana e habitação"/>
    <s v="01.27.06"/>
    <x v="40"/>
    <x v="0"/>
    <x v="0"/>
    <x v="0"/>
    <x v="0"/>
    <x v="1"/>
    <x v="1"/>
    <x v="0"/>
    <x v="0"/>
    <s v="2024-01-22"/>
    <x v="0"/>
    <n v="200000"/>
    <x v="0"/>
    <m/>
    <x v="0"/>
    <m/>
    <x v="233"/>
    <n v="100478224"/>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reabilitação do jardim infantil de Pilão Cão, conforme proposta em anexo."/>
  </r>
  <r>
    <x v="0"/>
    <n v="0"/>
    <n v="0"/>
    <n v="0"/>
    <n v="14100"/>
    <x v="2737"/>
    <x v="0"/>
    <x v="0"/>
    <x v="0"/>
    <s v="03.16.15"/>
    <x v="0"/>
    <x v="0"/>
    <x v="0"/>
    <s v="Direção Financeira"/>
    <s v="03.16.15"/>
    <s v="Direção Financeira"/>
    <s v="03.16.15"/>
    <x v="33"/>
    <x v="0"/>
    <x v="0"/>
    <x v="0"/>
    <x v="0"/>
    <x v="0"/>
    <x v="0"/>
    <x v="0"/>
    <x v="1"/>
    <s v="2024-03-12"/>
    <x v="0"/>
    <n v="14100"/>
    <x v="0"/>
    <m/>
    <x v="0"/>
    <m/>
    <x v="92"/>
    <n v="100479413"/>
    <x v="0"/>
    <x v="0"/>
    <s v="Direção Financeira"/>
    <s v="ORI"/>
    <x v="0"/>
    <m/>
    <x v="0"/>
    <x v="0"/>
    <x v="0"/>
    <x v="0"/>
    <x v="0"/>
    <x v="0"/>
    <x v="0"/>
    <x v="0"/>
    <x v="0"/>
    <x v="0"/>
    <x v="0"/>
    <s v="Direção Financeira"/>
    <x v="0"/>
    <x v="0"/>
    <x v="0"/>
    <x v="0"/>
    <x v="0"/>
    <x v="0"/>
    <x v="0"/>
    <x v="0"/>
    <x v="0"/>
    <x v="0"/>
    <x v="0"/>
    <x v="0"/>
    <s v="Pagamento referente a aquisição de 3 Toner Compatível, modelo HP CF217A/047, para as impressoras do Balção Único Social da Câmara Municipal de São Miguel, conforme anexo."/>
  </r>
  <r>
    <x v="0"/>
    <n v="0"/>
    <n v="0"/>
    <n v="0"/>
    <n v="1280"/>
    <x v="2738"/>
    <x v="0"/>
    <x v="1"/>
    <x v="0"/>
    <s v="03.03.10"/>
    <x v="8"/>
    <x v="0"/>
    <x v="4"/>
    <s v="Receitas Da Câmara"/>
    <s v="03.03.10"/>
    <s v="Receitas Da Câmara"/>
    <s v="03.03.10"/>
    <x v="26"/>
    <x v="0"/>
    <x v="3"/>
    <x v="3"/>
    <x v="0"/>
    <x v="0"/>
    <x v="2"/>
    <x v="0"/>
    <x v="3"/>
    <s v="2024-05-20"/>
    <x v="1"/>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0"/>
    <x v="2739"/>
    <x v="0"/>
    <x v="1"/>
    <x v="0"/>
    <s v="03.03.10"/>
    <x v="8"/>
    <x v="0"/>
    <x v="4"/>
    <s v="Receitas Da Câmara"/>
    <s v="03.03.10"/>
    <s v="Receitas Da Câmara"/>
    <s v="03.03.10"/>
    <x v="20"/>
    <x v="0"/>
    <x v="3"/>
    <x v="3"/>
    <x v="0"/>
    <x v="0"/>
    <x v="2"/>
    <x v="0"/>
    <x v="3"/>
    <s v="2024-05-20"/>
    <x v="1"/>
    <n v="12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21610"/>
    <x v="2740"/>
    <x v="0"/>
    <x v="1"/>
    <x v="0"/>
    <s v="03.03.10"/>
    <x v="8"/>
    <x v="0"/>
    <x v="4"/>
    <s v="Receitas Da Câmara"/>
    <s v="03.03.10"/>
    <s v="Receitas Da Câmara"/>
    <s v="03.03.10"/>
    <x v="15"/>
    <x v="0"/>
    <x v="0"/>
    <x v="0"/>
    <x v="0"/>
    <x v="0"/>
    <x v="2"/>
    <x v="0"/>
    <x v="3"/>
    <s v="2024-05-20"/>
    <x v="1"/>
    <n v="2216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2741"/>
    <x v="0"/>
    <x v="1"/>
    <x v="0"/>
    <s v="03.03.10"/>
    <x v="8"/>
    <x v="0"/>
    <x v="4"/>
    <s v="Receitas Da Câmara"/>
    <s v="03.03.10"/>
    <s v="Receitas Da Câmara"/>
    <s v="03.03.10"/>
    <x v="8"/>
    <x v="0"/>
    <x v="3"/>
    <x v="3"/>
    <x v="0"/>
    <x v="0"/>
    <x v="2"/>
    <x v="0"/>
    <x v="3"/>
    <s v="2024-05-20"/>
    <x v="1"/>
    <n v="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60"/>
    <x v="2742"/>
    <x v="0"/>
    <x v="1"/>
    <x v="0"/>
    <s v="03.03.10"/>
    <x v="8"/>
    <x v="0"/>
    <x v="4"/>
    <s v="Receitas Da Câmara"/>
    <s v="03.03.10"/>
    <s v="Receitas Da Câmara"/>
    <s v="03.03.10"/>
    <x v="13"/>
    <x v="0"/>
    <x v="3"/>
    <x v="3"/>
    <x v="0"/>
    <x v="0"/>
    <x v="2"/>
    <x v="0"/>
    <x v="3"/>
    <s v="2024-05-20"/>
    <x v="1"/>
    <n v="5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80"/>
    <x v="2743"/>
    <x v="0"/>
    <x v="1"/>
    <x v="0"/>
    <s v="03.03.10"/>
    <x v="8"/>
    <x v="0"/>
    <x v="4"/>
    <s v="Receitas Da Câmara"/>
    <s v="03.03.10"/>
    <s v="Receitas Da Câmara"/>
    <s v="03.03.10"/>
    <x v="18"/>
    <x v="0"/>
    <x v="0"/>
    <x v="0"/>
    <x v="0"/>
    <x v="0"/>
    <x v="2"/>
    <x v="0"/>
    <x v="3"/>
    <s v="2024-05-20"/>
    <x v="1"/>
    <n v="50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60"/>
    <x v="2744"/>
    <x v="0"/>
    <x v="1"/>
    <x v="0"/>
    <s v="03.03.10"/>
    <x v="8"/>
    <x v="0"/>
    <x v="4"/>
    <s v="Receitas Da Câmara"/>
    <s v="03.03.10"/>
    <s v="Receitas Da Câmara"/>
    <s v="03.03.10"/>
    <x v="6"/>
    <x v="0"/>
    <x v="3"/>
    <x v="3"/>
    <x v="0"/>
    <x v="0"/>
    <x v="2"/>
    <x v="0"/>
    <x v="3"/>
    <s v="2024-05-20"/>
    <x v="1"/>
    <n v="27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2"/>
    <x v="2745"/>
    <x v="0"/>
    <x v="1"/>
    <x v="0"/>
    <s v="03.03.10"/>
    <x v="8"/>
    <x v="0"/>
    <x v="4"/>
    <s v="Receitas Da Câmara"/>
    <s v="03.03.10"/>
    <s v="Receitas Da Câmara"/>
    <s v="03.03.10"/>
    <x v="25"/>
    <x v="0"/>
    <x v="3"/>
    <x v="3"/>
    <x v="0"/>
    <x v="0"/>
    <x v="2"/>
    <x v="0"/>
    <x v="3"/>
    <s v="2024-05-20"/>
    <x v="1"/>
    <n v="36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70"/>
    <x v="2746"/>
    <x v="0"/>
    <x v="1"/>
    <x v="0"/>
    <s v="03.03.10"/>
    <x v="8"/>
    <x v="0"/>
    <x v="4"/>
    <s v="Receitas Da Câmara"/>
    <s v="03.03.10"/>
    <s v="Receitas Da Câmara"/>
    <s v="03.03.10"/>
    <x v="17"/>
    <x v="0"/>
    <x v="3"/>
    <x v="3"/>
    <x v="0"/>
    <x v="0"/>
    <x v="2"/>
    <x v="0"/>
    <x v="3"/>
    <s v="2024-05-20"/>
    <x v="1"/>
    <n v="5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2747"/>
    <x v="0"/>
    <x v="1"/>
    <x v="0"/>
    <s v="03.03.10"/>
    <x v="8"/>
    <x v="0"/>
    <x v="4"/>
    <s v="Receitas Da Câmara"/>
    <s v="03.03.10"/>
    <s v="Receitas Da Câmara"/>
    <s v="03.03.10"/>
    <x v="42"/>
    <x v="0"/>
    <x v="3"/>
    <x v="3"/>
    <x v="0"/>
    <x v="0"/>
    <x v="2"/>
    <x v="0"/>
    <x v="3"/>
    <s v="2024-05-20"/>
    <x v="1"/>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950"/>
    <x v="2748"/>
    <x v="0"/>
    <x v="1"/>
    <x v="0"/>
    <s v="80.02.01"/>
    <x v="2"/>
    <x v="2"/>
    <x v="2"/>
    <s v="Retenções Iur"/>
    <s v="80.02.01"/>
    <s v="Retenções Iur"/>
    <s v="80.02.01"/>
    <x v="2"/>
    <x v="0"/>
    <x v="1"/>
    <x v="0"/>
    <x v="1"/>
    <x v="2"/>
    <x v="2"/>
    <x v="0"/>
    <x v="0"/>
    <s v="2024-01-26"/>
    <x v="0"/>
    <n v="28950"/>
    <x v="0"/>
    <m/>
    <x v="0"/>
    <m/>
    <x v="2"/>
    <n v="100474696"/>
    <x v="0"/>
    <x v="0"/>
    <s v="Retenções Iur"/>
    <s v="ORI"/>
    <x v="0"/>
    <s v="RIUR"/>
    <x v="0"/>
    <x v="0"/>
    <x v="0"/>
    <x v="0"/>
    <x v="0"/>
    <x v="0"/>
    <x v="0"/>
    <x v="0"/>
    <x v="0"/>
    <x v="0"/>
    <x v="0"/>
    <s v="Retenções Iur"/>
    <x v="0"/>
    <x v="0"/>
    <x v="0"/>
    <x v="0"/>
    <x v="2"/>
    <x v="0"/>
    <x v="0"/>
    <x v="0"/>
    <x v="0"/>
    <x v="1"/>
    <x v="0"/>
    <x v="0"/>
    <s v="RETENCAO OT"/>
  </r>
  <r>
    <x v="0"/>
    <n v="0"/>
    <n v="0"/>
    <n v="0"/>
    <n v="13270"/>
    <x v="2749"/>
    <x v="0"/>
    <x v="1"/>
    <x v="0"/>
    <s v="03.03.10"/>
    <x v="8"/>
    <x v="0"/>
    <x v="4"/>
    <s v="Receitas Da Câmara"/>
    <s v="03.03.10"/>
    <s v="Receitas Da Câmara"/>
    <s v="03.03.10"/>
    <x v="9"/>
    <x v="0"/>
    <x v="3"/>
    <x v="3"/>
    <x v="0"/>
    <x v="0"/>
    <x v="2"/>
    <x v="0"/>
    <x v="3"/>
    <s v="2024-05-20"/>
    <x v="1"/>
    <n v="132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00"/>
    <x v="2750"/>
    <x v="0"/>
    <x v="1"/>
    <x v="0"/>
    <s v="03.03.10"/>
    <x v="8"/>
    <x v="0"/>
    <x v="4"/>
    <s v="Receitas Da Câmara"/>
    <s v="03.03.10"/>
    <s v="Receitas Da Câmara"/>
    <s v="03.03.10"/>
    <x v="11"/>
    <x v="0"/>
    <x v="0"/>
    <x v="5"/>
    <x v="0"/>
    <x v="0"/>
    <x v="2"/>
    <x v="0"/>
    <x v="3"/>
    <s v="2024-05-20"/>
    <x v="1"/>
    <n v="5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280"/>
    <x v="2751"/>
    <x v="0"/>
    <x v="1"/>
    <x v="0"/>
    <s v="03.03.10"/>
    <x v="8"/>
    <x v="0"/>
    <x v="4"/>
    <s v="Receitas Da Câmara"/>
    <s v="03.03.10"/>
    <s v="Receitas Da Câmara"/>
    <s v="03.03.10"/>
    <x v="19"/>
    <x v="0"/>
    <x v="3"/>
    <x v="6"/>
    <x v="0"/>
    <x v="0"/>
    <x v="2"/>
    <x v="0"/>
    <x v="3"/>
    <s v="2024-05-20"/>
    <x v="1"/>
    <n v="73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105"/>
    <x v="2752"/>
    <x v="0"/>
    <x v="1"/>
    <x v="0"/>
    <s v="03.03.10"/>
    <x v="8"/>
    <x v="0"/>
    <x v="4"/>
    <s v="Receitas Da Câmara"/>
    <s v="03.03.10"/>
    <s v="Receitas Da Câmara"/>
    <s v="03.03.10"/>
    <x v="10"/>
    <x v="0"/>
    <x v="3"/>
    <x v="3"/>
    <x v="0"/>
    <x v="0"/>
    <x v="2"/>
    <x v="0"/>
    <x v="3"/>
    <s v="2024-05-20"/>
    <x v="1"/>
    <n v="151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75"/>
    <x v="2753"/>
    <x v="0"/>
    <x v="1"/>
    <x v="0"/>
    <s v="03.03.10"/>
    <x v="8"/>
    <x v="0"/>
    <x v="4"/>
    <s v="Receitas Da Câmara"/>
    <s v="03.03.10"/>
    <s v="Receitas Da Câmara"/>
    <s v="03.03.10"/>
    <x v="12"/>
    <x v="0"/>
    <x v="3"/>
    <x v="3"/>
    <x v="0"/>
    <x v="0"/>
    <x v="2"/>
    <x v="0"/>
    <x v="3"/>
    <s v="2024-05-20"/>
    <x v="1"/>
    <n v="81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0"/>
    <x v="2754"/>
    <x v="0"/>
    <x v="0"/>
    <x v="0"/>
    <s v="01.25.03.12"/>
    <x v="6"/>
    <x v="3"/>
    <x v="3"/>
    <s v="Emprego e Formação profissional"/>
    <s v="01.25.03"/>
    <s v="Emprego e Formação profissional"/>
    <s v="01.25.03"/>
    <x v="4"/>
    <x v="0"/>
    <x v="2"/>
    <x v="2"/>
    <x v="0"/>
    <x v="1"/>
    <x v="0"/>
    <x v="0"/>
    <x v="3"/>
    <s v="2024-05-28"/>
    <x v="1"/>
    <n v="30000"/>
    <x v="0"/>
    <m/>
    <x v="0"/>
    <m/>
    <x v="428"/>
    <n v="100244925"/>
    <x v="0"/>
    <x v="0"/>
    <s v="Estágios Profissionais e Promoção de Emprego"/>
    <s v="ORI"/>
    <x v="0"/>
    <m/>
    <x v="0"/>
    <x v="0"/>
    <x v="0"/>
    <x v="0"/>
    <x v="0"/>
    <x v="0"/>
    <x v="0"/>
    <x v="0"/>
    <x v="0"/>
    <x v="0"/>
    <x v="0"/>
    <s v="Estágios Profissionais e Promoção de Emprego"/>
    <x v="0"/>
    <x v="0"/>
    <x v="0"/>
    <x v="0"/>
    <x v="1"/>
    <x v="0"/>
    <x v="0"/>
    <x v="0"/>
    <x v="0"/>
    <x v="0"/>
    <x v="0"/>
    <x v="0"/>
    <s v="Apoio a favor do Sr. José Filipe Gomes Sanches, residente em Pilão Cão, para a aquisição de animais e retorno a criação de gados, conforme anexo."/>
  </r>
  <r>
    <x v="0"/>
    <n v="0"/>
    <n v="0"/>
    <n v="0"/>
    <n v="25200"/>
    <x v="2755"/>
    <x v="0"/>
    <x v="0"/>
    <x v="0"/>
    <s v="03.16.15"/>
    <x v="0"/>
    <x v="0"/>
    <x v="0"/>
    <s v="Direção Financeira"/>
    <s v="03.16.15"/>
    <s v="Direção Financeira"/>
    <s v="03.16.15"/>
    <x v="3"/>
    <x v="0"/>
    <x v="0"/>
    <x v="1"/>
    <x v="0"/>
    <x v="0"/>
    <x v="0"/>
    <x v="0"/>
    <x v="3"/>
    <s v="2024-05-31"/>
    <x v="1"/>
    <n v="25200"/>
    <x v="0"/>
    <m/>
    <x v="0"/>
    <m/>
    <x v="429"/>
    <n v="100477896"/>
    <x v="0"/>
    <x v="0"/>
    <s v="Direção Financeira"/>
    <s v="ORI"/>
    <x v="0"/>
    <m/>
    <x v="0"/>
    <x v="0"/>
    <x v="0"/>
    <x v="0"/>
    <x v="0"/>
    <x v="0"/>
    <x v="0"/>
    <x v="0"/>
    <x v="0"/>
    <x v="0"/>
    <x v="0"/>
    <s v="Direção Financeira"/>
    <x v="0"/>
    <x v="0"/>
    <x v="0"/>
    <x v="0"/>
    <x v="0"/>
    <x v="0"/>
    <x v="0"/>
    <x v="0"/>
    <x v="0"/>
    <x v="0"/>
    <x v="0"/>
    <x v="0"/>
    <s v="Ajuda de custo e Subsidio de Transporte a favor da Sra. Odmisa dos Santos pela sua deslocação em missão de serviço a cidade da Praia nos dia 20 à 30 de Maio de 2024, conforme justificativo em anexo. "/>
  </r>
  <r>
    <x v="0"/>
    <n v="0"/>
    <n v="0"/>
    <n v="0"/>
    <n v="12250"/>
    <x v="2756"/>
    <x v="0"/>
    <x v="0"/>
    <x v="0"/>
    <s v="03.16.15"/>
    <x v="0"/>
    <x v="0"/>
    <x v="0"/>
    <s v="Direção Financeira"/>
    <s v="03.16.15"/>
    <s v="Direção Financeira"/>
    <s v="03.16.15"/>
    <x v="77"/>
    <x v="0"/>
    <x v="0"/>
    <x v="0"/>
    <x v="0"/>
    <x v="0"/>
    <x v="0"/>
    <x v="0"/>
    <x v="4"/>
    <s v="2024-06-12"/>
    <x v="1"/>
    <n v="12250"/>
    <x v="0"/>
    <m/>
    <x v="0"/>
    <m/>
    <x v="231"/>
    <n v="100479376"/>
    <x v="0"/>
    <x v="0"/>
    <s v="Direção Financeira"/>
    <s v="ORI"/>
    <x v="0"/>
    <m/>
    <x v="0"/>
    <x v="0"/>
    <x v="0"/>
    <x v="0"/>
    <x v="0"/>
    <x v="0"/>
    <x v="0"/>
    <x v="0"/>
    <x v="0"/>
    <x v="0"/>
    <x v="0"/>
    <s v="Direção Financeira"/>
    <x v="0"/>
    <x v="0"/>
    <x v="0"/>
    <x v="0"/>
    <x v="0"/>
    <x v="0"/>
    <x v="0"/>
    <x v="0"/>
    <x v="0"/>
    <x v="0"/>
    <x v="0"/>
    <x v="0"/>
    <s v="Pagamento referente a aquisição de tecido para confeção de uniformes do pessoal do BU  de atendimento, conforme proposta em anexo. "/>
  </r>
  <r>
    <x v="0"/>
    <n v="0"/>
    <n v="0"/>
    <n v="0"/>
    <n v="1800"/>
    <x v="2757"/>
    <x v="0"/>
    <x v="1"/>
    <x v="0"/>
    <s v="80.02.01"/>
    <x v="2"/>
    <x v="2"/>
    <x v="2"/>
    <s v="Retenções Iur"/>
    <s v="80.02.01"/>
    <s v="Retenções Iur"/>
    <s v="80.02.01"/>
    <x v="2"/>
    <x v="0"/>
    <x v="1"/>
    <x v="0"/>
    <x v="1"/>
    <x v="2"/>
    <x v="2"/>
    <x v="0"/>
    <x v="4"/>
    <s v="2024-06-10"/>
    <x v="1"/>
    <n v="1800"/>
    <x v="0"/>
    <m/>
    <x v="0"/>
    <m/>
    <x v="2"/>
    <n v="100474696"/>
    <x v="0"/>
    <x v="0"/>
    <s v="Retenções Iur"/>
    <s v="ORI"/>
    <x v="0"/>
    <s v="RIUR"/>
    <x v="0"/>
    <x v="0"/>
    <x v="0"/>
    <x v="0"/>
    <x v="0"/>
    <x v="0"/>
    <x v="0"/>
    <x v="0"/>
    <x v="0"/>
    <x v="0"/>
    <x v="0"/>
    <s v="Retenções Iur"/>
    <x v="0"/>
    <x v="0"/>
    <x v="0"/>
    <x v="0"/>
    <x v="2"/>
    <x v="0"/>
    <x v="0"/>
    <x v="0"/>
    <x v="0"/>
    <x v="1"/>
    <x v="0"/>
    <x v="0"/>
    <s v="RETENCAO OT"/>
  </r>
  <r>
    <x v="0"/>
    <n v="0"/>
    <n v="0"/>
    <n v="0"/>
    <n v="22500"/>
    <x v="2758"/>
    <x v="0"/>
    <x v="1"/>
    <x v="0"/>
    <s v="80.02.01"/>
    <x v="2"/>
    <x v="2"/>
    <x v="2"/>
    <s v="Retenções Iur"/>
    <s v="80.02.01"/>
    <s v="Retenções Iur"/>
    <s v="80.02.01"/>
    <x v="2"/>
    <x v="0"/>
    <x v="1"/>
    <x v="0"/>
    <x v="1"/>
    <x v="2"/>
    <x v="2"/>
    <x v="0"/>
    <x v="4"/>
    <s v="2024-06-07"/>
    <x v="1"/>
    <n v="22500"/>
    <x v="0"/>
    <m/>
    <x v="0"/>
    <m/>
    <x v="2"/>
    <n v="100474696"/>
    <x v="0"/>
    <x v="0"/>
    <s v="Retenções Iur"/>
    <s v="ORI"/>
    <x v="0"/>
    <s v="RIUR"/>
    <x v="0"/>
    <x v="0"/>
    <x v="0"/>
    <x v="0"/>
    <x v="0"/>
    <x v="0"/>
    <x v="0"/>
    <x v="0"/>
    <x v="0"/>
    <x v="0"/>
    <x v="0"/>
    <s v="Retenções Iur"/>
    <x v="0"/>
    <x v="0"/>
    <x v="0"/>
    <x v="0"/>
    <x v="2"/>
    <x v="0"/>
    <x v="0"/>
    <x v="0"/>
    <x v="0"/>
    <x v="1"/>
    <x v="0"/>
    <x v="0"/>
    <s v="RETENCAO OT"/>
  </r>
  <r>
    <x v="1"/>
    <n v="0"/>
    <n v="0"/>
    <n v="0"/>
    <n v="59000"/>
    <x v="2759"/>
    <x v="0"/>
    <x v="0"/>
    <x v="0"/>
    <s v="01.27.06.41"/>
    <x v="19"/>
    <x v="1"/>
    <x v="1"/>
    <s v="Requalificação Urbana e habitação"/>
    <s v="01.27.06"/>
    <s v="Requalificação Urbana e habitação"/>
    <s v="01.27.06"/>
    <x v="40"/>
    <x v="0"/>
    <x v="0"/>
    <x v="0"/>
    <x v="0"/>
    <x v="1"/>
    <x v="1"/>
    <x v="0"/>
    <x v="4"/>
    <s v="2024-06-28"/>
    <x v="1"/>
    <n v="59000"/>
    <x v="0"/>
    <m/>
    <x v="0"/>
    <m/>
    <x v="282"/>
    <n v="100477018"/>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fornecimento de paralelos conforme para trabalhos de construção de espaço de lazer na escola de Monte Pousada, conforme proposta em anexo."/>
  </r>
  <r>
    <x v="0"/>
    <n v="0"/>
    <n v="0"/>
    <n v="0"/>
    <n v="3375"/>
    <x v="2760"/>
    <x v="0"/>
    <x v="1"/>
    <x v="0"/>
    <s v="80.02.01"/>
    <x v="2"/>
    <x v="2"/>
    <x v="2"/>
    <s v="Retenções Iur"/>
    <s v="80.02.01"/>
    <s v="Retenções Iur"/>
    <s v="80.02.01"/>
    <x v="2"/>
    <x v="0"/>
    <x v="1"/>
    <x v="0"/>
    <x v="1"/>
    <x v="2"/>
    <x v="2"/>
    <x v="0"/>
    <x v="3"/>
    <s v="2024-05-15"/>
    <x v="1"/>
    <n v="3375"/>
    <x v="0"/>
    <m/>
    <x v="0"/>
    <m/>
    <x v="2"/>
    <n v="100474696"/>
    <x v="0"/>
    <x v="0"/>
    <s v="Retenções Iur"/>
    <s v="ORI"/>
    <x v="0"/>
    <s v="RIUR"/>
    <x v="0"/>
    <x v="0"/>
    <x v="0"/>
    <x v="0"/>
    <x v="0"/>
    <x v="0"/>
    <x v="0"/>
    <x v="0"/>
    <x v="0"/>
    <x v="0"/>
    <x v="0"/>
    <s v="Retenções Iur"/>
    <x v="0"/>
    <x v="0"/>
    <x v="0"/>
    <x v="0"/>
    <x v="2"/>
    <x v="0"/>
    <x v="0"/>
    <x v="0"/>
    <x v="0"/>
    <x v="1"/>
    <x v="0"/>
    <x v="0"/>
    <s v="RETENCAO OT"/>
  </r>
  <r>
    <x v="0"/>
    <n v="0"/>
    <n v="0"/>
    <n v="0"/>
    <n v="2800"/>
    <x v="2761"/>
    <x v="0"/>
    <x v="0"/>
    <x v="0"/>
    <s v="03.16.15"/>
    <x v="0"/>
    <x v="0"/>
    <x v="0"/>
    <s v="Direção Financeira"/>
    <s v="03.16.15"/>
    <s v="Direção Financeira"/>
    <s v="03.16.15"/>
    <x v="3"/>
    <x v="0"/>
    <x v="0"/>
    <x v="1"/>
    <x v="0"/>
    <x v="0"/>
    <x v="0"/>
    <x v="0"/>
    <x v="4"/>
    <s v="2024-06-28"/>
    <x v="1"/>
    <n v="2800"/>
    <x v="0"/>
    <m/>
    <x v="0"/>
    <m/>
    <x v="26"/>
    <n v="100458633"/>
    <x v="0"/>
    <x v="0"/>
    <s v="Direção Financeira"/>
    <s v="ORI"/>
    <x v="0"/>
    <m/>
    <x v="0"/>
    <x v="0"/>
    <x v="0"/>
    <x v="0"/>
    <x v="0"/>
    <x v="0"/>
    <x v="0"/>
    <x v="0"/>
    <x v="0"/>
    <x v="0"/>
    <x v="0"/>
    <s v="Direção Financeira"/>
    <x v="0"/>
    <x v="0"/>
    <x v="0"/>
    <x v="0"/>
    <x v="0"/>
    <x v="0"/>
    <x v="0"/>
    <x v="0"/>
    <x v="0"/>
    <x v="0"/>
    <x v="0"/>
    <x v="0"/>
    <s v="Ajuda de custo a favor do senhor Joaquim Tavares, pela sua deslocação a Praia nos dias 26 e 29 de junho de 2024, em missão de serviço, conforme anexo."/>
  </r>
  <r>
    <x v="0"/>
    <n v="0"/>
    <n v="0"/>
    <n v="0"/>
    <n v="3483"/>
    <x v="2762"/>
    <x v="0"/>
    <x v="1"/>
    <x v="0"/>
    <s v="80.02.01"/>
    <x v="2"/>
    <x v="2"/>
    <x v="2"/>
    <s v="Retenções Iur"/>
    <s v="80.02.01"/>
    <s v="Retenções Iur"/>
    <s v="80.02.01"/>
    <x v="2"/>
    <x v="0"/>
    <x v="1"/>
    <x v="0"/>
    <x v="1"/>
    <x v="2"/>
    <x v="2"/>
    <x v="0"/>
    <x v="4"/>
    <s v="2024-06-28"/>
    <x v="1"/>
    <n v="3483"/>
    <x v="0"/>
    <m/>
    <x v="0"/>
    <m/>
    <x v="2"/>
    <n v="100474696"/>
    <x v="0"/>
    <x v="0"/>
    <s v="Retenções Iur"/>
    <s v="ORI"/>
    <x v="0"/>
    <s v="RIUR"/>
    <x v="0"/>
    <x v="0"/>
    <x v="0"/>
    <x v="0"/>
    <x v="0"/>
    <x v="0"/>
    <x v="0"/>
    <x v="0"/>
    <x v="0"/>
    <x v="0"/>
    <x v="0"/>
    <s v="Retenções Iur"/>
    <x v="0"/>
    <x v="0"/>
    <x v="0"/>
    <x v="0"/>
    <x v="2"/>
    <x v="0"/>
    <x v="0"/>
    <x v="0"/>
    <x v="0"/>
    <x v="1"/>
    <x v="0"/>
    <x v="0"/>
    <s v="RETENCAO OT"/>
  </r>
  <r>
    <x v="0"/>
    <n v="0"/>
    <n v="0"/>
    <n v="0"/>
    <n v="3603"/>
    <x v="2763"/>
    <x v="0"/>
    <x v="1"/>
    <x v="0"/>
    <s v="80.02.01"/>
    <x v="2"/>
    <x v="2"/>
    <x v="2"/>
    <s v="Retenções Iur"/>
    <s v="80.02.01"/>
    <s v="Retenções Iur"/>
    <s v="80.02.01"/>
    <x v="2"/>
    <x v="0"/>
    <x v="1"/>
    <x v="0"/>
    <x v="1"/>
    <x v="2"/>
    <x v="2"/>
    <x v="0"/>
    <x v="4"/>
    <s v="2024-06-28"/>
    <x v="1"/>
    <n v="3603"/>
    <x v="0"/>
    <m/>
    <x v="0"/>
    <m/>
    <x v="2"/>
    <n v="100474696"/>
    <x v="0"/>
    <x v="0"/>
    <s v="Retenções Iur"/>
    <s v="ORI"/>
    <x v="0"/>
    <s v="RIUR"/>
    <x v="0"/>
    <x v="0"/>
    <x v="0"/>
    <x v="0"/>
    <x v="0"/>
    <x v="0"/>
    <x v="0"/>
    <x v="0"/>
    <x v="0"/>
    <x v="0"/>
    <x v="0"/>
    <s v="Retenções Iur"/>
    <x v="0"/>
    <x v="0"/>
    <x v="0"/>
    <x v="0"/>
    <x v="2"/>
    <x v="0"/>
    <x v="0"/>
    <x v="0"/>
    <x v="0"/>
    <x v="1"/>
    <x v="0"/>
    <x v="0"/>
    <s v="RETENCAO OT"/>
  </r>
  <r>
    <x v="0"/>
    <n v="0"/>
    <n v="0"/>
    <n v="0"/>
    <n v="3388"/>
    <x v="2764"/>
    <x v="0"/>
    <x v="1"/>
    <x v="0"/>
    <s v="80.02.01"/>
    <x v="2"/>
    <x v="2"/>
    <x v="2"/>
    <s v="Retenções Iur"/>
    <s v="80.02.01"/>
    <s v="Retenções Iur"/>
    <s v="80.02.01"/>
    <x v="2"/>
    <x v="0"/>
    <x v="1"/>
    <x v="0"/>
    <x v="1"/>
    <x v="2"/>
    <x v="2"/>
    <x v="0"/>
    <x v="4"/>
    <s v="2024-06-28"/>
    <x v="1"/>
    <n v="3388"/>
    <x v="0"/>
    <m/>
    <x v="0"/>
    <m/>
    <x v="2"/>
    <n v="100474696"/>
    <x v="0"/>
    <x v="0"/>
    <s v="Retenções Iur"/>
    <s v="ORI"/>
    <x v="0"/>
    <s v="RIUR"/>
    <x v="0"/>
    <x v="0"/>
    <x v="0"/>
    <x v="0"/>
    <x v="0"/>
    <x v="0"/>
    <x v="0"/>
    <x v="0"/>
    <x v="0"/>
    <x v="0"/>
    <x v="0"/>
    <s v="Retenções Iur"/>
    <x v="0"/>
    <x v="0"/>
    <x v="0"/>
    <x v="0"/>
    <x v="2"/>
    <x v="0"/>
    <x v="0"/>
    <x v="0"/>
    <x v="0"/>
    <x v="1"/>
    <x v="0"/>
    <x v="0"/>
    <s v="RETENCAO OT"/>
  </r>
  <r>
    <x v="0"/>
    <n v="0"/>
    <n v="0"/>
    <n v="0"/>
    <n v="2308"/>
    <x v="2765"/>
    <x v="0"/>
    <x v="1"/>
    <x v="0"/>
    <s v="80.02.01"/>
    <x v="2"/>
    <x v="2"/>
    <x v="2"/>
    <s v="Retenções Iur"/>
    <s v="80.02.01"/>
    <s v="Retenções Iur"/>
    <s v="80.02.01"/>
    <x v="2"/>
    <x v="0"/>
    <x v="1"/>
    <x v="0"/>
    <x v="1"/>
    <x v="2"/>
    <x v="2"/>
    <x v="0"/>
    <x v="4"/>
    <s v="2024-06-28"/>
    <x v="1"/>
    <n v="2308"/>
    <x v="0"/>
    <m/>
    <x v="0"/>
    <m/>
    <x v="2"/>
    <n v="100474696"/>
    <x v="0"/>
    <x v="0"/>
    <s v="Retenções Iur"/>
    <s v="ORI"/>
    <x v="0"/>
    <s v="RIUR"/>
    <x v="0"/>
    <x v="0"/>
    <x v="0"/>
    <x v="0"/>
    <x v="0"/>
    <x v="0"/>
    <x v="0"/>
    <x v="0"/>
    <x v="0"/>
    <x v="0"/>
    <x v="0"/>
    <s v="Retenções Iur"/>
    <x v="0"/>
    <x v="0"/>
    <x v="0"/>
    <x v="0"/>
    <x v="2"/>
    <x v="0"/>
    <x v="0"/>
    <x v="0"/>
    <x v="0"/>
    <x v="1"/>
    <x v="0"/>
    <x v="0"/>
    <s v="RETENCAO OT"/>
  </r>
  <r>
    <x v="0"/>
    <n v="0"/>
    <n v="0"/>
    <n v="0"/>
    <n v="617"/>
    <x v="2766"/>
    <x v="0"/>
    <x v="1"/>
    <x v="0"/>
    <s v="80.02.01"/>
    <x v="2"/>
    <x v="2"/>
    <x v="2"/>
    <s v="Retenções Iur"/>
    <s v="80.02.01"/>
    <s v="Retenções Iur"/>
    <s v="80.02.01"/>
    <x v="2"/>
    <x v="0"/>
    <x v="1"/>
    <x v="0"/>
    <x v="1"/>
    <x v="2"/>
    <x v="2"/>
    <x v="0"/>
    <x v="4"/>
    <s v="2024-06-28"/>
    <x v="1"/>
    <n v="617"/>
    <x v="0"/>
    <m/>
    <x v="0"/>
    <m/>
    <x v="2"/>
    <n v="100474696"/>
    <x v="0"/>
    <x v="0"/>
    <s v="Retenções Iur"/>
    <s v="ORI"/>
    <x v="0"/>
    <s v="RIUR"/>
    <x v="0"/>
    <x v="0"/>
    <x v="0"/>
    <x v="0"/>
    <x v="0"/>
    <x v="0"/>
    <x v="0"/>
    <x v="0"/>
    <x v="0"/>
    <x v="0"/>
    <x v="0"/>
    <s v="Retenções Iur"/>
    <x v="0"/>
    <x v="0"/>
    <x v="0"/>
    <x v="0"/>
    <x v="2"/>
    <x v="0"/>
    <x v="0"/>
    <x v="0"/>
    <x v="0"/>
    <x v="1"/>
    <x v="0"/>
    <x v="0"/>
    <s v="RETENCAO OT"/>
  </r>
  <r>
    <x v="0"/>
    <n v="0"/>
    <n v="0"/>
    <n v="0"/>
    <n v="40578"/>
    <x v="2767"/>
    <x v="0"/>
    <x v="0"/>
    <x v="0"/>
    <s v="01.27.04.03"/>
    <x v="4"/>
    <x v="1"/>
    <x v="1"/>
    <s v="Infra-Estruturas e Transportes"/>
    <s v="01.27.04"/>
    <s v="Infra-Estruturas e Transportes"/>
    <s v="01.27.04"/>
    <x v="4"/>
    <x v="0"/>
    <x v="2"/>
    <x v="2"/>
    <x v="0"/>
    <x v="1"/>
    <x v="0"/>
    <x v="0"/>
    <x v="9"/>
    <s v="2024-07-11"/>
    <x v="2"/>
    <n v="40578"/>
    <x v="0"/>
    <m/>
    <x v="0"/>
    <m/>
    <x v="27"/>
    <n v="100479096"/>
    <x v="0"/>
    <x v="0"/>
    <s v="Plano de emergencia da epoca de chuvas"/>
    <s v="ORI"/>
    <x v="0"/>
    <m/>
    <x v="0"/>
    <x v="0"/>
    <x v="0"/>
    <x v="0"/>
    <x v="0"/>
    <x v="0"/>
    <x v="0"/>
    <x v="0"/>
    <x v="0"/>
    <x v="0"/>
    <x v="0"/>
    <s v="Plano de emergencia da epoca de chuvas"/>
    <x v="0"/>
    <x v="0"/>
    <x v="0"/>
    <x v="0"/>
    <x v="1"/>
    <x v="0"/>
    <x v="0"/>
    <x v="0"/>
    <x v="0"/>
    <x v="0"/>
    <x v="0"/>
    <x v="0"/>
    <s v="Pagamento a favor da preço Piquinoti Comercio de Peças Auto, pela a aquisição de 2 jogos de reparação de macaco a maquina retroescavadora afeto as obras da CMSM, conforme anexo."/>
  </r>
  <r>
    <x v="1"/>
    <n v="0"/>
    <n v="0"/>
    <n v="0"/>
    <n v="207000"/>
    <x v="2768"/>
    <x v="0"/>
    <x v="0"/>
    <x v="0"/>
    <s v="01.27.06.76"/>
    <x v="11"/>
    <x v="1"/>
    <x v="1"/>
    <s v="Requalificação Urbana e habitação"/>
    <s v="01.27.06"/>
    <s v="Requalificação Urbana e habitação"/>
    <s v="01.27.06"/>
    <x v="1"/>
    <x v="0"/>
    <x v="0"/>
    <x v="0"/>
    <x v="0"/>
    <x v="1"/>
    <x v="1"/>
    <x v="0"/>
    <x v="9"/>
    <s v="2024-07-11"/>
    <x v="2"/>
    <n v="207000"/>
    <x v="0"/>
    <m/>
    <x v="0"/>
    <m/>
    <x v="22"/>
    <n v="100478657"/>
    <x v="0"/>
    <x v="0"/>
    <s v="Requalificação Urbana e Ambiental de Achada Monte III"/>
    <s v="ORI"/>
    <x v="0"/>
    <m/>
    <x v="0"/>
    <x v="0"/>
    <x v="0"/>
    <x v="0"/>
    <x v="0"/>
    <x v="0"/>
    <x v="0"/>
    <x v="0"/>
    <x v="0"/>
    <x v="0"/>
    <x v="0"/>
    <s v="Requalificação Urbana e Ambiental de Achada Monte III"/>
    <x v="0"/>
    <x v="0"/>
    <x v="0"/>
    <x v="0"/>
    <x v="1"/>
    <x v="0"/>
    <x v="0"/>
    <x v="0"/>
    <x v="0"/>
    <x v="0"/>
    <x v="0"/>
    <x v="0"/>
    <s v="Pagamento de serviços de reparação de porta maquina e substituição de garrafas da viatura ST-89-ZB e compra de material e pintura de porta maquina da CMSM, conforme anexo."/>
  </r>
  <r>
    <x v="1"/>
    <n v="0"/>
    <n v="0"/>
    <n v="0"/>
    <n v="45000"/>
    <x v="2769"/>
    <x v="0"/>
    <x v="0"/>
    <x v="0"/>
    <s v="01.27.06.72"/>
    <x v="32"/>
    <x v="1"/>
    <x v="1"/>
    <s v="Requalificação Urbana e habitação"/>
    <s v="01.27.06"/>
    <s v="Requalificação Urbana e habitação"/>
    <s v="01.27.06"/>
    <x v="1"/>
    <x v="0"/>
    <x v="0"/>
    <x v="0"/>
    <x v="0"/>
    <x v="1"/>
    <x v="1"/>
    <x v="0"/>
    <x v="9"/>
    <s v="2024-07-11"/>
    <x v="2"/>
    <n v="4500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referente a reabilitação do Centro do Dia em Achada Bolanha, conforme anexo."/>
  </r>
  <r>
    <x v="1"/>
    <n v="0"/>
    <n v="0"/>
    <n v="0"/>
    <n v="255000"/>
    <x v="2769"/>
    <x v="0"/>
    <x v="0"/>
    <x v="0"/>
    <s v="01.27.06.72"/>
    <x v="32"/>
    <x v="1"/>
    <x v="1"/>
    <s v="Requalificação Urbana e habitação"/>
    <s v="01.27.06"/>
    <s v="Requalificação Urbana e habitação"/>
    <s v="01.27.06"/>
    <x v="1"/>
    <x v="0"/>
    <x v="0"/>
    <x v="0"/>
    <x v="0"/>
    <x v="1"/>
    <x v="1"/>
    <x v="0"/>
    <x v="9"/>
    <s v="2024-07-11"/>
    <x v="2"/>
    <n v="255000"/>
    <x v="0"/>
    <m/>
    <x v="0"/>
    <m/>
    <x v="430"/>
    <n v="100479572"/>
    <x v="0"/>
    <x v="0"/>
    <s v="Manutenção e Reabilitação de Edificios Municipais"/>
    <s v="ORI"/>
    <x v="0"/>
    <m/>
    <x v="0"/>
    <x v="0"/>
    <x v="0"/>
    <x v="0"/>
    <x v="0"/>
    <x v="0"/>
    <x v="0"/>
    <x v="0"/>
    <x v="0"/>
    <x v="0"/>
    <x v="0"/>
    <s v="Manutenção e Reabilitação de Edificios Municipais"/>
    <x v="0"/>
    <x v="0"/>
    <x v="0"/>
    <x v="0"/>
    <x v="1"/>
    <x v="0"/>
    <x v="0"/>
    <x v="0"/>
    <x v="0"/>
    <x v="0"/>
    <x v="0"/>
    <x v="0"/>
    <s v="Pagamento referente a reabilitação do Centro do Dia em Achada Bolanha, conforme anexo."/>
  </r>
  <r>
    <x v="1"/>
    <n v="0"/>
    <n v="0"/>
    <n v="0"/>
    <n v="3329957"/>
    <x v="2770"/>
    <x v="0"/>
    <x v="0"/>
    <x v="0"/>
    <s v="01.27.03.11"/>
    <x v="63"/>
    <x v="1"/>
    <x v="1"/>
    <s v="Gestão de Recursos Hídricos"/>
    <s v="01.27.03"/>
    <s v="Gestão de Recursos Hídricos"/>
    <s v="01.27.03"/>
    <x v="46"/>
    <x v="0"/>
    <x v="0"/>
    <x v="0"/>
    <x v="0"/>
    <x v="1"/>
    <x v="1"/>
    <x v="0"/>
    <x v="5"/>
    <s v="2024-08-01"/>
    <x v="2"/>
    <n v="3329957"/>
    <x v="0"/>
    <m/>
    <x v="0"/>
    <m/>
    <x v="252"/>
    <n v="100356873"/>
    <x v="0"/>
    <x v="0"/>
    <s v="Construção de rede de adução, reservatórios e implementação de rega gota-a-gota na Rib. Flamengos"/>
    <s v="ORI"/>
    <x v="0"/>
    <s v="CRARRF"/>
    <x v="0"/>
    <x v="0"/>
    <x v="0"/>
    <x v="0"/>
    <x v="0"/>
    <x v="0"/>
    <x v="0"/>
    <x v="0"/>
    <x v="0"/>
    <x v="0"/>
    <x v="0"/>
    <s v="Construção de rede de adução, reservatórios e implementação de rega gota-a-gota na Rib. Flamengos"/>
    <x v="0"/>
    <x v="0"/>
    <x v="0"/>
    <x v="0"/>
    <x v="1"/>
    <x v="0"/>
    <x v="0"/>
    <x v="0"/>
    <x v="0"/>
    <x v="0"/>
    <x v="0"/>
    <x v="0"/>
    <s v="Pagamento referente ao adiantamento de 20% do contrato de empreitada de obras de construção de 9 KM de rede de distribuição de água em ribeira de Flamengos, conforme anexo."/>
  </r>
  <r>
    <x v="0"/>
    <n v="0"/>
    <n v="0"/>
    <n v="0"/>
    <n v="862500"/>
    <x v="2771"/>
    <x v="0"/>
    <x v="0"/>
    <x v="0"/>
    <s v="01.25.04.22"/>
    <x v="7"/>
    <x v="3"/>
    <x v="3"/>
    <s v="Cultura"/>
    <s v="01.25.04"/>
    <s v="Cultura"/>
    <s v="01.25.04"/>
    <x v="4"/>
    <x v="0"/>
    <x v="2"/>
    <x v="2"/>
    <x v="0"/>
    <x v="1"/>
    <x v="0"/>
    <x v="0"/>
    <x v="5"/>
    <s v="2024-08-09"/>
    <x v="2"/>
    <n v="862500"/>
    <x v="0"/>
    <m/>
    <x v="0"/>
    <m/>
    <x v="264"/>
    <n v="100479697"/>
    <x v="0"/>
    <x v="0"/>
    <s v="Atividades culturais e promoção da cultura no Concelho"/>
    <s v="ORI"/>
    <x v="0"/>
    <s v="ACPCC"/>
    <x v="0"/>
    <x v="0"/>
    <x v="0"/>
    <x v="0"/>
    <x v="0"/>
    <x v="0"/>
    <x v="0"/>
    <x v="0"/>
    <x v="0"/>
    <x v="0"/>
    <x v="0"/>
    <s v="Atividades culturais e promoção da cultura no Concelho"/>
    <x v="0"/>
    <x v="0"/>
    <x v="0"/>
    <x v="0"/>
    <x v="1"/>
    <x v="0"/>
    <x v="0"/>
    <x v="0"/>
    <x v="0"/>
    <x v="0"/>
    <x v="0"/>
    <x v="0"/>
    <s v="Liquidação de contrato favor da Empresa Blueline Produções, Lda, referente ajuste direto nº11/CMSM/2024, para a aquisição de serviços de aluguer de Palco e Iluminação para festival 2024, confrome anexo. "/>
  </r>
  <r>
    <x v="0"/>
    <n v="0"/>
    <n v="0"/>
    <n v="0"/>
    <n v="79454"/>
    <x v="2772"/>
    <x v="0"/>
    <x v="0"/>
    <x v="0"/>
    <s v="03.16.15"/>
    <x v="0"/>
    <x v="0"/>
    <x v="0"/>
    <s v="Direção Financeira"/>
    <s v="03.16.15"/>
    <s v="Direção Financeira"/>
    <s v="03.16.15"/>
    <x v="36"/>
    <x v="0"/>
    <x v="0"/>
    <x v="0"/>
    <x v="0"/>
    <x v="0"/>
    <x v="0"/>
    <x v="0"/>
    <x v="5"/>
    <s v="2024-08-09"/>
    <x v="2"/>
    <n v="79454"/>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 afeto aos serviços da CMSM, conforme anexo. "/>
  </r>
  <r>
    <x v="0"/>
    <n v="0"/>
    <n v="0"/>
    <n v="0"/>
    <n v="7000"/>
    <x v="2773"/>
    <x v="0"/>
    <x v="0"/>
    <x v="0"/>
    <s v="01.25.04.22"/>
    <x v="7"/>
    <x v="3"/>
    <x v="3"/>
    <s v="Cultura"/>
    <s v="01.25.04"/>
    <s v="Cultura"/>
    <s v="01.25.04"/>
    <x v="4"/>
    <x v="0"/>
    <x v="2"/>
    <x v="2"/>
    <x v="0"/>
    <x v="1"/>
    <x v="0"/>
    <x v="0"/>
    <x v="5"/>
    <s v="2024-08-20"/>
    <x v="2"/>
    <n v="7000"/>
    <x v="0"/>
    <m/>
    <x v="0"/>
    <m/>
    <x v="418"/>
    <n v="100479478"/>
    <x v="0"/>
    <x v="0"/>
    <s v="Atividades culturais e promoção da cultura no Concelho"/>
    <s v="ORI"/>
    <x v="0"/>
    <s v="ACPCC"/>
    <x v="0"/>
    <x v="0"/>
    <x v="0"/>
    <x v="0"/>
    <x v="0"/>
    <x v="0"/>
    <x v="0"/>
    <x v="0"/>
    <x v="0"/>
    <x v="0"/>
    <x v="0"/>
    <s v="Atividades culturais e promoção da cultura no Concelho"/>
    <x v="0"/>
    <x v="0"/>
    <x v="0"/>
    <x v="0"/>
    <x v="1"/>
    <x v="0"/>
    <x v="0"/>
    <x v="0"/>
    <x v="0"/>
    <x v="0"/>
    <x v="0"/>
    <x v="0"/>
    <s v="Apoio a favor do grupo de batucadeiras da ribeira de São Miguel (Fidjus de São Miguel) representado por Andradina Cabral, para organização de atividades culturais no 12º Aniversário do grupo, conforme anexo."/>
  </r>
  <r>
    <x v="0"/>
    <n v="0"/>
    <n v="0"/>
    <n v="0"/>
    <n v="20000"/>
    <x v="2774"/>
    <x v="0"/>
    <x v="0"/>
    <x v="0"/>
    <s v="01.25.04.22"/>
    <x v="7"/>
    <x v="3"/>
    <x v="3"/>
    <s v="Cultura"/>
    <s v="01.25.04"/>
    <s v="Cultura"/>
    <s v="01.25.04"/>
    <x v="4"/>
    <x v="0"/>
    <x v="2"/>
    <x v="2"/>
    <x v="0"/>
    <x v="1"/>
    <x v="0"/>
    <x v="0"/>
    <x v="8"/>
    <s v="2024-10-04"/>
    <x v="3"/>
    <n v="20000"/>
    <x v="0"/>
    <m/>
    <x v="0"/>
    <m/>
    <x v="189"/>
    <n v="100479689"/>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0"/>
    <n v="0"/>
    <n v="0"/>
    <n v="0"/>
    <n v="5000"/>
    <x v="2775"/>
    <x v="0"/>
    <x v="0"/>
    <x v="0"/>
    <s v="01.25.04.22"/>
    <x v="7"/>
    <x v="3"/>
    <x v="3"/>
    <s v="Cultura"/>
    <s v="01.25.04"/>
    <s v="Cultura"/>
    <s v="01.25.04"/>
    <x v="4"/>
    <x v="0"/>
    <x v="2"/>
    <x v="2"/>
    <x v="0"/>
    <x v="1"/>
    <x v="0"/>
    <x v="0"/>
    <x v="5"/>
    <s v="2024-08-23"/>
    <x v="2"/>
    <n v="5000"/>
    <x v="0"/>
    <m/>
    <x v="0"/>
    <m/>
    <x v="431"/>
    <n v="100463616"/>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0"/>
    <n v="0"/>
    <n v="0"/>
    <n v="0"/>
    <n v="50000"/>
    <x v="2776"/>
    <x v="0"/>
    <x v="0"/>
    <x v="0"/>
    <s v="01.25.04.22"/>
    <x v="7"/>
    <x v="3"/>
    <x v="3"/>
    <s v="Cultura"/>
    <s v="01.25.04"/>
    <s v="Cultura"/>
    <s v="01.25.04"/>
    <x v="4"/>
    <x v="0"/>
    <x v="2"/>
    <x v="2"/>
    <x v="0"/>
    <x v="1"/>
    <x v="0"/>
    <x v="0"/>
    <x v="5"/>
    <s v="2024-08-26"/>
    <x v="2"/>
    <n v="50000"/>
    <x v="0"/>
    <m/>
    <x v="0"/>
    <m/>
    <x v="432"/>
    <n v="100479711"/>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restante 50%, pela apresentação do festival Calheta 2024, conforme anexo. "/>
  </r>
  <r>
    <x v="0"/>
    <n v="0"/>
    <n v="0"/>
    <n v="0"/>
    <n v="25900"/>
    <x v="2777"/>
    <x v="0"/>
    <x v="0"/>
    <x v="0"/>
    <s v="03.16.15"/>
    <x v="0"/>
    <x v="0"/>
    <x v="0"/>
    <s v="Direção Financeira"/>
    <s v="03.16.15"/>
    <s v="Direção Financeira"/>
    <s v="03.16.15"/>
    <x v="38"/>
    <x v="0"/>
    <x v="0"/>
    <x v="0"/>
    <x v="0"/>
    <x v="0"/>
    <x v="0"/>
    <x v="0"/>
    <x v="7"/>
    <s v="2024-09-06"/>
    <x v="2"/>
    <n v="25900"/>
    <x v="0"/>
    <m/>
    <x v="0"/>
    <m/>
    <x v="34"/>
    <n v="100477243"/>
    <x v="0"/>
    <x v="0"/>
    <s v="Direção Financeira"/>
    <s v="ORI"/>
    <x v="0"/>
    <m/>
    <x v="0"/>
    <x v="0"/>
    <x v="0"/>
    <x v="0"/>
    <x v="0"/>
    <x v="0"/>
    <x v="0"/>
    <x v="0"/>
    <x v="0"/>
    <x v="0"/>
    <x v="0"/>
    <s v="Direção Financeira"/>
    <x v="0"/>
    <x v="0"/>
    <x v="0"/>
    <x v="0"/>
    <x v="0"/>
    <x v="0"/>
    <x v="0"/>
    <x v="0"/>
    <x v="0"/>
    <x v="0"/>
    <x v="0"/>
    <x v="0"/>
    <s v="Pagamento referente a 37 almoço servidos a Delegação de AMIAM, no âmbito do projeto água e saneamento da visita ao Município de São Miguel, conforme anexo."/>
  </r>
  <r>
    <x v="0"/>
    <n v="0"/>
    <n v="0"/>
    <n v="0"/>
    <n v="2500"/>
    <x v="2778"/>
    <x v="0"/>
    <x v="0"/>
    <x v="0"/>
    <s v="01.25.05.09"/>
    <x v="26"/>
    <x v="3"/>
    <x v="3"/>
    <s v="Saúde"/>
    <s v="01.25.05"/>
    <s v="Saúde"/>
    <s v="01.25.05"/>
    <x v="7"/>
    <x v="0"/>
    <x v="4"/>
    <x v="4"/>
    <x v="0"/>
    <x v="1"/>
    <x v="0"/>
    <x v="0"/>
    <x v="7"/>
    <s v="2024-09-10"/>
    <x v="2"/>
    <n v="2500"/>
    <x v="0"/>
    <m/>
    <x v="0"/>
    <m/>
    <x v="433"/>
    <n v="100475394"/>
    <x v="0"/>
    <x v="0"/>
    <s v="Apoio a Consultas de Especialidade e Medicamentos"/>
    <s v="ORI"/>
    <x v="0"/>
    <s v="ACE"/>
    <x v="0"/>
    <x v="0"/>
    <x v="0"/>
    <x v="0"/>
    <x v="0"/>
    <x v="0"/>
    <x v="0"/>
    <x v="0"/>
    <x v="0"/>
    <x v="0"/>
    <x v="0"/>
    <s v="Apoio a Consultas de Especialidade e Medicamentos"/>
    <x v="0"/>
    <x v="0"/>
    <x v="0"/>
    <x v="0"/>
    <x v="1"/>
    <x v="0"/>
    <x v="0"/>
    <x v="0"/>
    <x v="0"/>
    <x v="0"/>
    <x v="0"/>
    <x v="0"/>
    <s v="Apoio a favor do senhor Ostelino Silveira Correia e Silva, a fim de realizar consulta de especialidade em oftalmologia, conforme anexo.  "/>
  </r>
  <r>
    <x v="1"/>
    <n v="0"/>
    <n v="0"/>
    <n v="0"/>
    <n v="38983"/>
    <x v="2779"/>
    <x v="0"/>
    <x v="0"/>
    <x v="0"/>
    <s v="01.27.02.15"/>
    <x v="25"/>
    <x v="1"/>
    <x v="1"/>
    <s v="Saneamento básico"/>
    <s v="01.27.02"/>
    <s v="Saneamento básico"/>
    <s v="01.27.02"/>
    <x v="46"/>
    <x v="0"/>
    <x v="0"/>
    <x v="0"/>
    <x v="0"/>
    <x v="1"/>
    <x v="1"/>
    <x v="0"/>
    <x v="7"/>
    <s v="2024-09-10"/>
    <x v="2"/>
    <n v="38983"/>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 viatura afeto a transferência de resíduos sólidos e urbanos da CMSM, conforme anexo."/>
  </r>
  <r>
    <x v="1"/>
    <n v="0"/>
    <n v="0"/>
    <n v="0"/>
    <n v="64300"/>
    <x v="2780"/>
    <x v="0"/>
    <x v="0"/>
    <x v="0"/>
    <s v="01.27.06.72"/>
    <x v="32"/>
    <x v="1"/>
    <x v="1"/>
    <s v="Requalificação Urbana e habitação"/>
    <s v="01.27.06"/>
    <s v="Requalificação Urbana e habitação"/>
    <s v="01.27.06"/>
    <x v="1"/>
    <x v="0"/>
    <x v="0"/>
    <x v="0"/>
    <x v="0"/>
    <x v="1"/>
    <x v="1"/>
    <x v="0"/>
    <x v="7"/>
    <s v="2024-09-19"/>
    <x v="2"/>
    <n v="64300"/>
    <x v="0"/>
    <m/>
    <x v="0"/>
    <m/>
    <x v="434"/>
    <n v="100477779"/>
    <x v="0"/>
    <x v="0"/>
    <s v="Manutenção e Reabilitação de Edificios Municipais"/>
    <s v="ORI"/>
    <x v="0"/>
    <m/>
    <x v="0"/>
    <x v="0"/>
    <x v="0"/>
    <x v="0"/>
    <x v="0"/>
    <x v="0"/>
    <x v="0"/>
    <x v="0"/>
    <x v="0"/>
    <x v="0"/>
    <x v="0"/>
    <s v="Manutenção e Reabilitação de Edificios Municipais"/>
    <x v="0"/>
    <x v="0"/>
    <x v="0"/>
    <x v="0"/>
    <x v="1"/>
    <x v="0"/>
    <x v="0"/>
    <x v="0"/>
    <x v="0"/>
    <x v="0"/>
    <x v="0"/>
    <x v="0"/>
    <s v="Pagamento referente a aquisição de locas para casa de banho no âmbito da  construção do mercadinho municipal, conforme anexo."/>
  </r>
  <r>
    <x v="0"/>
    <n v="0"/>
    <n v="0"/>
    <n v="0"/>
    <n v="34980"/>
    <x v="2781"/>
    <x v="0"/>
    <x v="0"/>
    <x v="0"/>
    <s v="03.16.15"/>
    <x v="0"/>
    <x v="0"/>
    <x v="0"/>
    <s v="Direção Financeira"/>
    <s v="03.16.15"/>
    <s v="Direção Financeira"/>
    <s v="03.16.15"/>
    <x v="38"/>
    <x v="0"/>
    <x v="0"/>
    <x v="0"/>
    <x v="0"/>
    <x v="0"/>
    <x v="0"/>
    <x v="0"/>
    <x v="7"/>
    <s v="2024-09-19"/>
    <x v="2"/>
    <n v="34980"/>
    <x v="0"/>
    <m/>
    <x v="0"/>
    <m/>
    <x v="288"/>
    <n v="100478577"/>
    <x v="0"/>
    <x v="0"/>
    <s v="Direção Financeira"/>
    <s v="ORI"/>
    <x v="0"/>
    <m/>
    <x v="0"/>
    <x v="0"/>
    <x v="0"/>
    <x v="0"/>
    <x v="0"/>
    <x v="0"/>
    <x v="0"/>
    <x v="0"/>
    <x v="0"/>
    <x v="0"/>
    <x v="0"/>
    <s v="Direção Financeira"/>
    <x v="0"/>
    <x v="0"/>
    <x v="0"/>
    <x v="0"/>
    <x v="0"/>
    <x v="0"/>
    <x v="0"/>
    <x v="0"/>
    <x v="0"/>
    <x v="0"/>
    <x v="0"/>
    <x v="0"/>
    <s v="Pagamento referente a lanche servida no âmbito da realização do fórum da cidade sustentável no Município de São Miguel, conforme anexo."/>
  </r>
  <r>
    <x v="0"/>
    <n v="0"/>
    <n v="0"/>
    <n v="0"/>
    <n v="3570"/>
    <x v="2782"/>
    <x v="0"/>
    <x v="1"/>
    <x v="0"/>
    <s v="80.02.01"/>
    <x v="2"/>
    <x v="2"/>
    <x v="2"/>
    <s v="Retenções Iur"/>
    <s v="80.02.01"/>
    <s v="Retenções Iur"/>
    <s v="80.02.01"/>
    <x v="2"/>
    <x v="0"/>
    <x v="1"/>
    <x v="0"/>
    <x v="1"/>
    <x v="2"/>
    <x v="2"/>
    <x v="0"/>
    <x v="5"/>
    <s v="2024-08-02"/>
    <x v="2"/>
    <n v="3570"/>
    <x v="0"/>
    <m/>
    <x v="0"/>
    <m/>
    <x v="2"/>
    <n v="100474696"/>
    <x v="0"/>
    <x v="0"/>
    <s v="Retenções Iur"/>
    <s v="ORI"/>
    <x v="0"/>
    <s v="RIUR"/>
    <x v="0"/>
    <x v="0"/>
    <x v="0"/>
    <x v="0"/>
    <x v="0"/>
    <x v="0"/>
    <x v="0"/>
    <x v="0"/>
    <x v="0"/>
    <x v="0"/>
    <x v="0"/>
    <s v="Retenções Iur"/>
    <x v="0"/>
    <x v="0"/>
    <x v="0"/>
    <x v="0"/>
    <x v="2"/>
    <x v="0"/>
    <x v="0"/>
    <x v="0"/>
    <x v="0"/>
    <x v="1"/>
    <x v="0"/>
    <x v="0"/>
    <s v="RETENCAO OT"/>
  </r>
  <r>
    <x v="0"/>
    <n v="0"/>
    <n v="0"/>
    <n v="0"/>
    <n v="4000"/>
    <x v="2783"/>
    <x v="0"/>
    <x v="0"/>
    <x v="0"/>
    <s v="01.25.04.22"/>
    <x v="7"/>
    <x v="3"/>
    <x v="3"/>
    <s v="Cultura"/>
    <s v="01.25.04"/>
    <s v="Cultura"/>
    <s v="01.25.04"/>
    <x v="4"/>
    <x v="0"/>
    <x v="2"/>
    <x v="2"/>
    <x v="0"/>
    <x v="1"/>
    <x v="0"/>
    <x v="0"/>
    <x v="7"/>
    <s v="2024-09-25"/>
    <x v="2"/>
    <n v="4000"/>
    <x v="0"/>
    <m/>
    <x v="0"/>
    <m/>
    <x v="435"/>
    <n v="100479088"/>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ra. Dália Delfina Miranda, pelos serviços prestado a noite nos serviços VIP durante dias 09 e 10 de agosto 2024, conforme anexo."/>
  </r>
  <r>
    <x v="0"/>
    <n v="0"/>
    <n v="0"/>
    <n v="0"/>
    <n v="4000"/>
    <x v="2784"/>
    <x v="0"/>
    <x v="0"/>
    <x v="0"/>
    <s v="01.25.04.22"/>
    <x v="7"/>
    <x v="3"/>
    <x v="3"/>
    <s v="Cultura"/>
    <s v="01.25.04"/>
    <s v="Cultura"/>
    <s v="01.25.04"/>
    <x v="4"/>
    <x v="0"/>
    <x v="2"/>
    <x v="2"/>
    <x v="0"/>
    <x v="1"/>
    <x v="0"/>
    <x v="0"/>
    <x v="7"/>
    <s v="2024-09-26"/>
    <x v="2"/>
    <n v="4000"/>
    <x v="0"/>
    <m/>
    <x v="0"/>
    <m/>
    <x v="358"/>
    <n v="10047607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Mário Jorge De Pina Silva pelos serviços prestados a noite nas festividades Nhá bersu, festival de Cinza e Festival Calheta 2024 , conforme anexo "/>
  </r>
  <r>
    <x v="0"/>
    <n v="0"/>
    <n v="0"/>
    <n v="0"/>
    <n v="16285"/>
    <x v="2785"/>
    <x v="0"/>
    <x v="0"/>
    <x v="0"/>
    <s v="01.25.01.10"/>
    <x v="33"/>
    <x v="3"/>
    <x v="3"/>
    <s v="Educação"/>
    <s v="01.25.01"/>
    <s v="Educação"/>
    <s v="01.25.01"/>
    <x v="4"/>
    <x v="0"/>
    <x v="2"/>
    <x v="2"/>
    <x v="0"/>
    <x v="1"/>
    <x v="0"/>
    <x v="0"/>
    <x v="7"/>
    <s v="2024-09-30"/>
    <x v="2"/>
    <n v="16285"/>
    <x v="0"/>
    <m/>
    <x v="0"/>
    <m/>
    <x v="138"/>
    <n v="100391760"/>
    <x v="0"/>
    <x v="0"/>
    <s v="Transporte escolar"/>
    <s v="ORI"/>
    <x v="0"/>
    <m/>
    <x v="0"/>
    <x v="0"/>
    <x v="0"/>
    <x v="0"/>
    <x v="0"/>
    <x v="0"/>
    <x v="0"/>
    <x v="0"/>
    <x v="0"/>
    <x v="0"/>
    <x v="0"/>
    <s v="Transporte escolar"/>
    <x v="0"/>
    <x v="0"/>
    <x v="0"/>
    <x v="0"/>
    <x v="1"/>
    <x v="0"/>
    <x v="0"/>
    <x v="0"/>
    <x v="0"/>
    <x v="0"/>
    <x v="0"/>
    <x v="0"/>
    <s v="Pagamento referente a aquisição de jogo de pastilha travão frente da viatura Coaster ST-35-RT afeto ao transporte escolar da CMSM, conforme anexo"/>
  </r>
  <r>
    <x v="0"/>
    <n v="0"/>
    <n v="0"/>
    <n v="0"/>
    <n v="3750"/>
    <x v="2786"/>
    <x v="0"/>
    <x v="1"/>
    <x v="0"/>
    <s v="80.02.01"/>
    <x v="2"/>
    <x v="2"/>
    <x v="2"/>
    <s v="Retenções Iur"/>
    <s v="80.02.01"/>
    <s v="Retenções Iur"/>
    <s v="80.02.01"/>
    <x v="2"/>
    <x v="0"/>
    <x v="1"/>
    <x v="0"/>
    <x v="1"/>
    <x v="2"/>
    <x v="2"/>
    <x v="0"/>
    <x v="7"/>
    <s v="2024-09-20"/>
    <x v="2"/>
    <n v="3750"/>
    <x v="0"/>
    <m/>
    <x v="0"/>
    <m/>
    <x v="2"/>
    <n v="100474696"/>
    <x v="0"/>
    <x v="0"/>
    <s v="Retenções Iur"/>
    <s v="ORI"/>
    <x v="0"/>
    <s v="RIUR"/>
    <x v="0"/>
    <x v="0"/>
    <x v="0"/>
    <x v="0"/>
    <x v="0"/>
    <x v="0"/>
    <x v="0"/>
    <x v="0"/>
    <x v="0"/>
    <x v="0"/>
    <x v="0"/>
    <s v="Retenções Iur"/>
    <x v="0"/>
    <x v="0"/>
    <x v="0"/>
    <x v="0"/>
    <x v="2"/>
    <x v="0"/>
    <x v="0"/>
    <x v="0"/>
    <x v="0"/>
    <x v="1"/>
    <x v="0"/>
    <x v="0"/>
    <s v="RETENCAO OT"/>
  </r>
  <r>
    <x v="0"/>
    <n v="0"/>
    <n v="0"/>
    <n v="0"/>
    <n v="1650"/>
    <x v="2787"/>
    <x v="0"/>
    <x v="1"/>
    <x v="0"/>
    <s v="80.02.01"/>
    <x v="2"/>
    <x v="2"/>
    <x v="2"/>
    <s v="Retenções Iur"/>
    <s v="80.02.01"/>
    <s v="Retenções Iur"/>
    <s v="80.02.01"/>
    <x v="2"/>
    <x v="0"/>
    <x v="1"/>
    <x v="0"/>
    <x v="1"/>
    <x v="2"/>
    <x v="2"/>
    <x v="0"/>
    <x v="7"/>
    <s v="2024-09-20"/>
    <x v="2"/>
    <n v="1650"/>
    <x v="0"/>
    <m/>
    <x v="0"/>
    <m/>
    <x v="2"/>
    <n v="100474696"/>
    <x v="0"/>
    <x v="0"/>
    <s v="Retenções Iur"/>
    <s v="ORI"/>
    <x v="0"/>
    <s v="RIUR"/>
    <x v="0"/>
    <x v="0"/>
    <x v="0"/>
    <x v="0"/>
    <x v="0"/>
    <x v="0"/>
    <x v="0"/>
    <x v="0"/>
    <x v="0"/>
    <x v="0"/>
    <x v="0"/>
    <s v="Retenções Iur"/>
    <x v="0"/>
    <x v="0"/>
    <x v="0"/>
    <x v="0"/>
    <x v="2"/>
    <x v="0"/>
    <x v="0"/>
    <x v="0"/>
    <x v="0"/>
    <x v="1"/>
    <x v="0"/>
    <x v="0"/>
    <s v="RETENCAO OT"/>
  </r>
  <r>
    <x v="0"/>
    <n v="0"/>
    <n v="0"/>
    <n v="0"/>
    <n v="980"/>
    <x v="2788"/>
    <x v="0"/>
    <x v="0"/>
    <x v="0"/>
    <s v="03.16.15"/>
    <x v="0"/>
    <x v="0"/>
    <x v="0"/>
    <s v="Direção Financeira"/>
    <s v="03.16.15"/>
    <s v="Direção Financeira"/>
    <s v="03.16.15"/>
    <x v="31"/>
    <x v="0"/>
    <x v="0"/>
    <x v="1"/>
    <x v="0"/>
    <x v="0"/>
    <x v="0"/>
    <x v="0"/>
    <x v="10"/>
    <s v="2024-11-19"/>
    <x v="3"/>
    <n v="980"/>
    <x v="0"/>
    <m/>
    <x v="0"/>
    <m/>
    <x v="21"/>
    <n v="100391960"/>
    <x v="0"/>
    <x v="0"/>
    <s v="Direção Financeira"/>
    <s v="ORI"/>
    <x v="0"/>
    <m/>
    <x v="0"/>
    <x v="0"/>
    <x v="0"/>
    <x v="0"/>
    <x v="0"/>
    <x v="0"/>
    <x v="0"/>
    <x v="0"/>
    <x v="0"/>
    <x v="0"/>
    <x v="0"/>
    <s v="Direção Financeira"/>
    <x v="0"/>
    <x v="0"/>
    <x v="0"/>
    <x v="0"/>
    <x v="0"/>
    <x v="0"/>
    <x v="0"/>
    <x v="0"/>
    <x v="0"/>
    <x v="0"/>
    <x v="0"/>
    <x v="0"/>
    <s v="Pagamento a favor de CABO VERDE TELECOM, pela compra de carregamento de saldo destinado ao serviços no gabinete técnico, conforme anexo."/>
  </r>
  <r>
    <x v="0"/>
    <n v="0"/>
    <n v="0"/>
    <n v="0"/>
    <n v="2400"/>
    <x v="2789"/>
    <x v="0"/>
    <x v="1"/>
    <x v="0"/>
    <s v="80.02.01"/>
    <x v="2"/>
    <x v="2"/>
    <x v="2"/>
    <s v="Retenções Iur"/>
    <s v="80.02.01"/>
    <s v="Retenções Iur"/>
    <s v="80.02.01"/>
    <x v="2"/>
    <x v="0"/>
    <x v="1"/>
    <x v="0"/>
    <x v="1"/>
    <x v="2"/>
    <x v="2"/>
    <x v="0"/>
    <x v="10"/>
    <s v="2024-11-08"/>
    <x v="3"/>
    <n v="2400"/>
    <x v="0"/>
    <m/>
    <x v="0"/>
    <m/>
    <x v="2"/>
    <n v="100474696"/>
    <x v="0"/>
    <x v="0"/>
    <s v="Retenções Iur"/>
    <s v="ORI"/>
    <x v="0"/>
    <s v="RIUR"/>
    <x v="0"/>
    <x v="0"/>
    <x v="0"/>
    <x v="0"/>
    <x v="0"/>
    <x v="0"/>
    <x v="0"/>
    <x v="0"/>
    <x v="0"/>
    <x v="0"/>
    <x v="0"/>
    <s v="Retenções Iur"/>
    <x v="0"/>
    <x v="0"/>
    <x v="0"/>
    <x v="0"/>
    <x v="2"/>
    <x v="0"/>
    <x v="0"/>
    <x v="0"/>
    <x v="0"/>
    <x v="1"/>
    <x v="0"/>
    <x v="0"/>
    <s v="RETENCAO OT"/>
  </r>
  <r>
    <x v="0"/>
    <n v="0"/>
    <n v="0"/>
    <n v="0"/>
    <n v="1800"/>
    <x v="2790"/>
    <x v="0"/>
    <x v="1"/>
    <x v="0"/>
    <s v="80.02.01"/>
    <x v="2"/>
    <x v="2"/>
    <x v="2"/>
    <s v="Retenções Iur"/>
    <s v="80.02.01"/>
    <s v="Retenções Iur"/>
    <s v="80.02.01"/>
    <x v="2"/>
    <x v="0"/>
    <x v="1"/>
    <x v="0"/>
    <x v="1"/>
    <x v="2"/>
    <x v="2"/>
    <x v="0"/>
    <x v="10"/>
    <s v="2024-11-06"/>
    <x v="3"/>
    <n v="1800"/>
    <x v="0"/>
    <m/>
    <x v="0"/>
    <m/>
    <x v="2"/>
    <n v="100474696"/>
    <x v="0"/>
    <x v="0"/>
    <s v="Retenções Iur"/>
    <s v="ORI"/>
    <x v="0"/>
    <s v="RIUR"/>
    <x v="0"/>
    <x v="0"/>
    <x v="0"/>
    <x v="0"/>
    <x v="0"/>
    <x v="0"/>
    <x v="0"/>
    <x v="0"/>
    <x v="0"/>
    <x v="0"/>
    <x v="0"/>
    <s v="Retenções Iur"/>
    <x v="0"/>
    <x v="0"/>
    <x v="0"/>
    <x v="0"/>
    <x v="2"/>
    <x v="0"/>
    <x v="0"/>
    <x v="0"/>
    <x v="0"/>
    <x v="1"/>
    <x v="0"/>
    <x v="0"/>
    <s v="RETENCAO OT"/>
  </r>
  <r>
    <x v="0"/>
    <n v="0"/>
    <n v="0"/>
    <n v="0"/>
    <n v="2310"/>
    <x v="2791"/>
    <x v="0"/>
    <x v="1"/>
    <x v="0"/>
    <s v="80.02.01"/>
    <x v="2"/>
    <x v="2"/>
    <x v="2"/>
    <s v="Retenções Iur"/>
    <s v="80.02.01"/>
    <s v="Retenções Iur"/>
    <s v="80.02.01"/>
    <x v="2"/>
    <x v="0"/>
    <x v="1"/>
    <x v="0"/>
    <x v="1"/>
    <x v="2"/>
    <x v="2"/>
    <x v="0"/>
    <x v="10"/>
    <s v="2024-11-06"/>
    <x v="3"/>
    <n v="2310"/>
    <x v="0"/>
    <m/>
    <x v="0"/>
    <m/>
    <x v="2"/>
    <n v="100474696"/>
    <x v="0"/>
    <x v="0"/>
    <s v="Retenções Iur"/>
    <s v="ORI"/>
    <x v="0"/>
    <s v="RIUR"/>
    <x v="0"/>
    <x v="0"/>
    <x v="0"/>
    <x v="0"/>
    <x v="0"/>
    <x v="0"/>
    <x v="0"/>
    <x v="0"/>
    <x v="0"/>
    <x v="0"/>
    <x v="0"/>
    <s v="Retenções Iur"/>
    <x v="0"/>
    <x v="0"/>
    <x v="0"/>
    <x v="0"/>
    <x v="2"/>
    <x v="0"/>
    <x v="0"/>
    <x v="0"/>
    <x v="0"/>
    <x v="1"/>
    <x v="0"/>
    <x v="0"/>
    <s v="RETENCAO OT"/>
  </r>
  <r>
    <x v="0"/>
    <n v="0"/>
    <n v="0"/>
    <n v="0"/>
    <n v="2400"/>
    <x v="2792"/>
    <x v="0"/>
    <x v="1"/>
    <x v="0"/>
    <s v="80.02.01"/>
    <x v="2"/>
    <x v="2"/>
    <x v="2"/>
    <s v="Retenções Iur"/>
    <s v="80.02.01"/>
    <s v="Retenções Iur"/>
    <s v="80.02.01"/>
    <x v="2"/>
    <x v="0"/>
    <x v="1"/>
    <x v="0"/>
    <x v="1"/>
    <x v="2"/>
    <x v="2"/>
    <x v="0"/>
    <x v="10"/>
    <s v="2024-11-26"/>
    <x v="3"/>
    <n v="2400"/>
    <x v="0"/>
    <m/>
    <x v="0"/>
    <m/>
    <x v="2"/>
    <n v="100474696"/>
    <x v="0"/>
    <x v="0"/>
    <s v="Retenções Iur"/>
    <s v="ORI"/>
    <x v="0"/>
    <s v="RIUR"/>
    <x v="0"/>
    <x v="0"/>
    <x v="0"/>
    <x v="0"/>
    <x v="0"/>
    <x v="0"/>
    <x v="0"/>
    <x v="0"/>
    <x v="0"/>
    <x v="0"/>
    <x v="0"/>
    <s v="Retenções Iur"/>
    <x v="0"/>
    <x v="0"/>
    <x v="0"/>
    <x v="0"/>
    <x v="2"/>
    <x v="0"/>
    <x v="0"/>
    <x v="0"/>
    <x v="0"/>
    <x v="1"/>
    <x v="0"/>
    <x v="0"/>
    <s v="RETENCAO OT"/>
  </r>
  <r>
    <x v="0"/>
    <n v="0"/>
    <n v="0"/>
    <n v="0"/>
    <n v="1000"/>
    <x v="2793"/>
    <x v="0"/>
    <x v="0"/>
    <x v="0"/>
    <s v="01.25.05.09"/>
    <x v="26"/>
    <x v="3"/>
    <x v="3"/>
    <s v="Saúde"/>
    <s v="01.25.05"/>
    <s v="Saúde"/>
    <s v="01.25.05"/>
    <x v="7"/>
    <x v="0"/>
    <x v="4"/>
    <x v="4"/>
    <x v="0"/>
    <x v="1"/>
    <x v="0"/>
    <x v="0"/>
    <x v="11"/>
    <s v="2024-12-11"/>
    <x v="3"/>
    <n v="1000"/>
    <x v="0"/>
    <m/>
    <x v="0"/>
    <m/>
    <x v="280"/>
    <n v="100475975"/>
    <x v="0"/>
    <x v="0"/>
    <s v="Apoio a Consultas de Especialidade e Medicamentos"/>
    <s v="ORI"/>
    <x v="0"/>
    <s v="ACE"/>
    <x v="0"/>
    <x v="0"/>
    <x v="0"/>
    <x v="0"/>
    <x v="0"/>
    <x v="0"/>
    <x v="0"/>
    <x v="0"/>
    <x v="0"/>
    <x v="0"/>
    <x v="0"/>
    <s v="Apoio a Consultas de Especialidade e Medicamentos"/>
    <x v="0"/>
    <x v="0"/>
    <x v="0"/>
    <x v="0"/>
    <x v="1"/>
    <x v="0"/>
    <x v="0"/>
    <x v="0"/>
    <x v="0"/>
    <x v="0"/>
    <x v="0"/>
    <x v="0"/>
    <s v="Apoio a favor da senhora Arcângela Mendes Furtado, para pagamento transporte a fim de realizar hemodiálise no hospital da Praia, conforme anexo."/>
  </r>
  <r>
    <x v="0"/>
    <n v="0"/>
    <n v="0"/>
    <n v="0"/>
    <n v="2606"/>
    <x v="2794"/>
    <x v="0"/>
    <x v="0"/>
    <x v="0"/>
    <s v="01.25.05.12"/>
    <x v="10"/>
    <x v="3"/>
    <x v="3"/>
    <s v="Saúde"/>
    <s v="01.25.05"/>
    <s v="Saúde"/>
    <s v="01.25.05"/>
    <x v="7"/>
    <x v="0"/>
    <x v="4"/>
    <x v="4"/>
    <x v="0"/>
    <x v="1"/>
    <x v="0"/>
    <x v="0"/>
    <x v="11"/>
    <s v="2024-12-11"/>
    <x v="3"/>
    <n v="2606"/>
    <x v="0"/>
    <m/>
    <x v="0"/>
    <m/>
    <x v="47"/>
    <n v="100479698"/>
    <x v="0"/>
    <x v="0"/>
    <s v="Promoção e Inclusão Social"/>
    <s v="ORI"/>
    <x v="0"/>
    <m/>
    <x v="0"/>
    <x v="0"/>
    <x v="0"/>
    <x v="0"/>
    <x v="0"/>
    <x v="0"/>
    <x v="0"/>
    <x v="0"/>
    <x v="0"/>
    <x v="0"/>
    <x v="0"/>
    <s v="Promoção e Inclusão Social"/>
    <x v="0"/>
    <x v="0"/>
    <x v="0"/>
    <x v="0"/>
    <x v="1"/>
    <x v="0"/>
    <x v="0"/>
    <x v="0"/>
    <x v="0"/>
    <x v="0"/>
    <x v="0"/>
    <x v="0"/>
    <s v="Pagamento referente a fatura de eletricidade e taxa de religação pertencente a Maria Conceição Fernandes, conforme anexo."/>
  </r>
  <r>
    <x v="0"/>
    <n v="0"/>
    <n v="0"/>
    <n v="0"/>
    <n v="3250"/>
    <x v="2795"/>
    <x v="0"/>
    <x v="0"/>
    <x v="0"/>
    <s v="03.16.15"/>
    <x v="0"/>
    <x v="0"/>
    <x v="0"/>
    <s v="Direção Financeira"/>
    <s v="03.16.15"/>
    <s v="Direção Financeira"/>
    <s v="03.16.15"/>
    <x v="5"/>
    <x v="0"/>
    <x v="0"/>
    <x v="1"/>
    <x v="0"/>
    <x v="0"/>
    <x v="0"/>
    <x v="0"/>
    <x v="11"/>
    <s v="2024-12-16"/>
    <x v="3"/>
    <n v="3250"/>
    <x v="0"/>
    <m/>
    <x v="0"/>
    <m/>
    <x v="2"/>
    <n v="100474696"/>
    <x v="0"/>
    <x v="1"/>
    <s v="Direção Financeira"/>
    <s v="ORI"/>
    <x v="0"/>
    <m/>
    <x v="0"/>
    <x v="0"/>
    <x v="0"/>
    <x v="0"/>
    <x v="0"/>
    <x v="0"/>
    <x v="0"/>
    <x v="0"/>
    <x v="0"/>
    <x v="0"/>
    <x v="0"/>
    <s v="Direção Financeira"/>
    <x v="0"/>
    <x v="0"/>
    <x v="0"/>
    <x v="0"/>
    <x v="0"/>
    <x v="0"/>
    <x v="0"/>
    <x v="0"/>
    <x v="0"/>
    <x v="0"/>
    <x v="1"/>
    <x v="0"/>
    <s v="Pagamento prestação de serviço como fiscal municipal no âmbito da fiscalização, referente ao mês de dezembro de 2024, conforme anexo."/>
  </r>
  <r>
    <x v="0"/>
    <n v="0"/>
    <n v="0"/>
    <n v="0"/>
    <n v="18418"/>
    <x v="2795"/>
    <x v="0"/>
    <x v="0"/>
    <x v="0"/>
    <s v="03.16.15"/>
    <x v="0"/>
    <x v="0"/>
    <x v="0"/>
    <s v="Direção Financeira"/>
    <s v="03.16.15"/>
    <s v="Direção Financeira"/>
    <s v="03.16.15"/>
    <x v="5"/>
    <x v="0"/>
    <x v="0"/>
    <x v="1"/>
    <x v="0"/>
    <x v="0"/>
    <x v="0"/>
    <x v="0"/>
    <x v="11"/>
    <s v="2024-12-16"/>
    <x v="3"/>
    <n v="18418"/>
    <x v="0"/>
    <m/>
    <x v="0"/>
    <m/>
    <x v="31"/>
    <n v="100479712"/>
    <x v="0"/>
    <x v="0"/>
    <s v="Direção Financeira"/>
    <s v="ORI"/>
    <x v="0"/>
    <m/>
    <x v="0"/>
    <x v="0"/>
    <x v="0"/>
    <x v="0"/>
    <x v="0"/>
    <x v="0"/>
    <x v="0"/>
    <x v="0"/>
    <x v="0"/>
    <x v="0"/>
    <x v="0"/>
    <s v="Direção Financeira"/>
    <x v="0"/>
    <x v="0"/>
    <x v="0"/>
    <x v="0"/>
    <x v="0"/>
    <x v="0"/>
    <x v="0"/>
    <x v="0"/>
    <x v="0"/>
    <x v="0"/>
    <x v="0"/>
    <x v="0"/>
    <s v="Pagamento prestação de serviço como fiscal municipal no âmbito da fiscalização, referente ao mês de dezembro de 2024, conforme anexo."/>
  </r>
  <r>
    <x v="1"/>
    <n v="0"/>
    <n v="0"/>
    <n v="0"/>
    <n v="1353300"/>
    <x v="2796"/>
    <x v="0"/>
    <x v="0"/>
    <x v="0"/>
    <s v="03.16.15"/>
    <x v="0"/>
    <x v="0"/>
    <x v="0"/>
    <s v="Direção Financeira"/>
    <s v="03.16.15"/>
    <s v="Direção Financeira"/>
    <s v="03.16.15"/>
    <x v="32"/>
    <x v="0"/>
    <x v="0"/>
    <x v="0"/>
    <x v="0"/>
    <x v="0"/>
    <x v="1"/>
    <x v="0"/>
    <x v="10"/>
    <s v="2024-11-29"/>
    <x v="3"/>
    <n v="1353300"/>
    <x v="0"/>
    <m/>
    <x v="0"/>
    <m/>
    <x v="6"/>
    <n v="100474914"/>
    <x v="0"/>
    <x v="0"/>
    <s v="Direção Financeira"/>
    <s v="ORI"/>
    <x v="0"/>
    <m/>
    <x v="0"/>
    <x v="0"/>
    <x v="0"/>
    <x v="0"/>
    <x v="0"/>
    <x v="0"/>
    <x v="0"/>
    <x v="0"/>
    <x v="0"/>
    <x v="0"/>
    <x v="0"/>
    <s v="Direção Financeira"/>
    <x v="0"/>
    <x v="0"/>
    <x v="0"/>
    <x v="0"/>
    <x v="0"/>
    <x v="0"/>
    <x v="0"/>
    <x v="0"/>
    <x v="0"/>
    <x v="0"/>
    <x v="0"/>
    <x v="0"/>
    <s v="Pagamento amortização de empréstimos, conforme proposta em anexo"/>
  </r>
  <r>
    <x v="0"/>
    <n v="0"/>
    <n v="0"/>
    <n v="0"/>
    <n v="50000"/>
    <x v="2797"/>
    <x v="0"/>
    <x v="0"/>
    <x v="0"/>
    <s v="01.25.01.10"/>
    <x v="33"/>
    <x v="3"/>
    <x v="3"/>
    <s v="Educação"/>
    <s v="01.25.01"/>
    <s v="Educação"/>
    <s v="01.25.01"/>
    <x v="4"/>
    <x v="0"/>
    <x v="2"/>
    <x v="2"/>
    <x v="0"/>
    <x v="1"/>
    <x v="0"/>
    <x v="0"/>
    <x v="11"/>
    <s v="2024-12-17"/>
    <x v="3"/>
    <n v="50000"/>
    <x v="0"/>
    <m/>
    <x v="0"/>
    <m/>
    <x v="77"/>
    <n v="100477538"/>
    <x v="0"/>
    <x v="0"/>
    <s v="Transporte escolar"/>
    <s v="ORI"/>
    <x v="0"/>
    <m/>
    <x v="0"/>
    <x v="0"/>
    <x v="0"/>
    <x v="0"/>
    <x v="0"/>
    <x v="0"/>
    <x v="0"/>
    <x v="0"/>
    <x v="0"/>
    <x v="0"/>
    <x v="0"/>
    <s v="Transporte escolar"/>
    <x v="0"/>
    <x v="0"/>
    <x v="0"/>
    <x v="0"/>
    <x v="1"/>
    <x v="0"/>
    <x v="0"/>
    <x v="0"/>
    <x v="0"/>
    <x v="0"/>
    <x v="0"/>
    <x v="0"/>
    <s v="Pagamento a favor de Oficina Mecânica André, pela a aquisição de serviços de reparação e troca de calço e reparação de bomba central e bomba de travão da viaturas afeto a transporte escolar da CMSM, conforme anexo. "/>
  </r>
  <r>
    <x v="2"/>
    <n v="0"/>
    <n v="0"/>
    <n v="0"/>
    <n v="32932"/>
    <x v="2798"/>
    <x v="0"/>
    <x v="0"/>
    <x v="0"/>
    <s v="80.02.10.21"/>
    <x v="52"/>
    <x v="2"/>
    <x v="2"/>
    <s v="Outros"/>
    <s v="80.02.10"/>
    <s v="Outros"/>
    <s v="80.02.10"/>
    <x v="80"/>
    <x v="0"/>
    <x v="5"/>
    <x v="13"/>
    <x v="1"/>
    <x v="2"/>
    <x v="0"/>
    <x v="0"/>
    <x v="11"/>
    <s v="2024-12-17"/>
    <x v="3"/>
    <n v="32932"/>
    <x v="0"/>
    <m/>
    <x v="0"/>
    <m/>
    <x v="239"/>
    <n v="100023049"/>
    <x v="0"/>
    <x v="0"/>
    <s v="Retenções Descontos Judiciais"/>
    <s v="ORI"/>
    <x v="0"/>
    <m/>
    <x v="0"/>
    <x v="0"/>
    <x v="0"/>
    <x v="0"/>
    <x v="0"/>
    <x v="0"/>
    <x v="0"/>
    <x v="0"/>
    <x v="0"/>
    <x v="0"/>
    <x v="0"/>
    <s v="Retenções Descontos Judiciais"/>
    <x v="0"/>
    <x v="0"/>
    <x v="0"/>
    <x v="0"/>
    <x v="2"/>
    <x v="0"/>
    <x v="0"/>
    <x v="0"/>
    <x v="0"/>
    <x v="1"/>
    <x v="0"/>
    <x v="0"/>
    <s v="Transferência a favor do Tribunal da Comarca do Tarrafal, pelos descontos retidos no salario do Sr. João Cardoso Monteiro referente a Setembro 2024 a Dezembro 2024, conforme documentos anexos  "/>
  </r>
  <r>
    <x v="0"/>
    <n v="0"/>
    <n v="0"/>
    <n v="0"/>
    <n v="6933"/>
    <x v="2799"/>
    <x v="0"/>
    <x v="0"/>
    <x v="0"/>
    <s v="01.27.02.11"/>
    <x v="18"/>
    <x v="1"/>
    <x v="1"/>
    <s v="Saneamento básico"/>
    <s v="01.27.02"/>
    <s v="Saneamento básico"/>
    <s v="01.27.02"/>
    <x v="4"/>
    <x v="0"/>
    <x v="2"/>
    <x v="2"/>
    <x v="0"/>
    <x v="1"/>
    <x v="0"/>
    <x v="0"/>
    <x v="11"/>
    <s v="2024-12-17"/>
    <x v="3"/>
    <n v="6933"/>
    <x v="0"/>
    <m/>
    <x v="0"/>
    <m/>
    <x v="436"/>
    <n v="100479788"/>
    <x v="0"/>
    <x v="0"/>
    <s v="Reforço do saneamento básico"/>
    <s v="ORI"/>
    <x v="0"/>
    <m/>
    <x v="0"/>
    <x v="0"/>
    <x v="0"/>
    <x v="0"/>
    <x v="0"/>
    <x v="0"/>
    <x v="0"/>
    <x v="0"/>
    <x v="0"/>
    <x v="0"/>
    <x v="0"/>
    <s v="Reforço do saneamento básico"/>
    <x v="0"/>
    <x v="0"/>
    <x v="0"/>
    <x v="0"/>
    <x v="1"/>
    <x v="0"/>
    <x v="0"/>
    <x v="0"/>
    <x v="0"/>
    <x v="0"/>
    <x v="0"/>
    <x v="0"/>
    <s v="Pagamento de subsídio referente aos trabalhos realizados na recolha de resíduos urbano, no mês de novembro de 2024, conforme anexo._x000d__x000a_"/>
  </r>
  <r>
    <x v="0"/>
    <n v="0"/>
    <n v="0"/>
    <n v="0"/>
    <n v="6933"/>
    <x v="2800"/>
    <x v="0"/>
    <x v="0"/>
    <x v="0"/>
    <s v="03.16.15"/>
    <x v="0"/>
    <x v="0"/>
    <x v="0"/>
    <s v="Direção Financeira"/>
    <s v="03.16.15"/>
    <s v="Direção Financeira"/>
    <s v="03.16.15"/>
    <x v="64"/>
    <x v="0"/>
    <x v="0"/>
    <x v="0"/>
    <x v="0"/>
    <x v="0"/>
    <x v="0"/>
    <x v="0"/>
    <x v="11"/>
    <s v="2024-12-17"/>
    <x v="3"/>
    <n v="6933"/>
    <x v="0"/>
    <m/>
    <x v="0"/>
    <m/>
    <x v="437"/>
    <n v="100479610"/>
    <x v="0"/>
    <x v="0"/>
    <s v="Direção Financeira"/>
    <s v="ORI"/>
    <x v="0"/>
    <m/>
    <x v="0"/>
    <x v="0"/>
    <x v="0"/>
    <x v="0"/>
    <x v="0"/>
    <x v="0"/>
    <x v="0"/>
    <x v="0"/>
    <x v="0"/>
    <x v="0"/>
    <x v="0"/>
    <s v="Direção Financeira"/>
    <x v="0"/>
    <x v="0"/>
    <x v="0"/>
    <x v="0"/>
    <x v="0"/>
    <x v="0"/>
    <x v="0"/>
    <x v="0"/>
    <x v="0"/>
    <x v="0"/>
    <x v="0"/>
    <x v="0"/>
    <s v="Pagamento de subsidio a favor do SR. João Lopes, pelos trabalhos realizados na recolha de resíduos Urbanos no decurso mês de novembro de 2024, conforme anexo."/>
  </r>
  <r>
    <x v="2"/>
    <n v="0"/>
    <n v="0"/>
    <n v="0"/>
    <n v="6570"/>
    <x v="2801"/>
    <x v="0"/>
    <x v="0"/>
    <x v="0"/>
    <s v="80.02.10.24"/>
    <x v="47"/>
    <x v="2"/>
    <x v="2"/>
    <s v="Outros"/>
    <s v="80.02.10"/>
    <s v="Outros"/>
    <s v="80.02.10"/>
    <x v="62"/>
    <x v="0"/>
    <x v="5"/>
    <x v="13"/>
    <x v="1"/>
    <x v="2"/>
    <x v="0"/>
    <x v="0"/>
    <x v="11"/>
    <s v="2024-12-17"/>
    <x v="3"/>
    <n v="6570"/>
    <x v="0"/>
    <m/>
    <x v="0"/>
    <m/>
    <x v="320"/>
    <n v="100478962"/>
    <x v="0"/>
    <x v="0"/>
    <s v="Retenções SIACSA"/>
    <s v="ORI"/>
    <x v="0"/>
    <s v="SIACSA"/>
    <x v="0"/>
    <x v="0"/>
    <x v="0"/>
    <x v="0"/>
    <x v="0"/>
    <x v="0"/>
    <x v="0"/>
    <x v="0"/>
    <x v="0"/>
    <x v="0"/>
    <x v="0"/>
    <s v="Retenções SIACSA"/>
    <x v="0"/>
    <x v="0"/>
    <x v="0"/>
    <x v="0"/>
    <x v="2"/>
    <x v="0"/>
    <x v="0"/>
    <x v="0"/>
    <x v="0"/>
    <x v="1"/>
    <x v="0"/>
    <x v="0"/>
    <s v="Transferência a favor SIACSA dos descontos efetuada nos salário dos funcionários, referente a mês de Novembro e Dezembro de 2024, conforme justificativo em anexo."/>
  </r>
  <r>
    <x v="0"/>
    <n v="0"/>
    <n v="0"/>
    <n v="0"/>
    <n v="387"/>
    <x v="2802"/>
    <x v="0"/>
    <x v="0"/>
    <x v="0"/>
    <s v="03.16.15"/>
    <x v="0"/>
    <x v="0"/>
    <x v="0"/>
    <s v="Direção Financeira"/>
    <s v="03.16.15"/>
    <s v="Direção Financeira"/>
    <s v="03.16.15"/>
    <x v="75"/>
    <x v="0"/>
    <x v="2"/>
    <x v="16"/>
    <x v="0"/>
    <x v="0"/>
    <x v="0"/>
    <x v="0"/>
    <x v="11"/>
    <s v="2024-12-17"/>
    <x v="3"/>
    <n v="387"/>
    <x v="0"/>
    <m/>
    <x v="0"/>
    <m/>
    <x v="438"/>
    <n v="100445050"/>
    <x v="0"/>
    <x v="0"/>
    <s v="Direção Financeira"/>
    <s v="ORI"/>
    <x v="0"/>
    <m/>
    <x v="0"/>
    <x v="0"/>
    <x v="0"/>
    <x v="0"/>
    <x v="0"/>
    <x v="0"/>
    <x v="0"/>
    <x v="0"/>
    <x v="0"/>
    <x v="0"/>
    <x v="0"/>
    <s v="Direção Financeira"/>
    <x v="0"/>
    <x v="0"/>
    <x v="0"/>
    <x v="0"/>
    <x v="0"/>
    <x v="0"/>
    <x v="0"/>
    <x v="0"/>
    <x v="0"/>
    <x v="0"/>
    <x v="0"/>
    <x v="0"/>
    <s v="Restituição pela diferença constatada na cobrança da atualização da planta localização, conforme anexo."/>
  </r>
  <r>
    <x v="0"/>
    <n v="0"/>
    <n v="0"/>
    <n v="0"/>
    <n v="170000"/>
    <x v="2803"/>
    <x v="0"/>
    <x v="0"/>
    <x v="0"/>
    <s v="01.27.04.03"/>
    <x v="4"/>
    <x v="1"/>
    <x v="1"/>
    <s v="Infra-Estruturas e Transportes"/>
    <s v="01.27.04"/>
    <s v="Infra-Estruturas e Transportes"/>
    <s v="01.27.04"/>
    <x v="4"/>
    <x v="0"/>
    <x v="2"/>
    <x v="2"/>
    <x v="0"/>
    <x v="1"/>
    <x v="0"/>
    <x v="0"/>
    <x v="11"/>
    <s v="2024-12-18"/>
    <x v="3"/>
    <n v="170000"/>
    <x v="0"/>
    <m/>
    <x v="0"/>
    <m/>
    <x v="77"/>
    <n v="100477538"/>
    <x v="0"/>
    <x v="0"/>
    <s v="Plano de emergencia da epoca de chuvas"/>
    <s v="ORI"/>
    <x v="0"/>
    <m/>
    <x v="0"/>
    <x v="0"/>
    <x v="0"/>
    <x v="0"/>
    <x v="0"/>
    <x v="0"/>
    <x v="0"/>
    <x v="0"/>
    <x v="0"/>
    <x v="0"/>
    <x v="0"/>
    <s v="Plano de emergencia da epoca de chuvas"/>
    <x v="0"/>
    <x v="0"/>
    <x v="0"/>
    <x v="0"/>
    <x v="1"/>
    <x v="0"/>
    <x v="0"/>
    <x v="0"/>
    <x v="0"/>
    <x v="0"/>
    <x v="0"/>
    <x v="0"/>
    <s v="Pagamento a favor da Oficina Mecânica André, pela aquisição de serviços de troca de disco de travão, desmontagem de deferencial e reparação de motor de arranque da maquina Retroesvadora afeto as obras da CMSM, confrome anexo."/>
  </r>
  <r>
    <x v="0"/>
    <n v="0"/>
    <n v="0"/>
    <n v="0"/>
    <n v="2500"/>
    <x v="2804"/>
    <x v="0"/>
    <x v="0"/>
    <x v="0"/>
    <s v="01.25.05.12"/>
    <x v="10"/>
    <x v="3"/>
    <x v="3"/>
    <s v="Saúde"/>
    <s v="01.25.05"/>
    <s v="Saúde"/>
    <s v="01.25.05"/>
    <x v="7"/>
    <x v="0"/>
    <x v="4"/>
    <x v="4"/>
    <x v="0"/>
    <x v="1"/>
    <x v="0"/>
    <x v="0"/>
    <x v="11"/>
    <s v="2024-12-18"/>
    <x v="3"/>
    <n v="2500"/>
    <x v="0"/>
    <m/>
    <x v="0"/>
    <m/>
    <x v="235"/>
    <n v="100478466"/>
    <x v="0"/>
    <x v="0"/>
    <s v="Promoção e Inclusão Social"/>
    <s v="ORI"/>
    <x v="0"/>
    <m/>
    <x v="0"/>
    <x v="0"/>
    <x v="0"/>
    <x v="0"/>
    <x v="0"/>
    <x v="0"/>
    <x v="0"/>
    <x v="0"/>
    <x v="0"/>
    <x v="0"/>
    <x v="0"/>
    <s v="Promoção e Inclusão Social"/>
    <x v="0"/>
    <x v="0"/>
    <x v="0"/>
    <x v="0"/>
    <x v="1"/>
    <x v="0"/>
    <x v="0"/>
    <x v="0"/>
    <x v="0"/>
    <x v="0"/>
    <x v="0"/>
    <x v="0"/>
    <s v="Apoio social a favor da Sra. Sara Cristina Furtado Pina, conforme documento em anexo."/>
  </r>
  <r>
    <x v="0"/>
    <n v="0"/>
    <n v="0"/>
    <n v="0"/>
    <n v="4500"/>
    <x v="2805"/>
    <x v="0"/>
    <x v="0"/>
    <x v="0"/>
    <s v="01.25.05.12"/>
    <x v="10"/>
    <x v="3"/>
    <x v="3"/>
    <s v="Saúde"/>
    <s v="01.25.05"/>
    <s v="Saúde"/>
    <s v="01.25.05"/>
    <x v="7"/>
    <x v="0"/>
    <x v="4"/>
    <x v="4"/>
    <x v="0"/>
    <x v="1"/>
    <x v="0"/>
    <x v="0"/>
    <x v="11"/>
    <s v="2024-12-18"/>
    <x v="3"/>
    <n v="4500"/>
    <x v="0"/>
    <m/>
    <x v="0"/>
    <m/>
    <x v="2"/>
    <n v="100474696"/>
    <x v="0"/>
    <x v="1"/>
    <s v="Promoção e Inclusão Social"/>
    <s v="ORI"/>
    <x v="0"/>
    <m/>
    <x v="0"/>
    <x v="0"/>
    <x v="0"/>
    <x v="0"/>
    <x v="0"/>
    <x v="0"/>
    <x v="0"/>
    <x v="0"/>
    <x v="0"/>
    <x v="0"/>
    <x v="0"/>
    <s v="Promoção e Inclusão Social"/>
    <x v="0"/>
    <x v="0"/>
    <x v="0"/>
    <x v="0"/>
    <x v="1"/>
    <x v="0"/>
    <x v="0"/>
    <x v="0"/>
    <x v="0"/>
    <x v="0"/>
    <x v="1"/>
    <x v="0"/>
    <s v="Pagamento a favor do Sr. Vital Gomes Gonçalves, pela realização da fisioterapia domiciliar á 25 pessoas vulneráveis, do concelho de São Migues, conforme documento em anexo."/>
  </r>
  <r>
    <x v="0"/>
    <n v="0"/>
    <n v="0"/>
    <n v="0"/>
    <n v="25500"/>
    <x v="2805"/>
    <x v="0"/>
    <x v="0"/>
    <x v="0"/>
    <s v="01.25.05.12"/>
    <x v="10"/>
    <x v="3"/>
    <x v="3"/>
    <s v="Saúde"/>
    <s v="01.25.05"/>
    <s v="Saúde"/>
    <s v="01.25.05"/>
    <x v="7"/>
    <x v="0"/>
    <x v="4"/>
    <x v="4"/>
    <x v="0"/>
    <x v="1"/>
    <x v="0"/>
    <x v="0"/>
    <x v="11"/>
    <s v="2024-12-18"/>
    <x v="3"/>
    <n v="25500"/>
    <x v="0"/>
    <m/>
    <x v="0"/>
    <m/>
    <x v="127"/>
    <n v="100399700"/>
    <x v="0"/>
    <x v="0"/>
    <s v="Promoção e Inclusão Social"/>
    <s v="ORI"/>
    <x v="0"/>
    <m/>
    <x v="0"/>
    <x v="0"/>
    <x v="0"/>
    <x v="0"/>
    <x v="0"/>
    <x v="0"/>
    <x v="0"/>
    <x v="0"/>
    <x v="0"/>
    <x v="0"/>
    <x v="0"/>
    <s v="Promoção e Inclusão Social"/>
    <x v="0"/>
    <x v="0"/>
    <x v="0"/>
    <x v="0"/>
    <x v="1"/>
    <x v="0"/>
    <x v="0"/>
    <x v="0"/>
    <x v="0"/>
    <x v="0"/>
    <x v="0"/>
    <x v="0"/>
    <s v="Pagamento a favor do Sr. Vital Gomes Gonçalves, pela realização da fisioterapia domiciliar á 25 pessoas vulneráveis, do concelho de São Migues, conforme documento em anexo."/>
  </r>
  <r>
    <x v="0"/>
    <n v="0"/>
    <n v="0"/>
    <n v="0"/>
    <n v="4000"/>
    <x v="2806"/>
    <x v="0"/>
    <x v="0"/>
    <x v="0"/>
    <s v="03.16.15"/>
    <x v="0"/>
    <x v="0"/>
    <x v="0"/>
    <s v="Direção Financeira"/>
    <s v="03.16.15"/>
    <s v="Direção Financeira"/>
    <s v="03.16.15"/>
    <x v="64"/>
    <x v="0"/>
    <x v="0"/>
    <x v="0"/>
    <x v="0"/>
    <x v="0"/>
    <x v="0"/>
    <x v="0"/>
    <x v="11"/>
    <s v="2024-12-18"/>
    <x v="3"/>
    <n v="4000"/>
    <x v="0"/>
    <m/>
    <x v="0"/>
    <m/>
    <x v="165"/>
    <n v="100476713"/>
    <x v="0"/>
    <x v="0"/>
    <s v="Direção Financeira"/>
    <s v="ORI"/>
    <x v="0"/>
    <m/>
    <x v="0"/>
    <x v="0"/>
    <x v="0"/>
    <x v="0"/>
    <x v="0"/>
    <x v="0"/>
    <x v="0"/>
    <x v="0"/>
    <x v="0"/>
    <x v="0"/>
    <x v="0"/>
    <s v="Direção Financeira"/>
    <x v="0"/>
    <x v="0"/>
    <x v="0"/>
    <x v="0"/>
    <x v="0"/>
    <x v="0"/>
    <x v="0"/>
    <x v="0"/>
    <x v="0"/>
    <x v="0"/>
    <x v="0"/>
    <x v="0"/>
    <s v="Pagamento de subsidio a favor da Sra. Magda Alice Brito Afonso, em compensação a trabalhos adicionais, referente ao mês de novembro, conforme anexo."/>
  </r>
  <r>
    <x v="0"/>
    <n v="0"/>
    <n v="0"/>
    <n v="0"/>
    <n v="90144"/>
    <x v="2807"/>
    <x v="0"/>
    <x v="0"/>
    <x v="0"/>
    <s v="01.25.05.12"/>
    <x v="10"/>
    <x v="3"/>
    <x v="3"/>
    <s v="Saúde"/>
    <s v="01.25.05"/>
    <s v="Saúde"/>
    <s v="01.25.05"/>
    <x v="7"/>
    <x v="0"/>
    <x v="4"/>
    <x v="4"/>
    <x v="0"/>
    <x v="1"/>
    <x v="0"/>
    <x v="0"/>
    <x v="11"/>
    <s v="2024-12-18"/>
    <x v="3"/>
    <n v="90144"/>
    <x v="0"/>
    <m/>
    <x v="0"/>
    <m/>
    <x v="101"/>
    <n v="100477863"/>
    <x v="0"/>
    <x v="0"/>
    <s v="Promoção e Inclusão Social"/>
    <s v="ORI"/>
    <x v="0"/>
    <m/>
    <x v="0"/>
    <x v="0"/>
    <x v="0"/>
    <x v="0"/>
    <x v="0"/>
    <x v="0"/>
    <x v="0"/>
    <x v="0"/>
    <x v="0"/>
    <x v="0"/>
    <x v="0"/>
    <s v="Promoção e Inclusão Social"/>
    <x v="0"/>
    <x v="0"/>
    <x v="0"/>
    <x v="0"/>
    <x v="1"/>
    <x v="0"/>
    <x v="0"/>
    <x v="0"/>
    <x v="0"/>
    <x v="0"/>
    <x v="0"/>
    <x v="0"/>
    <s v="Pagamento a favor da Agência Funerária Go to Heavem, referente a aquisição de urna social para malogrado (a) Talicia Furtado, Deolinda Monteiro e Armindo Oliveira, conforme anexo._x000d__x000a_"/>
  </r>
  <r>
    <x v="0"/>
    <n v="0"/>
    <n v="0"/>
    <n v="0"/>
    <n v="1323"/>
    <x v="2808"/>
    <x v="0"/>
    <x v="1"/>
    <x v="0"/>
    <s v="80.02.01"/>
    <x v="2"/>
    <x v="2"/>
    <x v="2"/>
    <s v="Retenções Iur"/>
    <s v="80.02.01"/>
    <s v="Retenções Iur"/>
    <s v="80.02.01"/>
    <x v="2"/>
    <x v="0"/>
    <x v="1"/>
    <x v="0"/>
    <x v="1"/>
    <x v="2"/>
    <x v="2"/>
    <x v="0"/>
    <x v="11"/>
    <s v="2024-12-16"/>
    <x v="3"/>
    <n v="1323"/>
    <x v="0"/>
    <m/>
    <x v="0"/>
    <m/>
    <x v="2"/>
    <n v="100474696"/>
    <x v="0"/>
    <x v="0"/>
    <s v="Retenções Iur"/>
    <s v="ORI"/>
    <x v="0"/>
    <s v="RIUR"/>
    <x v="0"/>
    <x v="0"/>
    <x v="0"/>
    <x v="0"/>
    <x v="0"/>
    <x v="0"/>
    <x v="0"/>
    <x v="0"/>
    <x v="0"/>
    <x v="0"/>
    <x v="0"/>
    <s v="Retenções Iur"/>
    <x v="0"/>
    <x v="0"/>
    <x v="0"/>
    <x v="0"/>
    <x v="2"/>
    <x v="0"/>
    <x v="0"/>
    <x v="0"/>
    <x v="0"/>
    <x v="1"/>
    <x v="0"/>
    <x v="0"/>
    <s v="RETENCAO OT"/>
  </r>
  <r>
    <x v="0"/>
    <n v="0"/>
    <n v="0"/>
    <n v="0"/>
    <n v="8233"/>
    <x v="2809"/>
    <x v="0"/>
    <x v="1"/>
    <x v="0"/>
    <s v="80.02.10.21"/>
    <x v="52"/>
    <x v="2"/>
    <x v="2"/>
    <s v="Outros"/>
    <s v="80.02.10"/>
    <s v="Outros"/>
    <s v="80.02.10"/>
    <x v="71"/>
    <x v="0"/>
    <x v="1"/>
    <x v="0"/>
    <x v="1"/>
    <x v="2"/>
    <x v="2"/>
    <x v="0"/>
    <x v="11"/>
    <s v="2024-12-16"/>
    <x v="3"/>
    <n v="82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9000"/>
    <x v="2810"/>
    <x v="0"/>
    <x v="1"/>
    <x v="0"/>
    <s v="80.02.10.03"/>
    <x v="43"/>
    <x v="2"/>
    <x v="2"/>
    <s v="Outros"/>
    <s v="80.02.10"/>
    <s v="Outros"/>
    <s v="80.02.10"/>
    <x v="68"/>
    <x v="0"/>
    <x v="1"/>
    <x v="0"/>
    <x v="1"/>
    <x v="2"/>
    <x v="2"/>
    <x v="0"/>
    <x v="11"/>
    <s v="2024-12-16"/>
    <x v="3"/>
    <n v="9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79056"/>
    <x v="2811"/>
    <x v="0"/>
    <x v="1"/>
    <x v="0"/>
    <s v="80.02.10.01"/>
    <x v="16"/>
    <x v="2"/>
    <x v="2"/>
    <s v="Outros"/>
    <s v="80.02.10"/>
    <s v="Outros"/>
    <s v="80.02.10"/>
    <x v="37"/>
    <x v="0"/>
    <x v="1"/>
    <x v="0"/>
    <x v="1"/>
    <x v="2"/>
    <x v="2"/>
    <x v="0"/>
    <x v="11"/>
    <s v="2024-12-16"/>
    <x v="3"/>
    <n v="79056"/>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537"/>
    <x v="2812"/>
    <x v="0"/>
    <x v="1"/>
    <x v="0"/>
    <s v="80.02.10.02"/>
    <x v="42"/>
    <x v="2"/>
    <x v="2"/>
    <s v="Outros"/>
    <s v="80.02.10"/>
    <s v="Outros"/>
    <s v="80.02.10"/>
    <x v="67"/>
    <x v="0"/>
    <x v="1"/>
    <x v="0"/>
    <x v="1"/>
    <x v="2"/>
    <x v="2"/>
    <x v="0"/>
    <x v="11"/>
    <s v="2024-12-16"/>
    <x v="3"/>
    <n v="2537"/>
    <x v="0"/>
    <m/>
    <x v="0"/>
    <m/>
    <x v="16"/>
    <n v="100474707"/>
    <x v="0"/>
    <x v="0"/>
    <s v="Retençoes STAPS"/>
    <s v="ORI"/>
    <x v="0"/>
    <s v="RSND"/>
    <x v="0"/>
    <x v="0"/>
    <x v="0"/>
    <x v="0"/>
    <x v="0"/>
    <x v="0"/>
    <x v="0"/>
    <x v="0"/>
    <x v="0"/>
    <x v="0"/>
    <x v="0"/>
    <s v="Retençoes STAPS"/>
    <x v="0"/>
    <x v="0"/>
    <x v="0"/>
    <x v="0"/>
    <x v="2"/>
    <x v="0"/>
    <x v="0"/>
    <x v="0"/>
    <x v="0"/>
    <x v="1"/>
    <x v="0"/>
    <x v="0"/>
    <s v="RETENCAO OT"/>
  </r>
  <r>
    <x v="0"/>
    <n v="0"/>
    <n v="0"/>
    <n v="0"/>
    <n v="230"/>
    <x v="2813"/>
    <x v="0"/>
    <x v="1"/>
    <x v="0"/>
    <s v="80.02.10.23"/>
    <x v="46"/>
    <x v="2"/>
    <x v="2"/>
    <s v="Outros"/>
    <s v="80.02.10"/>
    <s v="Outros"/>
    <s v="80.02.10"/>
    <x v="67"/>
    <x v="0"/>
    <x v="1"/>
    <x v="0"/>
    <x v="1"/>
    <x v="2"/>
    <x v="2"/>
    <x v="0"/>
    <x v="11"/>
    <s v="2024-12-16"/>
    <x v="3"/>
    <n v="230"/>
    <x v="0"/>
    <m/>
    <x v="0"/>
    <m/>
    <x v="136"/>
    <n v="100478986"/>
    <x v="0"/>
    <x v="0"/>
    <s v="Retenções SISCAP"/>
    <s v="ORI"/>
    <x v="0"/>
    <s v="SISCAP"/>
    <x v="0"/>
    <x v="0"/>
    <x v="0"/>
    <x v="0"/>
    <x v="0"/>
    <x v="0"/>
    <x v="0"/>
    <x v="0"/>
    <x v="0"/>
    <x v="0"/>
    <x v="0"/>
    <s v="Retenções SISCAP"/>
    <x v="0"/>
    <x v="0"/>
    <x v="0"/>
    <x v="0"/>
    <x v="2"/>
    <x v="0"/>
    <x v="0"/>
    <x v="0"/>
    <x v="0"/>
    <x v="1"/>
    <x v="0"/>
    <x v="0"/>
    <s v="RETENCAO OT"/>
  </r>
  <r>
    <x v="0"/>
    <n v="0"/>
    <n v="0"/>
    <n v="0"/>
    <n v="990"/>
    <x v="2814"/>
    <x v="0"/>
    <x v="1"/>
    <x v="0"/>
    <s v="80.02.10.24"/>
    <x v="47"/>
    <x v="2"/>
    <x v="2"/>
    <s v="Outros"/>
    <s v="80.02.10"/>
    <s v="Outros"/>
    <s v="80.02.10"/>
    <x v="67"/>
    <x v="0"/>
    <x v="1"/>
    <x v="0"/>
    <x v="1"/>
    <x v="2"/>
    <x v="2"/>
    <x v="0"/>
    <x v="11"/>
    <s v="2024-12-16"/>
    <x v="3"/>
    <n v="990"/>
    <x v="0"/>
    <m/>
    <x v="0"/>
    <m/>
    <x v="18"/>
    <n v="100478987"/>
    <x v="0"/>
    <x v="0"/>
    <s v="Retenções SIACSA"/>
    <s v="ORI"/>
    <x v="0"/>
    <s v="SIACSA"/>
    <x v="0"/>
    <x v="0"/>
    <x v="0"/>
    <x v="0"/>
    <x v="0"/>
    <x v="0"/>
    <x v="0"/>
    <x v="0"/>
    <x v="0"/>
    <x v="0"/>
    <x v="0"/>
    <s v="Retenções SIACSA"/>
    <x v="0"/>
    <x v="0"/>
    <x v="0"/>
    <x v="0"/>
    <x v="2"/>
    <x v="0"/>
    <x v="0"/>
    <x v="0"/>
    <x v="0"/>
    <x v="1"/>
    <x v="0"/>
    <x v="0"/>
    <s v="RETENCAO OT"/>
  </r>
  <r>
    <x v="0"/>
    <n v="0"/>
    <n v="0"/>
    <n v="0"/>
    <n v="6867"/>
    <x v="2815"/>
    <x v="0"/>
    <x v="1"/>
    <x v="0"/>
    <s v="80.02.10.26"/>
    <x v="13"/>
    <x v="2"/>
    <x v="2"/>
    <s v="Outros"/>
    <s v="80.02.10"/>
    <s v="Outros"/>
    <s v="80.02.10"/>
    <x v="34"/>
    <x v="0"/>
    <x v="1"/>
    <x v="9"/>
    <x v="1"/>
    <x v="2"/>
    <x v="2"/>
    <x v="0"/>
    <x v="11"/>
    <s v="2024-12-16"/>
    <x v="3"/>
    <n v="6867"/>
    <x v="0"/>
    <m/>
    <x v="0"/>
    <m/>
    <x v="15"/>
    <n v="100479277"/>
    <x v="0"/>
    <x v="0"/>
    <s v="Retenção Sansung"/>
    <s v="ORI"/>
    <x v="0"/>
    <s v="RS"/>
    <x v="0"/>
    <x v="0"/>
    <x v="0"/>
    <x v="0"/>
    <x v="0"/>
    <x v="0"/>
    <x v="0"/>
    <x v="0"/>
    <x v="0"/>
    <x v="0"/>
    <x v="0"/>
    <s v="Retenção Sansung"/>
    <x v="0"/>
    <x v="0"/>
    <x v="0"/>
    <x v="0"/>
    <x v="2"/>
    <x v="0"/>
    <x v="0"/>
    <x v="0"/>
    <x v="0"/>
    <x v="1"/>
    <x v="0"/>
    <x v="0"/>
    <s v="RETENCAO OT"/>
  </r>
  <r>
    <x v="0"/>
    <n v="0"/>
    <n v="0"/>
    <n v="0"/>
    <n v="3050"/>
    <x v="2816"/>
    <x v="0"/>
    <x v="1"/>
    <x v="0"/>
    <s v="80.02.01"/>
    <x v="2"/>
    <x v="2"/>
    <x v="2"/>
    <s v="Retenções Iur"/>
    <s v="80.02.01"/>
    <s v="Retenções Iur"/>
    <s v="80.02.01"/>
    <x v="2"/>
    <x v="0"/>
    <x v="1"/>
    <x v="0"/>
    <x v="1"/>
    <x v="2"/>
    <x v="2"/>
    <x v="0"/>
    <x v="11"/>
    <s v="2024-12-16"/>
    <x v="3"/>
    <n v="3050"/>
    <x v="0"/>
    <m/>
    <x v="0"/>
    <m/>
    <x v="2"/>
    <n v="100474696"/>
    <x v="0"/>
    <x v="0"/>
    <s v="Retenções Iur"/>
    <s v="ORI"/>
    <x v="0"/>
    <s v="RIUR"/>
    <x v="0"/>
    <x v="0"/>
    <x v="0"/>
    <x v="0"/>
    <x v="0"/>
    <x v="0"/>
    <x v="0"/>
    <x v="0"/>
    <x v="0"/>
    <x v="0"/>
    <x v="0"/>
    <s v="Retenções Iur"/>
    <x v="0"/>
    <x v="0"/>
    <x v="0"/>
    <x v="0"/>
    <x v="2"/>
    <x v="0"/>
    <x v="0"/>
    <x v="0"/>
    <x v="0"/>
    <x v="1"/>
    <x v="0"/>
    <x v="0"/>
    <s v="RETENCAO OT"/>
  </r>
  <r>
    <x v="0"/>
    <n v="0"/>
    <n v="0"/>
    <n v="0"/>
    <n v="6800"/>
    <x v="2817"/>
    <x v="0"/>
    <x v="1"/>
    <x v="0"/>
    <s v="80.02.10.01"/>
    <x v="16"/>
    <x v="2"/>
    <x v="2"/>
    <s v="Outros"/>
    <s v="80.02.10"/>
    <s v="Outros"/>
    <s v="80.02.10"/>
    <x v="37"/>
    <x v="0"/>
    <x v="1"/>
    <x v="0"/>
    <x v="1"/>
    <x v="2"/>
    <x v="2"/>
    <x v="0"/>
    <x v="11"/>
    <s v="2024-12-16"/>
    <x v="3"/>
    <n v="680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00"/>
    <x v="2818"/>
    <x v="0"/>
    <x v="1"/>
    <x v="0"/>
    <s v="80.02.10.23"/>
    <x v="46"/>
    <x v="2"/>
    <x v="2"/>
    <s v="Outros"/>
    <s v="80.02.10"/>
    <s v="Outros"/>
    <s v="80.02.10"/>
    <x v="67"/>
    <x v="0"/>
    <x v="1"/>
    <x v="0"/>
    <x v="1"/>
    <x v="2"/>
    <x v="2"/>
    <x v="0"/>
    <x v="11"/>
    <s v="2024-12-16"/>
    <x v="3"/>
    <n v="600"/>
    <x v="0"/>
    <m/>
    <x v="0"/>
    <m/>
    <x v="136"/>
    <n v="100478986"/>
    <x v="0"/>
    <x v="0"/>
    <s v="Retenções SISCAP"/>
    <s v="ORI"/>
    <x v="0"/>
    <s v="SISCAP"/>
    <x v="0"/>
    <x v="0"/>
    <x v="0"/>
    <x v="0"/>
    <x v="0"/>
    <x v="0"/>
    <x v="0"/>
    <x v="0"/>
    <x v="0"/>
    <x v="0"/>
    <x v="0"/>
    <s v="Retenções SISCAP"/>
    <x v="0"/>
    <x v="0"/>
    <x v="0"/>
    <x v="0"/>
    <x v="2"/>
    <x v="0"/>
    <x v="0"/>
    <x v="0"/>
    <x v="0"/>
    <x v="1"/>
    <x v="0"/>
    <x v="0"/>
    <s v="RETENCAO OT"/>
  </r>
  <r>
    <x v="0"/>
    <n v="0"/>
    <n v="0"/>
    <n v="0"/>
    <n v="850"/>
    <x v="2819"/>
    <x v="0"/>
    <x v="1"/>
    <x v="0"/>
    <s v="80.02.10.24"/>
    <x v="47"/>
    <x v="2"/>
    <x v="2"/>
    <s v="Outros"/>
    <s v="80.02.10"/>
    <s v="Outros"/>
    <s v="80.02.10"/>
    <x v="67"/>
    <x v="0"/>
    <x v="1"/>
    <x v="0"/>
    <x v="1"/>
    <x v="2"/>
    <x v="2"/>
    <x v="0"/>
    <x v="11"/>
    <s v="2024-12-16"/>
    <x v="3"/>
    <n v="850"/>
    <x v="0"/>
    <m/>
    <x v="0"/>
    <m/>
    <x v="18"/>
    <n v="100478987"/>
    <x v="0"/>
    <x v="0"/>
    <s v="Retenções SIACSA"/>
    <s v="ORI"/>
    <x v="0"/>
    <s v="SIACSA"/>
    <x v="0"/>
    <x v="0"/>
    <x v="0"/>
    <x v="0"/>
    <x v="0"/>
    <x v="0"/>
    <x v="0"/>
    <x v="0"/>
    <x v="0"/>
    <x v="0"/>
    <x v="0"/>
    <s v="Retenções SIACSA"/>
    <x v="0"/>
    <x v="0"/>
    <x v="0"/>
    <x v="0"/>
    <x v="2"/>
    <x v="0"/>
    <x v="0"/>
    <x v="0"/>
    <x v="0"/>
    <x v="1"/>
    <x v="0"/>
    <x v="0"/>
    <s v="RETENCAO OT"/>
  </r>
  <r>
    <x v="0"/>
    <n v="0"/>
    <n v="0"/>
    <n v="0"/>
    <n v="1541"/>
    <x v="2820"/>
    <x v="0"/>
    <x v="1"/>
    <x v="0"/>
    <s v="80.02.10.26"/>
    <x v="13"/>
    <x v="2"/>
    <x v="2"/>
    <s v="Outros"/>
    <s v="80.02.10"/>
    <s v="Outros"/>
    <s v="80.02.10"/>
    <x v="34"/>
    <x v="0"/>
    <x v="1"/>
    <x v="9"/>
    <x v="1"/>
    <x v="2"/>
    <x v="2"/>
    <x v="0"/>
    <x v="11"/>
    <s v="2024-12-16"/>
    <x v="3"/>
    <n v="1541"/>
    <x v="0"/>
    <m/>
    <x v="0"/>
    <m/>
    <x v="15"/>
    <n v="100479277"/>
    <x v="0"/>
    <x v="0"/>
    <s v="Retenção Sansung"/>
    <s v="ORI"/>
    <x v="0"/>
    <s v="RS"/>
    <x v="0"/>
    <x v="0"/>
    <x v="0"/>
    <x v="0"/>
    <x v="0"/>
    <x v="0"/>
    <x v="0"/>
    <x v="0"/>
    <x v="0"/>
    <x v="0"/>
    <x v="0"/>
    <s v="Retenção Sansung"/>
    <x v="0"/>
    <x v="0"/>
    <x v="0"/>
    <x v="0"/>
    <x v="2"/>
    <x v="0"/>
    <x v="0"/>
    <x v="0"/>
    <x v="0"/>
    <x v="1"/>
    <x v="0"/>
    <x v="0"/>
    <s v="RETENCAO OT"/>
  </r>
  <r>
    <x v="0"/>
    <n v="0"/>
    <n v="0"/>
    <n v="0"/>
    <n v="10834"/>
    <x v="2821"/>
    <x v="0"/>
    <x v="1"/>
    <x v="0"/>
    <s v="80.02.01"/>
    <x v="2"/>
    <x v="2"/>
    <x v="2"/>
    <s v="Retenções Iur"/>
    <s v="80.02.01"/>
    <s v="Retenções Iur"/>
    <s v="80.02.01"/>
    <x v="2"/>
    <x v="0"/>
    <x v="1"/>
    <x v="0"/>
    <x v="1"/>
    <x v="2"/>
    <x v="2"/>
    <x v="0"/>
    <x v="11"/>
    <s v="2024-12-16"/>
    <x v="3"/>
    <n v="10834"/>
    <x v="0"/>
    <m/>
    <x v="0"/>
    <m/>
    <x v="2"/>
    <n v="100474696"/>
    <x v="0"/>
    <x v="0"/>
    <s v="Retenções Iur"/>
    <s v="ORI"/>
    <x v="0"/>
    <s v="RIUR"/>
    <x v="0"/>
    <x v="0"/>
    <x v="0"/>
    <x v="0"/>
    <x v="0"/>
    <x v="0"/>
    <x v="0"/>
    <x v="0"/>
    <x v="0"/>
    <x v="0"/>
    <x v="0"/>
    <s v="Retenções Iur"/>
    <x v="0"/>
    <x v="0"/>
    <x v="0"/>
    <x v="0"/>
    <x v="2"/>
    <x v="0"/>
    <x v="0"/>
    <x v="0"/>
    <x v="0"/>
    <x v="1"/>
    <x v="0"/>
    <x v="0"/>
    <s v="RETENCAO OT"/>
  </r>
  <r>
    <x v="0"/>
    <n v="0"/>
    <n v="0"/>
    <n v="0"/>
    <n v="19290"/>
    <x v="2822"/>
    <x v="0"/>
    <x v="1"/>
    <x v="0"/>
    <s v="80.02.10.01"/>
    <x v="16"/>
    <x v="2"/>
    <x v="2"/>
    <s v="Outros"/>
    <s v="80.02.10"/>
    <s v="Outros"/>
    <s v="80.02.10"/>
    <x v="37"/>
    <x v="0"/>
    <x v="1"/>
    <x v="0"/>
    <x v="1"/>
    <x v="2"/>
    <x v="2"/>
    <x v="0"/>
    <x v="11"/>
    <s v="2024-12-16"/>
    <x v="3"/>
    <n v="1929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75"/>
    <x v="2823"/>
    <x v="0"/>
    <x v="1"/>
    <x v="0"/>
    <s v="80.02.10.02"/>
    <x v="42"/>
    <x v="2"/>
    <x v="2"/>
    <s v="Outros"/>
    <s v="80.02.10"/>
    <s v="Outros"/>
    <s v="80.02.10"/>
    <x v="67"/>
    <x v="0"/>
    <x v="1"/>
    <x v="0"/>
    <x v="1"/>
    <x v="2"/>
    <x v="2"/>
    <x v="0"/>
    <x v="11"/>
    <s v="2024-12-16"/>
    <x v="3"/>
    <n v="675"/>
    <x v="0"/>
    <m/>
    <x v="0"/>
    <m/>
    <x v="16"/>
    <n v="100474707"/>
    <x v="0"/>
    <x v="0"/>
    <s v="Retençoes STAPS"/>
    <s v="ORI"/>
    <x v="0"/>
    <s v="RSND"/>
    <x v="0"/>
    <x v="0"/>
    <x v="0"/>
    <x v="0"/>
    <x v="0"/>
    <x v="0"/>
    <x v="0"/>
    <x v="0"/>
    <x v="0"/>
    <x v="0"/>
    <x v="0"/>
    <s v="Retençoes STAPS"/>
    <x v="0"/>
    <x v="0"/>
    <x v="0"/>
    <x v="0"/>
    <x v="2"/>
    <x v="0"/>
    <x v="0"/>
    <x v="0"/>
    <x v="0"/>
    <x v="1"/>
    <x v="0"/>
    <x v="0"/>
    <s v="RETENCAO OT"/>
  </r>
  <r>
    <x v="0"/>
    <n v="0"/>
    <n v="0"/>
    <n v="0"/>
    <n v="1824"/>
    <x v="2824"/>
    <x v="0"/>
    <x v="1"/>
    <x v="0"/>
    <s v="80.02.10.26"/>
    <x v="13"/>
    <x v="2"/>
    <x v="2"/>
    <s v="Outros"/>
    <s v="80.02.10"/>
    <s v="Outros"/>
    <s v="80.02.10"/>
    <x v="34"/>
    <x v="0"/>
    <x v="1"/>
    <x v="9"/>
    <x v="1"/>
    <x v="2"/>
    <x v="2"/>
    <x v="0"/>
    <x v="11"/>
    <s v="2024-12-16"/>
    <x v="3"/>
    <n v="1824"/>
    <x v="0"/>
    <m/>
    <x v="0"/>
    <m/>
    <x v="15"/>
    <n v="100479277"/>
    <x v="0"/>
    <x v="0"/>
    <s v="Retenção Sansung"/>
    <s v="ORI"/>
    <x v="0"/>
    <s v="RS"/>
    <x v="0"/>
    <x v="0"/>
    <x v="0"/>
    <x v="0"/>
    <x v="0"/>
    <x v="0"/>
    <x v="0"/>
    <x v="0"/>
    <x v="0"/>
    <x v="0"/>
    <x v="0"/>
    <s v="Retenção Sansung"/>
    <x v="0"/>
    <x v="0"/>
    <x v="0"/>
    <x v="0"/>
    <x v="2"/>
    <x v="0"/>
    <x v="0"/>
    <x v="0"/>
    <x v="0"/>
    <x v="1"/>
    <x v="0"/>
    <x v="0"/>
    <s v="RETENCAO OT"/>
  </r>
  <r>
    <x v="0"/>
    <n v="0"/>
    <n v="0"/>
    <n v="0"/>
    <n v="5985"/>
    <x v="2825"/>
    <x v="0"/>
    <x v="0"/>
    <x v="0"/>
    <s v="01.27.04.03"/>
    <x v="4"/>
    <x v="1"/>
    <x v="1"/>
    <s v="Infra-Estruturas e Transportes"/>
    <s v="01.27.04"/>
    <s v="Infra-Estruturas e Transportes"/>
    <s v="01.27.04"/>
    <x v="4"/>
    <x v="0"/>
    <x v="2"/>
    <x v="2"/>
    <x v="0"/>
    <x v="1"/>
    <x v="0"/>
    <x v="0"/>
    <x v="11"/>
    <s v="2024-12-18"/>
    <x v="3"/>
    <n v="5985"/>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prestação de serviço de calcetamento, correspondente a 229.67m2 de calçadas no âmbito dos trabalhos da requalificação urbana e ambiental da comunidade dos rebelados, conforme anexo."/>
  </r>
  <r>
    <x v="0"/>
    <n v="0"/>
    <n v="0"/>
    <n v="0"/>
    <n v="33915"/>
    <x v="2825"/>
    <x v="0"/>
    <x v="0"/>
    <x v="0"/>
    <s v="01.27.04.03"/>
    <x v="4"/>
    <x v="1"/>
    <x v="1"/>
    <s v="Infra-Estruturas e Transportes"/>
    <s v="01.27.04"/>
    <s v="Infra-Estruturas e Transportes"/>
    <s v="01.27.04"/>
    <x v="4"/>
    <x v="0"/>
    <x v="2"/>
    <x v="2"/>
    <x v="0"/>
    <x v="1"/>
    <x v="0"/>
    <x v="0"/>
    <x v="11"/>
    <s v="2024-12-18"/>
    <x v="3"/>
    <n v="33915"/>
    <x v="0"/>
    <m/>
    <x v="0"/>
    <m/>
    <x v="218"/>
    <n v="100097709"/>
    <x v="0"/>
    <x v="0"/>
    <s v="Plano de emergencia da epoca de chuvas"/>
    <s v="ORI"/>
    <x v="0"/>
    <m/>
    <x v="0"/>
    <x v="0"/>
    <x v="0"/>
    <x v="0"/>
    <x v="0"/>
    <x v="0"/>
    <x v="0"/>
    <x v="0"/>
    <x v="0"/>
    <x v="0"/>
    <x v="0"/>
    <s v="Plano de emergencia da epoca de chuvas"/>
    <x v="0"/>
    <x v="0"/>
    <x v="0"/>
    <x v="0"/>
    <x v="1"/>
    <x v="0"/>
    <x v="0"/>
    <x v="0"/>
    <x v="0"/>
    <x v="0"/>
    <x v="0"/>
    <x v="0"/>
    <s v="Pagamento referente a prestação de serviço de calcetamento, correspondente a 229.67m2 de calçadas no âmbito dos trabalhos da requalificação urbana e ambiental da comunidade dos rebelados, conforme anexo."/>
  </r>
  <r>
    <x v="0"/>
    <n v="0"/>
    <n v="0"/>
    <n v="0"/>
    <n v="43524"/>
    <x v="2826"/>
    <x v="0"/>
    <x v="1"/>
    <x v="0"/>
    <s v="80.02.01"/>
    <x v="2"/>
    <x v="2"/>
    <x v="2"/>
    <s v="Retenções Iur"/>
    <s v="80.02.01"/>
    <s v="Retenções Iur"/>
    <s v="80.02.01"/>
    <x v="2"/>
    <x v="0"/>
    <x v="1"/>
    <x v="0"/>
    <x v="1"/>
    <x v="2"/>
    <x v="2"/>
    <x v="0"/>
    <x v="11"/>
    <s v="2024-12-16"/>
    <x v="3"/>
    <n v="43524"/>
    <x v="0"/>
    <m/>
    <x v="0"/>
    <m/>
    <x v="2"/>
    <n v="100474696"/>
    <x v="0"/>
    <x v="0"/>
    <s v="Retenções Iur"/>
    <s v="ORI"/>
    <x v="0"/>
    <s v="RIUR"/>
    <x v="0"/>
    <x v="0"/>
    <x v="0"/>
    <x v="0"/>
    <x v="0"/>
    <x v="0"/>
    <x v="0"/>
    <x v="0"/>
    <x v="0"/>
    <x v="0"/>
    <x v="0"/>
    <s v="Retenções Iur"/>
    <x v="0"/>
    <x v="0"/>
    <x v="0"/>
    <x v="0"/>
    <x v="2"/>
    <x v="0"/>
    <x v="0"/>
    <x v="0"/>
    <x v="0"/>
    <x v="1"/>
    <x v="0"/>
    <x v="0"/>
    <s v="RETENCAO OT"/>
  </r>
  <r>
    <x v="0"/>
    <n v="0"/>
    <n v="0"/>
    <n v="0"/>
    <n v="32105"/>
    <x v="2827"/>
    <x v="0"/>
    <x v="1"/>
    <x v="0"/>
    <s v="80.02.10.01"/>
    <x v="16"/>
    <x v="2"/>
    <x v="2"/>
    <s v="Outros"/>
    <s v="80.02.10"/>
    <s v="Outros"/>
    <s v="80.02.10"/>
    <x v="37"/>
    <x v="0"/>
    <x v="1"/>
    <x v="0"/>
    <x v="1"/>
    <x v="2"/>
    <x v="2"/>
    <x v="0"/>
    <x v="11"/>
    <s v="2024-12-16"/>
    <x v="3"/>
    <n v="32105"/>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800"/>
    <x v="2828"/>
    <x v="0"/>
    <x v="1"/>
    <x v="0"/>
    <s v="80.02.10.20"/>
    <x v="20"/>
    <x v="2"/>
    <x v="2"/>
    <s v="Outros"/>
    <s v="80.02.10"/>
    <s v="Outros"/>
    <s v="80.02.10"/>
    <x v="34"/>
    <x v="0"/>
    <x v="1"/>
    <x v="9"/>
    <x v="1"/>
    <x v="2"/>
    <x v="2"/>
    <x v="0"/>
    <x v="11"/>
    <s v="2024-12-16"/>
    <x v="3"/>
    <n v="4800"/>
    <x v="0"/>
    <m/>
    <x v="0"/>
    <m/>
    <x v="54"/>
    <n v="100477977"/>
    <x v="0"/>
    <x v="0"/>
    <s v="Retenções CVMovel"/>
    <s v="ORI"/>
    <x v="0"/>
    <s v="RT"/>
    <x v="0"/>
    <x v="0"/>
    <x v="0"/>
    <x v="0"/>
    <x v="0"/>
    <x v="0"/>
    <x v="0"/>
    <x v="0"/>
    <x v="0"/>
    <x v="0"/>
    <x v="0"/>
    <s v="Retenções CVMovel"/>
    <x v="0"/>
    <x v="0"/>
    <x v="0"/>
    <x v="0"/>
    <x v="2"/>
    <x v="0"/>
    <x v="0"/>
    <x v="0"/>
    <x v="0"/>
    <x v="1"/>
    <x v="0"/>
    <x v="0"/>
    <s v="RETENCAO OT"/>
  </r>
  <r>
    <x v="0"/>
    <n v="0"/>
    <n v="0"/>
    <n v="0"/>
    <n v="1541"/>
    <x v="2829"/>
    <x v="0"/>
    <x v="1"/>
    <x v="0"/>
    <s v="80.02.10.26"/>
    <x v="13"/>
    <x v="2"/>
    <x v="2"/>
    <s v="Outros"/>
    <s v="80.02.10"/>
    <s v="Outros"/>
    <s v="80.02.10"/>
    <x v="34"/>
    <x v="0"/>
    <x v="1"/>
    <x v="9"/>
    <x v="1"/>
    <x v="2"/>
    <x v="2"/>
    <x v="0"/>
    <x v="11"/>
    <s v="2024-12-16"/>
    <x v="3"/>
    <n v="1541"/>
    <x v="0"/>
    <m/>
    <x v="0"/>
    <m/>
    <x v="15"/>
    <n v="100479277"/>
    <x v="0"/>
    <x v="0"/>
    <s v="Retenção Sansung"/>
    <s v="ORI"/>
    <x v="0"/>
    <s v="RS"/>
    <x v="0"/>
    <x v="0"/>
    <x v="0"/>
    <x v="0"/>
    <x v="0"/>
    <x v="0"/>
    <x v="0"/>
    <x v="0"/>
    <x v="0"/>
    <x v="0"/>
    <x v="0"/>
    <s v="Retenção Sansung"/>
    <x v="0"/>
    <x v="0"/>
    <x v="0"/>
    <x v="0"/>
    <x v="2"/>
    <x v="0"/>
    <x v="0"/>
    <x v="0"/>
    <x v="0"/>
    <x v="1"/>
    <x v="0"/>
    <x v="0"/>
    <s v="RETENCAO OT"/>
  </r>
  <r>
    <x v="0"/>
    <n v="0"/>
    <n v="0"/>
    <n v="0"/>
    <n v="10834"/>
    <x v="2830"/>
    <x v="0"/>
    <x v="1"/>
    <x v="0"/>
    <s v="80.02.01"/>
    <x v="2"/>
    <x v="2"/>
    <x v="2"/>
    <s v="Retenções Iur"/>
    <s v="80.02.01"/>
    <s v="Retenções Iur"/>
    <s v="80.02.01"/>
    <x v="2"/>
    <x v="0"/>
    <x v="1"/>
    <x v="0"/>
    <x v="1"/>
    <x v="2"/>
    <x v="2"/>
    <x v="0"/>
    <x v="11"/>
    <s v="2024-12-16"/>
    <x v="3"/>
    <n v="10834"/>
    <x v="0"/>
    <m/>
    <x v="0"/>
    <m/>
    <x v="2"/>
    <n v="100474696"/>
    <x v="0"/>
    <x v="0"/>
    <s v="Retenções Iur"/>
    <s v="ORI"/>
    <x v="0"/>
    <s v="RIUR"/>
    <x v="0"/>
    <x v="0"/>
    <x v="0"/>
    <x v="0"/>
    <x v="0"/>
    <x v="0"/>
    <x v="0"/>
    <x v="0"/>
    <x v="0"/>
    <x v="0"/>
    <x v="0"/>
    <s v="Retenções Iur"/>
    <x v="0"/>
    <x v="0"/>
    <x v="0"/>
    <x v="0"/>
    <x v="2"/>
    <x v="0"/>
    <x v="0"/>
    <x v="0"/>
    <x v="0"/>
    <x v="1"/>
    <x v="0"/>
    <x v="0"/>
    <s v="RETENCAO OT"/>
  </r>
  <r>
    <x v="0"/>
    <n v="0"/>
    <n v="0"/>
    <n v="0"/>
    <n v="8213"/>
    <x v="2831"/>
    <x v="0"/>
    <x v="1"/>
    <x v="0"/>
    <s v="80.02.10.01"/>
    <x v="16"/>
    <x v="2"/>
    <x v="2"/>
    <s v="Outros"/>
    <s v="80.02.10"/>
    <s v="Outros"/>
    <s v="80.02.10"/>
    <x v="37"/>
    <x v="0"/>
    <x v="1"/>
    <x v="0"/>
    <x v="1"/>
    <x v="2"/>
    <x v="2"/>
    <x v="0"/>
    <x v="11"/>
    <s v="2024-12-16"/>
    <x v="3"/>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579"/>
    <x v="2832"/>
    <x v="0"/>
    <x v="0"/>
    <x v="0"/>
    <s v="01.27.04.03"/>
    <x v="4"/>
    <x v="1"/>
    <x v="1"/>
    <s v="Infra-Estruturas e Transportes"/>
    <s v="01.27.04"/>
    <s v="Infra-Estruturas e Transportes"/>
    <s v="01.27.04"/>
    <x v="4"/>
    <x v="0"/>
    <x v="2"/>
    <x v="2"/>
    <x v="0"/>
    <x v="1"/>
    <x v="0"/>
    <x v="0"/>
    <x v="11"/>
    <s v="2024-12-18"/>
    <x v="3"/>
    <n v="6579"/>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prestação de serviço de calcetamento, correspondente a 233.5m2 de calçadas no âmbito dos trabalhos da requalificação urbana e ambiental da comunidade dos rebelados, conforme anexo"/>
  </r>
  <r>
    <x v="0"/>
    <n v="0"/>
    <n v="0"/>
    <n v="0"/>
    <n v="37281"/>
    <x v="2832"/>
    <x v="0"/>
    <x v="0"/>
    <x v="0"/>
    <s v="01.27.04.03"/>
    <x v="4"/>
    <x v="1"/>
    <x v="1"/>
    <s v="Infra-Estruturas e Transportes"/>
    <s v="01.27.04"/>
    <s v="Infra-Estruturas e Transportes"/>
    <s v="01.27.04"/>
    <x v="4"/>
    <x v="0"/>
    <x v="2"/>
    <x v="2"/>
    <x v="0"/>
    <x v="1"/>
    <x v="0"/>
    <x v="0"/>
    <x v="11"/>
    <s v="2024-12-18"/>
    <x v="3"/>
    <n v="37281"/>
    <x v="0"/>
    <m/>
    <x v="0"/>
    <m/>
    <x v="237"/>
    <n v="100477117"/>
    <x v="0"/>
    <x v="0"/>
    <s v="Plano de emergencia da epoca de chuvas"/>
    <s v="ORI"/>
    <x v="0"/>
    <m/>
    <x v="0"/>
    <x v="0"/>
    <x v="0"/>
    <x v="0"/>
    <x v="0"/>
    <x v="0"/>
    <x v="0"/>
    <x v="0"/>
    <x v="0"/>
    <x v="0"/>
    <x v="0"/>
    <s v="Plano de emergencia da epoca de chuvas"/>
    <x v="0"/>
    <x v="0"/>
    <x v="0"/>
    <x v="0"/>
    <x v="1"/>
    <x v="0"/>
    <x v="0"/>
    <x v="0"/>
    <x v="0"/>
    <x v="0"/>
    <x v="0"/>
    <x v="0"/>
    <s v="Pagamento referente a prestação de serviço de calcetamento, correspondente a 233.5m2 de calçadas no âmbito dos trabalhos da requalificação urbana e ambiental da comunidade dos rebelados, conforme anexo"/>
  </r>
  <r>
    <x v="0"/>
    <n v="0"/>
    <n v="0"/>
    <n v="0"/>
    <n v="7000"/>
    <x v="2833"/>
    <x v="0"/>
    <x v="0"/>
    <x v="0"/>
    <s v="03.16.15"/>
    <x v="0"/>
    <x v="0"/>
    <x v="0"/>
    <s v="Direção Financeira"/>
    <s v="03.16.15"/>
    <s v="Direção Financeira"/>
    <s v="03.16.15"/>
    <x v="3"/>
    <x v="0"/>
    <x v="0"/>
    <x v="1"/>
    <x v="0"/>
    <x v="0"/>
    <x v="0"/>
    <x v="0"/>
    <x v="11"/>
    <s v="2024-12-18"/>
    <x v="3"/>
    <n v="7000"/>
    <x v="0"/>
    <m/>
    <x v="0"/>
    <m/>
    <x v="146"/>
    <n v="100475830"/>
    <x v="0"/>
    <x v="0"/>
    <s v="Direção Financeira"/>
    <s v="ORI"/>
    <x v="0"/>
    <m/>
    <x v="0"/>
    <x v="0"/>
    <x v="0"/>
    <x v="0"/>
    <x v="0"/>
    <x v="0"/>
    <x v="0"/>
    <x v="0"/>
    <x v="0"/>
    <x v="0"/>
    <x v="0"/>
    <s v="Direção Financeira"/>
    <x v="0"/>
    <x v="0"/>
    <x v="0"/>
    <x v="0"/>
    <x v="0"/>
    <x v="0"/>
    <x v="0"/>
    <x v="0"/>
    <x v="0"/>
    <x v="0"/>
    <x v="0"/>
    <x v="0"/>
    <s v="Ajuda de custo a favor do Sra. Nerida Rosária Gomes Sanches Mascarenhas pela sua deslocação em missão de serviço a cidade da Praia nos dia 11 a 15/12 de 2024, conforme justificativo em anexo.  "/>
  </r>
  <r>
    <x v="0"/>
    <n v="0"/>
    <n v="0"/>
    <n v="0"/>
    <n v="1800"/>
    <x v="2834"/>
    <x v="0"/>
    <x v="0"/>
    <x v="0"/>
    <s v="03.16.25"/>
    <x v="23"/>
    <x v="0"/>
    <x v="0"/>
    <s v="Direção dos  Recursos Humanos"/>
    <s v="03.16.25"/>
    <s v="Direção dos  Recursos Humanos"/>
    <s v="03.16.25"/>
    <x v="3"/>
    <x v="0"/>
    <x v="0"/>
    <x v="1"/>
    <x v="0"/>
    <x v="0"/>
    <x v="0"/>
    <x v="0"/>
    <x v="11"/>
    <s v="2024-12-18"/>
    <x v="3"/>
    <n v="1800"/>
    <x v="0"/>
    <m/>
    <x v="0"/>
    <m/>
    <x v="439"/>
    <n v="100478725"/>
    <x v="0"/>
    <x v="0"/>
    <s v="Direção dos  Recursos Humanos"/>
    <s v="ORI"/>
    <x v="0"/>
    <m/>
    <x v="0"/>
    <x v="0"/>
    <x v="0"/>
    <x v="0"/>
    <x v="0"/>
    <x v="0"/>
    <x v="0"/>
    <x v="0"/>
    <x v="0"/>
    <x v="0"/>
    <x v="0"/>
    <s v="Direção dos  Recursos Humanos"/>
    <x v="0"/>
    <x v="0"/>
    <x v="0"/>
    <x v="0"/>
    <x v="0"/>
    <x v="0"/>
    <x v="0"/>
    <x v="0"/>
    <x v="0"/>
    <x v="0"/>
    <x v="0"/>
    <x v="0"/>
    <s v="Ajuda de custo a favor do Sra. Maria Rosa Martins Tavares Pina pela sua deslocação em missão de serviço a cidade da Praia, conforme justificativo em anexo.    "/>
  </r>
  <r>
    <x v="0"/>
    <n v="0"/>
    <n v="0"/>
    <n v="0"/>
    <n v="1800"/>
    <x v="2835"/>
    <x v="0"/>
    <x v="0"/>
    <x v="0"/>
    <s v="03.16.25"/>
    <x v="23"/>
    <x v="0"/>
    <x v="0"/>
    <s v="Direção dos  Recursos Humanos"/>
    <s v="03.16.25"/>
    <s v="Direção dos  Recursos Humanos"/>
    <s v="03.16.25"/>
    <x v="3"/>
    <x v="0"/>
    <x v="0"/>
    <x v="1"/>
    <x v="0"/>
    <x v="0"/>
    <x v="0"/>
    <x v="0"/>
    <x v="11"/>
    <s v="2024-12-18"/>
    <x v="3"/>
    <n v="1800"/>
    <x v="0"/>
    <m/>
    <x v="0"/>
    <m/>
    <x v="404"/>
    <n v="100440666"/>
    <x v="0"/>
    <x v="0"/>
    <s v="Direção dos  Recursos Humanos"/>
    <s v="ORI"/>
    <x v="0"/>
    <m/>
    <x v="0"/>
    <x v="0"/>
    <x v="0"/>
    <x v="0"/>
    <x v="0"/>
    <x v="0"/>
    <x v="0"/>
    <x v="0"/>
    <x v="0"/>
    <x v="0"/>
    <x v="0"/>
    <s v="Direção dos  Recursos Humanos"/>
    <x v="0"/>
    <x v="0"/>
    <x v="0"/>
    <x v="0"/>
    <x v="0"/>
    <x v="0"/>
    <x v="0"/>
    <x v="0"/>
    <x v="0"/>
    <x v="0"/>
    <x v="0"/>
    <x v="0"/>
    <s v="Ajuda de custo a favor do Sra. AGUIDA BENEDITA DA VEIGA VAZ pela sua deslocação em missão de serviço a cidade da Praia, conforme justificativo em anexo.  "/>
  </r>
  <r>
    <x v="0"/>
    <n v="0"/>
    <n v="0"/>
    <n v="0"/>
    <n v="2400"/>
    <x v="2836"/>
    <x v="0"/>
    <x v="0"/>
    <x v="0"/>
    <s v="01.27.04.03"/>
    <x v="4"/>
    <x v="1"/>
    <x v="1"/>
    <s v="Infra-Estruturas e Transportes"/>
    <s v="01.27.04"/>
    <s v="Infra-Estruturas e Transportes"/>
    <s v="01.27.04"/>
    <x v="4"/>
    <x v="0"/>
    <x v="2"/>
    <x v="2"/>
    <x v="0"/>
    <x v="1"/>
    <x v="0"/>
    <x v="0"/>
    <x v="11"/>
    <s v="2024-12-19"/>
    <x v="3"/>
    <n v="2400"/>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prestação de serviços de calcetamento, correspondente a 32m2 de calçadas, no âmbito dos trabalhos da requalificação urbana e ambiental da comunidade dos Rebelados, conforme anexo"/>
  </r>
  <r>
    <x v="0"/>
    <n v="0"/>
    <n v="0"/>
    <n v="0"/>
    <n v="13600"/>
    <x v="2836"/>
    <x v="0"/>
    <x v="0"/>
    <x v="0"/>
    <s v="01.27.04.03"/>
    <x v="4"/>
    <x v="1"/>
    <x v="1"/>
    <s v="Infra-Estruturas e Transportes"/>
    <s v="01.27.04"/>
    <s v="Infra-Estruturas e Transportes"/>
    <s v="01.27.04"/>
    <x v="4"/>
    <x v="0"/>
    <x v="2"/>
    <x v="2"/>
    <x v="0"/>
    <x v="1"/>
    <x v="0"/>
    <x v="0"/>
    <x v="11"/>
    <s v="2024-12-19"/>
    <x v="3"/>
    <n v="13600"/>
    <x v="0"/>
    <m/>
    <x v="0"/>
    <m/>
    <x v="182"/>
    <n v="100479683"/>
    <x v="0"/>
    <x v="0"/>
    <s v="Plano de emergencia da epoca de chuvas"/>
    <s v="ORI"/>
    <x v="0"/>
    <m/>
    <x v="0"/>
    <x v="0"/>
    <x v="0"/>
    <x v="0"/>
    <x v="0"/>
    <x v="0"/>
    <x v="0"/>
    <x v="0"/>
    <x v="0"/>
    <x v="0"/>
    <x v="0"/>
    <s v="Plano de emergencia da epoca de chuvas"/>
    <x v="0"/>
    <x v="0"/>
    <x v="0"/>
    <x v="0"/>
    <x v="1"/>
    <x v="0"/>
    <x v="0"/>
    <x v="0"/>
    <x v="0"/>
    <x v="0"/>
    <x v="0"/>
    <x v="0"/>
    <s v="Pagamento referente a prestação de serviços de calcetamento, correspondente a 32m2 de calçadas, no âmbito dos trabalhos da requalificação urbana e ambiental da comunidade dos Rebelados, conforme anexo"/>
  </r>
  <r>
    <x v="0"/>
    <n v="0"/>
    <n v="0"/>
    <n v="0"/>
    <n v="1950"/>
    <x v="2837"/>
    <x v="0"/>
    <x v="0"/>
    <x v="0"/>
    <s v="01.27.04.03"/>
    <x v="4"/>
    <x v="1"/>
    <x v="1"/>
    <s v="Infra-Estruturas e Transportes"/>
    <s v="01.27.04"/>
    <s v="Infra-Estruturas e Transportes"/>
    <s v="01.27.04"/>
    <x v="4"/>
    <x v="0"/>
    <x v="2"/>
    <x v="2"/>
    <x v="0"/>
    <x v="1"/>
    <x v="0"/>
    <x v="0"/>
    <x v="11"/>
    <s v="2024-12-19"/>
    <x v="3"/>
    <n v="1950"/>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prestação de serviços de servente, no âmbito dos trabalhos da requalificação urbana e ambiental da comunidade dos Rebelados, conforme anexo"/>
  </r>
  <r>
    <x v="0"/>
    <n v="0"/>
    <n v="0"/>
    <n v="0"/>
    <n v="11050"/>
    <x v="2837"/>
    <x v="0"/>
    <x v="0"/>
    <x v="0"/>
    <s v="01.27.04.03"/>
    <x v="4"/>
    <x v="1"/>
    <x v="1"/>
    <s v="Infra-Estruturas e Transportes"/>
    <s v="01.27.04"/>
    <s v="Infra-Estruturas e Transportes"/>
    <s v="01.27.04"/>
    <x v="4"/>
    <x v="0"/>
    <x v="2"/>
    <x v="2"/>
    <x v="0"/>
    <x v="1"/>
    <x v="0"/>
    <x v="0"/>
    <x v="11"/>
    <s v="2024-12-19"/>
    <x v="3"/>
    <n v="11050"/>
    <x v="0"/>
    <m/>
    <x v="0"/>
    <m/>
    <x v="440"/>
    <n v="100479792"/>
    <x v="0"/>
    <x v="0"/>
    <s v="Plano de emergencia da epoca de chuvas"/>
    <s v="ORI"/>
    <x v="0"/>
    <m/>
    <x v="0"/>
    <x v="0"/>
    <x v="0"/>
    <x v="0"/>
    <x v="0"/>
    <x v="0"/>
    <x v="0"/>
    <x v="0"/>
    <x v="0"/>
    <x v="0"/>
    <x v="0"/>
    <s v="Plano de emergencia da epoca de chuvas"/>
    <x v="0"/>
    <x v="0"/>
    <x v="0"/>
    <x v="0"/>
    <x v="1"/>
    <x v="0"/>
    <x v="0"/>
    <x v="0"/>
    <x v="0"/>
    <x v="0"/>
    <x v="0"/>
    <x v="0"/>
    <s v="Pagamento referente a prestação de serviços de servente, no âmbito dos trabalhos da requalificação urbana e ambiental da comunidade dos Rebelados, conforme anexo"/>
  </r>
  <r>
    <x v="0"/>
    <n v="0"/>
    <n v="0"/>
    <n v="0"/>
    <n v="8000"/>
    <x v="2838"/>
    <x v="0"/>
    <x v="0"/>
    <x v="0"/>
    <s v="01.25.03.12"/>
    <x v="6"/>
    <x v="3"/>
    <x v="3"/>
    <s v="Emprego e Formação profissional"/>
    <s v="01.25.03"/>
    <s v="Emprego e Formação profissional"/>
    <s v="01.25.03"/>
    <x v="4"/>
    <x v="0"/>
    <x v="2"/>
    <x v="2"/>
    <x v="0"/>
    <x v="1"/>
    <x v="0"/>
    <x v="0"/>
    <x v="11"/>
    <s v="2024-12-19"/>
    <x v="3"/>
    <n v="8000"/>
    <x v="0"/>
    <m/>
    <x v="0"/>
    <m/>
    <x v="431"/>
    <n v="100463616"/>
    <x v="0"/>
    <x v="0"/>
    <s v="Estágios Profissionais e Promoção de Emprego"/>
    <s v="ORI"/>
    <x v="0"/>
    <m/>
    <x v="0"/>
    <x v="0"/>
    <x v="0"/>
    <x v="0"/>
    <x v="0"/>
    <x v="0"/>
    <x v="0"/>
    <x v="0"/>
    <x v="0"/>
    <x v="0"/>
    <x v="0"/>
    <s v="Estágios Profissionais e Promoção de Emprego"/>
    <x v="0"/>
    <x v="0"/>
    <x v="0"/>
    <x v="0"/>
    <x v="1"/>
    <x v="0"/>
    <x v="0"/>
    <x v="0"/>
    <x v="0"/>
    <x v="0"/>
    <x v="0"/>
    <x v="0"/>
    <s v="Apoio social a favor da Sra. FILOMENO JACINTO CARDOSO CORREIA, para aoto emprego, conforme anexo."/>
  </r>
  <r>
    <x v="0"/>
    <n v="0"/>
    <n v="0"/>
    <n v="0"/>
    <n v="11800"/>
    <x v="2839"/>
    <x v="0"/>
    <x v="0"/>
    <x v="0"/>
    <s v="03.16.15"/>
    <x v="0"/>
    <x v="0"/>
    <x v="0"/>
    <s v="Direção Financeira"/>
    <s v="03.16.15"/>
    <s v="Direção Financeira"/>
    <s v="03.16.15"/>
    <x v="3"/>
    <x v="0"/>
    <x v="0"/>
    <x v="1"/>
    <x v="0"/>
    <x v="0"/>
    <x v="0"/>
    <x v="1"/>
    <x v="12"/>
    <s v="2025-01-10"/>
    <x v="0"/>
    <n v="11800"/>
    <x v="0"/>
    <m/>
    <x v="0"/>
    <m/>
    <x v="441"/>
    <n v="100479622"/>
    <x v="0"/>
    <x v="0"/>
    <s v="Direção Financeira"/>
    <s v="ORI"/>
    <x v="0"/>
    <m/>
    <x v="0"/>
    <x v="0"/>
    <x v="0"/>
    <x v="0"/>
    <x v="0"/>
    <x v="0"/>
    <x v="0"/>
    <x v="0"/>
    <x v="0"/>
    <x v="0"/>
    <x v="0"/>
    <s v="Direção Financeira"/>
    <x v="0"/>
    <x v="0"/>
    <x v="0"/>
    <x v="0"/>
    <x v="0"/>
    <x v="0"/>
    <x v="0"/>
    <x v="0"/>
    <x v="0"/>
    <x v="0"/>
    <x v="0"/>
    <x v="0"/>
    <s v="Ajuda de custo a favor da senhora Monica Sofia Moreno, pela sua deslocação à Praia nos dias 26 de março, 29 de maio, 07, 19, 20 do mês de junho, 07 de julho e 12 de de dezembro e à Assomada no dia 06 de dezembro, à Tarrafal no dia 24 de junho, em missão de serviço conforme anexo. "/>
  </r>
  <r>
    <x v="0"/>
    <n v="0"/>
    <n v="0"/>
    <n v="0"/>
    <n v="11500"/>
    <x v="2840"/>
    <x v="0"/>
    <x v="0"/>
    <x v="0"/>
    <s v="01.25.04.22"/>
    <x v="7"/>
    <x v="3"/>
    <x v="3"/>
    <s v="Cultura"/>
    <s v="01.25.04"/>
    <s v="Cultura"/>
    <s v="01.25.04"/>
    <x v="4"/>
    <x v="0"/>
    <x v="2"/>
    <x v="2"/>
    <x v="0"/>
    <x v="1"/>
    <x v="0"/>
    <x v="0"/>
    <x v="2"/>
    <s v="2024-02-16"/>
    <x v="0"/>
    <n v="11500"/>
    <x v="0"/>
    <m/>
    <x v="0"/>
    <m/>
    <x v="442"/>
    <n v="10047616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pelos trabalhos de ligação, e assistência permanente de energia nas barracas, no quadro da 2ª edição de Gastrofest Cinza, conforme anexo.  "/>
  </r>
  <r>
    <x v="1"/>
    <n v="0"/>
    <n v="0"/>
    <n v="0"/>
    <n v="250000"/>
    <x v="2841"/>
    <x v="0"/>
    <x v="0"/>
    <x v="0"/>
    <s v="01.23.04.14"/>
    <x v="48"/>
    <x v="7"/>
    <x v="8"/>
    <s v="Ambiente"/>
    <s v="01.23.04"/>
    <s v="Ambiente"/>
    <s v="01.23.04"/>
    <x v="1"/>
    <x v="0"/>
    <x v="0"/>
    <x v="0"/>
    <x v="0"/>
    <x v="1"/>
    <x v="1"/>
    <x v="0"/>
    <x v="0"/>
    <s v="2024-01-04"/>
    <x v="0"/>
    <n v="250000"/>
    <x v="0"/>
    <m/>
    <x v="0"/>
    <m/>
    <x v="399"/>
    <n v="100475969"/>
    <x v="0"/>
    <x v="0"/>
    <s v="Criação e Manutenção de Espaços Verdes"/>
    <s v="ORI"/>
    <x v="0"/>
    <s v="CMEV"/>
    <x v="0"/>
    <x v="0"/>
    <x v="0"/>
    <x v="0"/>
    <x v="0"/>
    <x v="0"/>
    <x v="0"/>
    <x v="0"/>
    <x v="0"/>
    <x v="0"/>
    <x v="0"/>
    <s v="Criação e Manutenção de Espaços Verdes"/>
    <x v="0"/>
    <x v="0"/>
    <x v="0"/>
    <x v="0"/>
    <x v="1"/>
    <x v="0"/>
    <x v="0"/>
    <x v="0"/>
    <x v="0"/>
    <x v="0"/>
    <x v="0"/>
    <x v="0"/>
    <s v="Pagamento a favor de Adriano de Melo Semedo Monteiro, pela a aquisição de 50 pés de coqueiro para a criação dos espaços verde do Estádio Municipal de Manguinho e Achada Bolanha, conforme anxo."/>
  </r>
  <r>
    <x v="1"/>
    <n v="0"/>
    <n v="0"/>
    <n v="0"/>
    <n v="10070"/>
    <x v="2842"/>
    <x v="0"/>
    <x v="0"/>
    <x v="0"/>
    <s v="01.27.06.41"/>
    <x v="19"/>
    <x v="1"/>
    <x v="1"/>
    <s v="Requalificação Urbana e habitação"/>
    <s v="01.27.06"/>
    <s v="Requalificação Urbana e habitação"/>
    <s v="01.27.06"/>
    <x v="40"/>
    <x v="0"/>
    <x v="0"/>
    <x v="0"/>
    <x v="0"/>
    <x v="1"/>
    <x v="1"/>
    <x v="0"/>
    <x v="0"/>
    <s v="2024-01-15"/>
    <x v="0"/>
    <n v="10070"/>
    <x v="0"/>
    <m/>
    <x v="0"/>
    <m/>
    <x v="102"/>
    <n v="100475220"/>
    <x v="0"/>
    <x v="0"/>
    <s v="Reabilitação de Jardins Infantis e Escolas do EBI"/>
    <s v="ORI"/>
    <x v="0"/>
    <s v="RJEBI"/>
    <x v="0"/>
    <x v="0"/>
    <x v="0"/>
    <x v="0"/>
    <x v="0"/>
    <x v="0"/>
    <x v="0"/>
    <x v="0"/>
    <x v="0"/>
    <x v="0"/>
    <x v="0"/>
    <s v="Reabilitação de Jardins Infantis e Escolas do EBI"/>
    <x v="0"/>
    <x v="0"/>
    <x v="0"/>
    <x v="0"/>
    <x v="1"/>
    <x v="0"/>
    <x v="0"/>
    <x v="0"/>
    <x v="0"/>
    <x v="0"/>
    <x v="0"/>
    <x v="0"/>
    <s v="Pagamento a favor de Tchukest Holdings, Sociedade Unipessoal, referente a aquisição de matérias para finalização de grade e vedação de Jardim do Monte, conforme anexo."/>
  </r>
  <r>
    <x v="0"/>
    <n v="0"/>
    <n v="0"/>
    <n v="0"/>
    <n v="74040"/>
    <x v="2843"/>
    <x v="0"/>
    <x v="0"/>
    <x v="0"/>
    <s v="01.25.05.12"/>
    <x v="10"/>
    <x v="3"/>
    <x v="3"/>
    <s v="Saúde"/>
    <s v="01.25.05"/>
    <s v="Saúde"/>
    <s v="01.25.05"/>
    <x v="7"/>
    <x v="0"/>
    <x v="4"/>
    <x v="4"/>
    <x v="0"/>
    <x v="1"/>
    <x v="0"/>
    <x v="0"/>
    <x v="0"/>
    <s v="2024-01-19"/>
    <x v="0"/>
    <n v="74040"/>
    <x v="0"/>
    <m/>
    <x v="0"/>
    <m/>
    <x v="443"/>
    <n v="100479593"/>
    <x v="0"/>
    <x v="0"/>
    <s v="Promoção e Inclusão Social"/>
    <s v="ORI"/>
    <x v="0"/>
    <m/>
    <x v="0"/>
    <x v="0"/>
    <x v="0"/>
    <x v="0"/>
    <x v="0"/>
    <x v="0"/>
    <x v="0"/>
    <x v="0"/>
    <x v="0"/>
    <x v="0"/>
    <x v="0"/>
    <s v="Promoção e Inclusão Social"/>
    <x v="0"/>
    <x v="0"/>
    <x v="0"/>
    <x v="0"/>
    <x v="1"/>
    <x v="0"/>
    <x v="0"/>
    <x v="0"/>
    <x v="0"/>
    <x v="0"/>
    <x v="0"/>
    <x v="0"/>
    <s v="Pagamento a favor da empresa Amrordrigues Serviço e Comércio, pelos serviços de transportes no âmbito da campanha de distribuição de cestas básicas no município, conforme anexo."/>
  </r>
  <r>
    <x v="1"/>
    <n v="0"/>
    <n v="0"/>
    <n v="0"/>
    <n v="22500"/>
    <x v="2844"/>
    <x v="0"/>
    <x v="0"/>
    <x v="0"/>
    <s v="01.27.06.72"/>
    <x v="32"/>
    <x v="1"/>
    <x v="1"/>
    <s v="Requalificação Urbana e habitação"/>
    <s v="01.27.06"/>
    <s v="Requalificação Urbana e habitação"/>
    <s v="01.27.06"/>
    <x v="1"/>
    <x v="0"/>
    <x v="0"/>
    <x v="0"/>
    <x v="0"/>
    <x v="1"/>
    <x v="1"/>
    <x v="0"/>
    <x v="0"/>
    <s v="2024-01-22"/>
    <x v="0"/>
    <n v="2250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a favor do senhor Rui Sanches de Oliveira, referente a reabilitação de Centro de Dia em Achada Bolanha, conforme anexo."/>
  </r>
  <r>
    <x v="1"/>
    <n v="0"/>
    <n v="0"/>
    <n v="0"/>
    <n v="127500"/>
    <x v="2844"/>
    <x v="0"/>
    <x v="0"/>
    <x v="0"/>
    <s v="01.27.06.72"/>
    <x v="32"/>
    <x v="1"/>
    <x v="1"/>
    <s v="Requalificação Urbana e habitação"/>
    <s v="01.27.06"/>
    <s v="Requalificação Urbana e habitação"/>
    <s v="01.27.06"/>
    <x v="1"/>
    <x v="0"/>
    <x v="0"/>
    <x v="0"/>
    <x v="0"/>
    <x v="1"/>
    <x v="1"/>
    <x v="0"/>
    <x v="0"/>
    <s v="2024-01-22"/>
    <x v="0"/>
    <n v="127500"/>
    <x v="0"/>
    <m/>
    <x v="0"/>
    <m/>
    <x v="430"/>
    <n v="100479572"/>
    <x v="0"/>
    <x v="0"/>
    <s v="Manutenção e Reabilitação de Edificios Municipais"/>
    <s v="ORI"/>
    <x v="0"/>
    <m/>
    <x v="0"/>
    <x v="0"/>
    <x v="0"/>
    <x v="0"/>
    <x v="0"/>
    <x v="0"/>
    <x v="0"/>
    <x v="0"/>
    <x v="0"/>
    <x v="0"/>
    <x v="0"/>
    <s v="Manutenção e Reabilitação de Edificios Municipais"/>
    <x v="0"/>
    <x v="0"/>
    <x v="0"/>
    <x v="0"/>
    <x v="1"/>
    <x v="0"/>
    <x v="0"/>
    <x v="0"/>
    <x v="0"/>
    <x v="0"/>
    <x v="0"/>
    <x v="0"/>
    <s v="Pagamento a favor do senhor Rui Sanches de Oliveira, referente a reabilitação de Centro de Dia em Achada Bolanha, conforme anexo."/>
  </r>
  <r>
    <x v="0"/>
    <n v="0"/>
    <n v="0"/>
    <n v="0"/>
    <n v="5400"/>
    <x v="2845"/>
    <x v="0"/>
    <x v="0"/>
    <x v="0"/>
    <s v="03.16.15"/>
    <x v="0"/>
    <x v="0"/>
    <x v="0"/>
    <s v="Direção Financeira"/>
    <s v="03.16.15"/>
    <s v="Direção Financeira"/>
    <s v="03.16.15"/>
    <x v="0"/>
    <x v="0"/>
    <x v="0"/>
    <x v="0"/>
    <x v="0"/>
    <x v="0"/>
    <x v="0"/>
    <x v="0"/>
    <x v="0"/>
    <s v="2024-01-25"/>
    <x v="0"/>
    <n v="5400"/>
    <x v="0"/>
    <m/>
    <x v="0"/>
    <m/>
    <x v="444"/>
    <n v="100478803"/>
    <x v="0"/>
    <x v="0"/>
    <s v="Direção Financeira"/>
    <s v="ORI"/>
    <x v="0"/>
    <m/>
    <x v="0"/>
    <x v="0"/>
    <x v="0"/>
    <x v="0"/>
    <x v="0"/>
    <x v="0"/>
    <x v="0"/>
    <x v="0"/>
    <x v="0"/>
    <x v="0"/>
    <x v="0"/>
    <s v="Direção Financeira"/>
    <x v="0"/>
    <x v="0"/>
    <x v="0"/>
    <x v="0"/>
    <x v="0"/>
    <x v="0"/>
    <x v="0"/>
    <x v="0"/>
    <x v="0"/>
    <x v="0"/>
    <x v="0"/>
    <x v="0"/>
    <s v="Pagamento referente a aquisição de sies lâmpada, 3 stop e pisca para a viatura ST-29-MJ afetos aos serviços da CMSM, conforme anexo."/>
  </r>
  <r>
    <x v="1"/>
    <n v="0"/>
    <n v="0"/>
    <n v="0"/>
    <n v="203800"/>
    <x v="2846"/>
    <x v="0"/>
    <x v="0"/>
    <x v="0"/>
    <s v="01.27.06.42"/>
    <x v="22"/>
    <x v="1"/>
    <x v="1"/>
    <s v="Requalificação Urbana e habitação"/>
    <s v="01.27.06"/>
    <s v="Requalificação Urbana e habitação"/>
    <s v="01.27.06"/>
    <x v="1"/>
    <x v="0"/>
    <x v="0"/>
    <x v="0"/>
    <x v="0"/>
    <x v="1"/>
    <x v="1"/>
    <x v="0"/>
    <x v="2"/>
    <s v="2024-02-19"/>
    <x v="0"/>
    <n v="203800"/>
    <x v="0"/>
    <m/>
    <x v="0"/>
    <m/>
    <x v="6"/>
    <n v="100474914"/>
    <x v="0"/>
    <x v="0"/>
    <s v="Manutenção do Estádio Municipal/Campos Futebol 11"/>
    <s v="ORI"/>
    <x v="0"/>
    <s v="MCF"/>
    <x v="0"/>
    <x v="0"/>
    <x v="0"/>
    <x v="0"/>
    <x v="0"/>
    <x v="0"/>
    <x v="0"/>
    <x v="0"/>
    <x v="0"/>
    <x v="0"/>
    <x v="0"/>
    <s v="Manutenção do Estádio Municipal/Campos Futebol 11"/>
    <x v="0"/>
    <x v="0"/>
    <x v="0"/>
    <x v="0"/>
    <x v="1"/>
    <x v="0"/>
    <x v="0"/>
    <x v="0"/>
    <x v="0"/>
    <x v="0"/>
    <x v="0"/>
    <x v="0"/>
    <s v="Pagamento de salario dos trabalhos realizado na requalificação do Estádio Municipal de Veneza, conforme folha em anexo."/>
  </r>
  <r>
    <x v="0"/>
    <n v="0"/>
    <n v="0"/>
    <n v="0"/>
    <n v="5553"/>
    <x v="2847"/>
    <x v="0"/>
    <x v="1"/>
    <x v="0"/>
    <s v="03.03.10"/>
    <x v="8"/>
    <x v="0"/>
    <x v="4"/>
    <s v="Receitas Da Câmara"/>
    <s v="03.03.10"/>
    <s v="Receitas Da Câmara"/>
    <s v="03.03.10"/>
    <x v="9"/>
    <x v="0"/>
    <x v="3"/>
    <x v="3"/>
    <x v="0"/>
    <x v="0"/>
    <x v="2"/>
    <x v="0"/>
    <x v="0"/>
    <s v="2024-01-18"/>
    <x v="0"/>
    <n v="55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40"/>
    <x v="2848"/>
    <x v="0"/>
    <x v="1"/>
    <x v="0"/>
    <s v="03.03.10"/>
    <x v="8"/>
    <x v="0"/>
    <x v="4"/>
    <s v="Receitas Da Câmara"/>
    <s v="03.03.10"/>
    <s v="Receitas Da Câmara"/>
    <s v="03.03.10"/>
    <x v="13"/>
    <x v="0"/>
    <x v="3"/>
    <x v="3"/>
    <x v="0"/>
    <x v="0"/>
    <x v="2"/>
    <x v="0"/>
    <x v="0"/>
    <s v="2024-01-18"/>
    <x v="0"/>
    <n v="3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00"/>
    <x v="2849"/>
    <x v="0"/>
    <x v="1"/>
    <x v="0"/>
    <s v="03.03.10"/>
    <x v="8"/>
    <x v="0"/>
    <x v="4"/>
    <s v="Receitas Da Câmara"/>
    <s v="03.03.10"/>
    <s v="Receitas Da Câmara"/>
    <s v="03.03.10"/>
    <x v="6"/>
    <x v="0"/>
    <x v="3"/>
    <x v="3"/>
    <x v="0"/>
    <x v="0"/>
    <x v="2"/>
    <x v="0"/>
    <x v="0"/>
    <s v="2024-01-18"/>
    <x v="0"/>
    <n v="5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00"/>
    <x v="2850"/>
    <x v="0"/>
    <x v="1"/>
    <x v="0"/>
    <s v="03.03.10"/>
    <x v="8"/>
    <x v="0"/>
    <x v="4"/>
    <s v="Receitas Da Câmara"/>
    <s v="03.03.10"/>
    <s v="Receitas Da Câmara"/>
    <s v="03.03.10"/>
    <x v="42"/>
    <x v="0"/>
    <x v="3"/>
    <x v="3"/>
    <x v="0"/>
    <x v="0"/>
    <x v="2"/>
    <x v="0"/>
    <x v="0"/>
    <s v="2024-01-18"/>
    <x v="0"/>
    <n v="7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0"/>
    <x v="2851"/>
    <x v="0"/>
    <x v="1"/>
    <x v="0"/>
    <s v="03.03.10"/>
    <x v="8"/>
    <x v="0"/>
    <x v="4"/>
    <s v="Receitas Da Câmara"/>
    <s v="03.03.10"/>
    <s v="Receitas Da Câmara"/>
    <s v="03.03.10"/>
    <x v="11"/>
    <x v="0"/>
    <x v="0"/>
    <x v="5"/>
    <x v="0"/>
    <x v="0"/>
    <x v="2"/>
    <x v="0"/>
    <x v="0"/>
    <s v="2024-01-18"/>
    <x v="0"/>
    <n v="4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7"/>
    <x v="2852"/>
    <x v="0"/>
    <x v="1"/>
    <x v="0"/>
    <s v="03.03.10"/>
    <x v="8"/>
    <x v="0"/>
    <x v="4"/>
    <s v="Receitas Da Câmara"/>
    <s v="03.03.10"/>
    <s v="Receitas Da Câmara"/>
    <s v="03.03.10"/>
    <x v="25"/>
    <x v="0"/>
    <x v="3"/>
    <x v="3"/>
    <x v="0"/>
    <x v="0"/>
    <x v="2"/>
    <x v="0"/>
    <x v="0"/>
    <s v="2024-01-18"/>
    <x v="0"/>
    <n v="28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25"/>
    <x v="2853"/>
    <x v="0"/>
    <x v="1"/>
    <x v="0"/>
    <s v="03.03.10"/>
    <x v="8"/>
    <x v="0"/>
    <x v="4"/>
    <s v="Receitas Da Câmara"/>
    <s v="03.03.10"/>
    <s v="Receitas Da Câmara"/>
    <s v="03.03.10"/>
    <x v="12"/>
    <x v="0"/>
    <x v="3"/>
    <x v="3"/>
    <x v="0"/>
    <x v="0"/>
    <x v="2"/>
    <x v="0"/>
    <x v="0"/>
    <s v="2024-01-18"/>
    <x v="0"/>
    <n v="642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20530"/>
    <x v="2854"/>
    <x v="0"/>
    <x v="1"/>
    <x v="0"/>
    <s v="03.03.10"/>
    <x v="8"/>
    <x v="0"/>
    <x v="4"/>
    <s v="Receitas Da Câmara"/>
    <s v="03.03.10"/>
    <s v="Receitas Da Câmara"/>
    <s v="03.03.10"/>
    <x v="15"/>
    <x v="0"/>
    <x v="0"/>
    <x v="0"/>
    <x v="0"/>
    <x v="0"/>
    <x v="2"/>
    <x v="0"/>
    <x v="0"/>
    <s v="2024-01-18"/>
    <x v="0"/>
    <n v="2205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60"/>
    <x v="2855"/>
    <x v="0"/>
    <x v="1"/>
    <x v="0"/>
    <s v="03.03.10"/>
    <x v="8"/>
    <x v="0"/>
    <x v="4"/>
    <s v="Receitas Da Câmara"/>
    <s v="03.03.10"/>
    <s v="Receitas Da Câmara"/>
    <s v="03.03.10"/>
    <x v="20"/>
    <x v="0"/>
    <x v="3"/>
    <x v="3"/>
    <x v="0"/>
    <x v="0"/>
    <x v="2"/>
    <x v="0"/>
    <x v="0"/>
    <s v="2024-01-18"/>
    <x v="0"/>
    <n v="11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76"/>
    <x v="2856"/>
    <x v="0"/>
    <x v="1"/>
    <x v="0"/>
    <s v="03.03.10"/>
    <x v="8"/>
    <x v="0"/>
    <x v="4"/>
    <s v="Receitas Da Câmara"/>
    <s v="03.03.10"/>
    <s v="Receitas Da Câmara"/>
    <s v="03.03.10"/>
    <x v="17"/>
    <x v="0"/>
    <x v="3"/>
    <x v="3"/>
    <x v="0"/>
    <x v="0"/>
    <x v="2"/>
    <x v="0"/>
    <x v="0"/>
    <s v="2024-01-18"/>
    <x v="0"/>
    <n v="467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857"/>
    <x v="0"/>
    <x v="1"/>
    <x v="0"/>
    <s v="03.03.10"/>
    <x v="8"/>
    <x v="0"/>
    <x v="4"/>
    <s v="Receitas Da Câmara"/>
    <s v="03.03.10"/>
    <s v="Receitas Da Câmara"/>
    <s v="03.03.10"/>
    <x v="8"/>
    <x v="0"/>
    <x v="3"/>
    <x v="3"/>
    <x v="0"/>
    <x v="0"/>
    <x v="2"/>
    <x v="0"/>
    <x v="0"/>
    <s v="2024-01-18"/>
    <x v="0"/>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2858"/>
    <x v="0"/>
    <x v="1"/>
    <x v="0"/>
    <s v="03.03.10"/>
    <x v="8"/>
    <x v="0"/>
    <x v="4"/>
    <s v="Receitas Da Câmara"/>
    <s v="03.03.10"/>
    <s v="Receitas Da Câmara"/>
    <s v="03.03.10"/>
    <x v="10"/>
    <x v="0"/>
    <x v="3"/>
    <x v="3"/>
    <x v="0"/>
    <x v="0"/>
    <x v="2"/>
    <x v="0"/>
    <x v="0"/>
    <s v="2024-01-18"/>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571"/>
    <x v="2859"/>
    <x v="0"/>
    <x v="1"/>
    <x v="0"/>
    <s v="03.03.10"/>
    <x v="8"/>
    <x v="0"/>
    <x v="4"/>
    <s v="Receitas Da Câmara"/>
    <s v="03.03.10"/>
    <s v="Receitas Da Câmara"/>
    <s v="03.03.10"/>
    <x v="18"/>
    <x v="0"/>
    <x v="0"/>
    <x v="0"/>
    <x v="0"/>
    <x v="0"/>
    <x v="2"/>
    <x v="0"/>
    <x v="0"/>
    <s v="2024-01-18"/>
    <x v="0"/>
    <n v="3657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840"/>
    <x v="2860"/>
    <x v="0"/>
    <x v="0"/>
    <x v="0"/>
    <s v="03.16.15"/>
    <x v="0"/>
    <x v="0"/>
    <x v="0"/>
    <s v="Direção Financeira"/>
    <s v="03.16.15"/>
    <s v="Direção Financeira"/>
    <s v="03.16.15"/>
    <x v="70"/>
    <x v="0"/>
    <x v="0"/>
    <x v="0"/>
    <x v="0"/>
    <x v="0"/>
    <x v="0"/>
    <x v="0"/>
    <x v="1"/>
    <s v="2024-03-06"/>
    <x v="0"/>
    <n v="65840"/>
    <x v="0"/>
    <m/>
    <x v="0"/>
    <m/>
    <x v="248"/>
    <n v="100478381"/>
    <x v="0"/>
    <x v="0"/>
    <s v="Direção Financeira"/>
    <s v="ORI"/>
    <x v="0"/>
    <m/>
    <x v="0"/>
    <x v="0"/>
    <x v="0"/>
    <x v="0"/>
    <x v="0"/>
    <x v="0"/>
    <x v="0"/>
    <x v="0"/>
    <x v="0"/>
    <x v="0"/>
    <x v="0"/>
    <s v="Direção Financeira"/>
    <x v="0"/>
    <x v="0"/>
    <x v="0"/>
    <x v="0"/>
    <x v="0"/>
    <x v="0"/>
    <x v="0"/>
    <x v="0"/>
    <x v="0"/>
    <x v="0"/>
    <x v="0"/>
    <x v="0"/>
    <s v="Pagamento a favor da Comercio e Transporte Beta Gomes, pela a aquisição de matérias de higiene e limpeza para os serviços do Paços do Concelho, conforme anexo."/>
  </r>
  <r>
    <x v="0"/>
    <n v="0"/>
    <n v="0"/>
    <n v="0"/>
    <n v="2500"/>
    <x v="2861"/>
    <x v="0"/>
    <x v="0"/>
    <x v="0"/>
    <s v="01.25.04.22"/>
    <x v="7"/>
    <x v="3"/>
    <x v="3"/>
    <s v="Cultura"/>
    <s v="01.25.04"/>
    <s v="Cultura"/>
    <s v="01.25.04"/>
    <x v="4"/>
    <x v="0"/>
    <x v="2"/>
    <x v="2"/>
    <x v="0"/>
    <x v="1"/>
    <x v="0"/>
    <x v="0"/>
    <x v="1"/>
    <s v="2024-03-07"/>
    <x v="0"/>
    <n v="2500"/>
    <x v="0"/>
    <m/>
    <x v="0"/>
    <m/>
    <x v="146"/>
    <n v="100475830"/>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limpeza da praia de Calhetona no âmbito da segunda edição de Calheta Gastrofest realizada na praia Calhetona, Conforme anexo."/>
  </r>
  <r>
    <x v="1"/>
    <n v="0"/>
    <n v="0"/>
    <n v="0"/>
    <n v="14800"/>
    <x v="2862"/>
    <x v="0"/>
    <x v="0"/>
    <x v="0"/>
    <s v="01.25.02.23"/>
    <x v="12"/>
    <x v="3"/>
    <x v="3"/>
    <s v="desporto"/>
    <s v="01.25.02"/>
    <s v="desporto"/>
    <s v="01.25.02"/>
    <x v="1"/>
    <x v="0"/>
    <x v="0"/>
    <x v="0"/>
    <x v="0"/>
    <x v="1"/>
    <x v="1"/>
    <x v="0"/>
    <x v="1"/>
    <s v="2024-03-07"/>
    <x v="0"/>
    <n v="14800"/>
    <x v="0"/>
    <m/>
    <x v="0"/>
    <m/>
    <x v="445"/>
    <n v="100479549"/>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aquisição de 4 bolas de futsal adquiridos na realização de futsal em Espinho Branco e Flamengos no âmbito de festa local, conforme anexo."/>
  </r>
  <r>
    <x v="0"/>
    <n v="0"/>
    <n v="0"/>
    <n v="0"/>
    <n v="20000"/>
    <x v="2863"/>
    <x v="0"/>
    <x v="0"/>
    <x v="0"/>
    <s v="01.25.01.11"/>
    <x v="17"/>
    <x v="3"/>
    <x v="3"/>
    <s v="Educação"/>
    <s v="01.25.01"/>
    <s v="Educação"/>
    <s v="01.25.01"/>
    <x v="4"/>
    <x v="0"/>
    <x v="2"/>
    <x v="2"/>
    <x v="0"/>
    <x v="1"/>
    <x v="0"/>
    <x v="0"/>
    <x v="1"/>
    <s v="2024-03-13"/>
    <x v="0"/>
    <n v="20000"/>
    <x v="0"/>
    <m/>
    <x v="0"/>
    <m/>
    <x v="446"/>
    <n v="100448572"/>
    <x v="0"/>
    <x v="0"/>
    <s v="Apoio ao Ensino Básico e Secundário"/>
    <s v="ORI"/>
    <x v="0"/>
    <s v="AEBS"/>
    <x v="0"/>
    <x v="0"/>
    <x v="0"/>
    <x v="0"/>
    <x v="0"/>
    <x v="0"/>
    <x v="0"/>
    <x v="0"/>
    <x v="0"/>
    <x v="0"/>
    <x v="0"/>
    <s v="Apoio ao Ensino Básico e Secundário"/>
    <x v="0"/>
    <x v="0"/>
    <x v="0"/>
    <x v="0"/>
    <x v="1"/>
    <x v="0"/>
    <x v="0"/>
    <x v="0"/>
    <x v="0"/>
    <x v="0"/>
    <x v="0"/>
    <x v="0"/>
    <s v="Apoio a favor da Sra. Suzana dos reis Lopes, referente pagamento de propina, conforme anexo.  "/>
  </r>
  <r>
    <x v="0"/>
    <n v="0"/>
    <n v="0"/>
    <n v="0"/>
    <n v="47739"/>
    <x v="2864"/>
    <x v="0"/>
    <x v="1"/>
    <x v="0"/>
    <s v="80.02.01"/>
    <x v="2"/>
    <x v="2"/>
    <x v="2"/>
    <s v="Retenções Iur"/>
    <s v="80.02.01"/>
    <s v="Retenções Iur"/>
    <s v="80.02.01"/>
    <x v="2"/>
    <x v="0"/>
    <x v="1"/>
    <x v="0"/>
    <x v="1"/>
    <x v="2"/>
    <x v="2"/>
    <x v="0"/>
    <x v="2"/>
    <s v="2024-02-23"/>
    <x v="0"/>
    <n v="47739"/>
    <x v="0"/>
    <m/>
    <x v="0"/>
    <m/>
    <x v="2"/>
    <n v="100474696"/>
    <x v="0"/>
    <x v="0"/>
    <s v="Retenções Iur"/>
    <s v="ORI"/>
    <x v="0"/>
    <s v="RIUR"/>
    <x v="0"/>
    <x v="0"/>
    <x v="0"/>
    <x v="0"/>
    <x v="0"/>
    <x v="0"/>
    <x v="0"/>
    <x v="0"/>
    <x v="0"/>
    <x v="0"/>
    <x v="0"/>
    <s v="Retenções Iur"/>
    <x v="0"/>
    <x v="0"/>
    <x v="0"/>
    <x v="0"/>
    <x v="2"/>
    <x v="0"/>
    <x v="0"/>
    <x v="0"/>
    <x v="0"/>
    <x v="1"/>
    <x v="0"/>
    <x v="0"/>
    <s v="RETENCAO OT"/>
  </r>
  <r>
    <x v="1"/>
    <n v="0"/>
    <n v="0"/>
    <n v="0"/>
    <n v="9075"/>
    <x v="2865"/>
    <x v="0"/>
    <x v="0"/>
    <x v="0"/>
    <s v="03.16.15"/>
    <x v="0"/>
    <x v="0"/>
    <x v="0"/>
    <s v="Direção Financeira"/>
    <s v="03.16.15"/>
    <s v="Direção Financeira"/>
    <s v="03.16.15"/>
    <x v="55"/>
    <x v="0"/>
    <x v="0"/>
    <x v="0"/>
    <x v="0"/>
    <x v="0"/>
    <x v="1"/>
    <x v="0"/>
    <x v="6"/>
    <s v="2024-04-10"/>
    <x v="1"/>
    <n v="9075"/>
    <x v="0"/>
    <m/>
    <x v="0"/>
    <m/>
    <x v="320"/>
    <n v="100478962"/>
    <x v="0"/>
    <x v="0"/>
    <s v="Direção Financeira"/>
    <s v="ORI"/>
    <x v="0"/>
    <m/>
    <x v="0"/>
    <x v="0"/>
    <x v="0"/>
    <x v="0"/>
    <x v="0"/>
    <x v="0"/>
    <x v="0"/>
    <x v="0"/>
    <x v="0"/>
    <x v="0"/>
    <x v="0"/>
    <s v="Direção Financeira"/>
    <x v="0"/>
    <x v="0"/>
    <x v="0"/>
    <x v="0"/>
    <x v="0"/>
    <x v="0"/>
    <x v="0"/>
    <x v="0"/>
    <x v="0"/>
    <x v="0"/>
    <x v="0"/>
    <x v="0"/>
    <s v="Transferência a favor SIACSA dos descontos de 1% efetuada nos salário dos funcionários, referente a mês de Novembro e Dezembro de 2023, conforme justificativo em anexo."/>
  </r>
  <r>
    <x v="0"/>
    <n v="0"/>
    <n v="0"/>
    <n v="0"/>
    <n v="2400"/>
    <x v="2866"/>
    <x v="0"/>
    <x v="0"/>
    <x v="0"/>
    <s v="03.16.15"/>
    <x v="0"/>
    <x v="0"/>
    <x v="0"/>
    <s v="Direção Financeira"/>
    <s v="03.16.15"/>
    <s v="Direção Financeira"/>
    <s v="03.16.15"/>
    <x v="3"/>
    <x v="0"/>
    <x v="0"/>
    <x v="1"/>
    <x v="0"/>
    <x v="0"/>
    <x v="0"/>
    <x v="0"/>
    <x v="6"/>
    <s v="2024-04-12"/>
    <x v="1"/>
    <n v="2400"/>
    <x v="0"/>
    <m/>
    <x v="0"/>
    <m/>
    <x v="181"/>
    <n v="100479425"/>
    <x v="0"/>
    <x v="0"/>
    <s v="Direção Financeira"/>
    <s v="ORI"/>
    <x v="0"/>
    <m/>
    <x v="0"/>
    <x v="0"/>
    <x v="0"/>
    <x v="0"/>
    <x v="0"/>
    <x v="0"/>
    <x v="0"/>
    <x v="0"/>
    <x v="0"/>
    <x v="0"/>
    <x v="0"/>
    <s v="Direção Financeira"/>
    <x v="0"/>
    <x v="0"/>
    <x v="0"/>
    <x v="0"/>
    <x v="0"/>
    <x v="0"/>
    <x v="0"/>
    <x v="0"/>
    <x v="0"/>
    <x v="0"/>
    <x v="0"/>
    <x v="0"/>
    <s v="Ajuda de custo a favor do Sr. Domingos de Barros, condutor pela sua deslocação em missão de serviço a cidade da Praia nos dia 19/03 e 12/04 de 2024, conforme justificativo em anexo. "/>
  </r>
  <r>
    <x v="0"/>
    <n v="0"/>
    <n v="0"/>
    <n v="0"/>
    <n v="1156"/>
    <x v="2867"/>
    <x v="0"/>
    <x v="0"/>
    <x v="0"/>
    <s v="01.25.01.09"/>
    <x v="62"/>
    <x v="3"/>
    <x v="3"/>
    <s v="Educação"/>
    <s v="01.25.01"/>
    <s v="Educação"/>
    <s v="01.25.01"/>
    <x v="4"/>
    <x v="0"/>
    <x v="2"/>
    <x v="2"/>
    <x v="0"/>
    <x v="1"/>
    <x v="0"/>
    <x v="0"/>
    <x v="3"/>
    <s v="2024-05-28"/>
    <x v="1"/>
    <n v="1156"/>
    <x v="0"/>
    <m/>
    <x v="0"/>
    <m/>
    <x v="247"/>
    <n v="100394885"/>
    <x v="0"/>
    <x v="0"/>
    <s v="Apoio pre escolar"/>
    <s v="ORI"/>
    <x v="0"/>
    <m/>
    <x v="0"/>
    <x v="0"/>
    <x v="0"/>
    <x v="0"/>
    <x v="0"/>
    <x v="0"/>
    <x v="0"/>
    <x v="0"/>
    <x v="0"/>
    <x v="0"/>
    <x v="0"/>
    <s v="Apoio pre escolar"/>
    <x v="0"/>
    <x v="0"/>
    <x v="0"/>
    <x v="0"/>
    <x v="1"/>
    <x v="0"/>
    <x v="0"/>
    <x v="0"/>
    <x v="0"/>
    <x v="0"/>
    <x v="0"/>
    <x v="0"/>
    <s v="Pagamento referente a aquisição de tubo e acessórios, para segurança do gás no jardim de Ponta Verde, conforme anexo."/>
  </r>
  <r>
    <x v="1"/>
    <n v="0"/>
    <n v="0"/>
    <n v="0"/>
    <n v="9682"/>
    <x v="2868"/>
    <x v="0"/>
    <x v="0"/>
    <x v="0"/>
    <s v="01.28.01.08"/>
    <x v="15"/>
    <x v="4"/>
    <x v="5"/>
    <s v="Habitação Social"/>
    <s v="01.28.01"/>
    <s v="Habitação Social"/>
    <s v="01.28.01"/>
    <x v="1"/>
    <x v="0"/>
    <x v="0"/>
    <x v="0"/>
    <x v="0"/>
    <x v="1"/>
    <x v="1"/>
    <x v="0"/>
    <x v="3"/>
    <s v="2024-05-31"/>
    <x v="1"/>
    <n v="9682"/>
    <x v="0"/>
    <m/>
    <x v="0"/>
    <m/>
    <x v="447"/>
    <n v="100478984"/>
    <x v="0"/>
    <x v="0"/>
    <s v="Habitações Sociais"/>
    <s v="ORI"/>
    <x v="0"/>
    <s v="HS"/>
    <x v="0"/>
    <x v="0"/>
    <x v="0"/>
    <x v="0"/>
    <x v="0"/>
    <x v="0"/>
    <x v="0"/>
    <x v="0"/>
    <x v="0"/>
    <x v="0"/>
    <x v="0"/>
    <s v="Habitações Sociais"/>
    <x v="0"/>
    <x v="0"/>
    <x v="0"/>
    <x v="0"/>
    <x v="1"/>
    <x v="0"/>
    <x v="0"/>
    <x v="0"/>
    <x v="0"/>
    <x v="0"/>
    <x v="0"/>
    <x v="0"/>
    <s v="Pagamento referente aquisição  de matérias de construção para habitação da senhora Isabel dos Reis, residente em principal, conforme anexo."/>
  </r>
  <r>
    <x v="0"/>
    <n v="0"/>
    <n v="0"/>
    <n v="0"/>
    <n v="2284"/>
    <x v="2869"/>
    <x v="0"/>
    <x v="0"/>
    <x v="0"/>
    <s v="03.16.02"/>
    <x v="3"/>
    <x v="0"/>
    <x v="0"/>
    <s v="Gabinete do Presidente"/>
    <s v="03.16.02"/>
    <s v="Gabinete do Presidente"/>
    <s v="03.16.02"/>
    <x v="49"/>
    <x v="0"/>
    <x v="0"/>
    <x v="0"/>
    <x v="1"/>
    <x v="0"/>
    <x v="0"/>
    <x v="0"/>
    <x v="4"/>
    <s v="2024-06-20"/>
    <x v="1"/>
    <n v="2284"/>
    <x v="0"/>
    <m/>
    <x v="0"/>
    <m/>
    <x v="19"/>
    <n v="100474706"/>
    <x v="0"/>
    <x v="6"/>
    <s v="Gabinete do Presidente"/>
    <s v="ORI"/>
    <x v="0"/>
    <m/>
    <x v="0"/>
    <x v="0"/>
    <x v="0"/>
    <x v="0"/>
    <x v="0"/>
    <x v="0"/>
    <x v="0"/>
    <x v="0"/>
    <x v="0"/>
    <x v="0"/>
    <x v="0"/>
    <s v="Gabinete do Presidente"/>
    <x v="0"/>
    <x v="0"/>
    <x v="0"/>
    <x v="0"/>
    <x v="0"/>
    <x v="0"/>
    <x v="0"/>
    <x v="0"/>
    <x v="0"/>
    <x v="0"/>
    <x v="6"/>
    <x v="0"/>
    <s v="Pagamento a favor da Sra. Vaneze de Jesus Lopes Tavares, correspondente a diferença de salário referente a março de 2024, conforme anexo."/>
  </r>
  <r>
    <x v="0"/>
    <n v="0"/>
    <n v="0"/>
    <n v="0"/>
    <n v="26270"/>
    <x v="2869"/>
    <x v="0"/>
    <x v="0"/>
    <x v="0"/>
    <s v="03.16.02"/>
    <x v="3"/>
    <x v="0"/>
    <x v="0"/>
    <s v="Gabinete do Presidente"/>
    <s v="03.16.02"/>
    <s v="Gabinete do Presidente"/>
    <s v="03.16.02"/>
    <x v="49"/>
    <x v="0"/>
    <x v="0"/>
    <x v="0"/>
    <x v="1"/>
    <x v="0"/>
    <x v="0"/>
    <x v="0"/>
    <x v="4"/>
    <s v="2024-06-20"/>
    <x v="1"/>
    <n v="26270"/>
    <x v="0"/>
    <m/>
    <x v="0"/>
    <m/>
    <x v="401"/>
    <n v="100479675"/>
    <x v="0"/>
    <x v="0"/>
    <s v="Gabinete do Presidente"/>
    <s v="ORI"/>
    <x v="0"/>
    <m/>
    <x v="0"/>
    <x v="0"/>
    <x v="0"/>
    <x v="0"/>
    <x v="0"/>
    <x v="0"/>
    <x v="0"/>
    <x v="0"/>
    <x v="0"/>
    <x v="0"/>
    <x v="0"/>
    <s v="Gabinete do Presidente"/>
    <x v="0"/>
    <x v="0"/>
    <x v="0"/>
    <x v="0"/>
    <x v="0"/>
    <x v="0"/>
    <x v="0"/>
    <x v="0"/>
    <x v="0"/>
    <x v="0"/>
    <x v="0"/>
    <x v="0"/>
    <s v="Pagamento a favor da Sra. Vaneze de Jesus Lopes Tavares, correspondente a diferença de salário referente a março de 2024, conforme anexo."/>
  </r>
  <r>
    <x v="0"/>
    <n v="0"/>
    <n v="0"/>
    <n v="0"/>
    <n v="8000"/>
    <x v="2870"/>
    <x v="0"/>
    <x v="1"/>
    <x v="0"/>
    <s v="03.03.10"/>
    <x v="8"/>
    <x v="0"/>
    <x v="4"/>
    <s v="Receitas Da Câmara"/>
    <s v="03.03.10"/>
    <s v="Receitas Da Câmara"/>
    <s v="03.03.10"/>
    <x v="11"/>
    <x v="0"/>
    <x v="0"/>
    <x v="5"/>
    <x v="0"/>
    <x v="0"/>
    <x v="2"/>
    <x v="0"/>
    <x v="4"/>
    <s v="2024-06-24"/>
    <x v="1"/>
    <n v="8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50"/>
    <x v="2871"/>
    <x v="0"/>
    <x v="1"/>
    <x v="0"/>
    <s v="03.03.10"/>
    <x v="8"/>
    <x v="0"/>
    <x v="4"/>
    <s v="Receitas Da Câmara"/>
    <s v="03.03.10"/>
    <s v="Receitas Da Câmara"/>
    <s v="03.03.10"/>
    <x v="10"/>
    <x v="0"/>
    <x v="3"/>
    <x v="3"/>
    <x v="0"/>
    <x v="0"/>
    <x v="2"/>
    <x v="0"/>
    <x v="4"/>
    <s v="2024-06-24"/>
    <x v="1"/>
    <n v="52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13"/>
    <x v="2872"/>
    <x v="0"/>
    <x v="1"/>
    <x v="0"/>
    <s v="03.03.10"/>
    <x v="8"/>
    <x v="0"/>
    <x v="4"/>
    <s v="Receitas Da Câmara"/>
    <s v="03.03.10"/>
    <s v="Receitas Da Câmara"/>
    <s v="03.03.10"/>
    <x v="9"/>
    <x v="0"/>
    <x v="3"/>
    <x v="3"/>
    <x v="0"/>
    <x v="0"/>
    <x v="2"/>
    <x v="0"/>
    <x v="4"/>
    <s v="2024-06-24"/>
    <x v="1"/>
    <n v="741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0"/>
    <x v="2873"/>
    <x v="0"/>
    <x v="1"/>
    <x v="0"/>
    <s v="03.03.10"/>
    <x v="8"/>
    <x v="0"/>
    <x v="4"/>
    <s v="Receitas Da Câmara"/>
    <s v="03.03.10"/>
    <s v="Receitas Da Câmara"/>
    <s v="03.03.10"/>
    <x v="21"/>
    <x v="0"/>
    <x v="3"/>
    <x v="3"/>
    <x v="0"/>
    <x v="0"/>
    <x v="2"/>
    <x v="0"/>
    <x v="4"/>
    <s v="2024-06-24"/>
    <x v="1"/>
    <n v="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2874"/>
    <x v="0"/>
    <x v="1"/>
    <x v="0"/>
    <s v="03.03.10"/>
    <x v="8"/>
    <x v="0"/>
    <x v="4"/>
    <s v="Receitas Da Câmara"/>
    <s v="03.03.10"/>
    <s v="Receitas Da Câmara"/>
    <s v="03.03.10"/>
    <x v="17"/>
    <x v="0"/>
    <x v="3"/>
    <x v="3"/>
    <x v="0"/>
    <x v="0"/>
    <x v="2"/>
    <x v="0"/>
    <x v="4"/>
    <s v="2024-06-24"/>
    <x v="1"/>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75"/>
    <x v="2875"/>
    <x v="0"/>
    <x v="1"/>
    <x v="0"/>
    <s v="03.03.10"/>
    <x v="8"/>
    <x v="0"/>
    <x v="4"/>
    <s v="Receitas Da Câmara"/>
    <s v="03.03.10"/>
    <s v="Receitas Da Câmara"/>
    <s v="03.03.10"/>
    <x v="76"/>
    <x v="0"/>
    <x v="3"/>
    <x v="7"/>
    <x v="0"/>
    <x v="0"/>
    <x v="2"/>
    <x v="0"/>
    <x v="4"/>
    <s v="2024-06-24"/>
    <x v="1"/>
    <n v="1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2876"/>
    <x v="0"/>
    <x v="1"/>
    <x v="0"/>
    <s v="03.03.10"/>
    <x v="8"/>
    <x v="0"/>
    <x v="4"/>
    <s v="Receitas Da Câmara"/>
    <s v="03.03.10"/>
    <s v="Receitas Da Câmara"/>
    <s v="03.03.10"/>
    <x v="8"/>
    <x v="0"/>
    <x v="3"/>
    <x v="3"/>
    <x v="0"/>
    <x v="0"/>
    <x v="2"/>
    <x v="0"/>
    <x v="4"/>
    <s v="2024-06-24"/>
    <x v="1"/>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20"/>
    <x v="2877"/>
    <x v="0"/>
    <x v="1"/>
    <x v="0"/>
    <s v="03.03.10"/>
    <x v="8"/>
    <x v="0"/>
    <x v="4"/>
    <s v="Receitas Da Câmara"/>
    <s v="03.03.10"/>
    <s v="Receitas Da Câmara"/>
    <s v="03.03.10"/>
    <x v="26"/>
    <x v="0"/>
    <x v="3"/>
    <x v="3"/>
    <x v="0"/>
    <x v="0"/>
    <x v="2"/>
    <x v="0"/>
    <x v="4"/>
    <s v="2024-06-24"/>
    <x v="1"/>
    <n v="2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00"/>
    <x v="2878"/>
    <x v="0"/>
    <x v="1"/>
    <x v="0"/>
    <s v="03.03.10"/>
    <x v="8"/>
    <x v="0"/>
    <x v="4"/>
    <s v="Receitas Da Câmara"/>
    <s v="03.03.10"/>
    <s v="Receitas Da Câmara"/>
    <s v="03.03.10"/>
    <x v="13"/>
    <x v="0"/>
    <x v="3"/>
    <x v="3"/>
    <x v="0"/>
    <x v="0"/>
    <x v="2"/>
    <x v="0"/>
    <x v="4"/>
    <s v="2024-06-24"/>
    <x v="1"/>
    <n v="7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784"/>
    <x v="2879"/>
    <x v="0"/>
    <x v="1"/>
    <x v="0"/>
    <s v="03.03.10"/>
    <x v="8"/>
    <x v="0"/>
    <x v="4"/>
    <s v="Receitas Da Câmara"/>
    <s v="03.03.10"/>
    <s v="Receitas Da Câmara"/>
    <s v="03.03.10"/>
    <x v="18"/>
    <x v="0"/>
    <x v="0"/>
    <x v="0"/>
    <x v="0"/>
    <x v="0"/>
    <x v="2"/>
    <x v="0"/>
    <x v="4"/>
    <s v="2024-06-24"/>
    <x v="1"/>
    <n v="7278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2880"/>
    <x v="0"/>
    <x v="1"/>
    <x v="0"/>
    <s v="03.03.10"/>
    <x v="8"/>
    <x v="0"/>
    <x v="4"/>
    <s v="Receitas Da Câmara"/>
    <s v="03.03.10"/>
    <s v="Receitas Da Câmara"/>
    <s v="03.03.10"/>
    <x v="42"/>
    <x v="0"/>
    <x v="3"/>
    <x v="3"/>
    <x v="0"/>
    <x v="0"/>
    <x v="2"/>
    <x v="0"/>
    <x v="4"/>
    <s v="2024-06-24"/>
    <x v="1"/>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4125"/>
    <x v="2881"/>
    <x v="0"/>
    <x v="0"/>
    <x v="0"/>
    <s v="03.16.15"/>
    <x v="0"/>
    <x v="0"/>
    <x v="0"/>
    <s v="Direção Financeira"/>
    <s v="03.16.15"/>
    <s v="Direção Financeira"/>
    <s v="03.16.15"/>
    <x v="0"/>
    <x v="0"/>
    <x v="0"/>
    <x v="0"/>
    <x v="0"/>
    <x v="0"/>
    <x v="0"/>
    <x v="0"/>
    <x v="9"/>
    <s v="2024-07-11"/>
    <x v="2"/>
    <n v="114125"/>
    <x v="0"/>
    <m/>
    <x v="0"/>
    <m/>
    <x v="27"/>
    <n v="100479096"/>
    <x v="0"/>
    <x v="0"/>
    <s v="Direção Financeira"/>
    <s v="ORI"/>
    <x v="0"/>
    <m/>
    <x v="0"/>
    <x v="0"/>
    <x v="0"/>
    <x v="0"/>
    <x v="0"/>
    <x v="0"/>
    <x v="0"/>
    <x v="0"/>
    <x v="0"/>
    <x v="0"/>
    <x v="0"/>
    <s v="Direção Financeira"/>
    <x v="0"/>
    <x v="0"/>
    <x v="0"/>
    <x v="0"/>
    <x v="0"/>
    <x v="0"/>
    <x v="0"/>
    <x v="0"/>
    <x v="0"/>
    <x v="0"/>
    <x v="0"/>
    <x v="0"/>
    <s v="Pagamento a favor da preço Piquinoti Comercio de Peças Auto, pela a aquisição de peças para viatura ST-22-RG afeto aos serviços da CMSM, conforme anexo."/>
  </r>
  <r>
    <x v="0"/>
    <n v="0"/>
    <n v="0"/>
    <n v="0"/>
    <n v="2730"/>
    <x v="2882"/>
    <x v="0"/>
    <x v="1"/>
    <x v="0"/>
    <s v="03.03.10"/>
    <x v="8"/>
    <x v="0"/>
    <x v="4"/>
    <s v="Receitas Da Câmara"/>
    <s v="03.03.10"/>
    <s v="Receitas Da Câmara"/>
    <s v="03.03.10"/>
    <x v="13"/>
    <x v="0"/>
    <x v="3"/>
    <x v="3"/>
    <x v="0"/>
    <x v="0"/>
    <x v="2"/>
    <x v="0"/>
    <x v="9"/>
    <s v="2024-07-19"/>
    <x v="2"/>
    <n v="27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985"/>
    <x v="2883"/>
    <x v="0"/>
    <x v="1"/>
    <x v="0"/>
    <s v="03.03.10"/>
    <x v="8"/>
    <x v="0"/>
    <x v="4"/>
    <s v="Receitas Da Câmara"/>
    <s v="03.03.10"/>
    <s v="Receitas Da Câmara"/>
    <s v="03.03.10"/>
    <x v="18"/>
    <x v="0"/>
    <x v="0"/>
    <x v="0"/>
    <x v="0"/>
    <x v="0"/>
    <x v="2"/>
    <x v="0"/>
    <x v="9"/>
    <s v="2024-07-19"/>
    <x v="2"/>
    <n v="209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400"/>
    <x v="2884"/>
    <x v="0"/>
    <x v="1"/>
    <x v="0"/>
    <s v="03.03.10"/>
    <x v="8"/>
    <x v="0"/>
    <x v="4"/>
    <s v="Receitas Da Câmara"/>
    <s v="03.03.10"/>
    <s v="Receitas Da Câmara"/>
    <s v="03.03.10"/>
    <x v="11"/>
    <x v="0"/>
    <x v="0"/>
    <x v="5"/>
    <x v="0"/>
    <x v="0"/>
    <x v="2"/>
    <x v="0"/>
    <x v="9"/>
    <s v="2024-07-19"/>
    <x v="2"/>
    <n v="1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0"/>
    <x v="2885"/>
    <x v="0"/>
    <x v="1"/>
    <x v="0"/>
    <s v="03.03.10"/>
    <x v="8"/>
    <x v="0"/>
    <x v="4"/>
    <s v="Receitas Da Câmara"/>
    <s v="03.03.10"/>
    <s v="Receitas Da Câmara"/>
    <s v="03.03.10"/>
    <x v="8"/>
    <x v="0"/>
    <x v="3"/>
    <x v="3"/>
    <x v="0"/>
    <x v="0"/>
    <x v="2"/>
    <x v="0"/>
    <x v="9"/>
    <s v="2024-07-19"/>
    <x v="2"/>
    <n v="2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2886"/>
    <x v="0"/>
    <x v="1"/>
    <x v="0"/>
    <s v="03.03.10"/>
    <x v="8"/>
    <x v="0"/>
    <x v="4"/>
    <s v="Receitas Da Câmara"/>
    <s v="03.03.10"/>
    <s v="Receitas Da Câmara"/>
    <s v="03.03.10"/>
    <x v="10"/>
    <x v="0"/>
    <x v="3"/>
    <x v="3"/>
    <x v="0"/>
    <x v="0"/>
    <x v="2"/>
    <x v="0"/>
    <x v="9"/>
    <s v="2024-07-19"/>
    <x v="2"/>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13"/>
    <x v="2887"/>
    <x v="0"/>
    <x v="1"/>
    <x v="0"/>
    <s v="03.03.10"/>
    <x v="8"/>
    <x v="0"/>
    <x v="4"/>
    <s v="Receitas Da Câmara"/>
    <s v="03.03.10"/>
    <s v="Receitas Da Câmara"/>
    <s v="03.03.10"/>
    <x v="9"/>
    <x v="0"/>
    <x v="3"/>
    <x v="3"/>
    <x v="0"/>
    <x v="0"/>
    <x v="2"/>
    <x v="0"/>
    <x v="9"/>
    <s v="2024-07-19"/>
    <x v="2"/>
    <n v="741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2888"/>
    <x v="0"/>
    <x v="1"/>
    <x v="0"/>
    <s v="03.03.10"/>
    <x v="8"/>
    <x v="0"/>
    <x v="4"/>
    <s v="Receitas Da Câmara"/>
    <s v="03.03.10"/>
    <s v="Receitas Da Câmara"/>
    <s v="03.03.10"/>
    <x v="20"/>
    <x v="0"/>
    <x v="3"/>
    <x v="3"/>
    <x v="0"/>
    <x v="0"/>
    <x v="2"/>
    <x v="0"/>
    <x v="9"/>
    <s v="2024-07-19"/>
    <x v="2"/>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353"/>
    <x v="2889"/>
    <x v="0"/>
    <x v="0"/>
    <x v="0"/>
    <s v="03.16.15"/>
    <x v="0"/>
    <x v="0"/>
    <x v="0"/>
    <s v="Direção Financeira"/>
    <s v="03.16.15"/>
    <s v="Direção Financeira"/>
    <s v="03.16.15"/>
    <x v="75"/>
    <x v="0"/>
    <x v="2"/>
    <x v="16"/>
    <x v="0"/>
    <x v="0"/>
    <x v="0"/>
    <x v="0"/>
    <x v="9"/>
    <s v="2024-07-29"/>
    <x v="2"/>
    <n v="9353"/>
    <x v="0"/>
    <m/>
    <x v="0"/>
    <m/>
    <x v="81"/>
    <n v="100476675"/>
    <x v="0"/>
    <x v="0"/>
    <s v="Direção Financeira"/>
    <s v="ORI"/>
    <x v="0"/>
    <m/>
    <x v="0"/>
    <x v="0"/>
    <x v="0"/>
    <x v="0"/>
    <x v="0"/>
    <x v="0"/>
    <x v="0"/>
    <x v="0"/>
    <x v="0"/>
    <x v="0"/>
    <x v="0"/>
    <s v="Direção Financeira"/>
    <x v="0"/>
    <x v="0"/>
    <x v="0"/>
    <x v="0"/>
    <x v="0"/>
    <x v="0"/>
    <x v="0"/>
    <x v="0"/>
    <x v="0"/>
    <x v="0"/>
    <x v="0"/>
    <x v="0"/>
    <s v="Restituição a favor do Sr. José Jorges Fernandes Tavares, referente a descontos indevida, conforme anexo."/>
  </r>
  <r>
    <x v="0"/>
    <n v="0"/>
    <n v="0"/>
    <n v="0"/>
    <n v="1670"/>
    <x v="2890"/>
    <x v="0"/>
    <x v="0"/>
    <x v="0"/>
    <s v="03.16.15"/>
    <x v="0"/>
    <x v="0"/>
    <x v="0"/>
    <s v="Direção Financeira"/>
    <s v="03.16.15"/>
    <s v="Direção Financeira"/>
    <s v="03.16.15"/>
    <x v="75"/>
    <x v="0"/>
    <x v="2"/>
    <x v="16"/>
    <x v="0"/>
    <x v="0"/>
    <x v="0"/>
    <x v="0"/>
    <x v="9"/>
    <s v="2024-07-29"/>
    <x v="2"/>
    <n v="1670"/>
    <x v="0"/>
    <m/>
    <x v="0"/>
    <m/>
    <x v="448"/>
    <n v="100475603"/>
    <x v="0"/>
    <x v="0"/>
    <s v="Direção Financeira"/>
    <s v="ORI"/>
    <x v="0"/>
    <m/>
    <x v="0"/>
    <x v="0"/>
    <x v="0"/>
    <x v="0"/>
    <x v="0"/>
    <x v="0"/>
    <x v="0"/>
    <x v="0"/>
    <x v="0"/>
    <x v="0"/>
    <x v="0"/>
    <s v="Direção Financeira"/>
    <x v="0"/>
    <x v="0"/>
    <x v="0"/>
    <x v="0"/>
    <x v="0"/>
    <x v="0"/>
    <x v="0"/>
    <x v="0"/>
    <x v="0"/>
    <x v="0"/>
    <x v="0"/>
    <x v="0"/>
    <s v="Restituição a favor da senhora Solange Freire Mendonça, referente a cobrança indevida, conforme anexo."/>
  </r>
  <r>
    <x v="0"/>
    <n v="0"/>
    <n v="0"/>
    <n v="0"/>
    <n v="1000"/>
    <x v="2891"/>
    <x v="0"/>
    <x v="0"/>
    <x v="0"/>
    <s v="03.16.15"/>
    <x v="0"/>
    <x v="0"/>
    <x v="0"/>
    <s v="Direção Financeira"/>
    <s v="03.16.15"/>
    <s v="Direção Financeira"/>
    <s v="03.16.15"/>
    <x v="31"/>
    <x v="0"/>
    <x v="0"/>
    <x v="1"/>
    <x v="0"/>
    <x v="0"/>
    <x v="0"/>
    <x v="0"/>
    <x v="9"/>
    <s v="2024-07-30"/>
    <x v="2"/>
    <n v="1000"/>
    <x v="0"/>
    <m/>
    <x v="0"/>
    <m/>
    <x v="6"/>
    <n v="100474914"/>
    <x v="0"/>
    <x v="0"/>
    <s v="Direção Financeira"/>
    <s v="ORI"/>
    <x v="0"/>
    <m/>
    <x v="0"/>
    <x v="0"/>
    <x v="0"/>
    <x v="0"/>
    <x v="0"/>
    <x v="0"/>
    <x v="0"/>
    <x v="0"/>
    <x v="0"/>
    <x v="0"/>
    <x v="0"/>
    <s v="Direção Financeira"/>
    <x v="0"/>
    <x v="0"/>
    <x v="0"/>
    <x v="0"/>
    <x v="0"/>
    <x v="0"/>
    <x v="0"/>
    <x v="0"/>
    <x v="0"/>
    <x v="0"/>
    <x v="0"/>
    <x v="0"/>
    <s v="Pagamento a favor da Tesouraria, pelo carregamento de slado internet destinada a serviços da escola do mar, confrome anexo."/>
  </r>
  <r>
    <x v="0"/>
    <n v="0"/>
    <n v="0"/>
    <n v="0"/>
    <n v="5000"/>
    <x v="2892"/>
    <x v="0"/>
    <x v="0"/>
    <x v="0"/>
    <s v="03.16.15"/>
    <x v="0"/>
    <x v="0"/>
    <x v="0"/>
    <s v="Direção Financeira"/>
    <s v="03.16.15"/>
    <s v="Direção Financeira"/>
    <s v="03.16.15"/>
    <x v="31"/>
    <x v="0"/>
    <x v="0"/>
    <x v="1"/>
    <x v="0"/>
    <x v="0"/>
    <x v="0"/>
    <x v="0"/>
    <x v="5"/>
    <s v="2024-08-08"/>
    <x v="2"/>
    <n v="5000"/>
    <x v="0"/>
    <m/>
    <x v="0"/>
    <m/>
    <x v="21"/>
    <n v="100391960"/>
    <x v="0"/>
    <x v="0"/>
    <s v="Direção Financeira"/>
    <s v="ORI"/>
    <x v="0"/>
    <m/>
    <x v="0"/>
    <x v="0"/>
    <x v="0"/>
    <x v="0"/>
    <x v="0"/>
    <x v="0"/>
    <x v="0"/>
    <x v="0"/>
    <x v="0"/>
    <x v="0"/>
    <x v="0"/>
    <s v="Direção Financeira"/>
    <x v="0"/>
    <x v="0"/>
    <x v="0"/>
    <x v="0"/>
    <x v="0"/>
    <x v="0"/>
    <x v="0"/>
    <x v="0"/>
    <x v="0"/>
    <x v="0"/>
    <x v="0"/>
    <x v="0"/>
    <s v="Pagamento a favor da CV Telecom, referente carregamento  Nº 9917171, confrome anexo."/>
  </r>
  <r>
    <x v="0"/>
    <n v="0"/>
    <n v="0"/>
    <n v="0"/>
    <n v="203125"/>
    <x v="2893"/>
    <x v="0"/>
    <x v="0"/>
    <x v="0"/>
    <s v="01.25.04.22"/>
    <x v="7"/>
    <x v="3"/>
    <x v="3"/>
    <s v="Cultura"/>
    <s v="01.25.04"/>
    <s v="Cultura"/>
    <s v="01.25.04"/>
    <x v="4"/>
    <x v="0"/>
    <x v="2"/>
    <x v="2"/>
    <x v="0"/>
    <x v="1"/>
    <x v="0"/>
    <x v="0"/>
    <x v="5"/>
    <s v="2024-08-19"/>
    <x v="2"/>
    <n v="203125"/>
    <x v="0"/>
    <m/>
    <x v="0"/>
    <m/>
    <x v="449"/>
    <n v="100479706"/>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serviços de segurança e vigilância no festival de Calheta realizada nos dias 09 e 10 de agosto, conforme anexo.  "/>
  </r>
  <r>
    <x v="0"/>
    <n v="0"/>
    <n v="0"/>
    <n v="0"/>
    <n v="10000"/>
    <x v="2894"/>
    <x v="0"/>
    <x v="0"/>
    <x v="0"/>
    <s v="01.25.04.22"/>
    <x v="7"/>
    <x v="3"/>
    <x v="3"/>
    <s v="Cultura"/>
    <s v="01.25.04"/>
    <s v="Cultura"/>
    <s v="01.25.04"/>
    <x v="4"/>
    <x v="0"/>
    <x v="2"/>
    <x v="2"/>
    <x v="0"/>
    <x v="1"/>
    <x v="0"/>
    <x v="0"/>
    <x v="5"/>
    <s v="2024-08-23"/>
    <x v="2"/>
    <n v="10000"/>
    <x v="0"/>
    <m/>
    <x v="0"/>
    <m/>
    <x v="358"/>
    <n v="10047607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0"/>
    <n v="0"/>
    <n v="0"/>
    <n v="0"/>
    <n v="601"/>
    <x v="1193"/>
    <x v="0"/>
    <x v="0"/>
    <x v="0"/>
    <s v="03.16.15"/>
    <x v="0"/>
    <x v="0"/>
    <x v="0"/>
    <s v="Direção Financeira"/>
    <s v="03.16.15"/>
    <s v="Direção Financeira"/>
    <s v="03.16.15"/>
    <x v="64"/>
    <x v="0"/>
    <x v="0"/>
    <x v="0"/>
    <x v="0"/>
    <x v="0"/>
    <x v="0"/>
    <x v="0"/>
    <x v="5"/>
    <s v="2024-08-26"/>
    <x v="2"/>
    <n v="601"/>
    <x v="0"/>
    <m/>
    <x v="0"/>
    <m/>
    <x v="15"/>
    <n v="100479277"/>
    <x v="0"/>
    <x v="2"/>
    <s v="Direção Financeira"/>
    <s v="ORI"/>
    <x v="0"/>
    <m/>
    <x v="0"/>
    <x v="0"/>
    <x v="0"/>
    <x v="0"/>
    <x v="0"/>
    <x v="0"/>
    <x v="0"/>
    <x v="0"/>
    <x v="0"/>
    <x v="0"/>
    <x v="0"/>
    <s v="Direção Financeira"/>
    <x v="0"/>
    <x v="0"/>
    <x v="0"/>
    <x v="0"/>
    <x v="0"/>
    <x v="0"/>
    <x v="0"/>
    <x v="0"/>
    <x v="0"/>
    <x v="0"/>
    <x v="2"/>
    <x v="0"/>
    <s v="Pagamento de salário referente a 08-2024"/>
  </r>
  <r>
    <x v="0"/>
    <n v="0"/>
    <n v="0"/>
    <n v="0"/>
    <n v="12"/>
    <x v="1193"/>
    <x v="0"/>
    <x v="0"/>
    <x v="0"/>
    <s v="03.16.15"/>
    <x v="0"/>
    <x v="0"/>
    <x v="0"/>
    <s v="Direção Financeira"/>
    <s v="03.16.15"/>
    <s v="Direção Financeira"/>
    <s v="03.16.15"/>
    <x v="29"/>
    <x v="0"/>
    <x v="0"/>
    <x v="0"/>
    <x v="0"/>
    <x v="0"/>
    <x v="0"/>
    <x v="0"/>
    <x v="5"/>
    <s v="2024-08-26"/>
    <x v="2"/>
    <n v="12"/>
    <x v="0"/>
    <m/>
    <x v="0"/>
    <m/>
    <x v="15"/>
    <n v="100479277"/>
    <x v="0"/>
    <x v="2"/>
    <s v="Direção Financeira"/>
    <s v="ORI"/>
    <x v="0"/>
    <m/>
    <x v="0"/>
    <x v="0"/>
    <x v="0"/>
    <x v="0"/>
    <x v="0"/>
    <x v="0"/>
    <x v="0"/>
    <x v="0"/>
    <x v="0"/>
    <x v="0"/>
    <x v="0"/>
    <s v="Direção Financeira"/>
    <x v="0"/>
    <x v="0"/>
    <x v="0"/>
    <x v="0"/>
    <x v="0"/>
    <x v="0"/>
    <x v="0"/>
    <x v="0"/>
    <x v="0"/>
    <x v="0"/>
    <x v="2"/>
    <x v="0"/>
    <s v="Pagamento de salário referente a 08-2024"/>
  </r>
  <r>
    <x v="0"/>
    <n v="0"/>
    <n v="0"/>
    <n v="0"/>
    <n v="437"/>
    <x v="1193"/>
    <x v="0"/>
    <x v="0"/>
    <x v="0"/>
    <s v="03.16.15"/>
    <x v="0"/>
    <x v="0"/>
    <x v="0"/>
    <s v="Direção Financeira"/>
    <s v="03.16.15"/>
    <s v="Direção Financeira"/>
    <s v="03.16.15"/>
    <x v="28"/>
    <x v="0"/>
    <x v="0"/>
    <x v="0"/>
    <x v="0"/>
    <x v="0"/>
    <x v="0"/>
    <x v="0"/>
    <x v="5"/>
    <s v="2024-08-26"/>
    <x v="2"/>
    <n v="437"/>
    <x v="0"/>
    <m/>
    <x v="0"/>
    <m/>
    <x v="15"/>
    <n v="100479277"/>
    <x v="0"/>
    <x v="2"/>
    <s v="Direção Financeira"/>
    <s v="ORI"/>
    <x v="0"/>
    <m/>
    <x v="0"/>
    <x v="0"/>
    <x v="0"/>
    <x v="0"/>
    <x v="0"/>
    <x v="0"/>
    <x v="0"/>
    <x v="0"/>
    <x v="0"/>
    <x v="0"/>
    <x v="0"/>
    <s v="Direção Financeira"/>
    <x v="0"/>
    <x v="0"/>
    <x v="0"/>
    <x v="0"/>
    <x v="0"/>
    <x v="0"/>
    <x v="0"/>
    <x v="0"/>
    <x v="0"/>
    <x v="0"/>
    <x v="2"/>
    <x v="0"/>
    <s v="Pagamento de salário referente a 08-2024"/>
  </r>
  <r>
    <x v="0"/>
    <n v="0"/>
    <n v="0"/>
    <n v="0"/>
    <n v="6517"/>
    <x v="1193"/>
    <x v="0"/>
    <x v="0"/>
    <x v="0"/>
    <s v="03.16.15"/>
    <x v="0"/>
    <x v="0"/>
    <x v="0"/>
    <s v="Direção Financeira"/>
    <s v="03.16.15"/>
    <s v="Direção Financeira"/>
    <s v="03.16.15"/>
    <x v="30"/>
    <x v="0"/>
    <x v="0"/>
    <x v="0"/>
    <x v="1"/>
    <x v="0"/>
    <x v="0"/>
    <x v="0"/>
    <x v="5"/>
    <s v="2024-08-26"/>
    <x v="2"/>
    <n v="6517"/>
    <x v="0"/>
    <m/>
    <x v="0"/>
    <m/>
    <x v="15"/>
    <n v="100479277"/>
    <x v="0"/>
    <x v="2"/>
    <s v="Direção Financeira"/>
    <s v="ORI"/>
    <x v="0"/>
    <m/>
    <x v="0"/>
    <x v="0"/>
    <x v="0"/>
    <x v="0"/>
    <x v="0"/>
    <x v="0"/>
    <x v="0"/>
    <x v="0"/>
    <x v="0"/>
    <x v="0"/>
    <x v="0"/>
    <s v="Direção Financeira"/>
    <x v="0"/>
    <x v="0"/>
    <x v="0"/>
    <x v="0"/>
    <x v="0"/>
    <x v="0"/>
    <x v="0"/>
    <x v="0"/>
    <x v="0"/>
    <x v="0"/>
    <x v="2"/>
    <x v="0"/>
    <s v="Pagamento de salário referente a 08-2024"/>
  </r>
  <r>
    <x v="0"/>
    <n v="0"/>
    <n v="0"/>
    <n v="0"/>
    <n v="2960"/>
    <x v="1193"/>
    <x v="0"/>
    <x v="0"/>
    <x v="0"/>
    <s v="03.16.15"/>
    <x v="0"/>
    <x v="0"/>
    <x v="0"/>
    <s v="Direção Financeira"/>
    <s v="03.16.15"/>
    <s v="Direção Financeira"/>
    <s v="03.16.15"/>
    <x v="48"/>
    <x v="0"/>
    <x v="0"/>
    <x v="0"/>
    <x v="1"/>
    <x v="0"/>
    <x v="0"/>
    <x v="0"/>
    <x v="5"/>
    <s v="2024-08-26"/>
    <x v="2"/>
    <n v="2960"/>
    <x v="0"/>
    <m/>
    <x v="0"/>
    <m/>
    <x v="15"/>
    <n v="100479277"/>
    <x v="0"/>
    <x v="2"/>
    <s v="Direção Financeira"/>
    <s v="ORI"/>
    <x v="0"/>
    <m/>
    <x v="0"/>
    <x v="0"/>
    <x v="0"/>
    <x v="0"/>
    <x v="0"/>
    <x v="0"/>
    <x v="0"/>
    <x v="0"/>
    <x v="0"/>
    <x v="0"/>
    <x v="0"/>
    <s v="Direção Financeira"/>
    <x v="0"/>
    <x v="0"/>
    <x v="0"/>
    <x v="0"/>
    <x v="0"/>
    <x v="0"/>
    <x v="0"/>
    <x v="0"/>
    <x v="0"/>
    <x v="0"/>
    <x v="2"/>
    <x v="0"/>
    <s v="Pagamento de salário referente a 08-2024"/>
  </r>
  <r>
    <x v="0"/>
    <n v="0"/>
    <n v="0"/>
    <n v="0"/>
    <n v="3605"/>
    <x v="1193"/>
    <x v="0"/>
    <x v="0"/>
    <x v="0"/>
    <s v="03.16.15"/>
    <x v="0"/>
    <x v="0"/>
    <x v="0"/>
    <s v="Direção Financeira"/>
    <s v="03.16.15"/>
    <s v="Direção Financeira"/>
    <s v="03.16.15"/>
    <x v="64"/>
    <x v="0"/>
    <x v="0"/>
    <x v="0"/>
    <x v="0"/>
    <x v="0"/>
    <x v="0"/>
    <x v="0"/>
    <x v="5"/>
    <s v="2024-08-26"/>
    <x v="2"/>
    <n v="3605"/>
    <x v="0"/>
    <m/>
    <x v="0"/>
    <m/>
    <x v="2"/>
    <n v="100474696"/>
    <x v="0"/>
    <x v="1"/>
    <s v="Direção Financeira"/>
    <s v="ORI"/>
    <x v="0"/>
    <m/>
    <x v="0"/>
    <x v="0"/>
    <x v="0"/>
    <x v="0"/>
    <x v="0"/>
    <x v="0"/>
    <x v="0"/>
    <x v="0"/>
    <x v="0"/>
    <x v="0"/>
    <x v="0"/>
    <s v="Direção Financeira"/>
    <x v="0"/>
    <x v="0"/>
    <x v="0"/>
    <x v="0"/>
    <x v="0"/>
    <x v="0"/>
    <x v="0"/>
    <x v="0"/>
    <x v="0"/>
    <x v="0"/>
    <x v="1"/>
    <x v="0"/>
    <s v="Pagamento de salário referente a 08-2024"/>
  </r>
  <r>
    <x v="0"/>
    <n v="0"/>
    <n v="0"/>
    <n v="0"/>
    <n v="73"/>
    <x v="1193"/>
    <x v="0"/>
    <x v="0"/>
    <x v="0"/>
    <s v="03.16.15"/>
    <x v="0"/>
    <x v="0"/>
    <x v="0"/>
    <s v="Direção Financeira"/>
    <s v="03.16.15"/>
    <s v="Direção Financeira"/>
    <s v="03.16.15"/>
    <x v="29"/>
    <x v="0"/>
    <x v="0"/>
    <x v="0"/>
    <x v="0"/>
    <x v="0"/>
    <x v="0"/>
    <x v="0"/>
    <x v="5"/>
    <s v="2024-08-26"/>
    <x v="2"/>
    <n v="73"/>
    <x v="0"/>
    <m/>
    <x v="0"/>
    <m/>
    <x v="2"/>
    <n v="100474696"/>
    <x v="0"/>
    <x v="1"/>
    <s v="Direção Financeira"/>
    <s v="ORI"/>
    <x v="0"/>
    <m/>
    <x v="0"/>
    <x v="0"/>
    <x v="0"/>
    <x v="0"/>
    <x v="0"/>
    <x v="0"/>
    <x v="0"/>
    <x v="0"/>
    <x v="0"/>
    <x v="0"/>
    <x v="0"/>
    <s v="Direção Financeira"/>
    <x v="0"/>
    <x v="0"/>
    <x v="0"/>
    <x v="0"/>
    <x v="0"/>
    <x v="0"/>
    <x v="0"/>
    <x v="0"/>
    <x v="0"/>
    <x v="0"/>
    <x v="1"/>
    <x v="0"/>
    <s v="Pagamento de salário referente a 08-2024"/>
  </r>
  <r>
    <x v="0"/>
    <n v="0"/>
    <n v="0"/>
    <n v="0"/>
    <n v="2623"/>
    <x v="1193"/>
    <x v="0"/>
    <x v="0"/>
    <x v="0"/>
    <s v="03.16.15"/>
    <x v="0"/>
    <x v="0"/>
    <x v="0"/>
    <s v="Direção Financeira"/>
    <s v="03.16.15"/>
    <s v="Direção Financeira"/>
    <s v="03.16.15"/>
    <x v="28"/>
    <x v="0"/>
    <x v="0"/>
    <x v="0"/>
    <x v="0"/>
    <x v="0"/>
    <x v="0"/>
    <x v="0"/>
    <x v="5"/>
    <s v="2024-08-26"/>
    <x v="2"/>
    <n v="2623"/>
    <x v="0"/>
    <m/>
    <x v="0"/>
    <m/>
    <x v="2"/>
    <n v="100474696"/>
    <x v="0"/>
    <x v="1"/>
    <s v="Direção Financeira"/>
    <s v="ORI"/>
    <x v="0"/>
    <m/>
    <x v="0"/>
    <x v="0"/>
    <x v="0"/>
    <x v="0"/>
    <x v="0"/>
    <x v="0"/>
    <x v="0"/>
    <x v="0"/>
    <x v="0"/>
    <x v="0"/>
    <x v="0"/>
    <s v="Direção Financeira"/>
    <x v="0"/>
    <x v="0"/>
    <x v="0"/>
    <x v="0"/>
    <x v="0"/>
    <x v="0"/>
    <x v="0"/>
    <x v="0"/>
    <x v="0"/>
    <x v="0"/>
    <x v="1"/>
    <x v="0"/>
    <s v="Pagamento de salário referente a 08-2024"/>
  </r>
  <r>
    <x v="0"/>
    <n v="0"/>
    <n v="0"/>
    <n v="0"/>
    <n v="39071"/>
    <x v="1193"/>
    <x v="0"/>
    <x v="0"/>
    <x v="0"/>
    <s v="03.16.15"/>
    <x v="0"/>
    <x v="0"/>
    <x v="0"/>
    <s v="Direção Financeira"/>
    <s v="03.16.15"/>
    <s v="Direção Financeira"/>
    <s v="03.16.15"/>
    <x v="30"/>
    <x v="0"/>
    <x v="0"/>
    <x v="0"/>
    <x v="1"/>
    <x v="0"/>
    <x v="0"/>
    <x v="0"/>
    <x v="5"/>
    <s v="2024-08-26"/>
    <x v="2"/>
    <n v="39071"/>
    <x v="0"/>
    <m/>
    <x v="0"/>
    <m/>
    <x v="2"/>
    <n v="100474696"/>
    <x v="0"/>
    <x v="1"/>
    <s v="Direção Financeira"/>
    <s v="ORI"/>
    <x v="0"/>
    <m/>
    <x v="0"/>
    <x v="0"/>
    <x v="0"/>
    <x v="0"/>
    <x v="0"/>
    <x v="0"/>
    <x v="0"/>
    <x v="0"/>
    <x v="0"/>
    <x v="0"/>
    <x v="0"/>
    <s v="Direção Financeira"/>
    <x v="0"/>
    <x v="0"/>
    <x v="0"/>
    <x v="0"/>
    <x v="0"/>
    <x v="0"/>
    <x v="0"/>
    <x v="0"/>
    <x v="0"/>
    <x v="0"/>
    <x v="1"/>
    <x v="0"/>
    <s v="Pagamento de salário referente a 08-2024"/>
  </r>
  <r>
    <x v="0"/>
    <n v="0"/>
    <n v="0"/>
    <n v="0"/>
    <n v="17732"/>
    <x v="1193"/>
    <x v="0"/>
    <x v="0"/>
    <x v="0"/>
    <s v="03.16.15"/>
    <x v="0"/>
    <x v="0"/>
    <x v="0"/>
    <s v="Direção Financeira"/>
    <s v="03.16.15"/>
    <s v="Direção Financeira"/>
    <s v="03.16.15"/>
    <x v="48"/>
    <x v="0"/>
    <x v="0"/>
    <x v="0"/>
    <x v="1"/>
    <x v="0"/>
    <x v="0"/>
    <x v="0"/>
    <x v="5"/>
    <s v="2024-08-26"/>
    <x v="2"/>
    <n v="17732"/>
    <x v="0"/>
    <m/>
    <x v="0"/>
    <m/>
    <x v="2"/>
    <n v="100474696"/>
    <x v="0"/>
    <x v="1"/>
    <s v="Direção Financeira"/>
    <s v="ORI"/>
    <x v="0"/>
    <m/>
    <x v="0"/>
    <x v="0"/>
    <x v="0"/>
    <x v="0"/>
    <x v="0"/>
    <x v="0"/>
    <x v="0"/>
    <x v="0"/>
    <x v="0"/>
    <x v="0"/>
    <x v="0"/>
    <s v="Direção Financeira"/>
    <x v="0"/>
    <x v="0"/>
    <x v="0"/>
    <x v="0"/>
    <x v="0"/>
    <x v="0"/>
    <x v="0"/>
    <x v="0"/>
    <x v="0"/>
    <x v="0"/>
    <x v="1"/>
    <x v="0"/>
    <s v="Pagamento de salário referente a 08-2024"/>
  </r>
  <r>
    <x v="0"/>
    <n v="0"/>
    <n v="0"/>
    <n v="0"/>
    <n v="25"/>
    <x v="1193"/>
    <x v="0"/>
    <x v="0"/>
    <x v="0"/>
    <s v="03.16.15"/>
    <x v="0"/>
    <x v="0"/>
    <x v="0"/>
    <s v="Direção Financeira"/>
    <s v="03.16.15"/>
    <s v="Direção Financeira"/>
    <s v="03.16.15"/>
    <x v="64"/>
    <x v="0"/>
    <x v="0"/>
    <x v="0"/>
    <x v="0"/>
    <x v="0"/>
    <x v="0"/>
    <x v="0"/>
    <x v="5"/>
    <s v="2024-08-26"/>
    <x v="2"/>
    <n v="25"/>
    <x v="0"/>
    <m/>
    <x v="0"/>
    <m/>
    <x v="16"/>
    <n v="100474707"/>
    <x v="0"/>
    <x v="3"/>
    <s v="Direção Financeira"/>
    <s v="ORI"/>
    <x v="0"/>
    <m/>
    <x v="0"/>
    <x v="0"/>
    <x v="0"/>
    <x v="0"/>
    <x v="0"/>
    <x v="0"/>
    <x v="0"/>
    <x v="0"/>
    <x v="0"/>
    <x v="0"/>
    <x v="0"/>
    <s v="Direção Financeira"/>
    <x v="0"/>
    <x v="0"/>
    <x v="0"/>
    <x v="0"/>
    <x v="0"/>
    <x v="0"/>
    <x v="0"/>
    <x v="0"/>
    <x v="0"/>
    <x v="0"/>
    <x v="3"/>
    <x v="0"/>
    <s v="Pagamento de salário referente a 08-2024"/>
  </r>
  <r>
    <x v="0"/>
    <n v="0"/>
    <n v="0"/>
    <n v="0"/>
    <n v="0"/>
    <x v="1193"/>
    <x v="0"/>
    <x v="0"/>
    <x v="0"/>
    <s v="03.16.15"/>
    <x v="0"/>
    <x v="0"/>
    <x v="0"/>
    <s v="Direção Financeira"/>
    <s v="03.16.15"/>
    <s v="Direção Financeira"/>
    <s v="03.16.15"/>
    <x v="29"/>
    <x v="0"/>
    <x v="0"/>
    <x v="0"/>
    <x v="0"/>
    <x v="0"/>
    <x v="0"/>
    <x v="0"/>
    <x v="5"/>
    <s v="2024-08-26"/>
    <x v="2"/>
    <n v="0"/>
    <x v="0"/>
    <m/>
    <x v="0"/>
    <m/>
    <x v="16"/>
    <n v="100474707"/>
    <x v="0"/>
    <x v="3"/>
    <s v="Direção Financeira"/>
    <s v="ORI"/>
    <x v="0"/>
    <m/>
    <x v="0"/>
    <x v="0"/>
    <x v="0"/>
    <x v="0"/>
    <x v="0"/>
    <x v="0"/>
    <x v="0"/>
    <x v="0"/>
    <x v="0"/>
    <x v="0"/>
    <x v="0"/>
    <s v="Direção Financeira"/>
    <x v="0"/>
    <x v="0"/>
    <x v="0"/>
    <x v="0"/>
    <x v="0"/>
    <x v="0"/>
    <x v="0"/>
    <x v="0"/>
    <x v="0"/>
    <x v="0"/>
    <x v="3"/>
    <x v="0"/>
    <s v="Pagamento de salário referente a 08-2024"/>
  </r>
  <r>
    <x v="0"/>
    <n v="0"/>
    <n v="0"/>
    <n v="0"/>
    <n v="18"/>
    <x v="1193"/>
    <x v="0"/>
    <x v="0"/>
    <x v="0"/>
    <s v="03.16.15"/>
    <x v="0"/>
    <x v="0"/>
    <x v="0"/>
    <s v="Direção Financeira"/>
    <s v="03.16.15"/>
    <s v="Direção Financeira"/>
    <s v="03.16.15"/>
    <x v="28"/>
    <x v="0"/>
    <x v="0"/>
    <x v="0"/>
    <x v="0"/>
    <x v="0"/>
    <x v="0"/>
    <x v="0"/>
    <x v="5"/>
    <s v="2024-08-26"/>
    <x v="2"/>
    <n v="18"/>
    <x v="0"/>
    <m/>
    <x v="0"/>
    <m/>
    <x v="16"/>
    <n v="100474707"/>
    <x v="0"/>
    <x v="3"/>
    <s v="Direção Financeira"/>
    <s v="ORI"/>
    <x v="0"/>
    <m/>
    <x v="0"/>
    <x v="0"/>
    <x v="0"/>
    <x v="0"/>
    <x v="0"/>
    <x v="0"/>
    <x v="0"/>
    <x v="0"/>
    <x v="0"/>
    <x v="0"/>
    <x v="0"/>
    <s v="Direção Financeira"/>
    <x v="0"/>
    <x v="0"/>
    <x v="0"/>
    <x v="0"/>
    <x v="0"/>
    <x v="0"/>
    <x v="0"/>
    <x v="0"/>
    <x v="0"/>
    <x v="0"/>
    <x v="3"/>
    <x v="0"/>
    <s v="Pagamento de salário referente a 08-2024"/>
  </r>
  <r>
    <x v="0"/>
    <n v="0"/>
    <n v="0"/>
    <n v="0"/>
    <n v="278"/>
    <x v="1193"/>
    <x v="0"/>
    <x v="0"/>
    <x v="0"/>
    <s v="03.16.15"/>
    <x v="0"/>
    <x v="0"/>
    <x v="0"/>
    <s v="Direção Financeira"/>
    <s v="03.16.15"/>
    <s v="Direção Financeira"/>
    <s v="03.16.15"/>
    <x v="30"/>
    <x v="0"/>
    <x v="0"/>
    <x v="0"/>
    <x v="1"/>
    <x v="0"/>
    <x v="0"/>
    <x v="0"/>
    <x v="5"/>
    <s v="2024-08-26"/>
    <x v="2"/>
    <n v="278"/>
    <x v="0"/>
    <m/>
    <x v="0"/>
    <m/>
    <x v="16"/>
    <n v="100474707"/>
    <x v="0"/>
    <x v="3"/>
    <s v="Direção Financeira"/>
    <s v="ORI"/>
    <x v="0"/>
    <m/>
    <x v="0"/>
    <x v="0"/>
    <x v="0"/>
    <x v="0"/>
    <x v="0"/>
    <x v="0"/>
    <x v="0"/>
    <x v="0"/>
    <x v="0"/>
    <x v="0"/>
    <x v="0"/>
    <s v="Direção Financeira"/>
    <x v="0"/>
    <x v="0"/>
    <x v="0"/>
    <x v="0"/>
    <x v="0"/>
    <x v="0"/>
    <x v="0"/>
    <x v="0"/>
    <x v="0"/>
    <x v="0"/>
    <x v="3"/>
    <x v="0"/>
    <s v="Pagamento de salário referente a 08-2024"/>
  </r>
  <r>
    <x v="0"/>
    <n v="0"/>
    <n v="0"/>
    <n v="0"/>
    <n v="129"/>
    <x v="1193"/>
    <x v="0"/>
    <x v="0"/>
    <x v="0"/>
    <s v="03.16.15"/>
    <x v="0"/>
    <x v="0"/>
    <x v="0"/>
    <s v="Direção Financeira"/>
    <s v="03.16.15"/>
    <s v="Direção Financeira"/>
    <s v="03.16.15"/>
    <x v="48"/>
    <x v="0"/>
    <x v="0"/>
    <x v="0"/>
    <x v="1"/>
    <x v="0"/>
    <x v="0"/>
    <x v="0"/>
    <x v="5"/>
    <s v="2024-08-26"/>
    <x v="2"/>
    <n v="129"/>
    <x v="0"/>
    <m/>
    <x v="0"/>
    <m/>
    <x v="16"/>
    <n v="100474707"/>
    <x v="0"/>
    <x v="3"/>
    <s v="Direção Financeira"/>
    <s v="ORI"/>
    <x v="0"/>
    <m/>
    <x v="0"/>
    <x v="0"/>
    <x v="0"/>
    <x v="0"/>
    <x v="0"/>
    <x v="0"/>
    <x v="0"/>
    <x v="0"/>
    <x v="0"/>
    <x v="0"/>
    <x v="0"/>
    <s v="Direção Financeira"/>
    <x v="0"/>
    <x v="0"/>
    <x v="0"/>
    <x v="0"/>
    <x v="0"/>
    <x v="0"/>
    <x v="0"/>
    <x v="0"/>
    <x v="0"/>
    <x v="0"/>
    <x v="3"/>
    <x v="0"/>
    <s v="Pagamento de salário referente a 08-2024"/>
  </r>
  <r>
    <x v="0"/>
    <n v="0"/>
    <n v="0"/>
    <n v="0"/>
    <n v="685"/>
    <x v="1193"/>
    <x v="0"/>
    <x v="0"/>
    <x v="0"/>
    <s v="03.16.15"/>
    <x v="0"/>
    <x v="0"/>
    <x v="0"/>
    <s v="Direção Financeira"/>
    <s v="03.16.15"/>
    <s v="Direção Financeira"/>
    <s v="03.16.15"/>
    <x v="64"/>
    <x v="0"/>
    <x v="0"/>
    <x v="0"/>
    <x v="0"/>
    <x v="0"/>
    <x v="0"/>
    <x v="0"/>
    <x v="5"/>
    <s v="2024-08-26"/>
    <x v="2"/>
    <n v="685"/>
    <x v="0"/>
    <m/>
    <x v="0"/>
    <m/>
    <x v="67"/>
    <n v="100474708"/>
    <x v="0"/>
    <x v="7"/>
    <s v="Direção Financeira"/>
    <s v="ORI"/>
    <x v="0"/>
    <m/>
    <x v="0"/>
    <x v="0"/>
    <x v="0"/>
    <x v="0"/>
    <x v="0"/>
    <x v="0"/>
    <x v="0"/>
    <x v="0"/>
    <x v="0"/>
    <x v="0"/>
    <x v="0"/>
    <s v="Direção Financeira"/>
    <x v="0"/>
    <x v="0"/>
    <x v="0"/>
    <x v="0"/>
    <x v="0"/>
    <x v="0"/>
    <x v="0"/>
    <x v="0"/>
    <x v="0"/>
    <x v="0"/>
    <x v="7"/>
    <x v="0"/>
    <s v="Pagamento de salário referente a 08-2024"/>
  </r>
  <r>
    <x v="0"/>
    <n v="0"/>
    <n v="0"/>
    <n v="0"/>
    <n v="14"/>
    <x v="1193"/>
    <x v="0"/>
    <x v="0"/>
    <x v="0"/>
    <s v="03.16.15"/>
    <x v="0"/>
    <x v="0"/>
    <x v="0"/>
    <s v="Direção Financeira"/>
    <s v="03.16.15"/>
    <s v="Direção Financeira"/>
    <s v="03.16.15"/>
    <x v="29"/>
    <x v="0"/>
    <x v="0"/>
    <x v="0"/>
    <x v="0"/>
    <x v="0"/>
    <x v="0"/>
    <x v="0"/>
    <x v="5"/>
    <s v="2024-08-26"/>
    <x v="2"/>
    <n v="14"/>
    <x v="0"/>
    <m/>
    <x v="0"/>
    <m/>
    <x v="67"/>
    <n v="100474708"/>
    <x v="0"/>
    <x v="7"/>
    <s v="Direção Financeira"/>
    <s v="ORI"/>
    <x v="0"/>
    <m/>
    <x v="0"/>
    <x v="0"/>
    <x v="0"/>
    <x v="0"/>
    <x v="0"/>
    <x v="0"/>
    <x v="0"/>
    <x v="0"/>
    <x v="0"/>
    <x v="0"/>
    <x v="0"/>
    <s v="Direção Financeira"/>
    <x v="0"/>
    <x v="0"/>
    <x v="0"/>
    <x v="0"/>
    <x v="0"/>
    <x v="0"/>
    <x v="0"/>
    <x v="0"/>
    <x v="0"/>
    <x v="0"/>
    <x v="7"/>
    <x v="0"/>
    <s v="Pagamento de salário referente a 08-2024"/>
  </r>
  <r>
    <x v="0"/>
    <n v="0"/>
    <n v="0"/>
    <n v="0"/>
    <n v="498"/>
    <x v="1193"/>
    <x v="0"/>
    <x v="0"/>
    <x v="0"/>
    <s v="03.16.15"/>
    <x v="0"/>
    <x v="0"/>
    <x v="0"/>
    <s v="Direção Financeira"/>
    <s v="03.16.15"/>
    <s v="Direção Financeira"/>
    <s v="03.16.15"/>
    <x v="28"/>
    <x v="0"/>
    <x v="0"/>
    <x v="0"/>
    <x v="0"/>
    <x v="0"/>
    <x v="0"/>
    <x v="0"/>
    <x v="5"/>
    <s v="2024-08-26"/>
    <x v="2"/>
    <n v="498"/>
    <x v="0"/>
    <m/>
    <x v="0"/>
    <m/>
    <x v="67"/>
    <n v="100474708"/>
    <x v="0"/>
    <x v="7"/>
    <s v="Direção Financeira"/>
    <s v="ORI"/>
    <x v="0"/>
    <m/>
    <x v="0"/>
    <x v="0"/>
    <x v="0"/>
    <x v="0"/>
    <x v="0"/>
    <x v="0"/>
    <x v="0"/>
    <x v="0"/>
    <x v="0"/>
    <x v="0"/>
    <x v="0"/>
    <s v="Direção Financeira"/>
    <x v="0"/>
    <x v="0"/>
    <x v="0"/>
    <x v="0"/>
    <x v="0"/>
    <x v="0"/>
    <x v="0"/>
    <x v="0"/>
    <x v="0"/>
    <x v="0"/>
    <x v="7"/>
    <x v="0"/>
    <s v="Pagamento de salário referente a 08-2024"/>
  </r>
  <r>
    <x v="0"/>
    <n v="0"/>
    <n v="0"/>
    <n v="0"/>
    <n v="7429"/>
    <x v="1193"/>
    <x v="0"/>
    <x v="0"/>
    <x v="0"/>
    <s v="03.16.15"/>
    <x v="0"/>
    <x v="0"/>
    <x v="0"/>
    <s v="Direção Financeira"/>
    <s v="03.16.15"/>
    <s v="Direção Financeira"/>
    <s v="03.16.15"/>
    <x v="30"/>
    <x v="0"/>
    <x v="0"/>
    <x v="0"/>
    <x v="1"/>
    <x v="0"/>
    <x v="0"/>
    <x v="0"/>
    <x v="5"/>
    <s v="2024-08-26"/>
    <x v="2"/>
    <n v="7429"/>
    <x v="0"/>
    <m/>
    <x v="0"/>
    <m/>
    <x v="67"/>
    <n v="100474708"/>
    <x v="0"/>
    <x v="7"/>
    <s v="Direção Financeira"/>
    <s v="ORI"/>
    <x v="0"/>
    <m/>
    <x v="0"/>
    <x v="0"/>
    <x v="0"/>
    <x v="0"/>
    <x v="0"/>
    <x v="0"/>
    <x v="0"/>
    <x v="0"/>
    <x v="0"/>
    <x v="0"/>
    <x v="0"/>
    <s v="Direção Financeira"/>
    <x v="0"/>
    <x v="0"/>
    <x v="0"/>
    <x v="0"/>
    <x v="0"/>
    <x v="0"/>
    <x v="0"/>
    <x v="0"/>
    <x v="0"/>
    <x v="0"/>
    <x v="7"/>
    <x v="0"/>
    <s v="Pagamento de salário referente a 08-2024"/>
  </r>
  <r>
    <x v="0"/>
    <n v="0"/>
    <n v="0"/>
    <n v="0"/>
    <n v="3374"/>
    <x v="1193"/>
    <x v="0"/>
    <x v="0"/>
    <x v="0"/>
    <s v="03.16.15"/>
    <x v="0"/>
    <x v="0"/>
    <x v="0"/>
    <s v="Direção Financeira"/>
    <s v="03.16.15"/>
    <s v="Direção Financeira"/>
    <s v="03.16.15"/>
    <x v="48"/>
    <x v="0"/>
    <x v="0"/>
    <x v="0"/>
    <x v="1"/>
    <x v="0"/>
    <x v="0"/>
    <x v="0"/>
    <x v="5"/>
    <s v="2024-08-26"/>
    <x v="2"/>
    <n v="3374"/>
    <x v="0"/>
    <m/>
    <x v="0"/>
    <m/>
    <x v="67"/>
    <n v="100474708"/>
    <x v="0"/>
    <x v="7"/>
    <s v="Direção Financeira"/>
    <s v="ORI"/>
    <x v="0"/>
    <m/>
    <x v="0"/>
    <x v="0"/>
    <x v="0"/>
    <x v="0"/>
    <x v="0"/>
    <x v="0"/>
    <x v="0"/>
    <x v="0"/>
    <x v="0"/>
    <x v="0"/>
    <x v="0"/>
    <s v="Direção Financeira"/>
    <x v="0"/>
    <x v="0"/>
    <x v="0"/>
    <x v="0"/>
    <x v="0"/>
    <x v="0"/>
    <x v="0"/>
    <x v="0"/>
    <x v="0"/>
    <x v="0"/>
    <x v="7"/>
    <x v="0"/>
    <s v="Pagamento de salário referente a 08-2024"/>
  </r>
  <r>
    <x v="0"/>
    <n v="0"/>
    <n v="0"/>
    <n v="0"/>
    <n v="1750"/>
    <x v="2895"/>
    <x v="0"/>
    <x v="1"/>
    <x v="0"/>
    <s v="80.02.01"/>
    <x v="2"/>
    <x v="2"/>
    <x v="2"/>
    <s v="Retenções Iur"/>
    <s v="80.02.01"/>
    <s v="Retenções Iur"/>
    <s v="80.02.01"/>
    <x v="2"/>
    <x v="0"/>
    <x v="1"/>
    <x v="0"/>
    <x v="1"/>
    <x v="2"/>
    <x v="2"/>
    <x v="0"/>
    <x v="0"/>
    <s v="2024-01-26"/>
    <x v="0"/>
    <n v="1750"/>
    <x v="0"/>
    <m/>
    <x v="0"/>
    <m/>
    <x v="2"/>
    <n v="100474696"/>
    <x v="0"/>
    <x v="0"/>
    <s v="Retenções Iur"/>
    <s v="ORI"/>
    <x v="0"/>
    <s v="RIUR"/>
    <x v="0"/>
    <x v="0"/>
    <x v="0"/>
    <x v="0"/>
    <x v="0"/>
    <x v="0"/>
    <x v="0"/>
    <x v="0"/>
    <x v="0"/>
    <x v="0"/>
    <x v="0"/>
    <s v="Retenções Iur"/>
    <x v="0"/>
    <x v="0"/>
    <x v="0"/>
    <x v="0"/>
    <x v="2"/>
    <x v="0"/>
    <x v="0"/>
    <x v="0"/>
    <x v="0"/>
    <x v="1"/>
    <x v="0"/>
    <x v="0"/>
    <s v="RETENCAO OT"/>
  </r>
  <r>
    <x v="1"/>
    <n v="0"/>
    <n v="0"/>
    <n v="0"/>
    <n v="120000"/>
    <x v="2896"/>
    <x v="0"/>
    <x v="0"/>
    <x v="0"/>
    <s v="01.28.01.08"/>
    <x v="15"/>
    <x v="4"/>
    <x v="5"/>
    <s v="Habitação Social"/>
    <s v="01.28.01"/>
    <s v="Habitação Social"/>
    <s v="01.28.01"/>
    <x v="1"/>
    <x v="0"/>
    <x v="0"/>
    <x v="0"/>
    <x v="0"/>
    <x v="1"/>
    <x v="1"/>
    <x v="0"/>
    <x v="1"/>
    <s v="2024-03-14"/>
    <x v="0"/>
    <n v="120000"/>
    <x v="0"/>
    <m/>
    <x v="0"/>
    <m/>
    <x v="122"/>
    <n v="100479475"/>
    <x v="0"/>
    <x v="0"/>
    <s v="Habitações Sociais"/>
    <s v="ORI"/>
    <x v="0"/>
    <s v="HS"/>
    <x v="0"/>
    <x v="0"/>
    <x v="0"/>
    <x v="0"/>
    <x v="0"/>
    <x v="0"/>
    <x v="0"/>
    <x v="0"/>
    <x v="0"/>
    <x v="0"/>
    <x v="0"/>
    <s v="Habitações Sociais"/>
    <x v="0"/>
    <x v="0"/>
    <x v="0"/>
    <x v="0"/>
    <x v="1"/>
    <x v="0"/>
    <x v="0"/>
    <x v="0"/>
    <x v="0"/>
    <x v="0"/>
    <x v="0"/>
    <x v="0"/>
    <s v="Pagamento a favor do José Cabral Construção e Serviços Geral, referente a melhorias na fachadas residências, na habitação da Sra. Maria de jesus dos Reis Carvalho, conforme anexo."/>
  </r>
  <r>
    <x v="0"/>
    <n v="0"/>
    <n v="0"/>
    <n v="0"/>
    <n v="1800"/>
    <x v="2897"/>
    <x v="0"/>
    <x v="0"/>
    <x v="0"/>
    <s v="01.25.05.12"/>
    <x v="10"/>
    <x v="3"/>
    <x v="3"/>
    <s v="Saúde"/>
    <s v="01.25.05"/>
    <s v="Saúde"/>
    <s v="01.25.05"/>
    <x v="7"/>
    <x v="0"/>
    <x v="4"/>
    <x v="4"/>
    <x v="0"/>
    <x v="1"/>
    <x v="0"/>
    <x v="0"/>
    <x v="0"/>
    <s v="2024-01-17"/>
    <x v="0"/>
    <n v="1800"/>
    <x v="0"/>
    <m/>
    <x v="0"/>
    <m/>
    <x v="127"/>
    <n v="100399700"/>
    <x v="0"/>
    <x v="0"/>
    <s v="Promoção e Inclusão Social"/>
    <s v="ORI"/>
    <x v="0"/>
    <m/>
    <x v="0"/>
    <x v="0"/>
    <x v="0"/>
    <x v="0"/>
    <x v="0"/>
    <x v="0"/>
    <x v="0"/>
    <x v="0"/>
    <x v="0"/>
    <x v="0"/>
    <x v="0"/>
    <s v="Promoção e Inclusão Social"/>
    <x v="0"/>
    <x v="0"/>
    <x v="0"/>
    <x v="0"/>
    <x v="1"/>
    <x v="0"/>
    <x v="0"/>
    <x v="0"/>
    <x v="0"/>
    <x v="0"/>
    <x v="0"/>
    <x v="0"/>
    <s v="Apoio Social a favor do Sr. Vital Gomes Goncalves, referente a comparticipação no pagamento de transporte para realização de fisioterapia, conforme anexo."/>
  </r>
  <r>
    <x v="1"/>
    <n v="0"/>
    <n v="0"/>
    <n v="0"/>
    <n v="114450"/>
    <x v="2898"/>
    <x v="0"/>
    <x v="0"/>
    <x v="0"/>
    <s v="01.28.01.08"/>
    <x v="15"/>
    <x v="4"/>
    <x v="5"/>
    <s v="Habitação Social"/>
    <s v="01.28.01"/>
    <s v="Habitação Social"/>
    <s v="01.28.01"/>
    <x v="1"/>
    <x v="0"/>
    <x v="0"/>
    <x v="0"/>
    <x v="0"/>
    <x v="1"/>
    <x v="1"/>
    <x v="0"/>
    <x v="0"/>
    <s v="2024-01-26"/>
    <x v="0"/>
    <n v="114450"/>
    <x v="0"/>
    <m/>
    <x v="0"/>
    <m/>
    <x v="6"/>
    <n v="100474914"/>
    <x v="0"/>
    <x v="0"/>
    <s v="Habitações Sociais"/>
    <s v="ORI"/>
    <x v="0"/>
    <s v="HS"/>
    <x v="0"/>
    <x v="0"/>
    <x v="0"/>
    <x v="0"/>
    <x v="0"/>
    <x v="0"/>
    <x v="0"/>
    <x v="0"/>
    <x v="0"/>
    <x v="0"/>
    <x v="0"/>
    <s v="Habitações Sociais"/>
    <x v="0"/>
    <x v="0"/>
    <x v="0"/>
    <x v="0"/>
    <x v="1"/>
    <x v="0"/>
    <x v="0"/>
    <x v="0"/>
    <x v="0"/>
    <x v="0"/>
    <x v="0"/>
    <x v="0"/>
    <s v="Pagamento ao pessoal empregue na reabilitação da habitação da Sra. Paula Teixeira, conforme proposta em anexo."/>
  </r>
  <r>
    <x v="0"/>
    <n v="0"/>
    <n v="0"/>
    <n v="0"/>
    <n v="1400"/>
    <x v="2899"/>
    <x v="0"/>
    <x v="0"/>
    <x v="0"/>
    <s v="03.16.15"/>
    <x v="0"/>
    <x v="0"/>
    <x v="0"/>
    <s v="Direção Financeira"/>
    <s v="03.16.15"/>
    <s v="Direção Financeira"/>
    <s v="03.16.15"/>
    <x v="3"/>
    <x v="0"/>
    <x v="0"/>
    <x v="1"/>
    <x v="0"/>
    <x v="0"/>
    <x v="0"/>
    <x v="0"/>
    <x v="2"/>
    <s v="2024-02-01"/>
    <x v="0"/>
    <n v="1400"/>
    <x v="0"/>
    <m/>
    <x v="0"/>
    <m/>
    <x v="134"/>
    <n v="100477731"/>
    <x v="0"/>
    <x v="0"/>
    <s v="Direção Financeira"/>
    <s v="ORI"/>
    <x v="0"/>
    <m/>
    <x v="0"/>
    <x v="0"/>
    <x v="0"/>
    <x v="0"/>
    <x v="0"/>
    <x v="0"/>
    <x v="0"/>
    <x v="0"/>
    <x v="0"/>
    <x v="0"/>
    <x v="0"/>
    <s v="Direção Financeira"/>
    <x v="0"/>
    <x v="0"/>
    <x v="0"/>
    <x v="0"/>
    <x v="0"/>
    <x v="0"/>
    <x v="0"/>
    <x v="0"/>
    <x v="0"/>
    <x v="0"/>
    <x v="0"/>
    <x v="0"/>
    <s v="Ajuda de custo a favor do senhor Gerson Lopes pela sua deslocação a Praia no dia 31 de janeiro em missão oficial de serviço, conforme guia de marcha."/>
  </r>
  <r>
    <x v="0"/>
    <n v="0"/>
    <n v="0"/>
    <n v="0"/>
    <n v="4995"/>
    <x v="2900"/>
    <x v="0"/>
    <x v="1"/>
    <x v="0"/>
    <s v="80.02.01"/>
    <x v="2"/>
    <x v="2"/>
    <x v="2"/>
    <s v="Retenções Iur"/>
    <s v="80.02.01"/>
    <s v="Retenções Iur"/>
    <s v="80.02.01"/>
    <x v="2"/>
    <x v="0"/>
    <x v="1"/>
    <x v="0"/>
    <x v="1"/>
    <x v="2"/>
    <x v="2"/>
    <x v="0"/>
    <x v="1"/>
    <s v="2024-03-14"/>
    <x v="0"/>
    <n v="4995"/>
    <x v="0"/>
    <m/>
    <x v="0"/>
    <m/>
    <x v="2"/>
    <n v="100474696"/>
    <x v="0"/>
    <x v="0"/>
    <s v="Retenções Iur"/>
    <s v="ORI"/>
    <x v="0"/>
    <s v="RIUR"/>
    <x v="0"/>
    <x v="0"/>
    <x v="0"/>
    <x v="0"/>
    <x v="0"/>
    <x v="0"/>
    <x v="0"/>
    <x v="0"/>
    <x v="0"/>
    <x v="0"/>
    <x v="0"/>
    <s v="Retenções Iur"/>
    <x v="0"/>
    <x v="0"/>
    <x v="0"/>
    <x v="0"/>
    <x v="2"/>
    <x v="0"/>
    <x v="0"/>
    <x v="0"/>
    <x v="0"/>
    <x v="1"/>
    <x v="0"/>
    <x v="0"/>
    <s v="RETENCAO OT"/>
  </r>
  <r>
    <x v="0"/>
    <n v="0"/>
    <n v="0"/>
    <n v="0"/>
    <n v="1500"/>
    <x v="2901"/>
    <x v="0"/>
    <x v="0"/>
    <x v="0"/>
    <s v="03.16.15"/>
    <x v="0"/>
    <x v="0"/>
    <x v="0"/>
    <s v="Direção Financeira"/>
    <s v="03.16.15"/>
    <s v="Direção Financeira"/>
    <s v="03.16.15"/>
    <x v="3"/>
    <x v="0"/>
    <x v="0"/>
    <x v="1"/>
    <x v="0"/>
    <x v="0"/>
    <x v="0"/>
    <x v="0"/>
    <x v="1"/>
    <s v="2024-03-26"/>
    <x v="0"/>
    <n v="1500"/>
    <x v="0"/>
    <m/>
    <x v="0"/>
    <m/>
    <x v="78"/>
    <n v="100477691"/>
    <x v="0"/>
    <x v="0"/>
    <s v="Direção Financeira"/>
    <s v="ORI"/>
    <x v="0"/>
    <m/>
    <x v="0"/>
    <x v="0"/>
    <x v="0"/>
    <x v="0"/>
    <x v="0"/>
    <x v="0"/>
    <x v="0"/>
    <x v="0"/>
    <x v="0"/>
    <x v="0"/>
    <x v="0"/>
    <s v="Direção Financeira"/>
    <x v="0"/>
    <x v="0"/>
    <x v="0"/>
    <x v="0"/>
    <x v="0"/>
    <x v="0"/>
    <x v="0"/>
    <x v="0"/>
    <x v="0"/>
    <x v="0"/>
    <x v="0"/>
    <x v="0"/>
    <s v="Ajuda de custo a favor do Sr. Austelino Martins pela sua deslocação em missão de serviço a cidade da Tarrafal no dia 26 de Março de 2024, conforme justificativo em anexo. "/>
  </r>
  <r>
    <x v="1"/>
    <n v="0"/>
    <n v="0"/>
    <n v="0"/>
    <n v="2588"/>
    <x v="2902"/>
    <x v="0"/>
    <x v="0"/>
    <x v="0"/>
    <s v="01.28.01.08"/>
    <x v="15"/>
    <x v="4"/>
    <x v="5"/>
    <s v="Habitação Social"/>
    <s v="01.28.01"/>
    <s v="Habitação Social"/>
    <s v="01.28.01"/>
    <x v="1"/>
    <x v="0"/>
    <x v="0"/>
    <x v="0"/>
    <x v="0"/>
    <x v="1"/>
    <x v="1"/>
    <x v="0"/>
    <x v="6"/>
    <s v="2024-04-29"/>
    <x v="1"/>
    <n v="2588"/>
    <x v="0"/>
    <m/>
    <x v="0"/>
    <m/>
    <x v="2"/>
    <n v="100474696"/>
    <x v="0"/>
    <x v="1"/>
    <s v="Habitações Sociais"/>
    <s v="ORI"/>
    <x v="0"/>
    <s v="HS"/>
    <x v="0"/>
    <x v="0"/>
    <x v="0"/>
    <x v="0"/>
    <x v="0"/>
    <x v="0"/>
    <x v="0"/>
    <x v="0"/>
    <x v="0"/>
    <x v="0"/>
    <x v="0"/>
    <s v="Habitações Sociais"/>
    <x v="0"/>
    <x v="0"/>
    <x v="0"/>
    <x v="0"/>
    <x v="1"/>
    <x v="0"/>
    <x v="0"/>
    <x v="0"/>
    <x v="0"/>
    <x v="0"/>
    <x v="1"/>
    <x v="0"/>
    <s v="Pagamento referente a pintura na habitação da senhora Maria Segunda Correia, residente em flamengos, conforme anexo. "/>
  </r>
  <r>
    <x v="1"/>
    <n v="0"/>
    <n v="0"/>
    <n v="0"/>
    <n v="14662"/>
    <x v="2902"/>
    <x v="0"/>
    <x v="0"/>
    <x v="0"/>
    <s v="01.28.01.08"/>
    <x v="15"/>
    <x v="4"/>
    <x v="5"/>
    <s v="Habitação Social"/>
    <s v="01.28.01"/>
    <s v="Habitação Social"/>
    <s v="01.28.01"/>
    <x v="1"/>
    <x v="0"/>
    <x v="0"/>
    <x v="0"/>
    <x v="0"/>
    <x v="1"/>
    <x v="1"/>
    <x v="0"/>
    <x v="6"/>
    <s v="2024-04-29"/>
    <x v="1"/>
    <n v="14662"/>
    <x v="0"/>
    <m/>
    <x v="0"/>
    <m/>
    <x v="450"/>
    <n v="100479638"/>
    <x v="0"/>
    <x v="0"/>
    <s v="Habitações Sociais"/>
    <s v="ORI"/>
    <x v="0"/>
    <s v="HS"/>
    <x v="0"/>
    <x v="0"/>
    <x v="0"/>
    <x v="0"/>
    <x v="0"/>
    <x v="0"/>
    <x v="0"/>
    <x v="0"/>
    <x v="0"/>
    <x v="0"/>
    <x v="0"/>
    <s v="Habitações Sociais"/>
    <x v="0"/>
    <x v="0"/>
    <x v="0"/>
    <x v="0"/>
    <x v="1"/>
    <x v="0"/>
    <x v="0"/>
    <x v="0"/>
    <x v="0"/>
    <x v="0"/>
    <x v="0"/>
    <x v="0"/>
    <s v="Pagamento referente a pintura na habitação da senhora Maria Segunda Correia, residente em flamengos, conforme anexo. "/>
  </r>
  <r>
    <x v="0"/>
    <n v="0"/>
    <n v="0"/>
    <n v="0"/>
    <n v="1042"/>
    <x v="2903"/>
    <x v="0"/>
    <x v="1"/>
    <x v="0"/>
    <s v="03.03.10"/>
    <x v="8"/>
    <x v="0"/>
    <x v="4"/>
    <s v="Receitas Da Câmara"/>
    <s v="03.03.10"/>
    <s v="Receitas Da Câmara"/>
    <s v="03.03.10"/>
    <x v="25"/>
    <x v="0"/>
    <x v="3"/>
    <x v="3"/>
    <x v="0"/>
    <x v="0"/>
    <x v="2"/>
    <x v="0"/>
    <x v="6"/>
    <s v="2024-04-23"/>
    <x v="1"/>
    <n v="104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0"/>
    <x v="2904"/>
    <x v="0"/>
    <x v="1"/>
    <x v="0"/>
    <s v="03.03.10"/>
    <x v="8"/>
    <x v="0"/>
    <x v="4"/>
    <s v="Receitas Da Câmara"/>
    <s v="03.03.10"/>
    <s v="Receitas Da Câmara"/>
    <s v="03.03.10"/>
    <x v="22"/>
    <x v="0"/>
    <x v="3"/>
    <x v="7"/>
    <x v="0"/>
    <x v="0"/>
    <x v="2"/>
    <x v="0"/>
    <x v="6"/>
    <s v="2024-04-23"/>
    <x v="1"/>
    <n v="23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78145"/>
    <x v="2905"/>
    <x v="0"/>
    <x v="1"/>
    <x v="0"/>
    <s v="03.03.10"/>
    <x v="8"/>
    <x v="0"/>
    <x v="4"/>
    <s v="Receitas Da Câmara"/>
    <s v="03.03.10"/>
    <s v="Receitas Da Câmara"/>
    <s v="03.03.10"/>
    <x v="15"/>
    <x v="0"/>
    <x v="0"/>
    <x v="0"/>
    <x v="0"/>
    <x v="0"/>
    <x v="2"/>
    <x v="0"/>
    <x v="6"/>
    <s v="2024-04-23"/>
    <x v="1"/>
    <n v="47814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2906"/>
    <x v="0"/>
    <x v="1"/>
    <x v="0"/>
    <s v="03.03.10"/>
    <x v="8"/>
    <x v="0"/>
    <x v="4"/>
    <s v="Receitas Da Câmara"/>
    <s v="03.03.10"/>
    <s v="Receitas Da Câmara"/>
    <s v="03.03.10"/>
    <x v="17"/>
    <x v="0"/>
    <x v="3"/>
    <x v="3"/>
    <x v="0"/>
    <x v="0"/>
    <x v="2"/>
    <x v="0"/>
    <x v="6"/>
    <s v="2024-04-23"/>
    <x v="1"/>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050"/>
    <x v="2907"/>
    <x v="0"/>
    <x v="1"/>
    <x v="0"/>
    <s v="03.03.10"/>
    <x v="8"/>
    <x v="0"/>
    <x v="4"/>
    <s v="Receitas Da Câmara"/>
    <s v="03.03.10"/>
    <s v="Receitas Da Câmara"/>
    <s v="03.03.10"/>
    <x v="18"/>
    <x v="0"/>
    <x v="0"/>
    <x v="0"/>
    <x v="0"/>
    <x v="0"/>
    <x v="2"/>
    <x v="0"/>
    <x v="6"/>
    <s v="2024-04-23"/>
    <x v="1"/>
    <n v="640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2908"/>
    <x v="0"/>
    <x v="1"/>
    <x v="0"/>
    <s v="03.03.10"/>
    <x v="8"/>
    <x v="0"/>
    <x v="4"/>
    <s v="Receitas Da Câmara"/>
    <s v="03.03.10"/>
    <s v="Receitas Da Câmara"/>
    <s v="03.03.10"/>
    <x v="26"/>
    <x v="0"/>
    <x v="3"/>
    <x v="3"/>
    <x v="0"/>
    <x v="0"/>
    <x v="2"/>
    <x v="0"/>
    <x v="6"/>
    <s v="2024-04-23"/>
    <x v="1"/>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2909"/>
    <x v="0"/>
    <x v="1"/>
    <x v="0"/>
    <s v="03.03.10"/>
    <x v="8"/>
    <x v="0"/>
    <x v="4"/>
    <s v="Receitas Da Câmara"/>
    <s v="03.03.10"/>
    <s v="Receitas Da Câmara"/>
    <s v="03.03.10"/>
    <x v="6"/>
    <x v="0"/>
    <x v="3"/>
    <x v="3"/>
    <x v="0"/>
    <x v="0"/>
    <x v="2"/>
    <x v="0"/>
    <x v="6"/>
    <s v="2024-04-23"/>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00"/>
    <x v="2910"/>
    <x v="0"/>
    <x v="1"/>
    <x v="0"/>
    <s v="03.03.10"/>
    <x v="8"/>
    <x v="0"/>
    <x v="4"/>
    <s v="Receitas Da Câmara"/>
    <s v="03.03.10"/>
    <s v="Receitas Da Câmara"/>
    <s v="03.03.10"/>
    <x v="11"/>
    <x v="0"/>
    <x v="0"/>
    <x v="5"/>
    <x v="0"/>
    <x v="0"/>
    <x v="2"/>
    <x v="0"/>
    <x v="6"/>
    <s v="2024-04-23"/>
    <x v="1"/>
    <n v="8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2911"/>
    <x v="0"/>
    <x v="1"/>
    <x v="0"/>
    <s v="03.03.10"/>
    <x v="8"/>
    <x v="0"/>
    <x v="4"/>
    <s v="Receitas Da Câmara"/>
    <s v="03.03.10"/>
    <s v="Receitas Da Câmara"/>
    <s v="03.03.10"/>
    <x v="8"/>
    <x v="0"/>
    <x v="3"/>
    <x v="3"/>
    <x v="0"/>
    <x v="0"/>
    <x v="2"/>
    <x v="0"/>
    <x v="6"/>
    <s v="2024-04-23"/>
    <x v="1"/>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25"/>
    <x v="2912"/>
    <x v="0"/>
    <x v="1"/>
    <x v="0"/>
    <s v="03.03.10"/>
    <x v="8"/>
    <x v="0"/>
    <x v="4"/>
    <s v="Receitas Da Câmara"/>
    <s v="03.03.10"/>
    <s v="Receitas Da Câmara"/>
    <s v="03.03.10"/>
    <x v="10"/>
    <x v="0"/>
    <x v="3"/>
    <x v="3"/>
    <x v="0"/>
    <x v="0"/>
    <x v="2"/>
    <x v="0"/>
    <x v="6"/>
    <s v="2024-04-23"/>
    <x v="1"/>
    <n v="2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00"/>
    <x v="2913"/>
    <x v="0"/>
    <x v="1"/>
    <x v="0"/>
    <s v="03.03.10"/>
    <x v="8"/>
    <x v="0"/>
    <x v="4"/>
    <s v="Receitas Da Câmara"/>
    <s v="03.03.10"/>
    <s v="Receitas Da Câmara"/>
    <s v="03.03.10"/>
    <x v="12"/>
    <x v="0"/>
    <x v="3"/>
    <x v="3"/>
    <x v="0"/>
    <x v="0"/>
    <x v="2"/>
    <x v="0"/>
    <x v="6"/>
    <s v="2024-04-23"/>
    <x v="1"/>
    <n v="4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10"/>
    <x v="2914"/>
    <x v="0"/>
    <x v="1"/>
    <x v="0"/>
    <s v="03.03.10"/>
    <x v="8"/>
    <x v="0"/>
    <x v="4"/>
    <s v="Receitas Da Câmara"/>
    <s v="03.03.10"/>
    <s v="Receitas Da Câmara"/>
    <s v="03.03.10"/>
    <x v="13"/>
    <x v="0"/>
    <x v="3"/>
    <x v="3"/>
    <x v="0"/>
    <x v="0"/>
    <x v="2"/>
    <x v="0"/>
    <x v="6"/>
    <s v="2024-04-23"/>
    <x v="1"/>
    <n v="31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
    <x v="2915"/>
    <x v="0"/>
    <x v="1"/>
    <x v="0"/>
    <s v="03.03.10"/>
    <x v="8"/>
    <x v="0"/>
    <x v="4"/>
    <s v="Receitas Da Câmara"/>
    <s v="03.03.10"/>
    <s v="Receitas Da Câmara"/>
    <s v="03.03.10"/>
    <x v="23"/>
    <x v="0"/>
    <x v="3"/>
    <x v="7"/>
    <x v="0"/>
    <x v="0"/>
    <x v="2"/>
    <x v="0"/>
    <x v="6"/>
    <s v="2024-04-23"/>
    <x v="1"/>
    <n v="6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100"/>
    <x v="2916"/>
    <x v="0"/>
    <x v="1"/>
    <x v="0"/>
    <s v="03.03.10"/>
    <x v="8"/>
    <x v="0"/>
    <x v="4"/>
    <s v="Receitas Da Câmara"/>
    <s v="03.03.10"/>
    <s v="Receitas Da Câmara"/>
    <s v="03.03.10"/>
    <x v="11"/>
    <x v="0"/>
    <x v="0"/>
    <x v="5"/>
    <x v="0"/>
    <x v="0"/>
    <x v="2"/>
    <x v="0"/>
    <x v="6"/>
    <s v="2024-04-24"/>
    <x v="1"/>
    <n v="13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50"/>
    <x v="2917"/>
    <x v="0"/>
    <x v="1"/>
    <x v="0"/>
    <s v="03.03.10"/>
    <x v="8"/>
    <x v="0"/>
    <x v="4"/>
    <s v="Receitas Da Câmara"/>
    <s v="03.03.10"/>
    <s v="Receitas Da Câmara"/>
    <s v="03.03.10"/>
    <x v="13"/>
    <x v="0"/>
    <x v="3"/>
    <x v="3"/>
    <x v="0"/>
    <x v="0"/>
    <x v="2"/>
    <x v="0"/>
    <x v="6"/>
    <s v="2024-04-24"/>
    <x v="1"/>
    <n v="2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880"/>
    <x v="2918"/>
    <x v="0"/>
    <x v="1"/>
    <x v="0"/>
    <s v="03.03.10"/>
    <x v="8"/>
    <x v="0"/>
    <x v="4"/>
    <s v="Receitas Da Câmara"/>
    <s v="03.03.10"/>
    <s v="Receitas Da Câmara"/>
    <s v="03.03.10"/>
    <x v="10"/>
    <x v="0"/>
    <x v="3"/>
    <x v="3"/>
    <x v="0"/>
    <x v="0"/>
    <x v="2"/>
    <x v="0"/>
    <x v="6"/>
    <s v="2024-04-24"/>
    <x v="1"/>
    <n v="208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33"/>
    <x v="2919"/>
    <x v="0"/>
    <x v="1"/>
    <x v="0"/>
    <s v="03.03.10"/>
    <x v="8"/>
    <x v="0"/>
    <x v="4"/>
    <s v="Receitas Da Câmara"/>
    <s v="03.03.10"/>
    <s v="Receitas Da Câmara"/>
    <s v="03.03.10"/>
    <x v="25"/>
    <x v="0"/>
    <x v="3"/>
    <x v="3"/>
    <x v="0"/>
    <x v="0"/>
    <x v="2"/>
    <x v="0"/>
    <x v="6"/>
    <s v="2024-04-24"/>
    <x v="1"/>
    <n v="213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66"/>
    <x v="2920"/>
    <x v="0"/>
    <x v="1"/>
    <x v="0"/>
    <s v="03.03.10"/>
    <x v="8"/>
    <x v="0"/>
    <x v="4"/>
    <s v="Receitas Da Câmara"/>
    <s v="03.03.10"/>
    <s v="Receitas Da Câmara"/>
    <s v="03.03.10"/>
    <x v="9"/>
    <x v="0"/>
    <x v="3"/>
    <x v="3"/>
    <x v="0"/>
    <x v="0"/>
    <x v="2"/>
    <x v="0"/>
    <x v="6"/>
    <s v="2024-04-24"/>
    <x v="1"/>
    <n v="72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025"/>
    <x v="2921"/>
    <x v="0"/>
    <x v="1"/>
    <x v="0"/>
    <s v="03.03.10"/>
    <x v="8"/>
    <x v="0"/>
    <x v="4"/>
    <s v="Receitas Da Câmara"/>
    <s v="03.03.10"/>
    <s v="Receitas Da Câmara"/>
    <s v="03.03.10"/>
    <x v="12"/>
    <x v="0"/>
    <x v="3"/>
    <x v="3"/>
    <x v="0"/>
    <x v="0"/>
    <x v="2"/>
    <x v="0"/>
    <x v="6"/>
    <s v="2024-04-24"/>
    <x v="1"/>
    <n v="19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2922"/>
    <x v="0"/>
    <x v="1"/>
    <x v="0"/>
    <s v="03.03.10"/>
    <x v="8"/>
    <x v="0"/>
    <x v="4"/>
    <s v="Receitas Da Câmara"/>
    <s v="03.03.10"/>
    <s v="Receitas Da Câmara"/>
    <s v="03.03.10"/>
    <x v="6"/>
    <x v="0"/>
    <x v="3"/>
    <x v="3"/>
    <x v="0"/>
    <x v="0"/>
    <x v="2"/>
    <x v="0"/>
    <x v="6"/>
    <s v="2024-04-24"/>
    <x v="1"/>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2923"/>
    <x v="0"/>
    <x v="1"/>
    <x v="0"/>
    <s v="03.03.10"/>
    <x v="8"/>
    <x v="0"/>
    <x v="4"/>
    <s v="Receitas Da Câmara"/>
    <s v="03.03.10"/>
    <s v="Receitas Da Câmara"/>
    <s v="03.03.10"/>
    <x v="42"/>
    <x v="0"/>
    <x v="3"/>
    <x v="3"/>
    <x v="0"/>
    <x v="0"/>
    <x v="2"/>
    <x v="0"/>
    <x v="6"/>
    <s v="2024-04-24"/>
    <x v="1"/>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2924"/>
    <x v="0"/>
    <x v="1"/>
    <x v="0"/>
    <s v="03.03.10"/>
    <x v="8"/>
    <x v="0"/>
    <x v="4"/>
    <s v="Receitas Da Câmara"/>
    <s v="03.03.10"/>
    <s v="Receitas Da Câmara"/>
    <s v="03.03.10"/>
    <x v="20"/>
    <x v="0"/>
    <x v="3"/>
    <x v="3"/>
    <x v="0"/>
    <x v="0"/>
    <x v="2"/>
    <x v="0"/>
    <x v="6"/>
    <s v="2024-04-24"/>
    <x v="1"/>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082"/>
    <x v="2925"/>
    <x v="0"/>
    <x v="1"/>
    <x v="0"/>
    <s v="03.03.10"/>
    <x v="8"/>
    <x v="0"/>
    <x v="4"/>
    <s v="Receitas Da Câmara"/>
    <s v="03.03.10"/>
    <s v="Receitas Da Câmara"/>
    <s v="03.03.10"/>
    <x v="18"/>
    <x v="0"/>
    <x v="0"/>
    <x v="0"/>
    <x v="0"/>
    <x v="0"/>
    <x v="2"/>
    <x v="0"/>
    <x v="6"/>
    <s v="2024-04-24"/>
    <x v="1"/>
    <n v="9208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0"/>
    <x v="2926"/>
    <x v="0"/>
    <x v="1"/>
    <x v="0"/>
    <s v="03.03.10"/>
    <x v="8"/>
    <x v="0"/>
    <x v="4"/>
    <s v="Receitas Da Câmara"/>
    <s v="03.03.10"/>
    <s v="Receitas Da Câmara"/>
    <s v="03.03.10"/>
    <x v="8"/>
    <x v="0"/>
    <x v="3"/>
    <x v="3"/>
    <x v="0"/>
    <x v="0"/>
    <x v="2"/>
    <x v="0"/>
    <x v="6"/>
    <s v="2024-04-24"/>
    <x v="1"/>
    <n v="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70"/>
    <x v="2927"/>
    <x v="0"/>
    <x v="1"/>
    <x v="0"/>
    <s v="03.03.10"/>
    <x v="8"/>
    <x v="0"/>
    <x v="4"/>
    <s v="Receitas Da Câmara"/>
    <s v="03.03.10"/>
    <s v="Receitas Da Câmara"/>
    <s v="03.03.10"/>
    <x v="17"/>
    <x v="0"/>
    <x v="3"/>
    <x v="3"/>
    <x v="0"/>
    <x v="0"/>
    <x v="2"/>
    <x v="0"/>
    <x v="6"/>
    <s v="2024-04-24"/>
    <x v="1"/>
    <n v="207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12500"/>
    <x v="2928"/>
    <x v="0"/>
    <x v="1"/>
    <x v="0"/>
    <s v="03.03.10"/>
    <x v="8"/>
    <x v="0"/>
    <x v="4"/>
    <s v="Receitas Da Câmara"/>
    <s v="03.03.10"/>
    <s v="Receitas Da Câmara"/>
    <s v="03.03.10"/>
    <x v="15"/>
    <x v="0"/>
    <x v="0"/>
    <x v="0"/>
    <x v="0"/>
    <x v="0"/>
    <x v="2"/>
    <x v="0"/>
    <x v="6"/>
    <s v="2024-04-24"/>
    <x v="1"/>
    <n v="112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0000"/>
    <x v="2929"/>
    <x v="0"/>
    <x v="0"/>
    <x v="0"/>
    <s v="01.25.04.22"/>
    <x v="7"/>
    <x v="3"/>
    <x v="3"/>
    <s v="Cultura"/>
    <s v="01.25.04"/>
    <s v="Cultura"/>
    <s v="01.25.04"/>
    <x v="4"/>
    <x v="0"/>
    <x v="2"/>
    <x v="2"/>
    <x v="0"/>
    <x v="1"/>
    <x v="0"/>
    <x v="0"/>
    <x v="4"/>
    <s v="2024-06-03"/>
    <x v="1"/>
    <n v="190000"/>
    <x v="0"/>
    <m/>
    <x v="0"/>
    <m/>
    <x v="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s artistas segurança e técnico de som que atuaram no evento realizado no dia 5 de maio de 2004 da 1ª edição do Festival de Comédia Nhu Puxim, conforme anexo."/>
  </r>
  <r>
    <x v="1"/>
    <n v="0"/>
    <n v="0"/>
    <n v="0"/>
    <n v="30000"/>
    <x v="2930"/>
    <x v="0"/>
    <x v="0"/>
    <x v="0"/>
    <s v="01.25.02.17"/>
    <x v="30"/>
    <x v="3"/>
    <x v="3"/>
    <s v="desporto"/>
    <s v="01.25.02"/>
    <s v="desporto"/>
    <s v="01.25.02"/>
    <x v="1"/>
    <x v="0"/>
    <x v="0"/>
    <x v="0"/>
    <x v="0"/>
    <x v="1"/>
    <x v="1"/>
    <x v="0"/>
    <x v="4"/>
    <s v="2024-06-10"/>
    <x v="1"/>
    <n v="30000"/>
    <x v="0"/>
    <m/>
    <x v="0"/>
    <m/>
    <x v="200"/>
    <n v="100477943"/>
    <x v="0"/>
    <x v="0"/>
    <s v="Construção e Reabilitação de Placas Desportivas"/>
    <s v="ORI"/>
    <x v="0"/>
    <m/>
    <x v="0"/>
    <x v="0"/>
    <x v="0"/>
    <x v="0"/>
    <x v="0"/>
    <x v="0"/>
    <x v="0"/>
    <x v="0"/>
    <x v="0"/>
    <x v="0"/>
    <x v="0"/>
    <s v="Construção e Reabilitação de Placas Desportivas"/>
    <x v="0"/>
    <x v="0"/>
    <x v="0"/>
    <x v="0"/>
    <x v="1"/>
    <x v="0"/>
    <x v="0"/>
    <x v="0"/>
    <x v="0"/>
    <x v="0"/>
    <x v="0"/>
    <x v="0"/>
    <s v="Pagamento referente a aquisição de 100 metro de cabo para a ligação de energia na placa desportiva de Ponta Verde, conforme anexo."/>
  </r>
  <r>
    <x v="1"/>
    <n v="0"/>
    <n v="0"/>
    <n v="0"/>
    <n v="100296"/>
    <x v="2931"/>
    <x v="0"/>
    <x v="0"/>
    <x v="0"/>
    <s v="03.16.15"/>
    <x v="0"/>
    <x v="0"/>
    <x v="0"/>
    <s v="Direção Financeira"/>
    <s v="03.16.15"/>
    <s v="Direção Financeira"/>
    <s v="03.16.15"/>
    <x v="55"/>
    <x v="0"/>
    <x v="0"/>
    <x v="0"/>
    <x v="0"/>
    <x v="0"/>
    <x v="1"/>
    <x v="0"/>
    <x v="4"/>
    <s v="2024-06-03"/>
    <x v="1"/>
    <n v="100296"/>
    <x v="0"/>
    <m/>
    <x v="0"/>
    <m/>
    <x v="6"/>
    <n v="100474914"/>
    <x v="0"/>
    <x v="0"/>
    <s v="Direção Financeira"/>
    <s v="ORI"/>
    <x v="0"/>
    <m/>
    <x v="0"/>
    <x v="0"/>
    <x v="0"/>
    <x v="0"/>
    <x v="0"/>
    <x v="0"/>
    <x v="0"/>
    <x v="0"/>
    <x v="0"/>
    <x v="0"/>
    <x v="0"/>
    <s v="Direção Financeira"/>
    <x v="0"/>
    <x v="0"/>
    <x v="0"/>
    <x v="0"/>
    <x v="0"/>
    <x v="0"/>
    <x v="0"/>
    <x v="1"/>
    <x v="0"/>
    <x v="0"/>
    <x v="0"/>
    <x v="0"/>
    <s v="Pagamento a favor da Cv Telecom, referente a divida, conforme anexo."/>
  </r>
  <r>
    <x v="0"/>
    <n v="0"/>
    <n v="0"/>
    <n v="0"/>
    <n v="60892"/>
    <x v="2932"/>
    <x v="0"/>
    <x v="0"/>
    <x v="0"/>
    <s v="03.16.15"/>
    <x v="0"/>
    <x v="0"/>
    <x v="0"/>
    <s v="Direção Financeira"/>
    <s v="03.16.15"/>
    <s v="Direção Financeira"/>
    <s v="03.16.15"/>
    <x v="58"/>
    <x v="0"/>
    <x v="0"/>
    <x v="1"/>
    <x v="0"/>
    <x v="0"/>
    <x v="0"/>
    <x v="0"/>
    <x v="9"/>
    <s v="2024-07-26"/>
    <x v="2"/>
    <n v="60892"/>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s viaturas afeto aos serviços da CMSM, conforme anexo.  "/>
  </r>
  <r>
    <x v="1"/>
    <n v="0"/>
    <n v="0"/>
    <n v="0"/>
    <n v="100000"/>
    <x v="2933"/>
    <x v="0"/>
    <x v="0"/>
    <x v="0"/>
    <s v="01.27.06.72"/>
    <x v="32"/>
    <x v="1"/>
    <x v="1"/>
    <s v="Requalificação Urbana e habitação"/>
    <s v="01.27.06"/>
    <s v="Requalificação Urbana e habitação"/>
    <s v="01.27.06"/>
    <x v="1"/>
    <x v="0"/>
    <x v="0"/>
    <x v="0"/>
    <x v="0"/>
    <x v="1"/>
    <x v="1"/>
    <x v="0"/>
    <x v="5"/>
    <s v="2024-08-02"/>
    <x v="2"/>
    <n v="100000"/>
    <x v="0"/>
    <m/>
    <x v="0"/>
    <m/>
    <x v="115"/>
    <n v="100478323"/>
    <x v="0"/>
    <x v="0"/>
    <s v="Manutenção e Reabilitação de Edificios Municipais"/>
    <s v="ORI"/>
    <x v="0"/>
    <m/>
    <x v="0"/>
    <x v="0"/>
    <x v="0"/>
    <x v="0"/>
    <x v="0"/>
    <x v="0"/>
    <x v="0"/>
    <x v="0"/>
    <x v="0"/>
    <x v="0"/>
    <x v="0"/>
    <s v="Manutenção e Reabilitação de Edificios Municipais"/>
    <x v="0"/>
    <x v="0"/>
    <x v="0"/>
    <x v="0"/>
    <x v="1"/>
    <x v="0"/>
    <x v="0"/>
    <x v="0"/>
    <x v="0"/>
    <x v="0"/>
    <x v="0"/>
    <x v="0"/>
    <s v="Pagamento referente a reabilitação do teto da esplanada municipal, conforme anexo."/>
  </r>
  <r>
    <x v="0"/>
    <n v="0"/>
    <n v="0"/>
    <n v="0"/>
    <n v="6480"/>
    <x v="2934"/>
    <x v="0"/>
    <x v="1"/>
    <x v="0"/>
    <s v="03.03.10"/>
    <x v="8"/>
    <x v="0"/>
    <x v="4"/>
    <s v="Receitas Da Câmara"/>
    <s v="03.03.10"/>
    <s v="Receitas Da Câmara"/>
    <s v="03.03.10"/>
    <x v="24"/>
    <x v="0"/>
    <x v="3"/>
    <x v="6"/>
    <x v="0"/>
    <x v="0"/>
    <x v="2"/>
    <x v="0"/>
    <x v="5"/>
    <s v="2024-08-03"/>
    <x v="2"/>
    <n v="6480"/>
    <x v="0"/>
    <m/>
    <x v="0"/>
    <m/>
    <x v="6"/>
    <n v="100474914"/>
    <x v="0"/>
    <x v="0"/>
    <s v="Receitas Da Câmara"/>
    <s v="EXT"/>
    <x v="0"/>
    <s v="RDC"/>
    <x v="0"/>
    <x v="0"/>
    <x v="0"/>
    <x v="0"/>
    <x v="0"/>
    <x v="0"/>
    <x v="0"/>
    <x v="0"/>
    <x v="0"/>
    <x v="0"/>
    <x v="0"/>
    <s v="Receitas Da Câmara"/>
    <x v="0"/>
    <x v="0"/>
    <x v="0"/>
    <x v="0"/>
    <x v="0"/>
    <x v="0"/>
    <x v="0"/>
    <x v="0"/>
    <x v="0"/>
    <x v="0"/>
    <x v="0"/>
    <x v="0"/>
    <s v="Recebimento de aluguer de loja nº 5, conforme anexo."/>
  </r>
  <r>
    <x v="0"/>
    <n v="0"/>
    <n v="0"/>
    <n v="0"/>
    <n v="10000"/>
    <x v="2935"/>
    <x v="0"/>
    <x v="0"/>
    <x v="0"/>
    <s v="01.25.04.22"/>
    <x v="7"/>
    <x v="3"/>
    <x v="3"/>
    <s v="Cultura"/>
    <s v="01.25.04"/>
    <s v="Cultura"/>
    <s v="01.25.04"/>
    <x v="4"/>
    <x v="0"/>
    <x v="2"/>
    <x v="2"/>
    <x v="0"/>
    <x v="1"/>
    <x v="0"/>
    <x v="0"/>
    <x v="5"/>
    <s v="2024-08-23"/>
    <x v="2"/>
    <n v="10000"/>
    <x v="0"/>
    <m/>
    <x v="0"/>
    <m/>
    <x v="451"/>
    <n v="10047691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r>
  <r>
    <x v="0"/>
    <n v="0"/>
    <n v="0"/>
    <n v="0"/>
    <n v="20000"/>
    <x v="2936"/>
    <x v="0"/>
    <x v="0"/>
    <x v="0"/>
    <s v="01.25.04.22"/>
    <x v="7"/>
    <x v="3"/>
    <x v="3"/>
    <s v="Cultura"/>
    <s v="01.25.04"/>
    <s v="Cultura"/>
    <s v="01.25.04"/>
    <x v="4"/>
    <x v="0"/>
    <x v="2"/>
    <x v="2"/>
    <x v="0"/>
    <x v="1"/>
    <x v="0"/>
    <x v="0"/>
    <x v="7"/>
    <s v="2024-09-27"/>
    <x v="2"/>
    <n v="20000"/>
    <x v="0"/>
    <m/>
    <x v="0"/>
    <m/>
    <x v="325"/>
    <n v="100475725"/>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disponibilização de som e assistência durante jogos e rádio praça realizado em Pilão Cão em comemoração da festa Nhu São Domingos 2024, conforme anexo. "/>
  </r>
  <r>
    <x v="0"/>
    <n v="0"/>
    <n v="0"/>
    <n v="0"/>
    <n v="83615"/>
    <x v="2733"/>
    <x v="0"/>
    <x v="0"/>
    <x v="0"/>
    <s v="03.16.13"/>
    <x v="41"/>
    <x v="0"/>
    <x v="0"/>
    <s v="Unidade Gestão de Aquisições"/>
    <s v="03.16.13"/>
    <s v="Unidade Gestão de Aquisições"/>
    <s v="03.16.13"/>
    <x v="30"/>
    <x v="0"/>
    <x v="0"/>
    <x v="0"/>
    <x v="1"/>
    <x v="0"/>
    <x v="0"/>
    <x v="0"/>
    <x v="8"/>
    <s v="2024-10-23"/>
    <x v="3"/>
    <n v="83615"/>
    <x v="0"/>
    <m/>
    <x v="0"/>
    <m/>
    <x v="6"/>
    <n v="100474914"/>
    <x v="0"/>
    <x v="0"/>
    <s v="Unidade Gestão de Aquisições"/>
    <s v="ORI"/>
    <x v="0"/>
    <s v="UGA"/>
    <x v="0"/>
    <x v="0"/>
    <x v="0"/>
    <x v="0"/>
    <x v="0"/>
    <x v="0"/>
    <x v="0"/>
    <x v="0"/>
    <x v="0"/>
    <x v="0"/>
    <x v="0"/>
    <s v="Unidade Gestão de Aquisições"/>
    <x v="0"/>
    <x v="0"/>
    <x v="0"/>
    <x v="0"/>
    <x v="0"/>
    <x v="0"/>
    <x v="0"/>
    <x v="0"/>
    <x v="0"/>
    <x v="0"/>
    <x v="0"/>
    <x v="0"/>
    <s v="Pagamento de salário referente a 10-2024"/>
  </r>
  <r>
    <x v="0"/>
    <n v="0"/>
    <n v="0"/>
    <n v="0"/>
    <n v="20000"/>
    <x v="2937"/>
    <x v="0"/>
    <x v="0"/>
    <x v="0"/>
    <s v="01.25.04.22"/>
    <x v="7"/>
    <x v="3"/>
    <x v="3"/>
    <s v="Cultura"/>
    <s v="01.25.04"/>
    <s v="Cultura"/>
    <s v="01.25.04"/>
    <x v="4"/>
    <x v="0"/>
    <x v="2"/>
    <x v="2"/>
    <x v="0"/>
    <x v="1"/>
    <x v="0"/>
    <x v="0"/>
    <x v="8"/>
    <s v="2024-10-18"/>
    <x v="3"/>
    <n v="20000"/>
    <x v="0"/>
    <m/>
    <x v="0"/>
    <m/>
    <x v="452"/>
    <n v="100476725"/>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Maxima Furtado Cardoso, referente a gratificação atuação no festival de batuque e funaná, conforme anexo. "/>
  </r>
  <r>
    <x v="0"/>
    <n v="0"/>
    <n v="0"/>
    <n v="0"/>
    <n v="2682"/>
    <x v="2938"/>
    <x v="0"/>
    <x v="0"/>
    <x v="0"/>
    <s v="03.16.32"/>
    <x v="29"/>
    <x v="0"/>
    <x v="0"/>
    <s v="Gabinete de Comunicação e Imagem"/>
    <s v="03.16.32"/>
    <s v="Gabinete de Comunicação e Imagem"/>
    <s v="03.16.32"/>
    <x v="60"/>
    <x v="0"/>
    <x v="0"/>
    <x v="0"/>
    <x v="0"/>
    <x v="0"/>
    <x v="0"/>
    <x v="0"/>
    <x v="8"/>
    <s v="2024-10-23"/>
    <x v="3"/>
    <n v="2682"/>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10-2024"/>
  </r>
  <r>
    <x v="0"/>
    <n v="0"/>
    <n v="0"/>
    <n v="0"/>
    <n v="1653"/>
    <x v="2938"/>
    <x v="0"/>
    <x v="0"/>
    <x v="0"/>
    <s v="03.16.32"/>
    <x v="29"/>
    <x v="0"/>
    <x v="0"/>
    <s v="Gabinete de Comunicação e Imagem"/>
    <s v="03.16.32"/>
    <s v="Gabinete de Comunicação e Imagem"/>
    <s v="03.16.32"/>
    <x v="28"/>
    <x v="0"/>
    <x v="0"/>
    <x v="0"/>
    <x v="0"/>
    <x v="0"/>
    <x v="0"/>
    <x v="0"/>
    <x v="8"/>
    <s v="2024-10-23"/>
    <x v="3"/>
    <n v="1653"/>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10-2024"/>
  </r>
  <r>
    <x v="0"/>
    <n v="0"/>
    <n v="0"/>
    <n v="0"/>
    <n v="19364"/>
    <x v="2938"/>
    <x v="0"/>
    <x v="0"/>
    <x v="0"/>
    <s v="03.16.32"/>
    <x v="29"/>
    <x v="0"/>
    <x v="0"/>
    <s v="Gabinete de Comunicação e Imagem"/>
    <s v="03.16.32"/>
    <s v="Gabinete de Comunicação e Imagem"/>
    <s v="03.16.32"/>
    <x v="30"/>
    <x v="0"/>
    <x v="0"/>
    <x v="0"/>
    <x v="1"/>
    <x v="0"/>
    <x v="0"/>
    <x v="0"/>
    <x v="8"/>
    <s v="2024-10-23"/>
    <x v="3"/>
    <n v="19364"/>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10-2024"/>
  </r>
  <r>
    <x v="0"/>
    <n v="0"/>
    <n v="0"/>
    <n v="0"/>
    <n v="1590"/>
    <x v="2938"/>
    <x v="0"/>
    <x v="0"/>
    <x v="0"/>
    <s v="03.16.32"/>
    <x v="29"/>
    <x v="0"/>
    <x v="0"/>
    <s v="Gabinete de Comunicação e Imagem"/>
    <s v="03.16.32"/>
    <s v="Gabinete de Comunicação e Imagem"/>
    <s v="03.16.32"/>
    <x v="60"/>
    <x v="0"/>
    <x v="0"/>
    <x v="0"/>
    <x v="0"/>
    <x v="0"/>
    <x v="0"/>
    <x v="0"/>
    <x v="8"/>
    <s v="2024-10-23"/>
    <x v="3"/>
    <n v="1590"/>
    <x v="0"/>
    <m/>
    <x v="0"/>
    <m/>
    <x v="19"/>
    <n v="100474706"/>
    <x v="0"/>
    <x v="6"/>
    <s v="Gabinete de Comunicação e Imagem"/>
    <s v="ORI"/>
    <x v="0"/>
    <s v="GCI"/>
    <x v="0"/>
    <x v="0"/>
    <x v="0"/>
    <x v="0"/>
    <x v="0"/>
    <x v="0"/>
    <x v="0"/>
    <x v="0"/>
    <x v="0"/>
    <x v="0"/>
    <x v="0"/>
    <s v="Gabinete de Comunicação e Imagem"/>
    <x v="0"/>
    <x v="0"/>
    <x v="0"/>
    <x v="0"/>
    <x v="0"/>
    <x v="0"/>
    <x v="0"/>
    <x v="0"/>
    <x v="0"/>
    <x v="0"/>
    <x v="6"/>
    <x v="0"/>
    <s v="Pagamento de salário referente a 10-2024"/>
  </r>
  <r>
    <x v="0"/>
    <n v="0"/>
    <n v="0"/>
    <n v="0"/>
    <n v="980"/>
    <x v="2938"/>
    <x v="0"/>
    <x v="0"/>
    <x v="0"/>
    <s v="03.16.32"/>
    <x v="29"/>
    <x v="0"/>
    <x v="0"/>
    <s v="Gabinete de Comunicação e Imagem"/>
    <s v="03.16.32"/>
    <s v="Gabinete de Comunicação e Imagem"/>
    <s v="03.16.32"/>
    <x v="28"/>
    <x v="0"/>
    <x v="0"/>
    <x v="0"/>
    <x v="0"/>
    <x v="0"/>
    <x v="0"/>
    <x v="0"/>
    <x v="8"/>
    <s v="2024-10-23"/>
    <x v="3"/>
    <n v="980"/>
    <x v="0"/>
    <m/>
    <x v="0"/>
    <m/>
    <x v="19"/>
    <n v="100474706"/>
    <x v="0"/>
    <x v="6"/>
    <s v="Gabinete de Comunicação e Imagem"/>
    <s v="ORI"/>
    <x v="0"/>
    <s v="GCI"/>
    <x v="0"/>
    <x v="0"/>
    <x v="0"/>
    <x v="0"/>
    <x v="0"/>
    <x v="0"/>
    <x v="0"/>
    <x v="0"/>
    <x v="0"/>
    <x v="0"/>
    <x v="0"/>
    <s v="Gabinete de Comunicação e Imagem"/>
    <x v="0"/>
    <x v="0"/>
    <x v="0"/>
    <x v="0"/>
    <x v="0"/>
    <x v="0"/>
    <x v="0"/>
    <x v="0"/>
    <x v="0"/>
    <x v="0"/>
    <x v="6"/>
    <x v="0"/>
    <s v="Pagamento de salário referente a 10-2024"/>
  </r>
  <r>
    <x v="0"/>
    <n v="0"/>
    <n v="0"/>
    <n v="0"/>
    <n v="11483"/>
    <x v="2938"/>
    <x v="0"/>
    <x v="0"/>
    <x v="0"/>
    <s v="03.16.32"/>
    <x v="29"/>
    <x v="0"/>
    <x v="0"/>
    <s v="Gabinete de Comunicação e Imagem"/>
    <s v="03.16.32"/>
    <s v="Gabinete de Comunicação e Imagem"/>
    <s v="03.16.32"/>
    <x v="30"/>
    <x v="0"/>
    <x v="0"/>
    <x v="0"/>
    <x v="1"/>
    <x v="0"/>
    <x v="0"/>
    <x v="0"/>
    <x v="8"/>
    <s v="2024-10-23"/>
    <x v="3"/>
    <n v="11483"/>
    <x v="0"/>
    <m/>
    <x v="0"/>
    <m/>
    <x v="19"/>
    <n v="100474706"/>
    <x v="0"/>
    <x v="6"/>
    <s v="Gabinete de Comunicação e Imagem"/>
    <s v="ORI"/>
    <x v="0"/>
    <s v="GCI"/>
    <x v="0"/>
    <x v="0"/>
    <x v="0"/>
    <x v="0"/>
    <x v="0"/>
    <x v="0"/>
    <x v="0"/>
    <x v="0"/>
    <x v="0"/>
    <x v="0"/>
    <x v="0"/>
    <s v="Gabinete de Comunicação e Imagem"/>
    <x v="0"/>
    <x v="0"/>
    <x v="0"/>
    <x v="0"/>
    <x v="0"/>
    <x v="0"/>
    <x v="0"/>
    <x v="0"/>
    <x v="0"/>
    <x v="0"/>
    <x v="6"/>
    <x v="0"/>
    <s v="Pagamento de salário referente a 10-2024"/>
  </r>
  <r>
    <x v="0"/>
    <n v="0"/>
    <n v="0"/>
    <n v="0"/>
    <n v="20061"/>
    <x v="2938"/>
    <x v="0"/>
    <x v="0"/>
    <x v="0"/>
    <s v="03.16.32"/>
    <x v="29"/>
    <x v="0"/>
    <x v="0"/>
    <s v="Gabinete de Comunicação e Imagem"/>
    <s v="03.16.32"/>
    <s v="Gabinete de Comunicação e Imagem"/>
    <s v="03.16.32"/>
    <x v="60"/>
    <x v="0"/>
    <x v="0"/>
    <x v="0"/>
    <x v="0"/>
    <x v="0"/>
    <x v="0"/>
    <x v="0"/>
    <x v="8"/>
    <s v="2024-10-23"/>
    <x v="3"/>
    <n v="20061"/>
    <x v="0"/>
    <m/>
    <x v="0"/>
    <m/>
    <x v="6"/>
    <n v="100474914"/>
    <x v="0"/>
    <x v="0"/>
    <s v="Gabinete de Comunicação e Imagem"/>
    <s v="ORI"/>
    <x v="0"/>
    <s v="GCI"/>
    <x v="0"/>
    <x v="0"/>
    <x v="0"/>
    <x v="0"/>
    <x v="0"/>
    <x v="0"/>
    <x v="0"/>
    <x v="0"/>
    <x v="0"/>
    <x v="0"/>
    <x v="0"/>
    <s v="Gabinete de Comunicação e Imagem"/>
    <x v="0"/>
    <x v="0"/>
    <x v="0"/>
    <x v="0"/>
    <x v="0"/>
    <x v="0"/>
    <x v="0"/>
    <x v="0"/>
    <x v="0"/>
    <x v="0"/>
    <x v="0"/>
    <x v="0"/>
    <s v="Pagamento de salário referente a 10-2024"/>
  </r>
  <r>
    <x v="0"/>
    <n v="0"/>
    <n v="0"/>
    <n v="0"/>
    <n v="12367"/>
    <x v="2938"/>
    <x v="0"/>
    <x v="0"/>
    <x v="0"/>
    <s v="03.16.32"/>
    <x v="29"/>
    <x v="0"/>
    <x v="0"/>
    <s v="Gabinete de Comunicação e Imagem"/>
    <s v="03.16.32"/>
    <s v="Gabinete de Comunicação e Imagem"/>
    <s v="03.16.32"/>
    <x v="28"/>
    <x v="0"/>
    <x v="0"/>
    <x v="0"/>
    <x v="0"/>
    <x v="0"/>
    <x v="0"/>
    <x v="0"/>
    <x v="8"/>
    <s v="2024-10-23"/>
    <x v="3"/>
    <n v="12367"/>
    <x v="0"/>
    <m/>
    <x v="0"/>
    <m/>
    <x v="6"/>
    <n v="100474914"/>
    <x v="0"/>
    <x v="0"/>
    <s v="Gabinete de Comunicação e Imagem"/>
    <s v="ORI"/>
    <x v="0"/>
    <s v="GCI"/>
    <x v="0"/>
    <x v="0"/>
    <x v="0"/>
    <x v="0"/>
    <x v="0"/>
    <x v="0"/>
    <x v="0"/>
    <x v="0"/>
    <x v="0"/>
    <x v="0"/>
    <x v="0"/>
    <s v="Gabinete de Comunicação e Imagem"/>
    <x v="0"/>
    <x v="0"/>
    <x v="0"/>
    <x v="0"/>
    <x v="0"/>
    <x v="0"/>
    <x v="0"/>
    <x v="0"/>
    <x v="0"/>
    <x v="0"/>
    <x v="0"/>
    <x v="0"/>
    <s v="Pagamento de salário referente a 10-2024"/>
  </r>
  <r>
    <x v="0"/>
    <n v="0"/>
    <n v="0"/>
    <n v="0"/>
    <n v="144815"/>
    <x v="2938"/>
    <x v="0"/>
    <x v="0"/>
    <x v="0"/>
    <s v="03.16.32"/>
    <x v="29"/>
    <x v="0"/>
    <x v="0"/>
    <s v="Gabinete de Comunicação e Imagem"/>
    <s v="03.16.32"/>
    <s v="Gabinete de Comunicação e Imagem"/>
    <s v="03.16.32"/>
    <x v="30"/>
    <x v="0"/>
    <x v="0"/>
    <x v="0"/>
    <x v="1"/>
    <x v="0"/>
    <x v="0"/>
    <x v="0"/>
    <x v="8"/>
    <s v="2024-10-23"/>
    <x v="3"/>
    <n v="144815"/>
    <x v="0"/>
    <m/>
    <x v="0"/>
    <m/>
    <x v="6"/>
    <n v="100474914"/>
    <x v="0"/>
    <x v="0"/>
    <s v="Gabinete de Comunicação e Imagem"/>
    <s v="ORI"/>
    <x v="0"/>
    <s v="GCI"/>
    <x v="0"/>
    <x v="0"/>
    <x v="0"/>
    <x v="0"/>
    <x v="0"/>
    <x v="0"/>
    <x v="0"/>
    <x v="0"/>
    <x v="0"/>
    <x v="0"/>
    <x v="0"/>
    <s v="Gabinete de Comunicação e Imagem"/>
    <x v="0"/>
    <x v="0"/>
    <x v="0"/>
    <x v="0"/>
    <x v="0"/>
    <x v="0"/>
    <x v="0"/>
    <x v="0"/>
    <x v="0"/>
    <x v="0"/>
    <x v="0"/>
    <x v="0"/>
    <s v="Pagamento de salário referente a 10-2024"/>
  </r>
  <r>
    <x v="0"/>
    <n v="0"/>
    <n v="0"/>
    <n v="0"/>
    <n v="520"/>
    <x v="2939"/>
    <x v="0"/>
    <x v="0"/>
    <x v="0"/>
    <s v="03.16.17"/>
    <x v="51"/>
    <x v="0"/>
    <x v="0"/>
    <s v="Direção Proteção Civil"/>
    <s v="03.16.17"/>
    <s v="Direção Proteção Civil"/>
    <s v="03.16.17"/>
    <x v="28"/>
    <x v="0"/>
    <x v="0"/>
    <x v="0"/>
    <x v="0"/>
    <x v="0"/>
    <x v="0"/>
    <x v="0"/>
    <x v="8"/>
    <s v="2024-10-23"/>
    <x v="3"/>
    <n v="520"/>
    <x v="0"/>
    <m/>
    <x v="0"/>
    <m/>
    <x v="15"/>
    <n v="100479277"/>
    <x v="0"/>
    <x v="2"/>
    <s v="Direção Proteção Civil"/>
    <s v="ORI"/>
    <x v="0"/>
    <m/>
    <x v="0"/>
    <x v="0"/>
    <x v="0"/>
    <x v="0"/>
    <x v="0"/>
    <x v="0"/>
    <x v="0"/>
    <x v="0"/>
    <x v="0"/>
    <x v="0"/>
    <x v="0"/>
    <s v="Direção Proteção Civil"/>
    <x v="0"/>
    <x v="0"/>
    <x v="0"/>
    <x v="0"/>
    <x v="0"/>
    <x v="0"/>
    <x v="0"/>
    <x v="0"/>
    <x v="0"/>
    <x v="0"/>
    <x v="2"/>
    <x v="0"/>
    <s v="Pagamento de salário referente a 10-2024"/>
  </r>
  <r>
    <x v="0"/>
    <n v="0"/>
    <n v="0"/>
    <n v="0"/>
    <n v="1021"/>
    <x v="2939"/>
    <x v="0"/>
    <x v="0"/>
    <x v="0"/>
    <s v="03.16.17"/>
    <x v="51"/>
    <x v="0"/>
    <x v="0"/>
    <s v="Direção Proteção Civil"/>
    <s v="03.16.17"/>
    <s v="Direção Proteção Civil"/>
    <s v="03.16.17"/>
    <x v="30"/>
    <x v="0"/>
    <x v="0"/>
    <x v="0"/>
    <x v="1"/>
    <x v="0"/>
    <x v="0"/>
    <x v="0"/>
    <x v="8"/>
    <s v="2024-10-23"/>
    <x v="3"/>
    <n v="1021"/>
    <x v="0"/>
    <m/>
    <x v="0"/>
    <m/>
    <x v="15"/>
    <n v="100479277"/>
    <x v="0"/>
    <x v="2"/>
    <s v="Direção Proteção Civil"/>
    <s v="ORI"/>
    <x v="0"/>
    <m/>
    <x v="0"/>
    <x v="0"/>
    <x v="0"/>
    <x v="0"/>
    <x v="0"/>
    <x v="0"/>
    <x v="0"/>
    <x v="0"/>
    <x v="0"/>
    <x v="0"/>
    <x v="0"/>
    <s v="Direção Proteção Civil"/>
    <x v="0"/>
    <x v="0"/>
    <x v="0"/>
    <x v="0"/>
    <x v="0"/>
    <x v="0"/>
    <x v="0"/>
    <x v="0"/>
    <x v="0"/>
    <x v="0"/>
    <x v="2"/>
    <x v="0"/>
    <s v="Pagamento de salário referente a 10-2024"/>
  </r>
  <r>
    <x v="0"/>
    <n v="0"/>
    <n v="0"/>
    <n v="0"/>
    <n v="1029"/>
    <x v="2939"/>
    <x v="0"/>
    <x v="0"/>
    <x v="0"/>
    <s v="03.16.17"/>
    <x v="51"/>
    <x v="0"/>
    <x v="0"/>
    <s v="Direção Proteção Civil"/>
    <s v="03.16.17"/>
    <s v="Direção Proteção Civil"/>
    <s v="03.16.17"/>
    <x v="28"/>
    <x v="0"/>
    <x v="0"/>
    <x v="0"/>
    <x v="0"/>
    <x v="0"/>
    <x v="0"/>
    <x v="0"/>
    <x v="8"/>
    <s v="2024-10-23"/>
    <x v="3"/>
    <n v="1029"/>
    <x v="0"/>
    <m/>
    <x v="0"/>
    <m/>
    <x v="2"/>
    <n v="100474696"/>
    <x v="0"/>
    <x v="1"/>
    <s v="Direção Proteção Civil"/>
    <s v="ORI"/>
    <x v="0"/>
    <m/>
    <x v="0"/>
    <x v="0"/>
    <x v="0"/>
    <x v="0"/>
    <x v="0"/>
    <x v="0"/>
    <x v="0"/>
    <x v="0"/>
    <x v="0"/>
    <x v="0"/>
    <x v="0"/>
    <s v="Direção Proteção Civil"/>
    <x v="0"/>
    <x v="0"/>
    <x v="0"/>
    <x v="0"/>
    <x v="0"/>
    <x v="0"/>
    <x v="0"/>
    <x v="0"/>
    <x v="0"/>
    <x v="0"/>
    <x v="1"/>
    <x v="0"/>
    <s v="Pagamento de salário referente a 10-2024"/>
  </r>
  <r>
    <x v="0"/>
    <n v="0"/>
    <n v="0"/>
    <n v="0"/>
    <n v="2021"/>
    <x v="2939"/>
    <x v="0"/>
    <x v="0"/>
    <x v="0"/>
    <s v="03.16.17"/>
    <x v="51"/>
    <x v="0"/>
    <x v="0"/>
    <s v="Direção Proteção Civil"/>
    <s v="03.16.17"/>
    <s v="Direção Proteção Civil"/>
    <s v="03.16.17"/>
    <x v="30"/>
    <x v="0"/>
    <x v="0"/>
    <x v="0"/>
    <x v="1"/>
    <x v="0"/>
    <x v="0"/>
    <x v="0"/>
    <x v="8"/>
    <s v="2024-10-23"/>
    <x v="3"/>
    <n v="2021"/>
    <x v="0"/>
    <m/>
    <x v="0"/>
    <m/>
    <x v="2"/>
    <n v="100474696"/>
    <x v="0"/>
    <x v="1"/>
    <s v="Direção Proteção Civil"/>
    <s v="ORI"/>
    <x v="0"/>
    <m/>
    <x v="0"/>
    <x v="0"/>
    <x v="0"/>
    <x v="0"/>
    <x v="0"/>
    <x v="0"/>
    <x v="0"/>
    <x v="0"/>
    <x v="0"/>
    <x v="0"/>
    <x v="0"/>
    <s v="Direção Proteção Civil"/>
    <x v="0"/>
    <x v="0"/>
    <x v="0"/>
    <x v="0"/>
    <x v="0"/>
    <x v="0"/>
    <x v="0"/>
    <x v="0"/>
    <x v="0"/>
    <x v="0"/>
    <x v="1"/>
    <x v="0"/>
    <s v="Pagamento de salário referente a 10-2024"/>
  </r>
  <r>
    <x v="0"/>
    <n v="0"/>
    <n v="0"/>
    <n v="0"/>
    <n v="202"/>
    <x v="2939"/>
    <x v="0"/>
    <x v="0"/>
    <x v="0"/>
    <s v="03.16.17"/>
    <x v="51"/>
    <x v="0"/>
    <x v="0"/>
    <s v="Direção Proteção Civil"/>
    <s v="03.16.17"/>
    <s v="Direção Proteção Civil"/>
    <s v="03.16.17"/>
    <x v="28"/>
    <x v="0"/>
    <x v="0"/>
    <x v="0"/>
    <x v="0"/>
    <x v="0"/>
    <x v="0"/>
    <x v="0"/>
    <x v="8"/>
    <s v="2024-10-23"/>
    <x v="3"/>
    <n v="202"/>
    <x v="0"/>
    <m/>
    <x v="0"/>
    <m/>
    <x v="136"/>
    <n v="100478986"/>
    <x v="0"/>
    <x v="10"/>
    <s v="Direção Proteção Civil"/>
    <s v="ORI"/>
    <x v="0"/>
    <m/>
    <x v="0"/>
    <x v="0"/>
    <x v="0"/>
    <x v="0"/>
    <x v="0"/>
    <x v="0"/>
    <x v="0"/>
    <x v="0"/>
    <x v="0"/>
    <x v="0"/>
    <x v="0"/>
    <s v="Direção Proteção Civil"/>
    <x v="0"/>
    <x v="0"/>
    <x v="0"/>
    <x v="0"/>
    <x v="0"/>
    <x v="0"/>
    <x v="0"/>
    <x v="0"/>
    <x v="0"/>
    <x v="0"/>
    <x v="10"/>
    <x v="0"/>
    <s v="Pagamento de salário referente a 10-2024"/>
  </r>
  <r>
    <x v="0"/>
    <n v="0"/>
    <n v="0"/>
    <n v="0"/>
    <n v="398"/>
    <x v="2939"/>
    <x v="0"/>
    <x v="0"/>
    <x v="0"/>
    <s v="03.16.17"/>
    <x v="51"/>
    <x v="0"/>
    <x v="0"/>
    <s v="Direção Proteção Civil"/>
    <s v="03.16.17"/>
    <s v="Direção Proteção Civil"/>
    <s v="03.16.17"/>
    <x v="30"/>
    <x v="0"/>
    <x v="0"/>
    <x v="0"/>
    <x v="1"/>
    <x v="0"/>
    <x v="0"/>
    <x v="0"/>
    <x v="8"/>
    <s v="2024-10-23"/>
    <x v="3"/>
    <n v="398"/>
    <x v="0"/>
    <m/>
    <x v="0"/>
    <m/>
    <x v="136"/>
    <n v="100478986"/>
    <x v="0"/>
    <x v="10"/>
    <s v="Direção Proteção Civil"/>
    <s v="ORI"/>
    <x v="0"/>
    <m/>
    <x v="0"/>
    <x v="0"/>
    <x v="0"/>
    <x v="0"/>
    <x v="0"/>
    <x v="0"/>
    <x v="0"/>
    <x v="0"/>
    <x v="0"/>
    <x v="0"/>
    <x v="0"/>
    <s v="Direção Proteção Civil"/>
    <x v="0"/>
    <x v="0"/>
    <x v="0"/>
    <x v="0"/>
    <x v="0"/>
    <x v="0"/>
    <x v="0"/>
    <x v="0"/>
    <x v="0"/>
    <x v="0"/>
    <x v="10"/>
    <x v="0"/>
    <s v="Pagamento de salário referente a 10-2024"/>
  </r>
  <r>
    <x v="0"/>
    <n v="0"/>
    <n v="0"/>
    <n v="0"/>
    <n v="287"/>
    <x v="2939"/>
    <x v="0"/>
    <x v="0"/>
    <x v="0"/>
    <s v="03.16.17"/>
    <x v="51"/>
    <x v="0"/>
    <x v="0"/>
    <s v="Direção Proteção Civil"/>
    <s v="03.16.17"/>
    <s v="Direção Proteção Civil"/>
    <s v="03.16.17"/>
    <x v="28"/>
    <x v="0"/>
    <x v="0"/>
    <x v="0"/>
    <x v="0"/>
    <x v="0"/>
    <x v="0"/>
    <x v="0"/>
    <x v="8"/>
    <s v="2024-10-23"/>
    <x v="3"/>
    <n v="287"/>
    <x v="0"/>
    <m/>
    <x v="0"/>
    <m/>
    <x v="18"/>
    <n v="100478987"/>
    <x v="0"/>
    <x v="5"/>
    <s v="Direção Proteção Civil"/>
    <s v="ORI"/>
    <x v="0"/>
    <m/>
    <x v="0"/>
    <x v="0"/>
    <x v="0"/>
    <x v="0"/>
    <x v="0"/>
    <x v="0"/>
    <x v="0"/>
    <x v="0"/>
    <x v="0"/>
    <x v="0"/>
    <x v="0"/>
    <s v="Direção Proteção Civil"/>
    <x v="0"/>
    <x v="0"/>
    <x v="0"/>
    <x v="0"/>
    <x v="0"/>
    <x v="0"/>
    <x v="0"/>
    <x v="0"/>
    <x v="0"/>
    <x v="0"/>
    <x v="5"/>
    <x v="0"/>
    <s v="Pagamento de salário referente a 10-2024"/>
  </r>
  <r>
    <x v="0"/>
    <n v="0"/>
    <n v="0"/>
    <n v="0"/>
    <n v="563"/>
    <x v="2939"/>
    <x v="0"/>
    <x v="0"/>
    <x v="0"/>
    <s v="03.16.17"/>
    <x v="51"/>
    <x v="0"/>
    <x v="0"/>
    <s v="Direção Proteção Civil"/>
    <s v="03.16.17"/>
    <s v="Direção Proteção Civil"/>
    <s v="03.16.17"/>
    <x v="30"/>
    <x v="0"/>
    <x v="0"/>
    <x v="0"/>
    <x v="1"/>
    <x v="0"/>
    <x v="0"/>
    <x v="0"/>
    <x v="8"/>
    <s v="2024-10-23"/>
    <x v="3"/>
    <n v="563"/>
    <x v="0"/>
    <m/>
    <x v="0"/>
    <m/>
    <x v="18"/>
    <n v="100478987"/>
    <x v="0"/>
    <x v="5"/>
    <s v="Direção Proteção Civil"/>
    <s v="ORI"/>
    <x v="0"/>
    <m/>
    <x v="0"/>
    <x v="0"/>
    <x v="0"/>
    <x v="0"/>
    <x v="0"/>
    <x v="0"/>
    <x v="0"/>
    <x v="0"/>
    <x v="0"/>
    <x v="0"/>
    <x v="0"/>
    <s v="Direção Proteção Civil"/>
    <x v="0"/>
    <x v="0"/>
    <x v="0"/>
    <x v="0"/>
    <x v="0"/>
    <x v="0"/>
    <x v="0"/>
    <x v="0"/>
    <x v="0"/>
    <x v="0"/>
    <x v="5"/>
    <x v="0"/>
    <s v="Pagamento de salário referente a 10-2024"/>
  </r>
  <r>
    <x v="0"/>
    <n v="0"/>
    <n v="0"/>
    <n v="0"/>
    <n v="2296"/>
    <x v="2939"/>
    <x v="0"/>
    <x v="0"/>
    <x v="0"/>
    <s v="03.16.17"/>
    <x v="51"/>
    <x v="0"/>
    <x v="0"/>
    <s v="Direção Proteção Civil"/>
    <s v="03.16.17"/>
    <s v="Direção Proteção Civil"/>
    <s v="03.16.17"/>
    <x v="28"/>
    <x v="0"/>
    <x v="0"/>
    <x v="0"/>
    <x v="0"/>
    <x v="0"/>
    <x v="0"/>
    <x v="0"/>
    <x v="8"/>
    <s v="2024-10-23"/>
    <x v="3"/>
    <n v="2296"/>
    <x v="0"/>
    <m/>
    <x v="0"/>
    <m/>
    <x v="19"/>
    <n v="100474706"/>
    <x v="0"/>
    <x v="6"/>
    <s v="Direção Proteção Civil"/>
    <s v="ORI"/>
    <x v="0"/>
    <m/>
    <x v="0"/>
    <x v="0"/>
    <x v="0"/>
    <x v="0"/>
    <x v="0"/>
    <x v="0"/>
    <x v="0"/>
    <x v="0"/>
    <x v="0"/>
    <x v="0"/>
    <x v="0"/>
    <s v="Direção Proteção Civil"/>
    <x v="0"/>
    <x v="0"/>
    <x v="0"/>
    <x v="0"/>
    <x v="0"/>
    <x v="0"/>
    <x v="0"/>
    <x v="0"/>
    <x v="0"/>
    <x v="0"/>
    <x v="6"/>
    <x v="0"/>
    <s v="Pagamento de salário referente a 10-2024"/>
  </r>
  <r>
    <x v="0"/>
    <n v="0"/>
    <n v="0"/>
    <n v="0"/>
    <n v="4504"/>
    <x v="2939"/>
    <x v="0"/>
    <x v="0"/>
    <x v="0"/>
    <s v="03.16.17"/>
    <x v="51"/>
    <x v="0"/>
    <x v="0"/>
    <s v="Direção Proteção Civil"/>
    <s v="03.16.17"/>
    <s v="Direção Proteção Civil"/>
    <s v="03.16.17"/>
    <x v="30"/>
    <x v="0"/>
    <x v="0"/>
    <x v="0"/>
    <x v="1"/>
    <x v="0"/>
    <x v="0"/>
    <x v="0"/>
    <x v="8"/>
    <s v="2024-10-23"/>
    <x v="3"/>
    <n v="4504"/>
    <x v="0"/>
    <m/>
    <x v="0"/>
    <m/>
    <x v="19"/>
    <n v="100474706"/>
    <x v="0"/>
    <x v="6"/>
    <s v="Direção Proteção Civil"/>
    <s v="ORI"/>
    <x v="0"/>
    <m/>
    <x v="0"/>
    <x v="0"/>
    <x v="0"/>
    <x v="0"/>
    <x v="0"/>
    <x v="0"/>
    <x v="0"/>
    <x v="0"/>
    <x v="0"/>
    <x v="0"/>
    <x v="0"/>
    <s v="Direção Proteção Civil"/>
    <x v="0"/>
    <x v="0"/>
    <x v="0"/>
    <x v="0"/>
    <x v="0"/>
    <x v="0"/>
    <x v="0"/>
    <x v="0"/>
    <x v="0"/>
    <x v="0"/>
    <x v="6"/>
    <x v="0"/>
    <s v="Pagamento de salário referente a 10-2024"/>
  </r>
  <r>
    <x v="0"/>
    <n v="0"/>
    <n v="0"/>
    <n v="0"/>
    <n v="38999"/>
    <x v="2939"/>
    <x v="0"/>
    <x v="0"/>
    <x v="0"/>
    <s v="03.16.17"/>
    <x v="51"/>
    <x v="0"/>
    <x v="0"/>
    <s v="Direção Proteção Civil"/>
    <s v="03.16.17"/>
    <s v="Direção Proteção Civil"/>
    <s v="03.16.17"/>
    <x v="28"/>
    <x v="0"/>
    <x v="0"/>
    <x v="0"/>
    <x v="0"/>
    <x v="0"/>
    <x v="0"/>
    <x v="0"/>
    <x v="8"/>
    <s v="2024-10-23"/>
    <x v="3"/>
    <n v="38999"/>
    <x v="0"/>
    <m/>
    <x v="0"/>
    <m/>
    <x v="6"/>
    <n v="100474914"/>
    <x v="0"/>
    <x v="0"/>
    <s v="Direção Proteção Civil"/>
    <s v="ORI"/>
    <x v="0"/>
    <m/>
    <x v="0"/>
    <x v="0"/>
    <x v="0"/>
    <x v="0"/>
    <x v="0"/>
    <x v="0"/>
    <x v="0"/>
    <x v="0"/>
    <x v="0"/>
    <x v="0"/>
    <x v="0"/>
    <s v="Direção Proteção Civil"/>
    <x v="0"/>
    <x v="0"/>
    <x v="0"/>
    <x v="0"/>
    <x v="0"/>
    <x v="0"/>
    <x v="0"/>
    <x v="0"/>
    <x v="0"/>
    <x v="0"/>
    <x v="0"/>
    <x v="0"/>
    <s v="Pagamento de salário referente a 10-2024"/>
  </r>
  <r>
    <x v="0"/>
    <n v="0"/>
    <n v="0"/>
    <n v="0"/>
    <n v="76493"/>
    <x v="2939"/>
    <x v="0"/>
    <x v="0"/>
    <x v="0"/>
    <s v="03.16.17"/>
    <x v="51"/>
    <x v="0"/>
    <x v="0"/>
    <s v="Direção Proteção Civil"/>
    <s v="03.16.17"/>
    <s v="Direção Proteção Civil"/>
    <s v="03.16.17"/>
    <x v="30"/>
    <x v="0"/>
    <x v="0"/>
    <x v="0"/>
    <x v="1"/>
    <x v="0"/>
    <x v="0"/>
    <x v="0"/>
    <x v="8"/>
    <s v="2024-10-23"/>
    <x v="3"/>
    <n v="76493"/>
    <x v="0"/>
    <m/>
    <x v="0"/>
    <m/>
    <x v="6"/>
    <n v="100474914"/>
    <x v="0"/>
    <x v="0"/>
    <s v="Direção Proteção Civil"/>
    <s v="ORI"/>
    <x v="0"/>
    <m/>
    <x v="0"/>
    <x v="0"/>
    <x v="0"/>
    <x v="0"/>
    <x v="0"/>
    <x v="0"/>
    <x v="0"/>
    <x v="0"/>
    <x v="0"/>
    <x v="0"/>
    <x v="0"/>
    <s v="Direção Proteção Civil"/>
    <x v="0"/>
    <x v="0"/>
    <x v="0"/>
    <x v="0"/>
    <x v="0"/>
    <x v="0"/>
    <x v="0"/>
    <x v="0"/>
    <x v="0"/>
    <x v="0"/>
    <x v="0"/>
    <x v="0"/>
    <s v="Pagamento de salário referente a 10-2024"/>
  </r>
  <r>
    <x v="0"/>
    <n v="0"/>
    <n v="0"/>
    <n v="0"/>
    <n v="289"/>
    <x v="2940"/>
    <x v="0"/>
    <x v="0"/>
    <x v="0"/>
    <s v="03.16.19"/>
    <x v="21"/>
    <x v="0"/>
    <x v="0"/>
    <s v="Direção de Inovação e Desporto"/>
    <s v="03.16.19"/>
    <s v="Direção de Inovação e Desporto"/>
    <s v="03.16.19"/>
    <x v="31"/>
    <x v="0"/>
    <x v="0"/>
    <x v="1"/>
    <x v="0"/>
    <x v="0"/>
    <x v="0"/>
    <x v="0"/>
    <x v="8"/>
    <s v="2024-10-23"/>
    <x v="3"/>
    <n v="289"/>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10-2024"/>
  </r>
  <r>
    <x v="0"/>
    <n v="0"/>
    <n v="0"/>
    <n v="0"/>
    <n v="1046"/>
    <x v="2940"/>
    <x v="0"/>
    <x v="0"/>
    <x v="0"/>
    <s v="03.16.19"/>
    <x v="21"/>
    <x v="0"/>
    <x v="0"/>
    <s v="Direção de Inovação e Desporto"/>
    <s v="03.16.19"/>
    <s v="Direção de Inovação e Desporto"/>
    <s v="03.16.19"/>
    <x v="28"/>
    <x v="0"/>
    <x v="0"/>
    <x v="0"/>
    <x v="0"/>
    <x v="0"/>
    <x v="0"/>
    <x v="0"/>
    <x v="8"/>
    <s v="2024-10-23"/>
    <x v="3"/>
    <n v="1046"/>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10-2024"/>
  </r>
  <r>
    <x v="0"/>
    <n v="0"/>
    <n v="0"/>
    <n v="0"/>
    <n v="7044"/>
    <x v="2940"/>
    <x v="0"/>
    <x v="0"/>
    <x v="0"/>
    <s v="03.16.19"/>
    <x v="21"/>
    <x v="0"/>
    <x v="0"/>
    <s v="Direção de Inovação e Desporto"/>
    <s v="03.16.19"/>
    <s v="Direção de Inovação e Desporto"/>
    <s v="03.16.19"/>
    <x v="30"/>
    <x v="0"/>
    <x v="0"/>
    <x v="0"/>
    <x v="1"/>
    <x v="0"/>
    <x v="0"/>
    <x v="0"/>
    <x v="8"/>
    <s v="2024-10-23"/>
    <x v="3"/>
    <n v="704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10-2024"/>
  </r>
  <r>
    <x v="0"/>
    <n v="0"/>
    <n v="0"/>
    <n v="0"/>
    <n v="215"/>
    <x v="2940"/>
    <x v="0"/>
    <x v="0"/>
    <x v="0"/>
    <s v="03.16.19"/>
    <x v="21"/>
    <x v="0"/>
    <x v="0"/>
    <s v="Direção de Inovação e Desporto"/>
    <s v="03.16.19"/>
    <s v="Direção de Inovação e Desporto"/>
    <s v="03.16.19"/>
    <x v="31"/>
    <x v="0"/>
    <x v="0"/>
    <x v="1"/>
    <x v="0"/>
    <x v="0"/>
    <x v="0"/>
    <x v="0"/>
    <x v="8"/>
    <s v="2024-10-23"/>
    <x v="3"/>
    <n v="215"/>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10-2024"/>
  </r>
  <r>
    <x v="0"/>
    <n v="0"/>
    <n v="0"/>
    <n v="0"/>
    <n v="779"/>
    <x v="2940"/>
    <x v="0"/>
    <x v="0"/>
    <x v="0"/>
    <s v="03.16.19"/>
    <x v="21"/>
    <x v="0"/>
    <x v="0"/>
    <s v="Direção de Inovação e Desporto"/>
    <s v="03.16.19"/>
    <s v="Direção de Inovação e Desporto"/>
    <s v="03.16.19"/>
    <x v="28"/>
    <x v="0"/>
    <x v="0"/>
    <x v="0"/>
    <x v="0"/>
    <x v="0"/>
    <x v="0"/>
    <x v="0"/>
    <x v="8"/>
    <s v="2024-10-23"/>
    <x v="3"/>
    <n v="779"/>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10-2024"/>
  </r>
  <r>
    <x v="0"/>
    <n v="0"/>
    <n v="0"/>
    <n v="0"/>
    <n v="5246"/>
    <x v="2940"/>
    <x v="0"/>
    <x v="0"/>
    <x v="0"/>
    <s v="03.16.19"/>
    <x v="21"/>
    <x v="0"/>
    <x v="0"/>
    <s v="Direção de Inovação e Desporto"/>
    <s v="03.16.19"/>
    <s v="Direção de Inovação e Desporto"/>
    <s v="03.16.19"/>
    <x v="30"/>
    <x v="0"/>
    <x v="0"/>
    <x v="0"/>
    <x v="1"/>
    <x v="0"/>
    <x v="0"/>
    <x v="0"/>
    <x v="8"/>
    <s v="2024-10-23"/>
    <x v="3"/>
    <n v="5246"/>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10-2024"/>
  </r>
  <r>
    <x v="0"/>
    <n v="0"/>
    <n v="0"/>
    <n v="0"/>
    <n v="4936"/>
    <x v="2940"/>
    <x v="0"/>
    <x v="0"/>
    <x v="0"/>
    <s v="03.16.19"/>
    <x v="21"/>
    <x v="0"/>
    <x v="0"/>
    <s v="Direção de Inovação e Desporto"/>
    <s v="03.16.19"/>
    <s v="Direção de Inovação e Desporto"/>
    <s v="03.16.19"/>
    <x v="31"/>
    <x v="0"/>
    <x v="0"/>
    <x v="1"/>
    <x v="0"/>
    <x v="0"/>
    <x v="0"/>
    <x v="0"/>
    <x v="8"/>
    <s v="2024-10-23"/>
    <x v="3"/>
    <n v="4936"/>
    <x v="0"/>
    <m/>
    <x v="0"/>
    <m/>
    <x v="6"/>
    <n v="100474914"/>
    <x v="0"/>
    <x v="0"/>
    <s v="Direção de Inovação e Desporto"/>
    <s v="ORI"/>
    <x v="0"/>
    <m/>
    <x v="0"/>
    <x v="0"/>
    <x v="0"/>
    <x v="0"/>
    <x v="0"/>
    <x v="0"/>
    <x v="0"/>
    <x v="0"/>
    <x v="0"/>
    <x v="0"/>
    <x v="0"/>
    <s v="Direção de Inovação e Desporto"/>
    <x v="0"/>
    <x v="0"/>
    <x v="0"/>
    <x v="0"/>
    <x v="0"/>
    <x v="0"/>
    <x v="0"/>
    <x v="0"/>
    <x v="0"/>
    <x v="0"/>
    <x v="0"/>
    <x v="0"/>
    <s v="Pagamento de salário referente a 10-2024"/>
  </r>
  <r>
    <x v="0"/>
    <n v="0"/>
    <n v="0"/>
    <n v="0"/>
    <n v="17842"/>
    <x v="2940"/>
    <x v="0"/>
    <x v="0"/>
    <x v="0"/>
    <s v="03.16.19"/>
    <x v="21"/>
    <x v="0"/>
    <x v="0"/>
    <s v="Direção de Inovação e Desporto"/>
    <s v="03.16.19"/>
    <s v="Direção de Inovação e Desporto"/>
    <s v="03.16.19"/>
    <x v="28"/>
    <x v="0"/>
    <x v="0"/>
    <x v="0"/>
    <x v="0"/>
    <x v="0"/>
    <x v="0"/>
    <x v="0"/>
    <x v="8"/>
    <s v="2024-10-23"/>
    <x v="3"/>
    <n v="17842"/>
    <x v="0"/>
    <m/>
    <x v="0"/>
    <m/>
    <x v="6"/>
    <n v="100474914"/>
    <x v="0"/>
    <x v="0"/>
    <s v="Direção de Inovação e Desporto"/>
    <s v="ORI"/>
    <x v="0"/>
    <m/>
    <x v="0"/>
    <x v="0"/>
    <x v="0"/>
    <x v="0"/>
    <x v="0"/>
    <x v="0"/>
    <x v="0"/>
    <x v="0"/>
    <x v="0"/>
    <x v="0"/>
    <x v="0"/>
    <s v="Direção de Inovação e Desporto"/>
    <x v="0"/>
    <x v="0"/>
    <x v="0"/>
    <x v="0"/>
    <x v="0"/>
    <x v="0"/>
    <x v="0"/>
    <x v="0"/>
    <x v="0"/>
    <x v="0"/>
    <x v="0"/>
    <x v="0"/>
    <s v="Pagamento de salário referente a 10-2024"/>
  </r>
  <r>
    <x v="0"/>
    <n v="0"/>
    <n v="0"/>
    <n v="0"/>
    <n v="120110"/>
    <x v="2940"/>
    <x v="0"/>
    <x v="0"/>
    <x v="0"/>
    <s v="03.16.19"/>
    <x v="21"/>
    <x v="0"/>
    <x v="0"/>
    <s v="Direção de Inovação e Desporto"/>
    <s v="03.16.19"/>
    <s v="Direção de Inovação e Desporto"/>
    <s v="03.16.19"/>
    <x v="30"/>
    <x v="0"/>
    <x v="0"/>
    <x v="0"/>
    <x v="1"/>
    <x v="0"/>
    <x v="0"/>
    <x v="0"/>
    <x v="8"/>
    <s v="2024-10-23"/>
    <x v="3"/>
    <n v="120110"/>
    <x v="0"/>
    <m/>
    <x v="0"/>
    <m/>
    <x v="6"/>
    <n v="100474914"/>
    <x v="0"/>
    <x v="0"/>
    <s v="Direção de Inovação e Desporto"/>
    <s v="ORI"/>
    <x v="0"/>
    <m/>
    <x v="0"/>
    <x v="0"/>
    <x v="0"/>
    <x v="0"/>
    <x v="0"/>
    <x v="0"/>
    <x v="0"/>
    <x v="0"/>
    <x v="0"/>
    <x v="0"/>
    <x v="0"/>
    <s v="Direção de Inovação e Desporto"/>
    <x v="0"/>
    <x v="0"/>
    <x v="0"/>
    <x v="0"/>
    <x v="0"/>
    <x v="0"/>
    <x v="0"/>
    <x v="0"/>
    <x v="0"/>
    <x v="0"/>
    <x v="0"/>
    <x v="0"/>
    <s v="Pagamento de salário referente a 10-2024"/>
  </r>
  <r>
    <x v="0"/>
    <n v="0"/>
    <n v="0"/>
    <n v="0"/>
    <n v="9391"/>
    <x v="2941"/>
    <x v="0"/>
    <x v="0"/>
    <x v="0"/>
    <s v="03.16.10"/>
    <x v="39"/>
    <x v="0"/>
    <x v="0"/>
    <s v="Delegações Municipais "/>
    <s v="03.16.10"/>
    <s v="Delegações Municipais "/>
    <s v="03.16.10"/>
    <x v="30"/>
    <x v="0"/>
    <x v="0"/>
    <x v="0"/>
    <x v="1"/>
    <x v="0"/>
    <x v="0"/>
    <x v="0"/>
    <x v="8"/>
    <s v="2024-10-23"/>
    <x v="3"/>
    <n v="9391"/>
    <x v="0"/>
    <m/>
    <x v="0"/>
    <m/>
    <x v="2"/>
    <n v="100474696"/>
    <x v="0"/>
    <x v="1"/>
    <s v="Delegações Municipais "/>
    <s v="ORI"/>
    <x v="0"/>
    <m/>
    <x v="0"/>
    <x v="0"/>
    <x v="0"/>
    <x v="0"/>
    <x v="0"/>
    <x v="0"/>
    <x v="0"/>
    <x v="0"/>
    <x v="0"/>
    <x v="0"/>
    <x v="0"/>
    <s v="Delegações Municipais "/>
    <x v="0"/>
    <x v="0"/>
    <x v="0"/>
    <x v="0"/>
    <x v="0"/>
    <x v="0"/>
    <x v="0"/>
    <x v="0"/>
    <x v="0"/>
    <x v="0"/>
    <x v="1"/>
    <x v="0"/>
    <s v="Pagamento de salário referente a 10-2024"/>
  </r>
  <r>
    <x v="0"/>
    <n v="0"/>
    <n v="0"/>
    <n v="0"/>
    <n v="11224"/>
    <x v="2941"/>
    <x v="0"/>
    <x v="0"/>
    <x v="0"/>
    <s v="03.16.10"/>
    <x v="39"/>
    <x v="0"/>
    <x v="0"/>
    <s v="Delegações Municipais "/>
    <s v="03.16.10"/>
    <s v="Delegações Municipais "/>
    <s v="03.16.10"/>
    <x v="30"/>
    <x v="0"/>
    <x v="0"/>
    <x v="0"/>
    <x v="1"/>
    <x v="0"/>
    <x v="0"/>
    <x v="0"/>
    <x v="8"/>
    <s v="2024-10-23"/>
    <x v="3"/>
    <n v="11224"/>
    <x v="0"/>
    <m/>
    <x v="0"/>
    <m/>
    <x v="19"/>
    <n v="100474706"/>
    <x v="0"/>
    <x v="6"/>
    <s v="Delegações Municipais "/>
    <s v="ORI"/>
    <x v="0"/>
    <m/>
    <x v="0"/>
    <x v="0"/>
    <x v="0"/>
    <x v="0"/>
    <x v="0"/>
    <x v="0"/>
    <x v="0"/>
    <x v="0"/>
    <x v="0"/>
    <x v="0"/>
    <x v="0"/>
    <s v="Delegações Municipais "/>
    <x v="0"/>
    <x v="0"/>
    <x v="0"/>
    <x v="0"/>
    <x v="0"/>
    <x v="0"/>
    <x v="0"/>
    <x v="0"/>
    <x v="0"/>
    <x v="0"/>
    <x v="6"/>
    <x v="0"/>
    <s v="Pagamento de salário referente a 10-2024"/>
  </r>
  <r>
    <x v="0"/>
    <n v="0"/>
    <n v="0"/>
    <n v="0"/>
    <n v="119680"/>
    <x v="2941"/>
    <x v="0"/>
    <x v="0"/>
    <x v="0"/>
    <s v="03.16.10"/>
    <x v="39"/>
    <x v="0"/>
    <x v="0"/>
    <s v="Delegações Municipais "/>
    <s v="03.16.10"/>
    <s v="Delegações Municipais "/>
    <s v="03.16.10"/>
    <x v="30"/>
    <x v="0"/>
    <x v="0"/>
    <x v="0"/>
    <x v="1"/>
    <x v="0"/>
    <x v="0"/>
    <x v="0"/>
    <x v="8"/>
    <s v="2024-10-23"/>
    <x v="3"/>
    <n v="119680"/>
    <x v="0"/>
    <m/>
    <x v="0"/>
    <m/>
    <x v="6"/>
    <n v="100474914"/>
    <x v="0"/>
    <x v="0"/>
    <s v="Delegações Municipais "/>
    <s v="ORI"/>
    <x v="0"/>
    <m/>
    <x v="0"/>
    <x v="0"/>
    <x v="0"/>
    <x v="0"/>
    <x v="0"/>
    <x v="0"/>
    <x v="0"/>
    <x v="0"/>
    <x v="0"/>
    <x v="0"/>
    <x v="0"/>
    <s v="Delegações Municipais "/>
    <x v="0"/>
    <x v="0"/>
    <x v="0"/>
    <x v="0"/>
    <x v="0"/>
    <x v="0"/>
    <x v="0"/>
    <x v="0"/>
    <x v="0"/>
    <x v="0"/>
    <x v="0"/>
    <x v="0"/>
    <s v="Pagamento de salário referente a 10-2024"/>
  </r>
  <r>
    <x v="0"/>
    <n v="0"/>
    <n v="0"/>
    <n v="0"/>
    <n v="340"/>
    <x v="2942"/>
    <x v="0"/>
    <x v="0"/>
    <x v="0"/>
    <s v="03.16.25"/>
    <x v="23"/>
    <x v="0"/>
    <x v="0"/>
    <s v="Direção dos  Recursos Humanos"/>
    <s v="03.16.25"/>
    <s v="Direção dos  Recursos Humanos"/>
    <s v="03.16.25"/>
    <x v="31"/>
    <x v="0"/>
    <x v="0"/>
    <x v="1"/>
    <x v="0"/>
    <x v="0"/>
    <x v="0"/>
    <x v="0"/>
    <x v="8"/>
    <s v="2024-10-23"/>
    <x v="3"/>
    <n v="340"/>
    <x v="0"/>
    <m/>
    <x v="0"/>
    <m/>
    <x v="2"/>
    <n v="100474696"/>
    <x v="0"/>
    <x v="1"/>
    <s v="Direção dos  Recursos Humanos"/>
    <s v="ORI"/>
    <x v="0"/>
    <m/>
    <x v="0"/>
    <x v="0"/>
    <x v="0"/>
    <x v="0"/>
    <x v="0"/>
    <x v="0"/>
    <x v="0"/>
    <x v="0"/>
    <x v="0"/>
    <x v="0"/>
    <x v="0"/>
    <s v="Direção dos  Recursos Humanos"/>
    <x v="0"/>
    <x v="0"/>
    <x v="0"/>
    <x v="0"/>
    <x v="0"/>
    <x v="0"/>
    <x v="0"/>
    <x v="0"/>
    <x v="0"/>
    <x v="0"/>
    <x v="1"/>
    <x v="0"/>
    <s v="Pagamento de salário referente a 10-2024"/>
  </r>
  <r>
    <x v="0"/>
    <n v="0"/>
    <n v="0"/>
    <n v="0"/>
    <n v="77"/>
    <x v="2942"/>
    <x v="0"/>
    <x v="0"/>
    <x v="0"/>
    <s v="03.16.25"/>
    <x v="23"/>
    <x v="0"/>
    <x v="0"/>
    <s v="Direção dos  Recursos Humanos"/>
    <s v="03.16.25"/>
    <s v="Direção dos  Recursos Humanos"/>
    <s v="03.16.25"/>
    <x v="29"/>
    <x v="0"/>
    <x v="0"/>
    <x v="0"/>
    <x v="0"/>
    <x v="0"/>
    <x v="0"/>
    <x v="0"/>
    <x v="8"/>
    <s v="2024-10-23"/>
    <x v="3"/>
    <n v="77"/>
    <x v="0"/>
    <m/>
    <x v="0"/>
    <m/>
    <x v="2"/>
    <n v="100474696"/>
    <x v="0"/>
    <x v="1"/>
    <s v="Direção dos  Recursos Humanos"/>
    <s v="ORI"/>
    <x v="0"/>
    <m/>
    <x v="0"/>
    <x v="0"/>
    <x v="0"/>
    <x v="0"/>
    <x v="0"/>
    <x v="0"/>
    <x v="0"/>
    <x v="0"/>
    <x v="0"/>
    <x v="0"/>
    <x v="0"/>
    <s v="Direção dos  Recursos Humanos"/>
    <x v="0"/>
    <x v="0"/>
    <x v="0"/>
    <x v="0"/>
    <x v="0"/>
    <x v="0"/>
    <x v="0"/>
    <x v="0"/>
    <x v="0"/>
    <x v="0"/>
    <x v="1"/>
    <x v="0"/>
    <s v="Pagamento de salário referente a 10-2024"/>
  </r>
  <r>
    <x v="0"/>
    <n v="0"/>
    <n v="0"/>
    <n v="0"/>
    <n v="695"/>
    <x v="2942"/>
    <x v="0"/>
    <x v="0"/>
    <x v="0"/>
    <s v="03.16.25"/>
    <x v="23"/>
    <x v="0"/>
    <x v="0"/>
    <s v="Direção dos  Recursos Humanos"/>
    <s v="03.16.25"/>
    <s v="Direção dos  Recursos Humanos"/>
    <s v="03.16.25"/>
    <x v="30"/>
    <x v="0"/>
    <x v="0"/>
    <x v="0"/>
    <x v="1"/>
    <x v="0"/>
    <x v="0"/>
    <x v="0"/>
    <x v="8"/>
    <s v="2024-10-23"/>
    <x v="3"/>
    <n v="695"/>
    <x v="0"/>
    <m/>
    <x v="0"/>
    <m/>
    <x v="2"/>
    <n v="100474696"/>
    <x v="0"/>
    <x v="1"/>
    <s v="Direção dos  Recursos Humanos"/>
    <s v="ORI"/>
    <x v="0"/>
    <m/>
    <x v="0"/>
    <x v="0"/>
    <x v="0"/>
    <x v="0"/>
    <x v="0"/>
    <x v="0"/>
    <x v="0"/>
    <x v="0"/>
    <x v="0"/>
    <x v="0"/>
    <x v="0"/>
    <s v="Direção dos  Recursos Humanos"/>
    <x v="0"/>
    <x v="0"/>
    <x v="0"/>
    <x v="0"/>
    <x v="0"/>
    <x v="0"/>
    <x v="0"/>
    <x v="0"/>
    <x v="0"/>
    <x v="0"/>
    <x v="1"/>
    <x v="0"/>
    <s v="Pagamento de salário referente a 10-2024"/>
  </r>
  <r>
    <x v="0"/>
    <n v="0"/>
    <n v="0"/>
    <n v="0"/>
    <n v="9730"/>
    <x v="2942"/>
    <x v="0"/>
    <x v="0"/>
    <x v="0"/>
    <s v="03.16.25"/>
    <x v="23"/>
    <x v="0"/>
    <x v="0"/>
    <s v="Direção dos  Recursos Humanos"/>
    <s v="03.16.25"/>
    <s v="Direção dos  Recursos Humanos"/>
    <s v="03.16.25"/>
    <x v="48"/>
    <x v="0"/>
    <x v="0"/>
    <x v="0"/>
    <x v="1"/>
    <x v="0"/>
    <x v="0"/>
    <x v="0"/>
    <x v="8"/>
    <s v="2024-10-23"/>
    <x v="3"/>
    <n v="9730"/>
    <x v="0"/>
    <m/>
    <x v="0"/>
    <m/>
    <x v="2"/>
    <n v="100474696"/>
    <x v="0"/>
    <x v="1"/>
    <s v="Direção dos  Recursos Humanos"/>
    <s v="ORI"/>
    <x v="0"/>
    <m/>
    <x v="0"/>
    <x v="0"/>
    <x v="0"/>
    <x v="0"/>
    <x v="0"/>
    <x v="0"/>
    <x v="0"/>
    <x v="0"/>
    <x v="0"/>
    <x v="0"/>
    <x v="0"/>
    <s v="Direção dos  Recursos Humanos"/>
    <x v="0"/>
    <x v="0"/>
    <x v="0"/>
    <x v="0"/>
    <x v="0"/>
    <x v="0"/>
    <x v="0"/>
    <x v="0"/>
    <x v="0"/>
    <x v="0"/>
    <x v="1"/>
    <x v="0"/>
    <s v="Pagamento de salário referente a 10-2024"/>
  </r>
  <r>
    <x v="0"/>
    <n v="0"/>
    <n v="0"/>
    <n v="0"/>
    <n v="3402"/>
    <x v="2942"/>
    <x v="0"/>
    <x v="0"/>
    <x v="0"/>
    <s v="03.16.25"/>
    <x v="23"/>
    <x v="0"/>
    <x v="0"/>
    <s v="Direção dos  Recursos Humanos"/>
    <s v="03.16.25"/>
    <s v="Direção dos  Recursos Humanos"/>
    <s v="03.16.25"/>
    <x v="49"/>
    <x v="0"/>
    <x v="0"/>
    <x v="0"/>
    <x v="1"/>
    <x v="0"/>
    <x v="0"/>
    <x v="0"/>
    <x v="8"/>
    <s v="2024-10-23"/>
    <x v="3"/>
    <n v="3402"/>
    <x v="0"/>
    <m/>
    <x v="0"/>
    <m/>
    <x v="2"/>
    <n v="100474696"/>
    <x v="0"/>
    <x v="1"/>
    <s v="Direção dos  Recursos Humanos"/>
    <s v="ORI"/>
    <x v="0"/>
    <m/>
    <x v="0"/>
    <x v="0"/>
    <x v="0"/>
    <x v="0"/>
    <x v="0"/>
    <x v="0"/>
    <x v="0"/>
    <x v="0"/>
    <x v="0"/>
    <x v="0"/>
    <x v="0"/>
    <s v="Direção dos  Recursos Humanos"/>
    <x v="0"/>
    <x v="0"/>
    <x v="0"/>
    <x v="0"/>
    <x v="0"/>
    <x v="0"/>
    <x v="0"/>
    <x v="0"/>
    <x v="0"/>
    <x v="0"/>
    <x v="1"/>
    <x v="0"/>
    <s v="Pagamento de salário referente a 10-2024"/>
  </r>
  <r>
    <x v="0"/>
    <n v="0"/>
    <n v="0"/>
    <n v="0"/>
    <n v="1694"/>
    <x v="2942"/>
    <x v="0"/>
    <x v="0"/>
    <x v="0"/>
    <s v="03.16.25"/>
    <x v="23"/>
    <x v="0"/>
    <x v="0"/>
    <s v="Direção dos  Recursos Humanos"/>
    <s v="03.16.25"/>
    <s v="Direção dos  Recursos Humanos"/>
    <s v="03.16.25"/>
    <x v="78"/>
    <x v="0"/>
    <x v="4"/>
    <x v="17"/>
    <x v="0"/>
    <x v="0"/>
    <x v="0"/>
    <x v="0"/>
    <x v="8"/>
    <s v="2024-10-23"/>
    <x v="3"/>
    <n v="1694"/>
    <x v="0"/>
    <m/>
    <x v="0"/>
    <m/>
    <x v="2"/>
    <n v="100474696"/>
    <x v="0"/>
    <x v="1"/>
    <s v="Direção dos  Recursos Humanos"/>
    <s v="ORI"/>
    <x v="0"/>
    <m/>
    <x v="0"/>
    <x v="0"/>
    <x v="0"/>
    <x v="0"/>
    <x v="0"/>
    <x v="0"/>
    <x v="0"/>
    <x v="0"/>
    <x v="0"/>
    <x v="0"/>
    <x v="0"/>
    <s v="Direção dos  Recursos Humanos"/>
    <x v="0"/>
    <x v="0"/>
    <x v="0"/>
    <x v="0"/>
    <x v="0"/>
    <x v="0"/>
    <x v="0"/>
    <x v="0"/>
    <x v="0"/>
    <x v="0"/>
    <x v="1"/>
    <x v="0"/>
    <s v="Pagamento de salário referente a 10-2024"/>
  </r>
  <r>
    <x v="0"/>
    <n v="0"/>
    <n v="0"/>
    <n v="0"/>
    <n v="30831"/>
    <x v="2942"/>
    <x v="0"/>
    <x v="0"/>
    <x v="0"/>
    <s v="03.16.25"/>
    <x v="23"/>
    <x v="0"/>
    <x v="0"/>
    <s v="Direção dos  Recursos Humanos"/>
    <s v="03.16.25"/>
    <s v="Direção dos  Recursos Humanos"/>
    <s v="03.16.25"/>
    <x v="79"/>
    <x v="0"/>
    <x v="4"/>
    <x v="17"/>
    <x v="0"/>
    <x v="0"/>
    <x v="0"/>
    <x v="0"/>
    <x v="8"/>
    <s v="2024-10-23"/>
    <x v="3"/>
    <n v="30831"/>
    <x v="0"/>
    <m/>
    <x v="0"/>
    <m/>
    <x v="2"/>
    <n v="100474696"/>
    <x v="0"/>
    <x v="1"/>
    <s v="Direção dos  Recursos Humanos"/>
    <s v="ORI"/>
    <x v="0"/>
    <m/>
    <x v="0"/>
    <x v="0"/>
    <x v="0"/>
    <x v="0"/>
    <x v="0"/>
    <x v="0"/>
    <x v="0"/>
    <x v="0"/>
    <x v="0"/>
    <x v="0"/>
    <x v="0"/>
    <s v="Direção dos  Recursos Humanos"/>
    <x v="0"/>
    <x v="0"/>
    <x v="0"/>
    <x v="0"/>
    <x v="0"/>
    <x v="0"/>
    <x v="0"/>
    <x v="0"/>
    <x v="0"/>
    <x v="0"/>
    <x v="1"/>
    <x v="0"/>
    <s v="Pagamento de salário referente a 10-2024"/>
  </r>
  <r>
    <x v="0"/>
    <n v="0"/>
    <n v="0"/>
    <n v="0"/>
    <n v="1"/>
    <x v="2942"/>
    <x v="0"/>
    <x v="0"/>
    <x v="0"/>
    <s v="03.16.25"/>
    <x v="23"/>
    <x v="0"/>
    <x v="0"/>
    <s v="Direção dos  Recursos Humanos"/>
    <s v="03.16.25"/>
    <s v="Direção dos  Recursos Humanos"/>
    <s v="03.16.25"/>
    <x v="31"/>
    <x v="0"/>
    <x v="0"/>
    <x v="1"/>
    <x v="0"/>
    <x v="0"/>
    <x v="0"/>
    <x v="0"/>
    <x v="8"/>
    <s v="2024-10-23"/>
    <x v="3"/>
    <n v="1"/>
    <x v="0"/>
    <m/>
    <x v="0"/>
    <m/>
    <x v="17"/>
    <n v="100479279"/>
    <x v="0"/>
    <x v="4"/>
    <s v="Direção dos  Recursos Humanos"/>
    <s v="ORI"/>
    <x v="0"/>
    <m/>
    <x v="0"/>
    <x v="0"/>
    <x v="0"/>
    <x v="0"/>
    <x v="0"/>
    <x v="0"/>
    <x v="0"/>
    <x v="0"/>
    <x v="0"/>
    <x v="0"/>
    <x v="0"/>
    <s v="Direção dos  Recursos Humanos"/>
    <x v="0"/>
    <x v="0"/>
    <x v="0"/>
    <x v="0"/>
    <x v="0"/>
    <x v="0"/>
    <x v="0"/>
    <x v="0"/>
    <x v="0"/>
    <x v="0"/>
    <x v="4"/>
    <x v="0"/>
    <s v="Pagamento de salário referente a 10-2024"/>
  </r>
  <r>
    <x v="0"/>
    <n v="0"/>
    <n v="0"/>
    <n v="0"/>
    <n v="0"/>
    <x v="2942"/>
    <x v="0"/>
    <x v="0"/>
    <x v="0"/>
    <s v="03.16.25"/>
    <x v="23"/>
    <x v="0"/>
    <x v="0"/>
    <s v="Direção dos  Recursos Humanos"/>
    <s v="03.16.25"/>
    <s v="Direção dos  Recursos Humanos"/>
    <s v="03.16.25"/>
    <x v="29"/>
    <x v="0"/>
    <x v="0"/>
    <x v="0"/>
    <x v="0"/>
    <x v="0"/>
    <x v="0"/>
    <x v="0"/>
    <x v="8"/>
    <s v="2024-10-23"/>
    <x v="3"/>
    <n v="0"/>
    <x v="0"/>
    <m/>
    <x v="0"/>
    <m/>
    <x v="17"/>
    <n v="100479279"/>
    <x v="0"/>
    <x v="4"/>
    <s v="Direção dos  Recursos Humanos"/>
    <s v="ORI"/>
    <x v="0"/>
    <m/>
    <x v="0"/>
    <x v="0"/>
    <x v="0"/>
    <x v="0"/>
    <x v="0"/>
    <x v="0"/>
    <x v="0"/>
    <x v="0"/>
    <x v="0"/>
    <x v="0"/>
    <x v="0"/>
    <s v="Direção dos  Recursos Humanos"/>
    <x v="0"/>
    <x v="0"/>
    <x v="0"/>
    <x v="0"/>
    <x v="0"/>
    <x v="0"/>
    <x v="0"/>
    <x v="0"/>
    <x v="0"/>
    <x v="0"/>
    <x v="4"/>
    <x v="0"/>
    <s v="Pagamento de salário referente a 10-2024"/>
  </r>
  <r>
    <x v="0"/>
    <n v="0"/>
    <n v="0"/>
    <n v="0"/>
    <n v="2"/>
    <x v="2942"/>
    <x v="0"/>
    <x v="0"/>
    <x v="0"/>
    <s v="03.16.25"/>
    <x v="23"/>
    <x v="0"/>
    <x v="0"/>
    <s v="Direção dos  Recursos Humanos"/>
    <s v="03.16.25"/>
    <s v="Direção dos  Recursos Humanos"/>
    <s v="03.16.25"/>
    <x v="30"/>
    <x v="0"/>
    <x v="0"/>
    <x v="0"/>
    <x v="1"/>
    <x v="0"/>
    <x v="0"/>
    <x v="0"/>
    <x v="8"/>
    <s v="2024-10-23"/>
    <x v="3"/>
    <n v="2"/>
    <x v="0"/>
    <m/>
    <x v="0"/>
    <m/>
    <x v="17"/>
    <n v="100479279"/>
    <x v="0"/>
    <x v="4"/>
    <s v="Direção dos  Recursos Humanos"/>
    <s v="ORI"/>
    <x v="0"/>
    <m/>
    <x v="0"/>
    <x v="0"/>
    <x v="0"/>
    <x v="0"/>
    <x v="0"/>
    <x v="0"/>
    <x v="0"/>
    <x v="0"/>
    <x v="0"/>
    <x v="0"/>
    <x v="0"/>
    <s v="Direção dos  Recursos Humanos"/>
    <x v="0"/>
    <x v="0"/>
    <x v="0"/>
    <x v="0"/>
    <x v="0"/>
    <x v="0"/>
    <x v="0"/>
    <x v="0"/>
    <x v="0"/>
    <x v="0"/>
    <x v="4"/>
    <x v="0"/>
    <s v="Pagamento de salário referente a 10-2024"/>
  </r>
  <r>
    <x v="0"/>
    <n v="0"/>
    <n v="0"/>
    <n v="0"/>
    <n v="41"/>
    <x v="2942"/>
    <x v="0"/>
    <x v="0"/>
    <x v="0"/>
    <s v="03.16.25"/>
    <x v="23"/>
    <x v="0"/>
    <x v="0"/>
    <s v="Direção dos  Recursos Humanos"/>
    <s v="03.16.25"/>
    <s v="Direção dos  Recursos Humanos"/>
    <s v="03.16.25"/>
    <x v="48"/>
    <x v="0"/>
    <x v="0"/>
    <x v="0"/>
    <x v="1"/>
    <x v="0"/>
    <x v="0"/>
    <x v="0"/>
    <x v="8"/>
    <s v="2024-10-23"/>
    <x v="3"/>
    <n v="41"/>
    <x v="0"/>
    <m/>
    <x v="0"/>
    <m/>
    <x v="17"/>
    <n v="100479279"/>
    <x v="0"/>
    <x v="4"/>
    <s v="Direção dos  Recursos Humanos"/>
    <s v="ORI"/>
    <x v="0"/>
    <m/>
    <x v="0"/>
    <x v="0"/>
    <x v="0"/>
    <x v="0"/>
    <x v="0"/>
    <x v="0"/>
    <x v="0"/>
    <x v="0"/>
    <x v="0"/>
    <x v="0"/>
    <x v="0"/>
    <s v="Direção dos  Recursos Humanos"/>
    <x v="0"/>
    <x v="0"/>
    <x v="0"/>
    <x v="0"/>
    <x v="0"/>
    <x v="0"/>
    <x v="0"/>
    <x v="0"/>
    <x v="0"/>
    <x v="0"/>
    <x v="4"/>
    <x v="0"/>
    <s v="Pagamento de salário referente a 10-2024"/>
  </r>
  <r>
    <x v="0"/>
    <n v="0"/>
    <n v="0"/>
    <n v="0"/>
    <n v="14"/>
    <x v="2942"/>
    <x v="0"/>
    <x v="0"/>
    <x v="0"/>
    <s v="03.16.25"/>
    <x v="23"/>
    <x v="0"/>
    <x v="0"/>
    <s v="Direção dos  Recursos Humanos"/>
    <s v="03.16.25"/>
    <s v="Direção dos  Recursos Humanos"/>
    <s v="03.16.25"/>
    <x v="49"/>
    <x v="0"/>
    <x v="0"/>
    <x v="0"/>
    <x v="1"/>
    <x v="0"/>
    <x v="0"/>
    <x v="0"/>
    <x v="8"/>
    <s v="2024-10-23"/>
    <x v="3"/>
    <n v="14"/>
    <x v="0"/>
    <m/>
    <x v="0"/>
    <m/>
    <x v="17"/>
    <n v="100479279"/>
    <x v="0"/>
    <x v="4"/>
    <s v="Direção dos  Recursos Humanos"/>
    <s v="ORI"/>
    <x v="0"/>
    <m/>
    <x v="0"/>
    <x v="0"/>
    <x v="0"/>
    <x v="0"/>
    <x v="0"/>
    <x v="0"/>
    <x v="0"/>
    <x v="0"/>
    <x v="0"/>
    <x v="0"/>
    <x v="0"/>
    <s v="Direção dos  Recursos Humanos"/>
    <x v="0"/>
    <x v="0"/>
    <x v="0"/>
    <x v="0"/>
    <x v="0"/>
    <x v="0"/>
    <x v="0"/>
    <x v="0"/>
    <x v="0"/>
    <x v="0"/>
    <x v="4"/>
    <x v="0"/>
    <s v="Pagamento de salário referente a 10-2024"/>
  </r>
  <r>
    <x v="0"/>
    <n v="0"/>
    <n v="0"/>
    <n v="0"/>
    <n v="7"/>
    <x v="2942"/>
    <x v="0"/>
    <x v="0"/>
    <x v="0"/>
    <s v="03.16.25"/>
    <x v="23"/>
    <x v="0"/>
    <x v="0"/>
    <s v="Direção dos  Recursos Humanos"/>
    <s v="03.16.25"/>
    <s v="Direção dos  Recursos Humanos"/>
    <s v="03.16.25"/>
    <x v="78"/>
    <x v="0"/>
    <x v="4"/>
    <x v="17"/>
    <x v="0"/>
    <x v="0"/>
    <x v="0"/>
    <x v="0"/>
    <x v="8"/>
    <s v="2024-10-23"/>
    <x v="3"/>
    <n v="7"/>
    <x v="0"/>
    <m/>
    <x v="0"/>
    <m/>
    <x v="17"/>
    <n v="100479279"/>
    <x v="0"/>
    <x v="4"/>
    <s v="Direção dos  Recursos Humanos"/>
    <s v="ORI"/>
    <x v="0"/>
    <m/>
    <x v="0"/>
    <x v="0"/>
    <x v="0"/>
    <x v="0"/>
    <x v="0"/>
    <x v="0"/>
    <x v="0"/>
    <x v="0"/>
    <x v="0"/>
    <x v="0"/>
    <x v="0"/>
    <s v="Direção dos  Recursos Humanos"/>
    <x v="0"/>
    <x v="0"/>
    <x v="0"/>
    <x v="0"/>
    <x v="0"/>
    <x v="0"/>
    <x v="0"/>
    <x v="0"/>
    <x v="0"/>
    <x v="0"/>
    <x v="4"/>
    <x v="0"/>
    <s v="Pagamento de salário referente a 10-2024"/>
  </r>
  <r>
    <x v="0"/>
    <n v="0"/>
    <n v="0"/>
    <n v="0"/>
    <n v="135"/>
    <x v="2942"/>
    <x v="0"/>
    <x v="0"/>
    <x v="0"/>
    <s v="03.16.25"/>
    <x v="23"/>
    <x v="0"/>
    <x v="0"/>
    <s v="Direção dos  Recursos Humanos"/>
    <s v="03.16.25"/>
    <s v="Direção dos  Recursos Humanos"/>
    <s v="03.16.25"/>
    <x v="79"/>
    <x v="0"/>
    <x v="4"/>
    <x v="17"/>
    <x v="0"/>
    <x v="0"/>
    <x v="0"/>
    <x v="0"/>
    <x v="8"/>
    <s v="2024-10-23"/>
    <x v="3"/>
    <n v="135"/>
    <x v="0"/>
    <m/>
    <x v="0"/>
    <m/>
    <x v="17"/>
    <n v="100479279"/>
    <x v="0"/>
    <x v="4"/>
    <s v="Direção dos  Recursos Humanos"/>
    <s v="ORI"/>
    <x v="0"/>
    <m/>
    <x v="0"/>
    <x v="0"/>
    <x v="0"/>
    <x v="0"/>
    <x v="0"/>
    <x v="0"/>
    <x v="0"/>
    <x v="0"/>
    <x v="0"/>
    <x v="0"/>
    <x v="0"/>
    <s v="Direção dos  Recursos Humanos"/>
    <x v="0"/>
    <x v="0"/>
    <x v="0"/>
    <x v="0"/>
    <x v="0"/>
    <x v="0"/>
    <x v="0"/>
    <x v="0"/>
    <x v="0"/>
    <x v="0"/>
    <x v="4"/>
    <x v="0"/>
    <s v="Pagamento de salário referente a 10-2024"/>
  </r>
  <r>
    <x v="0"/>
    <n v="0"/>
    <n v="0"/>
    <n v="0"/>
    <n v="36"/>
    <x v="2942"/>
    <x v="0"/>
    <x v="0"/>
    <x v="0"/>
    <s v="03.16.25"/>
    <x v="23"/>
    <x v="0"/>
    <x v="0"/>
    <s v="Direção dos  Recursos Humanos"/>
    <s v="03.16.25"/>
    <s v="Direção dos  Recursos Humanos"/>
    <s v="03.16.25"/>
    <x v="31"/>
    <x v="0"/>
    <x v="0"/>
    <x v="1"/>
    <x v="0"/>
    <x v="0"/>
    <x v="0"/>
    <x v="0"/>
    <x v="8"/>
    <s v="2024-10-23"/>
    <x v="3"/>
    <n v="36"/>
    <x v="0"/>
    <m/>
    <x v="0"/>
    <m/>
    <x v="67"/>
    <n v="100474708"/>
    <x v="0"/>
    <x v="7"/>
    <s v="Direção dos  Recursos Humanos"/>
    <s v="ORI"/>
    <x v="0"/>
    <m/>
    <x v="0"/>
    <x v="0"/>
    <x v="0"/>
    <x v="0"/>
    <x v="0"/>
    <x v="0"/>
    <x v="0"/>
    <x v="0"/>
    <x v="0"/>
    <x v="0"/>
    <x v="0"/>
    <s v="Direção dos  Recursos Humanos"/>
    <x v="0"/>
    <x v="0"/>
    <x v="0"/>
    <x v="0"/>
    <x v="0"/>
    <x v="0"/>
    <x v="0"/>
    <x v="0"/>
    <x v="0"/>
    <x v="0"/>
    <x v="7"/>
    <x v="0"/>
    <s v="Pagamento de salário referente a 10-2024"/>
  </r>
  <r>
    <x v="0"/>
    <n v="0"/>
    <n v="0"/>
    <n v="0"/>
    <n v="8"/>
    <x v="2942"/>
    <x v="0"/>
    <x v="0"/>
    <x v="0"/>
    <s v="03.16.25"/>
    <x v="23"/>
    <x v="0"/>
    <x v="0"/>
    <s v="Direção dos  Recursos Humanos"/>
    <s v="03.16.25"/>
    <s v="Direção dos  Recursos Humanos"/>
    <s v="03.16.25"/>
    <x v="29"/>
    <x v="0"/>
    <x v="0"/>
    <x v="0"/>
    <x v="0"/>
    <x v="0"/>
    <x v="0"/>
    <x v="0"/>
    <x v="8"/>
    <s v="2024-10-23"/>
    <x v="3"/>
    <n v="8"/>
    <x v="0"/>
    <m/>
    <x v="0"/>
    <m/>
    <x v="67"/>
    <n v="100474708"/>
    <x v="0"/>
    <x v="7"/>
    <s v="Direção dos  Recursos Humanos"/>
    <s v="ORI"/>
    <x v="0"/>
    <m/>
    <x v="0"/>
    <x v="0"/>
    <x v="0"/>
    <x v="0"/>
    <x v="0"/>
    <x v="0"/>
    <x v="0"/>
    <x v="0"/>
    <x v="0"/>
    <x v="0"/>
    <x v="0"/>
    <s v="Direção dos  Recursos Humanos"/>
    <x v="0"/>
    <x v="0"/>
    <x v="0"/>
    <x v="0"/>
    <x v="0"/>
    <x v="0"/>
    <x v="0"/>
    <x v="0"/>
    <x v="0"/>
    <x v="0"/>
    <x v="7"/>
    <x v="0"/>
    <s v="Pagamento de salário referente a 10-2024"/>
  </r>
  <r>
    <x v="0"/>
    <n v="0"/>
    <n v="0"/>
    <n v="0"/>
    <n v="74"/>
    <x v="2942"/>
    <x v="0"/>
    <x v="0"/>
    <x v="0"/>
    <s v="03.16.25"/>
    <x v="23"/>
    <x v="0"/>
    <x v="0"/>
    <s v="Direção dos  Recursos Humanos"/>
    <s v="03.16.25"/>
    <s v="Direção dos  Recursos Humanos"/>
    <s v="03.16.25"/>
    <x v="30"/>
    <x v="0"/>
    <x v="0"/>
    <x v="0"/>
    <x v="1"/>
    <x v="0"/>
    <x v="0"/>
    <x v="0"/>
    <x v="8"/>
    <s v="2024-10-23"/>
    <x v="3"/>
    <n v="74"/>
    <x v="0"/>
    <m/>
    <x v="0"/>
    <m/>
    <x v="67"/>
    <n v="100474708"/>
    <x v="0"/>
    <x v="7"/>
    <s v="Direção dos  Recursos Humanos"/>
    <s v="ORI"/>
    <x v="0"/>
    <m/>
    <x v="0"/>
    <x v="0"/>
    <x v="0"/>
    <x v="0"/>
    <x v="0"/>
    <x v="0"/>
    <x v="0"/>
    <x v="0"/>
    <x v="0"/>
    <x v="0"/>
    <x v="0"/>
    <s v="Direção dos  Recursos Humanos"/>
    <x v="0"/>
    <x v="0"/>
    <x v="0"/>
    <x v="0"/>
    <x v="0"/>
    <x v="0"/>
    <x v="0"/>
    <x v="0"/>
    <x v="0"/>
    <x v="0"/>
    <x v="7"/>
    <x v="0"/>
    <s v="Pagamento de salário referente a 10-2024"/>
  </r>
  <r>
    <x v="0"/>
    <n v="0"/>
    <n v="0"/>
    <n v="0"/>
    <n v="1040"/>
    <x v="2942"/>
    <x v="0"/>
    <x v="0"/>
    <x v="0"/>
    <s v="03.16.25"/>
    <x v="23"/>
    <x v="0"/>
    <x v="0"/>
    <s v="Direção dos  Recursos Humanos"/>
    <s v="03.16.25"/>
    <s v="Direção dos  Recursos Humanos"/>
    <s v="03.16.25"/>
    <x v="48"/>
    <x v="0"/>
    <x v="0"/>
    <x v="0"/>
    <x v="1"/>
    <x v="0"/>
    <x v="0"/>
    <x v="0"/>
    <x v="8"/>
    <s v="2024-10-23"/>
    <x v="3"/>
    <n v="1040"/>
    <x v="0"/>
    <m/>
    <x v="0"/>
    <m/>
    <x v="67"/>
    <n v="100474708"/>
    <x v="0"/>
    <x v="7"/>
    <s v="Direção dos  Recursos Humanos"/>
    <s v="ORI"/>
    <x v="0"/>
    <m/>
    <x v="0"/>
    <x v="0"/>
    <x v="0"/>
    <x v="0"/>
    <x v="0"/>
    <x v="0"/>
    <x v="0"/>
    <x v="0"/>
    <x v="0"/>
    <x v="0"/>
    <x v="0"/>
    <s v="Direção dos  Recursos Humanos"/>
    <x v="0"/>
    <x v="0"/>
    <x v="0"/>
    <x v="0"/>
    <x v="0"/>
    <x v="0"/>
    <x v="0"/>
    <x v="0"/>
    <x v="0"/>
    <x v="0"/>
    <x v="7"/>
    <x v="0"/>
    <s v="Pagamento de salário referente a 10-2024"/>
  </r>
  <r>
    <x v="0"/>
    <n v="0"/>
    <n v="0"/>
    <n v="0"/>
    <n v="363"/>
    <x v="2942"/>
    <x v="0"/>
    <x v="0"/>
    <x v="0"/>
    <s v="03.16.25"/>
    <x v="23"/>
    <x v="0"/>
    <x v="0"/>
    <s v="Direção dos  Recursos Humanos"/>
    <s v="03.16.25"/>
    <s v="Direção dos  Recursos Humanos"/>
    <s v="03.16.25"/>
    <x v="49"/>
    <x v="0"/>
    <x v="0"/>
    <x v="0"/>
    <x v="1"/>
    <x v="0"/>
    <x v="0"/>
    <x v="0"/>
    <x v="8"/>
    <s v="2024-10-23"/>
    <x v="3"/>
    <n v="363"/>
    <x v="0"/>
    <m/>
    <x v="0"/>
    <m/>
    <x v="67"/>
    <n v="100474708"/>
    <x v="0"/>
    <x v="7"/>
    <s v="Direção dos  Recursos Humanos"/>
    <s v="ORI"/>
    <x v="0"/>
    <m/>
    <x v="0"/>
    <x v="0"/>
    <x v="0"/>
    <x v="0"/>
    <x v="0"/>
    <x v="0"/>
    <x v="0"/>
    <x v="0"/>
    <x v="0"/>
    <x v="0"/>
    <x v="0"/>
    <s v="Direção dos  Recursos Humanos"/>
    <x v="0"/>
    <x v="0"/>
    <x v="0"/>
    <x v="0"/>
    <x v="0"/>
    <x v="0"/>
    <x v="0"/>
    <x v="0"/>
    <x v="0"/>
    <x v="0"/>
    <x v="7"/>
    <x v="0"/>
    <s v="Pagamento de salário referente a 10-2024"/>
  </r>
  <r>
    <x v="0"/>
    <n v="0"/>
    <n v="0"/>
    <n v="0"/>
    <n v="181"/>
    <x v="2942"/>
    <x v="0"/>
    <x v="0"/>
    <x v="0"/>
    <s v="03.16.25"/>
    <x v="23"/>
    <x v="0"/>
    <x v="0"/>
    <s v="Direção dos  Recursos Humanos"/>
    <s v="03.16.25"/>
    <s v="Direção dos  Recursos Humanos"/>
    <s v="03.16.25"/>
    <x v="78"/>
    <x v="0"/>
    <x v="4"/>
    <x v="17"/>
    <x v="0"/>
    <x v="0"/>
    <x v="0"/>
    <x v="0"/>
    <x v="8"/>
    <s v="2024-10-23"/>
    <x v="3"/>
    <n v="181"/>
    <x v="0"/>
    <m/>
    <x v="0"/>
    <m/>
    <x v="67"/>
    <n v="100474708"/>
    <x v="0"/>
    <x v="7"/>
    <s v="Direção dos  Recursos Humanos"/>
    <s v="ORI"/>
    <x v="0"/>
    <m/>
    <x v="0"/>
    <x v="0"/>
    <x v="0"/>
    <x v="0"/>
    <x v="0"/>
    <x v="0"/>
    <x v="0"/>
    <x v="0"/>
    <x v="0"/>
    <x v="0"/>
    <x v="0"/>
    <s v="Direção dos  Recursos Humanos"/>
    <x v="0"/>
    <x v="0"/>
    <x v="0"/>
    <x v="0"/>
    <x v="0"/>
    <x v="0"/>
    <x v="0"/>
    <x v="0"/>
    <x v="0"/>
    <x v="0"/>
    <x v="7"/>
    <x v="0"/>
    <s v="Pagamento de salário referente a 10-2024"/>
  </r>
  <r>
    <x v="0"/>
    <n v="0"/>
    <n v="0"/>
    <n v="0"/>
    <n v="3298"/>
    <x v="2942"/>
    <x v="0"/>
    <x v="0"/>
    <x v="0"/>
    <s v="03.16.25"/>
    <x v="23"/>
    <x v="0"/>
    <x v="0"/>
    <s v="Direção dos  Recursos Humanos"/>
    <s v="03.16.25"/>
    <s v="Direção dos  Recursos Humanos"/>
    <s v="03.16.25"/>
    <x v="79"/>
    <x v="0"/>
    <x v="4"/>
    <x v="17"/>
    <x v="0"/>
    <x v="0"/>
    <x v="0"/>
    <x v="0"/>
    <x v="8"/>
    <s v="2024-10-23"/>
    <x v="3"/>
    <n v="3298"/>
    <x v="0"/>
    <m/>
    <x v="0"/>
    <m/>
    <x v="67"/>
    <n v="100474708"/>
    <x v="0"/>
    <x v="7"/>
    <s v="Direção dos  Recursos Humanos"/>
    <s v="ORI"/>
    <x v="0"/>
    <m/>
    <x v="0"/>
    <x v="0"/>
    <x v="0"/>
    <x v="0"/>
    <x v="0"/>
    <x v="0"/>
    <x v="0"/>
    <x v="0"/>
    <x v="0"/>
    <x v="0"/>
    <x v="0"/>
    <s v="Direção dos  Recursos Humanos"/>
    <x v="0"/>
    <x v="0"/>
    <x v="0"/>
    <x v="0"/>
    <x v="0"/>
    <x v="0"/>
    <x v="0"/>
    <x v="0"/>
    <x v="0"/>
    <x v="0"/>
    <x v="7"/>
    <x v="0"/>
    <s v="Pagamento de salário referente a 10-2024"/>
  </r>
  <r>
    <x v="0"/>
    <n v="0"/>
    <n v="0"/>
    <n v="0"/>
    <n v="11327"/>
    <x v="2942"/>
    <x v="0"/>
    <x v="0"/>
    <x v="0"/>
    <s v="03.16.25"/>
    <x v="23"/>
    <x v="0"/>
    <x v="0"/>
    <s v="Direção dos  Recursos Humanos"/>
    <s v="03.16.25"/>
    <s v="Direção dos  Recursos Humanos"/>
    <s v="03.16.25"/>
    <x v="31"/>
    <x v="0"/>
    <x v="0"/>
    <x v="1"/>
    <x v="0"/>
    <x v="0"/>
    <x v="0"/>
    <x v="0"/>
    <x v="8"/>
    <s v="2024-10-23"/>
    <x v="3"/>
    <n v="11327"/>
    <x v="0"/>
    <m/>
    <x v="0"/>
    <m/>
    <x v="6"/>
    <n v="100474914"/>
    <x v="0"/>
    <x v="0"/>
    <s v="Direção dos  Recursos Humanos"/>
    <s v="ORI"/>
    <x v="0"/>
    <m/>
    <x v="0"/>
    <x v="0"/>
    <x v="0"/>
    <x v="0"/>
    <x v="0"/>
    <x v="0"/>
    <x v="0"/>
    <x v="0"/>
    <x v="0"/>
    <x v="0"/>
    <x v="0"/>
    <s v="Direção dos  Recursos Humanos"/>
    <x v="0"/>
    <x v="0"/>
    <x v="0"/>
    <x v="0"/>
    <x v="0"/>
    <x v="0"/>
    <x v="0"/>
    <x v="0"/>
    <x v="0"/>
    <x v="0"/>
    <x v="0"/>
    <x v="0"/>
    <s v="Pagamento de salário referente a 10-2024"/>
  </r>
  <r>
    <x v="0"/>
    <n v="0"/>
    <n v="0"/>
    <n v="0"/>
    <n v="2593"/>
    <x v="2942"/>
    <x v="0"/>
    <x v="0"/>
    <x v="0"/>
    <s v="03.16.25"/>
    <x v="23"/>
    <x v="0"/>
    <x v="0"/>
    <s v="Direção dos  Recursos Humanos"/>
    <s v="03.16.25"/>
    <s v="Direção dos  Recursos Humanos"/>
    <s v="03.16.25"/>
    <x v="29"/>
    <x v="0"/>
    <x v="0"/>
    <x v="0"/>
    <x v="0"/>
    <x v="0"/>
    <x v="0"/>
    <x v="0"/>
    <x v="8"/>
    <s v="2024-10-23"/>
    <x v="3"/>
    <n v="2593"/>
    <x v="0"/>
    <m/>
    <x v="0"/>
    <m/>
    <x v="6"/>
    <n v="100474914"/>
    <x v="0"/>
    <x v="0"/>
    <s v="Direção dos  Recursos Humanos"/>
    <s v="ORI"/>
    <x v="0"/>
    <m/>
    <x v="0"/>
    <x v="0"/>
    <x v="0"/>
    <x v="0"/>
    <x v="0"/>
    <x v="0"/>
    <x v="0"/>
    <x v="0"/>
    <x v="0"/>
    <x v="0"/>
    <x v="0"/>
    <s v="Direção dos  Recursos Humanos"/>
    <x v="0"/>
    <x v="0"/>
    <x v="0"/>
    <x v="0"/>
    <x v="0"/>
    <x v="0"/>
    <x v="0"/>
    <x v="0"/>
    <x v="0"/>
    <x v="0"/>
    <x v="0"/>
    <x v="0"/>
    <s v="Pagamento de salário referente a 10-2024"/>
  </r>
  <r>
    <x v="0"/>
    <n v="0"/>
    <n v="0"/>
    <n v="0"/>
    <n v="23133"/>
    <x v="2942"/>
    <x v="0"/>
    <x v="0"/>
    <x v="0"/>
    <s v="03.16.25"/>
    <x v="23"/>
    <x v="0"/>
    <x v="0"/>
    <s v="Direção dos  Recursos Humanos"/>
    <s v="03.16.25"/>
    <s v="Direção dos  Recursos Humanos"/>
    <s v="03.16.25"/>
    <x v="30"/>
    <x v="0"/>
    <x v="0"/>
    <x v="0"/>
    <x v="1"/>
    <x v="0"/>
    <x v="0"/>
    <x v="0"/>
    <x v="8"/>
    <s v="2024-10-23"/>
    <x v="3"/>
    <n v="23133"/>
    <x v="0"/>
    <m/>
    <x v="0"/>
    <m/>
    <x v="6"/>
    <n v="100474914"/>
    <x v="0"/>
    <x v="0"/>
    <s v="Direção dos  Recursos Humanos"/>
    <s v="ORI"/>
    <x v="0"/>
    <m/>
    <x v="0"/>
    <x v="0"/>
    <x v="0"/>
    <x v="0"/>
    <x v="0"/>
    <x v="0"/>
    <x v="0"/>
    <x v="0"/>
    <x v="0"/>
    <x v="0"/>
    <x v="0"/>
    <s v="Direção dos  Recursos Humanos"/>
    <x v="0"/>
    <x v="0"/>
    <x v="0"/>
    <x v="0"/>
    <x v="0"/>
    <x v="0"/>
    <x v="0"/>
    <x v="0"/>
    <x v="0"/>
    <x v="0"/>
    <x v="0"/>
    <x v="0"/>
    <s v="Pagamento de salário referente a 10-2024"/>
  </r>
  <r>
    <x v="0"/>
    <n v="0"/>
    <n v="0"/>
    <n v="0"/>
    <n v="323807"/>
    <x v="2942"/>
    <x v="0"/>
    <x v="0"/>
    <x v="0"/>
    <s v="03.16.25"/>
    <x v="23"/>
    <x v="0"/>
    <x v="0"/>
    <s v="Direção dos  Recursos Humanos"/>
    <s v="03.16.25"/>
    <s v="Direção dos  Recursos Humanos"/>
    <s v="03.16.25"/>
    <x v="48"/>
    <x v="0"/>
    <x v="0"/>
    <x v="0"/>
    <x v="1"/>
    <x v="0"/>
    <x v="0"/>
    <x v="0"/>
    <x v="8"/>
    <s v="2024-10-23"/>
    <x v="3"/>
    <n v="323807"/>
    <x v="0"/>
    <m/>
    <x v="0"/>
    <m/>
    <x v="6"/>
    <n v="100474914"/>
    <x v="0"/>
    <x v="0"/>
    <s v="Direção dos  Recursos Humanos"/>
    <s v="ORI"/>
    <x v="0"/>
    <m/>
    <x v="0"/>
    <x v="0"/>
    <x v="0"/>
    <x v="0"/>
    <x v="0"/>
    <x v="0"/>
    <x v="0"/>
    <x v="0"/>
    <x v="0"/>
    <x v="0"/>
    <x v="0"/>
    <s v="Direção dos  Recursos Humanos"/>
    <x v="0"/>
    <x v="0"/>
    <x v="0"/>
    <x v="0"/>
    <x v="0"/>
    <x v="0"/>
    <x v="0"/>
    <x v="0"/>
    <x v="0"/>
    <x v="0"/>
    <x v="0"/>
    <x v="0"/>
    <s v="Pagamento de salário referente a 10-2024"/>
  </r>
  <r>
    <x v="0"/>
    <n v="0"/>
    <n v="0"/>
    <n v="0"/>
    <n v="113243"/>
    <x v="2942"/>
    <x v="0"/>
    <x v="0"/>
    <x v="0"/>
    <s v="03.16.25"/>
    <x v="23"/>
    <x v="0"/>
    <x v="0"/>
    <s v="Direção dos  Recursos Humanos"/>
    <s v="03.16.25"/>
    <s v="Direção dos  Recursos Humanos"/>
    <s v="03.16.25"/>
    <x v="49"/>
    <x v="0"/>
    <x v="0"/>
    <x v="0"/>
    <x v="1"/>
    <x v="0"/>
    <x v="0"/>
    <x v="0"/>
    <x v="8"/>
    <s v="2024-10-23"/>
    <x v="3"/>
    <n v="113243"/>
    <x v="0"/>
    <m/>
    <x v="0"/>
    <m/>
    <x v="6"/>
    <n v="100474914"/>
    <x v="0"/>
    <x v="0"/>
    <s v="Direção dos  Recursos Humanos"/>
    <s v="ORI"/>
    <x v="0"/>
    <m/>
    <x v="0"/>
    <x v="0"/>
    <x v="0"/>
    <x v="0"/>
    <x v="0"/>
    <x v="0"/>
    <x v="0"/>
    <x v="0"/>
    <x v="0"/>
    <x v="0"/>
    <x v="0"/>
    <s v="Direção dos  Recursos Humanos"/>
    <x v="0"/>
    <x v="0"/>
    <x v="0"/>
    <x v="0"/>
    <x v="0"/>
    <x v="0"/>
    <x v="0"/>
    <x v="0"/>
    <x v="0"/>
    <x v="0"/>
    <x v="0"/>
    <x v="0"/>
    <s v="Pagamento de salário referente a 10-2024"/>
  </r>
  <r>
    <x v="0"/>
    <n v="0"/>
    <n v="0"/>
    <n v="0"/>
    <n v="56384"/>
    <x v="2942"/>
    <x v="0"/>
    <x v="0"/>
    <x v="0"/>
    <s v="03.16.25"/>
    <x v="23"/>
    <x v="0"/>
    <x v="0"/>
    <s v="Direção dos  Recursos Humanos"/>
    <s v="03.16.25"/>
    <s v="Direção dos  Recursos Humanos"/>
    <s v="03.16.25"/>
    <x v="78"/>
    <x v="0"/>
    <x v="4"/>
    <x v="17"/>
    <x v="0"/>
    <x v="0"/>
    <x v="0"/>
    <x v="0"/>
    <x v="8"/>
    <s v="2024-10-23"/>
    <x v="3"/>
    <n v="56384"/>
    <x v="0"/>
    <m/>
    <x v="0"/>
    <m/>
    <x v="6"/>
    <n v="100474914"/>
    <x v="0"/>
    <x v="0"/>
    <s v="Direção dos  Recursos Humanos"/>
    <s v="ORI"/>
    <x v="0"/>
    <m/>
    <x v="0"/>
    <x v="0"/>
    <x v="0"/>
    <x v="0"/>
    <x v="0"/>
    <x v="0"/>
    <x v="0"/>
    <x v="0"/>
    <x v="0"/>
    <x v="0"/>
    <x v="0"/>
    <s v="Direção dos  Recursos Humanos"/>
    <x v="0"/>
    <x v="0"/>
    <x v="0"/>
    <x v="0"/>
    <x v="0"/>
    <x v="0"/>
    <x v="0"/>
    <x v="0"/>
    <x v="0"/>
    <x v="0"/>
    <x v="0"/>
    <x v="0"/>
    <s v="Pagamento de salário referente a 10-2024"/>
  </r>
  <r>
    <x v="0"/>
    <n v="0"/>
    <n v="0"/>
    <n v="0"/>
    <n v="1025841"/>
    <x v="2942"/>
    <x v="0"/>
    <x v="0"/>
    <x v="0"/>
    <s v="03.16.25"/>
    <x v="23"/>
    <x v="0"/>
    <x v="0"/>
    <s v="Direção dos  Recursos Humanos"/>
    <s v="03.16.25"/>
    <s v="Direção dos  Recursos Humanos"/>
    <s v="03.16.25"/>
    <x v="79"/>
    <x v="0"/>
    <x v="4"/>
    <x v="17"/>
    <x v="0"/>
    <x v="0"/>
    <x v="0"/>
    <x v="0"/>
    <x v="8"/>
    <s v="2024-10-23"/>
    <x v="3"/>
    <n v="1025841"/>
    <x v="0"/>
    <m/>
    <x v="0"/>
    <m/>
    <x v="6"/>
    <n v="100474914"/>
    <x v="0"/>
    <x v="0"/>
    <s v="Direção dos  Recursos Humanos"/>
    <s v="ORI"/>
    <x v="0"/>
    <m/>
    <x v="0"/>
    <x v="0"/>
    <x v="0"/>
    <x v="0"/>
    <x v="0"/>
    <x v="0"/>
    <x v="0"/>
    <x v="0"/>
    <x v="0"/>
    <x v="0"/>
    <x v="0"/>
    <s v="Direção dos  Recursos Humanos"/>
    <x v="0"/>
    <x v="0"/>
    <x v="0"/>
    <x v="0"/>
    <x v="0"/>
    <x v="0"/>
    <x v="0"/>
    <x v="0"/>
    <x v="0"/>
    <x v="0"/>
    <x v="0"/>
    <x v="0"/>
    <s v="Pagamento de salário referente a 10-2024"/>
  </r>
  <r>
    <x v="0"/>
    <n v="0"/>
    <n v="0"/>
    <n v="0"/>
    <n v="6"/>
    <x v="2943"/>
    <x v="0"/>
    <x v="0"/>
    <x v="0"/>
    <s v="03.16.16"/>
    <x v="24"/>
    <x v="0"/>
    <x v="0"/>
    <s v="Direção Ambiente e Saneamento "/>
    <s v="03.16.16"/>
    <s v="Direção Ambiente e Saneamento "/>
    <s v="03.16.16"/>
    <x v="29"/>
    <x v="0"/>
    <x v="0"/>
    <x v="0"/>
    <x v="0"/>
    <x v="0"/>
    <x v="0"/>
    <x v="0"/>
    <x v="8"/>
    <s v="2024-10-23"/>
    <x v="3"/>
    <n v="6"/>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10-2024"/>
  </r>
  <r>
    <x v="0"/>
    <n v="0"/>
    <n v="0"/>
    <n v="0"/>
    <n v="465"/>
    <x v="2943"/>
    <x v="0"/>
    <x v="0"/>
    <x v="0"/>
    <s v="03.16.16"/>
    <x v="24"/>
    <x v="0"/>
    <x v="0"/>
    <s v="Direção Ambiente e Saneamento "/>
    <s v="03.16.16"/>
    <s v="Direção Ambiente e Saneamento "/>
    <s v="03.16.16"/>
    <x v="28"/>
    <x v="0"/>
    <x v="0"/>
    <x v="0"/>
    <x v="0"/>
    <x v="0"/>
    <x v="0"/>
    <x v="0"/>
    <x v="8"/>
    <s v="2024-10-23"/>
    <x v="3"/>
    <n v="465"/>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10-2024"/>
  </r>
  <r>
    <x v="0"/>
    <n v="0"/>
    <n v="0"/>
    <n v="0"/>
    <n v="6964"/>
    <x v="2943"/>
    <x v="0"/>
    <x v="0"/>
    <x v="0"/>
    <s v="03.16.16"/>
    <x v="24"/>
    <x v="0"/>
    <x v="0"/>
    <s v="Direção Ambiente e Saneamento "/>
    <s v="03.16.16"/>
    <s v="Direção Ambiente e Saneamento "/>
    <s v="03.16.16"/>
    <x v="30"/>
    <x v="0"/>
    <x v="0"/>
    <x v="0"/>
    <x v="1"/>
    <x v="0"/>
    <x v="0"/>
    <x v="0"/>
    <x v="8"/>
    <s v="2024-10-23"/>
    <x v="3"/>
    <n v="6964"/>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10-2024"/>
  </r>
  <r>
    <x v="0"/>
    <n v="0"/>
    <n v="0"/>
    <n v="0"/>
    <n v="8"/>
    <x v="2943"/>
    <x v="0"/>
    <x v="0"/>
    <x v="0"/>
    <s v="03.16.16"/>
    <x v="24"/>
    <x v="0"/>
    <x v="0"/>
    <s v="Direção Ambiente e Saneamento "/>
    <s v="03.16.16"/>
    <s v="Direção Ambiente e Saneamento "/>
    <s v="03.16.16"/>
    <x v="29"/>
    <x v="0"/>
    <x v="0"/>
    <x v="0"/>
    <x v="0"/>
    <x v="0"/>
    <x v="0"/>
    <x v="0"/>
    <x v="8"/>
    <s v="2024-10-23"/>
    <x v="3"/>
    <n v="8"/>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10-2024"/>
  </r>
  <r>
    <x v="0"/>
    <n v="0"/>
    <n v="0"/>
    <n v="0"/>
    <n v="652"/>
    <x v="2943"/>
    <x v="0"/>
    <x v="0"/>
    <x v="0"/>
    <s v="03.16.16"/>
    <x v="24"/>
    <x v="0"/>
    <x v="0"/>
    <s v="Direção Ambiente e Saneamento "/>
    <s v="03.16.16"/>
    <s v="Direção Ambiente e Saneamento "/>
    <s v="03.16.16"/>
    <x v="28"/>
    <x v="0"/>
    <x v="0"/>
    <x v="0"/>
    <x v="0"/>
    <x v="0"/>
    <x v="0"/>
    <x v="0"/>
    <x v="8"/>
    <s v="2024-10-23"/>
    <x v="3"/>
    <n v="652"/>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10-2024"/>
  </r>
  <r>
    <x v="0"/>
    <n v="0"/>
    <n v="0"/>
    <n v="0"/>
    <n v="9762"/>
    <x v="2943"/>
    <x v="0"/>
    <x v="0"/>
    <x v="0"/>
    <s v="03.16.16"/>
    <x v="24"/>
    <x v="0"/>
    <x v="0"/>
    <s v="Direção Ambiente e Saneamento "/>
    <s v="03.16.16"/>
    <s v="Direção Ambiente e Saneamento "/>
    <s v="03.16.16"/>
    <x v="30"/>
    <x v="0"/>
    <x v="0"/>
    <x v="0"/>
    <x v="1"/>
    <x v="0"/>
    <x v="0"/>
    <x v="0"/>
    <x v="8"/>
    <s v="2024-10-23"/>
    <x v="3"/>
    <n v="9762"/>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10-2024"/>
  </r>
  <r>
    <x v="0"/>
    <n v="0"/>
    <n v="0"/>
    <n v="0"/>
    <n v="2"/>
    <x v="2943"/>
    <x v="0"/>
    <x v="0"/>
    <x v="0"/>
    <s v="03.16.16"/>
    <x v="24"/>
    <x v="0"/>
    <x v="0"/>
    <s v="Direção Ambiente e Saneamento "/>
    <s v="03.16.16"/>
    <s v="Direção Ambiente e Saneamento "/>
    <s v="03.16.16"/>
    <x v="29"/>
    <x v="0"/>
    <x v="0"/>
    <x v="0"/>
    <x v="0"/>
    <x v="0"/>
    <x v="0"/>
    <x v="0"/>
    <x v="8"/>
    <s v="2024-10-23"/>
    <x v="3"/>
    <n v="2"/>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10-2024"/>
  </r>
  <r>
    <x v="0"/>
    <n v="0"/>
    <n v="0"/>
    <n v="0"/>
    <n v="159"/>
    <x v="2943"/>
    <x v="0"/>
    <x v="0"/>
    <x v="0"/>
    <s v="03.16.16"/>
    <x v="24"/>
    <x v="0"/>
    <x v="0"/>
    <s v="Direção Ambiente e Saneamento "/>
    <s v="03.16.16"/>
    <s v="Direção Ambiente e Saneamento "/>
    <s v="03.16.16"/>
    <x v="28"/>
    <x v="0"/>
    <x v="0"/>
    <x v="0"/>
    <x v="0"/>
    <x v="0"/>
    <x v="0"/>
    <x v="0"/>
    <x v="8"/>
    <s v="2024-10-23"/>
    <x v="3"/>
    <n v="159"/>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10-2024"/>
  </r>
  <r>
    <x v="0"/>
    <n v="0"/>
    <n v="0"/>
    <n v="0"/>
    <n v="2389"/>
    <x v="2943"/>
    <x v="0"/>
    <x v="0"/>
    <x v="0"/>
    <s v="03.16.16"/>
    <x v="24"/>
    <x v="0"/>
    <x v="0"/>
    <s v="Direção Ambiente e Saneamento "/>
    <s v="03.16.16"/>
    <s v="Direção Ambiente e Saneamento "/>
    <s v="03.16.16"/>
    <x v="30"/>
    <x v="0"/>
    <x v="0"/>
    <x v="0"/>
    <x v="1"/>
    <x v="0"/>
    <x v="0"/>
    <x v="0"/>
    <x v="8"/>
    <s v="2024-10-23"/>
    <x v="3"/>
    <n v="2389"/>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10-2024"/>
  </r>
  <r>
    <x v="0"/>
    <n v="0"/>
    <n v="0"/>
    <n v="0"/>
    <n v="0"/>
    <x v="2943"/>
    <x v="0"/>
    <x v="0"/>
    <x v="0"/>
    <s v="03.16.16"/>
    <x v="24"/>
    <x v="0"/>
    <x v="0"/>
    <s v="Direção Ambiente e Saneamento "/>
    <s v="03.16.16"/>
    <s v="Direção Ambiente e Saneamento "/>
    <s v="03.16.16"/>
    <x v="29"/>
    <x v="0"/>
    <x v="0"/>
    <x v="0"/>
    <x v="0"/>
    <x v="0"/>
    <x v="0"/>
    <x v="0"/>
    <x v="8"/>
    <s v="2024-10-23"/>
    <x v="3"/>
    <n v="0"/>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10-2024"/>
  </r>
  <r>
    <x v="0"/>
    <n v="0"/>
    <n v="0"/>
    <n v="0"/>
    <n v="14"/>
    <x v="2943"/>
    <x v="0"/>
    <x v="0"/>
    <x v="0"/>
    <s v="03.16.16"/>
    <x v="24"/>
    <x v="0"/>
    <x v="0"/>
    <s v="Direção Ambiente e Saneamento "/>
    <s v="03.16.16"/>
    <s v="Direção Ambiente e Saneamento "/>
    <s v="03.16.16"/>
    <x v="28"/>
    <x v="0"/>
    <x v="0"/>
    <x v="0"/>
    <x v="0"/>
    <x v="0"/>
    <x v="0"/>
    <x v="0"/>
    <x v="8"/>
    <s v="2024-10-23"/>
    <x v="3"/>
    <n v="14"/>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10-2024"/>
  </r>
  <r>
    <x v="0"/>
    <n v="0"/>
    <n v="0"/>
    <n v="0"/>
    <n v="216"/>
    <x v="2943"/>
    <x v="0"/>
    <x v="0"/>
    <x v="0"/>
    <s v="03.16.16"/>
    <x v="24"/>
    <x v="0"/>
    <x v="0"/>
    <s v="Direção Ambiente e Saneamento "/>
    <s v="03.16.16"/>
    <s v="Direção Ambiente e Saneamento "/>
    <s v="03.16.16"/>
    <x v="30"/>
    <x v="0"/>
    <x v="0"/>
    <x v="0"/>
    <x v="1"/>
    <x v="0"/>
    <x v="0"/>
    <x v="0"/>
    <x v="8"/>
    <s v="2024-10-23"/>
    <x v="3"/>
    <n v="216"/>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10-2024"/>
  </r>
  <r>
    <x v="0"/>
    <n v="0"/>
    <n v="0"/>
    <n v="0"/>
    <n v="7"/>
    <x v="2943"/>
    <x v="0"/>
    <x v="0"/>
    <x v="0"/>
    <s v="03.16.16"/>
    <x v="24"/>
    <x v="0"/>
    <x v="0"/>
    <s v="Direção Ambiente e Saneamento "/>
    <s v="03.16.16"/>
    <s v="Direção Ambiente e Saneamento "/>
    <s v="03.16.16"/>
    <x v="29"/>
    <x v="0"/>
    <x v="0"/>
    <x v="0"/>
    <x v="0"/>
    <x v="0"/>
    <x v="0"/>
    <x v="0"/>
    <x v="8"/>
    <s v="2024-10-23"/>
    <x v="3"/>
    <n v="7"/>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10-2024"/>
  </r>
  <r>
    <x v="0"/>
    <n v="0"/>
    <n v="0"/>
    <n v="0"/>
    <n v="563"/>
    <x v="2943"/>
    <x v="0"/>
    <x v="0"/>
    <x v="0"/>
    <s v="03.16.16"/>
    <x v="24"/>
    <x v="0"/>
    <x v="0"/>
    <s v="Direção Ambiente e Saneamento "/>
    <s v="03.16.16"/>
    <s v="Direção Ambiente e Saneamento "/>
    <s v="03.16.16"/>
    <x v="28"/>
    <x v="0"/>
    <x v="0"/>
    <x v="0"/>
    <x v="0"/>
    <x v="0"/>
    <x v="0"/>
    <x v="0"/>
    <x v="8"/>
    <s v="2024-10-23"/>
    <x v="3"/>
    <n v="563"/>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10-2024"/>
  </r>
  <r>
    <x v="0"/>
    <n v="0"/>
    <n v="0"/>
    <n v="0"/>
    <n v="8430"/>
    <x v="2943"/>
    <x v="0"/>
    <x v="0"/>
    <x v="0"/>
    <s v="03.16.16"/>
    <x v="24"/>
    <x v="0"/>
    <x v="0"/>
    <s v="Direção Ambiente e Saneamento "/>
    <s v="03.16.16"/>
    <s v="Direção Ambiente e Saneamento "/>
    <s v="03.16.16"/>
    <x v="30"/>
    <x v="0"/>
    <x v="0"/>
    <x v="0"/>
    <x v="1"/>
    <x v="0"/>
    <x v="0"/>
    <x v="0"/>
    <x v="8"/>
    <s v="2024-10-23"/>
    <x v="3"/>
    <n v="8430"/>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10-2024"/>
  </r>
  <r>
    <x v="0"/>
    <n v="0"/>
    <n v="0"/>
    <n v="0"/>
    <n v="7"/>
    <x v="2943"/>
    <x v="0"/>
    <x v="0"/>
    <x v="0"/>
    <s v="03.16.16"/>
    <x v="24"/>
    <x v="0"/>
    <x v="0"/>
    <s v="Direção Ambiente e Saneamento "/>
    <s v="03.16.16"/>
    <s v="Direção Ambiente e Saneamento "/>
    <s v="03.16.16"/>
    <x v="29"/>
    <x v="0"/>
    <x v="0"/>
    <x v="0"/>
    <x v="0"/>
    <x v="0"/>
    <x v="0"/>
    <x v="0"/>
    <x v="8"/>
    <s v="2024-10-23"/>
    <x v="3"/>
    <n v="7"/>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10-2024"/>
  </r>
  <r>
    <x v="0"/>
    <n v="0"/>
    <n v="0"/>
    <n v="0"/>
    <n v="515"/>
    <x v="2943"/>
    <x v="0"/>
    <x v="0"/>
    <x v="0"/>
    <s v="03.16.16"/>
    <x v="24"/>
    <x v="0"/>
    <x v="0"/>
    <s v="Direção Ambiente e Saneamento "/>
    <s v="03.16.16"/>
    <s v="Direção Ambiente e Saneamento "/>
    <s v="03.16.16"/>
    <x v="28"/>
    <x v="0"/>
    <x v="0"/>
    <x v="0"/>
    <x v="0"/>
    <x v="0"/>
    <x v="0"/>
    <x v="0"/>
    <x v="8"/>
    <s v="2024-10-23"/>
    <x v="3"/>
    <n v="515"/>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10-2024"/>
  </r>
  <r>
    <x v="0"/>
    <n v="0"/>
    <n v="0"/>
    <n v="0"/>
    <n v="7711"/>
    <x v="2943"/>
    <x v="0"/>
    <x v="0"/>
    <x v="0"/>
    <s v="03.16.16"/>
    <x v="24"/>
    <x v="0"/>
    <x v="0"/>
    <s v="Direção Ambiente e Saneamento "/>
    <s v="03.16.16"/>
    <s v="Direção Ambiente e Saneamento "/>
    <s v="03.16.16"/>
    <x v="30"/>
    <x v="0"/>
    <x v="0"/>
    <x v="0"/>
    <x v="1"/>
    <x v="0"/>
    <x v="0"/>
    <x v="0"/>
    <x v="8"/>
    <s v="2024-10-23"/>
    <x v="3"/>
    <n v="7711"/>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10-2024"/>
  </r>
  <r>
    <x v="0"/>
    <n v="0"/>
    <n v="0"/>
    <n v="0"/>
    <n v="1"/>
    <x v="2943"/>
    <x v="0"/>
    <x v="0"/>
    <x v="0"/>
    <s v="03.16.16"/>
    <x v="24"/>
    <x v="0"/>
    <x v="0"/>
    <s v="Direção Ambiente e Saneamento "/>
    <s v="03.16.16"/>
    <s v="Direção Ambiente e Saneamento "/>
    <s v="03.16.16"/>
    <x v="29"/>
    <x v="0"/>
    <x v="0"/>
    <x v="0"/>
    <x v="0"/>
    <x v="0"/>
    <x v="0"/>
    <x v="0"/>
    <x v="8"/>
    <s v="2024-10-23"/>
    <x v="3"/>
    <n v="1"/>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10-2024"/>
  </r>
  <r>
    <x v="0"/>
    <n v="0"/>
    <n v="0"/>
    <n v="0"/>
    <n v="73"/>
    <x v="2943"/>
    <x v="0"/>
    <x v="0"/>
    <x v="0"/>
    <s v="03.16.16"/>
    <x v="24"/>
    <x v="0"/>
    <x v="0"/>
    <s v="Direção Ambiente e Saneamento "/>
    <s v="03.16.16"/>
    <s v="Direção Ambiente e Saneamento "/>
    <s v="03.16.16"/>
    <x v="28"/>
    <x v="0"/>
    <x v="0"/>
    <x v="0"/>
    <x v="0"/>
    <x v="0"/>
    <x v="0"/>
    <x v="0"/>
    <x v="8"/>
    <s v="2024-10-23"/>
    <x v="3"/>
    <n v="73"/>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10-2024"/>
  </r>
  <r>
    <x v="0"/>
    <n v="0"/>
    <n v="0"/>
    <n v="0"/>
    <n v="1106"/>
    <x v="2943"/>
    <x v="0"/>
    <x v="0"/>
    <x v="0"/>
    <s v="03.16.16"/>
    <x v="24"/>
    <x v="0"/>
    <x v="0"/>
    <s v="Direção Ambiente e Saneamento "/>
    <s v="03.16.16"/>
    <s v="Direção Ambiente e Saneamento "/>
    <s v="03.16.16"/>
    <x v="30"/>
    <x v="0"/>
    <x v="0"/>
    <x v="0"/>
    <x v="1"/>
    <x v="0"/>
    <x v="0"/>
    <x v="0"/>
    <x v="8"/>
    <s v="2024-10-23"/>
    <x v="3"/>
    <n v="1106"/>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10-2024"/>
  </r>
  <r>
    <x v="0"/>
    <n v="0"/>
    <n v="0"/>
    <n v="0"/>
    <n v="74"/>
    <x v="2943"/>
    <x v="0"/>
    <x v="0"/>
    <x v="0"/>
    <s v="03.16.16"/>
    <x v="24"/>
    <x v="0"/>
    <x v="0"/>
    <s v="Direção Ambiente e Saneamento "/>
    <s v="03.16.16"/>
    <s v="Direção Ambiente e Saneamento "/>
    <s v="03.16.16"/>
    <x v="29"/>
    <x v="0"/>
    <x v="0"/>
    <x v="0"/>
    <x v="0"/>
    <x v="0"/>
    <x v="0"/>
    <x v="0"/>
    <x v="8"/>
    <s v="2024-10-23"/>
    <x v="3"/>
    <n v="74"/>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10-2024"/>
  </r>
  <r>
    <x v="0"/>
    <n v="0"/>
    <n v="0"/>
    <n v="0"/>
    <n v="5505"/>
    <x v="2943"/>
    <x v="0"/>
    <x v="0"/>
    <x v="0"/>
    <s v="03.16.16"/>
    <x v="24"/>
    <x v="0"/>
    <x v="0"/>
    <s v="Direção Ambiente e Saneamento "/>
    <s v="03.16.16"/>
    <s v="Direção Ambiente e Saneamento "/>
    <s v="03.16.16"/>
    <x v="28"/>
    <x v="0"/>
    <x v="0"/>
    <x v="0"/>
    <x v="0"/>
    <x v="0"/>
    <x v="0"/>
    <x v="0"/>
    <x v="8"/>
    <s v="2024-10-23"/>
    <x v="3"/>
    <n v="5505"/>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10-2024"/>
  </r>
  <r>
    <x v="0"/>
    <n v="0"/>
    <n v="0"/>
    <n v="0"/>
    <n v="82378"/>
    <x v="2943"/>
    <x v="0"/>
    <x v="0"/>
    <x v="0"/>
    <s v="03.16.16"/>
    <x v="24"/>
    <x v="0"/>
    <x v="0"/>
    <s v="Direção Ambiente e Saneamento "/>
    <s v="03.16.16"/>
    <s v="Direção Ambiente e Saneamento "/>
    <s v="03.16.16"/>
    <x v="30"/>
    <x v="0"/>
    <x v="0"/>
    <x v="0"/>
    <x v="1"/>
    <x v="0"/>
    <x v="0"/>
    <x v="0"/>
    <x v="8"/>
    <s v="2024-10-23"/>
    <x v="3"/>
    <n v="82378"/>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10-2024"/>
  </r>
  <r>
    <x v="0"/>
    <n v="0"/>
    <n v="0"/>
    <n v="0"/>
    <n v="895"/>
    <x v="2943"/>
    <x v="0"/>
    <x v="0"/>
    <x v="0"/>
    <s v="03.16.16"/>
    <x v="24"/>
    <x v="0"/>
    <x v="0"/>
    <s v="Direção Ambiente e Saneamento "/>
    <s v="03.16.16"/>
    <s v="Direção Ambiente e Saneamento "/>
    <s v="03.16.16"/>
    <x v="29"/>
    <x v="0"/>
    <x v="0"/>
    <x v="0"/>
    <x v="0"/>
    <x v="0"/>
    <x v="0"/>
    <x v="0"/>
    <x v="8"/>
    <s v="2024-10-23"/>
    <x v="3"/>
    <n v="895"/>
    <x v="0"/>
    <m/>
    <x v="0"/>
    <m/>
    <x v="6"/>
    <n v="100474914"/>
    <x v="0"/>
    <x v="0"/>
    <s v="Direção Ambiente e Saneamento "/>
    <s v="ORI"/>
    <x v="0"/>
    <m/>
    <x v="0"/>
    <x v="0"/>
    <x v="0"/>
    <x v="0"/>
    <x v="0"/>
    <x v="0"/>
    <x v="0"/>
    <x v="0"/>
    <x v="0"/>
    <x v="0"/>
    <x v="0"/>
    <s v="Direção Ambiente e Saneamento "/>
    <x v="0"/>
    <x v="0"/>
    <x v="0"/>
    <x v="0"/>
    <x v="0"/>
    <x v="0"/>
    <x v="0"/>
    <x v="0"/>
    <x v="0"/>
    <x v="0"/>
    <x v="0"/>
    <x v="0"/>
    <s v="Pagamento de salário referente a 10-2024"/>
  </r>
  <r>
    <x v="0"/>
    <n v="0"/>
    <n v="0"/>
    <n v="0"/>
    <n v="65536"/>
    <x v="2943"/>
    <x v="0"/>
    <x v="0"/>
    <x v="0"/>
    <s v="03.16.16"/>
    <x v="24"/>
    <x v="0"/>
    <x v="0"/>
    <s v="Direção Ambiente e Saneamento "/>
    <s v="03.16.16"/>
    <s v="Direção Ambiente e Saneamento "/>
    <s v="03.16.16"/>
    <x v="28"/>
    <x v="0"/>
    <x v="0"/>
    <x v="0"/>
    <x v="0"/>
    <x v="0"/>
    <x v="0"/>
    <x v="0"/>
    <x v="8"/>
    <s v="2024-10-23"/>
    <x v="3"/>
    <n v="65536"/>
    <x v="0"/>
    <m/>
    <x v="0"/>
    <m/>
    <x v="6"/>
    <n v="100474914"/>
    <x v="0"/>
    <x v="0"/>
    <s v="Direção Ambiente e Saneamento "/>
    <s v="ORI"/>
    <x v="0"/>
    <m/>
    <x v="0"/>
    <x v="0"/>
    <x v="0"/>
    <x v="0"/>
    <x v="0"/>
    <x v="0"/>
    <x v="0"/>
    <x v="0"/>
    <x v="0"/>
    <x v="0"/>
    <x v="0"/>
    <s v="Direção Ambiente e Saneamento "/>
    <x v="0"/>
    <x v="0"/>
    <x v="0"/>
    <x v="0"/>
    <x v="0"/>
    <x v="0"/>
    <x v="0"/>
    <x v="0"/>
    <x v="0"/>
    <x v="0"/>
    <x v="0"/>
    <x v="0"/>
    <s v="Pagamento de salário referente a 10-2024"/>
  </r>
  <r>
    <x v="0"/>
    <n v="0"/>
    <n v="0"/>
    <n v="0"/>
    <n v="980510"/>
    <x v="2943"/>
    <x v="0"/>
    <x v="0"/>
    <x v="0"/>
    <s v="03.16.16"/>
    <x v="24"/>
    <x v="0"/>
    <x v="0"/>
    <s v="Direção Ambiente e Saneamento "/>
    <s v="03.16.16"/>
    <s v="Direção Ambiente e Saneamento "/>
    <s v="03.16.16"/>
    <x v="30"/>
    <x v="0"/>
    <x v="0"/>
    <x v="0"/>
    <x v="1"/>
    <x v="0"/>
    <x v="0"/>
    <x v="0"/>
    <x v="8"/>
    <s v="2024-10-23"/>
    <x v="3"/>
    <n v="980510"/>
    <x v="0"/>
    <m/>
    <x v="0"/>
    <m/>
    <x v="6"/>
    <n v="100474914"/>
    <x v="0"/>
    <x v="0"/>
    <s v="Direção Ambiente e Saneamento "/>
    <s v="ORI"/>
    <x v="0"/>
    <m/>
    <x v="0"/>
    <x v="0"/>
    <x v="0"/>
    <x v="0"/>
    <x v="0"/>
    <x v="0"/>
    <x v="0"/>
    <x v="0"/>
    <x v="0"/>
    <x v="0"/>
    <x v="0"/>
    <s v="Direção Ambiente e Saneamento "/>
    <x v="0"/>
    <x v="0"/>
    <x v="0"/>
    <x v="0"/>
    <x v="0"/>
    <x v="0"/>
    <x v="0"/>
    <x v="0"/>
    <x v="0"/>
    <x v="0"/>
    <x v="0"/>
    <x v="0"/>
    <s v="Pagamento de salário referente a 10-2024"/>
  </r>
  <r>
    <x v="0"/>
    <n v="0"/>
    <n v="0"/>
    <n v="0"/>
    <n v="218900"/>
    <x v="2944"/>
    <x v="0"/>
    <x v="0"/>
    <x v="0"/>
    <s v="01.25.04.22"/>
    <x v="7"/>
    <x v="3"/>
    <x v="3"/>
    <s v="Cultura"/>
    <s v="01.25.04"/>
    <s v="Cultura"/>
    <s v="01.25.04"/>
    <x v="4"/>
    <x v="0"/>
    <x v="2"/>
    <x v="2"/>
    <x v="0"/>
    <x v="1"/>
    <x v="0"/>
    <x v="0"/>
    <x v="8"/>
    <s v="2024-10-23"/>
    <x v="3"/>
    <n v="218900"/>
    <x v="0"/>
    <m/>
    <x v="0"/>
    <m/>
    <x v="351"/>
    <n v="10047534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Esquadra Policial de São Miguel referente a aquisição de serviço de cobertura policial no âmbito da realização do festival Calheta 2024 realizado nos dias 09 e 10 de agosto de 2024, conforme anexo"/>
  </r>
  <r>
    <x v="0"/>
    <n v="0"/>
    <n v="0"/>
    <n v="0"/>
    <n v="95746"/>
    <x v="2945"/>
    <x v="0"/>
    <x v="0"/>
    <x v="0"/>
    <s v="01.25.01.10"/>
    <x v="33"/>
    <x v="3"/>
    <x v="3"/>
    <s v="Educação"/>
    <s v="01.25.01"/>
    <s v="Educação"/>
    <s v="01.25.01"/>
    <x v="4"/>
    <x v="0"/>
    <x v="2"/>
    <x v="2"/>
    <x v="0"/>
    <x v="1"/>
    <x v="0"/>
    <x v="0"/>
    <x v="8"/>
    <s v="2024-10-23"/>
    <x v="3"/>
    <n v="95746"/>
    <x v="0"/>
    <m/>
    <x v="0"/>
    <m/>
    <x v="138"/>
    <n v="100391760"/>
    <x v="0"/>
    <x v="0"/>
    <s v="Transporte escolar"/>
    <s v="ORI"/>
    <x v="0"/>
    <m/>
    <x v="0"/>
    <x v="0"/>
    <x v="0"/>
    <x v="0"/>
    <x v="0"/>
    <x v="0"/>
    <x v="0"/>
    <x v="0"/>
    <x v="0"/>
    <x v="0"/>
    <x v="0"/>
    <s v="Transporte escolar"/>
    <x v="0"/>
    <x v="0"/>
    <x v="0"/>
    <x v="0"/>
    <x v="1"/>
    <x v="0"/>
    <x v="0"/>
    <x v="0"/>
    <x v="0"/>
    <x v="0"/>
    <x v="0"/>
    <x v="0"/>
    <s v="Pagamento a favor de Caetano Auto Cv, para a aquisição de jogo de maxila travão frente e tambor travão frente para viatura ST-77-QP afeto ao transporte escolar da CMSM, conforme anexo."/>
  </r>
  <r>
    <x v="0"/>
    <n v="0"/>
    <n v="0"/>
    <n v="0"/>
    <n v="2000"/>
    <x v="2946"/>
    <x v="0"/>
    <x v="0"/>
    <x v="0"/>
    <s v="03.16.15"/>
    <x v="0"/>
    <x v="0"/>
    <x v="0"/>
    <s v="Direção Financeira"/>
    <s v="03.16.15"/>
    <s v="Direção Financeira"/>
    <s v="03.16.15"/>
    <x v="3"/>
    <x v="0"/>
    <x v="0"/>
    <x v="1"/>
    <x v="0"/>
    <x v="0"/>
    <x v="0"/>
    <x v="0"/>
    <x v="8"/>
    <s v="2024-10-23"/>
    <x v="3"/>
    <n v="2000"/>
    <x v="0"/>
    <m/>
    <x v="0"/>
    <m/>
    <x v="57"/>
    <n v="100475419"/>
    <x v="0"/>
    <x v="0"/>
    <s v="Direção Financeira"/>
    <s v="ORI"/>
    <x v="0"/>
    <m/>
    <x v="0"/>
    <x v="0"/>
    <x v="0"/>
    <x v="0"/>
    <x v="0"/>
    <x v="0"/>
    <x v="0"/>
    <x v="0"/>
    <x v="0"/>
    <x v="0"/>
    <x v="0"/>
    <s v="Direção Financeira"/>
    <x v="0"/>
    <x v="0"/>
    <x v="0"/>
    <x v="0"/>
    <x v="0"/>
    <x v="0"/>
    <x v="0"/>
    <x v="0"/>
    <x v="0"/>
    <x v="0"/>
    <x v="0"/>
    <x v="0"/>
    <s v="Pagamento ajuda de custo, pela deslocação feita em missão de serviço a cidade da Praia."/>
  </r>
  <r>
    <x v="0"/>
    <n v="0"/>
    <n v="0"/>
    <n v="0"/>
    <n v="16460"/>
    <x v="2947"/>
    <x v="0"/>
    <x v="0"/>
    <x v="0"/>
    <s v="03.16.02"/>
    <x v="3"/>
    <x v="0"/>
    <x v="0"/>
    <s v="Gabinete do Presidente"/>
    <s v="03.16.02"/>
    <s v="Gabinete do Presidente"/>
    <s v="03.16.02"/>
    <x v="38"/>
    <x v="0"/>
    <x v="0"/>
    <x v="0"/>
    <x v="0"/>
    <x v="0"/>
    <x v="0"/>
    <x v="0"/>
    <x v="8"/>
    <s v="2024-10-24"/>
    <x v="3"/>
    <n v="16460"/>
    <x v="0"/>
    <m/>
    <x v="0"/>
    <m/>
    <x v="118"/>
    <n v="100444140"/>
    <x v="0"/>
    <x v="0"/>
    <s v="Gabinete do Presidente"/>
    <s v="ORI"/>
    <x v="0"/>
    <m/>
    <x v="0"/>
    <x v="0"/>
    <x v="0"/>
    <x v="0"/>
    <x v="0"/>
    <x v="0"/>
    <x v="0"/>
    <x v="0"/>
    <x v="0"/>
    <x v="0"/>
    <x v="0"/>
    <s v="Gabinete do Presidente"/>
    <x v="0"/>
    <x v="0"/>
    <x v="0"/>
    <x v="0"/>
    <x v="0"/>
    <x v="0"/>
    <x v="0"/>
    <x v="0"/>
    <x v="0"/>
    <x v="0"/>
    <x v="0"/>
    <x v="0"/>
    <s v="Devolução a favor do senhor Presidente Herménio Fernandes, pela a sua deslocação em missão de serviço (Lisboa), conforme justificativo em anexo."/>
  </r>
  <r>
    <x v="1"/>
    <n v="0"/>
    <n v="0"/>
    <n v="0"/>
    <n v="381150"/>
    <x v="2948"/>
    <x v="0"/>
    <x v="0"/>
    <x v="0"/>
    <s v="01.27.06.80"/>
    <x v="1"/>
    <x v="1"/>
    <x v="1"/>
    <s v="Requalificação Urbana e habitação"/>
    <s v="01.27.06"/>
    <s v="Requalificação Urbana e habitação"/>
    <s v="01.27.06"/>
    <x v="1"/>
    <x v="0"/>
    <x v="0"/>
    <x v="0"/>
    <x v="0"/>
    <x v="1"/>
    <x v="1"/>
    <x v="0"/>
    <x v="8"/>
    <s v="2024-10-25"/>
    <x v="3"/>
    <n v="381150"/>
    <x v="0"/>
    <m/>
    <x v="0"/>
    <m/>
    <x v="135"/>
    <n v="100479497"/>
    <x v="0"/>
    <x v="0"/>
    <s v="Requalificação Urbana de Veneza"/>
    <s v="ORI"/>
    <x v="0"/>
    <m/>
    <x v="0"/>
    <x v="0"/>
    <x v="0"/>
    <x v="0"/>
    <x v="0"/>
    <x v="0"/>
    <x v="0"/>
    <x v="0"/>
    <x v="0"/>
    <x v="0"/>
    <x v="0"/>
    <s v="Requalificação Urbana de Veneza"/>
    <x v="0"/>
    <x v="0"/>
    <x v="0"/>
    <x v="0"/>
    <x v="1"/>
    <x v="0"/>
    <x v="0"/>
    <x v="0"/>
    <x v="0"/>
    <x v="0"/>
    <x v="0"/>
    <x v="0"/>
    <s v="Pagamento de uma parcela da fatura a favor da Transporte Comércio E Serviços J. Gonçalves, pelo serviços de transporte de paralelo de Achada Forte Ribeira Grande de Santiago para São Miguel, conforme anexo."/>
  </r>
  <r>
    <x v="0"/>
    <n v="0"/>
    <n v="0"/>
    <n v="0"/>
    <n v="138000"/>
    <x v="2949"/>
    <x v="0"/>
    <x v="0"/>
    <x v="0"/>
    <s v="01.25.01.10"/>
    <x v="33"/>
    <x v="3"/>
    <x v="3"/>
    <s v="Educação"/>
    <s v="01.25.01"/>
    <s v="Educação"/>
    <s v="01.25.01"/>
    <x v="4"/>
    <x v="0"/>
    <x v="2"/>
    <x v="2"/>
    <x v="0"/>
    <x v="1"/>
    <x v="0"/>
    <x v="0"/>
    <x v="8"/>
    <s v="2024-10-25"/>
    <x v="3"/>
    <n v="138000"/>
    <x v="0"/>
    <m/>
    <x v="0"/>
    <m/>
    <x v="22"/>
    <n v="100478657"/>
    <x v="0"/>
    <x v="0"/>
    <s v="Transporte escolar"/>
    <s v="ORI"/>
    <x v="0"/>
    <m/>
    <x v="0"/>
    <x v="0"/>
    <x v="0"/>
    <x v="0"/>
    <x v="0"/>
    <x v="0"/>
    <x v="0"/>
    <x v="0"/>
    <x v="0"/>
    <x v="0"/>
    <x v="0"/>
    <s v="Transporte escolar"/>
    <x v="0"/>
    <x v="0"/>
    <x v="0"/>
    <x v="0"/>
    <x v="1"/>
    <x v="0"/>
    <x v="0"/>
    <x v="0"/>
    <x v="0"/>
    <x v="0"/>
    <x v="0"/>
    <x v="0"/>
    <s v="Pagamento de uma parte da fatura a favor da Translux Comercio E Serviços, referente a serviços de aluguer de coaster para transporte escolar da CMSM, conforme anexo."/>
  </r>
  <r>
    <x v="0"/>
    <n v="0"/>
    <n v="0"/>
    <n v="0"/>
    <n v="7500"/>
    <x v="2950"/>
    <x v="0"/>
    <x v="1"/>
    <x v="0"/>
    <s v="80.02.01"/>
    <x v="2"/>
    <x v="2"/>
    <x v="2"/>
    <s v="Retenções Iur"/>
    <s v="80.02.01"/>
    <s v="Retenções Iur"/>
    <s v="80.02.01"/>
    <x v="2"/>
    <x v="0"/>
    <x v="1"/>
    <x v="0"/>
    <x v="1"/>
    <x v="2"/>
    <x v="2"/>
    <x v="0"/>
    <x v="7"/>
    <s v="2024-09-25"/>
    <x v="2"/>
    <n v="7500"/>
    <x v="0"/>
    <m/>
    <x v="0"/>
    <m/>
    <x v="2"/>
    <n v="100474696"/>
    <x v="0"/>
    <x v="0"/>
    <s v="Retenções Iur"/>
    <s v="ORI"/>
    <x v="0"/>
    <s v="RIUR"/>
    <x v="0"/>
    <x v="0"/>
    <x v="0"/>
    <x v="0"/>
    <x v="0"/>
    <x v="0"/>
    <x v="0"/>
    <x v="0"/>
    <x v="0"/>
    <x v="0"/>
    <x v="0"/>
    <s v="Retenções Iur"/>
    <x v="0"/>
    <x v="0"/>
    <x v="0"/>
    <x v="0"/>
    <x v="2"/>
    <x v="0"/>
    <x v="0"/>
    <x v="0"/>
    <x v="0"/>
    <x v="1"/>
    <x v="0"/>
    <x v="0"/>
    <s v="RETENCAO OT"/>
  </r>
  <r>
    <x v="0"/>
    <n v="0"/>
    <n v="0"/>
    <n v="0"/>
    <n v="48820"/>
    <x v="2951"/>
    <x v="0"/>
    <x v="0"/>
    <x v="0"/>
    <s v="01.27.02.11"/>
    <x v="18"/>
    <x v="1"/>
    <x v="1"/>
    <s v="Saneamento básico"/>
    <s v="01.27.02"/>
    <s v="Saneamento básico"/>
    <s v="01.27.02"/>
    <x v="4"/>
    <x v="0"/>
    <x v="2"/>
    <x v="2"/>
    <x v="0"/>
    <x v="1"/>
    <x v="0"/>
    <x v="0"/>
    <x v="8"/>
    <s v="2024-10-25"/>
    <x v="3"/>
    <n v="48820"/>
    <x v="0"/>
    <m/>
    <x v="0"/>
    <m/>
    <x v="2"/>
    <n v="100474696"/>
    <x v="0"/>
    <x v="1"/>
    <s v="Reforço do saneamento básico"/>
    <s v="ORI"/>
    <x v="0"/>
    <m/>
    <x v="0"/>
    <x v="0"/>
    <x v="0"/>
    <x v="0"/>
    <x v="0"/>
    <x v="0"/>
    <x v="0"/>
    <x v="0"/>
    <x v="0"/>
    <x v="0"/>
    <x v="0"/>
    <s v="Reforço do saneamento básico"/>
    <x v="0"/>
    <x v="0"/>
    <x v="0"/>
    <x v="0"/>
    <x v="1"/>
    <x v="0"/>
    <x v="0"/>
    <x v="0"/>
    <x v="0"/>
    <x v="0"/>
    <x v="1"/>
    <x v="0"/>
    <s v="Pagamento de prestação de serviço do pessoal afeto ao reforço do saneamento básico, conforme folha em anexo. "/>
  </r>
  <r>
    <x v="0"/>
    <n v="0"/>
    <n v="0"/>
    <n v="0"/>
    <n v="271313"/>
    <x v="2951"/>
    <x v="0"/>
    <x v="0"/>
    <x v="0"/>
    <s v="01.27.02.11"/>
    <x v="18"/>
    <x v="1"/>
    <x v="1"/>
    <s v="Saneamento básico"/>
    <s v="01.27.02"/>
    <s v="Saneamento básico"/>
    <s v="01.27.02"/>
    <x v="4"/>
    <x v="0"/>
    <x v="2"/>
    <x v="2"/>
    <x v="0"/>
    <x v="1"/>
    <x v="0"/>
    <x v="0"/>
    <x v="8"/>
    <s v="2024-10-25"/>
    <x v="3"/>
    <n v="271313"/>
    <x v="0"/>
    <m/>
    <x v="0"/>
    <m/>
    <x v="6"/>
    <n v="100474914"/>
    <x v="0"/>
    <x v="0"/>
    <s v="Reforço do saneamento básico"/>
    <s v="ORI"/>
    <x v="0"/>
    <m/>
    <x v="0"/>
    <x v="0"/>
    <x v="0"/>
    <x v="0"/>
    <x v="0"/>
    <x v="0"/>
    <x v="0"/>
    <x v="0"/>
    <x v="0"/>
    <x v="0"/>
    <x v="0"/>
    <s v="Reforço do saneamento básico"/>
    <x v="0"/>
    <x v="0"/>
    <x v="0"/>
    <x v="0"/>
    <x v="1"/>
    <x v="0"/>
    <x v="0"/>
    <x v="0"/>
    <x v="0"/>
    <x v="0"/>
    <x v="0"/>
    <x v="0"/>
    <s v="Pagamento de prestação de serviço do pessoal afeto ao reforço do saneamento básico, conforme folha em anexo. "/>
  </r>
  <r>
    <x v="0"/>
    <n v="0"/>
    <n v="0"/>
    <n v="0"/>
    <n v="1800"/>
    <x v="2952"/>
    <x v="0"/>
    <x v="0"/>
    <x v="0"/>
    <s v="03.16.24"/>
    <x v="31"/>
    <x v="0"/>
    <x v="0"/>
    <s v="Direcao da Familia, Inclusão, Género e Saúde"/>
    <s v="03.16.24"/>
    <s v="Direcao da Familia, Inclusão, Género e Saúde"/>
    <s v="03.16.24"/>
    <x v="3"/>
    <x v="0"/>
    <x v="0"/>
    <x v="1"/>
    <x v="0"/>
    <x v="0"/>
    <x v="0"/>
    <x v="0"/>
    <x v="8"/>
    <s v="2024-10-28"/>
    <x v="3"/>
    <n v="1800"/>
    <x v="0"/>
    <m/>
    <x v="0"/>
    <m/>
    <x v="398"/>
    <n v="100477334"/>
    <x v="0"/>
    <x v="0"/>
    <s v="Direcao da Familia, Inclusão, Género e Saúde"/>
    <s v="ORI"/>
    <x v="0"/>
    <m/>
    <x v="0"/>
    <x v="0"/>
    <x v="0"/>
    <x v="0"/>
    <x v="0"/>
    <x v="0"/>
    <x v="0"/>
    <x v="0"/>
    <x v="0"/>
    <x v="0"/>
    <x v="0"/>
    <s v="Direcao da Familia, Inclusão, Género e Saúde"/>
    <x v="0"/>
    <x v="0"/>
    <x v="0"/>
    <x v="0"/>
    <x v="0"/>
    <x v="0"/>
    <x v="0"/>
    <x v="0"/>
    <x v="0"/>
    <x v="0"/>
    <x v="0"/>
    <x v="0"/>
    <s v="Ajuda de custo a favor do SR. Emanuel Jesus Gomes Silva pela sua deslocação em missão de serviço a cidade da Praia no dia 25 de Setembro de 2024, conforme justificativo em anexo.  "/>
  </r>
  <r>
    <x v="0"/>
    <n v="0"/>
    <n v="0"/>
    <n v="0"/>
    <n v="1500"/>
    <x v="2953"/>
    <x v="0"/>
    <x v="1"/>
    <x v="0"/>
    <s v="80.02.01"/>
    <x v="2"/>
    <x v="2"/>
    <x v="2"/>
    <s v="Retenções Iur"/>
    <s v="80.02.01"/>
    <s v="Retenções Iur"/>
    <s v="80.02.01"/>
    <x v="2"/>
    <x v="0"/>
    <x v="1"/>
    <x v="0"/>
    <x v="1"/>
    <x v="2"/>
    <x v="2"/>
    <x v="0"/>
    <x v="8"/>
    <s v="2024-10-21"/>
    <x v="3"/>
    <n v="1500"/>
    <x v="0"/>
    <m/>
    <x v="0"/>
    <m/>
    <x v="2"/>
    <n v="100474696"/>
    <x v="0"/>
    <x v="0"/>
    <s v="Retenções Iur"/>
    <s v="ORI"/>
    <x v="0"/>
    <s v="RIUR"/>
    <x v="0"/>
    <x v="0"/>
    <x v="0"/>
    <x v="0"/>
    <x v="0"/>
    <x v="0"/>
    <x v="0"/>
    <x v="0"/>
    <x v="0"/>
    <x v="0"/>
    <x v="0"/>
    <s v="Retenções Iur"/>
    <x v="0"/>
    <x v="0"/>
    <x v="0"/>
    <x v="0"/>
    <x v="2"/>
    <x v="0"/>
    <x v="0"/>
    <x v="0"/>
    <x v="0"/>
    <x v="1"/>
    <x v="0"/>
    <x v="0"/>
    <s v="RETENCAO OT"/>
  </r>
  <r>
    <x v="1"/>
    <n v="0"/>
    <n v="0"/>
    <n v="0"/>
    <n v="178200"/>
    <x v="2954"/>
    <x v="0"/>
    <x v="0"/>
    <x v="0"/>
    <s v="01.28.01.08"/>
    <x v="15"/>
    <x v="4"/>
    <x v="5"/>
    <s v="Habitação Social"/>
    <s v="01.28.01"/>
    <s v="Habitação Social"/>
    <s v="01.28.01"/>
    <x v="1"/>
    <x v="0"/>
    <x v="0"/>
    <x v="0"/>
    <x v="0"/>
    <x v="1"/>
    <x v="1"/>
    <x v="0"/>
    <x v="8"/>
    <s v="2024-10-28"/>
    <x v="3"/>
    <n v="178200"/>
    <x v="0"/>
    <m/>
    <x v="0"/>
    <m/>
    <x v="453"/>
    <n v="100412901"/>
    <x v="0"/>
    <x v="0"/>
    <s v="Habitações Sociais"/>
    <s v="ORI"/>
    <x v="0"/>
    <s v="HS"/>
    <x v="0"/>
    <x v="0"/>
    <x v="0"/>
    <x v="0"/>
    <x v="0"/>
    <x v="0"/>
    <x v="0"/>
    <x v="0"/>
    <x v="0"/>
    <x v="0"/>
    <x v="0"/>
    <s v="Habitações Sociais"/>
    <x v="0"/>
    <x v="0"/>
    <x v="0"/>
    <x v="0"/>
    <x v="1"/>
    <x v="0"/>
    <x v="0"/>
    <x v="0"/>
    <x v="0"/>
    <x v="0"/>
    <x v="0"/>
    <x v="0"/>
    <s v="Pagamento  a favor da Sra. DOMINGAS LOPES VARELA, referente a aquisição luzalete para construções de casa de banho nas habitações em diferentes localidade do município conforme anexo. "/>
  </r>
  <r>
    <x v="0"/>
    <n v="0"/>
    <n v="0"/>
    <n v="0"/>
    <n v="13500"/>
    <x v="2955"/>
    <x v="0"/>
    <x v="0"/>
    <x v="0"/>
    <s v="01.25.05.12"/>
    <x v="10"/>
    <x v="3"/>
    <x v="3"/>
    <s v="Saúde"/>
    <s v="01.25.05"/>
    <s v="Saúde"/>
    <s v="01.25.05"/>
    <x v="7"/>
    <x v="0"/>
    <x v="4"/>
    <x v="4"/>
    <x v="0"/>
    <x v="1"/>
    <x v="0"/>
    <x v="0"/>
    <x v="8"/>
    <s v="2024-10-28"/>
    <x v="3"/>
    <n v="13500"/>
    <x v="0"/>
    <m/>
    <x v="0"/>
    <m/>
    <x v="2"/>
    <n v="100474696"/>
    <x v="0"/>
    <x v="1"/>
    <s v="Promoção e Inclusão Social"/>
    <s v="ORI"/>
    <x v="0"/>
    <m/>
    <x v="0"/>
    <x v="0"/>
    <x v="0"/>
    <x v="0"/>
    <x v="0"/>
    <x v="0"/>
    <x v="0"/>
    <x v="0"/>
    <x v="0"/>
    <x v="0"/>
    <x v="0"/>
    <s v="Promoção e Inclusão Social"/>
    <x v="0"/>
    <x v="0"/>
    <x v="0"/>
    <x v="0"/>
    <x v="1"/>
    <x v="0"/>
    <x v="0"/>
    <x v="0"/>
    <x v="0"/>
    <x v="0"/>
    <x v="1"/>
    <x v="0"/>
    <s v="Pagamento a favor do Sr. Vital Gomes Gonçalves, pela realização da fisioterapia domiciliar á 16 vulneráveis, do concelho de São Miguel referente mês de Julho, Agosto e Setembro, conforme documento em anexo."/>
  </r>
  <r>
    <x v="0"/>
    <n v="0"/>
    <n v="0"/>
    <n v="0"/>
    <n v="76500"/>
    <x v="2955"/>
    <x v="0"/>
    <x v="0"/>
    <x v="0"/>
    <s v="01.25.05.12"/>
    <x v="10"/>
    <x v="3"/>
    <x v="3"/>
    <s v="Saúde"/>
    <s v="01.25.05"/>
    <s v="Saúde"/>
    <s v="01.25.05"/>
    <x v="7"/>
    <x v="0"/>
    <x v="4"/>
    <x v="4"/>
    <x v="0"/>
    <x v="1"/>
    <x v="0"/>
    <x v="0"/>
    <x v="8"/>
    <s v="2024-10-28"/>
    <x v="3"/>
    <n v="76500"/>
    <x v="0"/>
    <m/>
    <x v="0"/>
    <m/>
    <x v="127"/>
    <n v="100399700"/>
    <x v="0"/>
    <x v="0"/>
    <s v="Promoção e Inclusão Social"/>
    <s v="ORI"/>
    <x v="0"/>
    <m/>
    <x v="0"/>
    <x v="0"/>
    <x v="0"/>
    <x v="0"/>
    <x v="0"/>
    <x v="0"/>
    <x v="0"/>
    <x v="0"/>
    <x v="0"/>
    <x v="0"/>
    <x v="0"/>
    <s v="Promoção e Inclusão Social"/>
    <x v="0"/>
    <x v="0"/>
    <x v="0"/>
    <x v="0"/>
    <x v="1"/>
    <x v="0"/>
    <x v="0"/>
    <x v="0"/>
    <x v="0"/>
    <x v="0"/>
    <x v="0"/>
    <x v="0"/>
    <s v="Pagamento a favor do Sr. Vital Gomes Gonçalves, pela realização da fisioterapia domiciliar á 16 vulneráveis, do concelho de São Miguel referente mês de Julho, Agosto e Setembro, conforme documento em anexo."/>
  </r>
  <r>
    <x v="0"/>
    <n v="0"/>
    <n v="0"/>
    <n v="0"/>
    <n v="5400"/>
    <x v="2956"/>
    <x v="0"/>
    <x v="0"/>
    <x v="0"/>
    <s v="01.25.05.12"/>
    <x v="10"/>
    <x v="3"/>
    <x v="3"/>
    <s v="Saúde"/>
    <s v="01.25.05"/>
    <s v="Saúde"/>
    <s v="01.25.05"/>
    <x v="7"/>
    <x v="0"/>
    <x v="4"/>
    <x v="4"/>
    <x v="0"/>
    <x v="1"/>
    <x v="0"/>
    <x v="0"/>
    <x v="8"/>
    <s v="2024-10-28"/>
    <x v="3"/>
    <n v="5400"/>
    <x v="0"/>
    <m/>
    <x v="0"/>
    <m/>
    <x v="127"/>
    <n v="100399700"/>
    <x v="0"/>
    <x v="0"/>
    <s v="Promoção e Inclusão Social"/>
    <s v="ORI"/>
    <x v="0"/>
    <m/>
    <x v="0"/>
    <x v="0"/>
    <x v="0"/>
    <x v="0"/>
    <x v="0"/>
    <x v="0"/>
    <x v="0"/>
    <x v="0"/>
    <x v="0"/>
    <x v="0"/>
    <x v="0"/>
    <s v="Promoção e Inclusão Social"/>
    <x v="0"/>
    <x v="0"/>
    <x v="0"/>
    <x v="0"/>
    <x v="1"/>
    <x v="0"/>
    <x v="0"/>
    <x v="0"/>
    <x v="0"/>
    <x v="0"/>
    <x v="0"/>
    <x v="0"/>
    <s v="Pagamento subsidio transporte a favor do senhor Vital Gonçalves, para realização de fisioterapia domiciliar para os doentes com necessidade de fisioterapia, no concelho de SM, conforme anexo."/>
  </r>
  <r>
    <x v="1"/>
    <n v="0"/>
    <n v="0"/>
    <n v="0"/>
    <n v="580000"/>
    <x v="2957"/>
    <x v="0"/>
    <x v="0"/>
    <x v="0"/>
    <s v="01.27.06.76"/>
    <x v="11"/>
    <x v="1"/>
    <x v="1"/>
    <s v="Requalificação Urbana e habitação"/>
    <s v="01.27.06"/>
    <s v="Requalificação Urbana e habitação"/>
    <s v="01.27.06"/>
    <x v="1"/>
    <x v="0"/>
    <x v="0"/>
    <x v="0"/>
    <x v="0"/>
    <x v="1"/>
    <x v="1"/>
    <x v="0"/>
    <x v="8"/>
    <s v="2024-10-29"/>
    <x v="3"/>
    <n v="580000"/>
    <x v="0"/>
    <m/>
    <x v="0"/>
    <m/>
    <x v="153"/>
    <n v="100479232"/>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a Avelino Correia Da Veiga, pela a aquisição requalificação urbana e ambiental de Dacalinha-Achada do Monte, conforme anexo."/>
  </r>
  <r>
    <x v="0"/>
    <n v="0"/>
    <n v="0"/>
    <n v="0"/>
    <n v="57007"/>
    <x v="2958"/>
    <x v="0"/>
    <x v="0"/>
    <x v="0"/>
    <s v="01.27.04.03"/>
    <x v="4"/>
    <x v="1"/>
    <x v="1"/>
    <s v="Infra-Estruturas e Transportes"/>
    <s v="01.27.04"/>
    <s v="Infra-Estruturas e Transportes"/>
    <s v="01.27.04"/>
    <x v="4"/>
    <x v="0"/>
    <x v="2"/>
    <x v="2"/>
    <x v="0"/>
    <x v="1"/>
    <x v="0"/>
    <x v="0"/>
    <x v="8"/>
    <s v="2024-10-29"/>
    <x v="3"/>
    <n v="57007"/>
    <x v="0"/>
    <m/>
    <x v="0"/>
    <m/>
    <x v="27"/>
    <n v="100479096"/>
    <x v="0"/>
    <x v="0"/>
    <s v="Plano de emergencia da epoca de chuvas"/>
    <s v="ORI"/>
    <x v="0"/>
    <m/>
    <x v="0"/>
    <x v="0"/>
    <x v="0"/>
    <x v="0"/>
    <x v="0"/>
    <x v="0"/>
    <x v="0"/>
    <x v="0"/>
    <x v="0"/>
    <x v="0"/>
    <x v="0"/>
    <s v="Plano de emergencia da epoca de chuvas"/>
    <x v="0"/>
    <x v="0"/>
    <x v="0"/>
    <x v="0"/>
    <x v="1"/>
    <x v="0"/>
    <x v="0"/>
    <x v="0"/>
    <x v="0"/>
    <x v="0"/>
    <x v="0"/>
    <x v="0"/>
    <s v="Pagamento a favor da Preco Piquinoti Comercio Pecas Auto, referente aquisição de 1motor de arranque CAT 424D para a maquina retroescavadora da CMSM, conforme anexo."/>
  </r>
  <r>
    <x v="0"/>
    <n v="0"/>
    <n v="0"/>
    <n v="0"/>
    <n v="3750"/>
    <x v="2959"/>
    <x v="0"/>
    <x v="0"/>
    <x v="0"/>
    <s v="03.16.15"/>
    <x v="0"/>
    <x v="0"/>
    <x v="0"/>
    <s v="Direção Financeira"/>
    <s v="03.16.15"/>
    <s v="Direção Financeira"/>
    <s v="03.16.15"/>
    <x v="5"/>
    <x v="0"/>
    <x v="0"/>
    <x v="1"/>
    <x v="0"/>
    <x v="0"/>
    <x v="0"/>
    <x v="0"/>
    <x v="8"/>
    <s v="2024-10-30"/>
    <x v="3"/>
    <n v="3750"/>
    <x v="0"/>
    <m/>
    <x v="0"/>
    <m/>
    <x v="2"/>
    <n v="100474696"/>
    <x v="0"/>
    <x v="1"/>
    <s v="Direção Financeira"/>
    <s v="ORI"/>
    <x v="0"/>
    <m/>
    <x v="0"/>
    <x v="0"/>
    <x v="0"/>
    <x v="0"/>
    <x v="0"/>
    <x v="0"/>
    <x v="0"/>
    <x v="0"/>
    <x v="0"/>
    <x v="0"/>
    <x v="0"/>
    <s v="Direção Financeira"/>
    <x v="0"/>
    <x v="0"/>
    <x v="0"/>
    <x v="0"/>
    <x v="0"/>
    <x v="0"/>
    <x v="0"/>
    <x v="0"/>
    <x v="0"/>
    <x v="0"/>
    <x v="1"/>
    <x v="0"/>
    <s v="Pagamento a favor do Sr. Odair Furtado Lopes, correspondentes aos serviços prestados como policias municipais no âmbito da fiscalização referente a Outubro de 2024, conforme anexo. "/>
  </r>
  <r>
    <x v="0"/>
    <n v="0"/>
    <n v="0"/>
    <n v="0"/>
    <n v="21250"/>
    <x v="2959"/>
    <x v="0"/>
    <x v="0"/>
    <x v="0"/>
    <s v="03.16.15"/>
    <x v="0"/>
    <x v="0"/>
    <x v="0"/>
    <s v="Direção Financeira"/>
    <s v="03.16.15"/>
    <s v="Direção Financeira"/>
    <s v="03.16.15"/>
    <x v="5"/>
    <x v="0"/>
    <x v="0"/>
    <x v="1"/>
    <x v="0"/>
    <x v="0"/>
    <x v="0"/>
    <x v="0"/>
    <x v="8"/>
    <s v="2024-10-30"/>
    <x v="3"/>
    <n v="21250"/>
    <x v="0"/>
    <m/>
    <x v="0"/>
    <m/>
    <x v="31"/>
    <n v="100479712"/>
    <x v="0"/>
    <x v="0"/>
    <s v="Direção Financeira"/>
    <s v="ORI"/>
    <x v="0"/>
    <m/>
    <x v="0"/>
    <x v="0"/>
    <x v="0"/>
    <x v="0"/>
    <x v="0"/>
    <x v="0"/>
    <x v="0"/>
    <x v="0"/>
    <x v="0"/>
    <x v="0"/>
    <x v="0"/>
    <s v="Direção Financeira"/>
    <x v="0"/>
    <x v="0"/>
    <x v="0"/>
    <x v="0"/>
    <x v="0"/>
    <x v="0"/>
    <x v="0"/>
    <x v="0"/>
    <x v="0"/>
    <x v="0"/>
    <x v="0"/>
    <x v="0"/>
    <s v="Pagamento a favor do Sr. Odair Furtado Lopes, correspondentes aos serviços prestados como policias municipais no âmbito da fiscalização referente a Outubro de 2024, conforme anexo. "/>
  </r>
  <r>
    <x v="1"/>
    <n v="0"/>
    <n v="0"/>
    <n v="0"/>
    <n v="5308"/>
    <x v="2960"/>
    <x v="0"/>
    <x v="0"/>
    <x v="0"/>
    <s v="01.27.06.76"/>
    <x v="11"/>
    <x v="1"/>
    <x v="1"/>
    <s v="Requalificação Urbana e habitação"/>
    <s v="01.27.06"/>
    <s v="Requalificação Urbana e habitação"/>
    <s v="01.27.06"/>
    <x v="1"/>
    <x v="0"/>
    <x v="0"/>
    <x v="0"/>
    <x v="0"/>
    <x v="1"/>
    <x v="1"/>
    <x v="0"/>
    <x v="8"/>
    <s v="2024-10-30"/>
    <x v="3"/>
    <n v="5308"/>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a favor do Sr. Justiniano Gomes Lopes Correia, referente a prestação de serviços de calcetamento no âmbito dos trabalhos da Requalificação Urbana e Ambiental, conforme anexo. "/>
  </r>
  <r>
    <x v="1"/>
    <n v="0"/>
    <n v="0"/>
    <n v="0"/>
    <n v="30077"/>
    <x v="2960"/>
    <x v="0"/>
    <x v="0"/>
    <x v="0"/>
    <s v="01.27.06.76"/>
    <x v="11"/>
    <x v="1"/>
    <x v="1"/>
    <s v="Requalificação Urbana e habitação"/>
    <s v="01.27.06"/>
    <s v="Requalificação Urbana e habitação"/>
    <s v="01.27.06"/>
    <x v="1"/>
    <x v="0"/>
    <x v="0"/>
    <x v="0"/>
    <x v="0"/>
    <x v="1"/>
    <x v="1"/>
    <x v="0"/>
    <x v="8"/>
    <s v="2024-10-30"/>
    <x v="3"/>
    <n v="30077"/>
    <x v="0"/>
    <m/>
    <x v="0"/>
    <m/>
    <x v="237"/>
    <n v="100477117"/>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Justiniano Gomes Lopes Correia, referente a prestação de serviços de calcetamento no âmbito dos trabalhos da Requalificação Urbana e Ambiental, conforme anexo. "/>
  </r>
  <r>
    <x v="1"/>
    <n v="0"/>
    <n v="0"/>
    <n v="0"/>
    <n v="6356"/>
    <x v="2961"/>
    <x v="0"/>
    <x v="0"/>
    <x v="0"/>
    <s v="01.27.06.79"/>
    <x v="28"/>
    <x v="1"/>
    <x v="1"/>
    <s v="Requalificação Urbana e habitação"/>
    <s v="01.27.06"/>
    <s v="Requalificação Urbana e habitação"/>
    <s v="01.27.06"/>
    <x v="1"/>
    <x v="0"/>
    <x v="0"/>
    <x v="0"/>
    <x v="0"/>
    <x v="1"/>
    <x v="1"/>
    <x v="0"/>
    <x v="8"/>
    <s v="2024-10-30"/>
    <x v="3"/>
    <n v="6356"/>
    <x v="0"/>
    <m/>
    <x v="0"/>
    <m/>
    <x v="2"/>
    <n v="100474696"/>
    <x v="0"/>
    <x v="1"/>
    <s v="Requalificação Urbana e Ambiental de Achada Bolanha"/>
    <s v="ORI"/>
    <x v="0"/>
    <m/>
    <x v="0"/>
    <x v="0"/>
    <x v="0"/>
    <x v="0"/>
    <x v="0"/>
    <x v="0"/>
    <x v="0"/>
    <x v="0"/>
    <x v="0"/>
    <x v="0"/>
    <x v="0"/>
    <s v="Requalificação Urbana e Ambiental de Achada Bolanha"/>
    <x v="0"/>
    <x v="0"/>
    <x v="0"/>
    <x v="0"/>
    <x v="1"/>
    <x v="0"/>
    <x v="0"/>
    <x v="0"/>
    <x v="0"/>
    <x v="0"/>
    <x v="1"/>
    <x v="0"/>
    <s v="Pagamento a favor do Sr. José Joaquim Amarante Miranda, referente a prestação de serviços de calcetamento no âmbito dos trabalhos da Requalificação Urbana e Ambiental, conforme anexo."/>
  </r>
  <r>
    <x v="1"/>
    <n v="0"/>
    <n v="0"/>
    <n v="0"/>
    <n v="36019"/>
    <x v="2961"/>
    <x v="0"/>
    <x v="0"/>
    <x v="0"/>
    <s v="01.27.06.79"/>
    <x v="28"/>
    <x v="1"/>
    <x v="1"/>
    <s v="Requalificação Urbana e habitação"/>
    <s v="01.27.06"/>
    <s v="Requalificação Urbana e habitação"/>
    <s v="01.27.06"/>
    <x v="1"/>
    <x v="0"/>
    <x v="0"/>
    <x v="0"/>
    <x v="0"/>
    <x v="1"/>
    <x v="1"/>
    <x v="0"/>
    <x v="8"/>
    <s v="2024-10-30"/>
    <x v="3"/>
    <n v="36019"/>
    <x v="0"/>
    <m/>
    <x v="0"/>
    <m/>
    <x v="164"/>
    <n v="100476015"/>
    <x v="0"/>
    <x v="0"/>
    <s v="Requalificação Urbana e Ambiental de Achada Bolanha"/>
    <s v="ORI"/>
    <x v="0"/>
    <m/>
    <x v="0"/>
    <x v="0"/>
    <x v="0"/>
    <x v="0"/>
    <x v="0"/>
    <x v="0"/>
    <x v="0"/>
    <x v="0"/>
    <x v="0"/>
    <x v="0"/>
    <x v="0"/>
    <s v="Requalificação Urbana e Ambiental de Achada Bolanha"/>
    <x v="0"/>
    <x v="0"/>
    <x v="0"/>
    <x v="0"/>
    <x v="1"/>
    <x v="0"/>
    <x v="0"/>
    <x v="0"/>
    <x v="0"/>
    <x v="0"/>
    <x v="0"/>
    <x v="0"/>
    <s v="Pagamento a favor do Sr. José Joaquim Amarante Miranda, referente a prestação de serviços de calcetamento no âmbito dos trabalhos da Requalificação Urbana e Ambiental, conforme anexo."/>
  </r>
  <r>
    <x v="0"/>
    <n v="0"/>
    <n v="0"/>
    <n v="0"/>
    <n v="600"/>
    <x v="2962"/>
    <x v="0"/>
    <x v="0"/>
    <x v="0"/>
    <s v="03.16.15"/>
    <x v="0"/>
    <x v="0"/>
    <x v="0"/>
    <s v="Direção Financeira"/>
    <s v="03.16.15"/>
    <s v="Direção Financeira"/>
    <s v="03.16.15"/>
    <x v="41"/>
    <x v="0"/>
    <x v="0"/>
    <x v="1"/>
    <x v="0"/>
    <x v="0"/>
    <x v="0"/>
    <x v="0"/>
    <x v="2"/>
    <s v="2024-02-08"/>
    <x v="0"/>
    <n v="600"/>
    <x v="0"/>
    <m/>
    <x v="0"/>
    <m/>
    <x v="2"/>
    <n v="100474696"/>
    <x v="0"/>
    <x v="1"/>
    <s v="Direção Financeira"/>
    <s v="ORI"/>
    <x v="0"/>
    <m/>
    <x v="0"/>
    <x v="0"/>
    <x v="0"/>
    <x v="0"/>
    <x v="0"/>
    <x v="0"/>
    <x v="0"/>
    <x v="0"/>
    <x v="0"/>
    <x v="0"/>
    <x v="0"/>
    <s v="Direção Financeira"/>
    <x v="0"/>
    <x v="0"/>
    <x v="0"/>
    <x v="0"/>
    <x v="0"/>
    <x v="0"/>
    <x v="0"/>
    <x v="0"/>
    <x v="0"/>
    <x v="0"/>
    <x v="1"/>
    <x v="0"/>
    <s v="Pagamento referente a aquisição de serviços de reparação de móveis (cadeira) da gabinete da senhora Ivone, conforme justificativo em anexo."/>
  </r>
  <r>
    <x v="0"/>
    <n v="0"/>
    <n v="0"/>
    <n v="0"/>
    <n v="3400"/>
    <x v="2962"/>
    <x v="0"/>
    <x v="0"/>
    <x v="0"/>
    <s v="03.16.15"/>
    <x v="0"/>
    <x v="0"/>
    <x v="0"/>
    <s v="Direção Financeira"/>
    <s v="03.16.15"/>
    <s v="Direção Financeira"/>
    <s v="03.16.15"/>
    <x v="41"/>
    <x v="0"/>
    <x v="0"/>
    <x v="1"/>
    <x v="0"/>
    <x v="0"/>
    <x v="0"/>
    <x v="0"/>
    <x v="2"/>
    <s v="2024-02-08"/>
    <x v="0"/>
    <n v="3400"/>
    <x v="0"/>
    <m/>
    <x v="0"/>
    <m/>
    <x v="454"/>
    <n v="100479599"/>
    <x v="0"/>
    <x v="0"/>
    <s v="Direção Financeira"/>
    <s v="ORI"/>
    <x v="0"/>
    <m/>
    <x v="0"/>
    <x v="0"/>
    <x v="0"/>
    <x v="0"/>
    <x v="0"/>
    <x v="0"/>
    <x v="0"/>
    <x v="0"/>
    <x v="0"/>
    <x v="0"/>
    <x v="0"/>
    <s v="Direção Financeira"/>
    <x v="0"/>
    <x v="0"/>
    <x v="0"/>
    <x v="0"/>
    <x v="0"/>
    <x v="0"/>
    <x v="0"/>
    <x v="0"/>
    <x v="0"/>
    <x v="0"/>
    <x v="0"/>
    <x v="0"/>
    <s v="Pagamento referente a aquisição de serviços de reparação de móveis (cadeira) da gabinete da senhora Ivone, conforme justificativo em anexo."/>
  </r>
  <r>
    <x v="0"/>
    <n v="0"/>
    <n v="0"/>
    <n v="0"/>
    <n v="48401"/>
    <x v="2963"/>
    <x v="0"/>
    <x v="1"/>
    <x v="0"/>
    <s v="80.02.01"/>
    <x v="2"/>
    <x v="2"/>
    <x v="2"/>
    <s v="Retenções Iur"/>
    <s v="80.02.01"/>
    <s v="Retenções Iur"/>
    <s v="80.02.01"/>
    <x v="2"/>
    <x v="0"/>
    <x v="1"/>
    <x v="0"/>
    <x v="1"/>
    <x v="2"/>
    <x v="2"/>
    <x v="0"/>
    <x v="0"/>
    <s v="2024-01-30"/>
    <x v="0"/>
    <n v="48401"/>
    <x v="0"/>
    <m/>
    <x v="0"/>
    <m/>
    <x v="2"/>
    <n v="100474696"/>
    <x v="0"/>
    <x v="0"/>
    <s v="Retenções Iur"/>
    <s v="ORI"/>
    <x v="0"/>
    <s v="RIUR"/>
    <x v="0"/>
    <x v="0"/>
    <x v="0"/>
    <x v="0"/>
    <x v="0"/>
    <x v="0"/>
    <x v="0"/>
    <x v="0"/>
    <x v="0"/>
    <x v="0"/>
    <x v="0"/>
    <s v="Retenções Iur"/>
    <x v="0"/>
    <x v="0"/>
    <x v="0"/>
    <x v="0"/>
    <x v="2"/>
    <x v="0"/>
    <x v="0"/>
    <x v="0"/>
    <x v="0"/>
    <x v="1"/>
    <x v="0"/>
    <x v="0"/>
    <s v="RETENCAO OT"/>
  </r>
  <r>
    <x v="0"/>
    <n v="0"/>
    <n v="0"/>
    <n v="0"/>
    <n v="3000"/>
    <x v="2964"/>
    <x v="0"/>
    <x v="0"/>
    <x v="0"/>
    <s v="03.16.01"/>
    <x v="38"/>
    <x v="0"/>
    <x v="0"/>
    <s v="Assembleia Municipal"/>
    <s v="03.16.01"/>
    <s v="Assembleia Municipal"/>
    <s v="03.16.01"/>
    <x v="3"/>
    <x v="0"/>
    <x v="0"/>
    <x v="1"/>
    <x v="0"/>
    <x v="0"/>
    <x v="0"/>
    <x v="0"/>
    <x v="0"/>
    <s v="2024-01-31"/>
    <x v="0"/>
    <n v="3000"/>
    <x v="0"/>
    <m/>
    <x v="0"/>
    <m/>
    <x v="163"/>
    <n v="100438723"/>
    <x v="0"/>
    <x v="0"/>
    <s v="Assembleia Municipal"/>
    <s v="ORI"/>
    <x v="0"/>
    <s v="AM"/>
    <x v="0"/>
    <x v="0"/>
    <x v="0"/>
    <x v="0"/>
    <x v="0"/>
    <x v="0"/>
    <x v="0"/>
    <x v="0"/>
    <x v="0"/>
    <x v="0"/>
    <x v="0"/>
    <s v="Assembleia Municipal"/>
    <x v="0"/>
    <x v="0"/>
    <x v="0"/>
    <x v="0"/>
    <x v="0"/>
    <x v="0"/>
    <x v="0"/>
    <x v="0"/>
    <x v="0"/>
    <x v="0"/>
    <x v="0"/>
    <x v="0"/>
    <s v="Ajuda de custo a favor do Sra. Leocádia Furtado Presidente Assembleia Municipal pela sua deslocação á Cidade da Praia em missão de serviço no dia 17 de Janeiro de 2024, conforme justificativo em anexo.  "/>
  </r>
  <r>
    <x v="0"/>
    <n v="0"/>
    <n v="0"/>
    <n v="0"/>
    <n v="5440"/>
    <x v="2965"/>
    <x v="0"/>
    <x v="1"/>
    <x v="0"/>
    <s v="03.03.10"/>
    <x v="8"/>
    <x v="0"/>
    <x v="4"/>
    <s v="Receitas Da Câmara"/>
    <s v="03.03.10"/>
    <s v="Receitas Da Câmara"/>
    <s v="03.03.10"/>
    <x v="13"/>
    <x v="0"/>
    <x v="3"/>
    <x v="3"/>
    <x v="0"/>
    <x v="0"/>
    <x v="2"/>
    <x v="0"/>
    <x v="0"/>
    <s v="2024-01-08"/>
    <x v="0"/>
    <n v="54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50"/>
    <x v="2966"/>
    <x v="0"/>
    <x v="1"/>
    <x v="0"/>
    <s v="03.03.10"/>
    <x v="8"/>
    <x v="0"/>
    <x v="4"/>
    <s v="Receitas Da Câmara"/>
    <s v="03.03.10"/>
    <s v="Receitas Da Câmara"/>
    <s v="03.03.10"/>
    <x v="10"/>
    <x v="0"/>
    <x v="3"/>
    <x v="3"/>
    <x v="0"/>
    <x v="0"/>
    <x v="2"/>
    <x v="0"/>
    <x v="0"/>
    <s v="2024-01-08"/>
    <x v="0"/>
    <n v="3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2967"/>
    <x v="0"/>
    <x v="1"/>
    <x v="0"/>
    <s v="03.03.10"/>
    <x v="8"/>
    <x v="0"/>
    <x v="4"/>
    <s v="Receitas Da Câmara"/>
    <s v="03.03.10"/>
    <s v="Receitas Da Câmara"/>
    <s v="03.03.10"/>
    <x v="21"/>
    <x v="0"/>
    <x v="3"/>
    <x v="3"/>
    <x v="0"/>
    <x v="0"/>
    <x v="2"/>
    <x v="0"/>
    <x v="0"/>
    <s v="2024-01-08"/>
    <x v="0"/>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2968"/>
    <x v="0"/>
    <x v="1"/>
    <x v="0"/>
    <s v="03.03.10"/>
    <x v="8"/>
    <x v="0"/>
    <x v="4"/>
    <s v="Receitas Da Câmara"/>
    <s v="03.03.10"/>
    <s v="Receitas Da Câmara"/>
    <s v="03.03.10"/>
    <x v="6"/>
    <x v="0"/>
    <x v="3"/>
    <x v="3"/>
    <x v="0"/>
    <x v="0"/>
    <x v="2"/>
    <x v="0"/>
    <x v="0"/>
    <s v="2024-01-08"/>
    <x v="0"/>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40"/>
    <x v="2969"/>
    <x v="0"/>
    <x v="1"/>
    <x v="0"/>
    <s v="03.03.10"/>
    <x v="8"/>
    <x v="0"/>
    <x v="4"/>
    <s v="Receitas Da Câmara"/>
    <s v="03.03.10"/>
    <s v="Receitas Da Câmara"/>
    <s v="03.03.10"/>
    <x v="17"/>
    <x v="0"/>
    <x v="3"/>
    <x v="3"/>
    <x v="0"/>
    <x v="0"/>
    <x v="2"/>
    <x v="0"/>
    <x v="0"/>
    <s v="2024-01-08"/>
    <x v="0"/>
    <n v="74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700"/>
    <x v="2970"/>
    <x v="0"/>
    <x v="1"/>
    <x v="0"/>
    <s v="03.03.10"/>
    <x v="8"/>
    <x v="0"/>
    <x v="4"/>
    <s v="Receitas Da Câmara"/>
    <s v="03.03.10"/>
    <s v="Receitas Da Câmara"/>
    <s v="03.03.10"/>
    <x v="11"/>
    <x v="0"/>
    <x v="0"/>
    <x v="5"/>
    <x v="0"/>
    <x v="0"/>
    <x v="2"/>
    <x v="0"/>
    <x v="0"/>
    <s v="2024-01-08"/>
    <x v="0"/>
    <n v="14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2971"/>
    <x v="0"/>
    <x v="1"/>
    <x v="0"/>
    <s v="03.03.10"/>
    <x v="8"/>
    <x v="0"/>
    <x v="4"/>
    <s v="Receitas Da Câmara"/>
    <s v="03.03.10"/>
    <s v="Receitas Da Câmara"/>
    <s v="03.03.10"/>
    <x v="19"/>
    <x v="0"/>
    <x v="3"/>
    <x v="6"/>
    <x v="0"/>
    <x v="0"/>
    <x v="2"/>
    <x v="0"/>
    <x v="0"/>
    <s v="2024-01-08"/>
    <x v="0"/>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
    <x v="2972"/>
    <x v="0"/>
    <x v="1"/>
    <x v="0"/>
    <s v="03.03.10"/>
    <x v="8"/>
    <x v="0"/>
    <x v="4"/>
    <s v="Receitas Da Câmara"/>
    <s v="03.03.10"/>
    <s v="Receitas Da Câmara"/>
    <s v="03.03.10"/>
    <x v="8"/>
    <x v="0"/>
    <x v="3"/>
    <x v="3"/>
    <x v="0"/>
    <x v="0"/>
    <x v="2"/>
    <x v="0"/>
    <x v="0"/>
    <s v="2024-01-08"/>
    <x v="0"/>
    <n v="3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49950"/>
    <x v="2973"/>
    <x v="0"/>
    <x v="0"/>
    <x v="0"/>
    <s v="03.16.15"/>
    <x v="0"/>
    <x v="0"/>
    <x v="0"/>
    <s v="Direção Financeira"/>
    <s v="03.16.15"/>
    <s v="Direção Financeira"/>
    <s v="03.16.15"/>
    <x v="41"/>
    <x v="0"/>
    <x v="0"/>
    <x v="1"/>
    <x v="0"/>
    <x v="0"/>
    <x v="0"/>
    <x v="0"/>
    <x v="0"/>
    <s v="2024-01-10"/>
    <x v="0"/>
    <n v="1149950"/>
    <x v="0"/>
    <m/>
    <x v="0"/>
    <m/>
    <x v="455"/>
    <n v="100479525"/>
    <x v="0"/>
    <x v="0"/>
    <s v="Direção Financeira"/>
    <s v="ORI"/>
    <x v="0"/>
    <m/>
    <x v="0"/>
    <x v="0"/>
    <x v="0"/>
    <x v="0"/>
    <x v="0"/>
    <x v="0"/>
    <x v="0"/>
    <x v="0"/>
    <x v="0"/>
    <x v="0"/>
    <x v="0"/>
    <s v="Direção Financeira"/>
    <x v="0"/>
    <x v="0"/>
    <x v="0"/>
    <x v="0"/>
    <x v="0"/>
    <x v="0"/>
    <x v="0"/>
    <x v="0"/>
    <x v="0"/>
    <x v="0"/>
    <x v="0"/>
    <x v="0"/>
    <s v="Pagamento a favor de All Trans Lda. referente a fatura  eletrónica V003 2024/2, conforme justificativo em anexo. "/>
  </r>
  <r>
    <x v="0"/>
    <n v="0"/>
    <n v="0"/>
    <n v="0"/>
    <n v="1814"/>
    <x v="2974"/>
    <x v="0"/>
    <x v="0"/>
    <x v="0"/>
    <s v="01.25.05.12"/>
    <x v="10"/>
    <x v="3"/>
    <x v="3"/>
    <s v="Saúde"/>
    <s v="01.25.05"/>
    <s v="Saúde"/>
    <s v="01.25.05"/>
    <x v="7"/>
    <x v="0"/>
    <x v="4"/>
    <x v="4"/>
    <x v="0"/>
    <x v="1"/>
    <x v="0"/>
    <x v="0"/>
    <x v="0"/>
    <s v="2024-01-11"/>
    <x v="0"/>
    <n v="1814"/>
    <x v="0"/>
    <m/>
    <x v="0"/>
    <m/>
    <x v="0"/>
    <n v="100475629"/>
    <x v="0"/>
    <x v="0"/>
    <s v="Promoção e Inclusão Social"/>
    <s v="ORI"/>
    <x v="0"/>
    <m/>
    <x v="0"/>
    <x v="0"/>
    <x v="0"/>
    <x v="0"/>
    <x v="0"/>
    <x v="0"/>
    <x v="0"/>
    <x v="0"/>
    <x v="0"/>
    <x v="0"/>
    <x v="0"/>
    <s v="Promoção e Inclusão Social"/>
    <x v="0"/>
    <x v="0"/>
    <x v="0"/>
    <x v="0"/>
    <x v="1"/>
    <x v="0"/>
    <x v="0"/>
    <x v="0"/>
    <x v="0"/>
    <x v="0"/>
    <x v="0"/>
    <x v="0"/>
    <s v="Pagamento a favor da empresa ldinamico Sociedade Unipessoal, referente a aquisição de uma botija de gás butano de 12,5kg para jardim infantil de Ponta verde, conforme anexo."/>
  </r>
  <r>
    <x v="0"/>
    <n v="0"/>
    <n v="0"/>
    <n v="0"/>
    <n v="6000"/>
    <x v="2975"/>
    <x v="0"/>
    <x v="0"/>
    <x v="0"/>
    <s v="03.16.02"/>
    <x v="3"/>
    <x v="0"/>
    <x v="0"/>
    <s v="Gabinete do Presidente"/>
    <s v="03.16.02"/>
    <s v="Gabinete do Presidente"/>
    <s v="03.16.02"/>
    <x v="3"/>
    <x v="0"/>
    <x v="0"/>
    <x v="1"/>
    <x v="0"/>
    <x v="0"/>
    <x v="0"/>
    <x v="0"/>
    <x v="0"/>
    <s v="2024-01-25"/>
    <x v="0"/>
    <n v="6000"/>
    <x v="0"/>
    <m/>
    <x v="0"/>
    <m/>
    <x v="118"/>
    <n v="100444140"/>
    <x v="0"/>
    <x v="0"/>
    <s v="Gabinete do Presidente"/>
    <s v="ORI"/>
    <x v="0"/>
    <m/>
    <x v="0"/>
    <x v="0"/>
    <x v="0"/>
    <x v="0"/>
    <x v="0"/>
    <x v="0"/>
    <x v="0"/>
    <x v="0"/>
    <x v="0"/>
    <x v="0"/>
    <x v="0"/>
    <s v="Gabinete do Presidente"/>
    <x v="0"/>
    <x v="0"/>
    <x v="0"/>
    <x v="0"/>
    <x v="0"/>
    <x v="0"/>
    <x v="0"/>
    <x v="0"/>
    <x v="0"/>
    <x v="0"/>
    <x v="0"/>
    <x v="0"/>
    <s v="Ajuda de custo a favor do senhor Presidente Herménio Fernandes pela sua deslocação a Praia no dia 25 e 30 de janeiro em missão oficial de serviço, conforme anexo."/>
  </r>
  <r>
    <x v="0"/>
    <n v="0"/>
    <n v="0"/>
    <n v="0"/>
    <n v="6000"/>
    <x v="2976"/>
    <x v="0"/>
    <x v="0"/>
    <x v="0"/>
    <s v="03.16.15"/>
    <x v="0"/>
    <x v="0"/>
    <x v="0"/>
    <s v="Direção Financeira"/>
    <s v="03.16.15"/>
    <s v="Direção Financeira"/>
    <s v="03.16.15"/>
    <x v="43"/>
    <x v="0"/>
    <x v="0"/>
    <x v="1"/>
    <x v="0"/>
    <x v="0"/>
    <x v="0"/>
    <x v="0"/>
    <x v="0"/>
    <s v="2024-01-30"/>
    <x v="0"/>
    <n v="6000"/>
    <x v="0"/>
    <m/>
    <x v="0"/>
    <m/>
    <x v="6"/>
    <n v="100474914"/>
    <x v="0"/>
    <x v="0"/>
    <s v="Direção Financeira"/>
    <s v="ORI"/>
    <x v="0"/>
    <m/>
    <x v="0"/>
    <x v="0"/>
    <x v="0"/>
    <x v="0"/>
    <x v="0"/>
    <x v="0"/>
    <x v="0"/>
    <x v="0"/>
    <x v="0"/>
    <x v="0"/>
    <x v="0"/>
    <s v="Direção Financeira"/>
    <x v="0"/>
    <x v="0"/>
    <x v="0"/>
    <x v="0"/>
    <x v="0"/>
    <x v="0"/>
    <x v="0"/>
    <x v="0"/>
    <x v="0"/>
    <x v="0"/>
    <x v="0"/>
    <x v="0"/>
    <s v="Pagamento a favor da Tesouraria, referente aquisição de passaporte eletrónico serviço, conforme anexo."/>
  </r>
  <r>
    <x v="0"/>
    <n v="0"/>
    <n v="0"/>
    <n v="0"/>
    <n v="71000"/>
    <x v="2977"/>
    <x v="0"/>
    <x v="0"/>
    <x v="0"/>
    <s v="01.28.03.06"/>
    <x v="9"/>
    <x v="4"/>
    <x v="5"/>
    <s v="Proteção Social"/>
    <s v="01.28.03"/>
    <s v="Proteção Social"/>
    <s v="01.28.03"/>
    <x v="4"/>
    <x v="0"/>
    <x v="2"/>
    <x v="2"/>
    <x v="0"/>
    <x v="1"/>
    <x v="0"/>
    <x v="0"/>
    <x v="0"/>
    <s v="2024-01-31"/>
    <x v="0"/>
    <n v="71000"/>
    <x v="0"/>
    <m/>
    <x v="0"/>
    <m/>
    <x v="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referente ao janeiro 2024, conforme anexo."/>
  </r>
  <r>
    <x v="0"/>
    <n v="0"/>
    <n v="0"/>
    <n v="0"/>
    <n v="1800"/>
    <x v="2978"/>
    <x v="0"/>
    <x v="0"/>
    <x v="0"/>
    <s v="03.16.15"/>
    <x v="0"/>
    <x v="0"/>
    <x v="0"/>
    <s v="Direção Financeira"/>
    <s v="03.16.15"/>
    <s v="Direção Financeira"/>
    <s v="03.16.15"/>
    <x v="3"/>
    <x v="0"/>
    <x v="0"/>
    <x v="1"/>
    <x v="0"/>
    <x v="0"/>
    <x v="0"/>
    <x v="0"/>
    <x v="2"/>
    <s v="2024-02-21"/>
    <x v="0"/>
    <n v="1800"/>
    <x v="0"/>
    <m/>
    <x v="0"/>
    <m/>
    <x v="3"/>
    <n v="100478720"/>
    <x v="0"/>
    <x v="0"/>
    <s v="Direção Financeira"/>
    <s v="ORI"/>
    <x v="0"/>
    <m/>
    <x v="0"/>
    <x v="0"/>
    <x v="0"/>
    <x v="0"/>
    <x v="0"/>
    <x v="0"/>
    <x v="0"/>
    <x v="0"/>
    <x v="0"/>
    <x v="0"/>
    <x v="0"/>
    <s v="Direção Financeira"/>
    <x v="0"/>
    <x v="0"/>
    <x v="0"/>
    <x v="0"/>
    <x v="0"/>
    <x v="0"/>
    <x v="0"/>
    <x v="0"/>
    <x v="0"/>
    <x v="0"/>
    <x v="0"/>
    <x v="0"/>
    <s v="Pagamento ajuda de custo conforme guia de marcha em anexo."/>
  </r>
  <r>
    <x v="0"/>
    <n v="0"/>
    <n v="0"/>
    <n v="0"/>
    <n v="5650"/>
    <x v="2979"/>
    <x v="0"/>
    <x v="1"/>
    <x v="0"/>
    <s v="03.03.10"/>
    <x v="8"/>
    <x v="0"/>
    <x v="4"/>
    <s v="Receitas Da Câmara"/>
    <s v="03.03.10"/>
    <s v="Receitas Da Câmara"/>
    <s v="03.03.10"/>
    <x v="10"/>
    <x v="0"/>
    <x v="3"/>
    <x v="3"/>
    <x v="0"/>
    <x v="0"/>
    <x v="2"/>
    <x v="0"/>
    <x v="0"/>
    <s v="2024-01-19"/>
    <x v="0"/>
    <n v="5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49"/>
    <x v="2980"/>
    <x v="0"/>
    <x v="1"/>
    <x v="0"/>
    <s v="03.03.10"/>
    <x v="8"/>
    <x v="0"/>
    <x v="4"/>
    <s v="Receitas Da Câmara"/>
    <s v="03.03.10"/>
    <s v="Receitas Da Câmara"/>
    <s v="03.03.10"/>
    <x v="9"/>
    <x v="0"/>
    <x v="3"/>
    <x v="3"/>
    <x v="0"/>
    <x v="0"/>
    <x v="2"/>
    <x v="0"/>
    <x v="0"/>
    <s v="2024-01-19"/>
    <x v="0"/>
    <n v="77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2981"/>
    <x v="0"/>
    <x v="1"/>
    <x v="0"/>
    <s v="03.03.10"/>
    <x v="8"/>
    <x v="0"/>
    <x v="4"/>
    <s v="Receitas Da Câmara"/>
    <s v="03.03.10"/>
    <s v="Receitas Da Câmara"/>
    <s v="03.03.10"/>
    <x v="17"/>
    <x v="0"/>
    <x v="3"/>
    <x v="3"/>
    <x v="0"/>
    <x v="0"/>
    <x v="2"/>
    <x v="0"/>
    <x v="0"/>
    <s v="2024-01-19"/>
    <x v="0"/>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2982"/>
    <x v="0"/>
    <x v="1"/>
    <x v="0"/>
    <s v="03.03.10"/>
    <x v="8"/>
    <x v="0"/>
    <x v="4"/>
    <s v="Receitas Da Câmara"/>
    <s v="03.03.10"/>
    <s v="Receitas Da Câmara"/>
    <s v="03.03.10"/>
    <x v="6"/>
    <x v="0"/>
    <x v="3"/>
    <x v="3"/>
    <x v="0"/>
    <x v="0"/>
    <x v="2"/>
    <x v="0"/>
    <x v="0"/>
    <s v="2024-01-19"/>
    <x v="0"/>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7"/>
    <x v="2983"/>
    <x v="0"/>
    <x v="1"/>
    <x v="0"/>
    <s v="03.03.10"/>
    <x v="8"/>
    <x v="0"/>
    <x v="4"/>
    <s v="Receitas Da Câmara"/>
    <s v="03.03.10"/>
    <s v="Receitas Da Câmara"/>
    <s v="03.03.10"/>
    <x v="25"/>
    <x v="0"/>
    <x v="3"/>
    <x v="3"/>
    <x v="0"/>
    <x v="0"/>
    <x v="2"/>
    <x v="0"/>
    <x v="0"/>
    <s v="2024-01-19"/>
    <x v="0"/>
    <n v="28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790"/>
    <x v="2984"/>
    <x v="0"/>
    <x v="1"/>
    <x v="0"/>
    <s v="03.03.10"/>
    <x v="8"/>
    <x v="0"/>
    <x v="4"/>
    <s v="Receitas Da Câmara"/>
    <s v="03.03.10"/>
    <s v="Receitas Da Câmara"/>
    <s v="03.03.10"/>
    <x v="13"/>
    <x v="0"/>
    <x v="3"/>
    <x v="3"/>
    <x v="0"/>
    <x v="0"/>
    <x v="2"/>
    <x v="0"/>
    <x v="0"/>
    <s v="2024-01-19"/>
    <x v="0"/>
    <n v="50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9290"/>
    <x v="2985"/>
    <x v="0"/>
    <x v="1"/>
    <x v="0"/>
    <s v="03.03.10"/>
    <x v="8"/>
    <x v="0"/>
    <x v="4"/>
    <s v="Receitas Da Câmara"/>
    <s v="03.03.10"/>
    <s v="Receitas Da Câmara"/>
    <s v="03.03.10"/>
    <x v="18"/>
    <x v="0"/>
    <x v="0"/>
    <x v="0"/>
    <x v="0"/>
    <x v="0"/>
    <x v="2"/>
    <x v="0"/>
    <x v="0"/>
    <s v="2024-01-19"/>
    <x v="0"/>
    <n v="79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2986"/>
    <x v="0"/>
    <x v="1"/>
    <x v="0"/>
    <s v="03.03.10"/>
    <x v="8"/>
    <x v="0"/>
    <x v="4"/>
    <s v="Receitas Da Câmara"/>
    <s v="03.03.10"/>
    <s v="Receitas Da Câmara"/>
    <s v="03.03.10"/>
    <x v="11"/>
    <x v="0"/>
    <x v="0"/>
    <x v="5"/>
    <x v="0"/>
    <x v="0"/>
    <x v="2"/>
    <x v="0"/>
    <x v="0"/>
    <s v="2024-01-19"/>
    <x v="0"/>
    <n v="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2987"/>
    <x v="0"/>
    <x v="1"/>
    <x v="0"/>
    <s v="03.03.10"/>
    <x v="8"/>
    <x v="0"/>
    <x v="4"/>
    <s v="Receitas Da Câmara"/>
    <s v="03.03.10"/>
    <s v="Receitas Da Câmara"/>
    <s v="03.03.10"/>
    <x v="42"/>
    <x v="0"/>
    <x v="3"/>
    <x v="3"/>
    <x v="0"/>
    <x v="0"/>
    <x v="2"/>
    <x v="0"/>
    <x v="0"/>
    <s v="2024-01-19"/>
    <x v="0"/>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0"/>
    <x v="2988"/>
    <x v="0"/>
    <x v="1"/>
    <x v="0"/>
    <s v="03.03.10"/>
    <x v="8"/>
    <x v="0"/>
    <x v="4"/>
    <s v="Receitas Da Câmara"/>
    <s v="03.03.10"/>
    <s v="Receitas Da Câmara"/>
    <s v="03.03.10"/>
    <x v="8"/>
    <x v="0"/>
    <x v="3"/>
    <x v="3"/>
    <x v="0"/>
    <x v="0"/>
    <x v="2"/>
    <x v="0"/>
    <x v="0"/>
    <s v="2024-01-19"/>
    <x v="0"/>
    <n v="5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445"/>
    <x v="2989"/>
    <x v="0"/>
    <x v="1"/>
    <x v="0"/>
    <s v="03.03.10"/>
    <x v="8"/>
    <x v="0"/>
    <x v="4"/>
    <s v="Receitas Da Câmara"/>
    <s v="03.03.10"/>
    <s v="Receitas Da Câmara"/>
    <s v="03.03.10"/>
    <x v="12"/>
    <x v="0"/>
    <x v="3"/>
    <x v="3"/>
    <x v="0"/>
    <x v="0"/>
    <x v="2"/>
    <x v="0"/>
    <x v="0"/>
    <s v="2024-01-19"/>
    <x v="0"/>
    <n v="2444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50"/>
    <x v="2990"/>
    <x v="0"/>
    <x v="0"/>
    <x v="0"/>
    <s v="03.16.15"/>
    <x v="0"/>
    <x v="0"/>
    <x v="0"/>
    <s v="Direção Financeira"/>
    <s v="03.16.15"/>
    <s v="Direção Financeira"/>
    <s v="03.16.15"/>
    <x v="5"/>
    <x v="0"/>
    <x v="0"/>
    <x v="1"/>
    <x v="0"/>
    <x v="0"/>
    <x v="0"/>
    <x v="0"/>
    <x v="1"/>
    <s v="2024-03-01"/>
    <x v="0"/>
    <n v="6450"/>
    <x v="0"/>
    <m/>
    <x v="0"/>
    <m/>
    <x v="2"/>
    <n v="100474696"/>
    <x v="0"/>
    <x v="1"/>
    <s v="Direção Financeira"/>
    <s v="ORI"/>
    <x v="0"/>
    <m/>
    <x v="0"/>
    <x v="0"/>
    <x v="0"/>
    <x v="0"/>
    <x v="0"/>
    <x v="0"/>
    <x v="0"/>
    <x v="0"/>
    <x v="0"/>
    <x v="0"/>
    <x v="0"/>
    <s v="Direção Financeira"/>
    <x v="0"/>
    <x v="0"/>
    <x v="0"/>
    <x v="0"/>
    <x v="0"/>
    <x v="0"/>
    <x v="0"/>
    <x v="0"/>
    <x v="0"/>
    <x v="0"/>
    <x v="1"/>
    <x v="0"/>
    <s v="Pagamento prestação de serviço com manobrador durante mês de fevereiro 2024, conforme anexo."/>
  </r>
  <r>
    <x v="0"/>
    <n v="0"/>
    <n v="0"/>
    <n v="0"/>
    <n v="36550"/>
    <x v="2990"/>
    <x v="0"/>
    <x v="0"/>
    <x v="0"/>
    <s v="03.16.15"/>
    <x v="0"/>
    <x v="0"/>
    <x v="0"/>
    <s v="Direção Financeira"/>
    <s v="03.16.15"/>
    <s v="Direção Financeira"/>
    <s v="03.16.15"/>
    <x v="5"/>
    <x v="0"/>
    <x v="0"/>
    <x v="1"/>
    <x v="0"/>
    <x v="0"/>
    <x v="0"/>
    <x v="0"/>
    <x v="1"/>
    <s v="2024-03-01"/>
    <x v="0"/>
    <n v="36550"/>
    <x v="0"/>
    <m/>
    <x v="0"/>
    <m/>
    <x v="267"/>
    <n v="100479605"/>
    <x v="0"/>
    <x v="0"/>
    <s v="Direção Financeira"/>
    <s v="ORI"/>
    <x v="0"/>
    <m/>
    <x v="0"/>
    <x v="0"/>
    <x v="0"/>
    <x v="0"/>
    <x v="0"/>
    <x v="0"/>
    <x v="0"/>
    <x v="0"/>
    <x v="0"/>
    <x v="0"/>
    <x v="0"/>
    <s v="Direção Financeira"/>
    <x v="0"/>
    <x v="0"/>
    <x v="0"/>
    <x v="0"/>
    <x v="0"/>
    <x v="0"/>
    <x v="0"/>
    <x v="0"/>
    <x v="0"/>
    <x v="0"/>
    <x v="0"/>
    <x v="0"/>
    <s v="Pagamento prestação de serviço com manobrador durante mês de fevereiro 2024, conforme anexo."/>
  </r>
  <r>
    <x v="0"/>
    <n v="0"/>
    <n v="0"/>
    <n v="0"/>
    <n v="238950"/>
    <x v="2991"/>
    <x v="0"/>
    <x v="0"/>
    <x v="0"/>
    <s v="01.25.01.10"/>
    <x v="33"/>
    <x v="3"/>
    <x v="3"/>
    <s v="Educação"/>
    <s v="01.25.01"/>
    <s v="Educação"/>
    <s v="01.25.01"/>
    <x v="4"/>
    <x v="0"/>
    <x v="2"/>
    <x v="2"/>
    <x v="0"/>
    <x v="1"/>
    <x v="0"/>
    <x v="0"/>
    <x v="1"/>
    <s v="2024-03-07"/>
    <x v="0"/>
    <n v="238950"/>
    <x v="0"/>
    <m/>
    <x v="0"/>
    <m/>
    <x v="22"/>
    <n v="100478657"/>
    <x v="0"/>
    <x v="0"/>
    <s v="Transporte escolar"/>
    <s v="ORI"/>
    <x v="0"/>
    <m/>
    <x v="0"/>
    <x v="0"/>
    <x v="0"/>
    <x v="0"/>
    <x v="0"/>
    <x v="0"/>
    <x v="0"/>
    <x v="0"/>
    <x v="0"/>
    <x v="0"/>
    <x v="0"/>
    <s v="Transporte escolar"/>
    <x v="0"/>
    <x v="0"/>
    <x v="0"/>
    <x v="0"/>
    <x v="1"/>
    <x v="0"/>
    <x v="0"/>
    <x v="0"/>
    <x v="0"/>
    <x v="0"/>
    <x v="0"/>
    <x v="0"/>
    <s v="Pagamento referente a serviço de manutenção e pintura da viatura ST-35-RP e serviço de locação de veículos para transporte escolar, conforme anexo. "/>
  </r>
  <r>
    <x v="0"/>
    <n v="0"/>
    <n v="0"/>
    <n v="0"/>
    <n v="3000"/>
    <x v="2992"/>
    <x v="0"/>
    <x v="1"/>
    <x v="0"/>
    <s v="80.02.01"/>
    <x v="2"/>
    <x v="2"/>
    <x v="2"/>
    <s v="Retenções Iur"/>
    <s v="80.02.01"/>
    <s v="Retenções Iur"/>
    <s v="80.02.01"/>
    <x v="2"/>
    <x v="0"/>
    <x v="1"/>
    <x v="0"/>
    <x v="1"/>
    <x v="2"/>
    <x v="2"/>
    <x v="0"/>
    <x v="2"/>
    <s v="2024-02-13"/>
    <x v="0"/>
    <n v="3000"/>
    <x v="0"/>
    <m/>
    <x v="0"/>
    <m/>
    <x v="2"/>
    <n v="100474696"/>
    <x v="0"/>
    <x v="0"/>
    <s v="Retenções Iur"/>
    <s v="ORI"/>
    <x v="0"/>
    <s v="RIUR"/>
    <x v="0"/>
    <x v="0"/>
    <x v="0"/>
    <x v="0"/>
    <x v="0"/>
    <x v="0"/>
    <x v="0"/>
    <x v="0"/>
    <x v="0"/>
    <x v="0"/>
    <x v="0"/>
    <s v="Retenções Iur"/>
    <x v="0"/>
    <x v="0"/>
    <x v="0"/>
    <x v="0"/>
    <x v="2"/>
    <x v="0"/>
    <x v="0"/>
    <x v="0"/>
    <x v="0"/>
    <x v="1"/>
    <x v="0"/>
    <x v="0"/>
    <s v="RETENCAO OT"/>
  </r>
  <r>
    <x v="1"/>
    <n v="0"/>
    <n v="0"/>
    <n v="0"/>
    <n v="42450"/>
    <x v="2993"/>
    <x v="0"/>
    <x v="0"/>
    <x v="0"/>
    <s v="01.28.01.08"/>
    <x v="15"/>
    <x v="4"/>
    <x v="5"/>
    <s v="Habitação Social"/>
    <s v="01.28.01"/>
    <s v="Habitação Social"/>
    <s v="01.28.01"/>
    <x v="1"/>
    <x v="0"/>
    <x v="0"/>
    <x v="0"/>
    <x v="0"/>
    <x v="1"/>
    <x v="1"/>
    <x v="0"/>
    <x v="1"/>
    <s v="2024-03-08"/>
    <x v="0"/>
    <n v="42450"/>
    <x v="0"/>
    <m/>
    <x v="0"/>
    <m/>
    <x v="2"/>
    <n v="100474696"/>
    <x v="0"/>
    <x v="1"/>
    <s v="Habitações Sociais"/>
    <s v="ORI"/>
    <x v="0"/>
    <s v="HS"/>
    <x v="0"/>
    <x v="0"/>
    <x v="0"/>
    <x v="0"/>
    <x v="0"/>
    <x v="0"/>
    <x v="0"/>
    <x v="0"/>
    <x v="0"/>
    <x v="0"/>
    <x v="0"/>
    <s v="Habitações Sociais"/>
    <x v="0"/>
    <x v="0"/>
    <x v="0"/>
    <x v="0"/>
    <x v="1"/>
    <x v="0"/>
    <x v="0"/>
    <x v="0"/>
    <x v="0"/>
    <x v="0"/>
    <x v="1"/>
    <x v="0"/>
    <s v="Pagamento a favor do Sr. Elísio Gomes Lopes, referente a melhoria na fachadas residenciais na habitação do Sr. Julinho Moreira e da Albertina Vaz Miranda, conforme anexo.  "/>
  </r>
  <r>
    <x v="1"/>
    <n v="0"/>
    <n v="0"/>
    <n v="0"/>
    <n v="240550"/>
    <x v="2993"/>
    <x v="0"/>
    <x v="0"/>
    <x v="0"/>
    <s v="01.28.01.08"/>
    <x v="15"/>
    <x v="4"/>
    <x v="5"/>
    <s v="Habitação Social"/>
    <s v="01.28.01"/>
    <s v="Habitação Social"/>
    <s v="01.28.01"/>
    <x v="1"/>
    <x v="0"/>
    <x v="0"/>
    <x v="0"/>
    <x v="0"/>
    <x v="1"/>
    <x v="1"/>
    <x v="0"/>
    <x v="1"/>
    <s v="2024-03-08"/>
    <x v="0"/>
    <n v="240550"/>
    <x v="0"/>
    <m/>
    <x v="0"/>
    <m/>
    <x v="107"/>
    <n v="100478900"/>
    <x v="0"/>
    <x v="0"/>
    <s v="Habitações Sociais"/>
    <s v="ORI"/>
    <x v="0"/>
    <s v="HS"/>
    <x v="0"/>
    <x v="0"/>
    <x v="0"/>
    <x v="0"/>
    <x v="0"/>
    <x v="0"/>
    <x v="0"/>
    <x v="0"/>
    <x v="0"/>
    <x v="0"/>
    <x v="0"/>
    <s v="Habitações Sociais"/>
    <x v="0"/>
    <x v="0"/>
    <x v="0"/>
    <x v="0"/>
    <x v="1"/>
    <x v="0"/>
    <x v="0"/>
    <x v="0"/>
    <x v="0"/>
    <x v="0"/>
    <x v="0"/>
    <x v="0"/>
    <s v="Pagamento a favor do Sr. Elísio Gomes Lopes, referente a melhoria na fachadas residenciais na habitação do Sr. Julinho Moreira e da Albertina Vaz Miranda, conforme anexo.  "/>
  </r>
  <r>
    <x v="0"/>
    <n v="0"/>
    <n v="0"/>
    <n v="0"/>
    <n v="1656"/>
    <x v="2994"/>
    <x v="0"/>
    <x v="0"/>
    <x v="0"/>
    <s v="03.16.15"/>
    <x v="0"/>
    <x v="0"/>
    <x v="0"/>
    <s v="Direção Financeira"/>
    <s v="03.16.15"/>
    <s v="Direção Financeira"/>
    <s v="03.16.15"/>
    <x v="58"/>
    <x v="0"/>
    <x v="0"/>
    <x v="1"/>
    <x v="0"/>
    <x v="0"/>
    <x v="0"/>
    <x v="0"/>
    <x v="1"/>
    <s v="2024-03-08"/>
    <x v="0"/>
    <n v="1656"/>
    <x v="0"/>
    <m/>
    <x v="0"/>
    <m/>
    <x v="89"/>
    <n v="100391565"/>
    <x v="0"/>
    <x v="0"/>
    <s v="Direção Financeira"/>
    <s v="ORI"/>
    <x v="0"/>
    <m/>
    <x v="0"/>
    <x v="0"/>
    <x v="0"/>
    <x v="0"/>
    <x v="0"/>
    <x v="0"/>
    <x v="0"/>
    <x v="0"/>
    <x v="0"/>
    <x v="0"/>
    <x v="0"/>
    <s v="Direção Financeira"/>
    <x v="0"/>
    <x v="0"/>
    <x v="0"/>
    <x v="0"/>
    <x v="0"/>
    <x v="0"/>
    <x v="0"/>
    <x v="0"/>
    <x v="0"/>
    <x v="0"/>
    <x v="0"/>
    <x v="0"/>
    <s v="Pagamento referente a publicação de B.O, IIª série, 1/4 pag. extrato de despacho nº8 de 04 de março de 2024, conforme anexo."/>
  </r>
  <r>
    <x v="0"/>
    <n v="0"/>
    <n v="0"/>
    <n v="0"/>
    <n v="600"/>
    <x v="2995"/>
    <x v="0"/>
    <x v="1"/>
    <x v="0"/>
    <s v="80.02.01"/>
    <x v="2"/>
    <x v="2"/>
    <x v="2"/>
    <s v="Retenções Iur"/>
    <s v="80.02.01"/>
    <s v="Retenções Iur"/>
    <s v="80.02.01"/>
    <x v="2"/>
    <x v="0"/>
    <x v="1"/>
    <x v="0"/>
    <x v="1"/>
    <x v="2"/>
    <x v="2"/>
    <x v="0"/>
    <x v="2"/>
    <s v="2024-02-08"/>
    <x v="0"/>
    <n v="600"/>
    <x v="0"/>
    <m/>
    <x v="0"/>
    <m/>
    <x v="2"/>
    <n v="100474696"/>
    <x v="0"/>
    <x v="0"/>
    <s v="Retenções Iur"/>
    <s v="ORI"/>
    <x v="0"/>
    <s v="RIUR"/>
    <x v="0"/>
    <x v="0"/>
    <x v="0"/>
    <x v="0"/>
    <x v="0"/>
    <x v="0"/>
    <x v="0"/>
    <x v="0"/>
    <x v="0"/>
    <x v="0"/>
    <x v="0"/>
    <s v="Retenções Iur"/>
    <x v="0"/>
    <x v="0"/>
    <x v="0"/>
    <x v="0"/>
    <x v="2"/>
    <x v="0"/>
    <x v="0"/>
    <x v="0"/>
    <x v="0"/>
    <x v="1"/>
    <x v="0"/>
    <x v="0"/>
    <s v="RETENCAO OT"/>
  </r>
  <r>
    <x v="0"/>
    <n v="0"/>
    <n v="0"/>
    <n v="0"/>
    <n v="203878"/>
    <x v="2996"/>
    <x v="0"/>
    <x v="0"/>
    <x v="0"/>
    <s v="03.16.15"/>
    <x v="0"/>
    <x v="0"/>
    <x v="0"/>
    <s v="Direção Financeira"/>
    <s v="03.16.15"/>
    <s v="Direção Financeira"/>
    <s v="03.16.15"/>
    <x v="31"/>
    <x v="0"/>
    <x v="0"/>
    <x v="1"/>
    <x v="0"/>
    <x v="0"/>
    <x v="0"/>
    <x v="0"/>
    <x v="1"/>
    <s v="2024-03-12"/>
    <x v="0"/>
    <n v="203878"/>
    <x v="0"/>
    <m/>
    <x v="0"/>
    <m/>
    <x v="21"/>
    <n v="100391960"/>
    <x v="0"/>
    <x v="0"/>
    <s v="Direção Financeira"/>
    <s v="ORI"/>
    <x v="0"/>
    <m/>
    <x v="0"/>
    <x v="0"/>
    <x v="0"/>
    <x v="0"/>
    <x v="0"/>
    <x v="0"/>
    <x v="0"/>
    <x v="0"/>
    <x v="0"/>
    <x v="0"/>
    <x v="0"/>
    <s v="Direção Financeira"/>
    <x v="0"/>
    <x v="0"/>
    <x v="0"/>
    <x v="0"/>
    <x v="0"/>
    <x v="0"/>
    <x v="0"/>
    <x v="0"/>
    <x v="0"/>
    <x v="0"/>
    <x v="0"/>
    <x v="0"/>
    <s v="Pagamento a favor Cabo Verde Telecom, referente serviços MOVL 2023 até 02-2024, serviços fixos 01-2024 até 02-2024 e serviços PACS 01-2024 até 02-2024, conforme anexo."/>
  </r>
  <r>
    <x v="0"/>
    <n v="0"/>
    <n v="0"/>
    <n v="0"/>
    <n v="1200"/>
    <x v="2997"/>
    <x v="0"/>
    <x v="1"/>
    <x v="0"/>
    <s v="80.02.01"/>
    <x v="2"/>
    <x v="2"/>
    <x v="2"/>
    <s v="Retenções Iur"/>
    <s v="80.02.01"/>
    <s v="Retenções Iur"/>
    <s v="80.02.01"/>
    <x v="2"/>
    <x v="0"/>
    <x v="1"/>
    <x v="0"/>
    <x v="1"/>
    <x v="2"/>
    <x v="2"/>
    <x v="0"/>
    <x v="1"/>
    <s v="2024-03-08"/>
    <x v="0"/>
    <n v="1200"/>
    <x v="0"/>
    <m/>
    <x v="0"/>
    <m/>
    <x v="2"/>
    <n v="100474696"/>
    <x v="0"/>
    <x v="0"/>
    <s v="Retenções Iur"/>
    <s v="ORI"/>
    <x v="0"/>
    <s v="RIUR"/>
    <x v="0"/>
    <x v="0"/>
    <x v="0"/>
    <x v="0"/>
    <x v="0"/>
    <x v="0"/>
    <x v="0"/>
    <x v="0"/>
    <x v="0"/>
    <x v="0"/>
    <x v="0"/>
    <s v="Retenções Iur"/>
    <x v="0"/>
    <x v="0"/>
    <x v="0"/>
    <x v="0"/>
    <x v="2"/>
    <x v="0"/>
    <x v="0"/>
    <x v="0"/>
    <x v="0"/>
    <x v="1"/>
    <x v="0"/>
    <x v="0"/>
    <s v="RETENCAO OT"/>
  </r>
  <r>
    <x v="0"/>
    <n v="0"/>
    <n v="0"/>
    <n v="0"/>
    <n v="1836"/>
    <x v="2998"/>
    <x v="0"/>
    <x v="0"/>
    <x v="0"/>
    <s v="01.25.05.12"/>
    <x v="10"/>
    <x v="3"/>
    <x v="3"/>
    <s v="Saúde"/>
    <s v="01.25.05"/>
    <s v="Saúde"/>
    <s v="01.25.05"/>
    <x v="7"/>
    <x v="0"/>
    <x v="4"/>
    <x v="4"/>
    <x v="0"/>
    <x v="1"/>
    <x v="0"/>
    <x v="0"/>
    <x v="1"/>
    <s v="2024-03-25"/>
    <x v="0"/>
    <n v="1836"/>
    <x v="0"/>
    <m/>
    <x v="0"/>
    <m/>
    <x v="1"/>
    <n v="100476920"/>
    <x v="0"/>
    <x v="0"/>
    <s v="Promoção e Inclusão Social"/>
    <s v="ORI"/>
    <x v="0"/>
    <m/>
    <x v="0"/>
    <x v="0"/>
    <x v="0"/>
    <x v="0"/>
    <x v="0"/>
    <x v="0"/>
    <x v="0"/>
    <x v="0"/>
    <x v="0"/>
    <x v="0"/>
    <x v="0"/>
    <s v="Promoção e Inclusão Social"/>
    <x v="0"/>
    <x v="0"/>
    <x v="0"/>
    <x v="0"/>
    <x v="1"/>
    <x v="0"/>
    <x v="0"/>
    <x v="0"/>
    <x v="0"/>
    <x v="0"/>
    <x v="0"/>
    <x v="0"/>
    <s v="Pagamento a favor Felisberto Carvalho Auto, referente aquisição de um gás de 12,5 kg  para Sra. Maria de Jesus de Almeida, confrome anexo."/>
  </r>
  <r>
    <x v="0"/>
    <n v="0"/>
    <n v="0"/>
    <n v="0"/>
    <n v="9114"/>
    <x v="2999"/>
    <x v="0"/>
    <x v="1"/>
    <x v="0"/>
    <s v="03.03.10"/>
    <x v="8"/>
    <x v="0"/>
    <x v="4"/>
    <s v="Receitas Da Câmara"/>
    <s v="03.03.10"/>
    <s v="Receitas Da Câmara"/>
    <s v="03.03.10"/>
    <x v="24"/>
    <x v="0"/>
    <x v="3"/>
    <x v="6"/>
    <x v="0"/>
    <x v="0"/>
    <x v="2"/>
    <x v="0"/>
    <x v="0"/>
    <s v="2024-01-30"/>
    <x v="0"/>
    <n v="9114"/>
    <x v="0"/>
    <m/>
    <x v="0"/>
    <m/>
    <x v="6"/>
    <n v="100474914"/>
    <x v="0"/>
    <x v="0"/>
    <s v="Receitas Da Câmara"/>
    <s v="EXT"/>
    <x v="0"/>
    <s v="RDC"/>
    <x v="0"/>
    <x v="0"/>
    <x v="0"/>
    <x v="0"/>
    <x v="0"/>
    <x v="0"/>
    <x v="0"/>
    <x v="0"/>
    <x v="0"/>
    <x v="0"/>
    <x v="0"/>
    <s v="Receitas Da Câmara"/>
    <x v="0"/>
    <x v="0"/>
    <x v="0"/>
    <x v="0"/>
    <x v="0"/>
    <x v="0"/>
    <x v="0"/>
    <x v="0"/>
    <x v="0"/>
    <x v="0"/>
    <x v="0"/>
    <x v="0"/>
    <s v="pagamento de renda Edmilson Adriano Calheta, conforme anexo."/>
  </r>
  <r>
    <x v="0"/>
    <n v="0"/>
    <n v="0"/>
    <n v="0"/>
    <n v="9000"/>
    <x v="3000"/>
    <x v="0"/>
    <x v="0"/>
    <x v="0"/>
    <s v="03.16.15"/>
    <x v="0"/>
    <x v="0"/>
    <x v="0"/>
    <s v="Direção Financeira"/>
    <s v="03.16.15"/>
    <s v="Direção Financeira"/>
    <s v="03.16.15"/>
    <x v="39"/>
    <x v="0"/>
    <x v="0"/>
    <x v="1"/>
    <x v="1"/>
    <x v="0"/>
    <x v="0"/>
    <x v="0"/>
    <x v="6"/>
    <s v="2024-04-09"/>
    <x v="1"/>
    <n v="9000"/>
    <x v="0"/>
    <m/>
    <x v="0"/>
    <m/>
    <x v="99"/>
    <n v="100476775"/>
    <x v="0"/>
    <x v="0"/>
    <s v="Direção Financeira"/>
    <s v="ORI"/>
    <x v="0"/>
    <m/>
    <x v="0"/>
    <x v="0"/>
    <x v="0"/>
    <x v="0"/>
    <x v="0"/>
    <x v="0"/>
    <x v="0"/>
    <x v="0"/>
    <x v="0"/>
    <x v="0"/>
    <x v="0"/>
    <s v="Direção Financeira"/>
    <x v="0"/>
    <x v="0"/>
    <x v="0"/>
    <x v="0"/>
    <x v="0"/>
    <x v="0"/>
    <x v="0"/>
    <x v="0"/>
    <x v="0"/>
    <x v="0"/>
    <x v="0"/>
    <x v="0"/>
    <s v="Pagamento referente a recarga de energia elétrica para os jardins Infantis de Veneza e Ponta Verde e Porto, conforme anexo."/>
  </r>
  <r>
    <x v="0"/>
    <n v="0"/>
    <n v="0"/>
    <n v="0"/>
    <n v="229500"/>
    <x v="3001"/>
    <x v="0"/>
    <x v="0"/>
    <x v="0"/>
    <s v="03.16.15"/>
    <x v="0"/>
    <x v="0"/>
    <x v="0"/>
    <s v="Direção Financeira"/>
    <s v="03.16.15"/>
    <s v="Direção Financeira"/>
    <s v="03.16.15"/>
    <x v="65"/>
    <x v="0"/>
    <x v="0"/>
    <x v="0"/>
    <x v="0"/>
    <x v="0"/>
    <x v="0"/>
    <x v="0"/>
    <x v="6"/>
    <s v="2024-04-09"/>
    <x v="1"/>
    <n v="229500"/>
    <x v="0"/>
    <m/>
    <x v="0"/>
    <m/>
    <x v="284"/>
    <n v="100479630"/>
    <x v="0"/>
    <x v="0"/>
    <s v="Direção Financeira"/>
    <s v="ORI"/>
    <x v="0"/>
    <m/>
    <x v="0"/>
    <x v="0"/>
    <x v="0"/>
    <x v="0"/>
    <x v="0"/>
    <x v="0"/>
    <x v="0"/>
    <x v="0"/>
    <x v="0"/>
    <x v="0"/>
    <x v="0"/>
    <s v="Direção Financeira"/>
    <x v="0"/>
    <x v="0"/>
    <x v="0"/>
    <x v="0"/>
    <x v="0"/>
    <x v="0"/>
    <x v="0"/>
    <x v="0"/>
    <x v="0"/>
    <x v="0"/>
    <x v="0"/>
    <x v="0"/>
    <s v="Pagamento a favor da Ar Auto Rocha, referente aos serviços de transporte dos formandos da Policia Municipal de São Miguel para a Universidade Lusófona de CV, conforme anexo."/>
  </r>
  <r>
    <x v="0"/>
    <n v="0"/>
    <n v="0"/>
    <n v="0"/>
    <n v="2400"/>
    <x v="3002"/>
    <x v="0"/>
    <x v="0"/>
    <x v="0"/>
    <s v="03.16.01"/>
    <x v="38"/>
    <x v="0"/>
    <x v="0"/>
    <s v="Assembleia Municipal"/>
    <s v="03.16.01"/>
    <s v="Assembleia Municipal"/>
    <s v="03.16.01"/>
    <x v="3"/>
    <x v="0"/>
    <x v="0"/>
    <x v="1"/>
    <x v="0"/>
    <x v="0"/>
    <x v="0"/>
    <x v="0"/>
    <x v="6"/>
    <s v="2024-04-10"/>
    <x v="1"/>
    <n v="2400"/>
    <x v="0"/>
    <m/>
    <x v="0"/>
    <m/>
    <x v="2"/>
    <n v="100474696"/>
    <x v="0"/>
    <x v="1"/>
    <s v="Assembleia Municipal"/>
    <s v="ORI"/>
    <x v="0"/>
    <s v="AM"/>
    <x v="0"/>
    <x v="0"/>
    <x v="0"/>
    <x v="0"/>
    <x v="0"/>
    <x v="0"/>
    <x v="0"/>
    <x v="0"/>
    <x v="0"/>
    <x v="0"/>
    <x v="0"/>
    <s v="Assembleia Municipal"/>
    <x v="0"/>
    <x v="0"/>
    <x v="0"/>
    <x v="0"/>
    <x v="0"/>
    <x v="0"/>
    <x v="0"/>
    <x v="0"/>
    <x v="0"/>
    <x v="0"/>
    <x v="1"/>
    <x v="0"/>
    <s v="Pagamento a favor do Sr. Natalino Coreia da Costa, proprietário do veiculo ST-96-UQ referente ao serviço prestado à Assembleia Municipal nos dia 15 e 16 de fevereiro de 2024, conforme anexo."/>
  </r>
  <r>
    <x v="0"/>
    <n v="0"/>
    <n v="0"/>
    <n v="0"/>
    <n v="13600"/>
    <x v="3002"/>
    <x v="0"/>
    <x v="0"/>
    <x v="0"/>
    <s v="03.16.01"/>
    <x v="38"/>
    <x v="0"/>
    <x v="0"/>
    <s v="Assembleia Municipal"/>
    <s v="03.16.01"/>
    <s v="Assembleia Municipal"/>
    <s v="03.16.01"/>
    <x v="3"/>
    <x v="0"/>
    <x v="0"/>
    <x v="1"/>
    <x v="0"/>
    <x v="0"/>
    <x v="0"/>
    <x v="0"/>
    <x v="6"/>
    <s v="2024-04-10"/>
    <x v="1"/>
    <n v="13600"/>
    <x v="0"/>
    <m/>
    <x v="0"/>
    <m/>
    <x v="456"/>
    <n v="100475893"/>
    <x v="0"/>
    <x v="0"/>
    <s v="Assembleia Municipal"/>
    <s v="ORI"/>
    <x v="0"/>
    <s v="AM"/>
    <x v="0"/>
    <x v="0"/>
    <x v="0"/>
    <x v="0"/>
    <x v="0"/>
    <x v="0"/>
    <x v="0"/>
    <x v="0"/>
    <x v="0"/>
    <x v="0"/>
    <x v="0"/>
    <s v="Assembleia Municipal"/>
    <x v="0"/>
    <x v="0"/>
    <x v="0"/>
    <x v="0"/>
    <x v="0"/>
    <x v="0"/>
    <x v="0"/>
    <x v="0"/>
    <x v="0"/>
    <x v="0"/>
    <x v="0"/>
    <x v="0"/>
    <s v="Pagamento a favor do Sr. Natalino Coreia da Costa, proprietário do veiculo ST-96-UQ referente ao serviço prestado à Assembleia Municipal nos dia 15 e 16 de fevereiro de 2024, conforme anexo."/>
  </r>
  <r>
    <x v="0"/>
    <n v="0"/>
    <n v="0"/>
    <n v="0"/>
    <n v="980"/>
    <x v="3003"/>
    <x v="0"/>
    <x v="0"/>
    <x v="0"/>
    <s v="03.16.15"/>
    <x v="0"/>
    <x v="0"/>
    <x v="0"/>
    <s v="Direção Financeira"/>
    <s v="03.16.15"/>
    <s v="Direção Financeira"/>
    <s v="03.16.15"/>
    <x v="31"/>
    <x v="0"/>
    <x v="0"/>
    <x v="1"/>
    <x v="0"/>
    <x v="0"/>
    <x v="0"/>
    <x v="0"/>
    <x v="6"/>
    <s v="2024-04-29"/>
    <x v="1"/>
    <n v="980"/>
    <x v="0"/>
    <m/>
    <x v="0"/>
    <m/>
    <x v="21"/>
    <n v="100391960"/>
    <x v="0"/>
    <x v="0"/>
    <s v="Direção Financeira"/>
    <s v="ORI"/>
    <x v="0"/>
    <m/>
    <x v="0"/>
    <x v="0"/>
    <x v="0"/>
    <x v="0"/>
    <x v="0"/>
    <x v="0"/>
    <x v="0"/>
    <x v="0"/>
    <x v="0"/>
    <x v="0"/>
    <x v="0"/>
    <s v="Direção Financeira"/>
    <x v="0"/>
    <x v="0"/>
    <x v="0"/>
    <x v="0"/>
    <x v="0"/>
    <x v="0"/>
    <x v="0"/>
    <x v="0"/>
    <x v="0"/>
    <x v="0"/>
    <x v="0"/>
    <x v="0"/>
    <s v="Pagamento referente a aquisição de 2 carregamento de megas para o aparelho de levantamento topográfica do gabinete técnico da CMSM, conforme anexo."/>
  </r>
  <r>
    <x v="1"/>
    <n v="0"/>
    <n v="0"/>
    <n v="0"/>
    <n v="2850"/>
    <x v="3004"/>
    <x v="0"/>
    <x v="0"/>
    <x v="0"/>
    <s v="01.27.06.80"/>
    <x v="1"/>
    <x v="1"/>
    <x v="1"/>
    <s v="Requalificação Urbana e habitação"/>
    <s v="01.27.06"/>
    <s v="Requalificação Urbana e habitação"/>
    <s v="01.27.06"/>
    <x v="1"/>
    <x v="0"/>
    <x v="0"/>
    <x v="0"/>
    <x v="0"/>
    <x v="1"/>
    <x v="1"/>
    <x v="0"/>
    <x v="6"/>
    <s v="2024-04-29"/>
    <x v="1"/>
    <n v="2850"/>
    <x v="0"/>
    <m/>
    <x v="0"/>
    <m/>
    <x v="2"/>
    <n v="100474696"/>
    <x v="0"/>
    <x v="1"/>
    <s v="Requalificação Urbana de Veneza"/>
    <s v="ORI"/>
    <x v="0"/>
    <m/>
    <x v="0"/>
    <x v="0"/>
    <x v="0"/>
    <x v="0"/>
    <x v="0"/>
    <x v="0"/>
    <x v="0"/>
    <x v="0"/>
    <x v="0"/>
    <x v="0"/>
    <x v="0"/>
    <s v="Requalificação Urbana de Veneza"/>
    <x v="0"/>
    <x v="0"/>
    <x v="0"/>
    <x v="0"/>
    <x v="1"/>
    <x v="0"/>
    <x v="0"/>
    <x v="0"/>
    <x v="0"/>
    <x v="0"/>
    <x v="1"/>
    <x v="0"/>
    <s v="Pagamento referente a aquisição  de serviço de mão de obra no âmbito da requalificação urbana e ambiental de Praia de Veneza, conforme anexo."/>
  </r>
  <r>
    <x v="1"/>
    <n v="0"/>
    <n v="0"/>
    <n v="0"/>
    <n v="16150"/>
    <x v="3004"/>
    <x v="0"/>
    <x v="0"/>
    <x v="0"/>
    <s v="01.27.06.80"/>
    <x v="1"/>
    <x v="1"/>
    <x v="1"/>
    <s v="Requalificação Urbana e habitação"/>
    <s v="01.27.06"/>
    <s v="Requalificação Urbana e habitação"/>
    <s v="01.27.06"/>
    <x v="1"/>
    <x v="0"/>
    <x v="0"/>
    <x v="0"/>
    <x v="0"/>
    <x v="1"/>
    <x v="1"/>
    <x v="0"/>
    <x v="6"/>
    <s v="2024-04-29"/>
    <x v="1"/>
    <n v="16150"/>
    <x v="0"/>
    <m/>
    <x v="0"/>
    <m/>
    <x v="457"/>
    <n v="100070219"/>
    <x v="0"/>
    <x v="0"/>
    <s v="Requalificação Urbana de Veneza"/>
    <s v="ORI"/>
    <x v="0"/>
    <m/>
    <x v="0"/>
    <x v="0"/>
    <x v="0"/>
    <x v="0"/>
    <x v="0"/>
    <x v="0"/>
    <x v="0"/>
    <x v="0"/>
    <x v="0"/>
    <x v="0"/>
    <x v="0"/>
    <s v="Requalificação Urbana de Veneza"/>
    <x v="0"/>
    <x v="0"/>
    <x v="0"/>
    <x v="0"/>
    <x v="1"/>
    <x v="0"/>
    <x v="0"/>
    <x v="0"/>
    <x v="0"/>
    <x v="0"/>
    <x v="0"/>
    <x v="0"/>
    <s v="Pagamento referente a aquisição  de serviço de mão de obra no âmbito da requalificação urbana e ambiental de Praia de Veneza, conforme anexo."/>
  </r>
  <r>
    <x v="0"/>
    <n v="0"/>
    <n v="0"/>
    <n v="0"/>
    <n v="1300"/>
    <x v="3005"/>
    <x v="0"/>
    <x v="0"/>
    <x v="0"/>
    <s v="03.16.15"/>
    <x v="0"/>
    <x v="0"/>
    <x v="0"/>
    <s v="Direção Financeira"/>
    <s v="03.16.15"/>
    <s v="Direção Financeira"/>
    <s v="03.16.15"/>
    <x v="74"/>
    <x v="0"/>
    <x v="0"/>
    <x v="0"/>
    <x v="0"/>
    <x v="0"/>
    <x v="0"/>
    <x v="0"/>
    <x v="6"/>
    <s v="2024-04-30"/>
    <x v="1"/>
    <n v="1300"/>
    <x v="0"/>
    <m/>
    <x v="0"/>
    <m/>
    <x v="6"/>
    <n v="100474914"/>
    <x v="0"/>
    <x v="0"/>
    <s v="Direção Financeira"/>
    <s v="ORI"/>
    <x v="0"/>
    <m/>
    <x v="0"/>
    <x v="0"/>
    <x v="0"/>
    <x v="0"/>
    <x v="0"/>
    <x v="0"/>
    <x v="0"/>
    <x v="0"/>
    <x v="0"/>
    <x v="0"/>
    <x v="0"/>
    <s v="Direção Financeira"/>
    <x v="0"/>
    <x v="0"/>
    <x v="0"/>
    <x v="0"/>
    <x v="0"/>
    <x v="0"/>
    <x v="0"/>
    <x v="0"/>
    <x v="0"/>
    <x v="0"/>
    <x v="0"/>
    <x v="0"/>
    <s v=" Pagamento a favor da Tesouraria Municipal, referente a aquisição de 1 correia de distribuição para a maquina retroescavadora afeto as obras da CMSM, conforme anexo. "/>
  </r>
  <r>
    <x v="0"/>
    <n v="0"/>
    <n v="0"/>
    <n v="0"/>
    <n v="19550"/>
    <x v="3006"/>
    <x v="0"/>
    <x v="0"/>
    <x v="0"/>
    <s v="01.25.04.22"/>
    <x v="7"/>
    <x v="3"/>
    <x v="3"/>
    <s v="Cultura"/>
    <s v="01.25.04"/>
    <s v="Cultura"/>
    <s v="01.25.04"/>
    <x v="4"/>
    <x v="0"/>
    <x v="2"/>
    <x v="2"/>
    <x v="0"/>
    <x v="1"/>
    <x v="0"/>
    <x v="0"/>
    <x v="3"/>
    <s v="2024-05-28"/>
    <x v="1"/>
    <n v="19550"/>
    <x v="0"/>
    <m/>
    <x v="0"/>
    <m/>
    <x v="458"/>
    <n v="10047948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refeições servidas aos artistas que atuaram no evento, realizado no dia 25 de maio de 2024, no cento histórico e cultural de Porto de Calheta, conforme anexo."/>
  </r>
  <r>
    <x v="0"/>
    <n v="0"/>
    <n v="0"/>
    <n v="0"/>
    <n v="5000"/>
    <x v="3007"/>
    <x v="0"/>
    <x v="0"/>
    <x v="0"/>
    <s v="01.25.05.09"/>
    <x v="26"/>
    <x v="3"/>
    <x v="3"/>
    <s v="Saúde"/>
    <s v="01.25.05"/>
    <s v="Saúde"/>
    <s v="01.25.05"/>
    <x v="7"/>
    <x v="0"/>
    <x v="4"/>
    <x v="4"/>
    <x v="0"/>
    <x v="1"/>
    <x v="0"/>
    <x v="0"/>
    <x v="4"/>
    <s v="2024-06-03"/>
    <x v="1"/>
    <n v="5000"/>
    <x v="0"/>
    <m/>
    <x v="0"/>
    <m/>
    <x v="459"/>
    <n v="100475695"/>
    <x v="0"/>
    <x v="0"/>
    <s v="Apoio a Consultas de Especialidade e Medicamentos"/>
    <s v="ORI"/>
    <x v="0"/>
    <s v="ACE"/>
    <x v="0"/>
    <x v="0"/>
    <x v="0"/>
    <x v="0"/>
    <x v="0"/>
    <x v="0"/>
    <x v="0"/>
    <x v="0"/>
    <x v="0"/>
    <x v="0"/>
    <x v="0"/>
    <s v="Apoio a Consultas de Especialidade e Medicamentos"/>
    <x v="0"/>
    <x v="0"/>
    <x v="0"/>
    <x v="0"/>
    <x v="1"/>
    <x v="0"/>
    <x v="0"/>
    <x v="0"/>
    <x v="0"/>
    <x v="0"/>
    <x v="0"/>
    <x v="0"/>
    <s v="Apoio a favor da senhora Maria Ivete Freire, para realização de fisioterapia, conforme anexo."/>
  </r>
  <r>
    <x v="0"/>
    <n v="0"/>
    <n v="0"/>
    <n v="0"/>
    <n v="1656"/>
    <x v="3008"/>
    <x v="0"/>
    <x v="0"/>
    <x v="0"/>
    <s v="03.16.15"/>
    <x v="0"/>
    <x v="0"/>
    <x v="0"/>
    <s v="Direção Financeira"/>
    <s v="03.16.15"/>
    <s v="Direção Financeira"/>
    <s v="03.16.15"/>
    <x v="58"/>
    <x v="0"/>
    <x v="0"/>
    <x v="1"/>
    <x v="0"/>
    <x v="0"/>
    <x v="0"/>
    <x v="0"/>
    <x v="4"/>
    <s v="2024-06-04"/>
    <x v="1"/>
    <n v="1656"/>
    <x v="0"/>
    <m/>
    <x v="0"/>
    <m/>
    <x v="89"/>
    <n v="100391565"/>
    <x v="0"/>
    <x v="0"/>
    <s v="Direção Financeira"/>
    <s v="ORI"/>
    <x v="0"/>
    <m/>
    <x v="0"/>
    <x v="0"/>
    <x v="0"/>
    <x v="0"/>
    <x v="0"/>
    <x v="0"/>
    <x v="0"/>
    <x v="0"/>
    <x v="0"/>
    <x v="0"/>
    <x v="0"/>
    <s v="Direção Financeira"/>
    <x v="0"/>
    <x v="0"/>
    <x v="0"/>
    <x v="0"/>
    <x v="0"/>
    <x v="0"/>
    <x v="0"/>
    <x v="0"/>
    <x v="0"/>
    <x v="0"/>
    <x v="0"/>
    <x v="0"/>
    <s v="Pagamento referente a publicação de B.O extrato do despacho nº 11/2024 autorização da licença sem vencimento, por um período de 3 ano ao senhor Manuel Landim, conforme anexo."/>
  </r>
  <r>
    <x v="0"/>
    <n v="0"/>
    <n v="0"/>
    <n v="0"/>
    <n v="700"/>
    <x v="3009"/>
    <x v="0"/>
    <x v="0"/>
    <x v="0"/>
    <s v="03.16.15"/>
    <x v="0"/>
    <x v="0"/>
    <x v="0"/>
    <s v="Direção Financeira"/>
    <s v="03.16.15"/>
    <s v="Direção Financeira"/>
    <s v="03.16.15"/>
    <x v="31"/>
    <x v="0"/>
    <x v="0"/>
    <x v="1"/>
    <x v="0"/>
    <x v="0"/>
    <x v="0"/>
    <x v="0"/>
    <x v="4"/>
    <s v="2024-06-18"/>
    <x v="1"/>
    <n v="700"/>
    <x v="0"/>
    <m/>
    <x v="0"/>
    <m/>
    <x v="21"/>
    <n v="100391960"/>
    <x v="0"/>
    <x v="0"/>
    <s v="Direção Financeira"/>
    <s v="ORI"/>
    <x v="0"/>
    <m/>
    <x v="0"/>
    <x v="0"/>
    <x v="0"/>
    <x v="0"/>
    <x v="0"/>
    <x v="0"/>
    <x v="0"/>
    <x v="0"/>
    <x v="0"/>
    <x v="0"/>
    <x v="0"/>
    <s v="Direção Financeira"/>
    <x v="0"/>
    <x v="0"/>
    <x v="0"/>
    <x v="0"/>
    <x v="0"/>
    <x v="0"/>
    <x v="0"/>
    <x v="0"/>
    <x v="0"/>
    <x v="0"/>
    <x v="0"/>
    <x v="0"/>
    <s v="Pagamento referente a recarregamento  do tablete, da técnica do Cadastro Social, Único, Ema Almeida, na CV Telecom, conforme anexo."/>
  </r>
  <r>
    <x v="1"/>
    <n v="0"/>
    <n v="0"/>
    <n v="0"/>
    <n v="81600"/>
    <x v="3010"/>
    <x v="0"/>
    <x v="0"/>
    <x v="0"/>
    <s v="01.25.02.17"/>
    <x v="30"/>
    <x v="3"/>
    <x v="3"/>
    <s v="desporto"/>
    <s v="01.25.02"/>
    <s v="desporto"/>
    <s v="01.25.02"/>
    <x v="1"/>
    <x v="0"/>
    <x v="0"/>
    <x v="0"/>
    <x v="0"/>
    <x v="1"/>
    <x v="1"/>
    <x v="0"/>
    <x v="9"/>
    <s v="2024-07-26"/>
    <x v="2"/>
    <n v="81600"/>
    <x v="0"/>
    <m/>
    <x v="0"/>
    <m/>
    <x v="460"/>
    <n v="100477849"/>
    <x v="0"/>
    <x v="0"/>
    <s v="Construção e Reabilitação de Placas Desportivas"/>
    <s v="ORI"/>
    <x v="0"/>
    <m/>
    <x v="0"/>
    <x v="0"/>
    <x v="0"/>
    <x v="0"/>
    <x v="0"/>
    <x v="0"/>
    <x v="0"/>
    <x v="0"/>
    <x v="0"/>
    <x v="0"/>
    <x v="0"/>
    <s v="Construção e Reabilitação de Placas Desportivas"/>
    <x v="0"/>
    <x v="0"/>
    <x v="0"/>
    <x v="0"/>
    <x v="1"/>
    <x v="0"/>
    <x v="0"/>
    <x v="0"/>
    <x v="0"/>
    <x v="0"/>
    <x v="0"/>
    <x v="0"/>
    <s v="Pagamento referente a aquisição de serviço de pintura de mural da placa desportiva de Ponta Verde, conforme anexo."/>
  </r>
  <r>
    <x v="0"/>
    <n v="0"/>
    <n v="0"/>
    <n v="0"/>
    <n v="3000"/>
    <x v="3011"/>
    <x v="0"/>
    <x v="0"/>
    <x v="0"/>
    <s v="01.25.05.12"/>
    <x v="10"/>
    <x v="3"/>
    <x v="3"/>
    <s v="Saúde"/>
    <s v="01.25.05"/>
    <s v="Saúde"/>
    <s v="01.25.05"/>
    <x v="7"/>
    <x v="0"/>
    <x v="4"/>
    <x v="4"/>
    <x v="0"/>
    <x v="1"/>
    <x v="0"/>
    <x v="0"/>
    <x v="9"/>
    <s v="2024-07-31"/>
    <x v="2"/>
    <n v="3000"/>
    <x v="0"/>
    <m/>
    <x v="0"/>
    <m/>
    <x v="321"/>
    <n v="100479667"/>
    <x v="0"/>
    <x v="0"/>
    <s v="Promoção e Inclusão Social"/>
    <s v="ORI"/>
    <x v="0"/>
    <m/>
    <x v="0"/>
    <x v="0"/>
    <x v="0"/>
    <x v="0"/>
    <x v="0"/>
    <x v="0"/>
    <x v="0"/>
    <x v="0"/>
    <x v="0"/>
    <x v="0"/>
    <x v="0"/>
    <s v="Promoção e Inclusão Social"/>
    <x v="0"/>
    <x v="0"/>
    <x v="0"/>
    <x v="0"/>
    <x v="1"/>
    <x v="0"/>
    <x v="0"/>
    <x v="0"/>
    <x v="0"/>
    <x v="0"/>
    <x v="0"/>
    <x v="0"/>
    <s v="Apoio social a favor da Sra. Elisabete da Graça Rocha, para obtenção de passaporte, confrome anexo."/>
  </r>
  <r>
    <x v="0"/>
    <n v="0"/>
    <n v="0"/>
    <n v="0"/>
    <n v="160"/>
    <x v="3012"/>
    <x v="0"/>
    <x v="1"/>
    <x v="0"/>
    <s v="03.03.10"/>
    <x v="8"/>
    <x v="0"/>
    <x v="4"/>
    <s v="Receitas Da Câmara"/>
    <s v="03.03.10"/>
    <s v="Receitas Da Câmara"/>
    <s v="03.03.10"/>
    <x v="8"/>
    <x v="0"/>
    <x v="3"/>
    <x v="3"/>
    <x v="0"/>
    <x v="0"/>
    <x v="2"/>
    <x v="0"/>
    <x v="4"/>
    <s v="2024-06-20"/>
    <x v="1"/>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25"/>
    <x v="3013"/>
    <x v="0"/>
    <x v="1"/>
    <x v="0"/>
    <s v="03.03.10"/>
    <x v="8"/>
    <x v="0"/>
    <x v="4"/>
    <s v="Receitas Da Câmara"/>
    <s v="03.03.10"/>
    <s v="Receitas Da Câmara"/>
    <s v="03.03.10"/>
    <x v="10"/>
    <x v="0"/>
    <x v="3"/>
    <x v="3"/>
    <x v="0"/>
    <x v="0"/>
    <x v="2"/>
    <x v="0"/>
    <x v="4"/>
    <s v="2024-06-20"/>
    <x v="1"/>
    <n v="1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0"/>
    <x v="3014"/>
    <x v="0"/>
    <x v="1"/>
    <x v="0"/>
    <s v="03.03.10"/>
    <x v="8"/>
    <x v="0"/>
    <x v="4"/>
    <s v="Receitas Da Câmara"/>
    <s v="03.03.10"/>
    <s v="Receitas Da Câmara"/>
    <s v="03.03.10"/>
    <x v="6"/>
    <x v="0"/>
    <x v="3"/>
    <x v="3"/>
    <x v="0"/>
    <x v="0"/>
    <x v="2"/>
    <x v="0"/>
    <x v="4"/>
    <s v="2024-06-20"/>
    <x v="1"/>
    <n v="2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360"/>
    <x v="3015"/>
    <x v="0"/>
    <x v="1"/>
    <x v="0"/>
    <s v="03.03.10"/>
    <x v="8"/>
    <x v="0"/>
    <x v="4"/>
    <s v="Receitas Da Câmara"/>
    <s v="03.03.10"/>
    <s v="Receitas Da Câmara"/>
    <s v="03.03.10"/>
    <x v="20"/>
    <x v="0"/>
    <x v="3"/>
    <x v="3"/>
    <x v="0"/>
    <x v="0"/>
    <x v="2"/>
    <x v="0"/>
    <x v="4"/>
    <s v="2024-06-20"/>
    <x v="1"/>
    <n v="17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60"/>
    <x v="3016"/>
    <x v="0"/>
    <x v="1"/>
    <x v="0"/>
    <s v="03.03.10"/>
    <x v="8"/>
    <x v="0"/>
    <x v="4"/>
    <s v="Receitas Da Câmara"/>
    <s v="03.03.10"/>
    <s v="Receitas Da Câmara"/>
    <s v="03.03.10"/>
    <x v="13"/>
    <x v="0"/>
    <x v="3"/>
    <x v="3"/>
    <x v="0"/>
    <x v="0"/>
    <x v="2"/>
    <x v="0"/>
    <x v="4"/>
    <s v="2024-06-20"/>
    <x v="1"/>
    <n v="29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75"/>
    <x v="3017"/>
    <x v="0"/>
    <x v="1"/>
    <x v="0"/>
    <s v="03.03.10"/>
    <x v="8"/>
    <x v="0"/>
    <x v="4"/>
    <s v="Receitas Da Câmara"/>
    <s v="03.03.10"/>
    <s v="Receitas Da Câmara"/>
    <s v="03.03.10"/>
    <x v="12"/>
    <x v="0"/>
    <x v="3"/>
    <x v="3"/>
    <x v="0"/>
    <x v="0"/>
    <x v="2"/>
    <x v="0"/>
    <x v="4"/>
    <s v="2024-06-20"/>
    <x v="1"/>
    <n v="81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00"/>
    <x v="3018"/>
    <x v="0"/>
    <x v="1"/>
    <x v="0"/>
    <s v="03.03.10"/>
    <x v="8"/>
    <x v="0"/>
    <x v="4"/>
    <s v="Receitas Da Câmara"/>
    <s v="03.03.10"/>
    <s v="Receitas Da Câmara"/>
    <s v="03.03.10"/>
    <x v="24"/>
    <x v="0"/>
    <x v="3"/>
    <x v="6"/>
    <x v="0"/>
    <x v="0"/>
    <x v="2"/>
    <x v="0"/>
    <x v="4"/>
    <s v="2024-06-20"/>
    <x v="1"/>
    <n v="5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0"/>
    <x v="3019"/>
    <x v="0"/>
    <x v="1"/>
    <x v="0"/>
    <s v="03.03.10"/>
    <x v="8"/>
    <x v="0"/>
    <x v="4"/>
    <s v="Receitas Da Câmara"/>
    <s v="03.03.10"/>
    <s v="Receitas Da Câmara"/>
    <s v="03.03.10"/>
    <x v="21"/>
    <x v="0"/>
    <x v="3"/>
    <x v="3"/>
    <x v="0"/>
    <x v="0"/>
    <x v="2"/>
    <x v="0"/>
    <x v="4"/>
    <s v="2024-06-20"/>
    <x v="1"/>
    <n v="1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
    <x v="3020"/>
    <x v="0"/>
    <x v="1"/>
    <x v="0"/>
    <s v="03.03.10"/>
    <x v="8"/>
    <x v="0"/>
    <x v="4"/>
    <s v="Receitas Da Câmara"/>
    <s v="03.03.10"/>
    <s v="Receitas Da Câmara"/>
    <s v="03.03.10"/>
    <x v="11"/>
    <x v="0"/>
    <x v="0"/>
    <x v="5"/>
    <x v="0"/>
    <x v="0"/>
    <x v="2"/>
    <x v="0"/>
    <x v="4"/>
    <s v="2024-06-20"/>
    <x v="1"/>
    <n v="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3021"/>
    <x v="0"/>
    <x v="1"/>
    <x v="0"/>
    <s v="03.03.10"/>
    <x v="8"/>
    <x v="0"/>
    <x v="4"/>
    <s v="Receitas Da Câmara"/>
    <s v="03.03.10"/>
    <s v="Receitas Da Câmara"/>
    <s v="03.03.10"/>
    <x v="19"/>
    <x v="0"/>
    <x v="3"/>
    <x v="6"/>
    <x v="0"/>
    <x v="0"/>
    <x v="2"/>
    <x v="0"/>
    <x v="4"/>
    <s v="2024-06-20"/>
    <x v="1"/>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3022"/>
    <x v="0"/>
    <x v="1"/>
    <x v="0"/>
    <s v="03.03.10"/>
    <x v="8"/>
    <x v="0"/>
    <x v="4"/>
    <s v="Receitas Da Câmara"/>
    <s v="03.03.10"/>
    <s v="Receitas Da Câmara"/>
    <s v="03.03.10"/>
    <x v="42"/>
    <x v="0"/>
    <x v="3"/>
    <x v="3"/>
    <x v="0"/>
    <x v="0"/>
    <x v="2"/>
    <x v="0"/>
    <x v="4"/>
    <s v="2024-06-20"/>
    <x v="1"/>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542"/>
    <x v="3023"/>
    <x v="0"/>
    <x v="1"/>
    <x v="0"/>
    <s v="03.03.10"/>
    <x v="8"/>
    <x v="0"/>
    <x v="4"/>
    <s v="Receitas Da Câmara"/>
    <s v="03.03.10"/>
    <s v="Receitas Da Câmara"/>
    <s v="03.03.10"/>
    <x v="18"/>
    <x v="0"/>
    <x v="0"/>
    <x v="0"/>
    <x v="0"/>
    <x v="0"/>
    <x v="2"/>
    <x v="0"/>
    <x v="4"/>
    <s v="2024-06-20"/>
    <x v="1"/>
    <n v="5554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3024"/>
    <x v="0"/>
    <x v="1"/>
    <x v="0"/>
    <s v="03.03.10"/>
    <x v="8"/>
    <x v="0"/>
    <x v="4"/>
    <s v="Receitas Da Câmara"/>
    <s v="03.03.10"/>
    <s v="Receitas Da Câmara"/>
    <s v="03.03.10"/>
    <x v="76"/>
    <x v="0"/>
    <x v="3"/>
    <x v="7"/>
    <x v="0"/>
    <x v="0"/>
    <x v="2"/>
    <x v="0"/>
    <x v="4"/>
    <s v="2024-06-20"/>
    <x v="1"/>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3025"/>
    <x v="0"/>
    <x v="1"/>
    <x v="0"/>
    <s v="80.02.01"/>
    <x v="2"/>
    <x v="2"/>
    <x v="2"/>
    <s v="Retenções Iur"/>
    <s v="80.02.01"/>
    <s v="Retenções Iur"/>
    <s v="80.02.01"/>
    <x v="2"/>
    <x v="0"/>
    <x v="1"/>
    <x v="0"/>
    <x v="1"/>
    <x v="2"/>
    <x v="2"/>
    <x v="0"/>
    <x v="4"/>
    <s v="2024-06-19"/>
    <x v="1"/>
    <n v="2400"/>
    <x v="0"/>
    <m/>
    <x v="0"/>
    <m/>
    <x v="2"/>
    <n v="100474696"/>
    <x v="0"/>
    <x v="0"/>
    <s v="Retenções Iur"/>
    <s v="ORI"/>
    <x v="0"/>
    <s v="RIUR"/>
    <x v="0"/>
    <x v="0"/>
    <x v="0"/>
    <x v="0"/>
    <x v="0"/>
    <x v="0"/>
    <x v="0"/>
    <x v="0"/>
    <x v="0"/>
    <x v="0"/>
    <x v="0"/>
    <s v="Retenções Iur"/>
    <x v="0"/>
    <x v="0"/>
    <x v="0"/>
    <x v="0"/>
    <x v="2"/>
    <x v="0"/>
    <x v="0"/>
    <x v="0"/>
    <x v="0"/>
    <x v="1"/>
    <x v="0"/>
    <x v="0"/>
    <s v="RETENCAO OT"/>
  </r>
  <r>
    <x v="1"/>
    <n v="0"/>
    <n v="0"/>
    <n v="0"/>
    <n v="102778"/>
    <x v="3026"/>
    <x v="0"/>
    <x v="0"/>
    <x v="0"/>
    <s v="01.27.07.07"/>
    <x v="45"/>
    <x v="1"/>
    <x v="1"/>
    <s v="Requalificação Urbana e Habitação 2"/>
    <s v="01.27.07"/>
    <s v="Requalificação Urbana e Habitação 2"/>
    <s v="01.27.07"/>
    <x v="1"/>
    <x v="0"/>
    <x v="0"/>
    <x v="0"/>
    <x v="0"/>
    <x v="1"/>
    <x v="1"/>
    <x v="0"/>
    <x v="4"/>
    <s v="2024-06-28"/>
    <x v="1"/>
    <n v="102778"/>
    <x v="0"/>
    <m/>
    <x v="0"/>
    <m/>
    <x v="1"/>
    <n v="100476920"/>
    <x v="0"/>
    <x v="0"/>
    <s v="Arrelvamento do campo de Achada Bolanha"/>
    <s v="ORI"/>
    <x v="0"/>
    <s v="ACAB"/>
    <x v="0"/>
    <x v="0"/>
    <x v="0"/>
    <x v="0"/>
    <x v="0"/>
    <x v="0"/>
    <x v="0"/>
    <x v="0"/>
    <x v="0"/>
    <x v="0"/>
    <x v="0"/>
    <s v="Arrelvamento do campo de Achada Bolanha"/>
    <x v="0"/>
    <x v="0"/>
    <x v="0"/>
    <x v="0"/>
    <x v="1"/>
    <x v="0"/>
    <x v="0"/>
    <x v="0"/>
    <x v="0"/>
    <x v="0"/>
    <x v="0"/>
    <x v="0"/>
    <s v="Pagamento a favor de Felisberto Carvalho, pela aquisição de combustíveis, destinados a viatura afeto a obra de construção do Campo de relvado de Achada Bolanha, conforme anexo."/>
  </r>
  <r>
    <x v="1"/>
    <n v="0"/>
    <n v="0"/>
    <n v="0"/>
    <n v="1249"/>
    <x v="3027"/>
    <x v="0"/>
    <x v="0"/>
    <x v="0"/>
    <s v="01.27.06.76"/>
    <x v="11"/>
    <x v="1"/>
    <x v="1"/>
    <s v="Requalificação Urbana e habitação"/>
    <s v="01.27.06"/>
    <s v="Requalificação Urbana e habitação"/>
    <s v="01.27.06"/>
    <x v="1"/>
    <x v="0"/>
    <x v="0"/>
    <x v="0"/>
    <x v="0"/>
    <x v="1"/>
    <x v="1"/>
    <x v="0"/>
    <x v="4"/>
    <s v="2024-06-28"/>
    <x v="1"/>
    <n v="1249"/>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a favor do Sr. Evaldino Tavares Furtado, referente a prestação de serviços de calcetamento na localidade de Achada Monte, no âmbito dos trabalhos da requalificação de Dacalinho-Achada Monte, conforme anexo."/>
  </r>
  <r>
    <x v="1"/>
    <n v="0"/>
    <n v="0"/>
    <n v="0"/>
    <n v="7076"/>
    <x v="3027"/>
    <x v="0"/>
    <x v="0"/>
    <x v="0"/>
    <s v="01.27.06.76"/>
    <x v="11"/>
    <x v="1"/>
    <x v="1"/>
    <s v="Requalificação Urbana e habitação"/>
    <s v="01.27.06"/>
    <s v="Requalificação Urbana e habitação"/>
    <s v="01.27.06"/>
    <x v="1"/>
    <x v="0"/>
    <x v="0"/>
    <x v="0"/>
    <x v="0"/>
    <x v="1"/>
    <x v="1"/>
    <x v="0"/>
    <x v="4"/>
    <s v="2024-06-28"/>
    <x v="1"/>
    <n v="7076"/>
    <x v="0"/>
    <m/>
    <x v="0"/>
    <m/>
    <x v="182"/>
    <n v="100479683"/>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Evaldino Tavares Furtado, referente a prestação de serviços de calcetamento na localidade de Achada Monte, no âmbito dos trabalhos da requalificação de Dacalinho-Achada Monte, conforme anexo."/>
  </r>
  <r>
    <x v="0"/>
    <n v="0"/>
    <n v="0"/>
    <n v="0"/>
    <n v="70000"/>
    <x v="3028"/>
    <x v="0"/>
    <x v="0"/>
    <x v="0"/>
    <s v="01.28.03.06"/>
    <x v="9"/>
    <x v="4"/>
    <x v="5"/>
    <s v="Proteção Social"/>
    <s v="01.28.03"/>
    <s v="Proteção Social"/>
    <s v="01.28.03"/>
    <x v="4"/>
    <x v="0"/>
    <x v="2"/>
    <x v="2"/>
    <x v="0"/>
    <x v="1"/>
    <x v="0"/>
    <x v="0"/>
    <x v="9"/>
    <s v="2024-07-01"/>
    <x v="2"/>
    <n v="70000"/>
    <x v="0"/>
    <m/>
    <x v="0"/>
    <m/>
    <x v="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referente ao mês de junho de 2024, conforme anexo."/>
  </r>
  <r>
    <x v="1"/>
    <n v="0"/>
    <n v="0"/>
    <n v="0"/>
    <n v="57000"/>
    <x v="3029"/>
    <x v="0"/>
    <x v="0"/>
    <x v="0"/>
    <s v="01.27.06.80"/>
    <x v="1"/>
    <x v="1"/>
    <x v="1"/>
    <s v="Requalificação Urbana e habitação"/>
    <s v="01.27.06"/>
    <s v="Requalificação Urbana e habitação"/>
    <s v="01.27.06"/>
    <x v="1"/>
    <x v="0"/>
    <x v="0"/>
    <x v="0"/>
    <x v="0"/>
    <x v="1"/>
    <x v="1"/>
    <x v="0"/>
    <x v="5"/>
    <s v="2024-08-01"/>
    <x v="2"/>
    <n v="57000"/>
    <x v="0"/>
    <m/>
    <x v="0"/>
    <m/>
    <x v="135"/>
    <n v="100479497"/>
    <x v="0"/>
    <x v="0"/>
    <s v="Requalificação Urbana de Veneza"/>
    <s v="ORI"/>
    <x v="0"/>
    <m/>
    <x v="0"/>
    <x v="0"/>
    <x v="0"/>
    <x v="0"/>
    <x v="0"/>
    <x v="0"/>
    <x v="0"/>
    <x v="0"/>
    <x v="0"/>
    <x v="0"/>
    <x v="0"/>
    <s v="Requalificação Urbana de Veneza"/>
    <x v="0"/>
    <x v="0"/>
    <x v="0"/>
    <x v="0"/>
    <x v="1"/>
    <x v="0"/>
    <x v="0"/>
    <x v="0"/>
    <x v="0"/>
    <x v="0"/>
    <x v="0"/>
    <x v="0"/>
    <s v="Pagamento referente a aquisição de serviços de transporte de terra para as obras de requalificação urbana e ambiental de praia de Veneza, conforme anexo."/>
  </r>
  <r>
    <x v="1"/>
    <n v="0"/>
    <n v="0"/>
    <n v="0"/>
    <n v="57440"/>
    <x v="3030"/>
    <x v="0"/>
    <x v="0"/>
    <x v="0"/>
    <s v="01.27.06.61"/>
    <x v="34"/>
    <x v="1"/>
    <x v="1"/>
    <s v="Requalificação Urbana e habitação"/>
    <s v="01.27.06"/>
    <s v="Requalificação Urbana e habitação"/>
    <s v="01.27.06"/>
    <x v="1"/>
    <x v="0"/>
    <x v="0"/>
    <x v="0"/>
    <x v="0"/>
    <x v="1"/>
    <x v="1"/>
    <x v="0"/>
    <x v="5"/>
    <s v="2024-08-02"/>
    <x v="2"/>
    <n v="57440"/>
    <x v="0"/>
    <m/>
    <x v="0"/>
    <m/>
    <x v="103"/>
    <n v="100477593"/>
    <x v="0"/>
    <x v="0"/>
    <s v="Requalificação Urbana de Ponta Verde"/>
    <s v="ORI"/>
    <x v="0"/>
    <s v="PVR"/>
    <x v="0"/>
    <x v="0"/>
    <x v="0"/>
    <x v="0"/>
    <x v="0"/>
    <x v="0"/>
    <x v="0"/>
    <x v="0"/>
    <x v="0"/>
    <x v="0"/>
    <x v="0"/>
    <s v="Requalificação Urbana de Ponta Verde"/>
    <x v="0"/>
    <x v="0"/>
    <x v="0"/>
    <x v="0"/>
    <x v="1"/>
    <x v="0"/>
    <x v="0"/>
    <x v="0"/>
    <x v="0"/>
    <x v="0"/>
    <x v="0"/>
    <x v="0"/>
    <s v="Liquidação da fatura a favor da renato Moreira Construções, referente a aquisição de serviço de mão de obras dos trabalhos, no âmbito da requalificação urbana de Brufa, conforme anexo."/>
  </r>
  <r>
    <x v="1"/>
    <n v="0"/>
    <n v="0"/>
    <n v="0"/>
    <n v="825"/>
    <x v="3031"/>
    <x v="0"/>
    <x v="0"/>
    <x v="0"/>
    <s v="01.27.06.72"/>
    <x v="32"/>
    <x v="1"/>
    <x v="1"/>
    <s v="Requalificação Urbana e habitação"/>
    <s v="01.27.06"/>
    <s v="Requalificação Urbana e habitação"/>
    <s v="01.27.06"/>
    <x v="1"/>
    <x v="0"/>
    <x v="0"/>
    <x v="0"/>
    <x v="0"/>
    <x v="1"/>
    <x v="1"/>
    <x v="0"/>
    <x v="5"/>
    <s v="2024-08-02"/>
    <x v="2"/>
    <n v="825"/>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a favor do Sr. Daniel Oliveira Correia, referente a transporte de 50 sacos de cimento para o centro do dia em Achada Bolanha, confrome anexo."/>
  </r>
  <r>
    <x v="1"/>
    <n v="0"/>
    <n v="0"/>
    <n v="0"/>
    <n v="4675"/>
    <x v="3031"/>
    <x v="0"/>
    <x v="0"/>
    <x v="0"/>
    <s v="01.27.06.72"/>
    <x v="32"/>
    <x v="1"/>
    <x v="1"/>
    <s v="Requalificação Urbana e habitação"/>
    <s v="01.27.06"/>
    <s v="Requalificação Urbana e habitação"/>
    <s v="01.27.06"/>
    <x v="1"/>
    <x v="0"/>
    <x v="0"/>
    <x v="0"/>
    <x v="0"/>
    <x v="1"/>
    <x v="1"/>
    <x v="0"/>
    <x v="5"/>
    <s v="2024-08-02"/>
    <x v="2"/>
    <n v="4675"/>
    <x v="0"/>
    <m/>
    <x v="0"/>
    <m/>
    <x v="124"/>
    <n v="100477537"/>
    <x v="0"/>
    <x v="0"/>
    <s v="Manutenção e Reabilitação de Edificios Municipais"/>
    <s v="ORI"/>
    <x v="0"/>
    <m/>
    <x v="0"/>
    <x v="0"/>
    <x v="0"/>
    <x v="0"/>
    <x v="0"/>
    <x v="0"/>
    <x v="0"/>
    <x v="0"/>
    <x v="0"/>
    <x v="0"/>
    <x v="0"/>
    <s v="Manutenção e Reabilitação de Edificios Municipais"/>
    <x v="0"/>
    <x v="0"/>
    <x v="0"/>
    <x v="0"/>
    <x v="1"/>
    <x v="0"/>
    <x v="0"/>
    <x v="0"/>
    <x v="0"/>
    <x v="0"/>
    <x v="0"/>
    <x v="0"/>
    <s v="Pagamento a favor do Sr. Daniel Oliveira Correia, referente a transporte de 50 sacos de cimento para o centro do dia em Achada Bolanha, confrome anexo."/>
  </r>
  <r>
    <x v="0"/>
    <n v="0"/>
    <n v="0"/>
    <n v="0"/>
    <n v="9100"/>
    <x v="3032"/>
    <x v="0"/>
    <x v="0"/>
    <x v="0"/>
    <s v="01.25.01.10"/>
    <x v="33"/>
    <x v="3"/>
    <x v="3"/>
    <s v="Educação"/>
    <s v="01.25.01"/>
    <s v="Educação"/>
    <s v="01.25.01"/>
    <x v="4"/>
    <x v="0"/>
    <x v="2"/>
    <x v="2"/>
    <x v="0"/>
    <x v="1"/>
    <x v="0"/>
    <x v="0"/>
    <x v="5"/>
    <s v="2024-08-08"/>
    <x v="2"/>
    <n v="9100"/>
    <x v="0"/>
    <m/>
    <x v="0"/>
    <m/>
    <x v="97"/>
    <n v="100479452"/>
    <x v="0"/>
    <x v="0"/>
    <s v="Transporte escolar"/>
    <s v="ORI"/>
    <x v="0"/>
    <m/>
    <x v="0"/>
    <x v="0"/>
    <x v="0"/>
    <x v="0"/>
    <x v="0"/>
    <x v="0"/>
    <x v="0"/>
    <x v="0"/>
    <x v="0"/>
    <x v="0"/>
    <x v="0"/>
    <s v="Transporte escolar"/>
    <x v="0"/>
    <x v="0"/>
    <x v="0"/>
    <x v="0"/>
    <x v="1"/>
    <x v="0"/>
    <x v="0"/>
    <x v="0"/>
    <x v="0"/>
    <x v="0"/>
    <x v="0"/>
    <x v="0"/>
    <s v="Pagamento referente a serviços de lavagens de viaturas de transporte escolar, conforme proposta em anexo."/>
  </r>
  <r>
    <x v="1"/>
    <n v="0"/>
    <n v="0"/>
    <n v="0"/>
    <n v="10000"/>
    <x v="3033"/>
    <x v="0"/>
    <x v="0"/>
    <x v="0"/>
    <s v="01.25.02.23"/>
    <x v="12"/>
    <x v="3"/>
    <x v="3"/>
    <s v="desporto"/>
    <s v="01.25.02"/>
    <s v="desporto"/>
    <s v="01.25.02"/>
    <x v="1"/>
    <x v="0"/>
    <x v="0"/>
    <x v="0"/>
    <x v="0"/>
    <x v="1"/>
    <x v="1"/>
    <x v="0"/>
    <x v="5"/>
    <s v="2024-08-07"/>
    <x v="2"/>
    <n v="10000"/>
    <x v="0"/>
    <m/>
    <x v="0"/>
    <m/>
    <x v="6"/>
    <n v="10047491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a Tesouraria Municipal, referente a a prémios de jogos de carta realizado em Pilão Cão comemorando a festa romaria São Domingos, confrome anexo.  "/>
  </r>
  <r>
    <x v="1"/>
    <n v="0"/>
    <n v="0"/>
    <n v="0"/>
    <n v="1050000"/>
    <x v="3034"/>
    <x v="0"/>
    <x v="1"/>
    <x v="0"/>
    <s v="03.03.10"/>
    <x v="8"/>
    <x v="0"/>
    <x v="4"/>
    <s v="Receitas Da Câmara"/>
    <s v="03.03.10"/>
    <s v="Receitas Da Câmara"/>
    <s v="03.03.10"/>
    <x v="56"/>
    <x v="0"/>
    <x v="6"/>
    <x v="10"/>
    <x v="0"/>
    <x v="0"/>
    <x v="2"/>
    <x v="0"/>
    <x v="9"/>
    <s v="2024-07-26"/>
    <x v="2"/>
    <n v="1050000"/>
    <x v="0"/>
    <m/>
    <x v="0"/>
    <m/>
    <x v="6"/>
    <n v="100474914"/>
    <x v="0"/>
    <x v="0"/>
    <s v="Receitas Da Câmara"/>
    <s v="EXT"/>
    <x v="0"/>
    <s v="RDC"/>
    <x v="0"/>
    <x v="0"/>
    <x v="0"/>
    <x v="0"/>
    <x v="0"/>
    <x v="0"/>
    <x v="0"/>
    <x v="0"/>
    <x v="0"/>
    <x v="0"/>
    <x v="0"/>
    <s v="Receitas Da Câmara"/>
    <x v="0"/>
    <x v="0"/>
    <x v="0"/>
    <x v="0"/>
    <x v="0"/>
    <x v="0"/>
    <x v="0"/>
    <x v="0"/>
    <x v="0"/>
    <x v="0"/>
    <x v="0"/>
    <x v="0"/>
    <s v="Recebimento da 2. tranche reabilita, conforme anexo."/>
  </r>
  <r>
    <x v="1"/>
    <n v="0"/>
    <n v="0"/>
    <n v="0"/>
    <n v="390200"/>
    <x v="3035"/>
    <x v="0"/>
    <x v="0"/>
    <x v="0"/>
    <s v="01.27.06.61"/>
    <x v="34"/>
    <x v="1"/>
    <x v="1"/>
    <s v="Requalificação Urbana e habitação"/>
    <s v="01.27.06"/>
    <s v="Requalificação Urbana e habitação"/>
    <s v="01.27.06"/>
    <x v="1"/>
    <x v="0"/>
    <x v="0"/>
    <x v="0"/>
    <x v="0"/>
    <x v="1"/>
    <x v="1"/>
    <x v="0"/>
    <x v="5"/>
    <s v="2024-08-21"/>
    <x v="2"/>
    <n v="390200"/>
    <x v="0"/>
    <m/>
    <x v="0"/>
    <m/>
    <x v="6"/>
    <n v="100474914"/>
    <x v="0"/>
    <x v="0"/>
    <s v="Requalificação Urbana de Ponta Verde"/>
    <s v="ORI"/>
    <x v="0"/>
    <s v="PVR"/>
    <x v="0"/>
    <x v="0"/>
    <x v="0"/>
    <x v="0"/>
    <x v="0"/>
    <x v="0"/>
    <x v="0"/>
    <x v="0"/>
    <x v="0"/>
    <x v="0"/>
    <x v="0"/>
    <s v="Requalificação Urbana de Ponta Verde"/>
    <x v="0"/>
    <x v="0"/>
    <x v="0"/>
    <x v="0"/>
    <x v="1"/>
    <x v="0"/>
    <x v="0"/>
    <x v="0"/>
    <x v="0"/>
    <x v="0"/>
    <x v="0"/>
    <x v="0"/>
    <s v="Pagamento aos trabalhadores referente aos trabalhos realizados na construção de muros de proteção requalificação urbana de Brufa-Ponta Verde, conforme anexo. "/>
  </r>
  <r>
    <x v="0"/>
    <n v="0"/>
    <n v="0"/>
    <n v="0"/>
    <n v="2076"/>
    <x v="3036"/>
    <x v="0"/>
    <x v="0"/>
    <x v="0"/>
    <s v="01.25.04.22"/>
    <x v="7"/>
    <x v="3"/>
    <x v="3"/>
    <s v="Cultura"/>
    <s v="01.25.04"/>
    <s v="Cultura"/>
    <s v="01.25.04"/>
    <x v="4"/>
    <x v="0"/>
    <x v="2"/>
    <x v="2"/>
    <x v="0"/>
    <x v="1"/>
    <x v="0"/>
    <x v="0"/>
    <x v="5"/>
    <s v="2024-08-21"/>
    <x v="2"/>
    <n v="2076"/>
    <x v="0"/>
    <m/>
    <x v="0"/>
    <m/>
    <x v="461"/>
    <n v="100385105"/>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restituição do valor pago pela diferença do cabimento nº274015, conforme anexo."/>
  </r>
  <r>
    <x v="0"/>
    <n v="0"/>
    <n v="0"/>
    <n v="0"/>
    <n v="5000"/>
    <x v="3037"/>
    <x v="0"/>
    <x v="0"/>
    <x v="0"/>
    <s v="01.25.04.22"/>
    <x v="7"/>
    <x v="3"/>
    <x v="3"/>
    <s v="Cultura"/>
    <s v="01.25.04"/>
    <s v="Cultura"/>
    <s v="01.25.04"/>
    <x v="4"/>
    <x v="0"/>
    <x v="2"/>
    <x v="2"/>
    <x v="0"/>
    <x v="1"/>
    <x v="0"/>
    <x v="0"/>
    <x v="5"/>
    <s v="2024-08-23"/>
    <x v="2"/>
    <n v="5000"/>
    <x v="0"/>
    <m/>
    <x v="0"/>
    <m/>
    <x v="411"/>
    <n v="100479641"/>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1"/>
    <n v="0"/>
    <n v="0"/>
    <n v="0"/>
    <n v="202951"/>
    <x v="3038"/>
    <x v="0"/>
    <x v="0"/>
    <x v="0"/>
    <s v="01.27.06.42"/>
    <x v="22"/>
    <x v="1"/>
    <x v="1"/>
    <s v="Requalificação Urbana e habitação"/>
    <s v="01.27.06"/>
    <s v="Requalificação Urbana e habitação"/>
    <s v="01.27.06"/>
    <x v="1"/>
    <x v="0"/>
    <x v="0"/>
    <x v="0"/>
    <x v="0"/>
    <x v="1"/>
    <x v="1"/>
    <x v="0"/>
    <x v="4"/>
    <s v="2024-06-10"/>
    <x v="1"/>
    <n v="202951"/>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a Felisberto Carvalho, pela aquisição de combustíveis destinados a viatura afeto a obra de construção do campo de relva sintético na localidade de Manguinho, conforme anexo."/>
  </r>
  <r>
    <x v="0"/>
    <n v="0"/>
    <n v="0"/>
    <n v="0"/>
    <n v="2800"/>
    <x v="3039"/>
    <x v="0"/>
    <x v="0"/>
    <x v="0"/>
    <s v="03.16.20"/>
    <x v="55"/>
    <x v="0"/>
    <x v="0"/>
    <s v="Dir. do Comércio, Indústria, Transporte Feiras e Pesca"/>
    <s v="03.16.20"/>
    <s v="Dir. do Comércio, Indústria, Transporte Feiras e Pesca"/>
    <s v="03.16.20"/>
    <x v="3"/>
    <x v="0"/>
    <x v="0"/>
    <x v="1"/>
    <x v="0"/>
    <x v="0"/>
    <x v="0"/>
    <x v="0"/>
    <x v="4"/>
    <s v="2024-06-17"/>
    <x v="1"/>
    <n v="2800"/>
    <x v="0"/>
    <m/>
    <x v="0"/>
    <m/>
    <x v="240"/>
    <n v="100426451"/>
    <x v="0"/>
    <x v="0"/>
    <s v="Dir. do Comércio, Indústria, Transporte Feiras e Pesca"/>
    <s v="ORI"/>
    <x v="0"/>
    <m/>
    <x v="0"/>
    <x v="0"/>
    <x v="0"/>
    <x v="0"/>
    <x v="0"/>
    <x v="0"/>
    <x v="0"/>
    <x v="0"/>
    <x v="0"/>
    <x v="0"/>
    <x v="0"/>
    <s v="Dir. do Comércio, Indústria, Transporte Feiras e Pesca"/>
    <x v="0"/>
    <x v="0"/>
    <x v="0"/>
    <x v="0"/>
    <x v="0"/>
    <x v="0"/>
    <x v="0"/>
    <x v="0"/>
    <x v="0"/>
    <x v="0"/>
    <x v="0"/>
    <x v="0"/>
    <s v="Ajuda e custo a favor do senhor Carlos Armando Fernandes, pela sua deslocação a Praia  nos dias 16 e 18 de abril de 2024, em missão de serviço, conforme anexo"/>
  </r>
  <r>
    <x v="0"/>
    <n v="0"/>
    <n v="0"/>
    <n v="0"/>
    <n v="1050"/>
    <x v="3040"/>
    <x v="0"/>
    <x v="1"/>
    <x v="0"/>
    <s v="80.02.01"/>
    <x v="2"/>
    <x v="2"/>
    <x v="2"/>
    <s v="Retenções Iur"/>
    <s v="80.02.01"/>
    <s v="Retenções Iur"/>
    <s v="80.02.01"/>
    <x v="2"/>
    <x v="0"/>
    <x v="1"/>
    <x v="0"/>
    <x v="1"/>
    <x v="2"/>
    <x v="2"/>
    <x v="0"/>
    <x v="0"/>
    <s v="2024-01-17"/>
    <x v="0"/>
    <n v="1050"/>
    <x v="0"/>
    <m/>
    <x v="0"/>
    <m/>
    <x v="2"/>
    <n v="100474696"/>
    <x v="0"/>
    <x v="0"/>
    <s v="Retenções Iur"/>
    <s v="ORI"/>
    <x v="0"/>
    <s v="RIUR"/>
    <x v="0"/>
    <x v="0"/>
    <x v="0"/>
    <x v="0"/>
    <x v="0"/>
    <x v="0"/>
    <x v="0"/>
    <x v="0"/>
    <x v="0"/>
    <x v="0"/>
    <x v="0"/>
    <s v="Retenções Iur"/>
    <x v="0"/>
    <x v="0"/>
    <x v="0"/>
    <x v="0"/>
    <x v="2"/>
    <x v="0"/>
    <x v="0"/>
    <x v="0"/>
    <x v="0"/>
    <x v="1"/>
    <x v="0"/>
    <x v="0"/>
    <s v="RETENCAO OT"/>
  </r>
  <r>
    <x v="0"/>
    <n v="0"/>
    <n v="0"/>
    <n v="0"/>
    <n v="2800"/>
    <x v="3041"/>
    <x v="0"/>
    <x v="0"/>
    <x v="0"/>
    <s v="03.16.15"/>
    <x v="0"/>
    <x v="0"/>
    <x v="0"/>
    <s v="Direção Financeira"/>
    <s v="03.16.15"/>
    <s v="Direção Financeira"/>
    <s v="03.16.15"/>
    <x v="3"/>
    <x v="0"/>
    <x v="0"/>
    <x v="1"/>
    <x v="0"/>
    <x v="0"/>
    <x v="0"/>
    <x v="0"/>
    <x v="2"/>
    <s v="2024-02-12"/>
    <x v="0"/>
    <n v="2800"/>
    <x v="0"/>
    <m/>
    <x v="0"/>
    <m/>
    <x v="278"/>
    <n v="100303896"/>
    <x v="0"/>
    <x v="0"/>
    <s v="Direção Financeira"/>
    <s v="ORI"/>
    <x v="0"/>
    <m/>
    <x v="0"/>
    <x v="0"/>
    <x v="0"/>
    <x v="0"/>
    <x v="0"/>
    <x v="0"/>
    <x v="0"/>
    <x v="0"/>
    <x v="0"/>
    <x v="0"/>
    <x v="0"/>
    <s v="Direção Financeira"/>
    <x v="0"/>
    <x v="0"/>
    <x v="0"/>
    <x v="0"/>
    <x v="0"/>
    <x v="0"/>
    <x v="0"/>
    <x v="0"/>
    <x v="0"/>
    <x v="0"/>
    <x v="0"/>
    <x v="0"/>
    <s v="Ajuda de custo a favor do senhor Meliciano Miranda pela sua deslocação a Praia nos dias 09 e 11 de fevereiro em missão oficial de serviço conforme guia de marcha."/>
  </r>
  <r>
    <x v="1"/>
    <n v="0"/>
    <n v="0"/>
    <n v="0"/>
    <n v="51113"/>
    <x v="3042"/>
    <x v="0"/>
    <x v="0"/>
    <x v="0"/>
    <s v="01.23.04.14"/>
    <x v="48"/>
    <x v="7"/>
    <x v="8"/>
    <s v="Ambiente"/>
    <s v="01.23.04"/>
    <s v="Ambiente"/>
    <s v="01.23.04"/>
    <x v="1"/>
    <x v="0"/>
    <x v="0"/>
    <x v="0"/>
    <x v="0"/>
    <x v="1"/>
    <x v="1"/>
    <x v="0"/>
    <x v="2"/>
    <s v="2024-02-26"/>
    <x v="0"/>
    <n v="51113"/>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de trabalhos dos espaços verdes realizado durante o mês de fevereiro de 2024, conforme anexo."/>
  </r>
  <r>
    <x v="0"/>
    <n v="0"/>
    <n v="0"/>
    <n v="0"/>
    <n v="106656"/>
    <x v="3043"/>
    <x v="0"/>
    <x v="0"/>
    <x v="0"/>
    <s v="01.27.02.11"/>
    <x v="18"/>
    <x v="1"/>
    <x v="1"/>
    <s v="Saneamento básico"/>
    <s v="01.27.02"/>
    <s v="Saneamento básico"/>
    <s v="01.27.02"/>
    <x v="4"/>
    <x v="0"/>
    <x v="2"/>
    <x v="2"/>
    <x v="0"/>
    <x v="1"/>
    <x v="0"/>
    <x v="0"/>
    <x v="0"/>
    <s v="2024-01-05"/>
    <x v="0"/>
    <n v="106656"/>
    <x v="0"/>
    <m/>
    <x v="0"/>
    <m/>
    <x v="102"/>
    <n v="100475220"/>
    <x v="0"/>
    <x v="0"/>
    <s v="Reforço do saneamento básico"/>
    <s v="ORI"/>
    <x v="0"/>
    <m/>
    <x v="0"/>
    <x v="0"/>
    <x v="0"/>
    <x v="0"/>
    <x v="0"/>
    <x v="0"/>
    <x v="0"/>
    <x v="0"/>
    <x v="0"/>
    <x v="0"/>
    <x v="0"/>
    <s v="Reforço do saneamento básico"/>
    <x v="0"/>
    <x v="0"/>
    <x v="0"/>
    <x v="0"/>
    <x v="1"/>
    <x v="0"/>
    <x v="0"/>
    <x v="0"/>
    <x v="0"/>
    <x v="0"/>
    <x v="0"/>
    <x v="0"/>
    <s v="Pagamento a favor da Drogaria- Tchukbest Holdings Sociedade unipessoal, Lda, pela aquisição de matérias de construção e pintura no âmbito de regeneração urbana, conforme anexo."/>
  </r>
  <r>
    <x v="1"/>
    <n v="0"/>
    <n v="0"/>
    <n v="0"/>
    <n v="30190"/>
    <x v="3044"/>
    <x v="0"/>
    <x v="0"/>
    <x v="0"/>
    <s v="01.27.06.72"/>
    <x v="32"/>
    <x v="1"/>
    <x v="1"/>
    <s v="Requalificação Urbana e habitação"/>
    <s v="01.27.06"/>
    <s v="Requalificação Urbana e habitação"/>
    <s v="01.27.06"/>
    <x v="1"/>
    <x v="0"/>
    <x v="0"/>
    <x v="0"/>
    <x v="0"/>
    <x v="1"/>
    <x v="1"/>
    <x v="0"/>
    <x v="1"/>
    <s v="2024-03-06"/>
    <x v="0"/>
    <n v="30190"/>
    <x v="0"/>
    <m/>
    <x v="0"/>
    <m/>
    <x v="200"/>
    <n v="100477943"/>
    <x v="0"/>
    <x v="0"/>
    <s v="Manutenção e Reabilitação de Edificios Municipais"/>
    <s v="ORI"/>
    <x v="0"/>
    <m/>
    <x v="0"/>
    <x v="0"/>
    <x v="0"/>
    <x v="0"/>
    <x v="0"/>
    <x v="0"/>
    <x v="0"/>
    <x v="0"/>
    <x v="0"/>
    <x v="0"/>
    <x v="0"/>
    <s v="Manutenção e Reabilitação de Edificios Municipais"/>
    <x v="0"/>
    <x v="0"/>
    <x v="0"/>
    <x v="0"/>
    <x v="1"/>
    <x v="0"/>
    <x v="0"/>
    <x v="0"/>
    <x v="0"/>
    <x v="0"/>
    <x v="0"/>
    <x v="0"/>
    <s v="Pagamento a favor da SUN, para aquisição de um bar boquim, martelo para a fixação de número policial no Município de São Miguel, conforme anexo. "/>
  </r>
  <r>
    <x v="0"/>
    <n v="0"/>
    <n v="0"/>
    <n v="0"/>
    <n v="1000"/>
    <x v="3045"/>
    <x v="0"/>
    <x v="0"/>
    <x v="0"/>
    <s v="03.16.15"/>
    <x v="0"/>
    <x v="0"/>
    <x v="0"/>
    <s v="Direção Financeira"/>
    <s v="03.16.15"/>
    <s v="Direção Financeira"/>
    <s v="03.16.15"/>
    <x v="3"/>
    <x v="0"/>
    <x v="0"/>
    <x v="1"/>
    <x v="0"/>
    <x v="0"/>
    <x v="0"/>
    <x v="0"/>
    <x v="1"/>
    <s v="2024-03-26"/>
    <x v="0"/>
    <n v="1000"/>
    <x v="0"/>
    <m/>
    <x v="0"/>
    <m/>
    <x v="26"/>
    <n v="100458633"/>
    <x v="0"/>
    <x v="0"/>
    <s v="Direção Financeira"/>
    <s v="ORI"/>
    <x v="0"/>
    <m/>
    <x v="0"/>
    <x v="0"/>
    <x v="0"/>
    <x v="0"/>
    <x v="0"/>
    <x v="0"/>
    <x v="0"/>
    <x v="0"/>
    <x v="0"/>
    <x v="0"/>
    <x v="0"/>
    <s v="Direção Financeira"/>
    <x v="0"/>
    <x v="0"/>
    <x v="0"/>
    <x v="0"/>
    <x v="0"/>
    <x v="0"/>
    <x v="0"/>
    <x v="0"/>
    <x v="0"/>
    <x v="0"/>
    <x v="0"/>
    <x v="0"/>
    <s v="Ajuda de custo a favor do Sr. Joaquim Lino Tavares pela sua deslocação em missão de serviço a cidade da Tarrafal no dia 24 de Março de 2024, conforme justificativo em anexo. "/>
  </r>
  <r>
    <x v="1"/>
    <n v="0"/>
    <n v="0"/>
    <n v="0"/>
    <n v="12352800"/>
    <x v="3046"/>
    <x v="0"/>
    <x v="0"/>
    <x v="0"/>
    <s v="03.16.15"/>
    <x v="0"/>
    <x v="0"/>
    <x v="0"/>
    <s v="Direção Financeira"/>
    <s v="03.16.15"/>
    <s v="Direção Financeira"/>
    <s v="03.16.15"/>
    <x v="55"/>
    <x v="0"/>
    <x v="0"/>
    <x v="0"/>
    <x v="0"/>
    <x v="0"/>
    <x v="1"/>
    <x v="0"/>
    <x v="4"/>
    <s v="2024-06-19"/>
    <x v="1"/>
    <n v="12352800"/>
    <x v="0"/>
    <m/>
    <x v="0"/>
    <m/>
    <x v="12"/>
    <n v="100478565"/>
    <x v="0"/>
    <x v="0"/>
    <s v="Direção Financeira"/>
    <s v="ORI"/>
    <x v="0"/>
    <m/>
    <x v="0"/>
    <x v="0"/>
    <x v="0"/>
    <x v="0"/>
    <x v="0"/>
    <x v="0"/>
    <x v="0"/>
    <x v="0"/>
    <x v="0"/>
    <x v="0"/>
    <x v="0"/>
    <s v="Direção Financeira"/>
    <x v="0"/>
    <x v="0"/>
    <x v="0"/>
    <x v="0"/>
    <x v="0"/>
    <x v="0"/>
    <x v="0"/>
    <x v="0"/>
    <x v="0"/>
    <x v="0"/>
    <x v="0"/>
    <x v="0"/>
    <s v="Pagamento referente a auto de medição nº5- novembro 2022, fatura 134 referente a empreitada de asfaltagem de estrada em calçada, conforme auto de medição em anexo."/>
  </r>
  <r>
    <x v="0"/>
    <n v="0"/>
    <n v="0"/>
    <n v="0"/>
    <n v="10834"/>
    <x v="3047"/>
    <x v="0"/>
    <x v="1"/>
    <x v="0"/>
    <s v="80.02.01"/>
    <x v="2"/>
    <x v="2"/>
    <x v="2"/>
    <s v="Retenções Iur"/>
    <s v="80.02.01"/>
    <s v="Retenções Iur"/>
    <s v="80.02.01"/>
    <x v="2"/>
    <x v="0"/>
    <x v="1"/>
    <x v="0"/>
    <x v="1"/>
    <x v="2"/>
    <x v="2"/>
    <x v="0"/>
    <x v="7"/>
    <s v="2024-09-19"/>
    <x v="2"/>
    <n v="10834"/>
    <x v="0"/>
    <m/>
    <x v="0"/>
    <m/>
    <x v="2"/>
    <n v="100474696"/>
    <x v="0"/>
    <x v="0"/>
    <s v="Retenções Iur"/>
    <s v="ORI"/>
    <x v="0"/>
    <s v="RIUR"/>
    <x v="0"/>
    <x v="0"/>
    <x v="0"/>
    <x v="0"/>
    <x v="0"/>
    <x v="0"/>
    <x v="0"/>
    <x v="0"/>
    <x v="0"/>
    <x v="0"/>
    <x v="0"/>
    <s v="Retenções Iur"/>
    <x v="0"/>
    <x v="0"/>
    <x v="0"/>
    <x v="0"/>
    <x v="2"/>
    <x v="0"/>
    <x v="0"/>
    <x v="0"/>
    <x v="0"/>
    <x v="1"/>
    <x v="0"/>
    <x v="0"/>
    <s v="RETENCAO OT"/>
  </r>
  <r>
    <x v="0"/>
    <n v="0"/>
    <n v="0"/>
    <n v="0"/>
    <n v="51600"/>
    <x v="3048"/>
    <x v="0"/>
    <x v="1"/>
    <x v="0"/>
    <s v="80.02.01"/>
    <x v="2"/>
    <x v="2"/>
    <x v="2"/>
    <s v="Retenções Iur"/>
    <s v="80.02.01"/>
    <s v="Retenções Iur"/>
    <s v="80.02.01"/>
    <x v="2"/>
    <x v="0"/>
    <x v="1"/>
    <x v="0"/>
    <x v="1"/>
    <x v="2"/>
    <x v="2"/>
    <x v="0"/>
    <x v="4"/>
    <s v="2024-06-19"/>
    <x v="1"/>
    <n v="51600"/>
    <x v="0"/>
    <m/>
    <x v="0"/>
    <m/>
    <x v="2"/>
    <n v="100474696"/>
    <x v="0"/>
    <x v="0"/>
    <s v="Retenções Iur"/>
    <s v="ORI"/>
    <x v="0"/>
    <s v="RIUR"/>
    <x v="0"/>
    <x v="0"/>
    <x v="0"/>
    <x v="0"/>
    <x v="0"/>
    <x v="0"/>
    <x v="0"/>
    <x v="0"/>
    <x v="0"/>
    <x v="0"/>
    <x v="0"/>
    <s v="Retenções Iur"/>
    <x v="0"/>
    <x v="0"/>
    <x v="0"/>
    <x v="0"/>
    <x v="2"/>
    <x v="0"/>
    <x v="0"/>
    <x v="0"/>
    <x v="0"/>
    <x v="1"/>
    <x v="0"/>
    <x v="0"/>
    <s v="RETENCAO OT"/>
  </r>
  <r>
    <x v="0"/>
    <n v="0"/>
    <n v="0"/>
    <n v="0"/>
    <n v="14979"/>
    <x v="3049"/>
    <x v="0"/>
    <x v="1"/>
    <x v="0"/>
    <s v="80.02.01"/>
    <x v="2"/>
    <x v="2"/>
    <x v="2"/>
    <s v="Retenções Iur"/>
    <s v="80.02.01"/>
    <s v="Retenções Iur"/>
    <s v="80.02.01"/>
    <x v="2"/>
    <x v="0"/>
    <x v="1"/>
    <x v="0"/>
    <x v="1"/>
    <x v="2"/>
    <x v="2"/>
    <x v="0"/>
    <x v="4"/>
    <s v="2024-06-19"/>
    <x v="1"/>
    <n v="14979"/>
    <x v="0"/>
    <m/>
    <x v="0"/>
    <m/>
    <x v="2"/>
    <n v="100474696"/>
    <x v="0"/>
    <x v="0"/>
    <s v="Retenções Iur"/>
    <s v="ORI"/>
    <x v="0"/>
    <s v="RIUR"/>
    <x v="0"/>
    <x v="0"/>
    <x v="0"/>
    <x v="0"/>
    <x v="0"/>
    <x v="0"/>
    <x v="0"/>
    <x v="0"/>
    <x v="0"/>
    <x v="0"/>
    <x v="0"/>
    <s v="Retenções Iur"/>
    <x v="0"/>
    <x v="0"/>
    <x v="0"/>
    <x v="0"/>
    <x v="2"/>
    <x v="0"/>
    <x v="0"/>
    <x v="0"/>
    <x v="0"/>
    <x v="1"/>
    <x v="0"/>
    <x v="0"/>
    <s v="RETENCAO OT"/>
  </r>
  <r>
    <x v="2"/>
    <n v="0"/>
    <n v="0"/>
    <n v="0"/>
    <n v="9792"/>
    <x v="3050"/>
    <x v="0"/>
    <x v="0"/>
    <x v="0"/>
    <s v="80.02.10.01"/>
    <x v="16"/>
    <x v="2"/>
    <x v="2"/>
    <s v="Outros"/>
    <s v="80.02.10"/>
    <s v="Outros"/>
    <s v="80.02.10"/>
    <x v="66"/>
    <x v="0"/>
    <x v="5"/>
    <x v="13"/>
    <x v="1"/>
    <x v="2"/>
    <x v="0"/>
    <x v="0"/>
    <x v="4"/>
    <s v="2024-06-19"/>
    <x v="1"/>
    <n v="979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4979"/>
    <x v="3051"/>
    <x v="0"/>
    <x v="1"/>
    <x v="0"/>
    <s v="80.02.01"/>
    <x v="2"/>
    <x v="2"/>
    <x v="2"/>
    <s v="Retenções Iur"/>
    <s v="80.02.01"/>
    <s v="Retenções Iur"/>
    <s v="80.02.01"/>
    <x v="2"/>
    <x v="0"/>
    <x v="1"/>
    <x v="0"/>
    <x v="1"/>
    <x v="2"/>
    <x v="2"/>
    <x v="0"/>
    <x v="4"/>
    <s v="2024-06-19"/>
    <x v="1"/>
    <n v="14979"/>
    <x v="0"/>
    <m/>
    <x v="0"/>
    <m/>
    <x v="2"/>
    <n v="100474696"/>
    <x v="0"/>
    <x v="0"/>
    <s v="Retenções Iur"/>
    <s v="ORI"/>
    <x v="0"/>
    <s v="RIUR"/>
    <x v="0"/>
    <x v="0"/>
    <x v="0"/>
    <x v="0"/>
    <x v="0"/>
    <x v="0"/>
    <x v="0"/>
    <x v="0"/>
    <x v="0"/>
    <x v="0"/>
    <x v="0"/>
    <s v="Retenções Iur"/>
    <x v="0"/>
    <x v="0"/>
    <x v="0"/>
    <x v="0"/>
    <x v="2"/>
    <x v="0"/>
    <x v="0"/>
    <x v="0"/>
    <x v="0"/>
    <x v="1"/>
    <x v="0"/>
    <x v="0"/>
    <s v="RETENCAO OT"/>
  </r>
  <r>
    <x v="2"/>
    <n v="0"/>
    <n v="0"/>
    <n v="0"/>
    <n v="15632"/>
    <x v="3052"/>
    <x v="0"/>
    <x v="0"/>
    <x v="0"/>
    <s v="80.02.10.01"/>
    <x v="16"/>
    <x v="2"/>
    <x v="2"/>
    <s v="Outros"/>
    <s v="80.02.10"/>
    <s v="Outros"/>
    <s v="80.02.10"/>
    <x v="66"/>
    <x v="0"/>
    <x v="5"/>
    <x v="13"/>
    <x v="1"/>
    <x v="2"/>
    <x v="0"/>
    <x v="0"/>
    <x v="4"/>
    <s v="2024-06-19"/>
    <x v="1"/>
    <n v="1563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21966"/>
    <x v="3053"/>
    <x v="0"/>
    <x v="0"/>
    <x v="0"/>
    <s v="03.16.15"/>
    <x v="0"/>
    <x v="0"/>
    <x v="0"/>
    <s v="Direção Financeira"/>
    <s v="03.16.15"/>
    <s v="Direção Financeira"/>
    <s v="03.16.15"/>
    <x v="43"/>
    <x v="0"/>
    <x v="0"/>
    <x v="1"/>
    <x v="0"/>
    <x v="0"/>
    <x v="0"/>
    <x v="0"/>
    <x v="4"/>
    <s v="2024-06-30"/>
    <x v="1"/>
    <n v="221966"/>
    <x v="0"/>
    <m/>
    <x v="0"/>
    <m/>
    <x v="6"/>
    <n v="100474914"/>
    <x v="0"/>
    <x v="0"/>
    <s v="Direção Financeira"/>
    <s v="ORI"/>
    <x v="0"/>
    <m/>
    <x v="0"/>
    <x v="0"/>
    <x v="0"/>
    <x v="0"/>
    <x v="0"/>
    <x v="0"/>
    <x v="0"/>
    <x v="0"/>
    <x v="0"/>
    <x v="0"/>
    <x v="0"/>
    <s v="Direção Financeira"/>
    <x v="0"/>
    <x v="0"/>
    <x v="0"/>
    <x v="0"/>
    <x v="0"/>
    <x v="0"/>
    <x v="0"/>
    <x v="1"/>
    <x v="0"/>
    <x v="0"/>
    <x v="0"/>
    <x v="0"/>
    <s v="Pagamento despesas bancárias junho 2024."/>
  </r>
  <r>
    <x v="0"/>
    <n v="0"/>
    <n v="0"/>
    <n v="0"/>
    <n v="6750"/>
    <x v="3054"/>
    <x v="0"/>
    <x v="1"/>
    <x v="0"/>
    <s v="80.02.01"/>
    <x v="2"/>
    <x v="2"/>
    <x v="2"/>
    <s v="Retenções Iur"/>
    <s v="80.02.01"/>
    <s v="Retenções Iur"/>
    <s v="80.02.01"/>
    <x v="2"/>
    <x v="0"/>
    <x v="1"/>
    <x v="0"/>
    <x v="1"/>
    <x v="2"/>
    <x v="2"/>
    <x v="0"/>
    <x v="4"/>
    <s v="2024-06-28"/>
    <x v="1"/>
    <n v="6750"/>
    <x v="0"/>
    <m/>
    <x v="0"/>
    <m/>
    <x v="2"/>
    <n v="100474696"/>
    <x v="0"/>
    <x v="0"/>
    <s v="Retenções Iur"/>
    <s v="ORI"/>
    <x v="0"/>
    <s v="RIUR"/>
    <x v="0"/>
    <x v="0"/>
    <x v="0"/>
    <x v="0"/>
    <x v="0"/>
    <x v="0"/>
    <x v="0"/>
    <x v="0"/>
    <x v="0"/>
    <x v="0"/>
    <x v="0"/>
    <s v="Retenções Iur"/>
    <x v="0"/>
    <x v="0"/>
    <x v="0"/>
    <x v="0"/>
    <x v="2"/>
    <x v="0"/>
    <x v="0"/>
    <x v="0"/>
    <x v="0"/>
    <x v="1"/>
    <x v="0"/>
    <x v="0"/>
    <s v="RETENCAO OT"/>
  </r>
  <r>
    <x v="2"/>
    <n v="0"/>
    <n v="0"/>
    <n v="0"/>
    <n v="2284"/>
    <x v="3055"/>
    <x v="0"/>
    <x v="0"/>
    <x v="0"/>
    <s v="80.02.10.01"/>
    <x v="16"/>
    <x v="2"/>
    <x v="2"/>
    <s v="Outros"/>
    <s v="80.02.10"/>
    <s v="Outros"/>
    <s v="80.02.10"/>
    <x v="66"/>
    <x v="0"/>
    <x v="5"/>
    <x v="13"/>
    <x v="1"/>
    <x v="2"/>
    <x v="0"/>
    <x v="0"/>
    <x v="4"/>
    <s v="2024-06-20"/>
    <x v="1"/>
    <n v="2284"/>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400"/>
    <x v="3056"/>
    <x v="0"/>
    <x v="0"/>
    <x v="0"/>
    <s v="03.16.16"/>
    <x v="24"/>
    <x v="0"/>
    <x v="0"/>
    <s v="Direção Ambiente e Saneamento "/>
    <s v="03.16.16"/>
    <s v="Direção Ambiente e Saneamento "/>
    <s v="03.16.16"/>
    <x v="3"/>
    <x v="0"/>
    <x v="0"/>
    <x v="1"/>
    <x v="0"/>
    <x v="0"/>
    <x v="0"/>
    <x v="0"/>
    <x v="1"/>
    <s v="2024-03-26"/>
    <x v="0"/>
    <n v="2400"/>
    <x v="0"/>
    <m/>
    <x v="0"/>
    <m/>
    <x v="176"/>
    <n v="100478423"/>
    <x v="0"/>
    <x v="0"/>
    <s v="Direção Ambiente e Saneamento "/>
    <s v="ORI"/>
    <x v="0"/>
    <m/>
    <x v="0"/>
    <x v="0"/>
    <x v="0"/>
    <x v="0"/>
    <x v="0"/>
    <x v="0"/>
    <x v="0"/>
    <x v="0"/>
    <x v="0"/>
    <x v="0"/>
    <x v="0"/>
    <s v="Direção Ambiente e Saneamento "/>
    <x v="0"/>
    <x v="0"/>
    <x v="0"/>
    <x v="0"/>
    <x v="0"/>
    <x v="0"/>
    <x v="0"/>
    <x v="0"/>
    <x v="0"/>
    <x v="0"/>
    <x v="0"/>
    <x v="0"/>
    <s v="Ajuda de custo a favor do Sr. Arnaldo Lopes pela sua deslocação em missão de serviço a cidade da Praia/S. Domingos nos dia 23 e 24 de Março de 2024, conforme justificativo em anexo.  "/>
  </r>
  <r>
    <x v="0"/>
    <n v="0"/>
    <n v="0"/>
    <n v="0"/>
    <n v="54000"/>
    <x v="3057"/>
    <x v="0"/>
    <x v="0"/>
    <x v="0"/>
    <s v="01.27.02.11"/>
    <x v="18"/>
    <x v="1"/>
    <x v="1"/>
    <s v="Saneamento básico"/>
    <s v="01.27.02"/>
    <s v="Saneamento básico"/>
    <s v="01.27.02"/>
    <x v="4"/>
    <x v="0"/>
    <x v="2"/>
    <x v="2"/>
    <x v="0"/>
    <x v="1"/>
    <x v="0"/>
    <x v="0"/>
    <x v="1"/>
    <s v="2024-03-27"/>
    <x v="0"/>
    <n v="54000"/>
    <x v="0"/>
    <m/>
    <x v="0"/>
    <m/>
    <x v="2"/>
    <n v="100474696"/>
    <x v="0"/>
    <x v="1"/>
    <s v="Reforço do saneamento básico"/>
    <s v="ORI"/>
    <x v="0"/>
    <m/>
    <x v="0"/>
    <x v="0"/>
    <x v="0"/>
    <x v="0"/>
    <x v="0"/>
    <x v="0"/>
    <x v="0"/>
    <x v="0"/>
    <x v="0"/>
    <x v="0"/>
    <x v="0"/>
    <s v="Reforço do saneamento básico"/>
    <x v="0"/>
    <x v="0"/>
    <x v="0"/>
    <x v="0"/>
    <x v="1"/>
    <x v="0"/>
    <x v="0"/>
    <x v="0"/>
    <x v="0"/>
    <x v="0"/>
    <x v="1"/>
    <x v="0"/>
    <s v="Pagamento prestação de serviço, reforço saneamento básico referente ao mês de março 2024, conforme anexo."/>
  </r>
  <r>
    <x v="0"/>
    <n v="0"/>
    <n v="0"/>
    <n v="0"/>
    <n v="2431"/>
    <x v="3057"/>
    <x v="0"/>
    <x v="0"/>
    <x v="0"/>
    <s v="01.27.02.11"/>
    <x v="18"/>
    <x v="1"/>
    <x v="1"/>
    <s v="Saneamento básico"/>
    <s v="01.27.02"/>
    <s v="Saneamento básico"/>
    <s v="01.27.02"/>
    <x v="4"/>
    <x v="0"/>
    <x v="2"/>
    <x v="2"/>
    <x v="0"/>
    <x v="1"/>
    <x v="0"/>
    <x v="0"/>
    <x v="1"/>
    <s v="2024-03-27"/>
    <x v="0"/>
    <n v="2431"/>
    <x v="0"/>
    <m/>
    <x v="0"/>
    <m/>
    <x v="15"/>
    <n v="100479277"/>
    <x v="0"/>
    <x v="2"/>
    <s v="Reforço do saneamento básico"/>
    <s v="ORI"/>
    <x v="0"/>
    <m/>
    <x v="0"/>
    <x v="0"/>
    <x v="0"/>
    <x v="0"/>
    <x v="0"/>
    <x v="0"/>
    <x v="0"/>
    <x v="0"/>
    <x v="0"/>
    <x v="0"/>
    <x v="0"/>
    <s v="Reforço do saneamento básico"/>
    <x v="0"/>
    <x v="0"/>
    <x v="0"/>
    <x v="0"/>
    <x v="1"/>
    <x v="0"/>
    <x v="0"/>
    <x v="0"/>
    <x v="0"/>
    <x v="0"/>
    <x v="2"/>
    <x v="0"/>
    <s v="Pagamento prestação de serviço, reforço saneamento básico referente ao mês de março 2024, conforme anexo."/>
  </r>
  <r>
    <x v="0"/>
    <n v="0"/>
    <n v="0"/>
    <n v="0"/>
    <n v="303569"/>
    <x v="3057"/>
    <x v="0"/>
    <x v="0"/>
    <x v="0"/>
    <s v="01.27.02.11"/>
    <x v="18"/>
    <x v="1"/>
    <x v="1"/>
    <s v="Saneamento básico"/>
    <s v="01.27.02"/>
    <s v="Saneamento básico"/>
    <s v="01.27.02"/>
    <x v="4"/>
    <x v="0"/>
    <x v="2"/>
    <x v="2"/>
    <x v="0"/>
    <x v="1"/>
    <x v="0"/>
    <x v="0"/>
    <x v="1"/>
    <s v="2024-03-27"/>
    <x v="0"/>
    <n v="303569"/>
    <x v="0"/>
    <m/>
    <x v="0"/>
    <m/>
    <x v="6"/>
    <n v="100474914"/>
    <x v="0"/>
    <x v="0"/>
    <s v="Reforço do saneamento básico"/>
    <s v="ORI"/>
    <x v="0"/>
    <m/>
    <x v="0"/>
    <x v="0"/>
    <x v="0"/>
    <x v="0"/>
    <x v="0"/>
    <x v="0"/>
    <x v="0"/>
    <x v="0"/>
    <x v="0"/>
    <x v="0"/>
    <x v="0"/>
    <s v="Reforço do saneamento básico"/>
    <x v="0"/>
    <x v="0"/>
    <x v="0"/>
    <x v="0"/>
    <x v="1"/>
    <x v="0"/>
    <x v="0"/>
    <x v="0"/>
    <x v="0"/>
    <x v="0"/>
    <x v="0"/>
    <x v="0"/>
    <s v="Pagamento prestação de serviço, reforço saneamento básico referente ao mês de março 2024, conforme anexo."/>
  </r>
  <r>
    <x v="0"/>
    <n v="0"/>
    <n v="0"/>
    <n v="0"/>
    <n v="17647"/>
    <x v="3058"/>
    <x v="0"/>
    <x v="1"/>
    <x v="0"/>
    <s v="80.02.01"/>
    <x v="2"/>
    <x v="2"/>
    <x v="2"/>
    <s v="Retenções Iur"/>
    <s v="80.02.01"/>
    <s v="Retenções Iur"/>
    <s v="80.02.01"/>
    <x v="2"/>
    <x v="0"/>
    <x v="1"/>
    <x v="0"/>
    <x v="1"/>
    <x v="2"/>
    <x v="2"/>
    <x v="0"/>
    <x v="1"/>
    <s v="2024-03-27"/>
    <x v="0"/>
    <n v="17647"/>
    <x v="0"/>
    <m/>
    <x v="0"/>
    <m/>
    <x v="2"/>
    <n v="100474696"/>
    <x v="0"/>
    <x v="0"/>
    <s v="Retenções Iur"/>
    <s v="ORI"/>
    <x v="0"/>
    <s v="RIUR"/>
    <x v="0"/>
    <x v="0"/>
    <x v="0"/>
    <x v="0"/>
    <x v="0"/>
    <x v="0"/>
    <x v="0"/>
    <x v="0"/>
    <x v="0"/>
    <x v="0"/>
    <x v="0"/>
    <s v="Retenções Iur"/>
    <x v="0"/>
    <x v="0"/>
    <x v="0"/>
    <x v="0"/>
    <x v="2"/>
    <x v="0"/>
    <x v="0"/>
    <x v="0"/>
    <x v="0"/>
    <x v="1"/>
    <x v="0"/>
    <x v="0"/>
    <s v="RETENCAO OT"/>
  </r>
  <r>
    <x v="0"/>
    <n v="0"/>
    <n v="0"/>
    <n v="0"/>
    <n v="11450"/>
    <x v="3059"/>
    <x v="0"/>
    <x v="0"/>
    <x v="0"/>
    <s v="01.25.05.09"/>
    <x v="26"/>
    <x v="3"/>
    <x v="3"/>
    <s v="Saúde"/>
    <s v="01.25.05"/>
    <s v="Saúde"/>
    <s v="01.25.05"/>
    <x v="7"/>
    <x v="0"/>
    <x v="4"/>
    <x v="4"/>
    <x v="0"/>
    <x v="1"/>
    <x v="0"/>
    <x v="0"/>
    <x v="6"/>
    <s v="2024-04-05"/>
    <x v="1"/>
    <n v="11450"/>
    <x v="0"/>
    <m/>
    <x v="0"/>
    <m/>
    <x v="462"/>
    <n v="100478850"/>
    <x v="0"/>
    <x v="0"/>
    <s v="Apoio a Consultas de Especialidade e Medicamentos"/>
    <s v="ORI"/>
    <x v="0"/>
    <s v="ACE"/>
    <x v="0"/>
    <x v="0"/>
    <x v="0"/>
    <x v="0"/>
    <x v="0"/>
    <x v="0"/>
    <x v="0"/>
    <x v="0"/>
    <x v="0"/>
    <x v="0"/>
    <x v="0"/>
    <s v="Apoio a Consultas de Especialidade e Medicamentos"/>
    <x v="0"/>
    <x v="0"/>
    <x v="0"/>
    <x v="0"/>
    <x v="1"/>
    <x v="0"/>
    <x v="0"/>
    <x v="0"/>
    <x v="0"/>
    <x v="0"/>
    <x v="0"/>
    <x v="0"/>
    <s v="Apoio para compra de óculos com lente especial, da filha da senhora Dália Delfina Miranda, conforme anexo."/>
  </r>
  <r>
    <x v="0"/>
    <n v="0"/>
    <n v="0"/>
    <n v="0"/>
    <n v="8695"/>
    <x v="3060"/>
    <x v="0"/>
    <x v="0"/>
    <x v="0"/>
    <s v="03.16.25"/>
    <x v="23"/>
    <x v="0"/>
    <x v="0"/>
    <s v="Direção dos  Recursos Humanos"/>
    <s v="03.16.25"/>
    <s v="Direção dos  Recursos Humanos"/>
    <s v="03.16.25"/>
    <x v="44"/>
    <x v="0"/>
    <x v="0"/>
    <x v="0"/>
    <x v="0"/>
    <x v="0"/>
    <x v="0"/>
    <x v="0"/>
    <x v="6"/>
    <s v="2024-04-18"/>
    <x v="1"/>
    <n v="8695"/>
    <x v="0"/>
    <m/>
    <x v="0"/>
    <m/>
    <x v="463"/>
    <n v="100479633"/>
    <x v="0"/>
    <x v="0"/>
    <s v="Direção dos  Recursos Humanos"/>
    <s v="ORI"/>
    <x v="0"/>
    <m/>
    <x v="0"/>
    <x v="0"/>
    <x v="0"/>
    <x v="0"/>
    <x v="0"/>
    <x v="0"/>
    <x v="0"/>
    <x v="0"/>
    <x v="0"/>
    <x v="0"/>
    <x v="0"/>
    <s v="Direção dos  Recursos Humanos"/>
    <x v="0"/>
    <x v="0"/>
    <x v="0"/>
    <x v="0"/>
    <x v="0"/>
    <x v="0"/>
    <x v="0"/>
    <x v="0"/>
    <x v="0"/>
    <x v="0"/>
    <x v="0"/>
    <x v="0"/>
    <s v="Pagamento a favor da Sr. Domilia Sanches Cardoso, proveniente de pagamento de mais um parte de retroativo, implementação do PCCS janeiro 2012 á outubro de 2014, conforme anexo."/>
  </r>
  <r>
    <x v="0"/>
    <n v="0"/>
    <n v="0"/>
    <n v="0"/>
    <n v="350600"/>
    <x v="3061"/>
    <x v="0"/>
    <x v="0"/>
    <x v="0"/>
    <s v="01.25.04.22"/>
    <x v="7"/>
    <x v="3"/>
    <x v="3"/>
    <s v="Cultura"/>
    <s v="01.25.04"/>
    <s v="Cultura"/>
    <s v="01.25.04"/>
    <x v="4"/>
    <x v="0"/>
    <x v="2"/>
    <x v="2"/>
    <x v="0"/>
    <x v="1"/>
    <x v="0"/>
    <x v="0"/>
    <x v="5"/>
    <s v="2024-08-01"/>
    <x v="2"/>
    <n v="350600"/>
    <x v="0"/>
    <m/>
    <x v="0"/>
    <m/>
    <x v="464"/>
    <n v="100479691"/>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chapas e ferro para a vedação de praia de Calhetona  para realização de festival de 15 de agosto 2024, conforme anexo."/>
  </r>
  <r>
    <x v="0"/>
    <n v="0"/>
    <n v="0"/>
    <n v="0"/>
    <n v="96000"/>
    <x v="3062"/>
    <x v="0"/>
    <x v="0"/>
    <x v="0"/>
    <s v="01.25.05.12"/>
    <x v="10"/>
    <x v="3"/>
    <x v="3"/>
    <s v="Saúde"/>
    <s v="01.25.05"/>
    <s v="Saúde"/>
    <s v="01.25.05"/>
    <x v="7"/>
    <x v="0"/>
    <x v="4"/>
    <x v="4"/>
    <x v="0"/>
    <x v="1"/>
    <x v="0"/>
    <x v="0"/>
    <x v="5"/>
    <s v="2024-08-01"/>
    <x v="2"/>
    <n v="96000"/>
    <x v="0"/>
    <m/>
    <x v="0"/>
    <m/>
    <x v="465"/>
    <n v="100479692"/>
    <x v="0"/>
    <x v="0"/>
    <s v="Promoção e Inclusão Social"/>
    <s v="ORI"/>
    <x v="0"/>
    <m/>
    <x v="0"/>
    <x v="0"/>
    <x v="0"/>
    <x v="0"/>
    <x v="0"/>
    <x v="0"/>
    <x v="0"/>
    <x v="0"/>
    <x v="0"/>
    <x v="0"/>
    <x v="0"/>
    <s v="Promoção e Inclusão Social"/>
    <x v="0"/>
    <x v="0"/>
    <x v="0"/>
    <x v="0"/>
    <x v="1"/>
    <x v="0"/>
    <x v="0"/>
    <x v="0"/>
    <x v="0"/>
    <x v="0"/>
    <x v="0"/>
    <x v="0"/>
    <s v="Pagamento a favor do Sr. Domingos Gomes Moreira, referente ao pagamento da renda habitacional (janeiro de 2023 a janeiro de 2024) para o alojamento da Sra Maria Piedade Nascimento Tavares Silva, confrome anexo."/>
  </r>
  <r>
    <x v="0"/>
    <n v="0"/>
    <n v="0"/>
    <n v="0"/>
    <n v="980"/>
    <x v="3063"/>
    <x v="0"/>
    <x v="0"/>
    <x v="0"/>
    <s v="03.16.15"/>
    <x v="0"/>
    <x v="0"/>
    <x v="0"/>
    <s v="Direção Financeira"/>
    <s v="03.16.15"/>
    <s v="Direção Financeira"/>
    <s v="03.16.15"/>
    <x v="31"/>
    <x v="0"/>
    <x v="0"/>
    <x v="1"/>
    <x v="0"/>
    <x v="0"/>
    <x v="0"/>
    <x v="0"/>
    <x v="5"/>
    <s v="2024-08-06"/>
    <x v="2"/>
    <n v="980"/>
    <x v="0"/>
    <m/>
    <x v="0"/>
    <m/>
    <x v="21"/>
    <n v="100391960"/>
    <x v="0"/>
    <x v="0"/>
    <s v="Direção Financeira"/>
    <s v="ORI"/>
    <x v="0"/>
    <m/>
    <x v="0"/>
    <x v="0"/>
    <x v="0"/>
    <x v="0"/>
    <x v="0"/>
    <x v="0"/>
    <x v="0"/>
    <x v="0"/>
    <x v="0"/>
    <x v="0"/>
    <x v="0"/>
    <s v="Direção Financeira"/>
    <x v="0"/>
    <x v="0"/>
    <x v="0"/>
    <x v="0"/>
    <x v="0"/>
    <x v="0"/>
    <x v="0"/>
    <x v="0"/>
    <x v="0"/>
    <x v="0"/>
    <x v="0"/>
    <x v="0"/>
    <s v="Pagamento a favor da Cv Telecom, para a aquisição de carregamento de saldo para o aperelho de levantamento topográfica do Gabinete Tecnico da CMSM, confrome anexo."/>
  </r>
  <r>
    <x v="0"/>
    <n v="0"/>
    <n v="0"/>
    <n v="0"/>
    <n v="109250"/>
    <x v="3064"/>
    <x v="0"/>
    <x v="0"/>
    <x v="0"/>
    <s v="03.16.15"/>
    <x v="0"/>
    <x v="0"/>
    <x v="0"/>
    <s v="Direção Financeira"/>
    <s v="03.16.15"/>
    <s v="Direção Financeira"/>
    <s v="03.16.15"/>
    <x v="5"/>
    <x v="0"/>
    <x v="0"/>
    <x v="1"/>
    <x v="0"/>
    <x v="0"/>
    <x v="0"/>
    <x v="0"/>
    <x v="5"/>
    <s v="2024-08-26"/>
    <x v="2"/>
    <n v="109250"/>
    <x v="0"/>
    <m/>
    <x v="0"/>
    <m/>
    <x v="466"/>
    <n v="100477200"/>
    <x v="0"/>
    <x v="0"/>
    <s v="Direção Financeira"/>
    <s v="ORI"/>
    <x v="0"/>
    <m/>
    <x v="0"/>
    <x v="0"/>
    <x v="0"/>
    <x v="0"/>
    <x v="0"/>
    <x v="0"/>
    <x v="0"/>
    <x v="0"/>
    <x v="0"/>
    <x v="0"/>
    <x v="0"/>
    <s v="Direção Financeira"/>
    <x v="0"/>
    <x v="0"/>
    <x v="0"/>
    <x v="0"/>
    <x v="0"/>
    <x v="0"/>
    <x v="0"/>
    <x v="0"/>
    <x v="0"/>
    <x v="0"/>
    <x v="0"/>
    <x v="0"/>
    <s v="Pagamento referente a prestação de serviços informáticos, conforme fatura em anexo."/>
  </r>
  <r>
    <x v="0"/>
    <n v="0"/>
    <n v="0"/>
    <n v="0"/>
    <n v="19413"/>
    <x v="3065"/>
    <x v="0"/>
    <x v="1"/>
    <x v="0"/>
    <s v="80.02.10.01"/>
    <x v="16"/>
    <x v="2"/>
    <x v="2"/>
    <s v="Outros"/>
    <s v="80.02.10"/>
    <s v="Outros"/>
    <s v="80.02.10"/>
    <x v="37"/>
    <x v="0"/>
    <x v="1"/>
    <x v="0"/>
    <x v="1"/>
    <x v="2"/>
    <x v="2"/>
    <x v="0"/>
    <x v="7"/>
    <s v="2024-09-19"/>
    <x v="2"/>
    <n v="194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500"/>
    <x v="3066"/>
    <x v="0"/>
    <x v="0"/>
    <x v="0"/>
    <s v="01.25.05.09"/>
    <x v="26"/>
    <x v="3"/>
    <x v="3"/>
    <s v="Saúde"/>
    <s v="01.25.05"/>
    <s v="Saúde"/>
    <s v="01.25.05"/>
    <x v="7"/>
    <x v="0"/>
    <x v="4"/>
    <x v="4"/>
    <x v="0"/>
    <x v="1"/>
    <x v="0"/>
    <x v="0"/>
    <x v="7"/>
    <s v="2024-09-10"/>
    <x v="2"/>
    <n v="1500"/>
    <x v="0"/>
    <m/>
    <x v="0"/>
    <m/>
    <x v="94"/>
    <n v="100420160"/>
    <x v="0"/>
    <x v="0"/>
    <s v="Apoio a Consultas de Especialidade e Medicamentos"/>
    <s v="ORI"/>
    <x v="0"/>
    <s v="ACE"/>
    <x v="0"/>
    <x v="0"/>
    <x v="0"/>
    <x v="0"/>
    <x v="0"/>
    <x v="0"/>
    <x v="0"/>
    <x v="0"/>
    <x v="0"/>
    <x v="0"/>
    <x v="0"/>
    <s v="Apoio a Consultas de Especialidade e Medicamentos"/>
    <x v="0"/>
    <x v="0"/>
    <x v="0"/>
    <x v="0"/>
    <x v="1"/>
    <x v="0"/>
    <x v="0"/>
    <x v="0"/>
    <x v="0"/>
    <x v="0"/>
    <x v="0"/>
    <x v="0"/>
    <s v="Apoio a Favor da senhora Isabel da Veiga Tavares, para pagamento de transporte do senhor Orlando da Veiga   a fim de realizar exame medico na Praia, conforme anexo."/>
  </r>
  <r>
    <x v="0"/>
    <n v="0"/>
    <n v="0"/>
    <n v="0"/>
    <n v="690"/>
    <x v="3067"/>
    <x v="0"/>
    <x v="1"/>
    <x v="0"/>
    <s v="80.02.10.02"/>
    <x v="42"/>
    <x v="2"/>
    <x v="2"/>
    <s v="Outros"/>
    <s v="80.02.10"/>
    <s v="Outros"/>
    <s v="80.02.10"/>
    <x v="67"/>
    <x v="0"/>
    <x v="1"/>
    <x v="0"/>
    <x v="1"/>
    <x v="2"/>
    <x v="2"/>
    <x v="0"/>
    <x v="7"/>
    <s v="2024-09-19"/>
    <x v="2"/>
    <n v="690"/>
    <x v="0"/>
    <m/>
    <x v="0"/>
    <m/>
    <x v="16"/>
    <n v="100474707"/>
    <x v="0"/>
    <x v="0"/>
    <s v="Retençoes STAPS"/>
    <s v="ORI"/>
    <x v="0"/>
    <s v="RSND"/>
    <x v="0"/>
    <x v="0"/>
    <x v="0"/>
    <x v="0"/>
    <x v="0"/>
    <x v="0"/>
    <x v="0"/>
    <x v="0"/>
    <x v="0"/>
    <x v="0"/>
    <x v="0"/>
    <s v="Retençoes STAPS"/>
    <x v="0"/>
    <x v="0"/>
    <x v="0"/>
    <x v="0"/>
    <x v="2"/>
    <x v="0"/>
    <x v="0"/>
    <x v="0"/>
    <x v="0"/>
    <x v="1"/>
    <x v="0"/>
    <x v="0"/>
    <s v="RETENCAO OT"/>
  </r>
  <r>
    <x v="0"/>
    <n v="0"/>
    <n v="0"/>
    <n v="0"/>
    <n v="1824"/>
    <x v="3068"/>
    <x v="0"/>
    <x v="1"/>
    <x v="0"/>
    <s v="80.02.10.26"/>
    <x v="13"/>
    <x v="2"/>
    <x v="2"/>
    <s v="Outros"/>
    <s v="80.02.10"/>
    <s v="Outros"/>
    <s v="80.02.10"/>
    <x v="34"/>
    <x v="0"/>
    <x v="1"/>
    <x v="9"/>
    <x v="1"/>
    <x v="2"/>
    <x v="2"/>
    <x v="0"/>
    <x v="7"/>
    <s v="2024-09-19"/>
    <x v="2"/>
    <n v="1824"/>
    <x v="0"/>
    <m/>
    <x v="0"/>
    <m/>
    <x v="15"/>
    <n v="100479277"/>
    <x v="0"/>
    <x v="0"/>
    <s v="Retenção Sansung"/>
    <s v="ORI"/>
    <x v="0"/>
    <s v="RS"/>
    <x v="0"/>
    <x v="0"/>
    <x v="0"/>
    <x v="0"/>
    <x v="0"/>
    <x v="0"/>
    <x v="0"/>
    <x v="0"/>
    <x v="0"/>
    <x v="0"/>
    <x v="0"/>
    <s v="Retenção Sansung"/>
    <x v="0"/>
    <x v="0"/>
    <x v="0"/>
    <x v="0"/>
    <x v="2"/>
    <x v="0"/>
    <x v="0"/>
    <x v="0"/>
    <x v="0"/>
    <x v="1"/>
    <x v="0"/>
    <x v="0"/>
    <s v="RETENCAO OT"/>
  </r>
  <r>
    <x v="0"/>
    <n v="0"/>
    <n v="0"/>
    <n v="0"/>
    <n v="3050"/>
    <x v="3069"/>
    <x v="0"/>
    <x v="1"/>
    <x v="0"/>
    <s v="80.02.01"/>
    <x v="2"/>
    <x v="2"/>
    <x v="2"/>
    <s v="Retenções Iur"/>
    <s v="80.02.01"/>
    <s v="Retenções Iur"/>
    <s v="80.02.01"/>
    <x v="2"/>
    <x v="0"/>
    <x v="1"/>
    <x v="0"/>
    <x v="1"/>
    <x v="2"/>
    <x v="2"/>
    <x v="0"/>
    <x v="7"/>
    <s v="2024-09-19"/>
    <x v="2"/>
    <n v="3050"/>
    <x v="0"/>
    <m/>
    <x v="0"/>
    <m/>
    <x v="2"/>
    <n v="100474696"/>
    <x v="0"/>
    <x v="0"/>
    <s v="Retenções Iur"/>
    <s v="ORI"/>
    <x v="0"/>
    <s v="RIUR"/>
    <x v="0"/>
    <x v="0"/>
    <x v="0"/>
    <x v="0"/>
    <x v="0"/>
    <x v="0"/>
    <x v="0"/>
    <x v="0"/>
    <x v="0"/>
    <x v="0"/>
    <x v="0"/>
    <s v="Retenções Iur"/>
    <x v="0"/>
    <x v="0"/>
    <x v="0"/>
    <x v="0"/>
    <x v="2"/>
    <x v="0"/>
    <x v="0"/>
    <x v="0"/>
    <x v="0"/>
    <x v="1"/>
    <x v="0"/>
    <x v="0"/>
    <s v="RETENCAO OT"/>
  </r>
  <r>
    <x v="0"/>
    <n v="0"/>
    <n v="0"/>
    <n v="0"/>
    <n v="6800"/>
    <x v="3070"/>
    <x v="0"/>
    <x v="1"/>
    <x v="0"/>
    <s v="80.02.10.01"/>
    <x v="16"/>
    <x v="2"/>
    <x v="2"/>
    <s v="Outros"/>
    <s v="80.02.10"/>
    <s v="Outros"/>
    <s v="80.02.10"/>
    <x v="37"/>
    <x v="0"/>
    <x v="1"/>
    <x v="0"/>
    <x v="1"/>
    <x v="2"/>
    <x v="2"/>
    <x v="0"/>
    <x v="7"/>
    <s v="2024-09-19"/>
    <x v="2"/>
    <n v="680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00"/>
    <x v="3071"/>
    <x v="0"/>
    <x v="1"/>
    <x v="0"/>
    <s v="80.02.10.23"/>
    <x v="46"/>
    <x v="2"/>
    <x v="2"/>
    <s v="Outros"/>
    <s v="80.02.10"/>
    <s v="Outros"/>
    <s v="80.02.10"/>
    <x v="67"/>
    <x v="0"/>
    <x v="1"/>
    <x v="0"/>
    <x v="1"/>
    <x v="2"/>
    <x v="2"/>
    <x v="0"/>
    <x v="7"/>
    <s v="2024-09-19"/>
    <x v="2"/>
    <n v="600"/>
    <x v="0"/>
    <m/>
    <x v="0"/>
    <m/>
    <x v="136"/>
    <n v="100478986"/>
    <x v="0"/>
    <x v="0"/>
    <s v="Retenções SISCAP"/>
    <s v="ORI"/>
    <x v="0"/>
    <s v="SISCAP"/>
    <x v="0"/>
    <x v="0"/>
    <x v="0"/>
    <x v="0"/>
    <x v="0"/>
    <x v="0"/>
    <x v="0"/>
    <x v="0"/>
    <x v="0"/>
    <x v="0"/>
    <x v="0"/>
    <s v="Retenções SISCAP"/>
    <x v="0"/>
    <x v="0"/>
    <x v="0"/>
    <x v="0"/>
    <x v="2"/>
    <x v="0"/>
    <x v="0"/>
    <x v="0"/>
    <x v="0"/>
    <x v="1"/>
    <x v="0"/>
    <x v="0"/>
    <s v="RETENCAO OT"/>
  </r>
  <r>
    <x v="0"/>
    <n v="0"/>
    <n v="0"/>
    <n v="0"/>
    <n v="850"/>
    <x v="3072"/>
    <x v="0"/>
    <x v="1"/>
    <x v="0"/>
    <s v="80.02.10.24"/>
    <x v="47"/>
    <x v="2"/>
    <x v="2"/>
    <s v="Outros"/>
    <s v="80.02.10"/>
    <s v="Outros"/>
    <s v="80.02.10"/>
    <x v="67"/>
    <x v="0"/>
    <x v="1"/>
    <x v="0"/>
    <x v="1"/>
    <x v="2"/>
    <x v="2"/>
    <x v="0"/>
    <x v="7"/>
    <s v="2024-09-19"/>
    <x v="2"/>
    <n v="850"/>
    <x v="0"/>
    <m/>
    <x v="0"/>
    <m/>
    <x v="18"/>
    <n v="100478987"/>
    <x v="0"/>
    <x v="0"/>
    <s v="Retenções SIACSA"/>
    <s v="ORI"/>
    <x v="0"/>
    <s v="SIACSA"/>
    <x v="0"/>
    <x v="0"/>
    <x v="0"/>
    <x v="0"/>
    <x v="0"/>
    <x v="0"/>
    <x v="0"/>
    <x v="0"/>
    <x v="0"/>
    <x v="0"/>
    <x v="0"/>
    <s v="Retenções SIACSA"/>
    <x v="0"/>
    <x v="0"/>
    <x v="0"/>
    <x v="0"/>
    <x v="2"/>
    <x v="0"/>
    <x v="0"/>
    <x v="0"/>
    <x v="0"/>
    <x v="1"/>
    <x v="0"/>
    <x v="0"/>
    <s v="RETENCAO OT"/>
  </r>
  <r>
    <x v="0"/>
    <n v="0"/>
    <n v="0"/>
    <n v="0"/>
    <n v="1541"/>
    <x v="3073"/>
    <x v="0"/>
    <x v="1"/>
    <x v="0"/>
    <s v="80.02.10.26"/>
    <x v="13"/>
    <x v="2"/>
    <x v="2"/>
    <s v="Outros"/>
    <s v="80.02.10"/>
    <s v="Outros"/>
    <s v="80.02.10"/>
    <x v="34"/>
    <x v="0"/>
    <x v="1"/>
    <x v="9"/>
    <x v="1"/>
    <x v="2"/>
    <x v="2"/>
    <x v="0"/>
    <x v="7"/>
    <s v="2024-09-19"/>
    <x v="2"/>
    <n v="1541"/>
    <x v="0"/>
    <m/>
    <x v="0"/>
    <m/>
    <x v="15"/>
    <n v="100479277"/>
    <x v="0"/>
    <x v="0"/>
    <s v="Retenção Sansung"/>
    <s v="ORI"/>
    <x v="0"/>
    <s v="RS"/>
    <x v="0"/>
    <x v="0"/>
    <x v="0"/>
    <x v="0"/>
    <x v="0"/>
    <x v="0"/>
    <x v="0"/>
    <x v="0"/>
    <x v="0"/>
    <x v="0"/>
    <x v="0"/>
    <s v="Retenção Sansung"/>
    <x v="0"/>
    <x v="0"/>
    <x v="0"/>
    <x v="0"/>
    <x v="2"/>
    <x v="0"/>
    <x v="0"/>
    <x v="0"/>
    <x v="0"/>
    <x v="1"/>
    <x v="0"/>
    <x v="0"/>
    <s v="RETENCAO OT"/>
  </r>
  <r>
    <x v="0"/>
    <n v="0"/>
    <n v="0"/>
    <n v="0"/>
    <n v="47739"/>
    <x v="3074"/>
    <x v="0"/>
    <x v="1"/>
    <x v="0"/>
    <s v="80.02.01"/>
    <x v="2"/>
    <x v="2"/>
    <x v="2"/>
    <s v="Retenções Iur"/>
    <s v="80.02.01"/>
    <s v="Retenções Iur"/>
    <s v="80.02.01"/>
    <x v="2"/>
    <x v="0"/>
    <x v="1"/>
    <x v="0"/>
    <x v="1"/>
    <x v="2"/>
    <x v="2"/>
    <x v="0"/>
    <x v="7"/>
    <s v="2024-09-19"/>
    <x v="2"/>
    <n v="47739"/>
    <x v="0"/>
    <m/>
    <x v="0"/>
    <m/>
    <x v="2"/>
    <n v="100474696"/>
    <x v="0"/>
    <x v="0"/>
    <s v="Retenções Iur"/>
    <s v="ORI"/>
    <x v="0"/>
    <s v="RIUR"/>
    <x v="0"/>
    <x v="0"/>
    <x v="0"/>
    <x v="0"/>
    <x v="0"/>
    <x v="0"/>
    <x v="0"/>
    <x v="0"/>
    <x v="0"/>
    <x v="0"/>
    <x v="0"/>
    <s v="Retenções Iur"/>
    <x v="0"/>
    <x v="0"/>
    <x v="0"/>
    <x v="0"/>
    <x v="2"/>
    <x v="0"/>
    <x v="0"/>
    <x v="0"/>
    <x v="0"/>
    <x v="1"/>
    <x v="0"/>
    <x v="0"/>
    <s v="RETENCAO OT"/>
  </r>
  <r>
    <x v="0"/>
    <n v="0"/>
    <n v="0"/>
    <n v="0"/>
    <n v="9000"/>
    <x v="3075"/>
    <x v="0"/>
    <x v="1"/>
    <x v="0"/>
    <s v="80.02.10.03"/>
    <x v="43"/>
    <x v="2"/>
    <x v="2"/>
    <s v="Outros"/>
    <s v="80.02.10"/>
    <s v="Outros"/>
    <s v="80.02.10"/>
    <x v="68"/>
    <x v="0"/>
    <x v="1"/>
    <x v="0"/>
    <x v="1"/>
    <x v="2"/>
    <x v="2"/>
    <x v="0"/>
    <x v="7"/>
    <s v="2024-09-19"/>
    <x v="2"/>
    <n v="9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59018"/>
    <x v="3076"/>
    <x v="0"/>
    <x v="1"/>
    <x v="0"/>
    <s v="80.02.10.01"/>
    <x v="16"/>
    <x v="2"/>
    <x v="2"/>
    <s v="Outros"/>
    <s v="80.02.10"/>
    <s v="Outros"/>
    <s v="80.02.10"/>
    <x v="37"/>
    <x v="0"/>
    <x v="1"/>
    <x v="0"/>
    <x v="1"/>
    <x v="2"/>
    <x v="2"/>
    <x v="0"/>
    <x v="7"/>
    <s v="2024-09-19"/>
    <x v="2"/>
    <n v="59018"/>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40"/>
    <x v="3077"/>
    <x v="0"/>
    <x v="1"/>
    <x v="0"/>
    <s v="80.02.10.24"/>
    <x v="47"/>
    <x v="2"/>
    <x v="2"/>
    <s v="Outros"/>
    <s v="80.02.10"/>
    <s v="Outros"/>
    <s v="80.02.10"/>
    <x v="67"/>
    <x v="0"/>
    <x v="1"/>
    <x v="0"/>
    <x v="1"/>
    <x v="2"/>
    <x v="2"/>
    <x v="0"/>
    <x v="7"/>
    <s v="2024-09-19"/>
    <x v="2"/>
    <n v="1040"/>
    <x v="0"/>
    <m/>
    <x v="0"/>
    <m/>
    <x v="18"/>
    <n v="100478987"/>
    <x v="0"/>
    <x v="0"/>
    <s v="Retenções SIACSA"/>
    <s v="ORI"/>
    <x v="0"/>
    <s v="SIACSA"/>
    <x v="0"/>
    <x v="0"/>
    <x v="0"/>
    <x v="0"/>
    <x v="0"/>
    <x v="0"/>
    <x v="0"/>
    <x v="0"/>
    <x v="0"/>
    <x v="0"/>
    <x v="0"/>
    <s v="Retenções SIACSA"/>
    <x v="0"/>
    <x v="0"/>
    <x v="0"/>
    <x v="0"/>
    <x v="2"/>
    <x v="0"/>
    <x v="0"/>
    <x v="0"/>
    <x v="0"/>
    <x v="1"/>
    <x v="0"/>
    <x v="0"/>
    <s v="RETENCAO OT"/>
  </r>
  <r>
    <x v="0"/>
    <n v="0"/>
    <n v="0"/>
    <n v="0"/>
    <n v="5448"/>
    <x v="3078"/>
    <x v="0"/>
    <x v="1"/>
    <x v="0"/>
    <s v="80.02.10.26"/>
    <x v="13"/>
    <x v="2"/>
    <x v="2"/>
    <s v="Outros"/>
    <s v="80.02.10"/>
    <s v="Outros"/>
    <s v="80.02.10"/>
    <x v="34"/>
    <x v="0"/>
    <x v="1"/>
    <x v="9"/>
    <x v="1"/>
    <x v="2"/>
    <x v="2"/>
    <x v="0"/>
    <x v="7"/>
    <s v="2024-09-19"/>
    <x v="2"/>
    <n v="5448"/>
    <x v="0"/>
    <m/>
    <x v="0"/>
    <m/>
    <x v="15"/>
    <n v="100479277"/>
    <x v="0"/>
    <x v="0"/>
    <s v="Retenção Sansung"/>
    <s v="ORI"/>
    <x v="0"/>
    <s v="RS"/>
    <x v="0"/>
    <x v="0"/>
    <x v="0"/>
    <x v="0"/>
    <x v="0"/>
    <x v="0"/>
    <x v="0"/>
    <x v="0"/>
    <x v="0"/>
    <x v="0"/>
    <x v="0"/>
    <s v="Retenção Sansung"/>
    <x v="0"/>
    <x v="0"/>
    <x v="0"/>
    <x v="0"/>
    <x v="2"/>
    <x v="0"/>
    <x v="0"/>
    <x v="0"/>
    <x v="0"/>
    <x v="1"/>
    <x v="0"/>
    <x v="0"/>
    <s v="RETENCAO OT"/>
  </r>
  <r>
    <x v="0"/>
    <n v="0"/>
    <n v="0"/>
    <n v="0"/>
    <n v="155799"/>
    <x v="3079"/>
    <x v="0"/>
    <x v="0"/>
    <x v="0"/>
    <s v="03.16.15"/>
    <x v="0"/>
    <x v="0"/>
    <x v="0"/>
    <s v="Direção Financeira"/>
    <s v="03.16.15"/>
    <s v="Direção Financeira"/>
    <s v="03.16.15"/>
    <x v="36"/>
    <x v="0"/>
    <x v="0"/>
    <x v="0"/>
    <x v="0"/>
    <x v="0"/>
    <x v="0"/>
    <x v="0"/>
    <x v="4"/>
    <s v="2024-06-17"/>
    <x v="1"/>
    <n v="155799"/>
    <x v="0"/>
    <m/>
    <x v="0"/>
    <m/>
    <x v="1"/>
    <n v="100476920"/>
    <x v="0"/>
    <x v="0"/>
    <s v="Direção Financeira"/>
    <s v="ORI"/>
    <x v="0"/>
    <m/>
    <x v="0"/>
    <x v="0"/>
    <x v="0"/>
    <x v="0"/>
    <x v="0"/>
    <x v="0"/>
    <x v="0"/>
    <x v="0"/>
    <x v="0"/>
    <x v="0"/>
    <x v="0"/>
    <s v="Direção Financeira"/>
    <x v="0"/>
    <x v="0"/>
    <x v="0"/>
    <x v="0"/>
    <x v="0"/>
    <x v="0"/>
    <x v="0"/>
    <x v="0"/>
    <x v="0"/>
    <x v="0"/>
    <x v="0"/>
    <x v="0"/>
    <s v="Pagamento a favor da empresa Felisberto Carvalho Auto, referente a  aquisição de combustíveis, destinados a viatura afeto ao serviço da CMSM, conforme anexo."/>
  </r>
  <r>
    <x v="0"/>
    <n v="0"/>
    <n v="0"/>
    <n v="0"/>
    <n v="59634"/>
    <x v="3080"/>
    <x v="0"/>
    <x v="0"/>
    <x v="0"/>
    <s v="03.16.15"/>
    <x v="0"/>
    <x v="0"/>
    <x v="0"/>
    <s v="Direção Financeira"/>
    <s v="03.16.15"/>
    <s v="Direção Financeira"/>
    <s v="03.16.15"/>
    <x v="60"/>
    <x v="0"/>
    <x v="0"/>
    <x v="0"/>
    <x v="0"/>
    <x v="0"/>
    <x v="0"/>
    <x v="0"/>
    <x v="7"/>
    <s v="2024-09-25"/>
    <x v="2"/>
    <n v="59634"/>
    <x v="0"/>
    <m/>
    <x v="0"/>
    <m/>
    <x v="204"/>
    <n v="100463625"/>
    <x v="0"/>
    <x v="0"/>
    <s v="Direção Financeira"/>
    <s v="ORI"/>
    <x v="0"/>
    <m/>
    <x v="0"/>
    <x v="0"/>
    <x v="0"/>
    <x v="0"/>
    <x v="0"/>
    <x v="0"/>
    <x v="0"/>
    <x v="0"/>
    <x v="0"/>
    <x v="0"/>
    <x v="0"/>
    <s v="Direção Financeira"/>
    <x v="0"/>
    <x v="0"/>
    <x v="0"/>
    <x v="0"/>
    <x v="0"/>
    <x v="0"/>
    <x v="0"/>
    <x v="0"/>
    <x v="0"/>
    <x v="0"/>
    <x v="0"/>
    <x v="0"/>
    <s v="Pagamento referente as inspeções sanitária e horas extras feitas durante os meses de março, abril e junho de 2024, conforme anexo. "/>
  </r>
  <r>
    <x v="0"/>
    <n v="0"/>
    <n v="0"/>
    <n v="0"/>
    <n v="4000"/>
    <x v="3081"/>
    <x v="0"/>
    <x v="0"/>
    <x v="0"/>
    <s v="01.25.04.22"/>
    <x v="7"/>
    <x v="3"/>
    <x v="3"/>
    <s v="Cultura"/>
    <s v="01.25.04"/>
    <s v="Cultura"/>
    <s v="01.25.04"/>
    <x v="4"/>
    <x v="0"/>
    <x v="2"/>
    <x v="2"/>
    <x v="0"/>
    <x v="1"/>
    <x v="0"/>
    <x v="0"/>
    <x v="7"/>
    <s v="2024-09-26"/>
    <x v="2"/>
    <n v="4000"/>
    <x v="0"/>
    <m/>
    <x v="0"/>
    <m/>
    <x v="467"/>
    <n v="10047688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Ana Maria Mendes Lopes pelos serviços prestados a noite nas festividades Nhá bersu, festival de Cinza e Festival Calheta 2024 , conforme anexo"/>
  </r>
  <r>
    <x v="0"/>
    <n v="0"/>
    <n v="0"/>
    <n v="0"/>
    <n v="80000"/>
    <x v="3082"/>
    <x v="0"/>
    <x v="0"/>
    <x v="0"/>
    <s v="01.27.04.03"/>
    <x v="4"/>
    <x v="1"/>
    <x v="1"/>
    <s v="Infra-Estruturas e Transportes"/>
    <s v="01.27.04"/>
    <s v="Infra-Estruturas e Transportes"/>
    <s v="01.27.04"/>
    <x v="4"/>
    <x v="0"/>
    <x v="2"/>
    <x v="2"/>
    <x v="0"/>
    <x v="1"/>
    <x v="0"/>
    <x v="0"/>
    <x v="8"/>
    <s v="2024-10-10"/>
    <x v="3"/>
    <n v="80000"/>
    <x v="0"/>
    <m/>
    <x v="0"/>
    <m/>
    <x v="77"/>
    <n v="100477538"/>
    <x v="0"/>
    <x v="0"/>
    <s v="Plano de emergencia da epoca de chuvas"/>
    <s v="ORI"/>
    <x v="0"/>
    <m/>
    <x v="0"/>
    <x v="0"/>
    <x v="0"/>
    <x v="0"/>
    <x v="0"/>
    <x v="0"/>
    <x v="0"/>
    <x v="0"/>
    <x v="0"/>
    <x v="0"/>
    <x v="0"/>
    <s v="Plano de emergencia da epoca de chuvas"/>
    <x v="0"/>
    <x v="0"/>
    <x v="0"/>
    <x v="0"/>
    <x v="1"/>
    <x v="0"/>
    <x v="0"/>
    <x v="0"/>
    <x v="0"/>
    <x v="0"/>
    <x v="0"/>
    <x v="0"/>
    <s v="Pagamento a favor de Oficina Mecânica André, pela aquisição de serviço de reparação das viaturas ST-27-RU, ST-06-WS e Maquina pá carregadora  da CMSM, conforme anexo.   "/>
  </r>
  <r>
    <x v="0"/>
    <n v="0"/>
    <n v="0"/>
    <n v="0"/>
    <n v="53500"/>
    <x v="3083"/>
    <x v="0"/>
    <x v="0"/>
    <x v="0"/>
    <s v="03.16.15"/>
    <x v="0"/>
    <x v="0"/>
    <x v="0"/>
    <s v="Direção Financeira"/>
    <s v="03.16.15"/>
    <s v="Direção Financeira"/>
    <s v="03.16.15"/>
    <x v="41"/>
    <x v="0"/>
    <x v="0"/>
    <x v="1"/>
    <x v="0"/>
    <x v="0"/>
    <x v="0"/>
    <x v="0"/>
    <x v="8"/>
    <s v="2024-10-18"/>
    <x v="3"/>
    <n v="53500"/>
    <x v="0"/>
    <m/>
    <x v="0"/>
    <m/>
    <x v="97"/>
    <n v="100479452"/>
    <x v="0"/>
    <x v="0"/>
    <s v="Direção Financeira"/>
    <s v="ORI"/>
    <x v="0"/>
    <m/>
    <x v="0"/>
    <x v="0"/>
    <x v="0"/>
    <x v="0"/>
    <x v="0"/>
    <x v="0"/>
    <x v="0"/>
    <x v="0"/>
    <x v="0"/>
    <x v="0"/>
    <x v="0"/>
    <s v="Direção Financeira"/>
    <x v="0"/>
    <x v="0"/>
    <x v="0"/>
    <x v="0"/>
    <x v="0"/>
    <x v="0"/>
    <x v="0"/>
    <x v="0"/>
    <x v="0"/>
    <x v="0"/>
    <x v="0"/>
    <x v="0"/>
    <s v="Pagamento a favor Empresa Newash Automovel, referente serviço de manutenção das viaturas afetos aos serviços da CMSM, conforme anexo. "/>
  </r>
  <r>
    <x v="0"/>
    <n v="0"/>
    <n v="0"/>
    <n v="0"/>
    <n v="3750"/>
    <x v="3084"/>
    <x v="0"/>
    <x v="0"/>
    <x v="0"/>
    <s v="03.16.15"/>
    <x v="0"/>
    <x v="0"/>
    <x v="0"/>
    <s v="Direção Financeira"/>
    <s v="03.16.15"/>
    <s v="Direção Financeira"/>
    <s v="03.16.15"/>
    <x v="5"/>
    <x v="0"/>
    <x v="0"/>
    <x v="1"/>
    <x v="0"/>
    <x v="0"/>
    <x v="0"/>
    <x v="0"/>
    <x v="8"/>
    <s v="2024-10-30"/>
    <x v="3"/>
    <n v="3750"/>
    <x v="0"/>
    <m/>
    <x v="0"/>
    <m/>
    <x v="2"/>
    <n v="100474696"/>
    <x v="0"/>
    <x v="1"/>
    <s v="Direção Financeira"/>
    <s v="ORI"/>
    <x v="0"/>
    <m/>
    <x v="0"/>
    <x v="0"/>
    <x v="0"/>
    <x v="0"/>
    <x v="0"/>
    <x v="0"/>
    <x v="0"/>
    <x v="0"/>
    <x v="0"/>
    <x v="0"/>
    <x v="0"/>
    <s v="Direção Financeira"/>
    <x v="0"/>
    <x v="0"/>
    <x v="0"/>
    <x v="0"/>
    <x v="0"/>
    <x v="0"/>
    <x v="0"/>
    <x v="0"/>
    <x v="0"/>
    <x v="0"/>
    <x v="1"/>
    <x v="0"/>
    <s v="Pagamento a favor do Sr. Ângelo Miguel Mendes Pereira, correspondentes aos serviços prestados como policias municipais no âmbito da fiscalização referente a Outubro de 2024, conforme anexo.  "/>
  </r>
  <r>
    <x v="0"/>
    <n v="0"/>
    <n v="0"/>
    <n v="0"/>
    <n v="21250"/>
    <x v="3084"/>
    <x v="0"/>
    <x v="0"/>
    <x v="0"/>
    <s v="03.16.15"/>
    <x v="0"/>
    <x v="0"/>
    <x v="0"/>
    <s v="Direção Financeira"/>
    <s v="03.16.15"/>
    <s v="Direção Financeira"/>
    <s v="03.16.15"/>
    <x v="5"/>
    <x v="0"/>
    <x v="0"/>
    <x v="1"/>
    <x v="0"/>
    <x v="0"/>
    <x v="0"/>
    <x v="0"/>
    <x v="8"/>
    <s v="2024-10-30"/>
    <x v="3"/>
    <n v="21250"/>
    <x v="0"/>
    <m/>
    <x v="0"/>
    <m/>
    <x v="32"/>
    <n v="100479490"/>
    <x v="0"/>
    <x v="0"/>
    <s v="Direção Financeira"/>
    <s v="ORI"/>
    <x v="0"/>
    <m/>
    <x v="0"/>
    <x v="0"/>
    <x v="0"/>
    <x v="0"/>
    <x v="0"/>
    <x v="0"/>
    <x v="0"/>
    <x v="0"/>
    <x v="0"/>
    <x v="0"/>
    <x v="0"/>
    <s v="Direção Financeira"/>
    <x v="0"/>
    <x v="0"/>
    <x v="0"/>
    <x v="0"/>
    <x v="0"/>
    <x v="0"/>
    <x v="0"/>
    <x v="0"/>
    <x v="0"/>
    <x v="0"/>
    <x v="0"/>
    <x v="0"/>
    <s v="Pagamento a favor do Sr. Ângelo Miguel Mendes Pereira, correspondentes aos serviços prestados como policias municipais no âmbito da fiscalização referente a Outubro de 2024, conforme anexo.  "/>
  </r>
  <r>
    <x v="0"/>
    <n v="0"/>
    <n v="0"/>
    <n v="0"/>
    <n v="3030"/>
    <x v="3085"/>
    <x v="0"/>
    <x v="1"/>
    <x v="0"/>
    <s v="03.03.10"/>
    <x v="8"/>
    <x v="0"/>
    <x v="4"/>
    <s v="Receitas Da Câmara"/>
    <s v="03.03.10"/>
    <s v="Receitas Da Câmara"/>
    <s v="03.03.10"/>
    <x v="13"/>
    <x v="0"/>
    <x v="3"/>
    <x v="3"/>
    <x v="0"/>
    <x v="0"/>
    <x v="2"/>
    <x v="0"/>
    <x v="8"/>
    <s v="2024-10-07"/>
    <x v="3"/>
    <n v="30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43"/>
    <x v="3086"/>
    <x v="0"/>
    <x v="1"/>
    <x v="0"/>
    <s v="03.03.10"/>
    <x v="8"/>
    <x v="0"/>
    <x v="4"/>
    <s v="Receitas Da Câmara"/>
    <s v="03.03.10"/>
    <s v="Receitas Da Câmara"/>
    <s v="03.03.10"/>
    <x v="18"/>
    <x v="0"/>
    <x v="0"/>
    <x v="0"/>
    <x v="0"/>
    <x v="0"/>
    <x v="2"/>
    <x v="0"/>
    <x v="8"/>
    <s v="2024-10-07"/>
    <x v="3"/>
    <n v="1804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3087"/>
    <x v="0"/>
    <x v="1"/>
    <x v="0"/>
    <s v="03.03.10"/>
    <x v="8"/>
    <x v="0"/>
    <x v="4"/>
    <s v="Receitas Da Câmara"/>
    <s v="03.03.10"/>
    <s v="Receitas Da Câmara"/>
    <s v="03.03.10"/>
    <x v="8"/>
    <x v="0"/>
    <x v="3"/>
    <x v="3"/>
    <x v="0"/>
    <x v="0"/>
    <x v="2"/>
    <x v="0"/>
    <x v="8"/>
    <s v="2024-10-07"/>
    <x v="3"/>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825"/>
    <x v="3088"/>
    <x v="0"/>
    <x v="1"/>
    <x v="0"/>
    <s v="03.03.10"/>
    <x v="8"/>
    <x v="0"/>
    <x v="4"/>
    <s v="Receitas Da Câmara"/>
    <s v="03.03.10"/>
    <s v="Receitas Da Câmara"/>
    <s v="03.03.10"/>
    <x v="12"/>
    <x v="0"/>
    <x v="3"/>
    <x v="3"/>
    <x v="0"/>
    <x v="0"/>
    <x v="2"/>
    <x v="0"/>
    <x v="8"/>
    <s v="2024-10-07"/>
    <x v="3"/>
    <n v="148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3089"/>
    <x v="0"/>
    <x v="1"/>
    <x v="0"/>
    <s v="03.03.10"/>
    <x v="8"/>
    <x v="0"/>
    <x v="4"/>
    <s v="Receitas Da Câmara"/>
    <s v="03.03.10"/>
    <s v="Receitas Da Câmara"/>
    <s v="03.03.10"/>
    <x v="17"/>
    <x v="0"/>
    <x v="3"/>
    <x v="3"/>
    <x v="0"/>
    <x v="0"/>
    <x v="2"/>
    <x v="0"/>
    <x v="8"/>
    <s v="2024-10-07"/>
    <x v="3"/>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3090"/>
    <x v="0"/>
    <x v="1"/>
    <x v="0"/>
    <s v="03.03.10"/>
    <x v="8"/>
    <x v="0"/>
    <x v="4"/>
    <s v="Receitas Da Câmara"/>
    <s v="03.03.10"/>
    <s v="Receitas Da Câmara"/>
    <s v="03.03.10"/>
    <x v="10"/>
    <x v="0"/>
    <x v="3"/>
    <x v="3"/>
    <x v="0"/>
    <x v="0"/>
    <x v="2"/>
    <x v="0"/>
    <x v="8"/>
    <s v="2024-10-07"/>
    <x v="3"/>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3091"/>
    <x v="0"/>
    <x v="1"/>
    <x v="0"/>
    <s v="03.03.10"/>
    <x v="8"/>
    <x v="0"/>
    <x v="4"/>
    <s v="Receitas Da Câmara"/>
    <s v="03.03.10"/>
    <s v="Receitas Da Câmara"/>
    <s v="03.03.10"/>
    <x v="6"/>
    <x v="0"/>
    <x v="3"/>
    <x v="3"/>
    <x v="0"/>
    <x v="0"/>
    <x v="2"/>
    <x v="0"/>
    <x v="8"/>
    <s v="2024-10-07"/>
    <x v="3"/>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00"/>
    <x v="3092"/>
    <x v="0"/>
    <x v="1"/>
    <x v="0"/>
    <s v="03.03.10"/>
    <x v="8"/>
    <x v="0"/>
    <x v="4"/>
    <s v="Receitas Da Câmara"/>
    <s v="03.03.10"/>
    <s v="Receitas Da Câmara"/>
    <s v="03.03.10"/>
    <x v="11"/>
    <x v="0"/>
    <x v="0"/>
    <x v="5"/>
    <x v="0"/>
    <x v="0"/>
    <x v="2"/>
    <x v="0"/>
    <x v="8"/>
    <s v="2024-10-07"/>
    <x v="3"/>
    <n v="1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0"/>
    <x v="3093"/>
    <x v="0"/>
    <x v="0"/>
    <x v="0"/>
    <s v="01.25.01.09"/>
    <x v="62"/>
    <x v="3"/>
    <x v="3"/>
    <s v="Educação"/>
    <s v="01.25.01"/>
    <s v="Educação"/>
    <s v="01.25.01"/>
    <x v="4"/>
    <x v="0"/>
    <x v="2"/>
    <x v="2"/>
    <x v="0"/>
    <x v="1"/>
    <x v="0"/>
    <x v="0"/>
    <x v="10"/>
    <s v="2024-11-13"/>
    <x v="3"/>
    <n v="18000"/>
    <x v="0"/>
    <m/>
    <x v="0"/>
    <m/>
    <x v="293"/>
    <n v="100479607"/>
    <x v="0"/>
    <x v="0"/>
    <s v="Apoio pre escolar"/>
    <s v="ORI"/>
    <x v="0"/>
    <m/>
    <x v="0"/>
    <x v="0"/>
    <x v="0"/>
    <x v="0"/>
    <x v="0"/>
    <x v="0"/>
    <x v="0"/>
    <x v="0"/>
    <x v="0"/>
    <x v="0"/>
    <x v="0"/>
    <s v="Apoio pre escolar"/>
    <x v="0"/>
    <x v="0"/>
    <x v="0"/>
    <x v="0"/>
    <x v="1"/>
    <x v="0"/>
    <x v="0"/>
    <x v="0"/>
    <x v="0"/>
    <x v="0"/>
    <x v="0"/>
    <x v="0"/>
    <s v="Pagamento a favor da Sra. Maria do Rosário Horta Semedo, referente ao pagamento da renda ( agosto, setembro e outubro) habitacional do jardim infantil de Pedra Larga, conforme anexo._x000d__x000a_"/>
  </r>
  <r>
    <x v="0"/>
    <n v="0"/>
    <n v="0"/>
    <n v="0"/>
    <n v="1400"/>
    <x v="3094"/>
    <x v="0"/>
    <x v="0"/>
    <x v="0"/>
    <s v="03.16.15"/>
    <x v="0"/>
    <x v="0"/>
    <x v="0"/>
    <s v="Direção Financeira"/>
    <s v="03.16.15"/>
    <s v="Direção Financeira"/>
    <s v="03.16.15"/>
    <x v="3"/>
    <x v="0"/>
    <x v="0"/>
    <x v="1"/>
    <x v="0"/>
    <x v="0"/>
    <x v="0"/>
    <x v="0"/>
    <x v="10"/>
    <s v="2024-11-18"/>
    <x v="3"/>
    <n v="1400"/>
    <x v="0"/>
    <m/>
    <x v="0"/>
    <m/>
    <x v="305"/>
    <n v="100404863"/>
    <x v="0"/>
    <x v="0"/>
    <s v="Direção Financeira"/>
    <s v="ORI"/>
    <x v="0"/>
    <m/>
    <x v="0"/>
    <x v="0"/>
    <x v="0"/>
    <x v="0"/>
    <x v="0"/>
    <x v="0"/>
    <x v="0"/>
    <x v="0"/>
    <x v="0"/>
    <x v="0"/>
    <x v="0"/>
    <s v="Direção Financeira"/>
    <x v="0"/>
    <x v="0"/>
    <x v="0"/>
    <x v="0"/>
    <x v="0"/>
    <x v="0"/>
    <x v="0"/>
    <x v="0"/>
    <x v="0"/>
    <x v="0"/>
    <x v="0"/>
    <x v="0"/>
    <s v="Ajuda de custo a favor do Sr. FRANCISCO GOMES CARDOSO, pela sua deslocação em missão de serviço a cidade da Praia no dia 17/11 de 2024, conforme justificativo em anexo."/>
  </r>
  <r>
    <x v="0"/>
    <n v="0"/>
    <n v="0"/>
    <n v="0"/>
    <n v="2000"/>
    <x v="3095"/>
    <x v="0"/>
    <x v="0"/>
    <x v="0"/>
    <s v="01.25.05.12"/>
    <x v="10"/>
    <x v="3"/>
    <x v="3"/>
    <s v="Saúde"/>
    <s v="01.25.05"/>
    <s v="Saúde"/>
    <s v="01.25.05"/>
    <x v="7"/>
    <x v="0"/>
    <x v="4"/>
    <x v="4"/>
    <x v="0"/>
    <x v="1"/>
    <x v="0"/>
    <x v="0"/>
    <x v="10"/>
    <s v="2024-11-18"/>
    <x v="3"/>
    <n v="2000"/>
    <x v="0"/>
    <m/>
    <x v="0"/>
    <m/>
    <x v="173"/>
    <n v="100479631"/>
    <x v="0"/>
    <x v="0"/>
    <s v="Promoção e Inclusão Social"/>
    <s v="ORI"/>
    <x v="0"/>
    <m/>
    <x v="0"/>
    <x v="0"/>
    <x v="0"/>
    <x v="0"/>
    <x v="0"/>
    <x v="0"/>
    <x v="0"/>
    <x v="0"/>
    <x v="0"/>
    <x v="0"/>
    <x v="0"/>
    <s v="Promoção e Inclusão Social"/>
    <x v="0"/>
    <x v="0"/>
    <x v="0"/>
    <x v="0"/>
    <x v="1"/>
    <x v="0"/>
    <x v="0"/>
    <x v="0"/>
    <x v="0"/>
    <x v="0"/>
    <x v="0"/>
    <x v="0"/>
    <s v="Apoio social a favor da Sra. Neuritix Semedo Gonçalves Ramos, conforme anexo."/>
  </r>
  <r>
    <x v="0"/>
    <n v="0"/>
    <n v="0"/>
    <n v="0"/>
    <n v="9750"/>
    <x v="3096"/>
    <x v="0"/>
    <x v="0"/>
    <x v="0"/>
    <s v="01.27.04.03"/>
    <x v="4"/>
    <x v="1"/>
    <x v="1"/>
    <s v="Infra-Estruturas e Transportes"/>
    <s v="01.27.04"/>
    <s v="Infra-Estruturas e Transportes"/>
    <s v="01.27.04"/>
    <x v="4"/>
    <x v="0"/>
    <x v="2"/>
    <x v="2"/>
    <x v="0"/>
    <x v="1"/>
    <x v="0"/>
    <x v="0"/>
    <x v="10"/>
    <s v="2024-11-26"/>
    <x v="3"/>
    <n v="9750"/>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manutenção de estradas, conforme proposta em anexo."/>
  </r>
  <r>
    <x v="0"/>
    <n v="0"/>
    <n v="0"/>
    <n v="0"/>
    <n v="55250"/>
    <x v="3096"/>
    <x v="0"/>
    <x v="0"/>
    <x v="0"/>
    <s v="01.27.04.03"/>
    <x v="4"/>
    <x v="1"/>
    <x v="1"/>
    <s v="Infra-Estruturas e Transportes"/>
    <s v="01.27.04"/>
    <s v="Infra-Estruturas e Transportes"/>
    <s v="01.27.04"/>
    <x v="4"/>
    <x v="0"/>
    <x v="2"/>
    <x v="2"/>
    <x v="0"/>
    <x v="1"/>
    <x v="0"/>
    <x v="0"/>
    <x v="10"/>
    <s v="2024-11-26"/>
    <x v="3"/>
    <n v="55250"/>
    <x v="0"/>
    <m/>
    <x v="0"/>
    <m/>
    <x v="468"/>
    <n v="100475763"/>
    <x v="0"/>
    <x v="0"/>
    <s v="Plano de emergencia da epoca de chuvas"/>
    <s v="ORI"/>
    <x v="0"/>
    <m/>
    <x v="0"/>
    <x v="0"/>
    <x v="0"/>
    <x v="0"/>
    <x v="0"/>
    <x v="0"/>
    <x v="0"/>
    <x v="0"/>
    <x v="0"/>
    <x v="0"/>
    <x v="0"/>
    <s v="Plano de emergencia da epoca de chuvas"/>
    <x v="0"/>
    <x v="0"/>
    <x v="0"/>
    <x v="0"/>
    <x v="1"/>
    <x v="0"/>
    <x v="0"/>
    <x v="0"/>
    <x v="0"/>
    <x v="0"/>
    <x v="0"/>
    <x v="0"/>
    <s v="Pagamento referente a manutenção de estradas, conforme proposta em anexo."/>
  </r>
  <r>
    <x v="0"/>
    <n v="0"/>
    <n v="0"/>
    <n v="0"/>
    <n v="3000"/>
    <x v="3097"/>
    <x v="0"/>
    <x v="0"/>
    <x v="0"/>
    <s v="01.25.05.12"/>
    <x v="10"/>
    <x v="3"/>
    <x v="3"/>
    <s v="Saúde"/>
    <s v="01.25.05"/>
    <s v="Saúde"/>
    <s v="01.25.05"/>
    <x v="7"/>
    <x v="0"/>
    <x v="4"/>
    <x v="4"/>
    <x v="0"/>
    <x v="1"/>
    <x v="0"/>
    <x v="0"/>
    <x v="10"/>
    <s v="2024-11-26"/>
    <x v="3"/>
    <n v="3000"/>
    <x v="0"/>
    <m/>
    <x v="0"/>
    <m/>
    <x v="469"/>
    <n v="100478820"/>
    <x v="0"/>
    <x v="0"/>
    <s v="Promoção e Inclusão Social"/>
    <s v="ORI"/>
    <x v="0"/>
    <m/>
    <x v="0"/>
    <x v="0"/>
    <x v="0"/>
    <x v="0"/>
    <x v="0"/>
    <x v="0"/>
    <x v="0"/>
    <x v="0"/>
    <x v="0"/>
    <x v="0"/>
    <x v="0"/>
    <s v="Promoção e Inclusão Social"/>
    <x v="0"/>
    <x v="0"/>
    <x v="0"/>
    <x v="0"/>
    <x v="1"/>
    <x v="0"/>
    <x v="0"/>
    <x v="0"/>
    <x v="0"/>
    <x v="0"/>
    <x v="0"/>
    <x v="0"/>
    <s v="Apoio social a favor de Reinaldo Lopes Tavares, para assistência social, conforme anexo."/>
  </r>
  <r>
    <x v="0"/>
    <n v="0"/>
    <n v="0"/>
    <n v="0"/>
    <n v="3000"/>
    <x v="3098"/>
    <x v="0"/>
    <x v="0"/>
    <x v="0"/>
    <s v="01.25.05.12"/>
    <x v="10"/>
    <x v="3"/>
    <x v="3"/>
    <s v="Saúde"/>
    <s v="01.25.05"/>
    <s v="Saúde"/>
    <s v="01.25.05"/>
    <x v="7"/>
    <x v="0"/>
    <x v="4"/>
    <x v="4"/>
    <x v="0"/>
    <x v="1"/>
    <x v="0"/>
    <x v="0"/>
    <x v="10"/>
    <s v="2024-11-26"/>
    <x v="3"/>
    <n v="3000"/>
    <x v="0"/>
    <m/>
    <x v="0"/>
    <m/>
    <x v="470"/>
    <n v="100478359"/>
    <x v="0"/>
    <x v="0"/>
    <s v="Promoção e Inclusão Social"/>
    <s v="ORI"/>
    <x v="0"/>
    <m/>
    <x v="0"/>
    <x v="0"/>
    <x v="0"/>
    <x v="0"/>
    <x v="0"/>
    <x v="0"/>
    <x v="0"/>
    <x v="0"/>
    <x v="0"/>
    <x v="0"/>
    <x v="0"/>
    <s v="Promoção e Inclusão Social"/>
    <x v="0"/>
    <x v="0"/>
    <x v="0"/>
    <x v="0"/>
    <x v="1"/>
    <x v="0"/>
    <x v="0"/>
    <x v="0"/>
    <x v="0"/>
    <x v="0"/>
    <x v="0"/>
    <x v="0"/>
    <s v="Apoio social a favor de Sra. Isabel Ramos Semed Brito, para assistência social, conforme anexo."/>
  </r>
  <r>
    <x v="0"/>
    <n v="0"/>
    <n v="0"/>
    <n v="0"/>
    <n v="1000"/>
    <x v="3099"/>
    <x v="0"/>
    <x v="0"/>
    <x v="0"/>
    <s v="03.16.15"/>
    <x v="0"/>
    <x v="0"/>
    <x v="0"/>
    <s v="Direção Financeira"/>
    <s v="03.16.15"/>
    <s v="Direção Financeira"/>
    <s v="03.16.15"/>
    <x v="3"/>
    <x v="0"/>
    <x v="0"/>
    <x v="1"/>
    <x v="0"/>
    <x v="0"/>
    <x v="0"/>
    <x v="0"/>
    <x v="10"/>
    <s v="2024-11-28"/>
    <x v="3"/>
    <n v="1000"/>
    <x v="0"/>
    <m/>
    <x v="0"/>
    <m/>
    <x v="278"/>
    <n v="100303896"/>
    <x v="0"/>
    <x v="0"/>
    <s v="Direção Financeira"/>
    <s v="ORI"/>
    <x v="0"/>
    <m/>
    <x v="0"/>
    <x v="0"/>
    <x v="0"/>
    <x v="0"/>
    <x v="0"/>
    <x v="0"/>
    <x v="0"/>
    <x v="0"/>
    <x v="0"/>
    <x v="0"/>
    <x v="0"/>
    <s v="Direção Financeira"/>
    <x v="0"/>
    <x v="0"/>
    <x v="0"/>
    <x v="0"/>
    <x v="0"/>
    <x v="0"/>
    <x v="0"/>
    <x v="0"/>
    <x v="0"/>
    <x v="0"/>
    <x v="0"/>
    <x v="0"/>
    <s v="Ajuda de custo a favor do Sr. MELICIANO LOPES MIRANDA, pela sua deslocação em missão de serviço a cidade da Santa Cruz no 09/11 de 2024, conforme justificativo em anexo."/>
  </r>
  <r>
    <x v="1"/>
    <n v="0"/>
    <n v="0"/>
    <n v="0"/>
    <n v="3525"/>
    <x v="3100"/>
    <x v="0"/>
    <x v="0"/>
    <x v="0"/>
    <s v="01.25.02.23"/>
    <x v="12"/>
    <x v="3"/>
    <x v="3"/>
    <s v="desporto"/>
    <s v="01.25.02"/>
    <s v="desporto"/>
    <s v="01.25.02"/>
    <x v="1"/>
    <x v="0"/>
    <x v="0"/>
    <x v="0"/>
    <x v="0"/>
    <x v="1"/>
    <x v="1"/>
    <x v="0"/>
    <x v="10"/>
    <s v="2024-11-29"/>
    <x v="3"/>
    <n v="3525"/>
    <x v="0"/>
    <m/>
    <x v="0"/>
    <m/>
    <x v="2"/>
    <n v="100474696"/>
    <x v="0"/>
    <x v="1"/>
    <s v="Atividades desportivas e promoção do desporto no Concelho"/>
    <s v="ORI"/>
    <x v="0"/>
    <m/>
    <x v="0"/>
    <x v="0"/>
    <x v="0"/>
    <x v="0"/>
    <x v="0"/>
    <x v="0"/>
    <x v="0"/>
    <x v="0"/>
    <x v="0"/>
    <x v="0"/>
    <x v="0"/>
    <s v="Atividades desportivas e promoção do desporto no Concelho"/>
    <x v="0"/>
    <x v="0"/>
    <x v="0"/>
    <x v="0"/>
    <x v="1"/>
    <x v="0"/>
    <x v="0"/>
    <x v="0"/>
    <x v="0"/>
    <x v="0"/>
    <x v="1"/>
    <x v="0"/>
    <s v="Pagamento deslocação com a equipa de futsal, conforme proposta em anexo."/>
  </r>
  <r>
    <x v="1"/>
    <n v="0"/>
    <n v="0"/>
    <n v="0"/>
    <n v="19975"/>
    <x v="3100"/>
    <x v="0"/>
    <x v="0"/>
    <x v="0"/>
    <s v="01.25.02.23"/>
    <x v="12"/>
    <x v="3"/>
    <x v="3"/>
    <s v="desporto"/>
    <s v="01.25.02"/>
    <s v="desporto"/>
    <s v="01.25.02"/>
    <x v="1"/>
    <x v="0"/>
    <x v="0"/>
    <x v="0"/>
    <x v="0"/>
    <x v="1"/>
    <x v="1"/>
    <x v="0"/>
    <x v="10"/>
    <s v="2024-11-29"/>
    <x v="3"/>
    <n v="19975"/>
    <x v="0"/>
    <m/>
    <x v="0"/>
    <m/>
    <x v="471"/>
    <n v="100479783"/>
    <x v="0"/>
    <x v="0"/>
    <s v="Atividades desportivas e promoção do desporto no Concelho"/>
    <s v="ORI"/>
    <x v="0"/>
    <m/>
    <x v="0"/>
    <x v="0"/>
    <x v="0"/>
    <x v="0"/>
    <x v="0"/>
    <x v="0"/>
    <x v="0"/>
    <x v="0"/>
    <x v="0"/>
    <x v="0"/>
    <x v="0"/>
    <s v="Atividades desportivas e promoção do desporto no Concelho"/>
    <x v="0"/>
    <x v="0"/>
    <x v="0"/>
    <x v="0"/>
    <x v="1"/>
    <x v="0"/>
    <x v="0"/>
    <x v="0"/>
    <x v="0"/>
    <x v="0"/>
    <x v="0"/>
    <x v="0"/>
    <s v="Pagamento deslocação com a equipa de futsal, conforme proposta em anexo."/>
  </r>
  <r>
    <x v="0"/>
    <n v="0"/>
    <n v="0"/>
    <n v="0"/>
    <n v="22511"/>
    <x v="3101"/>
    <x v="0"/>
    <x v="0"/>
    <x v="0"/>
    <s v="03.16.15"/>
    <x v="0"/>
    <x v="0"/>
    <x v="0"/>
    <s v="Direção Financeira"/>
    <s v="03.16.15"/>
    <s v="Direção Financeira"/>
    <s v="03.16.15"/>
    <x v="38"/>
    <x v="0"/>
    <x v="0"/>
    <x v="0"/>
    <x v="0"/>
    <x v="0"/>
    <x v="0"/>
    <x v="0"/>
    <x v="11"/>
    <s v="2024-12-17"/>
    <x v="3"/>
    <n v="22511"/>
    <x v="0"/>
    <m/>
    <x v="0"/>
    <m/>
    <x v="115"/>
    <n v="100478323"/>
    <x v="0"/>
    <x v="0"/>
    <s v="Direção Financeira"/>
    <s v="ORI"/>
    <x v="0"/>
    <m/>
    <x v="0"/>
    <x v="0"/>
    <x v="0"/>
    <x v="0"/>
    <x v="0"/>
    <x v="0"/>
    <x v="0"/>
    <x v="0"/>
    <x v="0"/>
    <x v="0"/>
    <x v="0"/>
    <s v="Direção Financeira"/>
    <x v="0"/>
    <x v="0"/>
    <x v="0"/>
    <x v="0"/>
    <x v="0"/>
    <x v="0"/>
    <x v="0"/>
    <x v="0"/>
    <x v="0"/>
    <x v="0"/>
    <x v="0"/>
    <x v="0"/>
    <s v="Pagamento a favor de Paristore Comércio Geral referente a aquisição de pequeno almoço, conforme anexo."/>
  </r>
  <r>
    <x v="0"/>
    <n v="0"/>
    <n v="0"/>
    <n v="0"/>
    <n v="89670"/>
    <x v="3102"/>
    <x v="0"/>
    <x v="0"/>
    <x v="0"/>
    <s v="01.27.02.11"/>
    <x v="18"/>
    <x v="1"/>
    <x v="1"/>
    <s v="Saneamento básico"/>
    <s v="01.27.02"/>
    <s v="Saneamento básico"/>
    <s v="01.27.02"/>
    <x v="4"/>
    <x v="0"/>
    <x v="2"/>
    <x v="2"/>
    <x v="0"/>
    <x v="1"/>
    <x v="0"/>
    <x v="0"/>
    <x v="11"/>
    <s v="2024-12-17"/>
    <x v="3"/>
    <n v="89670"/>
    <x v="0"/>
    <m/>
    <x v="0"/>
    <m/>
    <x v="2"/>
    <n v="100474696"/>
    <x v="0"/>
    <x v="1"/>
    <s v="Reforço do saneamento básico"/>
    <s v="ORI"/>
    <x v="0"/>
    <m/>
    <x v="0"/>
    <x v="0"/>
    <x v="0"/>
    <x v="0"/>
    <x v="0"/>
    <x v="0"/>
    <x v="0"/>
    <x v="0"/>
    <x v="0"/>
    <x v="0"/>
    <x v="0"/>
    <s v="Reforço do saneamento básico"/>
    <x v="0"/>
    <x v="0"/>
    <x v="0"/>
    <x v="0"/>
    <x v="1"/>
    <x v="0"/>
    <x v="0"/>
    <x v="0"/>
    <x v="0"/>
    <x v="0"/>
    <x v="1"/>
    <x v="0"/>
    <s v="Pagamento prestação de serviço, reforço saneamento básico, referente ao mês de dezembro 2024, conforme anexo."/>
  </r>
  <r>
    <x v="0"/>
    <n v="0"/>
    <n v="0"/>
    <n v="0"/>
    <n v="4533"/>
    <x v="3102"/>
    <x v="0"/>
    <x v="0"/>
    <x v="0"/>
    <s v="01.27.02.11"/>
    <x v="18"/>
    <x v="1"/>
    <x v="1"/>
    <s v="Saneamento básico"/>
    <s v="01.27.02"/>
    <s v="Saneamento básico"/>
    <s v="01.27.02"/>
    <x v="4"/>
    <x v="0"/>
    <x v="2"/>
    <x v="2"/>
    <x v="0"/>
    <x v="1"/>
    <x v="0"/>
    <x v="0"/>
    <x v="11"/>
    <s v="2024-12-17"/>
    <x v="3"/>
    <n v="4533"/>
    <x v="0"/>
    <m/>
    <x v="0"/>
    <m/>
    <x v="160"/>
    <n v="100478627"/>
    <x v="0"/>
    <x v="9"/>
    <s v="Reforço do saneamento básico"/>
    <s v="ORI"/>
    <x v="0"/>
    <m/>
    <x v="0"/>
    <x v="0"/>
    <x v="0"/>
    <x v="0"/>
    <x v="0"/>
    <x v="0"/>
    <x v="0"/>
    <x v="0"/>
    <x v="0"/>
    <x v="0"/>
    <x v="0"/>
    <s v="Reforço do saneamento básico"/>
    <x v="0"/>
    <x v="0"/>
    <x v="0"/>
    <x v="0"/>
    <x v="1"/>
    <x v="0"/>
    <x v="0"/>
    <x v="0"/>
    <x v="0"/>
    <x v="0"/>
    <x v="9"/>
    <x v="0"/>
    <s v="Pagamento prestação de serviço, reforço saneamento básico, referente ao mês de dezembro 2024, conforme anexo."/>
  </r>
  <r>
    <x v="0"/>
    <n v="0"/>
    <n v="0"/>
    <n v="0"/>
    <n v="514263"/>
    <x v="3102"/>
    <x v="0"/>
    <x v="0"/>
    <x v="0"/>
    <s v="01.27.02.11"/>
    <x v="18"/>
    <x v="1"/>
    <x v="1"/>
    <s v="Saneamento básico"/>
    <s v="01.27.02"/>
    <s v="Saneamento básico"/>
    <s v="01.27.02"/>
    <x v="4"/>
    <x v="0"/>
    <x v="2"/>
    <x v="2"/>
    <x v="0"/>
    <x v="1"/>
    <x v="0"/>
    <x v="0"/>
    <x v="11"/>
    <s v="2024-12-17"/>
    <x v="3"/>
    <n v="514263"/>
    <x v="0"/>
    <m/>
    <x v="0"/>
    <m/>
    <x v="6"/>
    <n v="100474914"/>
    <x v="0"/>
    <x v="0"/>
    <s v="Reforço do saneamento básico"/>
    <s v="ORI"/>
    <x v="0"/>
    <m/>
    <x v="0"/>
    <x v="0"/>
    <x v="0"/>
    <x v="0"/>
    <x v="0"/>
    <x v="0"/>
    <x v="0"/>
    <x v="0"/>
    <x v="0"/>
    <x v="0"/>
    <x v="0"/>
    <s v="Reforço do saneamento básico"/>
    <x v="0"/>
    <x v="0"/>
    <x v="0"/>
    <x v="0"/>
    <x v="1"/>
    <x v="0"/>
    <x v="0"/>
    <x v="0"/>
    <x v="0"/>
    <x v="0"/>
    <x v="0"/>
    <x v="0"/>
    <s v="Pagamento prestação de serviço, reforço saneamento básico, referente ao mês de dezembro 2024, conforme anexo."/>
  </r>
  <r>
    <x v="0"/>
    <n v="0"/>
    <n v="0"/>
    <n v="0"/>
    <n v="167971"/>
    <x v="3103"/>
    <x v="0"/>
    <x v="0"/>
    <x v="0"/>
    <s v="03.16.15"/>
    <x v="0"/>
    <x v="0"/>
    <x v="0"/>
    <s v="Direção Financeira"/>
    <s v="03.16.15"/>
    <s v="Direção Financeira"/>
    <s v="03.16.15"/>
    <x v="43"/>
    <x v="0"/>
    <x v="0"/>
    <x v="1"/>
    <x v="0"/>
    <x v="0"/>
    <x v="0"/>
    <x v="0"/>
    <x v="10"/>
    <s v="2024-11-29"/>
    <x v="3"/>
    <n v="167971"/>
    <x v="0"/>
    <m/>
    <x v="0"/>
    <m/>
    <x v="6"/>
    <n v="100474914"/>
    <x v="0"/>
    <x v="0"/>
    <s v="Direção Financeira"/>
    <s v="ORI"/>
    <x v="0"/>
    <m/>
    <x v="0"/>
    <x v="0"/>
    <x v="0"/>
    <x v="0"/>
    <x v="0"/>
    <x v="0"/>
    <x v="0"/>
    <x v="0"/>
    <x v="0"/>
    <x v="0"/>
    <x v="0"/>
    <s v="Direção Financeira"/>
    <x v="0"/>
    <x v="0"/>
    <x v="0"/>
    <x v="0"/>
    <x v="0"/>
    <x v="0"/>
    <x v="0"/>
    <x v="0"/>
    <x v="0"/>
    <x v="0"/>
    <x v="0"/>
    <x v="0"/>
    <s v="Pagamento despesas bancárias, conforme proposta em anexo"/>
  </r>
  <r>
    <x v="0"/>
    <n v="0"/>
    <n v="0"/>
    <n v="0"/>
    <n v="2442987"/>
    <x v="3104"/>
    <x v="0"/>
    <x v="0"/>
    <x v="0"/>
    <s v="03.16.15"/>
    <x v="0"/>
    <x v="0"/>
    <x v="0"/>
    <s v="Direção Financeira"/>
    <s v="03.16.15"/>
    <s v="Direção Financeira"/>
    <s v="03.16.15"/>
    <x v="54"/>
    <x v="0"/>
    <x v="0"/>
    <x v="0"/>
    <x v="0"/>
    <x v="0"/>
    <x v="0"/>
    <x v="0"/>
    <x v="10"/>
    <s v="2024-11-29"/>
    <x v="3"/>
    <n v="2442987"/>
    <x v="0"/>
    <m/>
    <x v="0"/>
    <m/>
    <x v="6"/>
    <n v="100474914"/>
    <x v="0"/>
    <x v="0"/>
    <s v="Direção Financeira"/>
    <s v="ORI"/>
    <x v="0"/>
    <m/>
    <x v="0"/>
    <x v="0"/>
    <x v="0"/>
    <x v="0"/>
    <x v="0"/>
    <x v="0"/>
    <x v="0"/>
    <x v="0"/>
    <x v="0"/>
    <x v="0"/>
    <x v="0"/>
    <s v="Direção Financeira"/>
    <x v="0"/>
    <x v="0"/>
    <x v="0"/>
    <x v="0"/>
    <x v="0"/>
    <x v="0"/>
    <x v="0"/>
    <x v="0"/>
    <x v="0"/>
    <x v="0"/>
    <x v="0"/>
    <x v="0"/>
    <s v="Pagamento juros de empréstimos, conforme anexo."/>
  </r>
  <r>
    <x v="1"/>
    <n v="0"/>
    <n v="0"/>
    <n v="0"/>
    <n v="299000"/>
    <x v="3105"/>
    <x v="0"/>
    <x v="0"/>
    <x v="0"/>
    <s v="01.27.06.80"/>
    <x v="1"/>
    <x v="1"/>
    <x v="1"/>
    <s v="Requalificação Urbana e habitação"/>
    <s v="01.27.06"/>
    <s v="Requalificação Urbana e habitação"/>
    <s v="01.27.06"/>
    <x v="1"/>
    <x v="0"/>
    <x v="0"/>
    <x v="0"/>
    <x v="0"/>
    <x v="1"/>
    <x v="1"/>
    <x v="0"/>
    <x v="11"/>
    <s v="2024-12-17"/>
    <x v="3"/>
    <n v="299000"/>
    <x v="0"/>
    <m/>
    <x v="0"/>
    <m/>
    <x v="55"/>
    <n v="100478943"/>
    <x v="0"/>
    <x v="0"/>
    <s v="Requalificação Urbana de Veneza"/>
    <s v="ORI"/>
    <x v="0"/>
    <m/>
    <x v="0"/>
    <x v="0"/>
    <x v="0"/>
    <x v="0"/>
    <x v="0"/>
    <x v="0"/>
    <x v="0"/>
    <x v="0"/>
    <x v="0"/>
    <x v="0"/>
    <x v="0"/>
    <s v="Requalificação Urbana de Veneza"/>
    <x v="0"/>
    <x v="0"/>
    <x v="0"/>
    <x v="0"/>
    <x v="1"/>
    <x v="0"/>
    <x v="0"/>
    <x v="0"/>
    <x v="0"/>
    <x v="0"/>
    <x v="0"/>
    <x v="0"/>
    <s v="Pagamento a favor de Comercio Transporte Construção- M.A, para a aquisição de 060 sacos de cimentos para as obras de requalificação urbana e ambiental de praia de Veneza, conforme anexo."/>
  </r>
  <r>
    <x v="0"/>
    <n v="0"/>
    <n v="0"/>
    <n v="0"/>
    <n v="6933"/>
    <x v="3106"/>
    <x v="0"/>
    <x v="0"/>
    <x v="0"/>
    <s v="03.16.15"/>
    <x v="0"/>
    <x v="0"/>
    <x v="0"/>
    <s v="Direção Financeira"/>
    <s v="03.16.15"/>
    <s v="Direção Financeira"/>
    <s v="03.16.15"/>
    <x v="64"/>
    <x v="0"/>
    <x v="0"/>
    <x v="0"/>
    <x v="0"/>
    <x v="0"/>
    <x v="0"/>
    <x v="0"/>
    <x v="11"/>
    <s v="2024-12-17"/>
    <x v="3"/>
    <n v="6933"/>
    <x v="0"/>
    <m/>
    <x v="0"/>
    <m/>
    <x v="472"/>
    <n v="100479791"/>
    <x v="0"/>
    <x v="0"/>
    <s v="Direção Financeira"/>
    <s v="ORI"/>
    <x v="0"/>
    <m/>
    <x v="0"/>
    <x v="0"/>
    <x v="0"/>
    <x v="0"/>
    <x v="0"/>
    <x v="0"/>
    <x v="0"/>
    <x v="0"/>
    <x v="0"/>
    <x v="0"/>
    <x v="0"/>
    <s v="Direção Financeira"/>
    <x v="0"/>
    <x v="0"/>
    <x v="0"/>
    <x v="0"/>
    <x v="0"/>
    <x v="0"/>
    <x v="0"/>
    <x v="0"/>
    <x v="0"/>
    <x v="0"/>
    <x v="0"/>
    <x v="0"/>
    <s v="Pagamento de subsidio a favor do SR. Edmilson Furtado Martins, pelos trabalhos realizados na recolha de resíduos Urbanos no decurso mês de novembro de 2024, conforme anexo."/>
  </r>
  <r>
    <x v="0"/>
    <n v="0"/>
    <n v="0"/>
    <n v="0"/>
    <n v="21000"/>
    <x v="3107"/>
    <x v="0"/>
    <x v="0"/>
    <x v="0"/>
    <s v="01.27.04.03"/>
    <x v="4"/>
    <x v="1"/>
    <x v="1"/>
    <s v="Infra-Estruturas e Transportes"/>
    <s v="01.27.04"/>
    <s v="Infra-Estruturas e Transportes"/>
    <s v="01.27.04"/>
    <x v="4"/>
    <x v="0"/>
    <x v="2"/>
    <x v="2"/>
    <x v="0"/>
    <x v="1"/>
    <x v="0"/>
    <x v="0"/>
    <x v="11"/>
    <s v="2024-12-18"/>
    <x v="3"/>
    <n v="21000"/>
    <x v="0"/>
    <m/>
    <x v="0"/>
    <m/>
    <x v="473"/>
    <n v="100479360"/>
    <x v="0"/>
    <x v="0"/>
    <s v="Plano de emergencia da epoca de chuvas"/>
    <s v="ORI"/>
    <x v="0"/>
    <m/>
    <x v="0"/>
    <x v="0"/>
    <x v="0"/>
    <x v="0"/>
    <x v="0"/>
    <x v="0"/>
    <x v="0"/>
    <x v="0"/>
    <x v="0"/>
    <x v="0"/>
    <x v="0"/>
    <s v="Plano de emergencia da epoca de chuvas"/>
    <x v="0"/>
    <x v="0"/>
    <x v="0"/>
    <x v="0"/>
    <x v="1"/>
    <x v="0"/>
    <x v="0"/>
    <x v="0"/>
    <x v="0"/>
    <x v="0"/>
    <x v="0"/>
    <x v="0"/>
    <s v="Pagamento a favor de Construções Felisberto Ferreira, pela a aquisição de serviços de voltas de areia, brita e paralelo para as obras requalificação urbana de ambiental de Achada Batalha, conforme anexo."/>
  </r>
  <r>
    <x v="0"/>
    <n v="0"/>
    <n v="0"/>
    <n v="0"/>
    <n v="5448"/>
    <x v="3108"/>
    <x v="0"/>
    <x v="1"/>
    <x v="0"/>
    <s v="80.02.10.26"/>
    <x v="13"/>
    <x v="2"/>
    <x v="2"/>
    <s v="Outros"/>
    <s v="80.02.10"/>
    <s v="Outros"/>
    <s v="80.02.10"/>
    <x v="34"/>
    <x v="0"/>
    <x v="1"/>
    <x v="9"/>
    <x v="1"/>
    <x v="2"/>
    <x v="2"/>
    <x v="0"/>
    <x v="11"/>
    <s v="2024-12-16"/>
    <x v="3"/>
    <n v="5448"/>
    <x v="0"/>
    <m/>
    <x v="0"/>
    <m/>
    <x v="15"/>
    <n v="100479277"/>
    <x v="0"/>
    <x v="0"/>
    <s v="Retenção Sansung"/>
    <s v="ORI"/>
    <x v="0"/>
    <s v="RS"/>
    <x v="0"/>
    <x v="0"/>
    <x v="0"/>
    <x v="0"/>
    <x v="0"/>
    <x v="0"/>
    <x v="0"/>
    <x v="0"/>
    <x v="0"/>
    <x v="0"/>
    <x v="0"/>
    <s v="Retenção Sansung"/>
    <x v="0"/>
    <x v="0"/>
    <x v="0"/>
    <x v="0"/>
    <x v="2"/>
    <x v="0"/>
    <x v="0"/>
    <x v="0"/>
    <x v="0"/>
    <x v="1"/>
    <x v="0"/>
    <x v="0"/>
    <s v="RETENCAO OT"/>
  </r>
  <r>
    <x v="0"/>
    <n v="0"/>
    <n v="0"/>
    <n v="0"/>
    <n v="662"/>
    <x v="3109"/>
    <x v="0"/>
    <x v="1"/>
    <x v="0"/>
    <s v="80.02.01"/>
    <x v="2"/>
    <x v="2"/>
    <x v="2"/>
    <s v="Retenções Iur"/>
    <s v="80.02.01"/>
    <s v="Retenções Iur"/>
    <s v="80.02.01"/>
    <x v="2"/>
    <x v="0"/>
    <x v="1"/>
    <x v="0"/>
    <x v="1"/>
    <x v="2"/>
    <x v="2"/>
    <x v="0"/>
    <x v="11"/>
    <s v="2024-12-16"/>
    <x v="3"/>
    <n v="662"/>
    <x v="0"/>
    <m/>
    <x v="0"/>
    <m/>
    <x v="2"/>
    <n v="100474696"/>
    <x v="0"/>
    <x v="0"/>
    <s v="Retenções Iur"/>
    <s v="ORI"/>
    <x v="0"/>
    <s v="RIUR"/>
    <x v="0"/>
    <x v="0"/>
    <x v="0"/>
    <x v="0"/>
    <x v="0"/>
    <x v="0"/>
    <x v="0"/>
    <x v="0"/>
    <x v="0"/>
    <x v="0"/>
    <x v="0"/>
    <s v="Retenções Iur"/>
    <x v="0"/>
    <x v="0"/>
    <x v="0"/>
    <x v="0"/>
    <x v="2"/>
    <x v="0"/>
    <x v="0"/>
    <x v="0"/>
    <x v="0"/>
    <x v="1"/>
    <x v="0"/>
    <x v="0"/>
    <s v="RETENCAO OT"/>
  </r>
  <r>
    <x v="0"/>
    <n v="0"/>
    <n v="0"/>
    <n v="0"/>
    <n v="5000"/>
    <x v="3110"/>
    <x v="0"/>
    <x v="1"/>
    <x v="0"/>
    <s v="80.02.10.28"/>
    <x v="60"/>
    <x v="2"/>
    <x v="2"/>
    <s v="Outros"/>
    <s v="80.02.10"/>
    <s v="Outros"/>
    <s v="80.02.10"/>
    <x v="34"/>
    <x v="0"/>
    <x v="1"/>
    <x v="9"/>
    <x v="1"/>
    <x v="2"/>
    <x v="2"/>
    <x v="0"/>
    <x v="11"/>
    <s v="2024-12-16"/>
    <x v="3"/>
    <n v="5000"/>
    <x v="0"/>
    <m/>
    <x v="0"/>
    <m/>
    <x v="17"/>
    <n v="100479279"/>
    <x v="0"/>
    <x v="0"/>
    <s v="Desconto Vencimento"/>
    <s v="ORI"/>
    <x v="0"/>
    <s v="DV"/>
    <x v="0"/>
    <x v="0"/>
    <x v="0"/>
    <x v="0"/>
    <x v="0"/>
    <x v="0"/>
    <x v="0"/>
    <x v="0"/>
    <x v="0"/>
    <x v="0"/>
    <x v="0"/>
    <s v="Desconto Vencimento"/>
    <x v="0"/>
    <x v="0"/>
    <x v="0"/>
    <x v="0"/>
    <x v="2"/>
    <x v="0"/>
    <x v="0"/>
    <x v="0"/>
    <x v="0"/>
    <x v="1"/>
    <x v="0"/>
    <x v="0"/>
    <s v="RETENCAO OT"/>
  </r>
  <r>
    <x v="0"/>
    <n v="0"/>
    <n v="0"/>
    <n v="0"/>
    <n v="78720"/>
    <x v="3111"/>
    <x v="0"/>
    <x v="1"/>
    <x v="0"/>
    <s v="80.02.10.01"/>
    <x v="16"/>
    <x v="2"/>
    <x v="2"/>
    <s v="Outros"/>
    <s v="80.02.10"/>
    <s v="Outros"/>
    <s v="80.02.10"/>
    <x v="37"/>
    <x v="0"/>
    <x v="1"/>
    <x v="0"/>
    <x v="1"/>
    <x v="2"/>
    <x v="2"/>
    <x v="0"/>
    <x v="11"/>
    <s v="2024-12-16"/>
    <x v="3"/>
    <n v="7872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3280"/>
    <x v="3112"/>
    <x v="0"/>
    <x v="1"/>
    <x v="0"/>
    <s v="80.02.10.02"/>
    <x v="42"/>
    <x v="2"/>
    <x v="2"/>
    <s v="Outros"/>
    <s v="80.02.10"/>
    <s v="Outros"/>
    <s v="80.02.10"/>
    <x v="67"/>
    <x v="0"/>
    <x v="1"/>
    <x v="0"/>
    <x v="1"/>
    <x v="2"/>
    <x v="2"/>
    <x v="0"/>
    <x v="11"/>
    <s v="2024-12-16"/>
    <x v="3"/>
    <n v="3280"/>
    <x v="0"/>
    <m/>
    <x v="0"/>
    <m/>
    <x v="16"/>
    <n v="100474707"/>
    <x v="0"/>
    <x v="0"/>
    <s v="Retençoes STAPS"/>
    <s v="ORI"/>
    <x v="0"/>
    <s v="RSND"/>
    <x v="0"/>
    <x v="0"/>
    <x v="0"/>
    <x v="0"/>
    <x v="0"/>
    <x v="0"/>
    <x v="0"/>
    <x v="0"/>
    <x v="0"/>
    <x v="0"/>
    <x v="0"/>
    <s v="Retençoes STAPS"/>
    <x v="0"/>
    <x v="0"/>
    <x v="0"/>
    <x v="0"/>
    <x v="2"/>
    <x v="0"/>
    <x v="0"/>
    <x v="0"/>
    <x v="0"/>
    <x v="1"/>
    <x v="0"/>
    <x v="0"/>
    <s v="RETENCAO OT"/>
  </r>
  <r>
    <x v="0"/>
    <n v="0"/>
    <n v="0"/>
    <n v="0"/>
    <n v="310"/>
    <x v="3113"/>
    <x v="0"/>
    <x v="1"/>
    <x v="0"/>
    <s v="80.02.10.24"/>
    <x v="47"/>
    <x v="2"/>
    <x v="2"/>
    <s v="Outros"/>
    <s v="80.02.10"/>
    <s v="Outros"/>
    <s v="80.02.10"/>
    <x v="67"/>
    <x v="0"/>
    <x v="1"/>
    <x v="0"/>
    <x v="1"/>
    <x v="2"/>
    <x v="2"/>
    <x v="0"/>
    <x v="11"/>
    <s v="2024-12-16"/>
    <x v="3"/>
    <n v="310"/>
    <x v="0"/>
    <m/>
    <x v="0"/>
    <m/>
    <x v="18"/>
    <n v="100478987"/>
    <x v="0"/>
    <x v="0"/>
    <s v="Retenções SIACSA"/>
    <s v="ORI"/>
    <x v="0"/>
    <s v="SIACSA"/>
    <x v="0"/>
    <x v="0"/>
    <x v="0"/>
    <x v="0"/>
    <x v="0"/>
    <x v="0"/>
    <x v="0"/>
    <x v="0"/>
    <x v="0"/>
    <x v="0"/>
    <x v="0"/>
    <s v="Retenções SIACSA"/>
    <x v="0"/>
    <x v="0"/>
    <x v="0"/>
    <x v="0"/>
    <x v="2"/>
    <x v="0"/>
    <x v="0"/>
    <x v="0"/>
    <x v="0"/>
    <x v="1"/>
    <x v="0"/>
    <x v="0"/>
    <s v="RETENCAO OT"/>
  </r>
  <r>
    <x v="0"/>
    <n v="0"/>
    <n v="0"/>
    <n v="0"/>
    <n v="6963"/>
    <x v="3114"/>
    <x v="0"/>
    <x v="1"/>
    <x v="0"/>
    <s v="80.02.10.26"/>
    <x v="13"/>
    <x v="2"/>
    <x v="2"/>
    <s v="Outros"/>
    <s v="80.02.10"/>
    <s v="Outros"/>
    <s v="80.02.10"/>
    <x v="34"/>
    <x v="0"/>
    <x v="1"/>
    <x v="9"/>
    <x v="1"/>
    <x v="2"/>
    <x v="2"/>
    <x v="0"/>
    <x v="11"/>
    <s v="2024-12-16"/>
    <x v="3"/>
    <n v="6963"/>
    <x v="0"/>
    <m/>
    <x v="0"/>
    <m/>
    <x v="15"/>
    <n v="100479277"/>
    <x v="0"/>
    <x v="0"/>
    <s v="Retenção Sansung"/>
    <s v="ORI"/>
    <x v="0"/>
    <s v="RS"/>
    <x v="0"/>
    <x v="0"/>
    <x v="0"/>
    <x v="0"/>
    <x v="0"/>
    <x v="0"/>
    <x v="0"/>
    <x v="0"/>
    <x v="0"/>
    <x v="0"/>
    <x v="0"/>
    <s v="Retenção Sansung"/>
    <x v="0"/>
    <x v="0"/>
    <x v="0"/>
    <x v="0"/>
    <x v="2"/>
    <x v="0"/>
    <x v="0"/>
    <x v="0"/>
    <x v="0"/>
    <x v="1"/>
    <x v="0"/>
    <x v="0"/>
    <s v="RETENCAO OT"/>
  </r>
  <r>
    <x v="0"/>
    <n v="0"/>
    <n v="0"/>
    <n v="0"/>
    <n v="10834"/>
    <x v="3115"/>
    <x v="0"/>
    <x v="1"/>
    <x v="0"/>
    <s v="80.02.01"/>
    <x v="2"/>
    <x v="2"/>
    <x v="2"/>
    <s v="Retenções Iur"/>
    <s v="80.02.01"/>
    <s v="Retenções Iur"/>
    <s v="80.02.01"/>
    <x v="2"/>
    <x v="0"/>
    <x v="1"/>
    <x v="0"/>
    <x v="1"/>
    <x v="2"/>
    <x v="2"/>
    <x v="0"/>
    <x v="11"/>
    <s v="2024-12-16"/>
    <x v="3"/>
    <n v="10834"/>
    <x v="0"/>
    <m/>
    <x v="0"/>
    <m/>
    <x v="2"/>
    <n v="100474696"/>
    <x v="0"/>
    <x v="0"/>
    <s v="Retenções Iur"/>
    <s v="ORI"/>
    <x v="0"/>
    <s v="RIUR"/>
    <x v="0"/>
    <x v="0"/>
    <x v="0"/>
    <x v="0"/>
    <x v="0"/>
    <x v="0"/>
    <x v="0"/>
    <x v="0"/>
    <x v="0"/>
    <x v="0"/>
    <x v="0"/>
    <s v="Retenções Iur"/>
    <x v="0"/>
    <x v="0"/>
    <x v="0"/>
    <x v="0"/>
    <x v="2"/>
    <x v="0"/>
    <x v="0"/>
    <x v="0"/>
    <x v="0"/>
    <x v="1"/>
    <x v="0"/>
    <x v="0"/>
    <s v="RETENCAO OT"/>
  </r>
  <r>
    <x v="0"/>
    <n v="0"/>
    <n v="0"/>
    <n v="0"/>
    <n v="8213"/>
    <x v="3116"/>
    <x v="0"/>
    <x v="1"/>
    <x v="0"/>
    <s v="80.02.10.01"/>
    <x v="16"/>
    <x v="2"/>
    <x v="2"/>
    <s v="Outros"/>
    <s v="80.02.10"/>
    <s v="Outros"/>
    <s v="80.02.10"/>
    <x v="37"/>
    <x v="0"/>
    <x v="1"/>
    <x v="0"/>
    <x v="1"/>
    <x v="2"/>
    <x v="2"/>
    <x v="0"/>
    <x v="11"/>
    <s v="2024-12-16"/>
    <x v="3"/>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9391"/>
    <x v="3117"/>
    <x v="0"/>
    <x v="1"/>
    <x v="0"/>
    <s v="80.02.01"/>
    <x v="2"/>
    <x v="2"/>
    <x v="2"/>
    <s v="Retenções Iur"/>
    <s v="80.02.01"/>
    <s v="Retenções Iur"/>
    <s v="80.02.01"/>
    <x v="2"/>
    <x v="0"/>
    <x v="1"/>
    <x v="0"/>
    <x v="1"/>
    <x v="2"/>
    <x v="2"/>
    <x v="0"/>
    <x v="11"/>
    <s v="2024-12-16"/>
    <x v="3"/>
    <n v="9391"/>
    <x v="0"/>
    <m/>
    <x v="0"/>
    <m/>
    <x v="2"/>
    <n v="100474696"/>
    <x v="0"/>
    <x v="0"/>
    <s v="Retenções Iur"/>
    <s v="ORI"/>
    <x v="0"/>
    <s v="RIUR"/>
    <x v="0"/>
    <x v="0"/>
    <x v="0"/>
    <x v="0"/>
    <x v="0"/>
    <x v="0"/>
    <x v="0"/>
    <x v="0"/>
    <x v="0"/>
    <x v="0"/>
    <x v="0"/>
    <s v="Retenções Iur"/>
    <x v="0"/>
    <x v="0"/>
    <x v="0"/>
    <x v="0"/>
    <x v="2"/>
    <x v="0"/>
    <x v="0"/>
    <x v="0"/>
    <x v="0"/>
    <x v="1"/>
    <x v="0"/>
    <x v="0"/>
    <s v="RETENCAO OT"/>
  </r>
  <r>
    <x v="0"/>
    <n v="0"/>
    <n v="0"/>
    <n v="0"/>
    <n v="11224"/>
    <x v="3118"/>
    <x v="0"/>
    <x v="1"/>
    <x v="0"/>
    <s v="80.02.10.01"/>
    <x v="16"/>
    <x v="2"/>
    <x v="2"/>
    <s v="Outros"/>
    <s v="80.02.10"/>
    <s v="Outros"/>
    <s v="80.02.10"/>
    <x v="37"/>
    <x v="0"/>
    <x v="1"/>
    <x v="0"/>
    <x v="1"/>
    <x v="2"/>
    <x v="2"/>
    <x v="0"/>
    <x v="11"/>
    <s v="2024-12-16"/>
    <x v="3"/>
    <n v="11224"/>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8379"/>
    <x v="3119"/>
    <x v="0"/>
    <x v="1"/>
    <x v="0"/>
    <s v="80.02.01"/>
    <x v="2"/>
    <x v="2"/>
    <x v="2"/>
    <s v="Retenções Iur"/>
    <s v="80.02.01"/>
    <s v="Retenções Iur"/>
    <s v="80.02.01"/>
    <x v="2"/>
    <x v="0"/>
    <x v="1"/>
    <x v="0"/>
    <x v="1"/>
    <x v="2"/>
    <x v="2"/>
    <x v="0"/>
    <x v="11"/>
    <s v="2024-12-16"/>
    <x v="3"/>
    <n v="8379"/>
    <x v="0"/>
    <m/>
    <x v="0"/>
    <m/>
    <x v="2"/>
    <n v="100474696"/>
    <x v="0"/>
    <x v="0"/>
    <s v="Retenções Iur"/>
    <s v="ORI"/>
    <x v="0"/>
    <s v="RIUR"/>
    <x v="0"/>
    <x v="0"/>
    <x v="0"/>
    <x v="0"/>
    <x v="0"/>
    <x v="0"/>
    <x v="0"/>
    <x v="0"/>
    <x v="0"/>
    <x v="0"/>
    <x v="0"/>
    <s v="Retenções Iur"/>
    <x v="0"/>
    <x v="0"/>
    <x v="0"/>
    <x v="0"/>
    <x v="2"/>
    <x v="0"/>
    <x v="0"/>
    <x v="0"/>
    <x v="0"/>
    <x v="1"/>
    <x v="0"/>
    <x v="0"/>
    <s v="RETENCAO OT"/>
  </r>
  <r>
    <x v="0"/>
    <n v="0"/>
    <n v="0"/>
    <n v="0"/>
    <n v="6240"/>
    <x v="3120"/>
    <x v="0"/>
    <x v="1"/>
    <x v="0"/>
    <s v="80.02.10.01"/>
    <x v="16"/>
    <x v="2"/>
    <x v="2"/>
    <s v="Outros"/>
    <s v="80.02.10"/>
    <s v="Outros"/>
    <s v="80.02.10"/>
    <x v="37"/>
    <x v="0"/>
    <x v="1"/>
    <x v="0"/>
    <x v="1"/>
    <x v="2"/>
    <x v="2"/>
    <x v="0"/>
    <x v="11"/>
    <s v="2024-12-16"/>
    <x v="3"/>
    <n v="62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834"/>
    <x v="3121"/>
    <x v="0"/>
    <x v="1"/>
    <x v="0"/>
    <s v="80.02.01"/>
    <x v="2"/>
    <x v="2"/>
    <x v="2"/>
    <s v="Retenções Iur"/>
    <s v="80.02.01"/>
    <s v="Retenções Iur"/>
    <s v="80.02.01"/>
    <x v="2"/>
    <x v="0"/>
    <x v="1"/>
    <x v="0"/>
    <x v="1"/>
    <x v="2"/>
    <x v="2"/>
    <x v="0"/>
    <x v="11"/>
    <s v="2024-12-16"/>
    <x v="3"/>
    <n v="10834"/>
    <x v="0"/>
    <m/>
    <x v="0"/>
    <m/>
    <x v="2"/>
    <n v="100474696"/>
    <x v="0"/>
    <x v="0"/>
    <s v="Retenções Iur"/>
    <s v="ORI"/>
    <x v="0"/>
    <s v="RIUR"/>
    <x v="0"/>
    <x v="0"/>
    <x v="0"/>
    <x v="0"/>
    <x v="0"/>
    <x v="0"/>
    <x v="0"/>
    <x v="0"/>
    <x v="0"/>
    <x v="0"/>
    <x v="0"/>
    <s v="Retenções Iur"/>
    <x v="0"/>
    <x v="0"/>
    <x v="0"/>
    <x v="0"/>
    <x v="2"/>
    <x v="0"/>
    <x v="0"/>
    <x v="0"/>
    <x v="0"/>
    <x v="1"/>
    <x v="0"/>
    <x v="0"/>
    <s v="RETENCAO OT"/>
  </r>
  <r>
    <x v="0"/>
    <n v="0"/>
    <n v="0"/>
    <n v="0"/>
    <n v="8213"/>
    <x v="3122"/>
    <x v="0"/>
    <x v="1"/>
    <x v="0"/>
    <s v="80.02.10.01"/>
    <x v="16"/>
    <x v="2"/>
    <x v="2"/>
    <s v="Outros"/>
    <s v="80.02.10"/>
    <s v="Outros"/>
    <s v="80.02.10"/>
    <x v="37"/>
    <x v="0"/>
    <x v="1"/>
    <x v="0"/>
    <x v="1"/>
    <x v="2"/>
    <x v="2"/>
    <x v="0"/>
    <x v="11"/>
    <s v="2024-12-16"/>
    <x v="3"/>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0000"/>
    <x v="3123"/>
    <x v="0"/>
    <x v="0"/>
    <x v="0"/>
    <s v="01.25.03.12"/>
    <x v="6"/>
    <x v="3"/>
    <x v="3"/>
    <s v="Emprego e Formação profissional"/>
    <s v="01.25.03"/>
    <s v="Emprego e Formação profissional"/>
    <s v="01.25.03"/>
    <x v="4"/>
    <x v="0"/>
    <x v="2"/>
    <x v="2"/>
    <x v="0"/>
    <x v="1"/>
    <x v="0"/>
    <x v="0"/>
    <x v="11"/>
    <s v="2024-12-18"/>
    <x v="3"/>
    <n v="60000"/>
    <x v="0"/>
    <m/>
    <x v="0"/>
    <m/>
    <x v="271"/>
    <n v="100479734"/>
    <x v="0"/>
    <x v="0"/>
    <s v="Estágios Profissionais e Promoção de Emprego"/>
    <s v="ORI"/>
    <x v="0"/>
    <m/>
    <x v="0"/>
    <x v="0"/>
    <x v="0"/>
    <x v="0"/>
    <x v="0"/>
    <x v="0"/>
    <x v="0"/>
    <x v="0"/>
    <x v="0"/>
    <x v="0"/>
    <x v="0"/>
    <s v="Estágios Profissionais e Promoção de Emprego"/>
    <x v="0"/>
    <x v="0"/>
    <x v="0"/>
    <x v="0"/>
    <x v="1"/>
    <x v="0"/>
    <x v="0"/>
    <x v="0"/>
    <x v="0"/>
    <x v="0"/>
    <x v="0"/>
    <x v="0"/>
    <s v="Apoio social a favor da Sra. Maria Inilda De Jesus Mendes De Carvalho, para reforço de negócio, conforme anexo."/>
  </r>
  <r>
    <x v="0"/>
    <n v="0"/>
    <n v="0"/>
    <n v="0"/>
    <n v="7000"/>
    <x v="3124"/>
    <x v="0"/>
    <x v="0"/>
    <x v="0"/>
    <s v="03.16.17"/>
    <x v="51"/>
    <x v="0"/>
    <x v="0"/>
    <s v="Direção Proteção Civil"/>
    <s v="03.16.17"/>
    <s v="Direção Proteção Civil"/>
    <s v="03.16.17"/>
    <x v="3"/>
    <x v="0"/>
    <x v="0"/>
    <x v="1"/>
    <x v="0"/>
    <x v="0"/>
    <x v="0"/>
    <x v="0"/>
    <x v="11"/>
    <s v="2024-12-18"/>
    <x v="3"/>
    <n v="7000"/>
    <x v="0"/>
    <m/>
    <x v="0"/>
    <m/>
    <x v="174"/>
    <n v="100476021"/>
    <x v="0"/>
    <x v="0"/>
    <s v="Direção Proteção Civil"/>
    <s v="ORI"/>
    <x v="0"/>
    <m/>
    <x v="0"/>
    <x v="0"/>
    <x v="0"/>
    <x v="0"/>
    <x v="0"/>
    <x v="0"/>
    <x v="0"/>
    <x v="0"/>
    <x v="0"/>
    <x v="0"/>
    <x v="0"/>
    <s v="Direção Proteção Civil"/>
    <x v="0"/>
    <x v="0"/>
    <x v="0"/>
    <x v="0"/>
    <x v="0"/>
    <x v="0"/>
    <x v="0"/>
    <x v="0"/>
    <x v="0"/>
    <x v="0"/>
    <x v="0"/>
    <x v="0"/>
    <s v="Ajuda de custo a favor do SR. Edmilson Adriano Leal Tavares pela sua deslocação em missão de serviço a cidade da Praia nos dia 11 a 15/12 de 2024, conforme justificativo em anexo."/>
  </r>
  <r>
    <x v="0"/>
    <n v="0"/>
    <n v="0"/>
    <n v="0"/>
    <n v="22999"/>
    <x v="3125"/>
    <x v="0"/>
    <x v="0"/>
    <x v="0"/>
    <s v="03.16.15"/>
    <x v="0"/>
    <x v="0"/>
    <x v="0"/>
    <s v="Direção Financeira"/>
    <s v="03.16.15"/>
    <s v="Direção Financeira"/>
    <s v="03.16.15"/>
    <x v="53"/>
    <x v="0"/>
    <x v="0"/>
    <x v="0"/>
    <x v="0"/>
    <x v="0"/>
    <x v="0"/>
    <x v="0"/>
    <x v="11"/>
    <s v="2024-12-18"/>
    <x v="3"/>
    <n v="22999"/>
    <x v="0"/>
    <m/>
    <x v="0"/>
    <m/>
    <x v="21"/>
    <n v="100391960"/>
    <x v="0"/>
    <x v="0"/>
    <s v="Direção Financeira"/>
    <s v="ORI"/>
    <x v="0"/>
    <m/>
    <x v="0"/>
    <x v="0"/>
    <x v="0"/>
    <x v="0"/>
    <x v="0"/>
    <x v="0"/>
    <x v="0"/>
    <x v="0"/>
    <x v="0"/>
    <x v="0"/>
    <x v="0"/>
    <s v="Direção Financeira"/>
    <x v="0"/>
    <x v="0"/>
    <x v="0"/>
    <x v="0"/>
    <x v="0"/>
    <x v="0"/>
    <x v="0"/>
    <x v="0"/>
    <x v="0"/>
    <x v="0"/>
    <x v="0"/>
    <x v="0"/>
    <s v="Pagamento a favor de CABO VERDE TELECOM, referente aquisição Samsung Galxy A14 64GB, conforme anexo."/>
  </r>
  <r>
    <x v="0"/>
    <n v="0"/>
    <n v="0"/>
    <n v="0"/>
    <n v="8817"/>
    <x v="3126"/>
    <x v="0"/>
    <x v="0"/>
    <x v="0"/>
    <s v="01.27.04.03"/>
    <x v="4"/>
    <x v="1"/>
    <x v="1"/>
    <s v="Infra-Estruturas e Transportes"/>
    <s v="01.27.04"/>
    <s v="Infra-Estruturas e Transportes"/>
    <s v="01.27.04"/>
    <x v="4"/>
    <x v="0"/>
    <x v="2"/>
    <x v="2"/>
    <x v="0"/>
    <x v="1"/>
    <x v="0"/>
    <x v="0"/>
    <x v="11"/>
    <s v="2024-12-19"/>
    <x v="3"/>
    <n v="8817"/>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prestação de serviços de calcetamento, correspondente a 302.39m2 de calçadas, no âmbito dos trabalhos da requalificação urbana e ambiental da comunidade dos Rebelados, conforme anexo."/>
  </r>
  <r>
    <x v="0"/>
    <n v="0"/>
    <n v="0"/>
    <n v="0"/>
    <n v="49965"/>
    <x v="3126"/>
    <x v="0"/>
    <x v="0"/>
    <x v="0"/>
    <s v="01.27.04.03"/>
    <x v="4"/>
    <x v="1"/>
    <x v="1"/>
    <s v="Infra-Estruturas e Transportes"/>
    <s v="01.27.04"/>
    <s v="Infra-Estruturas e Transportes"/>
    <s v="01.27.04"/>
    <x v="4"/>
    <x v="0"/>
    <x v="2"/>
    <x v="2"/>
    <x v="0"/>
    <x v="1"/>
    <x v="0"/>
    <x v="0"/>
    <x v="11"/>
    <s v="2024-12-19"/>
    <x v="3"/>
    <n v="49965"/>
    <x v="0"/>
    <m/>
    <x v="0"/>
    <m/>
    <x v="164"/>
    <n v="100476015"/>
    <x v="0"/>
    <x v="0"/>
    <s v="Plano de emergencia da epoca de chuvas"/>
    <s v="ORI"/>
    <x v="0"/>
    <m/>
    <x v="0"/>
    <x v="0"/>
    <x v="0"/>
    <x v="0"/>
    <x v="0"/>
    <x v="0"/>
    <x v="0"/>
    <x v="0"/>
    <x v="0"/>
    <x v="0"/>
    <x v="0"/>
    <s v="Plano de emergencia da epoca de chuvas"/>
    <x v="0"/>
    <x v="0"/>
    <x v="0"/>
    <x v="0"/>
    <x v="1"/>
    <x v="0"/>
    <x v="0"/>
    <x v="0"/>
    <x v="0"/>
    <x v="0"/>
    <x v="0"/>
    <x v="0"/>
    <s v="Pagamento  referente a prestação de serviços de calcetamento, correspondente a 302.39m2 de calçadas, no âmbito dos trabalhos da requalificação urbana e ambiental da comunidade dos Rebelados, conforme anexo."/>
  </r>
  <r>
    <x v="0"/>
    <n v="0"/>
    <n v="0"/>
    <n v="0"/>
    <n v="5000"/>
    <x v="3127"/>
    <x v="0"/>
    <x v="0"/>
    <x v="0"/>
    <s v="01.25.03.12"/>
    <x v="6"/>
    <x v="3"/>
    <x v="3"/>
    <s v="Emprego e Formação profissional"/>
    <s v="01.25.03"/>
    <s v="Emprego e Formação profissional"/>
    <s v="01.25.03"/>
    <x v="4"/>
    <x v="0"/>
    <x v="2"/>
    <x v="2"/>
    <x v="0"/>
    <x v="1"/>
    <x v="0"/>
    <x v="0"/>
    <x v="11"/>
    <s v="2024-12-19"/>
    <x v="3"/>
    <n v="5000"/>
    <x v="0"/>
    <m/>
    <x v="0"/>
    <m/>
    <x v="474"/>
    <n v="100396436"/>
    <x v="0"/>
    <x v="0"/>
    <s v="Estágios Profissionais e Promoção de Emprego"/>
    <s v="ORI"/>
    <x v="0"/>
    <m/>
    <x v="0"/>
    <x v="0"/>
    <x v="0"/>
    <x v="0"/>
    <x v="0"/>
    <x v="0"/>
    <x v="0"/>
    <x v="0"/>
    <x v="0"/>
    <x v="0"/>
    <x v="0"/>
    <s v="Estágios Profissionais e Promoção de Emprego"/>
    <x v="0"/>
    <x v="0"/>
    <x v="0"/>
    <x v="0"/>
    <x v="1"/>
    <x v="0"/>
    <x v="0"/>
    <x v="0"/>
    <x v="0"/>
    <x v="0"/>
    <x v="0"/>
    <x v="0"/>
    <s v="Apoio social a favor de ISABEL ANTONIETA RANGEL CABRAL, para aoto emprego, conforme anexo."/>
  </r>
  <r>
    <x v="0"/>
    <n v="0"/>
    <n v="0"/>
    <n v="0"/>
    <n v="10000"/>
    <x v="3128"/>
    <x v="0"/>
    <x v="0"/>
    <x v="0"/>
    <s v="03.16.15"/>
    <x v="0"/>
    <x v="0"/>
    <x v="0"/>
    <s v="Direção Financeira"/>
    <s v="03.16.15"/>
    <s v="Direção Financeira"/>
    <s v="03.16.15"/>
    <x v="39"/>
    <x v="0"/>
    <x v="0"/>
    <x v="1"/>
    <x v="1"/>
    <x v="0"/>
    <x v="0"/>
    <x v="0"/>
    <x v="11"/>
    <s v="2024-12-19"/>
    <x v="3"/>
    <n v="10000"/>
    <x v="0"/>
    <m/>
    <x v="0"/>
    <m/>
    <x v="6"/>
    <n v="100474914"/>
    <x v="0"/>
    <x v="0"/>
    <s v="Direção Financeira"/>
    <s v="ORI"/>
    <x v="0"/>
    <m/>
    <x v="0"/>
    <x v="0"/>
    <x v="0"/>
    <x v="0"/>
    <x v="0"/>
    <x v="0"/>
    <x v="0"/>
    <x v="0"/>
    <x v="0"/>
    <x v="0"/>
    <x v="0"/>
    <s v="Direção Financeira"/>
    <x v="0"/>
    <x v="0"/>
    <x v="0"/>
    <x v="0"/>
    <x v="0"/>
    <x v="0"/>
    <x v="0"/>
    <x v="0"/>
    <x v="0"/>
    <x v="0"/>
    <x v="0"/>
    <x v="0"/>
    <s v="Pagamento referente a  aquisição de energia elétrica, da habitação do senhor presidente Herménio Celso Silva Gomes Fernandes, conforme anexo. "/>
  </r>
  <r>
    <x v="0"/>
    <n v="0"/>
    <n v="0"/>
    <n v="0"/>
    <n v="4750"/>
    <x v="3129"/>
    <x v="0"/>
    <x v="0"/>
    <x v="0"/>
    <s v="03.16.16"/>
    <x v="24"/>
    <x v="0"/>
    <x v="0"/>
    <s v="Direção Ambiente e Saneamento "/>
    <s v="03.16.16"/>
    <s v="Direção Ambiente e Saneamento "/>
    <s v="03.16.16"/>
    <x v="28"/>
    <x v="0"/>
    <x v="0"/>
    <x v="0"/>
    <x v="0"/>
    <x v="0"/>
    <x v="0"/>
    <x v="0"/>
    <x v="11"/>
    <s v="2024-12-19"/>
    <x v="3"/>
    <n v="4750"/>
    <x v="0"/>
    <m/>
    <x v="0"/>
    <m/>
    <x v="117"/>
    <n v="100475647"/>
    <x v="0"/>
    <x v="0"/>
    <s v="Direção Ambiente e Saneamento "/>
    <s v="ORI"/>
    <x v="0"/>
    <m/>
    <x v="0"/>
    <x v="0"/>
    <x v="0"/>
    <x v="0"/>
    <x v="0"/>
    <x v="0"/>
    <x v="0"/>
    <x v="0"/>
    <x v="0"/>
    <x v="0"/>
    <x v="0"/>
    <s v="Direção Ambiente e Saneamento "/>
    <x v="0"/>
    <x v="0"/>
    <x v="0"/>
    <x v="0"/>
    <x v="0"/>
    <x v="0"/>
    <x v="0"/>
    <x v="0"/>
    <x v="0"/>
    <x v="0"/>
    <x v="0"/>
    <x v="0"/>
    <s v="Pagamento a favor do Sr. Adilson Daniel Gomes Correia, correspondente a 25% de subsidio de risco pelos serviços prestado no camião de recolha no mês de dezembro, conforme anexo."/>
  </r>
  <r>
    <x v="0"/>
    <n v="0"/>
    <n v="0"/>
    <n v="0"/>
    <n v="6000"/>
    <x v="3130"/>
    <x v="0"/>
    <x v="0"/>
    <x v="0"/>
    <s v="01.25.05.12"/>
    <x v="10"/>
    <x v="3"/>
    <x v="3"/>
    <s v="Saúde"/>
    <s v="01.25.05"/>
    <s v="Saúde"/>
    <s v="01.25.05"/>
    <x v="7"/>
    <x v="0"/>
    <x v="4"/>
    <x v="4"/>
    <x v="0"/>
    <x v="1"/>
    <x v="0"/>
    <x v="0"/>
    <x v="11"/>
    <s v="2024-12-19"/>
    <x v="3"/>
    <n v="6000"/>
    <x v="0"/>
    <m/>
    <x v="0"/>
    <m/>
    <x v="475"/>
    <n v="100479011"/>
    <x v="0"/>
    <x v="0"/>
    <s v="Promoção e Inclusão Social"/>
    <s v="ORI"/>
    <x v="0"/>
    <m/>
    <x v="0"/>
    <x v="0"/>
    <x v="0"/>
    <x v="0"/>
    <x v="0"/>
    <x v="0"/>
    <x v="0"/>
    <x v="0"/>
    <x v="0"/>
    <x v="0"/>
    <x v="0"/>
    <s v="Promoção e Inclusão Social"/>
    <x v="0"/>
    <x v="0"/>
    <x v="0"/>
    <x v="0"/>
    <x v="1"/>
    <x v="0"/>
    <x v="0"/>
    <x v="0"/>
    <x v="0"/>
    <x v="0"/>
    <x v="0"/>
    <x v="0"/>
    <s v="Apoio social a favor do senhor Micael Edgar Tavares Ribeiro, conforme anexo."/>
  </r>
  <r>
    <x v="0"/>
    <n v="0"/>
    <n v="0"/>
    <n v="0"/>
    <n v="4000"/>
    <x v="3131"/>
    <x v="0"/>
    <x v="0"/>
    <x v="0"/>
    <s v="03.16.15"/>
    <x v="0"/>
    <x v="0"/>
    <x v="0"/>
    <s v="Direção Financeira"/>
    <s v="03.16.15"/>
    <s v="Direção Financeira"/>
    <s v="03.16.15"/>
    <x v="39"/>
    <x v="0"/>
    <x v="0"/>
    <x v="1"/>
    <x v="1"/>
    <x v="0"/>
    <x v="0"/>
    <x v="0"/>
    <x v="11"/>
    <s v="2024-12-19"/>
    <x v="3"/>
    <n v="4000"/>
    <x v="0"/>
    <m/>
    <x v="0"/>
    <m/>
    <x v="47"/>
    <n v="100479698"/>
    <x v="0"/>
    <x v="0"/>
    <s v="Direção Financeira"/>
    <s v="ORI"/>
    <x v="0"/>
    <m/>
    <x v="0"/>
    <x v="0"/>
    <x v="0"/>
    <x v="0"/>
    <x v="0"/>
    <x v="0"/>
    <x v="0"/>
    <x v="0"/>
    <x v="0"/>
    <x v="0"/>
    <x v="0"/>
    <s v="Direção Financeira"/>
    <x v="0"/>
    <x v="0"/>
    <x v="0"/>
    <x v="0"/>
    <x v="0"/>
    <x v="0"/>
    <x v="0"/>
    <x v="0"/>
    <x v="0"/>
    <x v="0"/>
    <x v="0"/>
    <x v="0"/>
    <s v="Recarregamento do pré-pago do jardim infantil de Achada Portinho, conforme proposta em anexo."/>
  </r>
  <r>
    <x v="1"/>
    <n v="0"/>
    <n v="0"/>
    <n v="0"/>
    <n v="359000"/>
    <x v="3132"/>
    <x v="0"/>
    <x v="0"/>
    <x v="0"/>
    <s v="01.28.01.08"/>
    <x v="15"/>
    <x v="4"/>
    <x v="5"/>
    <s v="Habitação Social"/>
    <s v="01.28.01"/>
    <s v="Habitação Social"/>
    <s v="01.28.01"/>
    <x v="1"/>
    <x v="0"/>
    <x v="0"/>
    <x v="0"/>
    <x v="0"/>
    <x v="1"/>
    <x v="1"/>
    <x v="0"/>
    <x v="11"/>
    <s v="2024-12-19"/>
    <x v="3"/>
    <n v="359000"/>
    <x v="0"/>
    <m/>
    <x v="0"/>
    <m/>
    <x v="27"/>
    <n v="100479096"/>
    <x v="0"/>
    <x v="0"/>
    <s v="Habitações Sociais"/>
    <s v="ORI"/>
    <x v="0"/>
    <s v="HS"/>
    <x v="0"/>
    <x v="0"/>
    <x v="0"/>
    <x v="0"/>
    <x v="0"/>
    <x v="0"/>
    <x v="0"/>
    <x v="0"/>
    <x v="0"/>
    <x v="0"/>
    <x v="0"/>
    <s v="Habitações Sociais"/>
    <x v="0"/>
    <x v="0"/>
    <x v="0"/>
    <x v="0"/>
    <x v="1"/>
    <x v="0"/>
    <x v="0"/>
    <x v="0"/>
    <x v="0"/>
    <x v="0"/>
    <x v="0"/>
    <x v="0"/>
    <s v="Pagamento a favor de Preço Piquinoti Comercio Pecas, referente reparação de motor  da viatura ST-06-WS afeto as obas da CMSM, conforme anexo."/>
  </r>
  <r>
    <x v="1"/>
    <n v="0"/>
    <n v="0"/>
    <n v="0"/>
    <n v="151000"/>
    <x v="3133"/>
    <x v="0"/>
    <x v="0"/>
    <x v="0"/>
    <s v="01.27.06.80"/>
    <x v="1"/>
    <x v="1"/>
    <x v="1"/>
    <s v="Requalificação Urbana e habitação"/>
    <s v="01.27.06"/>
    <s v="Requalificação Urbana e habitação"/>
    <s v="01.27.06"/>
    <x v="1"/>
    <x v="0"/>
    <x v="0"/>
    <x v="0"/>
    <x v="0"/>
    <x v="1"/>
    <x v="1"/>
    <x v="0"/>
    <x v="11"/>
    <s v="2024-12-19"/>
    <x v="3"/>
    <n v="151000"/>
    <x v="0"/>
    <m/>
    <x v="0"/>
    <m/>
    <x v="22"/>
    <n v="100478657"/>
    <x v="0"/>
    <x v="0"/>
    <s v="Requalificação Urbana de Veneza"/>
    <s v="ORI"/>
    <x v="0"/>
    <m/>
    <x v="0"/>
    <x v="0"/>
    <x v="0"/>
    <x v="0"/>
    <x v="0"/>
    <x v="0"/>
    <x v="0"/>
    <x v="0"/>
    <x v="0"/>
    <x v="0"/>
    <x v="0"/>
    <s v="Requalificação Urbana de Veneza"/>
    <x v="0"/>
    <x v="0"/>
    <x v="0"/>
    <x v="0"/>
    <x v="1"/>
    <x v="0"/>
    <x v="0"/>
    <x v="0"/>
    <x v="0"/>
    <x v="0"/>
    <x v="0"/>
    <x v="0"/>
    <s v="Pagamento referente a aquisição de serviços de reparação e manutenção da viatura ST-06-WS afeto as obras da CMSM, conforme anexo. "/>
  </r>
  <r>
    <x v="0"/>
    <n v="0"/>
    <n v="0"/>
    <n v="0"/>
    <n v="468200"/>
    <x v="3134"/>
    <x v="0"/>
    <x v="0"/>
    <x v="0"/>
    <s v="01.27.04.03"/>
    <x v="4"/>
    <x v="1"/>
    <x v="1"/>
    <s v="Infra-Estruturas e Transportes"/>
    <s v="01.27.04"/>
    <s v="Infra-Estruturas e Transportes"/>
    <s v="01.27.04"/>
    <x v="4"/>
    <x v="0"/>
    <x v="2"/>
    <x v="2"/>
    <x v="0"/>
    <x v="1"/>
    <x v="0"/>
    <x v="0"/>
    <x v="11"/>
    <s v="2024-12-19"/>
    <x v="3"/>
    <n v="468200"/>
    <x v="0"/>
    <m/>
    <x v="0"/>
    <m/>
    <x v="6"/>
    <n v="100474914"/>
    <x v="0"/>
    <x v="0"/>
    <s v="Plano de emergencia da epoca de chuvas"/>
    <s v="ORI"/>
    <x v="0"/>
    <m/>
    <x v="0"/>
    <x v="0"/>
    <x v="0"/>
    <x v="0"/>
    <x v="0"/>
    <x v="0"/>
    <x v="0"/>
    <x v="0"/>
    <x v="0"/>
    <x v="0"/>
    <x v="0"/>
    <s v="Plano de emergencia da epoca de chuvas"/>
    <x v="0"/>
    <x v="0"/>
    <x v="0"/>
    <x v="0"/>
    <x v="1"/>
    <x v="0"/>
    <x v="0"/>
    <x v="0"/>
    <x v="0"/>
    <x v="0"/>
    <x v="0"/>
    <x v="0"/>
    <s v="Despesa com pessoal nos trabalhos de Plano Mitigação, conforme anexo."/>
  </r>
  <r>
    <x v="1"/>
    <n v="0"/>
    <n v="0"/>
    <n v="0"/>
    <n v="5521474"/>
    <x v="3135"/>
    <x v="0"/>
    <x v="0"/>
    <x v="0"/>
    <s v="01.27.01.06"/>
    <x v="49"/>
    <x v="1"/>
    <x v="1"/>
    <s v="Ordenamento território"/>
    <s v="01.27.01"/>
    <s v="Ordenamento território"/>
    <s v="01.27.01"/>
    <x v="1"/>
    <x v="0"/>
    <x v="0"/>
    <x v="0"/>
    <x v="0"/>
    <x v="1"/>
    <x v="1"/>
    <x v="0"/>
    <x v="11"/>
    <s v="2024-12-19"/>
    <x v="3"/>
    <n v="5521474"/>
    <x v="0"/>
    <m/>
    <x v="0"/>
    <m/>
    <x v="333"/>
    <n v="100479643"/>
    <x v="0"/>
    <x v="0"/>
    <s v="Infraestruturação da Zona do Bácio"/>
    <s v="ORI"/>
    <x v="0"/>
    <m/>
    <x v="0"/>
    <x v="0"/>
    <x v="0"/>
    <x v="0"/>
    <x v="0"/>
    <x v="0"/>
    <x v="0"/>
    <x v="0"/>
    <x v="0"/>
    <x v="0"/>
    <x v="0"/>
    <s v="Infraestruturação da Zona do Bácio"/>
    <x v="0"/>
    <x v="0"/>
    <x v="0"/>
    <x v="0"/>
    <x v="1"/>
    <x v="0"/>
    <x v="0"/>
    <x v="0"/>
    <x v="0"/>
    <x v="0"/>
    <x v="0"/>
    <x v="0"/>
    <s v="Pagamento a favor de São Pedro Construção referente a auto nº 01 da obra de Construção do Comando de Bombeiro na Localidade de Bacio, conforme contrato em anexo."/>
  </r>
  <r>
    <x v="0"/>
    <n v="0"/>
    <n v="0"/>
    <n v="0"/>
    <n v="387700"/>
    <x v="3136"/>
    <x v="0"/>
    <x v="0"/>
    <x v="0"/>
    <s v="01.27.04.03"/>
    <x v="4"/>
    <x v="1"/>
    <x v="1"/>
    <s v="Infra-Estruturas e Transportes"/>
    <s v="01.27.04"/>
    <s v="Infra-Estruturas e Transportes"/>
    <s v="01.27.04"/>
    <x v="4"/>
    <x v="0"/>
    <x v="2"/>
    <x v="2"/>
    <x v="0"/>
    <x v="1"/>
    <x v="0"/>
    <x v="0"/>
    <x v="11"/>
    <s v="2024-12-19"/>
    <x v="3"/>
    <n v="387700"/>
    <x v="0"/>
    <m/>
    <x v="0"/>
    <m/>
    <x v="6"/>
    <n v="100474914"/>
    <x v="0"/>
    <x v="0"/>
    <s v="Plano de emergencia da epoca de chuvas"/>
    <s v="ORI"/>
    <x v="0"/>
    <m/>
    <x v="0"/>
    <x v="0"/>
    <x v="0"/>
    <x v="0"/>
    <x v="0"/>
    <x v="0"/>
    <x v="0"/>
    <x v="0"/>
    <x v="0"/>
    <x v="0"/>
    <x v="0"/>
    <s v="Plano de emergencia da epoca de chuvas"/>
    <x v="0"/>
    <x v="0"/>
    <x v="0"/>
    <x v="0"/>
    <x v="1"/>
    <x v="0"/>
    <x v="0"/>
    <x v="0"/>
    <x v="0"/>
    <x v="0"/>
    <x v="0"/>
    <x v="0"/>
    <s v="Despesa com pessoal nos trabalhos de Plano  Mitigação, conforme anexo."/>
  </r>
  <r>
    <x v="0"/>
    <n v="0"/>
    <n v="0"/>
    <n v="0"/>
    <n v="446500"/>
    <x v="3137"/>
    <x v="0"/>
    <x v="0"/>
    <x v="0"/>
    <s v="01.27.04.03"/>
    <x v="4"/>
    <x v="1"/>
    <x v="1"/>
    <s v="Infra-Estruturas e Transportes"/>
    <s v="01.27.04"/>
    <s v="Infra-Estruturas e Transportes"/>
    <s v="01.27.04"/>
    <x v="4"/>
    <x v="0"/>
    <x v="2"/>
    <x v="2"/>
    <x v="0"/>
    <x v="1"/>
    <x v="0"/>
    <x v="0"/>
    <x v="11"/>
    <s v="2024-12-19"/>
    <x v="3"/>
    <n v="446500"/>
    <x v="0"/>
    <m/>
    <x v="0"/>
    <m/>
    <x v="6"/>
    <n v="100474914"/>
    <x v="0"/>
    <x v="0"/>
    <s v="Plano de emergencia da epoca de chuvas"/>
    <s v="ORI"/>
    <x v="0"/>
    <m/>
    <x v="0"/>
    <x v="0"/>
    <x v="0"/>
    <x v="0"/>
    <x v="0"/>
    <x v="0"/>
    <x v="0"/>
    <x v="0"/>
    <x v="0"/>
    <x v="0"/>
    <x v="0"/>
    <s v="Plano de emergencia da epoca de chuvas"/>
    <x v="0"/>
    <x v="0"/>
    <x v="0"/>
    <x v="0"/>
    <x v="1"/>
    <x v="0"/>
    <x v="0"/>
    <x v="0"/>
    <x v="0"/>
    <x v="0"/>
    <x v="0"/>
    <x v="0"/>
    <s v="Despesa com pessoal nos trabalhos de Plano Mitigação, conforme anexo."/>
  </r>
  <r>
    <x v="0"/>
    <n v="0"/>
    <n v="0"/>
    <n v="0"/>
    <n v="10000"/>
    <x v="3138"/>
    <x v="0"/>
    <x v="0"/>
    <x v="0"/>
    <s v="01.25.03.12"/>
    <x v="6"/>
    <x v="3"/>
    <x v="3"/>
    <s v="Emprego e Formação profissional"/>
    <s v="01.25.03"/>
    <s v="Emprego e Formação profissional"/>
    <s v="01.25.03"/>
    <x v="4"/>
    <x v="0"/>
    <x v="2"/>
    <x v="2"/>
    <x v="0"/>
    <x v="1"/>
    <x v="0"/>
    <x v="0"/>
    <x v="11"/>
    <s v="2024-12-20"/>
    <x v="3"/>
    <n v="10000"/>
    <x v="0"/>
    <m/>
    <x v="0"/>
    <m/>
    <x v="476"/>
    <n v="100479794"/>
    <x v="0"/>
    <x v="0"/>
    <s v="Estágios Profissionais e Promoção de Emprego"/>
    <s v="ORI"/>
    <x v="0"/>
    <m/>
    <x v="0"/>
    <x v="0"/>
    <x v="0"/>
    <x v="0"/>
    <x v="0"/>
    <x v="0"/>
    <x v="0"/>
    <x v="0"/>
    <x v="0"/>
    <x v="0"/>
    <x v="0"/>
    <s v="Estágios Profissionais e Promoção de Emprego"/>
    <x v="0"/>
    <x v="0"/>
    <x v="0"/>
    <x v="0"/>
    <x v="1"/>
    <x v="0"/>
    <x v="0"/>
    <x v="0"/>
    <x v="0"/>
    <x v="0"/>
    <x v="0"/>
    <x v="0"/>
    <s v="Apoio financeiro a favor do senhor Elvis Monteiro, para reforço de negocio, conforme anexo."/>
  </r>
  <r>
    <x v="0"/>
    <n v="0"/>
    <n v="0"/>
    <n v="0"/>
    <n v="2600"/>
    <x v="3139"/>
    <x v="0"/>
    <x v="0"/>
    <x v="0"/>
    <s v="03.16.19"/>
    <x v="21"/>
    <x v="0"/>
    <x v="0"/>
    <s v="Direção de Inovação e Desporto"/>
    <s v="03.16.19"/>
    <s v="Direção de Inovação e Desporto"/>
    <s v="03.16.19"/>
    <x v="3"/>
    <x v="0"/>
    <x v="0"/>
    <x v="1"/>
    <x v="0"/>
    <x v="0"/>
    <x v="0"/>
    <x v="0"/>
    <x v="11"/>
    <s v="2024-12-19"/>
    <x v="3"/>
    <n v="2600"/>
    <x v="0"/>
    <m/>
    <x v="0"/>
    <m/>
    <x v="477"/>
    <n v="100477576"/>
    <x v="0"/>
    <x v="0"/>
    <s v="Direção de Inovação e Desporto"/>
    <s v="ORI"/>
    <x v="0"/>
    <m/>
    <x v="0"/>
    <x v="0"/>
    <x v="0"/>
    <x v="0"/>
    <x v="0"/>
    <x v="0"/>
    <x v="0"/>
    <x v="0"/>
    <x v="0"/>
    <x v="0"/>
    <x v="0"/>
    <s v="Direção de Inovação e Desporto"/>
    <x v="0"/>
    <x v="0"/>
    <x v="0"/>
    <x v="0"/>
    <x v="0"/>
    <x v="0"/>
    <x v="0"/>
    <x v="0"/>
    <x v="0"/>
    <x v="0"/>
    <x v="0"/>
    <x v="0"/>
    <s v="Ajuda de custo e subsidio de transporte a favor do Sr. Evanildo Robalo Mendes, pela sua deslocação em missão de serviço a cidade da Praia, conforme justificativo em anexo."/>
  </r>
  <r>
    <x v="0"/>
    <n v="0"/>
    <n v="0"/>
    <n v="0"/>
    <n v="2000"/>
    <x v="3140"/>
    <x v="0"/>
    <x v="0"/>
    <x v="0"/>
    <s v="03.16.15"/>
    <x v="0"/>
    <x v="0"/>
    <x v="0"/>
    <s v="Direção Financeira"/>
    <s v="03.16.15"/>
    <s v="Direção Financeira"/>
    <s v="03.16.15"/>
    <x v="53"/>
    <x v="0"/>
    <x v="0"/>
    <x v="0"/>
    <x v="0"/>
    <x v="0"/>
    <x v="0"/>
    <x v="0"/>
    <x v="11"/>
    <s v="2024-12-19"/>
    <x v="3"/>
    <n v="2000"/>
    <x v="0"/>
    <m/>
    <x v="0"/>
    <m/>
    <x v="477"/>
    <n v="100477576"/>
    <x v="0"/>
    <x v="0"/>
    <s v="Direção Financeira"/>
    <s v="ORI"/>
    <x v="0"/>
    <m/>
    <x v="0"/>
    <x v="0"/>
    <x v="0"/>
    <x v="0"/>
    <x v="0"/>
    <x v="0"/>
    <x v="0"/>
    <x v="0"/>
    <x v="0"/>
    <x v="0"/>
    <x v="0"/>
    <s v="Direção Financeira"/>
    <x v="0"/>
    <x v="0"/>
    <x v="0"/>
    <x v="0"/>
    <x v="0"/>
    <x v="0"/>
    <x v="0"/>
    <x v="0"/>
    <x v="0"/>
    <x v="0"/>
    <x v="0"/>
    <x v="0"/>
    <s v="Pagamento a favor do Sr. Evanildo Robalo Mendes referente a aquisição material para suporte do aparelho de rede, conforme anexo."/>
  </r>
  <r>
    <x v="0"/>
    <n v="0"/>
    <n v="0"/>
    <n v="0"/>
    <n v="30000"/>
    <x v="3141"/>
    <x v="0"/>
    <x v="0"/>
    <x v="0"/>
    <s v="01.25.03.12"/>
    <x v="6"/>
    <x v="3"/>
    <x v="3"/>
    <s v="Emprego e Formação profissional"/>
    <s v="01.25.03"/>
    <s v="Emprego e Formação profissional"/>
    <s v="01.25.03"/>
    <x v="4"/>
    <x v="0"/>
    <x v="2"/>
    <x v="2"/>
    <x v="0"/>
    <x v="1"/>
    <x v="0"/>
    <x v="0"/>
    <x v="11"/>
    <s v="2024-12-20"/>
    <x v="3"/>
    <n v="30000"/>
    <x v="0"/>
    <m/>
    <x v="0"/>
    <m/>
    <x v="478"/>
    <n v="100479795"/>
    <x v="0"/>
    <x v="0"/>
    <s v="Estágios Profissionais e Promoção de Emprego"/>
    <s v="ORI"/>
    <x v="0"/>
    <m/>
    <x v="0"/>
    <x v="0"/>
    <x v="0"/>
    <x v="0"/>
    <x v="0"/>
    <x v="0"/>
    <x v="0"/>
    <x v="0"/>
    <x v="0"/>
    <x v="0"/>
    <x v="0"/>
    <s v="Estágios Profissionais e Promoção de Emprego"/>
    <x v="0"/>
    <x v="0"/>
    <x v="0"/>
    <x v="0"/>
    <x v="1"/>
    <x v="0"/>
    <x v="0"/>
    <x v="0"/>
    <x v="0"/>
    <x v="0"/>
    <x v="0"/>
    <x v="0"/>
    <s v="Apoio financeiro a favor senhora Avelina Fernandes, para reforço de auto- emprego, conforme anexo"/>
  </r>
  <r>
    <x v="0"/>
    <n v="0"/>
    <n v="0"/>
    <n v="0"/>
    <n v="3000"/>
    <x v="3142"/>
    <x v="0"/>
    <x v="0"/>
    <x v="0"/>
    <s v="01.25.05.12"/>
    <x v="10"/>
    <x v="3"/>
    <x v="3"/>
    <s v="Saúde"/>
    <s v="01.25.05"/>
    <s v="Saúde"/>
    <s v="01.25.05"/>
    <x v="7"/>
    <x v="0"/>
    <x v="4"/>
    <x v="4"/>
    <x v="0"/>
    <x v="1"/>
    <x v="0"/>
    <x v="0"/>
    <x v="11"/>
    <s v="2024-12-20"/>
    <x v="3"/>
    <n v="3000"/>
    <x v="0"/>
    <m/>
    <x v="0"/>
    <m/>
    <x v="479"/>
    <n v="100479796"/>
    <x v="0"/>
    <x v="0"/>
    <s v="Promoção e Inclusão Social"/>
    <s v="ORI"/>
    <x v="0"/>
    <m/>
    <x v="0"/>
    <x v="0"/>
    <x v="0"/>
    <x v="0"/>
    <x v="0"/>
    <x v="0"/>
    <x v="0"/>
    <x v="0"/>
    <x v="0"/>
    <x v="0"/>
    <x v="0"/>
    <s v="Promoção e Inclusão Social"/>
    <x v="0"/>
    <x v="0"/>
    <x v="0"/>
    <x v="0"/>
    <x v="1"/>
    <x v="0"/>
    <x v="0"/>
    <x v="0"/>
    <x v="0"/>
    <x v="0"/>
    <x v="0"/>
    <x v="0"/>
    <s v="Apoio social a favor do senhor Daniel Gomes Miranda, conforme anexo."/>
  </r>
  <r>
    <x v="0"/>
    <n v="0"/>
    <n v="0"/>
    <n v="0"/>
    <n v="5000"/>
    <x v="3143"/>
    <x v="0"/>
    <x v="0"/>
    <x v="0"/>
    <s v="01.25.05.12"/>
    <x v="10"/>
    <x v="3"/>
    <x v="3"/>
    <s v="Saúde"/>
    <s v="01.25.05"/>
    <s v="Saúde"/>
    <s v="01.25.05"/>
    <x v="7"/>
    <x v="0"/>
    <x v="4"/>
    <x v="4"/>
    <x v="0"/>
    <x v="1"/>
    <x v="0"/>
    <x v="0"/>
    <x v="11"/>
    <s v="2024-12-20"/>
    <x v="3"/>
    <n v="5000"/>
    <x v="0"/>
    <m/>
    <x v="0"/>
    <m/>
    <x v="343"/>
    <n v="100479649"/>
    <x v="0"/>
    <x v="0"/>
    <s v="Promoção e Inclusão Social"/>
    <s v="ORI"/>
    <x v="0"/>
    <m/>
    <x v="0"/>
    <x v="0"/>
    <x v="0"/>
    <x v="0"/>
    <x v="0"/>
    <x v="0"/>
    <x v="0"/>
    <x v="0"/>
    <x v="0"/>
    <x v="0"/>
    <x v="0"/>
    <s v="Promoção e Inclusão Social"/>
    <x v="0"/>
    <x v="0"/>
    <x v="0"/>
    <x v="0"/>
    <x v="1"/>
    <x v="0"/>
    <x v="0"/>
    <x v="0"/>
    <x v="0"/>
    <x v="0"/>
    <x v="0"/>
    <x v="0"/>
    <s v="Apoio social a favor da senhora Ângela Borges Soares, conforme anexo."/>
  </r>
  <r>
    <x v="0"/>
    <n v="0"/>
    <n v="0"/>
    <n v="0"/>
    <n v="1000"/>
    <x v="3144"/>
    <x v="0"/>
    <x v="0"/>
    <x v="0"/>
    <s v="03.16.23"/>
    <x v="14"/>
    <x v="0"/>
    <x v="0"/>
    <s v="Direção da Educação, Formação Profissional, Emprego"/>
    <s v="03.16.23"/>
    <s v="Direção da Educação, Formação Profissional, Emprego"/>
    <s v="03.16.23"/>
    <x v="3"/>
    <x v="0"/>
    <x v="0"/>
    <x v="1"/>
    <x v="0"/>
    <x v="0"/>
    <x v="0"/>
    <x v="0"/>
    <x v="11"/>
    <s v="2024-12-20"/>
    <x v="3"/>
    <n v="1000"/>
    <x v="0"/>
    <m/>
    <x v="0"/>
    <m/>
    <x v="45"/>
    <n v="100432269"/>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o senhor Herculano Fernandes, pela sua deslocação à Tarrafal no dia 08 de dezembro de 2024, em missão de serviço, conforme anexo."/>
  </r>
  <r>
    <x v="1"/>
    <n v="0"/>
    <n v="0"/>
    <n v="0"/>
    <n v="233490"/>
    <x v="3145"/>
    <x v="0"/>
    <x v="0"/>
    <x v="0"/>
    <s v="01.28.01.08"/>
    <x v="15"/>
    <x v="4"/>
    <x v="5"/>
    <s v="Habitação Social"/>
    <s v="01.28.01"/>
    <s v="Habitação Social"/>
    <s v="01.28.01"/>
    <x v="1"/>
    <x v="0"/>
    <x v="0"/>
    <x v="0"/>
    <x v="0"/>
    <x v="1"/>
    <x v="1"/>
    <x v="0"/>
    <x v="11"/>
    <s v="2024-12-23"/>
    <x v="3"/>
    <n v="233490"/>
    <x v="0"/>
    <m/>
    <x v="0"/>
    <m/>
    <x v="102"/>
    <n v="100475220"/>
    <x v="0"/>
    <x v="0"/>
    <s v="Habitações Sociais"/>
    <s v="ORI"/>
    <x v="0"/>
    <s v="HS"/>
    <x v="0"/>
    <x v="0"/>
    <x v="0"/>
    <x v="0"/>
    <x v="0"/>
    <x v="0"/>
    <x v="0"/>
    <x v="0"/>
    <x v="0"/>
    <x v="0"/>
    <x v="0"/>
    <s v="Habitações Sociais"/>
    <x v="0"/>
    <x v="0"/>
    <x v="0"/>
    <x v="0"/>
    <x v="1"/>
    <x v="0"/>
    <x v="0"/>
    <x v="0"/>
    <x v="0"/>
    <x v="0"/>
    <x v="0"/>
    <x v="0"/>
    <s v="Pagamento a favor de Drogaria - Tchukbest Holdings, pela a aquisição de materias de canalizações, loucas sanitarios para a construção de casa de banho no â,bito do programa regeneração urbana, confrome anexo."/>
  </r>
  <r>
    <x v="1"/>
    <n v="0"/>
    <n v="0"/>
    <n v="0"/>
    <n v="213985"/>
    <x v="3146"/>
    <x v="0"/>
    <x v="0"/>
    <x v="0"/>
    <s v="01.27.06.80"/>
    <x v="1"/>
    <x v="1"/>
    <x v="1"/>
    <s v="Requalificação Urbana e habitação"/>
    <s v="01.27.06"/>
    <s v="Requalificação Urbana e habitação"/>
    <s v="01.27.06"/>
    <x v="1"/>
    <x v="0"/>
    <x v="0"/>
    <x v="0"/>
    <x v="0"/>
    <x v="1"/>
    <x v="1"/>
    <x v="0"/>
    <x v="11"/>
    <s v="2024-12-23"/>
    <x v="3"/>
    <n v="213985"/>
    <x v="0"/>
    <m/>
    <x v="0"/>
    <m/>
    <x v="102"/>
    <n v="100475220"/>
    <x v="0"/>
    <x v="0"/>
    <s v="Requalificação Urbana de Veneza"/>
    <s v="ORI"/>
    <x v="0"/>
    <m/>
    <x v="0"/>
    <x v="0"/>
    <x v="0"/>
    <x v="0"/>
    <x v="0"/>
    <x v="0"/>
    <x v="0"/>
    <x v="0"/>
    <x v="0"/>
    <x v="0"/>
    <x v="0"/>
    <s v="Requalificação Urbana de Veneza"/>
    <x v="0"/>
    <x v="0"/>
    <x v="0"/>
    <x v="0"/>
    <x v="1"/>
    <x v="0"/>
    <x v="0"/>
    <x v="0"/>
    <x v="0"/>
    <x v="0"/>
    <x v="0"/>
    <x v="0"/>
    <s v="Pagamento a favor de Drogaria - Tchukbest Holdings, pela a aquisição de materias de eletricidade para a iluminacão no âmbito dos trabalhos de requalificação urbana e ambietal de Praia de Veneza , confrome anexo. "/>
  </r>
  <r>
    <x v="0"/>
    <n v="0"/>
    <n v="0"/>
    <n v="0"/>
    <n v="1400"/>
    <x v="3147"/>
    <x v="0"/>
    <x v="0"/>
    <x v="0"/>
    <s v="03.16.15"/>
    <x v="0"/>
    <x v="0"/>
    <x v="0"/>
    <s v="Direção Financeira"/>
    <s v="03.16.15"/>
    <s v="Direção Financeira"/>
    <s v="03.16.15"/>
    <x v="31"/>
    <x v="0"/>
    <x v="0"/>
    <x v="1"/>
    <x v="0"/>
    <x v="0"/>
    <x v="0"/>
    <x v="0"/>
    <x v="11"/>
    <s v="2024-12-23"/>
    <x v="3"/>
    <n v="1400"/>
    <x v="0"/>
    <m/>
    <x v="0"/>
    <m/>
    <x v="21"/>
    <n v="100391960"/>
    <x v="0"/>
    <x v="0"/>
    <s v="Direção Financeira"/>
    <s v="ORI"/>
    <x v="0"/>
    <m/>
    <x v="0"/>
    <x v="0"/>
    <x v="0"/>
    <x v="0"/>
    <x v="0"/>
    <x v="0"/>
    <x v="0"/>
    <x v="0"/>
    <x v="0"/>
    <x v="0"/>
    <x v="0"/>
    <s v="Direção Financeira"/>
    <x v="0"/>
    <x v="0"/>
    <x v="0"/>
    <x v="0"/>
    <x v="0"/>
    <x v="0"/>
    <x v="0"/>
    <x v="0"/>
    <x v="0"/>
    <x v="0"/>
    <x v="0"/>
    <x v="0"/>
    <s v="Pagamento a favor de CABO VERDE TELECOM, referente a recarga de internet nos tablets dos técnicos, conforme anexo."/>
  </r>
  <r>
    <x v="0"/>
    <n v="0"/>
    <n v="0"/>
    <n v="0"/>
    <n v="180000"/>
    <x v="3148"/>
    <x v="0"/>
    <x v="0"/>
    <x v="0"/>
    <s v="01.27.02.11"/>
    <x v="18"/>
    <x v="1"/>
    <x v="1"/>
    <s v="Saneamento básico"/>
    <s v="01.27.02"/>
    <s v="Saneamento básico"/>
    <s v="01.27.02"/>
    <x v="4"/>
    <x v="0"/>
    <x v="2"/>
    <x v="2"/>
    <x v="0"/>
    <x v="1"/>
    <x v="0"/>
    <x v="0"/>
    <x v="11"/>
    <s v="2024-12-23"/>
    <x v="3"/>
    <n v="180000"/>
    <x v="0"/>
    <m/>
    <x v="0"/>
    <m/>
    <x v="473"/>
    <n v="100479360"/>
    <x v="0"/>
    <x v="0"/>
    <s v="Reforço do saneamento básico"/>
    <s v="ORI"/>
    <x v="0"/>
    <m/>
    <x v="0"/>
    <x v="0"/>
    <x v="0"/>
    <x v="0"/>
    <x v="0"/>
    <x v="0"/>
    <x v="0"/>
    <x v="0"/>
    <x v="0"/>
    <x v="0"/>
    <x v="0"/>
    <s v="Reforço do saneamento básico"/>
    <x v="0"/>
    <x v="0"/>
    <x v="0"/>
    <x v="0"/>
    <x v="1"/>
    <x v="0"/>
    <x v="0"/>
    <x v="0"/>
    <x v="0"/>
    <x v="0"/>
    <x v="0"/>
    <x v="0"/>
    <s v="Pagamento a favor da Construções Felisberto Ferreira, pela a aquisição de serviços de Recolha de resíduos sólidos e urbanos para o aterro sanitário, conforme anexo."/>
  </r>
  <r>
    <x v="1"/>
    <n v="0"/>
    <n v="0"/>
    <n v="0"/>
    <n v="27075"/>
    <x v="3149"/>
    <x v="0"/>
    <x v="0"/>
    <x v="0"/>
    <s v="01.28.01.08"/>
    <x v="15"/>
    <x v="4"/>
    <x v="5"/>
    <s v="Habitação Social"/>
    <s v="01.28.01"/>
    <s v="Habitação Social"/>
    <s v="01.28.01"/>
    <x v="1"/>
    <x v="0"/>
    <x v="0"/>
    <x v="0"/>
    <x v="0"/>
    <x v="1"/>
    <x v="1"/>
    <x v="0"/>
    <x v="11"/>
    <s v="2024-12-23"/>
    <x v="3"/>
    <n v="27075"/>
    <x v="0"/>
    <m/>
    <x v="0"/>
    <m/>
    <x v="2"/>
    <n v="100474696"/>
    <x v="0"/>
    <x v="1"/>
    <s v="Habitações Sociais"/>
    <s v="ORI"/>
    <x v="0"/>
    <s v="HS"/>
    <x v="0"/>
    <x v="0"/>
    <x v="0"/>
    <x v="0"/>
    <x v="0"/>
    <x v="0"/>
    <x v="0"/>
    <x v="0"/>
    <x v="0"/>
    <x v="0"/>
    <x v="0"/>
    <s v="Habitações Sociais"/>
    <x v="0"/>
    <x v="0"/>
    <x v="0"/>
    <x v="0"/>
    <x v="1"/>
    <x v="0"/>
    <x v="0"/>
    <x v="0"/>
    <x v="0"/>
    <x v="0"/>
    <x v="1"/>
    <x v="0"/>
    <s v="Pagamento a favor do Sr. Daniel Oliveira Correia, pela a aquisição de serviços de transporte de matérias para as obras da CMSM, conforme anexo."/>
  </r>
  <r>
    <x v="1"/>
    <n v="0"/>
    <n v="0"/>
    <n v="0"/>
    <n v="153425"/>
    <x v="3149"/>
    <x v="0"/>
    <x v="0"/>
    <x v="0"/>
    <s v="01.28.01.08"/>
    <x v="15"/>
    <x v="4"/>
    <x v="5"/>
    <s v="Habitação Social"/>
    <s v="01.28.01"/>
    <s v="Habitação Social"/>
    <s v="01.28.01"/>
    <x v="1"/>
    <x v="0"/>
    <x v="0"/>
    <x v="0"/>
    <x v="0"/>
    <x v="1"/>
    <x v="1"/>
    <x v="0"/>
    <x v="11"/>
    <s v="2024-12-23"/>
    <x v="3"/>
    <n v="153425"/>
    <x v="0"/>
    <m/>
    <x v="0"/>
    <m/>
    <x v="124"/>
    <n v="100477537"/>
    <x v="0"/>
    <x v="0"/>
    <s v="Habitações Sociais"/>
    <s v="ORI"/>
    <x v="0"/>
    <s v="HS"/>
    <x v="0"/>
    <x v="0"/>
    <x v="0"/>
    <x v="0"/>
    <x v="0"/>
    <x v="0"/>
    <x v="0"/>
    <x v="0"/>
    <x v="0"/>
    <x v="0"/>
    <x v="0"/>
    <s v="Habitações Sociais"/>
    <x v="0"/>
    <x v="0"/>
    <x v="0"/>
    <x v="0"/>
    <x v="1"/>
    <x v="0"/>
    <x v="0"/>
    <x v="0"/>
    <x v="0"/>
    <x v="0"/>
    <x v="0"/>
    <x v="0"/>
    <s v="Pagamento a favor do Sr. Daniel Oliveira Correia, pela a aquisição de serviços de transporte de matérias para as obras da CMSM, conforme anexo."/>
  </r>
  <r>
    <x v="0"/>
    <n v="0"/>
    <n v="0"/>
    <n v="0"/>
    <n v="1400"/>
    <x v="3150"/>
    <x v="0"/>
    <x v="0"/>
    <x v="0"/>
    <s v="03.16.02"/>
    <x v="3"/>
    <x v="0"/>
    <x v="0"/>
    <s v="Gabinete do Presidente"/>
    <s v="03.16.02"/>
    <s v="Gabinete do Presidente"/>
    <s v="03.16.02"/>
    <x v="3"/>
    <x v="0"/>
    <x v="0"/>
    <x v="1"/>
    <x v="0"/>
    <x v="0"/>
    <x v="0"/>
    <x v="0"/>
    <x v="11"/>
    <s v="2024-12-23"/>
    <x v="3"/>
    <n v="1400"/>
    <x v="0"/>
    <m/>
    <x v="0"/>
    <m/>
    <x v="401"/>
    <n v="100479675"/>
    <x v="0"/>
    <x v="0"/>
    <s v="Gabinete do Presidente"/>
    <s v="ORI"/>
    <x v="0"/>
    <m/>
    <x v="0"/>
    <x v="0"/>
    <x v="0"/>
    <x v="0"/>
    <x v="0"/>
    <x v="0"/>
    <x v="0"/>
    <x v="0"/>
    <x v="0"/>
    <x v="0"/>
    <x v="0"/>
    <s v="Gabinete do Presidente"/>
    <x v="0"/>
    <x v="0"/>
    <x v="0"/>
    <x v="0"/>
    <x v="0"/>
    <x v="0"/>
    <x v="0"/>
    <x v="0"/>
    <x v="0"/>
    <x v="0"/>
    <x v="0"/>
    <x v="0"/>
    <s v=" Ajuda de custo a favor do Sr. Vaneze De Jesus Lopes Tavares pela sua deslocação a Praia, em missão de serviço."/>
  </r>
  <r>
    <x v="1"/>
    <n v="0"/>
    <n v="0"/>
    <n v="0"/>
    <n v="9500"/>
    <x v="3151"/>
    <x v="0"/>
    <x v="0"/>
    <x v="0"/>
    <s v="01.27.06.42"/>
    <x v="22"/>
    <x v="1"/>
    <x v="1"/>
    <s v="Requalificação Urbana e habitação"/>
    <s v="01.27.06"/>
    <s v="Requalificação Urbana e habitação"/>
    <s v="01.27.06"/>
    <x v="1"/>
    <x v="0"/>
    <x v="0"/>
    <x v="0"/>
    <x v="0"/>
    <x v="1"/>
    <x v="1"/>
    <x v="0"/>
    <x v="1"/>
    <s v="2024-03-21"/>
    <x v="0"/>
    <n v="9500"/>
    <x v="0"/>
    <m/>
    <x v="0"/>
    <m/>
    <x v="132"/>
    <n v="100479520"/>
    <x v="0"/>
    <x v="0"/>
    <s v="Manutenção do Estádio Municipal/Campos Futebol 11"/>
    <s v="ORI"/>
    <x v="0"/>
    <s v="MCF"/>
    <x v="0"/>
    <x v="0"/>
    <x v="0"/>
    <x v="0"/>
    <x v="0"/>
    <x v="0"/>
    <x v="0"/>
    <x v="0"/>
    <x v="0"/>
    <x v="0"/>
    <x v="0"/>
    <s v="Manutenção do Estádio Municipal/Campos Futebol 11"/>
    <x v="0"/>
    <x v="0"/>
    <x v="0"/>
    <x v="0"/>
    <x v="1"/>
    <x v="0"/>
    <x v="0"/>
    <x v="1"/>
    <x v="0"/>
    <x v="0"/>
    <x v="0"/>
    <x v="0"/>
    <s v="Pagamento a favor da oficina Auto Nautica Zeca &amp; Nutcha LDA, para a aquisição de serviço de confeção de base de poste e reparação de portão do polivalente de Calheta São Miguel, conforme anexo.   "/>
  </r>
  <r>
    <x v="0"/>
    <n v="0"/>
    <n v="0"/>
    <n v="0"/>
    <n v="960"/>
    <x v="3152"/>
    <x v="0"/>
    <x v="0"/>
    <x v="0"/>
    <s v="01.27.04.03"/>
    <x v="4"/>
    <x v="1"/>
    <x v="1"/>
    <s v="Infra-Estruturas e Transportes"/>
    <s v="01.27.04"/>
    <s v="Infra-Estruturas e Transportes"/>
    <s v="01.27.04"/>
    <x v="4"/>
    <x v="0"/>
    <x v="2"/>
    <x v="2"/>
    <x v="0"/>
    <x v="1"/>
    <x v="0"/>
    <x v="0"/>
    <x v="11"/>
    <s v="2024-12-27"/>
    <x v="3"/>
    <n v="960"/>
    <x v="0"/>
    <m/>
    <x v="0"/>
    <m/>
    <x v="2"/>
    <n v="100474696"/>
    <x v="0"/>
    <x v="1"/>
    <s v="Plano de emergencia da epoca de chuvas"/>
    <s v="ORI"/>
    <x v="0"/>
    <m/>
    <x v="0"/>
    <x v="0"/>
    <x v="0"/>
    <x v="0"/>
    <x v="0"/>
    <x v="0"/>
    <x v="0"/>
    <x v="0"/>
    <x v="0"/>
    <x v="0"/>
    <x v="0"/>
    <s v="Plano de emergencia da epoca de chuvas"/>
    <x v="0"/>
    <x v="0"/>
    <x v="0"/>
    <x v="0"/>
    <x v="1"/>
    <x v="0"/>
    <x v="0"/>
    <x v="0"/>
    <x v="0"/>
    <x v="0"/>
    <x v="1"/>
    <x v="0"/>
    <s v="Pagamento a favor da Sr. Gilberto Furtado Landim, pela a aquisição de serviços de construção de muros e limpezas de caminhos vicinais em Mato Dento no âmbito do plano de mintigação da época da chuva, confrome anexo. "/>
  </r>
  <r>
    <x v="0"/>
    <n v="0"/>
    <n v="0"/>
    <n v="0"/>
    <n v="5440"/>
    <x v="3152"/>
    <x v="0"/>
    <x v="0"/>
    <x v="0"/>
    <s v="01.27.04.03"/>
    <x v="4"/>
    <x v="1"/>
    <x v="1"/>
    <s v="Infra-Estruturas e Transportes"/>
    <s v="01.27.04"/>
    <s v="Infra-Estruturas e Transportes"/>
    <s v="01.27.04"/>
    <x v="4"/>
    <x v="0"/>
    <x v="2"/>
    <x v="2"/>
    <x v="0"/>
    <x v="1"/>
    <x v="0"/>
    <x v="0"/>
    <x v="11"/>
    <s v="2024-12-27"/>
    <x v="3"/>
    <n v="5440"/>
    <x v="0"/>
    <m/>
    <x v="0"/>
    <m/>
    <x v="480"/>
    <n v="100479799"/>
    <x v="0"/>
    <x v="0"/>
    <s v="Plano de emergencia da epoca de chuvas"/>
    <s v="ORI"/>
    <x v="0"/>
    <m/>
    <x v="0"/>
    <x v="0"/>
    <x v="0"/>
    <x v="0"/>
    <x v="0"/>
    <x v="0"/>
    <x v="0"/>
    <x v="0"/>
    <x v="0"/>
    <x v="0"/>
    <x v="0"/>
    <s v="Plano de emergencia da epoca de chuvas"/>
    <x v="0"/>
    <x v="0"/>
    <x v="0"/>
    <x v="0"/>
    <x v="1"/>
    <x v="0"/>
    <x v="0"/>
    <x v="0"/>
    <x v="0"/>
    <x v="0"/>
    <x v="0"/>
    <x v="0"/>
    <s v="Pagamento a favor da Sr. Gilberto Furtado Landim, pela a aquisição de serviços de construção de muros e limpezas de caminhos vicinais em Mato Dento no âmbito do plano de mintigação da época da chuva, confrome anexo. "/>
  </r>
  <r>
    <x v="0"/>
    <n v="0"/>
    <n v="0"/>
    <n v="0"/>
    <n v="5400"/>
    <x v="3153"/>
    <x v="0"/>
    <x v="0"/>
    <x v="0"/>
    <s v="03.16.15"/>
    <x v="0"/>
    <x v="0"/>
    <x v="0"/>
    <s v="Direção Financeira"/>
    <s v="03.16.15"/>
    <s v="Direção Financeira"/>
    <s v="03.16.15"/>
    <x v="3"/>
    <x v="0"/>
    <x v="0"/>
    <x v="1"/>
    <x v="0"/>
    <x v="0"/>
    <x v="0"/>
    <x v="0"/>
    <x v="11"/>
    <s v="2024-12-27"/>
    <x v="3"/>
    <n v="5400"/>
    <x v="0"/>
    <m/>
    <x v="0"/>
    <m/>
    <x v="481"/>
    <n v="100478433"/>
    <x v="0"/>
    <x v="0"/>
    <s v="Direção Financeira"/>
    <s v="ORI"/>
    <x v="0"/>
    <m/>
    <x v="0"/>
    <x v="0"/>
    <x v="0"/>
    <x v="0"/>
    <x v="0"/>
    <x v="0"/>
    <x v="0"/>
    <x v="0"/>
    <x v="0"/>
    <x v="0"/>
    <x v="0"/>
    <s v="Direção Financeira"/>
    <x v="0"/>
    <x v="0"/>
    <x v="0"/>
    <x v="0"/>
    <x v="0"/>
    <x v="0"/>
    <x v="0"/>
    <x v="0"/>
    <x v="0"/>
    <x v="0"/>
    <x v="0"/>
    <x v="0"/>
    <s v="Pagamento de ajuda de custo a favor de Sr. Elton Saliny Gomes Pina, pela 3 deslocação a Praia em missão de serviço para consertos de computadores da CMSM , conforme anexo."/>
  </r>
  <r>
    <x v="0"/>
    <n v="0"/>
    <n v="0"/>
    <n v="0"/>
    <n v="5000"/>
    <x v="3154"/>
    <x v="0"/>
    <x v="0"/>
    <x v="0"/>
    <s v="01.25.05.12"/>
    <x v="10"/>
    <x v="3"/>
    <x v="3"/>
    <s v="Saúde"/>
    <s v="01.25.05"/>
    <s v="Saúde"/>
    <s v="01.25.05"/>
    <x v="7"/>
    <x v="0"/>
    <x v="4"/>
    <x v="4"/>
    <x v="0"/>
    <x v="1"/>
    <x v="0"/>
    <x v="0"/>
    <x v="11"/>
    <s v="2024-12-30"/>
    <x v="3"/>
    <n v="5000"/>
    <x v="0"/>
    <m/>
    <x v="0"/>
    <m/>
    <x v="482"/>
    <n v="100475945"/>
    <x v="0"/>
    <x v="0"/>
    <s v="Promoção e Inclusão Social"/>
    <s v="ORI"/>
    <x v="0"/>
    <m/>
    <x v="0"/>
    <x v="0"/>
    <x v="0"/>
    <x v="0"/>
    <x v="0"/>
    <x v="0"/>
    <x v="0"/>
    <x v="0"/>
    <x v="0"/>
    <x v="0"/>
    <x v="0"/>
    <s v="Promoção e Inclusão Social"/>
    <x v="0"/>
    <x v="0"/>
    <x v="0"/>
    <x v="0"/>
    <x v="1"/>
    <x v="0"/>
    <x v="0"/>
    <x v="0"/>
    <x v="0"/>
    <x v="0"/>
    <x v="0"/>
    <x v="0"/>
    <s v="Apoio social a favor da senhora Ema da Graça Moreira, conforme anexo."/>
  </r>
  <r>
    <x v="0"/>
    <n v="0"/>
    <n v="0"/>
    <n v="0"/>
    <n v="6990"/>
    <x v="3155"/>
    <x v="0"/>
    <x v="1"/>
    <x v="0"/>
    <s v="80.02.01"/>
    <x v="2"/>
    <x v="2"/>
    <x v="2"/>
    <s v="Retenções Iur"/>
    <s v="80.02.01"/>
    <s v="Retenções Iur"/>
    <s v="80.02.01"/>
    <x v="2"/>
    <x v="0"/>
    <x v="1"/>
    <x v="0"/>
    <x v="1"/>
    <x v="2"/>
    <x v="2"/>
    <x v="0"/>
    <x v="11"/>
    <s v="2024-12-05"/>
    <x v="3"/>
    <n v="6990"/>
    <x v="0"/>
    <m/>
    <x v="0"/>
    <m/>
    <x v="2"/>
    <n v="100474696"/>
    <x v="0"/>
    <x v="0"/>
    <s v="Retenções Iur"/>
    <s v="ORI"/>
    <x v="0"/>
    <s v="RIUR"/>
    <x v="0"/>
    <x v="0"/>
    <x v="0"/>
    <x v="0"/>
    <x v="0"/>
    <x v="0"/>
    <x v="0"/>
    <x v="0"/>
    <x v="0"/>
    <x v="0"/>
    <x v="0"/>
    <s v="Retenções Iur"/>
    <x v="0"/>
    <x v="0"/>
    <x v="0"/>
    <x v="0"/>
    <x v="2"/>
    <x v="0"/>
    <x v="0"/>
    <x v="0"/>
    <x v="0"/>
    <x v="1"/>
    <x v="0"/>
    <x v="0"/>
    <s v="RETENCAO OT"/>
  </r>
  <r>
    <x v="0"/>
    <n v="0"/>
    <n v="0"/>
    <n v="0"/>
    <n v="2000"/>
    <x v="3156"/>
    <x v="0"/>
    <x v="0"/>
    <x v="0"/>
    <s v="03.16.15"/>
    <x v="0"/>
    <x v="0"/>
    <x v="0"/>
    <s v="Direção Financeira"/>
    <s v="03.16.15"/>
    <s v="Direção Financeira"/>
    <s v="03.16.15"/>
    <x v="3"/>
    <x v="0"/>
    <x v="0"/>
    <x v="1"/>
    <x v="0"/>
    <x v="0"/>
    <x v="0"/>
    <x v="0"/>
    <x v="11"/>
    <s v="2024-12-30"/>
    <x v="3"/>
    <n v="2000"/>
    <x v="0"/>
    <m/>
    <x v="0"/>
    <m/>
    <x v="305"/>
    <n v="100404863"/>
    <x v="0"/>
    <x v="0"/>
    <s v="Direção Financeira"/>
    <s v="ORI"/>
    <x v="0"/>
    <m/>
    <x v="0"/>
    <x v="0"/>
    <x v="0"/>
    <x v="0"/>
    <x v="0"/>
    <x v="0"/>
    <x v="0"/>
    <x v="0"/>
    <x v="0"/>
    <x v="0"/>
    <x v="0"/>
    <s v="Direção Financeira"/>
    <x v="0"/>
    <x v="0"/>
    <x v="0"/>
    <x v="0"/>
    <x v="0"/>
    <x v="0"/>
    <x v="0"/>
    <x v="0"/>
    <x v="0"/>
    <x v="0"/>
    <x v="0"/>
    <x v="0"/>
    <s v="Pagamento de ajuda de custo a favor de Sr. FRANCISCO GOMES CARDOSO, pela sua deslocação a cidade de S.L. Orgãos em missão de serviço nos dia 21 e 27/12 de 2024 , conforme anexo."/>
  </r>
  <r>
    <x v="0"/>
    <n v="0"/>
    <n v="0"/>
    <n v="0"/>
    <n v="4500"/>
    <x v="3157"/>
    <x v="0"/>
    <x v="1"/>
    <x v="0"/>
    <s v="80.02.01"/>
    <x v="2"/>
    <x v="2"/>
    <x v="2"/>
    <s v="Retenções Iur"/>
    <s v="80.02.01"/>
    <s v="Retenções Iur"/>
    <s v="80.02.01"/>
    <x v="2"/>
    <x v="0"/>
    <x v="1"/>
    <x v="0"/>
    <x v="1"/>
    <x v="2"/>
    <x v="2"/>
    <x v="0"/>
    <x v="11"/>
    <s v="2024-12-18"/>
    <x v="3"/>
    <n v="4500"/>
    <x v="0"/>
    <m/>
    <x v="0"/>
    <m/>
    <x v="2"/>
    <n v="100474696"/>
    <x v="0"/>
    <x v="0"/>
    <s v="Retenções Iur"/>
    <s v="ORI"/>
    <x v="0"/>
    <s v="RIUR"/>
    <x v="0"/>
    <x v="0"/>
    <x v="0"/>
    <x v="0"/>
    <x v="0"/>
    <x v="0"/>
    <x v="0"/>
    <x v="0"/>
    <x v="0"/>
    <x v="0"/>
    <x v="0"/>
    <s v="Retenções Iur"/>
    <x v="0"/>
    <x v="0"/>
    <x v="0"/>
    <x v="0"/>
    <x v="2"/>
    <x v="0"/>
    <x v="0"/>
    <x v="0"/>
    <x v="0"/>
    <x v="1"/>
    <x v="0"/>
    <x v="0"/>
    <s v="RETENCAO OT"/>
  </r>
  <r>
    <x v="0"/>
    <n v="0"/>
    <n v="0"/>
    <n v="0"/>
    <n v="6579"/>
    <x v="3158"/>
    <x v="0"/>
    <x v="1"/>
    <x v="0"/>
    <s v="80.02.01"/>
    <x v="2"/>
    <x v="2"/>
    <x v="2"/>
    <s v="Retenções Iur"/>
    <s v="80.02.01"/>
    <s v="Retenções Iur"/>
    <s v="80.02.01"/>
    <x v="2"/>
    <x v="0"/>
    <x v="1"/>
    <x v="0"/>
    <x v="1"/>
    <x v="2"/>
    <x v="2"/>
    <x v="0"/>
    <x v="11"/>
    <s v="2024-12-18"/>
    <x v="3"/>
    <n v="6579"/>
    <x v="0"/>
    <m/>
    <x v="0"/>
    <m/>
    <x v="2"/>
    <n v="100474696"/>
    <x v="0"/>
    <x v="0"/>
    <s v="Retenções Iur"/>
    <s v="ORI"/>
    <x v="0"/>
    <s v="RIUR"/>
    <x v="0"/>
    <x v="0"/>
    <x v="0"/>
    <x v="0"/>
    <x v="0"/>
    <x v="0"/>
    <x v="0"/>
    <x v="0"/>
    <x v="0"/>
    <x v="0"/>
    <x v="0"/>
    <s v="Retenções Iur"/>
    <x v="0"/>
    <x v="0"/>
    <x v="0"/>
    <x v="0"/>
    <x v="2"/>
    <x v="0"/>
    <x v="0"/>
    <x v="0"/>
    <x v="0"/>
    <x v="1"/>
    <x v="0"/>
    <x v="0"/>
    <s v="RETENCAO OT"/>
  </r>
  <r>
    <x v="0"/>
    <n v="0"/>
    <n v="0"/>
    <n v="0"/>
    <n v="8817"/>
    <x v="3159"/>
    <x v="0"/>
    <x v="1"/>
    <x v="0"/>
    <s v="80.02.01"/>
    <x v="2"/>
    <x v="2"/>
    <x v="2"/>
    <s v="Retenções Iur"/>
    <s v="80.02.01"/>
    <s v="Retenções Iur"/>
    <s v="80.02.01"/>
    <x v="2"/>
    <x v="0"/>
    <x v="1"/>
    <x v="0"/>
    <x v="1"/>
    <x v="2"/>
    <x v="2"/>
    <x v="0"/>
    <x v="11"/>
    <s v="2024-12-19"/>
    <x v="3"/>
    <n v="8817"/>
    <x v="0"/>
    <m/>
    <x v="0"/>
    <m/>
    <x v="2"/>
    <n v="100474696"/>
    <x v="0"/>
    <x v="0"/>
    <s v="Retenções Iur"/>
    <s v="ORI"/>
    <x v="0"/>
    <s v="RIUR"/>
    <x v="0"/>
    <x v="0"/>
    <x v="0"/>
    <x v="0"/>
    <x v="0"/>
    <x v="0"/>
    <x v="0"/>
    <x v="0"/>
    <x v="0"/>
    <x v="0"/>
    <x v="0"/>
    <s v="Retenções Iur"/>
    <x v="0"/>
    <x v="0"/>
    <x v="0"/>
    <x v="0"/>
    <x v="2"/>
    <x v="0"/>
    <x v="0"/>
    <x v="0"/>
    <x v="0"/>
    <x v="1"/>
    <x v="0"/>
    <x v="0"/>
    <s v="RETENCAO OT"/>
  </r>
  <r>
    <x v="0"/>
    <n v="0"/>
    <n v="0"/>
    <n v="0"/>
    <n v="5055"/>
    <x v="3160"/>
    <x v="0"/>
    <x v="1"/>
    <x v="0"/>
    <s v="80.02.01"/>
    <x v="2"/>
    <x v="2"/>
    <x v="2"/>
    <s v="Retenções Iur"/>
    <s v="80.02.01"/>
    <s v="Retenções Iur"/>
    <s v="80.02.01"/>
    <x v="2"/>
    <x v="0"/>
    <x v="1"/>
    <x v="0"/>
    <x v="1"/>
    <x v="2"/>
    <x v="2"/>
    <x v="0"/>
    <x v="11"/>
    <s v="2024-12-19"/>
    <x v="3"/>
    <n v="5055"/>
    <x v="0"/>
    <m/>
    <x v="0"/>
    <m/>
    <x v="2"/>
    <n v="100474696"/>
    <x v="0"/>
    <x v="0"/>
    <s v="Retenções Iur"/>
    <s v="ORI"/>
    <x v="0"/>
    <s v="RIUR"/>
    <x v="0"/>
    <x v="0"/>
    <x v="0"/>
    <x v="0"/>
    <x v="0"/>
    <x v="0"/>
    <x v="0"/>
    <x v="0"/>
    <x v="0"/>
    <x v="0"/>
    <x v="0"/>
    <s v="Retenções Iur"/>
    <x v="0"/>
    <x v="0"/>
    <x v="0"/>
    <x v="0"/>
    <x v="2"/>
    <x v="0"/>
    <x v="0"/>
    <x v="0"/>
    <x v="0"/>
    <x v="1"/>
    <x v="0"/>
    <x v="0"/>
    <s v="RETENCAO OT"/>
  </r>
  <r>
    <x v="0"/>
    <n v="0"/>
    <n v="0"/>
    <n v="0"/>
    <n v="2400"/>
    <x v="3161"/>
    <x v="0"/>
    <x v="1"/>
    <x v="0"/>
    <s v="80.02.01"/>
    <x v="2"/>
    <x v="2"/>
    <x v="2"/>
    <s v="Retenções Iur"/>
    <s v="80.02.01"/>
    <s v="Retenções Iur"/>
    <s v="80.02.01"/>
    <x v="2"/>
    <x v="0"/>
    <x v="1"/>
    <x v="0"/>
    <x v="1"/>
    <x v="2"/>
    <x v="2"/>
    <x v="0"/>
    <x v="11"/>
    <s v="2024-12-19"/>
    <x v="3"/>
    <n v="2400"/>
    <x v="0"/>
    <m/>
    <x v="0"/>
    <m/>
    <x v="2"/>
    <n v="100474696"/>
    <x v="0"/>
    <x v="0"/>
    <s v="Retenções Iur"/>
    <s v="ORI"/>
    <x v="0"/>
    <s v="RIUR"/>
    <x v="0"/>
    <x v="0"/>
    <x v="0"/>
    <x v="0"/>
    <x v="0"/>
    <x v="0"/>
    <x v="0"/>
    <x v="0"/>
    <x v="0"/>
    <x v="0"/>
    <x v="0"/>
    <s v="Retenções Iur"/>
    <x v="0"/>
    <x v="0"/>
    <x v="0"/>
    <x v="0"/>
    <x v="2"/>
    <x v="0"/>
    <x v="0"/>
    <x v="0"/>
    <x v="0"/>
    <x v="1"/>
    <x v="0"/>
    <x v="0"/>
    <s v="RETENCAO OT"/>
  </r>
  <r>
    <x v="0"/>
    <n v="0"/>
    <n v="0"/>
    <n v="0"/>
    <n v="4942"/>
    <x v="3162"/>
    <x v="0"/>
    <x v="1"/>
    <x v="0"/>
    <s v="80.02.01"/>
    <x v="2"/>
    <x v="2"/>
    <x v="2"/>
    <s v="Retenções Iur"/>
    <s v="80.02.01"/>
    <s v="Retenções Iur"/>
    <s v="80.02.01"/>
    <x v="2"/>
    <x v="0"/>
    <x v="1"/>
    <x v="0"/>
    <x v="1"/>
    <x v="2"/>
    <x v="2"/>
    <x v="0"/>
    <x v="11"/>
    <s v="2024-12-19"/>
    <x v="3"/>
    <n v="4942"/>
    <x v="0"/>
    <m/>
    <x v="0"/>
    <m/>
    <x v="2"/>
    <n v="100474696"/>
    <x v="0"/>
    <x v="0"/>
    <s v="Retenções Iur"/>
    <s v="ORI"/>
    <x v="0"/>
    <s v="RIUR"/>
    <x v="0"/>
    <x v="0"/>
    <x v="0"/>
    <x v="0"/>
    <x v="0"/>
    <x v="0"/>
    <x v="0"/>
    <x v="0"/>
    <x v="0"/>
    <x v="0"/>
    <x v="0"/>
    <s v="Retenções Iur"/>
    <x v="0"/>
    <x v="0"/>
    <x v="0"/>
    <x v="0"/>
    <x v="2"/>
    <x v="0"/>
    <x v="0"/>
    <x v="0"/>
    <x v="0"/>
    <x v="1"/>
    <x v="0"/>
    <x v="0"/>
    <s v="RETENCAO OT"/>
  </r>
  <r>
    <x v="0"/>
    <n v="0"/>
    <n v="0"/>
    <n v="0"/>
    <n v="65000"/>
    <x v="3163"/>
    <x v="0"/>
    <x v="0"/>
    <x v="0"/>
    <s v="01.25.04.22"/>
    <x v="7"/>
    <x v="3"/>
    <x v="3"/>
    <s v="Cultura"/>
    <s v="01.25.04"/>
    <s v="Cultura"/>
    <s v="01.25.04"/>
    <x v="4"/>
    <x v="0"/>
    <x v="2"/>
    <x v="2"/>
    <x v="0"/>
    <x v="1"/>
    <x v="0"/>
    <x v="0"/>
    <x v="11"/>
    <s v="2024-12-30"/>
    <x v="3"/>
    <n v="65000"/>
    <x v="0"/>
    <m/>
    <x v="0"/>
    <m/>
    <x v="483"/>
    <n v="10047980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e 50% do valor, a favor do senhor Jonatthon Gomes, pela atuação no evento de passagem de ano 2024-2025, conforme anexo.   "/>
  </r>
  <r>
    <x v="1"/>
    <n v="0"/>
    <n v="0"/>
    <n v="0"/>
    <n v="50000"/>
    <x v="3164"/>
    <x v="0"/>
    <x v="0"/>
    <x v="0"/>
    <s v="01.28.01.08"/>
    <x v="15"/>
    <x v="4"/>
    <x v="5"/>
    <s v="Habitação Social"/>
    <s v="01.28.01"/>
    <s v="Habitação Social"/>
    <s v="01.28.01"/>
    <x v="1"/>
    <x v="0"/>
    <x v="0"/>
    <x v="0"/>
    <x v="0"/>
    <x v="1"/>
    <x v="1"/>
    <x v="0"/>
    <x v="11"/>
    <s v="2024-12-30"/>
    <x v="3"/>
    <n v="50000"/>
    <x v="0"/>
    <m/>
    <x v="0"/>
    <m/>
    <x v="46"/>
    <n v="100478706"/>
    <x v="0"/>
    <x v="0"/>
    <s v="Habitações Sociais"/>
    <s v="ORI"/>
    <x v="0"/>
    <s v="HS"/>
    <x v="0"/>
    <x v="0"/>
    <x v="0"/>
    <x v="0"/>
    <x v="0"/>
    <x v="0"/>
    <x v="0"/>
    <x v="0"/>
    <x v="0"/>
    <x v="0"/>
    <x v="0"/>
    <s v="Habitações Sociais"/>
    <x v="0"/>
    <x v="0"/>
    <x v="0"/>
    <x v="0"/>
    <x v="1"/>
    <x v="0"/>
    <x v="0"/>
    <x v="0"/>
    <x v="0"/>
    <x v="0"/>
    <x v="0"/>
    <x v="0"/>
    <s v="Pagamento a favor da empresa Construcoes Furtado Fernandes, referente a reabilitação da habitação do Sr. Adolfo Lamdim, residente em Ponta Verde, confrome anexo."/>
  </r>
  <r>
    <x v="0"/>
    <n v="0"/>
    <n v="0"/>
    <n v="0"/>
    <n v="3750"/>
    <x v="3165"/>
    <x v="0"/>
    <x v="1"/>
    <x v="0"/>
    <s v="80.02.01"/>
    <x v="2"/>
    <x v="2"/>
    <x v="2"/>
    <s v="Retenções Iur"/>
    <s v="80.02.01"/>
    <s v="Retenções Iur"/>
    <s v="80.02.01"/>
    <x v="2"/>
    <x v="0"/>
    <x v="1"/>
    <x v="0"/>
    <x v="1"/>
    <x v="2"/>
    <x v="2"/>
    <x v="0"/>
    <x v="11"/>
    <s v="2024-12-16"/>
    <x v="3"/>
    <n v="3750"/>
    <x v="0"/>
    <m/>
    <x v="0"/>
    <m/>
    <x v="2"/>
    <n v="100474696"/>
    <x v="0"/>
    <x v="0"/>
    <s v="Retenções Iur"/>
    <s v="ORI"/>
    <x v="0"/>
    <s v="RIUR"/>
    <x v="0"/>
    <x v="0"/>
    <x v="0"/>
    <x v="0"/>
    <x v="0"/>
    <x v="0"/>
    <x v="0"/>
    <x v="0"/>
    <x v="0"/>
    <x v="0"/>
    <x v="0"/>
    <s v="Retenções Iur"/>
    <x v="0"/>
    <x v="0"/>
    <x v="0"/>
    <x v="0"/>
    <x v="2"/>
    <x v="0"/>
    <x v="0"/>
    <x v="0"/>
    <x v="0"/>
    <x v="1"/>
    <x v="0"/>
    <x v="0"/>
    <s v="RETENCAO OT"/>
  </r>
  <r>
    <x v="0"/>
    <n v="0"/>
    <n v="0"/>
    <n v="0"/>
    <n v="3250"/>
    <x v="3166"/>
    <x v="0"/>
    <x v="1"/>
    <x v="0"/>
    <s v="80.02.01"/>
    <x v="2"/>
    <x v="2"/>
    <x v="2"/>
    <s v="Retenções Iur"/>
    <s v="80.02.01"/>
    <s v="Retenções Iur"/>
    <s v="80.02.01"/>
    <x v="2"/>
    <x v="0"/>
    <x v="1"/>
    <x v="0"/>
    <x v="1"/>
    <x v="2"/>
    <x v="2"/>
    <x v="0"/>
    <x v="11"/>
    <s v="2024-12-16"/>
    <x v="3"/>
    <n v="3250"/>
    <x v="0"/>
    <m/>
    <x v="0"/>
    <m/>
    <x v="2"/>
    <n v="100474696"/>
    <x v="0"/>
    <x v="0"/>
    <s v="Retenções Iur"/>
    <s v="ORI"/>
    <x v="0"/>
    <s v="RIUR"/>
    <x v="0"/>
    <x v="0"/>
    <x v="0"/>
    <x v="0"/>
    <x v="0"/>
    <x v="0"/>
    <x v="0"/>
    <x v="0"/>
    <x v="0"/>
    <x v="0"/>
    <x v="0"/>
    <s v="Retenções Iur"/>
    <x v="0"/>
    <x v="0"/>
    <x v="0"/>
    <x v="0"/>
    <x v="2"/>
    <x v="0"/>
    <x v="0"/>
    <x v="0"/>
    <x v="0"/>
    <x v="1"/>
    <x v="0"/>
    <x v="0"/>
    <s v="RETENCAO OT"/>
  </r>
  <r>
    <x v="0"/>
    <n v="0"/>
    <n v="0"/>
    <n v="0"/>
    <n v="975"/>
    <x v="3167"/>
    <x v="0"/>
    <x v="1"/>
    <x v="0"/>
    <s v="80.02.01"/>
    <x v="2"/>
    <x v="2"/>
    <x v="2"/>
    <s v="Retenções Iur"/>
    <s v="80.02.01"/>
    <s v="Retenções Iur"/>
    <s v="80.02.01"/>
    <x v="2"/>
    <x v="0"/>
    <x v="1"/>
    <x v="0"/>
    <x v="1"/>
    <x v="2"/>
    <x v="2"/>
    <x v="0"/>
    <x v="11"/>
    <s v="2024-12-27"/>
    <x v="3"/>
    <n v="975"/>
    <x v="0"/>
    <m/>
    <x v="0"/>
    <m/>
    <x v="2"/>
    <n v="100474696"/>
    <x v="0"/>
    <x v="0"/>
    <s v="Retenções Iur"/>
    <s v="ORI"/>
    <x v="0"/>
    <s v="RIUR"/>
    <x v="0"/>
    <x v="0"/>
    <x v="0"/>
    <x v="0"/>
    <x v="0"/>
    <x v="0"/>
    <x v="0"/>
    <x v="0"/>
    <x v="0"/>
    <x v="0"/>
    <x v="0"/>
    <s v="Retenções Iur"/>
    <x v="0"/>
    <x v="0"/>
    <x v="0"/>
    <x v="0"/>
    <x v="2"/>
    <x v="0"/>
    <x v="0"/>
    <x v="0"/>
    <x v="0"/>
    <x v="1"/>
    <x v="0"/>
    <x v="0"/>
    <s v="RETENCAO OT"/>
  </r>
  <r>
    <x v="0"/>
    <n v="0"/>
    <n v="0"/>
    <n v="0"/>
    <n v="1440"/>
    <x v="3168"/>
    <x v="0"/>
    <x v="1"/>
    <x v="0"/>
    <s v="80.02.01"/>
    <x v="2"/>
    <x v="2"/>
    <x v="2"/>
    <s v="Retenções Iur"/>
    <s v="80.02.01"/>
    <s v="Retenções Iur"/>
    <s v="80.02.01"/>
    <x v="2"/>
    <x v="0"/>
    <x v="1"/>
    <x v="0"/>
    <x v="1"/>
    <x v="2"/>
    <x v="2"/>
    <x v="0"/>
    <x v="11"/>
    <s v="2024-12-27"/>
    <x v="3"/>
    <n v="1440"/>
    <x v="0"/>
    <m/>
    <x v="0"/>
    <m/>
    <x v="2"/>
    <n v="100474696"/>
    <x v="0"/>
    <x v="0"/>
    <s v="Retenções Iur"/>
    <s v="ORI"/>
    <x v="0"/>
    <s v="RIUR"/>
    <x v="0"/>
    <x v="0"/>
    <x v="0"/>
    <x v="0"/>
    <x v="0"/>
    <x v="0"/>
    <x v="0"/>
    <x v="0"/>
    <x v="0"/>
    <x v="0"/>
    <x v="0"/>
    <s v="Retenções Iur"/>
    <x v="0"/>
    <x v="0"/>
    <x v="0"/>
    <x v="0"/>
    <x v="2"/>
    <x v="0"/>
    <x v="0"/>
    <x v="0"/>
    <x v="0"/>
    <x v="1"/>
    <x v="0"/>
    <x v="0"/>
    <s v="RETENCAO OT"/>
  </r>
  <r>
    <x v="0"/>
    <n v="0"/>
    <n v="0"/>
    <n v="0"/>
    <n v="1080"/>
    <x v="3169"/>
    <x v="0"/>
    <x v="1"/>
    <x v="0"/>
    <s v="80.02.01"/>
    <x v="2"/>
    <x v="2"/>
    <x v="2"/>
    <s v="Retenções Iur"/>
    <s v="80.02.01"/>
    <s v="Retenções Iur"/>
    <s v="80.02.01"/>
    <x v="2"/>
    <x v="0"/>
    <x v="1"/>
    <x v="0"/>
    <x v="1"/>
    <x v="2"/>
    <x v="2"/>
    <x v="0"/>
    <x v="11"/>
    <s v="2024-12-27"/>
    <x v="3"/>
    <n v="1080"/>
    <x v="0"/>
    <m/>
    <x v="0"/>
    <m/>
    <x v="2"/>
    <n v="100474696"/>
    <x v="0"/>
    <x v="0"/>
    <s v="Retenções Iur"/>
    <s v="ORI"/>
    <x v="0"/>
    <s v="RIUR"/>
    <x v="0"/>
    <x v="0"/>
    <x v="0"/>
    <x v="0"/>
    <x v="0"/>
    <x v="0"/>
    <x v="0"/>
    <x v="0"/>
    <x v="0"/>
    <x v="0"/>
    <x v="0"/>
    <s v="Retenções Iur"/>
    <x v="0"/>
    <x v="0"/>
    <x v="0"/>
    <x v="0"/>
    <x v="2"/>
    <x v="0"/>
    <x v="0"/>
    <x v="0"/>
    <x v="0"/>
    <x v="1"/>
    <x v="0"/>
    <x v="0"/>
    <s v="RETENCAO OT"/>
  </r>
  <r>
    <x v="0"/>
    <n v="0"/>
    <n v="0"/>
    <n v="0"/>
    <n v="960"/>
    <x v="3170"/>
    <x v="0"/>
    <x v="1"/>
    <x v="0"/>
    <s v="80.02.01"/>
    <x v="2"/>
    <x v="2"/>
    <x v="2"/>
    <s v="Retenções Iur"/>
    <s v="80.02.01"/>
    <s v="Retenções Iur"/>
    <s v="80.02.01"/>
    <x v="2"/>
    <x v="0"/>
    <x v="1"/>
    <x v="0"/>
    <x v="1"/>
    <x v="2"/>
    <x v="2"/>
    <x v="0"/>
    <x v="11"/>
    <s v="2024-12-27"/>
    <x v="3"/>
    <n v="960"/>
    <x v="0"/>
    <m/>
    <x v="0"/>
    <m/>
    <x v="2"/>
    <n v="100474696"/>
    <x v="0"/>
    <x v="0"/>
    <s v="Retenções Iur"/>
    <s v="ORI"/>
    <x v="0"/>
    <s v="RIUR"/>
    <x v="0"/>
    <x v="0"/>
    <x v="0"/>
    <x v="0"/>
    <x v="0"/>
    <x v="0"/>
    <x v="0"/>
    <x v="0"/>
    <x v="0"/>
    <x v="0"/>
    <x v="0"/>
    <s v="Retenções Iur"/>
    <x v="0"/>
    <x v="0"/>
    <x v="0"/>
    <x v="0"/>
    <x v="2"/>
    <x v="0"/>
    <x v="0"/>
    <x v="0"/>
    <x v="0"/>
    <x v="1"/>
    <x v="0"/>
    <x v="0"/>
    <s v="RETENCAO OT"/>
  </r>
  <r>
    <x v="0"/>
    <n v="0"/>
    <n v="0"/>
    <n v="0"/>
    <n v="1500"/>
    <x v="3171"/>
    <x v="0"/>
    <x v="1"/>
    <x v="0"/>
    <s v="80.02.01"/>
    <x v="2"/>
    <x v="2"/>
    <x v="2"/>
    <s v="Retenções Iur"/>
    <s v="80.02.01"/>
    <s v="Retenções Iur"/>
    <s v="80.02.01"/>
    <x v="2"/>
    <x v="0"/>
    <x v="1"/>
    <x v="0"/>
    <x v="1"/>
    <x v="2"/>
    <x v="2"/>
    <x v="0"/>
    <x v="11"/>
    <s v="2024-12-10"/>
    <x v="3"/>
    <n v="1500"/>
    <x v="0"/>
    <m/>
    <x v="0"/>
    <m/>
    <x v="2"/>
    <n v="100474696"/>
    <x v="0"/>
    <x v="0"/>
    <s v="Retenções Iur"/>
    <s v="ORI"/>
    <x v="0"/>
    <s v="RIUR"/>
    <x v="0"/>
    <x v="0"/>
    <x v="0"/>
    <x v="0"/>
    <x v="0"/>
    <x v="0"/>
    <x v="0"/>
    <x v="0"/>
    <x v="0"/>
    <x v="0"/>
    <x v="0"/>
    <s v="Retenções Iur"/>
    <x v="0"/>
    <x v="0"/>
    <x v="0"/>
    <x v="0"/>
    <x v="2"/>
    <x v="0"/>
    <x v="0"/>
    <x v="0"/>
    <x v="0"/>
    <x v="1"/>
    <x v="0"/>
    <x v="0"/>
    <s v="RETENCAO OT"/>
  </r>
  <r>
    <x v="0"/>
    <n v="0"/>
    <n v="0"/>
    <n v="0"/>
    <n v="2000"/>
    <x v="3172"/>
    <x v="0"/>
    <x v="0"/>
    <x v="0"/>
    <s v="03.16.15"/>
    <x v="0"/>
    <x v="0"/>
    <x v="0"/>
    <s v="Direção Financeira"/>
    <s v="03.16.15"/>
    <s v="Direção Financeira"/>
    <s v="03.16.15"/>
    <x v="0"/>
    <x v="0"/>
    <x v="0"/>
    <x v="0"/>
    <x v="0"/>
    <x v="0"/>
    <x v="0"/>
    <x v="0"/>
    <x v="0"/>
    <s v="2024-01-11"/>
    <x v="0"/>
    <n v="2000"/>
    <x v="0"/>
    <m/>
    <x v="0"/>
    <m/>
    <x v="6"/>
    <n v="100474914"/>
    <x v="0"/>
    <x v="0"/>
    <s v="Direção Financeira"/>
    <s v="ORI"/>
    <x v="0"/>
    <m/>
    <x v="0"/>
    <x v="0"/>
    <x v="0"/>
    <x v="0"/>
    <x v="0"/>
    <x v="0"/>
    <x v="0"/>
    <x v="0"/>
    <x v="0"/>
    <x v="0"/>
    <x v="0"/>
    <s v="Direção Financeira"/>
    <x v="0"/>
    <x v="0"/>
    <x v="0"/>
    <x v="0"/>
    <x v="0"/>
    <x v="0"/>
    <x v="0"/>
    <x v="1"/>
    <x v="0"/>
    <x v="0"/>
    <x v="0"/>
    <x v="0"/>
    <s v="Aquisição de 4 Borracha de reparação, para viatura, conforme justificativo em anexo."/>
  </r>
  <r>
    <x v="1"/>
    <n v="0"/>
    <n v="0"/>
    <n v="0"/>
    <n v="139831"/>
    <x v="3173"/>
    <x v="0"/>
    <x v="0"/>
    <x v="0"/>
    <s v="01.27.06.42"/>
    <x v="22"/>
    <x v="1"/>
    <x v="1"/>
    <s v="Requalificação Urbana e habitação"/>
    <s v="01.27.06"/>
    <s v="Requalificação Urbana e habitação"/>
    <s v="01.27.06"/>
    <x v="1"/>
    <x v="0"/>
    <x v="0"/>
    <x v="0"/>
    <x v="0"/>
    <x v="1"/>
    <x v="1"/>
    <x v="0"/>
    <x v="0"/>
    <s v="2024-01-19"/>
    <x v="0"/>
    <n v="139831"/>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Felisberto Carvalho Auto, referente a aquisição de combustíveis, destinado a viatura afetos a obra de construção do campo de relvado sintético de Manguinho, conforme anexo."/>
  </r>
  <r>
    <x v="0"/>
    <n v="0"/>
    <n v="0"/>
    <n v="0"/>
    <n v="58170"/>
    <x v="3174"/>
    <x v="0"/>
    <x v="0"/>
    <x v="0"/>
    <s v="01.25.01.10"/>
    <x v="33"/>
    <x v="3"/>
    <x v="3"/>
    <s v="Educação"/>
    <s v="01.25.01"/>
    <s v="Educação"/>
    <s v="01.25.01"/>
    <x v="4"/>
    <x v="0"/>
    <x v="2"/>
    <x v="2"/>
    <x v="0"/>
    <x v="1"/>
    <x v="0"/>
    <x v="0"/>
    <x v="0"/>
    <s v="2024-01-22"/>
    <x v="0"/>
    <n v="58170"/>
    <x v="0"/>
    <m/>
    <x v="0"/>
    <m/>
    <x v="484"/>
    <n v="100479514"/>
    <x v="0"/>
    <x v="0"/>
    <s v="Transporte escolar"/>
    <s v="ORI"/>
    <x v="0"/>
    <m/>
    <x v="0"/>
    <x v="0"/>
    <x v="0"/>
    <x v="0"/>
    <x v="0"/>
    <x v="0"/>
    <x v="0"/>
    <x v="0"/>
    <x v="0"/>
    <x v="0"/>
    <x v="0"/>
    <s v="Transporte escolar"/>
    <x v="0"/>
    <x v="0"/>
    <x v="0"/>
    <x v="0"/>
    <x v="1"/>
    <x v="0"/>
    <x v="0"/>
    <x v="0"/>
    <x v="0"/>
    <x v="0"/>
    <x v="0"/>
    <x v="0"/>
    <s v="Pagamento referente a manutenção de viaturas de transporte escolar, conforme proposta em anexo."/>
  </r>
  <r>
    <x v="1"/>
    <n v="0"/>
    <n v="0"/>
    <n v="0"/>
    <n v="214439"/>
    <x v="3175"/>
    <x v="0"/>
    <x v="0"/>
    <x v="0"/>
    <s v="01.28.01.08"/>
    <x v="15"/>
    <x v="4"/>
    <x v="5"/>
    <s v="Habitação Social"/>
    <s v="01.28.01"/>
    <s v="Habitação Social"/>
    <s v="01.28.01"/>
    <x v="1"/>
    <x v="0"/>
    <x v="0"/>
    <x v="0"/>
    <x v="0"/>
    <x v="1"/>
    <x v="1"/>
    <x v="0"/>
    <x v="0"/>
    <s v="2024-01-22"/>
    <x v="0"/>
    <n v="214439"/>
    <x v="0"/>
    <m/>
    <x v="0"/>
    <m/>
    <x v="447"/>
    <n v="100478984"/>
    <x v="0"/>
    <x v="0"/>
    <s v="Habitações Sociais"/>
    <s v="ORI"/>
    <x v="0"/>
    <s v="HS"/>
    <x v="0"/>
    <x v="0"/>
    <x v="0"/>
    <x v="0"/>
    <x v="0"/>
    <x v="0"/>
    <x v="0"/>
    <x v="0"/>
    <x v="0"/>
    <x v="0"/>
    <x v="0"/>
    <s v="Habitações Sociais"/>
    <x v="0"/>
    <x v="0"/>
    <x v="0"/>
    <x v="0"/>
    <x v="1"/>
    <x v="0"/>
    <x v="0"/>
    <x v="0"/>
    <x v="0"/>
    <x v="0"/>
    <x v="0"/>
    <x v="0"/>
    <s v="Pagamento a favor de Madesilar-Comércio e Indústria, Lda, pela aquisição de material de construção da habitação da SRA. Por fica Mendes da Veiga residentes em Achada Espinho, conforme anexo.  "/>
  </r>
  <r>
    <x v="1"/>
    <n v="0"/>
    <n v="0"/>
    <n v="0"/>
    <n v="100000"/>
    <x v="3176"/>
    <x v="0"/>
    <x v="0"/>
    <x v="0"/>
    <s v="01.28.01.08"/>
    <x v="15"/>
    <x v="4"/>
    <x v="5"/>
    <s v="Habitação Social"/>
    <s v="01.28.01"/>
    <s v="Habitação Social"/>
    <s v="01.28.01"/>
    <x v="1"/>
    <x v="0"/>
    <x v="0"/>
    <x v="0"/>
    <x v="0"/>
    <x v="1"/>
    <x v="1"/>
    <x v="0"/>
    <x v="0"/>
    <s v="2024-01-26"/>
    <x v="0"/>
    <n v="100000"/>
    <x v="0"/>
    <m/>
    <x v="0"/>
    <m/>
    <x v="485"/>
    <n v="100479179"/>
    <x v="0"/>
    <x v="0"/>
    <s v="Habitações Sociais"/>
    <s v="ORI"/>
    <x v="0"/>
    <s v="HS"/>
    <x v="0"/>
    <x v="0"/>
    <x v="0"/>
    <x v="0"/>
    <x v="0"/>
    <x v="0"/>
    <x v="0"/>
    <x v="0"/>
    <x v="0"/>
    <x v="0"/>
    <x v="0"/>
    <s v="Habitações Sociais"/>
    <x v="0"/>
    <x v="0"/>
    <x v="0"/>
    <x v="0"/>
    <x v="1"/>
    <x v="0"/>
    <x v="0"/>
    <x v="0"/>
    <x v="0"/>
    <x v="0"/>
    <x v="0"/>
    <x v="0"/>
    <s v="Pagamento referente a aquisição de matérias para construção de habitação conforme anexo."/>
  </r>
  <r>
    <x v="1"/>
    <n v="0"/>
    <n v="0"/>
    <n v="0"/>
    <n v="1750"/>
    <x v="3177"/>
    <x v="0"/>
    <x v="0"/>
    <x v="0"/>
    <s v="01.28.01.08"/>
    <x v="15"/>
    <x v="4"/>
    <x v="5"/>
    <s v="Habitação Social"/>
    <s v="01.28.01"/>
    <s v="Habitação Social"/>
    <s v="01.28.01"/>
    <x v="1"/>
    <x v="0"/>
    <x v="0"/>
    <x v="0"/>
    <x v="0"/>
    <x v="1"/>
    <x v="1"/>
    <x v="0"/>
    <x v="0"/>
    <s v="2024-01-26"/>
    <x v="0"/>
    <n v="1750"/>
    <x v="0"/>
    <m/>
    <x v="0"/>
    <m/>
    <x v="2"/>
    <n v="100474696"/>
    <x v="0"/>
    <x v="1"/>
    <s v="Habitações Sociais"/>
    <s v="ORI"/>
    <x v="0"/>
    <s v="HS"/>
    <x v="0"/>
    <x v="0"/>
    <x v="0"/>
    <x v="0"/>
    <x v="0"/>
    <x v="0"/>
    <x v="0"/>
    <x v="0"/>
    <x v="0"/>
    <x v="0"/>
    <x v="0"/>
    <s v="Habitações Sociais"/>
    <x v="0"/>
    <x v="0"/>
    <x v="0"/>
    <x v="0"/>
    <x v="1"/>
    <x v="0"/>
    <x v="0"/>
    <x v="0"/>
    <x v="0"/>
    <x v="0"/>
    <x v="1"/>
    <x v="0"/>
    <s v="Pagamento referente a trabalhos de instalação elétrica na habitação da Sra. Paula Teixeira, conforme proposta em anexo."/>
  </r>
  <r>
    <x v="1"/>
    <n v="0"/>
    <n v="0"/>
    <n v="0"/>
    <n v="33250"/>
    <x v="3177"/>
    <x v="0"/>
    <x v="0"/>
    <x v="0"/>
    <s v="01.28.01.08"/>
    <x v="15"/>
    <x v="4"/>
    <x v="5"/>
    <s v="Habitação Social"/>
    <s v="01.28.01"/>
    <s v="Habitação Social"/>
    <s v="01.28.01"/>
    <x v="1"/>
    <x v="0"/>
    <x v="0"/>
    <x v="0"/>
    <x v="0"/>
    <x v="1"/>
    <x v="1"/>
    <x v="0"/>
    <x v="0"/>
    <s v="2024-01-26"/>
    <x v="0"/>
    <n v="33250"/>
    <x v="0"/>
    <m/>
    <x v="0"/>
    <m/>
    <x v="486"/>
    <n v="100477097"/>
    <x v="0"/>
    <x v="0"/>
    <s v="Habitações Sociais"/>
    <s v="ORI"/>
    <x v="0"/>
    <s v="HS"/>
    <x v="0"/>
    <x v="0"/>
    <x v="0"/>
    <x v="0"/>
    <x v="0"/>
    <x v="0"/>
    <x v="0"/>
    <x v="0"/>
    <x v="0"/>
    <x v="0"/>
    <x v="0"/>
    <s v="Habitações Sociais"/>
    <x v="0"/>
    <x v="0"/>
    <x v="0"/>
    <x v="0"/>
    <x v="1"/>
    <x v="0"/>
    <x v="0"/>
    <x v="0"/>
    <x v="0"/>
    <x v="0"/>
    <x v="0"/>
    <x v="0"/>
    <s v="Pagamento referente a trabalhos de instalação elétrica na habitação da Sra. Paula Teixeira, conforme proposta em anexo."/>
  </r>
  <r>
    <x v="0"/>
    <n v="0"/>
    <n v="0"/>
    <n v="0"/>
    <n v="2000"/>
    <x v="3178"/>
    <x v="0"/>
    <x v="0"/>
    <x v="0"/>
    <s v="03.16.15"/>
    <x v="0"/>
    <x v="0"/>
    <x v="0"/>
    <s v="Direção Financeira"/>
    <s v="03.16.15"/>
    <s v="Direção Financeira"/>
    <s v="03.16.15"/>
    <x v="3"/>
    <x v="0"/>
    <x v="0"/>
    <x v="1"/>
    <x v="0"/>
    <x v="0"/>
    <x v="0"/>
    <x v="0"/>
    <x v="0"/>
    <s v="2024-01-30"/>
    <x v="0"/>
    <n v="2000"/>
    <x v="0"/>
    <m/>
    <x v="0"/>
    <m/>
    <x v="57"/>
    <n v="100475419"/>
    <x v="0"/>
    <x v="0"/>
    <s v="Direção Financeira"/>
    <s v="ORI"/>
    <x v="0"/>
    <m/>
    <x v="0"/>
    <x v="0"/>
    <x v="0"/>
    <x v="0"/>
    <x v="0"/>
    <x v="0"/>
    <x v="0"/>
    <x v="0"/>
    <x v="0"/>
    <x v="0"/>
    <x v="0"/>
    <s v="Direção Financeira"/>
    <x v="0"/>
    <x v="0"/>
    <x v="0"/>
    <x v="0"/>
    <x v="0"/>
    <x v="0"/>
    <x v="0"/>
    <x v="0"/>
    <x v="0"/>
    <x v="0"/>
    <x v="0"/>
    <x v="0"/>
    <s v="Ajuda de custo a favor do Sra. Anila Rodrigues pela sua deslocação em missão de serviço a cidade da Praia."/>
  </r>
  <r>
    <x v="0"/>
    <n v="0"/>
    <n v="0"/>
    <n v="0"/>
    <n v="2000"/>
    <x v="3179"/>
    <x v="0"/>
    <x v="0"/>
    <x v="0"/>
    <s v="03.16.17"/>
    <x v="51"/>
    <x v="0"/>
    <x v="0"/>
    <s v="Direção Proteção Civil"/>
    <s v="03.16.17"/>
    <s v="Direção Proteção Civil"/>
    <s v="03.16.17"/>
    <x v="3"/>
    <x v="0"/>
    <x v="0"/>
    <x v="1"/>
    <x v="0"/>
    <x v="0"/>
    <x v="0"/>
    <x v="0"/>
    <x v="1"/>
    <s v="2024-03-22"/>
    <x v="0"/>
    <n v="2000"/>
    <x v="0"/>
    <m/>
    <x v="0"/>
    <m/>
    <x v="150"/>
    <n v="100479420"/>
    <x v="0"/>
    <x v="0"/>
    <s v="Direção Proteção Civil"/>
    <s v="ORI"/>
    <x v="0"/>
    <m/>
    <x v="0"/>
    <x v="0"/>
    <x v="0"/>
    <x v="0"/>
    <x v="0"/>
    <x v="0"/>
    <x v="0"/>
    <x v="0"/>
    <x v="0"/>
    <x v="0"/>
    <x v="0"/>
    <s v="Direção Proteção Civil"/>
    <x v="0"/>
    <x v="0"/>
    <x v="0"/>
    <x v="0"/>
    <x v="0"/>
    <x v="0"/>
    <x v="0"/>
    <x v="0"/>
    <x v="0"/>
    <x v="0"/>
    <x v="0"/>
    <x v="0"/>
    <s v="Pagamento ajuda de custo, conforme guia de marcha em anexo."/>
  </r>
  <r>
    <x v="1"/>
    <n v="0"/>
    <n v="0"/>
    <n v="0"/>
    <n v="91500"/>
    <x v="3180"/>
    <x v="0"/>
    <x v="0"/>
    <x v="0"/>
    <s v="01.27.06.41"/>
    <x v="19"/>
    <x v="1"/>
    <x v="1"/>
    <s v="Requalificação Urbana e habitação"/>
    <s v="01.27.06"/>
    <s v="Requalificação Urbana e habitação"/>
    <s v="01.27.06"/>
    <x v="40"/>
    <x v="0"/>
    <x v="0"/>
    <x v="0"/>
    <x v="0"/>
    <x v="1"/>
    <x v="1"/>
    <x v="0"/>
    <x v="1"/>
    <s v="2024-03-26"/>
    <x v="0"/>
    <n v="91500"/>
    <x v="0"/>
    <m/>
    <x v="0"/>
    <m/>
    <x v="6"/>
    <n v="100474914"/>
    <x v="0"/>
    <x v="0"/>
    <s v="Reabilitação de Jardins Infantis e Escolas do EBI"/>
    <s v="ORI"/>
    <x v="0"/>
    <s v="RJEBI"/>
    <x v="0"/>
    <x v="0"/>
    <x v="0"/>
    <x v="0"/>
    <x v="0"/>
    <x v="0"/>
    <x v="0"/>
    <x v="0"/>
    <x v="0"/>
    <x v="0"/>
    <x v="0"/>
    <s v="Reabilitação de Jardins Infantis e Escolas do EBI"/>
    <x v="0"/>
    <x v="0"/>
    <x v="0"/>
    <x v="0"/>
    <x v="1"/>
    <x v="0"/>
    <x v="0"/>
    <x v="0"/>
    <x v="0"/>
    <x v="0"/>
    <x v="0"/>
    <x v="0"/>
    <s v=" Pagamento a favor da Tesouraria Municipal, referente calcetamento na Escola Secundaria Olegário Tavares, conforme anexo.  "/>
  </r>
  <r>
    <x v="0"/>
    <n v="0"/>
    <n v="0"/>
    <n v="0"/>
    <n v="2000"/>
    <x v="3181"/>
    <x v="0"/>
    <x v="1"/>
    <x v="0"/>
    <s v="03.03.10"/>
    <x v="8"/>
    <x v="0"/>
    <x v="4"/>
    <s v="Receitas Da Câmara"/>
    <s v="03.03.10"/>
    <s v="Receitas Da Câmara"/>
    <s v="03.03.10"/>
    <x v="19"/>
    <x v="0"/>
    <x v="3"/>
    <x v="6"/>
    <x v="0"/>
    <x v="0"/>
    <x v="2"/>
    <x v="0"/>
    <x v="6"/>
    <s v="2024-04-22"/>
    <x v="1"/>
    <n v="2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8113"/>
    <x v="3182"/>
    <x v="0"/>
    <x v="1"/>
    <x v="0"/>
    <s v="03.03.10"/>
    <x v="8"/>
    <x v="0"/>
    <x v="4"/>
    <s v="Receitas Da Câmara"/>
    <s v="03.03.10"/>
    <s v="Receitas Da Câmara"/>
    <s v="03.03.10"/>
    <x v="15"/>
    <x v="0"/>
    <x v="0"/>
    <x v="0"/>
    <x v="0"/>
    <x v="0"/>
    <x v="2"/>
    <x v="0"/>
    <x v="6"/>
    <s v="2024-04-22"/>
    <x v="1"/>
    <n v="5811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
    <x v="3183"/>
    <x v="0"/>
    <x v="1"/>
    <x v="0"/>
    <s v="03.03.10"/>
    <x v="8"/>
    <x v="0"/>
    <x v="4"/>
    <s v="Receitas Da Câmara"/>
    <s v="03.03.10"/>
    <s v="Receitas Da Câmara"/>
    <s v="03.03.10"/>
    <x v="8"/>
    <x v="0"/>
    <x v="3"/>
    <x v="3"/>
    <x v="0"/>
    <x v="0"/>
    <x v="2"/>
    <x v="0"/>
    <x v="6"/>
    <s v="2024-04-22"/>
    <x v="1"/>
    <n v="4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050"/>
    <x v="3184"/>
    <x v="0"/>
    <x v="0"/>
    <x v="0"/>
    <s v="01.27.06.80"/>
    <x v="1"/>
    <x v="1"/>
    <x v="1"/>
    <s v="Requalificação Urbana e habitação"/>
    <s v="01.27.06"/>
    <s v="Requalificação Urbana e habitação"/>
    <s v="01.27.06"/>
    <x v="1"/>
    <x v="0"/>
    <x v="0"/>
    <x v="0"/>
    <x v="0"/>
    <x v="1"/>
    <x v="1"/>
    <x v="0"/>
    <x v="0"/>
    <s v="2024-01-18"/>
    <x v="0"/>
    <n v="4050"/>
    <x v="0"/>
    <m/>
    <x v="0"/>
    <m/>
    <x v="2"/>
    <n v="100474696"/>
    <x v="0"/>
    <x v="1"/>
    <s v="Requalificação Urbana de Veneza"/>
    <s v="ORI"/>
    <x v="0"/>
    <m/>
    <x v="0"/>
    <x v="0"/>
    <x v="0"/>
    <x v="0"/>
    <x v="0"/>
    <x v="0"/>
    <x v="0"/>
    <x v="0"/>
    <x v="0"/>
    <x v="0"/>
    <x v="0"/>
    <s v="Requalificação Urbana de Veneza"/>
    <x v="0"/>
    <x v="0"/>
    <x v="0"/>
    <x v="0"/>
    <x v="1"/>
    <x v="0"/>
    <x v="0"/>
    <x v="0"/>
    <x v="0"/>
    <x v="0"/>
    <x v="1"/>
    <x v="0"/>
    <s v="Pagamento a favor da senhora Maria Madalena Veiga da Cruz referente a prestação de serviço de mão de obra, no âmbito dos trabalhos da requalificação de praia de Veneza, conforme anexo."/>
  </r>
  <r>
    <x v="0"/>
    <n v="0"/>
    <n v="0"/>
    <n v="0"/>
    <n v="8313"/>
    <x v="3185"/>
    <x v="0"/>
    <x v="1"/>
    <x v="0"/>
    <s v="03.03.10"/>
    <x v="8"/>
    <x v="0"/>
    <x v="4"/>
    <s v="Receitas Da Câmara"/>
    <s v="03.03.10"/>
    <s v="Receitas Da Câmara"/>
    <s v="03.03.10"/>
    <x v="9"/>
    <x v="0"/>
    <x v="3"/>
    <x v="3"/>
    <x v="0"/>
    <x v="0"/>
    <x v="2"/>
    <x v="0"/>
    <x v="6"/>
    <s v="2024-04-22"/>
    <x v="1"/>
    <n v="8313"/>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2950"/>
    <x v="3184"/>
    <x v="0"/>
    <x v="0"/>
    <x v="0"/>
    <s v="01.27.06.80"/>
    <x v="1"/>
    <x v="1"/>
    <x v="1"/>
    <s v="Requalificação Urbana e habitação"/>
    <s v="01.27.06"/>
    <s v="Requalificação Urbana e habitação"/>
    <s v="01.27.06"/>
    <x v="1"/>
    <x v="0"/>
    <x v="0"/>
    <x v="0"/>
    <x v="0"/>
    <x v="1"/>
    <x v="1"/>
    <x v="0"/>
    <x v="0"/>
    <s v="2024-01-18"/>
    <x v="0"/>
    <n v="22950"/>
    <x v="0"/>
    <m/>
    <x v="0"/>
    <m/>
    <x v="487"/>
    <n v="100477030"/>
    <x v="0"/>
    <x v="0"/>
    <s v="Requalificação Urbana de Veneza"/>
    <s v="ORI"/>
    <x v="0"/>
    <m/>
    <x v="0"/>
    <x v="0"/>
    <x v="0"/>
    <x v="0"/>
    <x v="0"/>
    <x v="0"/>
    <x v="0"/>
    <x v="0"/>
    <x v="0"/>
    <x v="0"/>
    <x v="0"/>
    <s v="Requalificação Urbana de Veneza"/>
    <x v="0"/>
    <x v="0"/>
    <x v="0"/>
    <x v="0"/>
    <x v="1"/>
    <x v="0"/>
    <x v="0"/>
    <x v="0"/>
    <x v="0"/>
    <x v="0"/>
    <x v="0"/>
    <x v="0"/>
    <s v="Pagamento a favor da senhora Maria Madalena Veiga da Cruz referente a prestação de serviço de mão de obra, no âmbito dos trabalhos da requalificação de praia de Veneza, conforme anexo."/>
  </r>
  <r>
    <x v="0"/>
    <n v="0"/>
    <n v="0"/>
    <n v="0"/>
    <n v="6989"/>
    <x v="3186"/>
    <x v="0"/>
    <x v="0"/>
    <x v="0"/>
    <s v="01.25.01.10"/>
    <x v="33"/>
    <x v="3"/>
    <x v="3"/>
    <s v="Educação"/>
    <s v="01.25.01"/>
    <s v="Educação"/>
    <s v="01.25.01"/>
    <x v="4"/>
    <x v="0"/>
    <x v="2"/>
    <x v="2"/>
    <x v="0"/>
    <x v="1"/>
    <x v="0"/>
    <x v="0"/>
    <x v="2"/>
    <s v="2024-02-05"/>
    <x v="0"/>
    <n v="6989"/>
    <x v="0"/>
    <m/>
    <x v="0"/>
    <m/>
    <x v="138"/>
    <n v="100391760"/>
    <x v="0"/>
    <x v="0"/>
    <s v="Transporte escolar"/>
    <s v="ORI"/>
    <x v="0"/>
    <m/>
    <x v="0"/>
    <x v="0"/>
    <x v="0"/>
    <x v="0"/>
    <x v="0"/>
    <x v="0"/>
    <x v="0"/>
    <x v="0"/>
    <x v="0"/>
    <x v="0"/>
    <x v="0"/>
    <s v="Transporte escolar"/>
    <x v="0"/>
    <x v="0"/>
    <x v="0"/>
    <x v="0"/>
    <x v="1"/>
    <x v="0"/>
    <x v="0"/>
    <x v="0"/>
    <x v="0"/>
    <x v="0"/>
    <x v="0"/>
    <x v="0"/>
    <s v="Pagamento referente a aquisição de 1 (um) correia de distribuição para viatura toyota coaster ST-76-QP, afetos ao transporte escolar da CMSM, conforme anexo.  "/>
  </r>
  <r>
    <x v="0"/>
    <n v="0"/>
    <n v="0"/>
    <n v="0"/>
    <n v="8524"/>
    <x v="3187"/>
    <x v="0"/>
    <x v="0"/>
    <x v="0"/>
    <s v="03.16.15"/>
    <x v="0"/>
    <x v="0"/>
    <x v="0"/>
    <s v="Direção Financeira"/>
    <s v="03.16.15"/>
    <s v="Direção Financeira"/>
    <s v="03.16.15"/>
    <x v="0"/>
    <x v="0"/>
    <x v="0"/>
    <x v="0"/>
    <x v="0"/>
    <x v="0"/>
    <x v="0"/>
    <x v="0"/>
    <x v="2"/>
    <s v="2024-02-05"/>
    <x v="0"/>
    <n v="8524"/>
    <x v="0"/>
    <m/>
    <x v="0"/>
    <m/>
    <x v="138"/>
    <n v="100391760"/>
    <x v="0"/>
    <x v="0"/>
    <s v="Direção Financeira"/>
    <s v="ORI"/>
    <x v="0"/>
    <m/>
    <x v="0"/>
    <x v="0"/>
    <x v="0"/>
    <x v="0"/>
    <x v="0"/>
    <x v="0"/>
    <x v="0"/>
    <x v="0"/>
    <x v="0"/>
    <x v="0"/>
    <x v="0"/>
    <s v="Direção Financeira"/>
    <x v="0"/>
    <x v="0"/>
    <x v="0"/>
    <x v="0"/>
    <x v="0"/>
    <x v="0"/>
    <x v="0"/>
    <x v="0"/>
    <x v="0"/>
    <x v="0"/>
    <x v="0"/>
    <x v="0"/>
    <s v="Pagamento referente a aquisição de 1 (um) correia de distribuição para viatura toyota ST-94-OL, afetos ao serviços da CMSM, conforme anexo."/>
  </r>
  <r>
    <x v="0"/>
    <n v="0"/>
    <n v="0"/>
    <n v="0"/>
    <n v="5240"/>
    <x v="3188"/>
    <x v="0"/>
    <x v="1"/>
    <x v="0"/>
    <s v="03.03.10"/>
    <x v="8"/>
    <x v="0"/>
    <x v="4"/>
    <s v="Receitas Da Câmara"/>
    <s v="03.03.10"/>
    <s v="Receitas Da Câmara"/>
    <s v="03.03.10"/>
    <x v="13"/>
    <x v="0"/>
    <x v="3"/>
    <x v="3"/>
    <x v="0"/>
    <x v="0"/>
    <x v="2"/>
    <x v="0"/>
    <x v="6"/>
    <s v="2024-04-22"/>
    <x v="1"/>
    <n v="5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0"/>
    <x v="3189"/>
    <x v="0"/>
    <x v="1"/>
    <x v="0"/>
    <s v="03.03.10"/>
    <x v="8"/>
    <x v="0"/>
    <x v="4"/>
    <s v="Receitas Da Câmara"/>
    <s v="03.03.10"/>
    <s v="Receitas Da Câmara"/>
    <s v="03.03.10"/>
    <x v="42"/>
    <x v="0"/>
    <x v="3"/>
    <x v="3"/>
    <x v="0"/>
    <x v="0"/>
    <x v="2"/>
    <x v="0"/>
    <x v="6"/>
    <s v="2024-04-22"/>
    <x v="1"/>
    <n v="2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200"/>
    <x v="3190"/>
    <x v="0"/>
    <x v="1"/>
    <x v="0"/>
    <s v="03.03.10"/>
    <x v="8"/>
    <x v="0"/>
    <x v="4"/>
    <s v="Receitas Da Câmara"/>
    <s v="03.03.10"/>
    <s v="Receitas Da Câmara"/>
    <s v="03.03.10"/>
    <x v="20"/>
    <x v="0"/>
    <x v="3"/>
    <x v="3"/>
    <x v="0"/>
    <x v="0"/>
    <x v="2"/>
    <x v="0"/>
    <x v="6"/>
    <s v="2024-04-22"/>
    <x v="1"/>
    <n v="1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70"/>
    <x v="3191"/>
    <x v="0"/>
    <x v="1"/>
    <x v="0"/>
    <s v="03.03.10"/>
    <x v="8"/>
    <x v="0"/>
    <x v="4"/>
    <s v="Receitas Da Câmara"/>
    <s v="03.03.10"/>
    <s v="Receitas Da Câmara"/>
    <s v="03.03.10"/>
    <x v="17"/>
    <x v="0"/>
    <x v="3"/>
    <x v="3"/>
    <x v="0"/>
    <x v="0"/>
    <x v="2"/>
    <x v="0"/>
    <x v="6"/>
    <s v="2024-04-22"/>
    <x v="1"/>
    <n v="62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074"/>
    <x v="3192"/>
    <x v="0"/>
    <x v="1"/>
    <x v="0"/>
    <s v="03.03.10"/>
    <x v="8"/>
    <x v="0"/>
    <x v="4"/>
    <s v="Receitas Da Câmara"/>
    <s v="03.03.10"/>
    <s v="Receitas Da Câmara"/>
    <s v="03.03.10"/>
    <x v="18"/>
    <x v="0"/>
    <x v="0"/>
    <x v="0"/>
    <x v="0"/>
    <x v="0"/>
    <x v="2"/>
    <x v="0"/>
    <x v="6"/>
    <s v="2024-04-22"/>
    <x v="1"/>
    <n v="6707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930"/>
    <x v="3193"/>
    <x v="0"/>
    <x v="1"/>
    <x v="0"/>
    <s v="03.03.10"/>
    <x v="8"/>
    <x v="0"/>
    <x v="4"/>
    <s v="Receitas Da Câmara"/>
    <s v="03.03.10"/>
    <s v="Receitas Da Câmara"/>
    <s v="03.03.10"/>
    <x v="10"/>
    <x v="0"/>
    <x v="3"/>
    <x v="3"/>
    <x v="0"/>
    <x v="0"/>
    <x v="2"/>
    <x v="0"/>
    <x v="6"/>
    <s v="2024-04-22"/>
    <x v="1"/>
    <n v="169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3194"/>
    <x v="0"/>
    <x v="1"/>
    <x v="0"/>
    <s v="03.03.10"/>
    <x v="8"/>
    <x v="0"/>
    <x v="4"/>
    <s v="Receitas Da Câmara"/>
    <s v="03.03.10"/>
    <s v="Receitas Da Câmara"/>
    <s v="03.03.10"/>
    <x v="11"/>
    <x v="0"/>
    <x v="0"/>
    <x v="5"/>
    <x v="0"/>
    <x v="0"/>
    <x v="2"/>
    <x v="0"/>
    <x v="6"/>
    <s v="2024-04-22"/>
    <x v="1"/>
    <n v="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3195"/>
    <x v="0"/>
    <x v="1"/>
    <x v="0"/>
    <s v="03.03.10"/>
    <x v="8"/>
    <x v="0"/>
    <x v="4"/>
    <s v="Receitas Da Câmara"/>
    <s v="03.03.10"/>
    <s v="Receitas Da Câmara"/>
    <s v="03.03.10"/>
    <x v="21"/>
    <x v="0"/>
    <x v="3"/>
    <x v="3"/>
    <x v="0"/>
    <x v="0"/>
    <x v="2"/>
    <x v="0"/>
    <x v="6"/>
    <s v="2024-04-22"/>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3196"/>
    <x v="0"/>
    <x v="1"/>
    <x v="0"/>
    <s v="03.03.10"/>
    <x v="8"/>
    <x v="0"/>
    <x v="4"/>
    <s v="Receitas Da Câmara"/>
    <s v="03.03.10"/>
    <s v="Receitas Da Câmara"/>
    <s v="03.03.10"/>
    <x v="6"/>
    <x v="0"/>
    <x v="3"/>
    <x v="3"/>
    <x v="0"/>
    <x v="0"/>
    <x v="2"/>
    <x v="0"/>
    <x v="6"/>
    <s v="2024-04-22"/>
    <x v="1"/>
    <n v="2160"/>
    <x v="0"/>
    <m/>
    <x v="0"/>
    <m/>
    <x v="9"/>
    <n v="100474693"/>
    <x v="0"/>
    <x v="0"/>
    <s v="Receitas Da Câmara"/>
    <s v="EXT"/>
    <x v="0"/>
    <s v="RDC"/>
    <x v="0"/>
    <x v="0"/>
    <x v="0"/>
    <x v="0"/>
    <x v="0"/>
    <x v="0"/>
    <x v="0"/>
    <x v="0"/>
    <x v="0"/>
    <x v="0"/>
    <x v="0"/>
    <s v="Receitas Da Câmara"/>
    <x v="0"/>
    <x v="0"/>
    <x v="0"/>
    <x v="0"/>
    <x v="0"/>
    <x v="0"/>
    <x v="0"/>
    <x v="0"/>
    <x v="0"/>
    <x v="0"/>
    <x v="0"/>
    <x v="0"/>
    <s v="Resumo de Receitas Virtuais"/>
  </r>
  <r>
    <x v="2"/>
    <n v="0"/>
    <n v="0"/>
    <n v="0"/>
    <n v="35000"/>
    <x v="3197"/>
    <x v="0"/>
    <x v="0"/>
    <x v="0"/>
    <s v="80.02.10.03"/>
    <x v="43"/>
    <x v="2"/>
    <x v="2"/>
    <s v="Outros"/>
    <s v="80.02.10"/>
    <s v="Outros"/>
    <s v="80.02.10"/>
    <x v="63"/>
    <x v="0"/>
    <x v="5"/>
    <x v="13"/>
    <x v="1"/>
    <x v="2"/>
    <x v="0"/>
    <x v="0"/>
    <x v="6"/>
    <s v="2024-04-26"/>
    <x v="1"/>
    <n v="35000"/>
    <x v="0"/>
    <m/>
    <x v="0"/>
    <m/>
    <x v="6"/>
    <n v="100474914"/>
    <x v="0"/>
    <x v="0"/>
    <s v="Retençoes Pensao Alimenticia"/>
    <s v="ORI"/>
    <x v="0"/>
    <s v="RPA"/>
    <x v="0"/>
    <x v="0"/>
    <x v="0"/>
    <x v="0"/>
    <x v="0"/>
    <x v="0"/>
    <x v="0"/>
    <x v="0"/>
    <x v="0"/>
    <x v="0"/>
    <x v="0"/>
    <s v="Retençoes Pensao Alimenticia"/>
    <x v="0"/>
    <x v="0"/>
    <x v="0"/>
    <x v="0"/>
    <x v="2"/>
    <x v="0"/>
    <x v="0"/>
    <x v="0"/>
    <x v="0"/>
    <x v="1"/>
    <x v="0"/>
    <x v="0"/>
    <s v="pagamento de pensão de menores, referente ao mês de abril de 2024, conforme anexo."/>
  </r>
  <r>
    <x v="2"/>
    <n v="0"/>
    <n v="0"/>
    <n v="0"/>
    <n v="35000"/>
    <x v="3198"/>
    <x v="0"/>
    <x v="0"/>
    <x v="0"/>
    <s v="80.02.10.03"/>
    <x v="43"/>
    <x v="2"/>
    <x v="2"/>
    <s v="Outros"/>
    <s v="80.02.10"/>
    <s v="Outros"/>
    <s v="80.02.10"/>
    <x v="63"/>
    <x v="0"/>
    <x v="5"/>
    <x v="13"/>
    <x v="1"/>
    <x v="2"/>
    <x v="0"/>
    <x v="0"/>
    <x v="3"/>
    <s v="2024-05-30"/>
    <x v="1"/>
    <n v="35000"/>
    <x v="0"/>
    <m/>
    <x v="0"/>
    <m/>
    <x v="6"/>
    <n v="100474914"/>
    <x v="0"/>
    <x v="0"/>
    <s v="Retençoes Pensao Alimenticia"/>
    <s v="ORI"/>
    <x v="0"/>
    <s v="RPA"/>
    <x v="0"/>
    <x v="0"/>
    <x v="0"/>
    <x v="0"/>
    <x v="0"/>
    <x v="0"/>
    <x v="0"/>
    <x v="0"/>
    <x v="0"/>
    <x v="0"/>
    <x v="0"/>
    <s v="Retençoes Pensao Alimenticia"/>
    <x v="0"/>
    <x v="0"/>
    <x v="0"/>
    <x v="0"/>
    <x v="2"/>
    <x v="0"/>
    <x v="0"/>
    <x v="0"/>
    <x v="0"/>
    <x v="1"/>
    <x v="0"/>
    <x v="0"/>
    <s v="Pagamento de pensão de menores, referente ao mês de Maio de 2024, conforme anexo. "/>
  </r>
  <r>
    <x v="0"/>
    <n v="0"/>
    <n v="0"/>
    <n v="0"/>
    <n v="6190"/>
    <x v="3199"/>
    <x v="0"/>
    <x v="1"/>
    <x v="0"/>
    <s v="03.03.10"/>
    <x v="8"/>
    <x v="0"/>
    <x v="4"/>
    <s v="Receitas Da Câmara"/>
    <s v="03.03.10"/>
    <s v="Receitas Da Câmara"/>
    <s v="03.03.10"/>
    <x v="13"/>
    <x v="0"/>
    <x v="3"/>
    <x v="3"/>
    <x v="0"/>
    <x v="0"/>
    <x v="2"/>
    <x v="0"/>
    <x v="3"/>
    <s v="2024-05-31"/>
    <x v="1"/>
    <n v="619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9000"/>
    <x v="3200"/>
    <x v="0"/>
    <x v="0"/>
    <x v="0"/>
    <s v="01.27.06.76"/>
    <x v="11"/>
    <x v="1"/>
    <x v="1"/>
    <s v="Requalificação Urbana e habitação"/>
    <s v="01.27.06"/>
    <s v="Requalificação Urbana e habitação"/>
    <s v="01.27.06"/>
    <x v="1"/>
    <x v="0"/>
    <x v="0"/>
    <x v="0"/>
    <x v="0"/>
    <x v="1"/>
    <x v="1"/>
    <x v="0"/>
    <x v="4"/>
    <s v="2024-06-10"/>
    <x v="1"/>
    <n v="29000"/>
    <x v="0"/>
    <m/>
    <x v="0"/>
    <m/>
    <x v="368"/>
    <n v="100476768"/>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5800 unidades de paralelos, para trabalhos de calcetamento da localidade de Dacalinha em Achada do Monte, conforme anexo."/>
  </r>
  <r>
    <x v="1"/>
    <n v="0"/>
    <n v="0"/>
    <n v="0"/>
    <n v="11000"/>
    <x v="3201"/>
    <x v="0"/>
    <x v="0"/>
    <x v="0"/>
    <s v="01.27.06.61"/>
    <x v="34"/>
    <x v="1"/>
    <x v="1"/>
    <s v="Requalificação Urbana e habitação"/>
    <s v="01.27.06"/>
    <s v="Requalificação Urbana e habitação"/>
    <s v="01.27.06"/>
    <x v="1"/>
    <x v="0"/>
    <x v="0"/>
    <x v="0"/>
    <x v="0"/>
    <x v="1"/>
    <x v="1"/>
    <x v="0"/>
    <x v="4"/>
    <s v="2024-06-13"/>
    <x v="1"/>
    <n v="11000"/>
    <x v="0"/>
    <m/>
    <x v="0"/>
    <m/>
    <x v="97"/>
    <n v="100479452"/>
    <x v="0"/>
    <x v="0"/>
    <s v="Requalificação Urbana de Ponta Verde"/>
    <s v="ORI"/>
    <x v="0"/>
    <s v="PVR"/>
    <x v="0"/>
    <x v="0"/>
    <x v="0"/>
    <x v="0"/>
    <x v="0"/>
    <x v="0"/>
    <x v="0"/>
    <x v="0"/>
    <x v="0"/>
    <x v="0"/>
    <x v="0"/>
    <s v="Requalificação Urbana de Ponta Verde"/>
    <x v="0"/>
    <x v="0"/>
    <x v="0"/>
    <x v="0"/>
    <x v="1"/>
    <x v="0"/>
    <x v="0"/>
    <x v="0"/>
    <x v="0"/>
    <x v="0"/>
    <x v="0"/>
    <x v="0"/>
    <s v="Pagamento referente a serviços de manutenção e lubrificação de bico da maquina retroescavadora afeto as obras da CMSM, conforme anexo."/>
  </r>
  <r>
    <x v="0"/>
    <n v="0"/>
    <n v="0"/>
    <n v="0"/>
    <n v="2800"/>
    <x v="3202"/>
    <x v="0"/>
    <x v="0"/>
    <x v="0"/>
    <s v="03.16.15"/>
    <x v="0"/>
    <x v="0"/>
    <x v="0"/>
    <s v="Direção Financeira"/>
    <s v="03.16.15"/>
    <s v="Direção Financeira"/>
    <s v="03.16.15"/>
    <x v="3"/>
    <x v="0"/>
    <x v="0"/>
    <x v="1"/>
    <x v="0"/>
    <x v="0"/>
    <x v="0"/>
    <x v="0"/>
    <x v="4"/>
    <s v="2024-06-17"/>
    <x v="1"/>
    <n v="2800"/>
    <x v="0"/>
    <m/>
    <x v="0"/>
    <m/>
    <x v="81"/>
    <n v="100476675"/>
    <x v="0"/>
    <x v="0"/>
    <s v="Direção Financeira"/>
    <s v="ORI"/>
    <x v="0"/>
    <m/>
    <x v="0"/>
    <x v="0"/>
    <x v="0"/>
    <x v="0"/>
    <x v="0"/>
    <x v="0"/>
    <x v="0"/>
    <x v="0"/>
    <x v="0"/>
    <x v="0"/>
    <x v="0"/>
    <s v="Direção Financeira"/>
    <x v="0"/>
    <x v="0"/>
    <x v="0"/>
    <x v="0"/>
    <x v="0"/>
    <x v="0"/>
    <x v="0"/>
    <x v="0"/>
    <x v="0"/>
    <x v="0"/>
    <x v="0"/>
    <x v="0"/>
    <s v="Ajuda e custo a favor do senhor José Jorge Fernandes, pela sua deslocação a Praia a  nos dias 15 e 16 de junho de 2024, em missão de serviço, conforme anexo."/>
  </r>
  <r>
    <x v="1"/>
    <n v="0"/>
    <n v="0"/>
    <n v="0"/>
    <n v="1238"/>
    <x v="3203"/>
    <x v="0"/>
    <x v="0"/>
    <x v="0"/>
    <s v="01.27.06.42"/>
    <x v="22"/>
    <x v="1"/>
    <x v="1"/>
    <s v="Requalificação Urbana e habitação"/>
    <s v="01.27.06"/>
    <s v="Requalificação Urbana e habitação"/>
    <s v="01.27.06"/>
    <x v="1"/>
    <x v="0"/>
    <x v="0"/>
    <x v="0"/>
    <x v="0"/>
    <x v="1"/>
    <x v="1"/>
    <x v="0"/>
    <x v="4"/>
    <s v="2024-06-17"/>
    <x v="1"/>
    <n v="1238"/>
    <x v="0"/>
    <m/>
    <x v="0"/>
    <m/>
    <x v="2"/>
    <n v="100474696"/>
    <x v="0"/>
    <x v="1"/>
    <s v="Manutenção do Estádio Municipal/Campos Futebol 11"/>
    <s v="ORI"/>
    <x v="0"/>
    <s v="MCF"/>
    <x v="0"/>
    <x v="0"/>
    <x v="0"/>
    <x v="0"/>
    <x v="0"/>
    <x v="0"/>
    <x v="0"/>
    <x v="0"/>
    <x v="0"/>
    <x v="0"/>
    <x v="0"/>
    <s v="Manutenção do Estádio Municipal/Campos Futebol 11"/>
    <x v="0"/>
    <x v="0"/>
    <x v="0"/>
    <x v="0"/>
    <x v="1"/>
    <x v="0"/>
    <x v="0"/>
    <x v="0"/>
    <x v="0"/>
    <x v="0"/>
    <x v="1"/>
    <x v="0"/>
    <s v=" Pagamento a favor do Sr. Manuel Robalo Cardozo, referente a aluguer de 11 serra juntas, no âmbito dos trabalhos da reabilitação de Estado Municipal de Veneza, conforme anexo.  "/>
  </r>
  <r>
    <x v="1"/>
    <n v="0"/>
    <n v="0"/>
    <n v="0"/>
    <n v="7012"/>
    <x v="3203"/>
    <x v="0"/>
    <x v="0"/>
    <x v="0"/>
    <s v="01.27.06.42"/>
    <x v="22"/>
    <x v="1"/>
    <x v="1"/>
    <s v="Requalificação Urbana e habitação"/>
    <s v="01.27.06"/>
    <s v="Requalificação Urbana e habitação"/>
    <s v="01.27.06"/>
    <x v="1"/>
    <x v="0"/>
    <x v="0"/>
    <x v="0"/>
    <x v="0"/>
    <x v="1"/>
    <x v="1"/>
    <x v="0"/>
    <x v="4"/>
    <s v="2024-06-17"/>
    <x v="1"/>
    <n v="7012"/>
    <x v="0"/>
    <m/>
    <x v="0"/>
    <m/>
    <x v="123"/>
    <n v="100432775"/>
    <x v="0"/>
    <x v="0"/>
    <s v="Manutenção do Estádio Municipal/Campos Futebol 11"/>
    <s v="ORI"/>
    <x v="0"/>
    <s v="MCF"/>
    <x v="0"/>
    <x v="0"/>
    <x v="0"/>
    <x v="0"/>
    <x v="0"/>
    <x v="0"/>
    <x v="0"/>
    <x v="0"/>
    <x v="0"/>
    <x v="0"/>
    <x v="0"/>
    <s v="Manutenção do Estádio Municipal/Campos Futebol 11"/>
    <x v="0"/>
    <x v="0"/>
    <x v="0"/>
    <x v="0"/>
    <x v="1"/>
    <x v="0"/>
    <x v="0"/>
    <x v="0"/>
    <x v="0"/>
    <x v="0"/>
    <x v="0"/>
    <x v="0"/>
    <s v=" Pagamento a favor do Sr. Manuel Robalo Cardozo, referente a aluguer de 11 serra juntas, no âmbito dos trabalhos da reabilitação de Estado Municipal de Veneza, conforme anexo.  "/>
  </r>
  <r>
    <x v="0"/>
    <n v="0"/>
    <n v="0"/>
    <n v="0"/>
    <n v="2000"/>
    <x v="3204"/>
    <x v="0"/>
    <x v="0"/>
    <x v="0"/>
    <s v="03.16.15"/>
    <x v="0"/>
    <x v="0"/>
    <x v="0"/>
    <s v="Direção Financeira"/>
    <s v="03.16.15"/>
    <s v="Direção Financeira"/>
    <s v="03.16.15"/>
    <x v="3"/>
    <x v="0"/>
    <x v="0"/>
    <x v="1"/>
    <x v="0"/>
    <x v="0"/>
    <x v="0"/>
    <x v="0"/>
    <x v="4"/>
    <s v="2024-06-20"/>
    <x v="1"/>
    <n v="2000"/>
    <x v="0"/>
    <m/>
    <x v="0"/>
    <m/>
    <x v="134"/>
    <n v="100477731"/>
    <x v="0"/>
    <x v="0"/>
    <s v="Direção Financeira"/>
    <s v="ORI"/>
    <x v="0"/>
    <m/>
    <x v="0"/>
    <x v="0"/>
    <x v="0"/>
    <x v="0"/>
    <x v="0"/>
    <x v="0"/>
    <x v="0"/>
    <x v="0"/>
    <x v="0"/>
    <x v="0"/>
    <x v="0"/>
    <s v="Direção Financeira"/>
    <x v="0"/>
    <x v="0"/>
    <x v="0"/>
    <x v="0"/>
    <x v="0"/>
    <x v="0"/>
    <x v="0"/>
    <x v="0"/>
    <x v="0"/>
    <x v="0"/>
    <x v="0"/>
    <x v="0"/>
    <s v="Ajuda de custo a favor de Gerson Lopes, pela sua deslocação a Tarrafal no dia 14 de abril e a São Salvador do Mundo no dia 15 de maio de 2024, em missão de serviço, conforme anexo."/>
  </r>
  <r>
    <x v="1"/>
    <n v="0"/>
    <n v="0"/>
    <n v="0"/>
    <n v="4950"/>
    <x v="3205"/>
    <x v="0"/>
    <x v="0"/>
    <x v="0"/>
    <s v="01.27.06.76"/>
    <x v="11"/>
    <x v="1"/>
    <x v="1"/>
    <s v="Requalificação Urbana e habitação"/>
    <s v="01.27.06"/>
    <s v="Requalificação Urbana e habitação"/>
    <s v="01.27.06"/>
    <x v="1"/>
    <x v="0"/>
    <x v="0"/>
    <x v="0"/>
    <x v="0"/>
    <x v="1"/>
    <x v="1"/>
    <x v="0"/>
    <x v="4"/>
    <s v="2024-06-20"/>
    <x v="1"/>
    <n v="495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aquisição de serviço de aluguer de betoneira para as obras de requalificação urbana e ambiental de Achada do Monte conforme anexo. "/>
  </r>
  <r>
    <x v="1"/>
    <n v="0"/>
    <n v="0"/>
    <n v="0"/>
    <n v="28050"/>
    <x v="3205"/>
    <x v="0"/>
    <x v="0"/>
    <x v="0"/>
    <s v="01.27.06.76"/>
    <x v="11"/>
    <x v="1"/>
    <x v="1"/>
    <s v="Requalificação Urbana e habitação"/>
    <s v="01.27.06"/>
    <s v="Requalificação Urbana e habitação"/>
    <s v="01.27.06"/>
    <x v="1"/>
    <x v="0"/>
    <x v="0"/>
    <x v="0"/>
    <x v="0"/>
    <x v="1"/>
    <x v="1"/>
    <x v="0"/>
    <x v="4"/>
    <s v="2024-06-20"/>
    <x v="1"/>
    <n v="28050"/>
    <x v="0"/>
    <m/>
    <x v="0"/>
    <m/>
    <x v="105"/>
    <n v="100479674"/>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serviço de aluguer de betoneira para as obras de requalificação urbana e ambiental de Achada do Monte conforme anexo. "/>
  </r>
  <r>
    <x v="0"/>
    <n v="0"/>
    <n v="0"/>
    <n v="0"/>
    <n v="2588"/>
    <x v="3206"/>
    <x v="0"/>
    <x v="1"/>
    <x v="0"/>
    <s v="80.02.01"/>
    <x v="2"/>
    <x v="2"/>
    <x v="2"/>
    <s v="Retenções Iur"/>
    <s v="80.02.01"/>
    <s v="Retenções Iur"/>
    <s v="80.02.01"/>
    <x v="2"/>
    <x v="0"/>
    <x v="1"/>
    <x v="0"/>
    <x v="1"/>
    <x v="2"/>
    <x v="2"/>
    <x v="0"/>
    <x v="4"/>
    <s v="2024-06-20"/>
    <x v="1"/>
    <n v="2588"/>
    <x v="0"/>
    <m/>
    <x v="0"/>
    <m/>
    <x v="2"/>
    <n v="100474696"/>
    <x v="0"/>
    <x v="0"/>
    <s v="Retenções Iur"/>
    <s v="ORI"/>
    <x v="0"/>
    <s v="RIUR"/>
    <x v="0"/>
    <x v="0"/>
    <x v="0"/>
    <x v="0"/>
    <x v="0"/>
    <x v="0"/>
    <x v="0"/>
    <x v="0"/>
    <x v="0"/>
    <x v="0"/>
    <x v="0"/>
    <s v="Retenções Iur"/>
    <x v="0"/>
    <x v="0"/>
    <x v="0"/>
    <x v="0"/>
    <x v="2"/>
    <x v="0"/>
    <x v="0"/>
    <x v="0"/>
    <x v="0"/>
    <x v="1"/>
    <x v="0"/>
    <x v="0"/>
    <s v="RETENCAO OT"/>
  </r>
  <r>
    <x v="0"/>
    <n v="0"/>
    <n v="0"/>
    <n v="0"/>
    <n v="500"/>
    <x v="3207"/>
    <x v="0"/>
    <x v="1"/>
    <x v="0"/>
    <s v="03.03.10"/>
    <x v="8"/>
    <x v="0"/>
    <x v="4"/>
    <s v="Receitas Da Câmara"/>
    <s v="03.03.10"/>
    <s v="Receitas Da Câmara"/>
    <s v="03.03.10"/>
    <x v="8"/>
    <x v="0"/>
    <x v="3"/>
    <x v="3"/>
    <x v="0"/>
    <x v="0"/>
    <x v="2"/>
    <x v="0"/>
    <x v="9"/>
    <s v="2024-07-15"/>
    <x v="2"/>
    <n v="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523"/>
    <x v="3208"/>
    <x v="0"/>
    <x v="1"/>
    <x v="0"/>
    <s v="03.03.10"/>
    <x v="8"/>
    <x v="0"/>
    <x v="4"/>
    <s v="Receitas Da Câmara"/>
    <s v="03.03.10"/>
    <s v="Receitas Da Câmara"/>
    <s v="03.03.10"/>
    <x v="9"/>
    <x v="0"/>
    <x v="3"/>
    <x v="3"/>
    <x v="0"/>
    <x v="0"/>
    <x v="2"/>
    <x v="0"/>
    <x v="9"/>
    <s v="2024-07-15"/>
    <x v="2"/>
    <n v="85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40"/>
    <x v="3209"/>
    <x v="0"/>
    <x v="1"/>
    <x v="0"/>
    <s v="03.03.10"/>
    <x v="8"/>
    <x v="0"/>
    <x v="4"/>
    <s v="Receitas Da Câmara"/>
    <s v="03.03.10"/>
    <s v="Receitas Da Câmara"/>
    <s v="03.03.10"/>
    <x v="13"/>
    <x v="0"/>
    <x v="3"/>
    <x v="3"/>
    <x v="0"/>
    <x v="0"/>
    <x v="2"/>
    <x v="0"/>
    <x v="9"/>
    <s v="2024-07-15"/>
    <x v="2"/>
    <n v="50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3210"/>
    <x v="0"/>
    <x v="1"/>
    <x v="0"/>
    <s v="03.03.10"/>
    <x v="8"/>
    <x v="0"/>
    <x v="4"/>
    <s v="Receitas Da Câmara"/>
    <s v="03.03.10"/>
    <s v="Receitas Da Câmara"/>
    <s v="03.03.10"/>
    <x v="76"/>
    <x v="0"/>
    <x v="3"/>
    <x v="7"/>
    <x v="0"/>
    <x v="0"/>
    <x v="2"/>
    <x v="0"/>
    <x v="9"/>
    <s v="2024-07-15"/>
    <x v="2"/>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00"/>
    <x v="3211"/>
    <x v="0"/>
    <x v="1"/>
    <x v="0"/>
    <s v="03.03.10"/>
    <x v="8"/>
    <x v="0"/>
    <x v="4"/>
    <s v="Receitas Da Câmara"/>
    <s v="03.03.10"/>
    <s v="Receitas Da Câmara"/>
    <s v="03.03.10"/>
    <x v="11"/>
    <x v="0"/>
    <x v="0"/>
    <x v="5"/>
    <x v="0"/>
    <x v="0"/>
    <x v="2"/>
    <x v="0"/>
    <x v="9"/>
    <s v="2024-07-15"/>
    <x v="2"/>
    <n v="6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3212"/>
    <x v="0"/>
    <x v="1"/>
    <x v="0"/>
    <s v="03.03.10"/>
    <x v="8"/>
    <x v="0"/>
    <x v="4"/>
    <s v="Receitas Da Câmara"/>
    <s v="03.03.10"/>
    <s v="Receitas Da Câmara"/>
    <s v="03.03.10"/>
    <x v="19"/>
    <x v="0"/>
    <x v="3"/>
    <x v="6"/>
    <x v="0"/>
    <x v="0"/>
    <x v="2"/>
    <x v="0"/>
    <x v="9"/>
    <s v="2024-07-15"/>
    <x v="2"/>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00"/>
    <x v="3213"/>
    <x v="0"/>
    <x v="1"/>
    <x v="0"/>
    <s v="03.03.10"/>
    <x v="8"/>
    <x v="0"/>
    <x v="4"/>
    <s v="Receitas Da Câmara"/>
    <s v="03.03.10"/>
    <s v="Receitas Da Câmara"/>
    <s v="03.03.10"/>
    <x v="6"/>
    <x v="0"/>
    <x v="3"/>
    <x v="3"/>
    <x v="0"/>
    <x v="0"/>
    <x v="2"/>
    <x v="0"/>
    <x v="9"/>
    <s v="2024-07-15"/>
    <x v="2"/>
    <n v="4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225"/>
    <x v="3214"/>
    <x v="0"/>
    <x v="1"/>
    <x v="0"/>
    <s v="03.03.10"/>
    <x v="8"/>
    <x v="0"/>
    <x v="4"/>
    <s v="Receitas Da Câmara"/>
    <s v="03.03.10"/>
    <s v="Receitas Da Câmara"/>
    <s v="03.03.10"/>
    <x v="12"/>
    <x v="0"/>
    <x v="3"/>
    <x v="3"/>
    <x v="0"/>
    <x v="0"/>
    <x v="2"/>
    <x v="0"/>
    <x v="9"/>
    <s v="2024-07-15"/>
    <x v="2"/>
    <n v="27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
    <x v="3215"/>
    <x v="0"/>
    <x v="1"/>
    <x v="0"/>
    <s v="03.03.10"/>
    <x v="8"/>
    <x v="0"/>
    <x v="4"/>
    <s v="Receitas Da Câmara"/>
    <s v="03.03.10"/>
    <s v="Receitas Da Câmara"/>
    <s v="03.03.10"/>
    <x v="22"/>
    <x v="0"/>
    <x v="3"/>
    <x v="7"/>
    <x v="0"/>
    <x v="0"/>
    <x v="2"/>
    <x v="0"/>
    <x v="9"/>
    <s v="2024-07-15"/>
    <x v="2"/>
    <n v="2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00"/>
    <x v="3216"/>
    <x v="0"/>
    <x v="1"/>
    <x v="0"/>
    <s v="03.03.10"/>
    <x v="8"/>
    <x v="0"/>
    <x v="4"/>
    <s v="Receitas Da Câmara"/>
    <s v="03.03.10"/>
    <s v="Receitas Da Câmara"/>
    <s v="03.03.10"/>
    <x v="21"/>
    <x v="0"/>
    <x v="3"/>
    <x v="3"/>
    <x v="0"/>
    <x v="0"/>
    <x v="2"/>
    <x v="0"/>
    <x v="9"/>
    <s v="2024-07-15"/>
    <x v="2"/>
    <n v="7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50"/>
    <x v="3217"/>
    <x v="0"/>
    <x v="1"/>
    <x v="0"/>
    <s v="03.03.10"/>
    <x v="8"/>
    <x v="0"/>
    <x v="4"/>
    <s v="Receitas Da Câmara"/>
    <s v="03.03.10"/>
    <s v="Receitas Da Câmara"/>
    <s v="03.03.10"/>
    <x v="10"/>
    <x v="0"/>
    <x v="3"/>
    <x v="3"/>
    <x v="0"/>
    <x v="0"/>
    <x v="2"/>
    <x v="0"/>
    <x v="9"/>
    <s v="2024-07-15"/>
    <x v="2"/>
    <n v="33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
    <x v="3218"/>
    <x v="0"/>
    <x v="1"/>
    <x v="0"/>
    <s v="03.03.10"/>
    <x v="8"/>
    <x v="0"/>
    <x v="4"/>
    <s v="Receitas Da Câmara"/>
    <s v="03.03.10"/>
    <s v="Receitas Da Câmara"/>
    <s v="03.03.10"/>
    <x v="23"/>
    <x v="0"/>
    <x v="3"/>
    <x v="7"/>
    <x v="0"/>
    <x v="0"/>
    <x v="2"/>
    <x v="0"/>
    <x v="9"/>
    <s v="2024-07-15"/>
    <x v="2"/>
    <n v="6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691"/>
    <x v="3219"/>
    <x v="0"/>
    <x v="1"/>
    <x v="0"/>
    <s v="03.03.10"/>
    <x v="8"/>
    <x v="0"/>
    <x v="4"/>
    <s v="Receitas Da Câmara"/>
    <s v="03.03.10"/>
    <s v="Receitas Da Câmara"/>
    <s v="03.03.10"/>
    <x v="18"/>
    <x v="0"/>
    <x v="0"/>
    <x v="0"/>
    <x v="0"/>
    <x v="0"/>
    <x v="2"/>
    <x v="0"/>
    <x v="9"/>
    <s v="2024-07-15"/>
    <x v="2"/>
    <n v="52691"/>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100"/>
    <x v="3220"/>
    <x v="0"/>
    <x v="0"/>
    <x v="0"/>
    <s v="01.25.02.23"/>
    <x v="12"/>
    <x v="3"/>
    <x v="3"/>
    <s v="desporto"/>
    <s v="01.25.02"/>
    <s v="desporto"/>
    <s v="01.25.02"/>
    <x v="1"/>
    <x v="0"/>
    <x v="0"/>
    <x v="0"/>
    <x v="0"/>
    <x v="1"/>
    <x v="1"/>
    <x v="0"/>
    <x v="5"/>
    <s v="2024-08-07"/>
    <x v="2"/>
    <n v="30100"/>
    <x v="0"/>
    <m/>
    <x v="0"/>
    <m/>
    <x v="225"/>
    <n v="1004791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a Asso Sport Comércio, referente a aquisição dos prémios a serem entregues aos finalistas do torneio de futsal sénior e sub 16 realizado em Pilão Cão comemorando a festa romaria São Domingos, confrome anexo.  "/>
  </r>
  <r>
    <x v="0"/>
    <n v="0"/>
    <n v="0"/>
    <n v="0"/>
    <n v="20000"/>
    <x v="3221"/>
    <x v="0"/>
    <x v="0"/>
    <x v="0"/>
    <s v="03.16.15"/>
    <x v="0"/>
    <x v="0"/>
    <x v="0"/>
    <s v="Direção Financeira"/>
    <s v="03.16.15"/>
    <s v="Direção Financeira"/>
    <s v="03.16.15"/>
    <x v="39"/>
    <x v="0"/>
    <x v="0"/>
    <x v="1"/>
    <x v="1"/>
    <x v="0"/>
    <x v="0"/>
    <x v="0"/>
    <x v="7"/>
    <s v="2024-09-03"/>
    <x v="2"/>
    <n v="20000"/>
    <x v="0"/>
    <m/>
    <x v="0"/>
    <m/>
    <x v="118"/>
    <n v="100444140"/>
    <x v="0"/>
    <x v="0"/>
    <s v="Direção Financeira"/>
    <s v="ORI"/>
    <x v="0"/>
    <m/>
    <x v="0"/>
    <x v="0"/>
    <x v="0"/>
    <x v="0"/>
    <x v="0"/>
    <x v="0"/>
    <x v="0"/>
    <x v="0"/>
    <x v="0"/>
    <x v="0"/>
    <x v="0"/>
    <s v="Direção Financeira"/>
    <x v="0"/>
    <x v="0"/>
    <x v="0"/>
    <x v="0"/>
    <x v="0"/>
    <x v="0"/>
    <x v="0"/>
    <x v="0"/>
    <x v="0"/>
    <x v="0"/>
    <x v="0"/>
    <x v="0"/>
    <s v="Restituição a favor do senhor Presidente Herménio Fernandes, referente ao valor pago a empresa de distribuição de energia para recarregamento pré pago, conforme anexo."/>
  </r>
  <r>
    <x v="1"/>
    <n v="0"/>
    <n v="0"/>
    <n v="0"/>
    <n v="200000"/>
    <x v="3222"/>
    <x v="0"/>
    <x v="1"/>
    <x v="0"/>
    <s v="03.03.10"/>
    <x v="8"/>
    <x v="0"/>
    <x v="4"/>
    <s v="Receitas Da Câmara"/>
    <s v="03.03.10"/>
    <s v="Receitas Da Câmara"/>
    <s v="03.03.10"/>
    <x v="56"/>
    <x v="0"/>
    <x v="6"/>
    <x v="10"/>
    <x v="0"/>
    <x v="0"/>
    <x v="2"/>
    <x v="0"/>
    <x v="5"/>
    <s v="2024-08-13"/>
    <x v="2"/>
    <n v="200000"/>
    <x v="0"/>
    <m/>
    <x v="0"/>
    <m/>
    <x v="6"/>
    <n v="100474914"/>
    <x v="0"/>
    <x v="0"/>
    <s v="Receitas Da Câmara"/>
    <s v="EXT"/>
    <x v="0"/>
    <s v="RDC"/>
    <x v="0"/>
    <x v="0"/>
    <x v="0"/>
    <x v="0"/>
    <x v="0"/>
    <x v="0"/>
    <x v="0"/>
    <x v="0"/>
    <x v="0"/>
    <x v="0"/>
    <x v="0"/>
    <s v="Receitas Da Câmara"/>
    <x v="0"/>
    <x v="0"/>
    <x v="0"/>
    <x v="0"/>
    <x v="0"/>
    <x v="0"/>
    <x v="0"/>
    <x v="0"/>
    <x v="0"/>
    <x v="0"/>
    <x v="0"/>
    <x v="0"/>
    <s v="Apoio recebido a CA, conforme anexo."/>
  </r>
  <r>
    <x v="1"/>
    <n v="0"/>
    <n v="0"/>
    <n v="0"/>
    <n v="120000"/>
    <x v="3223"/>
    <x v="0"/>
    <x v="1"/>
    <x v="0"/>
    <s v="03.03.10"/>
    <x v="8"/>
    <x v="0"/>
    <x v="4"/>
    <s v="Receitas Da Câmara"/>
    <s v="03.03.10"/>
    <s v="Receitas Da Câmara"/>
    <s v="03.03.10"/>
    <x v="72"/>
    <x v="0"/>
    <x v="6"/>
    <x v="14"/>
    <x v="0"/>
    <x v="0"/>
    <x v="2"/>
    <x v="0"/>
    <x v="5"/>
    <s v="2024-08-07"/>
    <x v="2"/>
    <n v="120000"/>
    <x v="0"/>
    <m/>
    <x v="0"/>
    <m/>
    <x v="6"/>
    <n v="100474914"/>
    <x v="0"/>
    <x v="0"/>
    <s v="Receitas Da Câmara"/>
    <s v="EXT"/>
    <x v="0"/>
    <s v="RDC"/>
    <x v="0"/>
    <x v="0"/>
    <x v="0"/>
    <x v="0"/>
    <x v="0"/>
    <x v="0"/>
    <x v="0"/>
    <x v="0"/>
    <x v="0"/>
    <x v="0"/>
    <x v="0"/>
    <s v="Receitas Da Câmara"/>
    <x v="0"/>
    <x v="0"/>
    <x v="0"/>
    <x v="0"/>
    <x v="0"/>
    <x v="0"/>
    <x v="0"/>
    <x v="0"/>
    <x v="0"/>
    <x v="0"/>
    <x v="0"/>
    <x v="0"/>
    <s v="Recebimento de transferência, conforme anexo.  "/>
  </r>
  <r>
    <x v="0"/>
    <n v="0"/>
    <n v="0"/>
    <n v="0"/>
    <n v="10350"/>
    <x v="3224"/>
    <x v="0"/>
    <x v="1"/>
    <x v="0"/>
    <s v="80.02.01"/>
    <x v="2"/>
    <x v="2"/>
    <x v="2"/>
    <s v="Retenções Iur"/>
    <s v="80.02.01"/>
    <s v="Retenções Iur"/>
    <s v="80.02.01"/>
    <x v="2"/>
    <x v="0"/>
    <x v="1"/>
    <x v="0"/>
    <x v="1"/>
    <x v="2"/>
    <x v="2"/>
    <x v="0"/>
    <x v="5"/>
    <s v="2024-08-19"/>
    <x v="2"/>
    <n v="10350"/>
    <x v="0"/>
    <m/>
    <x v="0"/>
    <m/>
    <x v="2"/>
    <n v="100474696"/>
    <x v="0"/>
    <x v="0"/>
    <s v="Retenções Iur"/>
    <s v="ORI"/>
    <x v="0"/>
    <s v="RIUR"/>
    <x v="0"/>
    <x v="0"/>
    <x v="0"/>
    <x v="0"/>
    <x v="0"/>
    <x v="0"/>
    <x v="0"/>
    <x v="0"/>
    <x v="0"/>
    <x v="0"/>
    <x v="0"/>
    <s v="Retenções Iur"/>
    <x v="0"/>
    <x v="0"/>
    <x v="0"/>
    <x v="0"/>
    <x v="2"/>
    <x v="0"/>
    <x v="0"/>
    <x v="0"/>
    <x v="0"/>
    <x v="1"/>
    <x v="0"/>
    <x v="0"/>
    <s v="RETENCAO OT"/>
  </r>
  <r>
    <x v="0"/>
    <n v="0"/>
    <n v="0"/>
    <n v="0"/>
    <n v="520"/>
    <x v="3225"/>
    <x v="0"/>
    <x v="0"/>
    <x v="0"/>
    <s v="03.16.17"/>
    <x v="51"/>
    <x v="0"/>
    <x v="0"/>
    <s v="Direção Proteção Civil"/>
    <s v="03.16.17"/>
    <s v="Direção Proteção Civil"/>
    <s v="03.16.17"/>
    <x v="28"/>
    <x v="0"/>
    <x v="0"/>
    <x v="0"/>
    <x v="0"/>
    <x v="0"/>
    <x v="0"/>
    <x v="0"/>
    <x v="7"/>
    <s v="2024-09-19"/>
    <x v="2"/>
    <n v="520"/>
    <x v="0"/>
    <m/>
    <x v="0"/>
    <m/>
    <x v="15"/>
    <n v="100479277"/>
    <x v="0"/>
    <x v="2"/>
    <s v="Direção Proteção Civil"/>
    <s v="ORI"/>
    <x v="0"/>
    <m/>
    <x v="0"/>
    <x v="0"/>
    <x v="0"/>
    <x v="0"/>
    <x v="0"/>
    <x v="0"/>
    <x v="0"/>
    <x v="0"/>
    <x v="0"/>
    <x v="0"/>
    <x v="0"/>
    <s v="Direção Proteção Civil"/>
    <x v="0"/>
    <x v="0"/>
    <x v="0"/>
    <x v="0"/>
    <x v="0"/>
    <x v="0"/>
    <x v="0"/>
    <x v="0"/>
    <x v="0"/>
    <x v="0"/>
    <x v="2"/>
    <x v="0"/>
    <s v="Pagamento de salário referente a 09-2024"/>
  </r>
  <r>
    <x v="0"/>
    <n v="0"/>
    <n v="0"/>
    <n v="0"/>
    <n v="1021"/>
    <x v="3225"/>
    <x v="0"/>
    <x v="0"/>
    <x v="0"/>
    <s v="03.16.17"/>
    <x v="51"/>
    <x v="0"/>
    <x v="0"/>
    <s v="Direção Proteção Civil"/>
    <s v="03.16.17"/>
    <s v="Direção Proteção Civil"/>
    <s v="03.16.17"/>
    <x v="30"/>
    <x v="0"/>
    <x v="0"/>
    <x v="0"/>
    <x v="1"/>
    <x v="0"/>
    <x v="0"/>
    <x v="0"/>
    <x v="7"/>
    <s v="2024-09-19"/>
    <x v="2"/>
    <n v="1021"/>
    <x v="0"/>
    <m/>
    <x v="0"/>
    <m/>
    <x v="15"/>
    <n v="100479277"/>
    <x v="0"/>
    <x v="2"/>
    <s v="Direção Proteção Civil"/>
    <s v="ORI"/>
    <x v="0"/>
    <m/>
    <x v="0"/>
    <x v="0"/>
    <x v="0"/>
    <x v="0"/>
    <x v="0"/>
    <x v="0"/>
    <x v="0"/>
    <x v="0"/>
    <x v="0"/>
    <x v="0"/>
    <x v="0"/>
    <s v="Direção Proteção Civil"/>
    <x v="0"/>
    <x v="0"/>
    <x v="0"/>
    <x v="0"/>
    <x v="0"/>
    <x v="0"/>
    <x v="0"/>
    <x v="0"/>
    <x v="0"/>
    <x v="0"/>
    <x v="2"/>
    <x v="0"/>
    <s v="Pagamento de salário referente a 09-2024"/>
  </r>
  <r>
    <x v="0"/>
    <n v="0"/>
    <n v="0"/>
    <n v="0"/>
    <n v="1029"/>
    <x v="3225"/>
    <x v="0"/>
    <x v="0"/>
    <x v="0"/>
    <s v="03.16.17"/>
    <x v="51"/>
    <x v="0"/>
    <x v="0"/>
    <s v="Direção Proteção Civil"/>
    <s v="03.16.17"/>
    <s v="Direção Proteção Civil"/>
    <s v="03.16.17"/>
    <x v="28"/>
    <x v="0"/>
    <x v="0"/>
    <x v="0"/>
    <x v="0"/>
    <x v="0"/>
    <x v="0"/>
    <x v="0"/>
    <x v="7"/>
    <s v="2024-09-19"/>
    <x v="2"/>
    <n v="1029"/>
    <x v="0"/>
    <m/>
    <x v="0"/>
    <m/>
    <x v="2"/>
    <n v="100474696"/>
    <x v="0"/>
    <x v="1"/>
    <s v="Direção Proteção Civil"/>
    <s v="ORI"/>
    <x v="0"/>
    <m/>
    <x v="0"/>
    <x v="0"/>
    <x v="0"/>
    <x v="0"/>
    <x v="0"/>
    <x v="0"/>
    <x v="0"/>
    <x v="0"/>
    <x v="0"/>
    <x v="0"/>
    <x v="0"/>
    <s v="Direção Proteção Civil"/>
    <x v="0"/>
    <x v="0"/>
    <x v="0"/>
    <x v="0"/>
    <x v="0"/>
    <x v="0"/>
    <x v="0"/>
    <x v="0"/>
    <x v="0"/>
    <x v="0"/>
    <x v="1"/>
    <x v="0"/>
    <s v="Pagamento de salário referente a 09-2024"/>
  </r>
  <r>
    <x v="0"/>
    <n v="0"/>
    <n v="0"/>
    <n v="0"/>
    <n v="2021"/>
    <x v="3225"/>
    <x v="0"/>
    <x v="0"/>
    <x v="0"/>
    <s v="03.16.17"/>
    <x v="51"/>
    <x v="0"/>
    <x v="0"/>
    <s v="Direção Proteção Civil"/>
    <s v="03.16.17"/>
    <s v="Direção Proteção Civil"/>
    <s v="03.16.17"/>
    <x v="30"/>
    <x v="0"/>
    <x v="0"/>
    <x v="0"/>
    <x v="1"/>
    <x v="0"/>
    <x v="0"/>
    <x v="0"/>
    <x v="7"/>
    <s v="2024-09-19"/>
    <x v="2"/>
    <n v="2021"/>
    <x v="0"/>
    <m/>
    <x v="0"/>
    <m/>
    <x v="2"/>
    <n v="100474696"/>
    <x v="0"/>
    <x v="1"/>
    <s v="Direção Proteção Civil"/>
    <s v="ORI"/>
    <x v="0"/>
    <m/>
    <x v="0"/>
    <x v="0"/>
    <x v="0"/>
    <x v="0"/>
    <x v="0"/>
    <x v="0"/>
    <x v="0"/>
    <x v="0"/>
    <x v="0"/>
    <x v="0"/>
    <x v="0"/>
    <s v="Direção Proteção Civil"/>
    <x v="0"/>
    <x v="0"/>
    <x v="0"/>
    <x v="0"/>
    <x v="0"/>
    <x v="0"/>
    <x v="0"/>
    <x v="0"/>
    <x v="0"/>
    <x v="0"/>
    <x v="1"/>
    <x v="0"/>
    <s v="Pagamento de salário referente a 09-2024"/>
  </r>
  <r>
    <x v="0"/>
    <n v="0"/>
    <n v="0"/>
    <n v="0"/>
    <n v="202"/>
    <x v="3225"/>
    <x v="0"/>
    <x v="0"/>
    <x v="0"/>
    <s v="03.16.17"/>
    <x v="51"/>
    <x v="0"/>
    <x v="0"/>
    <s v="Direção Proteção Civil"/>
    <s v="03.16.17"/>
    <s v="Direção Proteção Civil"/>
    <s v="03.16.17"/>
    <x v="28"/>
    <x v="0"/>
    <x v="0"/>
    <x v="0"/>
    <x v="0"/>
    <x v="0"/>
    <x v="0"/>
    <x v="0"/>
    <x v="7"/>
    <s v="2024-09-19"/>
    <x v="2"/>
    <n v="202"/>
    <x v="0"/>
    <m/>
    <x v="0"/>
    <m/>
    <x v="136"/>
    <n v="100478986"/>
    <x v="0"/>
    <x v="10"/>
    <s v="Direção Proteção Civil"/>
    <s v="ORI"/>
    <x v="0"/>
    <m/>
    <x v="0"/>
    <x v="0"/>
    <x v="0"/>
    <x v="0"/>
    <x v="0"/>
    <x v="0"/>
    <x v="0"/>
    <x v="0"/>
    <x v="0"/>
    <x v="0"/>
    <x v="0"/>
    <s v="Direção Proteção Civil"/>
    <x v="0"/>
    <x v="0"/>
    <x v="0"/>
    <x v="0"/>
    <x v="0"/>
    <x v="0"/>
    <x v="0"/>
    <x v="0"/>
    <x v="0"/>
    <x v="0"/>
    <x v="10"/>
    <x v="0"/>
    <s v="Pagamento de salário referente a 09-2024"/>
  </r>
  <r>
    <x v="0"/>
    <n v="0"/>
    <n v="0"/>
    <n v="0"/>
    <n v="398"/>
    <x v="3225"/>
    <x v="0"/>
    <x v="0"/>
    <x v="0"/>
    <s v="03.16.17"/>
    <x v="51"/>
    <x v="0"/>
    <x v="0"/>
    <s v="Direção Proteção Civil"/>
    <s v="03.16.17"/>
    <s v="Direção Proteção Civil"/>
    <s v="03.16.17"/>
    <x v="30"/>
    <x v="0"/>
    <x v="0"/>
    <x v="0"/>
    <x v="1"/>
    <x v="0"/>
    <x v="0"/>
    <x v="0"/>
    <x v="7"/>
    <s v="2024-09-19"/>
    <x v="2"/>
    <n v="398"/>
    <x v="0"/>
    <m/>
    <x v="0"/>
    <m/>
    <x v="136"/>
    <n v="100478986"/>
    <x v="0"/>
    <x v="10"/>
    <s v="Direção Proteção Civil"/>
    <s v="ORI"/>
    <x v="0"/>
    <m/>
    <x v="0"/>
    <x v="0"/>
    <x v="0"/>
    <x v="0"/>
    <x v="0"/>
    <x v="0"/>
    <x v="0"/>
    <x v="0"/>
    <x v="0"/>
    <x v="0"/>
    <x v="0"/>
    <s v="Direção Proteção Civil"/>
    <x v="0"/>
    <x v="0"/>
    <x v="0"/>
    <x v="0"/>
    <x v="0"/>
    <x v="0"/>
    <x v="0"/>
    <x v="0"/>
    <x v="0"/>
    <x v="0"/>
    <x v="10"/>
    <x v="0"/>
    <s v="Pagamento de salário referente a 09-2024"/>
  </r>
  <r>
    <x v="0"/>
    <n v="0"/>
    <n v="0"/>
    <n v="0"/>
    <n v="2296"/>
    <x v="3225"/>
    <x v="0"/>
    <x v="0"/>
    <x v="0"/>
    <s v="03.16.17"/>
    <x v="51"/>
    <x v="0"/>
    <x v="0"/>
    <s v="Direção Proteção Civil"/>
    <s v="03.16.17"/>
    <s v="Direção Proteção Civil"/>
    <s v="03.16.17"/>
    <x v="28"/>
    <x v="0"/>
    <x v="0"/>
    <x v="0"/>
    <x v="0"/>
    <x v="0"/>
    <x v="0"/>
    <x v="0"/>
    <x v="7"/>
    <s v="2024-09-19"/>
    <x v="2"/>
    <n v="2296"/>
    <x v="0"/>
    <m/>
    <x v="0"/>
    <m/>
    <x v="19"/>
    <n v="100474706"/>
    <x v="0"/>
    <x v="6"/>
    <s v="Direção Proteção Civil"/>
    <s v="ORI"/>
    <x v="0"/>
    <m/>
    <x v="0"/>
    <x v="0"/>
    <x v="0"/>
    <x v="0"/>
    <x v="0"/>
    <x v="0"/>
    <x v="0"/>
    <x v="0"/>
    <x v="0"/>
    <x v="0"/>
    <x v="0"/>
    <s v="Direção Proteção Civil"/>
    <x v="0"/>
    <x v="0"/>
    <x v="0"/>
    <x v="0"/>
    <x v="0"/>
    <x v="0"/>
    <x v="0"/>
    <x v="0"/>
    <x v="0"/>
    <x v="0"/>
    <x v="6"/>
    <x v="0"/>
    <s v="Pagamento de salário referente a 09-2024"/>
  </r>
  <r>
    <x v="0"/>
    <n v="0"/>
    <n v="0"/>
    <n v="0"/>
    <n v="4504"/>
    <x v="3225"/>
    <x v="0"/>
    <x v="0"/>
    <x v="0"/>
    <s v="03.16.17"/>
    <x v="51"/>
    <x v="0"/>
    <x v="0"/>
    <s v="Direção Proteção Civil"/>
    <s v="03.16.17"/>
    <s v="Direção Proteção Civil"/>
    <s v="03.16.17"/>
    <x v="30"/>
    <x v="0"/>
    <x v="0"/>
    <x v="0"/>
    <x v="1"/>
    <x v="0"/>
    <x v="0"/>
    <x v="0"/>
    <x v="7"/>
    <s v="2024-09-19"/>
    <x v="2"/>
    <n v="4504"/>
    <x v="0"/>
    <m/>
    <x v="0"/>
    <m/>
    <x v="19"/>
    <n v="100474706"/>
    <x v="0"/>
    <x v="6"/>
    <s v="Direção Proteção Civil"/>
    <s v="ORI"/>
    <x v="0"/>
    <m/>
    <x v="0"/>
    <x v="0"/>
    <x v="0"/>
    <x v="0"/>
    <x v="0"/>
    <x v="0"/>
    <x v="0"/>
    <x v="0"/>
    <x v="0"/>
    <x v="0"/>
    <x v="0"/>
    <s v="Direção Proteção Civil"/>
    <x v="0"/>
    <x v="0"/>
    <x v="0"/>
    <x v="0"/>
    <x v="0"/>
    <x v="0"/>
    <x v="0"/>
    <x v="0"/>
    <x v="0"/>
    <x v="0"/>
    <x v="6"/>
    <x v="0"/>
    <s v="Pagamento de salário referente a 09-2024"/>
  </r>
  <r>
    <x v="0"/>
    <n v="0"/>
    <n v="0"/>
    <n v="0"/>
    <n v="287"/>
    <x v="3225"/>
    <x v="0"/>
    <x v="0"/>
    <x v="0"/>
    <s v="03.16.17"/>
    <x v="51"/>
    <x v="0"/>
    <x v="0"/>
    <s v="Direção Proteção Civil"/>
    <s v="03.16.17"/>
    <s v="Direção Proteção Civil"/>
    <s v="03.16.17"/>
    <x v="28"/>
    <x v="0"/>
    <x v="0"/>
    <x v="0"/>
    <x v="0"/>
    <x v="0"/>
    <x v="0"/>
    <x v="0"/>
    <x v="7"/>
    <s v="2024-09-19"/>
    <x v="2"/>
    <n v="287"/>
    <x v="0"/>
    <m/>
    <x v="0"/>
    <m/>
    <x v="18"/>
    <n v="100478987"/>
    <x v="0"/>
    <x v="5"/>
    <s v="Direção Proteção Civil"/>
    <s v="ORI"/>
    <x v="0"/>
    <m/>
    <x v="0"/>
    <x v="0"/>
    <x v="0"/>
    <x v="0"/>
    <x v="0"/>
    <x v="0"/>
    <x v="0"/>
    <x v="0"/>
    <x v="0"/>
    <x v="0"/>
    <x v="0"/>
    <s v="Direção Proteção Civil"/>
    <x v="0"/>
    <x v="0"/>
    <x v="0"/>
    <x v="0"/>
    <x v="0"/>
    <x v="0"/>
    <x v="0"/>
    <x v="0"/>
    <x v="0"/>
    <x v="0"/>
    <x v="5"/>
    <x v="0"/>
    <s v="Pagamento de salário referente a 09-2024"/>
  </r>
  <r>
    <x v="0"/>
    <n v="0"/>
    <n v="0"/>
    <n v="0"/>
    <n v="563"/>
    <x v="3225"/>
    <x v="0"/>
    <x v="0"/>
    <x v="0"/>
    <s v="03.16.17"/>
    <x v="51"/>
    <x v="0"/>
    <x v="0"/>
    <s v="Direção Proteção Civil"/>
    <s v="03.16.17"/>
    <s v="Direção Proteção Civil"/>
    <s v="03.16.17"/>
    <x v="30"/>
    <x v="0"/>
    <x v="0"/>
    <x v="0"/>
    <x v="1"/>
    <x v="0"/>
    <x v="0"/>
    <x v="0"/>
    <x v="7"/>
    <s v="2024-09-19"/>
    <x v="2"/>
    <n v="563"/>
    <x v="0"/>
    <m/>
    <x v="0"/>
    <m/>
    <x v="18"/>
    <n v="100478987"/>
    <x v="0"/>
    <x v="5"/>
    <s v="Direção Proteção Civil"/>
    <s v="ORI"/>
    <x v="0"/>
    <m/>
    <x v="0"/>
    <x v="0"/>
    <x v="0"/>
    <x v="0"/>
    <x v="0"/>
    <x v="0"/>
    <x v="0"/>
    <x v="0"/>
    <x v="0"/>
    <x v="0"/>
    <x v="0"/>
    <s v="Direção Proteção Civil"/>
    <x v="0"/>
    <x v="0"/>
    <x v="0"/>
    <x v="0"/>
    <x v="0"/>
    <x v="0"/>
    <x v="0"/>
    <x v="0"/>
    <x v="0"/>
    <x v="0"/>
    <x v="5"/>
    <x v="0"/>
    <s v="Pagamento de salário referente a 09-2024"/>
  </r>
  <r>
    <x v="0"/>
    <n v="0"/>
    <n v="0"/>
    <n v="0"/>
    <n v="38999"/>
    <x v="3225"/>
    <x v="0"/>
    <x v="0"/>
    <x v="0"/>
    <s v="03.16.17"/>
    <x v="51"/>
    <x v="0"/>
    <x v="0"/>
    <s v="Direção Proteção Civil"/>
    <s v="03.16.17"/>
    <s v="Direção Proteção Civil"/>
    <s v="03.16.17"/>
    <x v="28"/>
    <x v="0"/>
    <x v="0"/>
    <x v="0"/>
    <x v="0"/>
    <x v="0"/>
    <x v="0"/>
    <x v="0"/>
    <x v="7"/>
    <s v="2024-09-19"/>
    <x v="2"/>
    <n v="38999"/>
    <x v="0"/>
    <m/>
    <x v="0"/>
    <m/>
    <x v="9"/>
    <n v="100474693"/>
    <x v="0"/>
    <x v="0"/>
    <s v="Direção Proteção Civil"/>
    <s v="ORI"/>
    <x v="0"/>
    <m/>
    <x v="0"/>
    <x v="0"/>
    <x v="0"/>
    <x v="0"/>
    <x v="0"/>
    <x v="0"/>
    <x v="0"/>
    <x v="0"/>
    <x v="0"/>
    <x v="0"/>
    <x v="0"/>
    <s v="Direção Proteção Civil"/>
    <x v="0"/>
    <x v="0"/>
    <x v="0"/>
    <x v="0"/>
    <x v="0"/>
    <x v="0"/>
    <x v="0"/>
    <x v="0"/>
    <x v="0"/>
    <x v="0"/>
    <x v="0"/>
    <x v="0"/>
    <s v="Pagamento de salário referente a 09-2024"/>
  </r>
  <r>
    <x v="0"/>
    <n v="0"/>
    <n v="0"/>
    <n v="0"/>
    <n v="76493"/>
    <x v="3225"/>
    <x v="0"/>
    <x v="0"/>
    <x v="0"/>
    <s v="03.16.17"/>
    <x v="51"/>
    <x v="0"/>
    <x v="0"/>
    <s v="Direção Proteção Civil"/>
    <s v="03.16.17"/>
    <s v="Direção Proteção Civil"/>
    <s v="03.16.17"/>
    <x v="30"/>
    <x v="0"/>
    <x v="0"/>
    <x v="0"/>
    <x v="1"/>
    <x v="0"/>
    <x v="0"/>
    <x v="0"/>
    <x v="7"/>
    <s v="2024-09-19"/>
    <x v="2"/>
    <n v="76493"/>
    <x v="0"/>
    <m/>
    <x v="0"/>
    <m/>
    <x v="9"/>
    <n v="100474693"/>
    <x v="0"/>
    <x v="0"/>
    <s v="Direção Proteção Civil"/>
    <s v="ORI"/>
    <x v="0"/>
    <m/>
    <x v="0"/>
    <x v="0"/>
    <x v="0"/>
    <x v="0"/>
    <x v="0"/>
    <x v="0"/>
    <x v="0"/>
    <x v="0"/>
    <x v="0"/>
    <x v="0"/>
    <x v="0"/>
    <s v="Direção Proteção Civil"/>
    <x v="0"/>
    <x v="0"/>
    <x v="0"/>
    <x v="0"/>
    <x v="0"/>
    <x v="0"/>
    <x v="0"/>
    <x v="0"/>
    <x v="0"/>
    <x v="0"/>
    <x v="0"/>
    <x v="0"/>
    <s v="Pagamento de salário referente a 09-2024"/>
  </r>
  <r>
    <x v="2"/>
    <n v="0"/>
    <n v="0"/>
    <n v="0"/>
    <n v="35000"/>
    <x v="3226"/>
    <x v="0"/>
    <x v="0"/>
    <x v="0"/>
    <s v="80.02.10.03"/>
    <x v="43"/>
    <x v="2"/>
    <x v="2"/>
    <s v="Outros"/>
    <s v="80.02.10"/>
    <s v="Outros"/>
    <s v="80.02.10"/>
    <x v="63"/>
    <x v="0"/>
    <x v="5"/>
    <x v="13"/>
    <x v="1"/>
    <x v="2"/>
    <x v="0"/>
    <x v="0"/>
    <x v="8"/>
    <s v="2024-10-25"/>
    <x v="3"/>
    <n v="35000"/>
    <x v="0"/>
    <m/>
    <x v="0"/>
    <m/>
    <x v="6"/>
    <n v="100474914"/>
    <x v="0"/>
    <x v="0"/>
    <s v="Retençoes Pensao Alimenticia"/>
    <s v="ORI"/>
    <x v="0"/>
    <s v="RPA"/>
    <x v="0"/>
    <x v="0"/>
    <x v="0"/>
    <x v="0"/>
    <x v="0"/>
    <x v="0"/>
    <x v="0"/>
    <x v="0"/>
    <x v="0"/>
    <x v="0"/>
    <x v="0"/>
    <s v="Retençoes Pensao Alimenticia"/>
    <x v="0"/>
    <x v="0"/>
    <x v="0"/>
    <x v="0"/>
    <x v="2"/>
    <x v="0"/>
    <x v="0"/>
    <x v="0"/>
    <x v="0"/>
    <x v="1"/>
    <x v="0"/>
    <x v="0"/>
    <s v="Pagamento de pensão de menores, referente ao mês de Outubro de 2024."/>
  </r>
  <r>
    <x v="1"/>
    <n v="0"/>
    <n v="0"/>
    <n v="0"/>
    <n v="3333149"/>
    <x v="3227"/>
    <x v="0"/>
    <x v="0"/>
    <x v="0"/>
    <s v="01.27.03.12"/>
    <x v="53"/>
    <x v="1"/>
    <x v="1"/>
    <s v="Gestão de Recursos Hídricos"/>
    <s v="01.27.03"/>
    <s v="Gestão de Recursos Hídricos"/>
    <s v="01.27.03"/>
    <x v="46"/>
    <x v="0"/>
    <x v="0"/>
    <x v="0"/>
    <x v="0"/>
    <x v="1"/>
    <x v="1"/>
    <x v="0"/>
    <x v="8"/>
    <s v="2024-10-30"/>
    <x v="3"/>
    <n v="3333149"/>
    <x v="0"/>
    <m/>
    <x v="0"/>
    <m/>
    <x v="252"/>
    <n v="100356873"/>
    <x v="0"/>
    <x v="0"/>
    <s v="Ligações Domiciliarias em Jaquetão e Ribeira de Flamengos"/>
    <s v="ORI"/>
    <x v="0"/>
    <s v="LDJF"/>
    <x v="0"/>
    <x v="0"/>
    <x v="0"/>
    <x v="0"/>
    <x v="0"/>
    <x v="0"/>
    <x v="0"/>
    <x v="0"/>
    <x v="0"/>
    <x v="0"/>
    <x v="0"/>
    <s v="Ligações Domiciliarias em Jaquetão e Ribeira de Flamengos"/>
    <x v="0"/>
    <x v="0"/>
    <x v="0"/>
    <x v="0"/>
    <x v="1"/>
    <x v="0"/>
    <x v="0"/>
    <x v="0"/>
    <x v="0"/>
    <x v="0"/>
    <x v="0"/>
    <x v="0"/>
    <s v="Pagamento favor da Empresa MCV, correspondente a liquidação ao auto nº1 mas IVA da faturação dos trabalhos construção rede adução e distribuição de água potável em ribeira de Flamengos, conforme anexo. "/>
  </r>
  <r>
    <x v="0"/>
    <n v="0"/>
    <n v="0"/>
    <n v="0"/>
    <n v="20000"/>
    <x v="3228"/>
    <x v="0"/>
    <x v="0"/>
    <x v="0"/>
    <s v="01.25.05.12"/>
    <x v="10"/>
    <x v="3"/>
    <x v="3"/>
    <s v="Saúde"/>
    <s v="01.25.05"/>
    <s v="Saúde"/>
    <s v="01.25.05"/>
    <x v="7"/>
    <x v="0"/>
    <x v="4"/>
    <x v="4"/>
    <x v="0"/>
    <x v="1"/>
    <x v="0"/>
    <x v="0"/>
    <x v="8"/>
    <s v="2024-10-31"/>
    <x v="3"/>
    <n v="20000"/>
    <x v="0"/>
    <m/>
    <x v="0"/>
    <m/>
    <x v="254"/>
    <n v="100475915"/>
    <x v="0"/>
    <x v="0"/>
    <s v="Promoção e Inclusão Social"/>
    <s v="ORI"/>
    <x v="0"/>
    <m/>
    <x v="0"/>
    <x v="0"/>
    <x v="0"/>
    <x v="0"/>
    <x v="0"/>
    <x v="0"/>
    <x v="0"/>
    <x v="0"/>
    <x v="0"/>
    <x v="0"/>
    <x v="0"/>
    <s v="Promoção e Inclusão Social"/>
    <x v="0"/>
    <x v="0"/>
    <x v="0"/>
    <x v="0"/>
    <x v="1"/>
    <x v="0"/>
    <x v="0"/>
    <x v="0"/>
    <x v="0"/>
    <x v="0"/>
    <x v="0"/>
    <x v="0"/>
    <s v="Apoio concedido a favor Fernando Furtado, conforme proposta em anexo."/>
  </r>
  <r>
    <x v="0"/>
    <n v="0"/>
    <n v="0"/>
    <n v="0"/>
    <n v="25000"/>
    <x v="3229"/>
    <x v="0"/>
    <x v="0"/>
    <x v="0"/>
    <s v="01.25.05.12"/>
    <x v="10"/>
    <x v="3"/>
    <x v="3"/>
    <s v="Saúde"/>
    <s v="01.25.05"/>
    <s v="Saúde"/>
    <s v="01.25.05"/>
    <x v="7"/>
    <x v="0"/>
    <x v="4"/>
    <x v="4"/>
    <x v="0"/>
    <x v="1"/>
    <x v="0"/>
    <x v="0"/>
    <x v="8"/>
    <s v="2024-10-31"/>
    <x v="3"/>
    <n v="25000"/>
    <x v="0"/>
    <m/>
    <x v="0"/>
    <m/>
    <x v="488"/>
    <n v="100257705"/>
    <x v="0"/>
    <x v="0"/>
    <s v="Promoção e Inclusão Social"/>
    <s v="ORI"/>
    <x v="0"/>
    <m/>
    <x v="0"/>
    <x v="0"/>
    <x v="0"/>
    <x v="0"/>
    <x v="0"/>
    <x v="0"/>
    <x v="0"/>
    <x v="0"/>
    <x v="0"/>
    <x v="0"/>
    <x v="0"/>
    <s v="Promoção e Inclusão Social"/>
    <x v="0"/>
    <x v="0"/>
    <x v="0"/>
    <x v="0"/>
    <x v="1"/>
    <x v="0"/>
    <x v="0"/>
    <x v="0"/>
    <x v="0"/>
    <x v="0"/>
    <x v="0"/>
    <x v="0"/>
    <s v="Apoio concedido a favor José Fernandes, conforme proposta em anexo. "/>
  </r>
  <r>
    <x v="0"/>
    <n v="0"/>
    <n v="0"/>
    <n v="0"/>
    <n v="20000"/>
    <x v="3230"/>
    <x v="0"/>
    <x v="0"/>
    <x v="0"/>
    <s v="03.16.15"/>
    <x v="0"/>
    <x v="0"/>
    <x v="0"/>
    <s v="Direção Financeira"/>
    <s v="03.16.15"/>
    <s v="Direção Financeira"/>
    <s v="03.16.15"/>
    <x v="52"/>
    <x v="0"/>
    <x v="0"/>
    <x v="0"/>
    <x v="0"/>
    <x v="0"/>
    <x v="0"/>
    <x v="0"/>
    <x v="8"/>
    <s v="2024-10-31"/>
    <x v="3"/>
    <n v="20000"/>
    <x v="0"/>
    <m/>
    <x v="0"/>
    <m/>
    <x v="489"/>
    <n v="100436269"/>
    <x v="0"/>
    <x v="0"/>
    <s v="Direção Financeira"/>
    <s v="ORI"/>
    <x v="0"/>
    <m/>
    <x v="0"/>
    <x v="0"/>
    <x v="0"/>
    <x v="0"/>
    <x v="0"/>
    <x v="0"/>
    <x v="0"/>
    <x v="0"/>
    <x v="0"/>
    <x v="0"/>
    <x v="0"/>
    <s v="Direção Financeira"/>
    <x v="0"/>
    <x v="0"/>
    <x v="0"/>
    <x v="0"/>
    <x v="0"/>
    <x v="0"/>
    <x v="0"/>
    <x v="0"/>
    <x v="0"/>
    <x v="0"/>
    <x v="0"/>
    <x v="0"/>
    <s v="Pagamento a favor da Sra. LENA MARIA PIRES CORREIA LOPES MARÇAL, pelo a aquisição de Livros."/>
  </r>
  <r>
    <x v="0"/>
    <n v="0"/>
    <n v="0"/>
    <n v="0"/>
    <n v="28044"/>
    <x v="3231"/>
    <x v="0"/>
    <x v="0"/>
    <x v="0"/>
    <s v="01.25.01.10"/>
    <x v="33"/>
    <x v="3"/>
    <x v="3"/>
    <s v="Educação"/>
    <s v="01.25.01"/>
    <s v="Educação"/>
    <s v="01.25.01"/>
    <x v="4"/>
    <x v="0"/>
    <x v="2"/>
    <x v="2"/>
    <x v="0"/>
    <x v="1"/>
    <x v="0"/>
    <x v="0"/>
    <x v="8"/>
    <s v="2024-10-31"/>
    <x v="3"/>
    <n v="28044"/>
    <x v="0"/>
    <m/>
    <x v="0"/>
    <m/>
    <x v="138"/>
    <n v="100391760"/>
    <x v="0"/>
    <x v="0"/>
    <s v="Transporte escolar"/>
    <s v="ORI"/>
    <x v="0"/>
    <m/>
    <x v="0"/>
    <x v="0"/>
    <x v="0"/>
    <x v="0"/>
    <x v="0"/>
    <x v="0"/>
    <x v="0"/>
    <x v="0"/>
    <x v="0"/>
    <x v="0"/>
    <x v="0"/>
    <s v="Transporte escolar"/>
    <x v="0"/>
    <x v="0"/>
    <x v="0"/>
    <x v="0"/>
    <x v="1"/>
    <x v="0"/>
    <x v="0"/>
    <x v="0"/>
    <x v="0"/>
    <x v="0"/>
    <x v="0"/>
    <x v="0"/>
    <s v="Aquisição de peças para viatura de transporte escolar, conforme proposta em anexo."/>
  </r>
  <r>
    <x v="0"/>
    <n v="0"/>
    <n v="0"/>
    <n v="0"/>
    <n v="75000"/>
    <x v="3232"/>
    <x v="0"/>
    <x v="0"/>
    <x v="0"/>
    <s v="03.16.15"/>
    <x v="0"/>
    <x v="0"/>
    <x v="0"/>
    <s v="Direção Financeira"/>
    <s v="03.16.15"/>
    <s v="Direção Financeira"/>
    <s v="03.16.15"/>
    <x v="41"/>
    <x v="0"/>
    <x v="0"/>
    <x v="1"/>
    <x v="0"/>
    <x v="0"/>
    <x v="0"/>
    <x v="0"/>
    <x v="8"/>
    <s v="2024-10-31"/>
    <x v="3"/>
    <n v="75000"/>
    <x v="0"/>
    <m/>
    <x v="0"/>
    <m/>
    <x v="77"/>
    <n v="100477538"/>
    <x v="0"/>
    <x v="0"/>
    <s v="Direção Financeira"/>
    <s v="ORI"/>
    <x v="0"/>
    <m/>
    <x v="0"/>
    <x v="0"/>
    <x v="0"/>
    <x v="0"/>
    <x v="0"/>
    <x v="0"/>
    <x v="0"/>
    <x v="0"/>
    <x v="0"/>
    <x v="0"/>
    <x v="0"/>
    <s v="Direção Financeira"/>
    <x v="0"/>
    <x v="0"/>
    <x v="0"/>
    <x v="0"/>
    <x v="0"/>
    <x v="0"/>
    <x v="0"/>
    <x v="0"/>
    <x v="0"/>
    <x v="0"/>
    <x v="0"/>
    <x v="0"/>
    <s v="Pagamento referente a reparação de viaturas, conforme proposta em anexo."/>
  </r>
  <r>
    <x v="0"/>
    <n v="0"/>
    <n v="0"/>
    <n v="0"/>
    <n v="62218"/>
    <x v="3233"/>
    <x v="0"/>
    <x v="0"/>
    <x v="0"/>
    <s v="03.16.15"/>
    <x v="0"/>
    <x v="0"/>
    <x v="0"/>
    <s v="Direção Financeira"/>
    <s v="03.16.15"/>
    <s v="Direção Financeira"/>
    <s v="03.16.15"/>
    <x v="33"/>
    <x v="0"/>
    <x v="0"/>
    <x v="0"/>
    <x v="0"/>
    <x v="0"/>
    <x v="0"/>
    <x v="0"/>
    <x v="10"/>
    <s v="2024-11-04"/>
    <x v="3"/>
    <n v="62218"/>
    <x v="0"/>
    <m/>
    <x v="0"/>
    <m/>
    <x v="23"/>
    <n v="100388090"/>
    <x v="0"/>
    <x v="0"/>
    <s v="Direção Financeira"/>
    <s v="ORI"/>
    <x v="0"/>
    <m/>
    <x v="0"/>
    <x v="0"/>
    <x v="0"/>
    <x v="0"/>
    <x v="0"/>
    <x v="0"/>
    <x v="0"/>
    <x v="0"/>
    <x v="0"/>
    <x v="0"/>
    <x v="0"/>
    <s v="Direção Financeira"/>
    <x v="0"/>
    <x v="0"/>
    <x v="0"/>
    <x v="0"/>
    <x v="0"/>
    <x v="0"/>
    <x v="0"/>
    <x v="0"/>
    <x v="0"/>
    <x v="0"/>
    <x v="0"/>
    <x v="0"/>
    <s v="Pagamento a favor DIOCESANA CENTER, para a aquisição de matérias de escritório para os serviços da CMSM, conforme anexo."/>
  </r>
  <r>
    <x v="0"/>
    <n v="0"/>
    <n v="0"/>
    <n v="0"/>
    <n v="3450"/>
    <x v="3234"/>
    <x v="0"/>
    <x v="0"/>
    <x v="0"/>
    <s v="03.16.15"/>
    <x v="0"/>
    <x v="0"/>
    <x v="0"/>
    <s v="Direção Financeira"/>
    <s v="03.16.15"/>
    <s v="Direção Financeira"/>
    <s v="03.16.15"/>
    <x v="0"/>
    <x v="0"/>
    <x v="0"/>
    <x v="0"/>
    <x v="0"/>
    <x v="0"/>
    <x v="0"/>
    <x v="0"/>
    <x v="10"/>
    <s v="2024-11-04"/>
    <x v="3"/>
    <n v="3450"/>
    <x v="0"/>
    <m/>
    <x v="0"/>
    <m/>
    <x v="6"/>
    <n v="100474914"/>
    <x v="0"/>
    <x v="0"/>
    <s v="Direção Financeira"/>
    <s v="ORI"/>
    <x v="0"/>
    <m/>
    <x v="0"/>
    <x v="0"/>
    <x v="0"/>
    <x v="0"/>
    <x v="0"/>
    <x v="0"/>
    <x v="0"/>
    <x v="0"/>
    <x v="0"/>
    <x v="0"/>
    <x v="0"/>
    <s v="Direção Financeira"/>
    <x v="0"/>
    <x v="0"/>
    <x v="0"/>
    <x v="0"/>
    <x v="0"/>
    <x v="0"/>
    <x v="0"/>
    <x v="0"/>
    <x v="0"/>
    <x v="0"/>
    <x v="0"/>
    <x v="0"/>
    <s v="Pagamento a favor do Tesoureiro Municipal, pela a aquisição de jogo de pastilha travão L200 para viatura ST-22-RG da CMSM, conforme anexo.  "/>
  </r>
  <r>
    <x v="0"/>
    <n v="0"/>
    <n v="0"/>
    <n v="0"/>
    <n v="2000"/>
    <x v="3235"/>
    <x v="0"/>
    <x v="0"/>
    <x v="0"/>
    <s v="03.16.15"/>
    <x v="0"/>
    <x v="0"/>
    <x v="0"/>
    <s v="Direção Financeira"/>
    <s v="03.16.15"/>
    <s v="Direção Financeira"/>
    <s v="03.16.15"/>
    <x v="5"/>
    <x v="0"/>
    <x v="0"/>
    <x v="1"/>
    <x v="0"/>
    <x v="0"/>
    <x v="0"/>
    <x v="0"/>
    <x v="10"/>
    <s v="2024-11-04"/>
    <x v="3"/>
    <n v="2000"/>
    <x v="0"/>
    <m/>
    <x v="0"/>
    <m/>
    <x v="490"/>
    <n v="100475665"/>
    <x v="0"/>
    <x v="0"/>
    <s v="Direção Financeira"/>
    <s v="ORI"/>
    <x v="0"/>
    <m/>
    <x v="0"/>
    <x v="0"/>
    <x v="0"/>
    <x v="0"/>
    <x v="0"/>
    <x v="0"/>
    <x v="0"/>
    <x v="0"/>
    <x v="0"/>
    <x v="0"/>
    <x v="0"/>
    <s v="Direção Financeira"/>
    <x v="0"/>
    <x v="0"/>
    <x v="0"/>
    <x v="0"/>
    <x v="0"/>
    <x v="0"/>
    <x v="0"/>
    <x v="0"/>
    <x v="0"/>
    <x v="0"/>
    <x v="0"/>
    <x v="0"/>
    <s v="Gratificação referente a substituição de guarda, conforme proposta em anexo."/>
  </r>
  <r>
    <x v="0"/>
    <n v="0"/>
    <n v="0"/>
    <n v="0"/>
    <n v="40000"/>
    <x v="3236"/>
    <x v="0"/>
    <x v="0"/>
    <x v="0"/>
    <s v="01.27.02.11"/>
    <x v="18"/>
    <x v="1"/>
    <x v="1"/>
    <s v="Saneamento básico"/>
    <s v="01.27.02"/>
    <s v="Saneamento básico"/>
    <s v="01.27.02"/>
    <x v="4"/>
    <x v="0"/>
    <x v="2"/>
    <x v="2"/>
    <x v="0"/>
    <x v="1"/>
    <x v="0"/>
    <x v="0"/>
    <x v="10"/>
    <s v="2024-11-04"/>
    <x v="3"/>
    <n v="40000"/>
    <x v="0"/>
    <m/>
    <x v="0"/>
    <m/>
    <x v="491"/>
    <n v="100453376"/>
    <x v="0"/>
    <x v="0"/>
    <s v="Reforço do saneamento básico"/>
    <s v="ORI"/>
    <x v="0"/>
    <m/>
    <x v="0"/>
    <x v="0"/>
    <x v="0"/>
    <x v="0"/>
    <x v="0"/>
    <x v="0"/>
    <x v="0"/>
    <x v="0"/>
    <x v="0"/>
    <x v="0"/>
    <x v="0"/>
    <s v="Reforço do saneamento básico"/>
    <x v="0"/>
    <x v="0"/>
    <x v="0"/>
    <x v="0"/>
    <x v="1"/>
    <x v="0"/>
    <x v="0"/>
    <x v="0"/>
    <x v="0"/>
    <x v="0"/>
    <x v="0"/>
    <x v="0"/>
    <s v="Gratificação referente a monda feita no cemitério de Achada Bolanha, conforme proposta em anexo."/>
  </r>
  <r>
    <x v="0"/>
    <n v="0"/>
    <n v="0"/>
    <n v="0"/>
    <n v="5750"/>
    <x v="3237"/>
    <x v="0"/>
    <x v="0"/>
    <x v="0"/>
    <s v="01.25.05.12"/>
    <x v="10"/>
    <x v="3"/>
    <x v="3"/>
    <s v="Saúde"/>
    <s v="01.25.05"/>
    <s v="Saúde"/>
    <s v="01.25.05"/>
    <x v="7"/>
    <x v="0"/>
    <x v="4"/>
    <x v="4"/>
    <x v="0"/>
    <x v="1"/>
    <x v="0"/>
    <x v="0"/>
    <x v="10"/>
    <s v="2024-11-04"/>
    <x v="3"/>
    <n v="5750"/>
    <x v="0"/>
    <m/>
    <x v="0"/>
    <m/>
    <x v="492"/>
    <n v="100479755"/>
    <x v="0"/>
    <x v="0"/>
    <s v="Promoção e Inclusão Social"/>
    <s v="ORI"/>
    <x v="0"/>
    <m/>
    <x v="0"/>
    <x v="0"/>
    <x v="0"/>
    <x v="0"/>
    <x v="0"/>
    <x v="0"/>
    <x v="0"/>
    <x v="0"/>
    <x v="0"/>
    <x v="0"/>
    <x v="0"/>
    <s v="Promoção e Inclusão Social"/>
    <x v="0"/>
    <x v="0"/>
    <x v="0"/>
    <x v="0"/>
    <x v="1"/>
    <x v="0"/>
    <x v="0"/>
    <x v="0"/>
    <x v="0"/>
    <x v="0"/>
    <x v="0"/>
    <x v="0"/>
    <s v="Apoio social, a favor da Sra. Melody Soares Semedo, para assistência social, conforme anexo."/>
  </r>
  <r>
    <x v="0"/>
    <n v="0"/>
    <n v="0"/>
    <n v="0"/>
    <n v="20000"/>
    <x v="3238"/>
    <x v="0"/>
    <x v="0"/>
    <x v="0"/>
    <s v="03.16.15"/>
    <x v="0"/>
    <x v="0"/>
    <x v="0"/>
    <s v="Direção Financeira"/>
    <s v="03.16.15"/>
    <s v="Direção Financeira"/>
    <s v="03.16.15"/>
    <x v="5"/>
    <x v="0"/>
    <x v="0"/>
    <x v="1"/>
    <x v="0"/>
    <x v="0"/>
    <x v="0"/>
    <x v="0"/>
    <x v="10"/>
    <s v="2024-11-04"/>
    <x v="3"/>
    <n v="20000"/>
    <x v="0"/>
    <m/>
    <x v="0"/>
    <m/>
    <x v="6"/>
    <n v="100474914"/>
    <x v="0"/>
    <x v="0"/>
    <s v="Direção Financeira"/>
    <s v="ORI"/>
    <x v="0"/>
    <m/>
    <x v="0"/>
    <x v="0"/>
    <x v="0"/>
    <x v="0"/>
    <x v="0"/>
    <x v="0"/>
    <x v="0"/>
    <x v="0"/>
    <x v="0"/>
    <x v="0"/>
    <x v="0"/>
    <s v="Direção Financeira"/>
    <x v="0"/>
    <x v="0"/>
    <x v="0"/>
    <x v="0"/>
    <x v="0"/>
    <x v="0"/>
    <x v="0"/>
    <x v="0"/>
    <x v="0"/>
    <x v="0"/>
    <x v="0"/>
    <x v="0"/>
    <s v="Pagamento de estagiários, mês de outubro, conforme proposta em anexo."/>
  </r>
  <r>
    <x v="0"/>
    <n v="0"/>
    <n v="0"/>
    <n v="0"/>
    <n v="420"/>
    <x v="3239"/>
    <x v="0"/>
    <x v="1"/>
    <x v="0"/>
    <s v="03.03.10"/>
    <x v="8"/>
    <x v="0"/>
    <x v="4"/>
    <s v="Receitas Da Câmara"/>
    <s v="03.03.10"/>
    <s v="Receitas Da Câmara"/>
    <s v="03.03.10"/>
    <x v="21"/>
    <x v="0"/>
    <x v="3"/>
    <x v="3"/>
    <x v="0"/>
    <x v="0"/>
    <x v="2"/>
    <x v="0"/>
    <x v="8"/>
    <s v="2024-10-01"/>
    <x v="3"/>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
    <x v="3240"/>
    <x v="0"/>
    <x v="1"/>
    <x v="0"/>
    <s v="03.03.10"/>
    <x v="8"/>
    <x v="0"/>
    <x v="4"/>
    <s v="Receitas Da Câmara"/>
    <s v="03.03.10"/>
    <s v="Receitas Da Câmara"/>
    <s v="03.03.10"/>
    <x v="8"/>
    <x v="0"/>
    <x v="3"/>
    <x v="3"/>
    <x v="0"/>
    <x v="0"/>
    <x v="2"/>
    <x v="0"/>
    <x v="8"/>
    <s v="2024-10-01"/>
    <x v="3"/>
    <n v="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0"/>
    <x v="3241"/>
    <x v="0"/>
    <x v="1"/>
    <x v="0"/>
    <s v="03.03.10"/>
    <x v="8"/>
    <x v="0"/>
    <x v="4"/>
    <s v="Receitas Da Câmara"/>
    <s v="03.03.10"/>
    <s v="Receitas Da Câmara"/>
    <s v="03.03.10"/>
    <x v="11"/>
    <x v="0"/>
    <x v="0"/>
    <x v="5"/>
    <x v="0"/>
    <x v="0"/>
    <x v="2"/>
    <x v="0"/>
    <x v="8"/>
    <s v="2024-10-01"/>
    <x v="3"/>
    <n v="4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950"/>
    <x v="3242"/>
    <x v="0"/>
    <x v="1"/>
    <x v="0"/>
    <s v="03.03.10"/>
    <x v="8"/>
    <x v="0"/>
    <x v="4"/>
    <s v="Receitas Da Câmara"/>
    <s v="03.03.10"/>
    <s v="Receitas Da Câmara"/>
    <s v="03.03.10"/>
    <x v="18"/>
    <x v="0"/>
    <x v="0"/>
    <x v="0"/>
    <x v="0"/>
    <x v="0"/>
    <x v="2"/>
    <x v="0"/>
    <x v="8"/>
    <s v="2024-10-01"/>
    <x v="3"/>
    <n v="109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20"/>
    <x v="3243"/>
    <x v="0"/>
    <x v="1"/>
    <x v="0"/>
    <s v="03.03.10"/>
    <x v="8"/>
    <x v="0"/>
    <x v="4"/>
    <s v="Receitas Da Câmara"/>
    <s v="03.03.10"/>
    <s v="Receitas Da Câmara"/>
    <s v="03.03.10"/>
    <x v="13"/>
    <x v="0"/>
    <x v="3"/>
    <x v="3"/>
    <x v="0"/>
    <x v="0"/>
    <x v="2"/>
    <x v="0"/>
    <x v="8"/>
    <s v="2024-10-01"/>
    <x v="3"/>
    <n v="31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1720"/>
    <x v="3244"/>
    <x v="0"/>
    <x v="1"/>
    <x v="0"/>
    <s v="03.03.10"/>
    <x v="8"/>
    <x v="0"/>
    <x v="4"/>
    <s v="Receitas Da Câmara"/>
    <s v="03.03.10"/>
    <s v="Receitas Da Câmara"/>
    <s v="03.03.10"/>
    <x v="15"/>
    <x v="0"/>
    <x v="0"/>
    <x v="0"/>
    <x v="0"/>
    <x v="0"/>
    <x v="2"/>
    <x v="0"/>
    <x v="8"/>
    <s v="2024-10-01"/>
    <x v="3"/>
    <n v="11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00"/>
    <x v="3245"/>
    <x v="0"/>
    <x v="1"/>
    <x v="0"/>
    <s v="03.03.10"/>
    <x v="8"/>
    <x v="0"/>
    <x v="4"/>
    <s v="Receitas Da Câmara"/>
    <s v="03.03.10"/>
    <s v="Receitas Da Câmara"/>
    <s v="03.03.10"/>
    <x v="11"/>
    <x v="0"/>
    <x v="0"/>
    <x v="5"/>
    <x v="0"/>
    <x v="0"/>
    <x v="2"/>
    <x v="0"/>
    <x v="8"/>
    <s v="2024-10-03"/>
    <x v="3"/>
    <n v="5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50"/>
    <x v="3246"/>
    <x v="0"/>
    <x v="1"/>
    <x v="0"/>
    <s v="03.03.10"/>
    <x v="8"/>
    <x v="0"/>
    <x v="4"/>
    <s v="Receitas Da Câmara"/>
    <s v="03.03.10"/>
    <s v="Receitas Da Câmara"/>
    <s v="03.03.10"/>
    <x v="17"/>
    <x v="0"/>
    <x v="3"/>
    <x v="3"/>
    <x v="0"/>
    <x v="0"/>
    <x v="2"/>
    <x v="0"/>
    <x v="8"/>
    <s v="2024-10-03"/>
    <x v="3"/>
    <n v="3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00"/>
    <x v="3247"/>
    <x v="0"/>
    <x v="1"/>
    <x v="0"/>
    <s v="03.03.10"/>
    <x v="8"/>
    <x v="0"/>
    <x v="4"/>
    <s v="Receitas Da Câmara"/>
    <s v="03.03.10"/>
    <s v="Receitas Da Câmara"/>
    <s v="03.03.10"/>
    <x v="6"/>
    <x v="0"/>
    <x v="3"/>
    <x v="3"/>
    <x v="0"/>
    <x v="0"/>
    <x v="2"/>
    <x v="0"/>
    <x v="8"/>
    <s v="2024-10-03"/>
    <x v="3"/>
    <n v="3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3248"/>
    <x v="0"/>
    <x v="1"/>
    <x v="0"/>
    <s v="03.03.10"/>
    <x v="8"/>
    <x v="0"/>
    <x v="4"/>
    <s v="Receitas Da Câmara"/>
    <s v="03.03.10"/>
    <s v="Receitas Da Câmara"/>
    <s v="03.03.10"/>
    <x v="16"/>
    <x v="0"/>
    <x v="0"/>
    <x v="5"/>
    <x v="0"/>
    <x v="0"/>
    <x v="2"/>
    <x v="0"/>
    <x v="8"/>
    <s v="2024-10-03"/>
    <x v="3"/>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3249"/>
    <x v="0"/>
    <x v="1"/>
    <x v="0"/>
    <s v="03.03.10"/>
    <x v="8"/>
    <x v="0"/>
    <x v="4"/>
    <s v="Receitas Da Câmara"/>
    <s v="03.03.10"/>
    <s v="Receitas Da Câmara"/>
    <s v="03.03.10"/>
    <x v="8"/>
    <x v="0"/>
    <x v="3"/>
    <x v="3"/>
    <x v="0"/>
    <x v="0"/>
    <x v="2"/>
    <x v="0"/>
    <x v="8"/>
    <s v="2024-10-03"/>
    <x v="3"/>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3250"/>
    <x v="0"/>
    <x v="1"/>
    <x v="0"/>
    <s v="03.03.10"/>
    <x v="8"/>
    <x v="0"/>
    <x v="4"/>
    <s v="Receitas Da Câmara"/>
    <s v="03.03.10"/>
    <s v="Receitas Da Câmara"/>
    <s v="03.03.10"/>
    <x v="14"/>
    <x v="0"/>
    <x v="3"/>
    <x v="3"/>
    <x v="0"/>
    <x v="0"/>
    <x v="2"/>
    <x v="0"/>
    <x v="8"/>
    <s v="2024-10-03"/>
    <x v="3"/>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9593.5"/>
    <x v="3251"/>
    <x v="0"/>
    <x v="1"/>
    <x v="0"/>
    <s v="03.03.10"/>
    <x v="8"/>
    <x v="0"/>
    <x v="4"/>
    <s v="Receitas Da Câmara"/>
    <s v="03.03.10"/>
    <s v="Receitas Da Câmara"/>
    <s v="03.03.10"/>
    <x v="18"/>
    <x v="0"/>
    <x v="0"/>
    <x v="0"/>
    <x v="0"/>
    <x v="0"/>
    <x v="2"/>
    <x v="0"/>
    <x v="8"/>
    <s v="2024-10-03"/>
    <x v="3"/>
    <n v="10959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5"/>
    <x v="3252"/>
    <x v="0"/>
    <x v="1"/>
    <x v="0"/>
    <s v="03.03.10"/>
    <x v="8"/>
    <x v="0"/>
    <x v="4"/>
    <s v="Receitas Da Câmara"/>
    <s v="03.03.10"/>
    <s v="Receitas Da Câmara"/>
    <s v="03.03.10"/>
    <x v="10"/>
    <x v="0"/>
    <x v="3"/>
    <x v="3"/>
    <x v="0"/>
    <x v="0"/>
    <x v="2"/>
    <x v="0"/>
    <x v="8"/>
    <s v="2024-10-03"/>
    <x v="3"/>
    <n v="9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632"/>
    <x v="3253"/>
    <x v="0"/>
    <x v="1"/>
    <x v="0"/>
    <s v="03.03.10"/>
    <x v="8"/>
    <x v="0"/>
    <x v="4"/>
    <s v="Receitas Da Câmara"/>
    <s v="03.03.10"/>
    <s v="Receitas Da Câmara"/>
    <s v="03.03.10"/>
    <x v="18"/>
    <x v="0"/>
    <x v="0"/>
    <x v="0"/>
    <x v="0"/>
    <x v="0"/>
    <x v="2"/>
    <x v="0"/>
    <x v="8"/>
    <s v="2024-10-04"/>
    <x v="3"/>
    <n v="2663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5"/>
    <x v="3254"/>
    <x v="0"/>
    <x v="1"/>
    <x v="0"/>
    <s v="03.03.10"/>
    <x v="8"/>
    <x v="0"/>
    <x v="4"/>
    <s v="Receitas Da Câmara"/>
    <s v="03.03.10"/>
    <s v="Receitas Da Câmara"/>
    <s v="03.03.10"/>
    <x v="25"/>
    <x v="0"/>
    <x v="3"/>
    <x v="3"/>
    <x v="0"/>
    <x v="0"/>
    <x v="2"/>
    <x v="0"/>
    <x v="8"/>
    <s v="2024-10-04"/>
    <x v="3"/>
    <n v="9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390"/>
    <x v="3255"/>
    <x v="0"/>
    <x v="1"/>
    <x v="0"/>
    <s v="03.03.10"/>
    <x v="8"/>
    <x v="0"/>
    <x v="4"/>
    <s v="Receitas Da Câmara"/>
    <s v="03.03.10"/>
    <s v="Receitas Da Câmara"/>
    <s v="03.03.10"/>
    <x v="13"/>
    <x v="0"/>
    <x v="3"/>
    <x v="3"/>
    <x v="0"/>
    <x v="0"/>
    <x v="2"/>
    <x v="0"/>
    <x v="8"/>
    <s v="2024-10-04"/>
    <x v="3"/>
    <n v="93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3256"/>
    <x v="0"/>
    <x v="1"/>
    <x v="0"/>
    <s v="03.03.10"/>
    <x v="8"/>
    <x v="0"/>
    <x v="4"/>
    <s v="Receitas Da Câmara"/>
    <s v="03.03.10"/>
    <s v="Receitas Da Câmara"/>
    <s v="03.03.10"/>
    <x v="12"/>
    <x v="0"/>
    <x v="3"/>
    <x v="3"/>
    <x v="0"/>
    <x v="0"/>
    <x v="2"/>
    <x v="0"/>
    <x v="8"/>
    <s v="2024-10-04"/>
    <x v="3"/>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3257"/>
    <x v="0"/>
    <x v="1"/>
    <x v="0"/>
    <s v="03.03.10"/>
    <x v="8"/>
    <x v="0"/>
    <x v="4"/>
    <s v="Receitas Da Câmara"/>
    <s v="03.03.10"/>
    <s v="Receitas Da Câmara"/>
    <s v="03.03.10"/>
    <x v="10"/>
    <x v="0"/>
    <x v="3"/>
    <x v="3"/>
    <x v="0"/>
    <x v="0"/>
    <x v="2"/>
    <x v="0"/>
    <x v="8"/>
    <s v="2024-10-04"/>
    <x v="3"/>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
    <x v="3258"/>
    <x v="0"/>
    <x v="1"/>
    <x v="0"/>
    <s v="03.03.10"/>
    <x v="8"/>
    <x v="0"/>
    <x v="4"/>
    <s v="Receitas Da Câmara"/>
    <s v="03.03.10"/>
    <s v="Receitas Da Câmara"/>
    <s v="03.03.10"/>
    <x v="8"/>
    <x v="0"/>
    <x v="3"/>
    <x v="3"/>
    <x v="0"/>
    <x v="0"/>
    <x v="2"/>
    <x v="0"/>
    <x v="8"/>
    <s v="2024-10-04"/>
    <x v="3"/>
    <n v="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3259"/>
    <x v="0"/>
    <x v="1"/>
    <x v="0"/>
    <s v="03.03.10"/>
    <x v="8"/>
    <x v="0"/>
    <x v="4"/>
    <s v="Receitas Da Câmara"/>
    <s v="03.03.10"/>
    <s v="Receitas Da Câmara"/>
    <s v="03.03.10"/>
    <x v="19"/>
    <x v="0"/>
    <x v="3"/>
    <x v="6"/>
    <x v="0"/>
    <x v="0"/>
    <x v="2"/>
    <x v="0"/>
    <x v="8"/>
    <s v="2024-10-04"/>
    <x v="3"/>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00"/>
    <x v="3260"/>
    <x v="0"/>
    <x v="1"/>
    <x v="0"/>
    <s v="03.03.10"/>
    <x v="8"/>
    <x v="0"/>
    <x v="4"/>
    <s v="Receitas Da Câmara"/>
    <s v="03.03.10"/>
    <s v="Receitas Da Câmara"/>
    <s v="03.03.10"/>
    <x v="17"/>
    <x v="0"/>
    <x v="3"/>
    <x v="3"/>
    <x v="0"/>
    <x v="0"/>
    <x v="2"/>
    <x v="0"/>
    <x v="8"/>
    <s v="2024-10-04"/>
    <x v="3"/>
    <n v="1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3261"/>
    <x v="0"/>
    <x v="1"/>
    <x v="0"/>
    <s v="03.03.10"/>
    <x v="8"/>
    <x v="0"/>
    <x v="4"/>
    <s v="Receitas Da Câmara"/>
    <s v="03.03.10"/>
    <s v="Receitas Da Câmara"/>
    <s v="03.03.10"/>
    <x v="6"/>
    <x v="0"/>
    <x v="3"/>
    <x v="3"/>
    <x v="0"/>
    <x v="0"/>
    <x v="2"/>
    <x v="0"/>
    <x v="8"/>
    <s v="2024-10-04"/>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3262"/>
    <x v="0"/>
    <x v="1"/>
    <x v="0"/>
    <s v="03.03.10"/>
    <x v="8"/>
    <x v="0"/>
    <x v="4"/>
    <s v="Receitas Da Câmara"/>
    <s v="03.03.10"/>
    <s v="Receitas Da Câmara"/>
    <s v="03.03.10"/>
    <x v="8"/>
    <x v="0"/>
    <x v="3"/>
    <x v="3"/>
    <x v="0"/>
    <x v="0"/>
    <x v="2"/>
    <x v="0"/>
    <x v="8"/>
    <s v="2024-10-11"/>
    <x v="3"/>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37"/>
    <x v="3263"/>
    <x v="0"/>
    <x v="1"/>
    <x v="0"/>
    <s v="03.03.10"/>
    <x v="8"/>
    <x v="0"/>
    <x v="4"/>
    <s v="Receitas Da Câmara"/>
    <s v="03.03.10"/>
    <s v="Receitas Da Câmara"/>
    <s v="03.03.10"/>
    <x v="25"/>
    <x v="0"/>
    <x v="3"/>
    <x v="3"/>
    <x v="0"/>
    <x v="0"/>
    <x v="2"/>
    <x v="0"/>
    <x v="8"/>
    <s v="2024-10-11"/>
    <x v="3"/>
    <n v="43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3264"/>
    <x v="0"/>
    <x v="1"/>
    <x v="0"/>
    <s v="03.03.10"/>
    <x v="8"/>
    <x v="0"/>
    <x v="4"/>
    <s v="Receitas Da Câmara"/>
    <s v="03.03.10"/>
    <s v="Receitas Da Câmara"/>
    <s v="03.03.10"/>
    <x v="13"/>
    <x v="0"/>
    <x v="3"/>
    <x v="3"/>
    <x v="0"/>
    <x v="0"/>
    <x v="2"/>
    <x v="0"/>
    <x v="8"/>
    <s v="2024-10-11"/>
    <x v="3"/>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
    <x v="3265"/>
    <x v="0"/>
    <x v="1"/>
    <x v="0"/>
    <s v="03.03.10"/>
    <x v="8"/>
    <x v="0"/>
    <x v="4"/>
    <s v="Receitas Da Câmara"/>
    <s v="03.03.10"/>
    <s v="Receitas Da Câmara"/>
    <s v="03.03.10"/>
    <x v="17"/>
    <x v="0"/>
    <x v="3"/>
    <x v="3"/>
    <x v="0"/>
    <x v="0"/>
    <x v="2"/>
    <x v="0"/>
    <x v="8"/>
    <s v="2024-10-11"/>
    <x v="3"/>
    <n v="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944"/>
    <x v="3266"/>
    <x v="0"/>
    <x v="1"/>
    <x v="0"/>
    <s v="03.03.10"/>
    <x v="8"/>
    <x v="0"/>
    <x v="4"/>
    <s v="Receitas Da Câmara"/>
    <s v="03.03.10"/>
    <s v="Receitas Da Câmara"/>
    <s v="03.03.10"/>
    <x v="20"/>
    <x v="0"/>
    <x v="3"/>
    <x v="3"/>
    <x v="0"/>
    <x v="0"/>
    <x v="2"/>
    <x v="0"/>
    <x v="8"/>
    <s v="2024-10-11"/>
    <x v="3"/>
    <n v="2894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50"/>
    <x v="3267"/>
    <x v="0"/>
    <x v="1"/>
    <x v="0"/>
    <s v="03.03.10"/>
    <x v="8"/>
    <x v="0"/>
    <x v="4"/>
    <s v="Receitas Da Câmara"/>
    <s v="03.03.10"/>
    <s v="Receitas Da Câmara"/>
    <s v="03.03.10"/>
    <x v="10"/>
    <x v="0"/>
    <x v="3"/>
    <x v="3"/>
    <x v="0"/>
    <x v="0"/>
    <x v="2"/>
    <x v="0"/>
    <x v="8"/>
    <s v="2024-10-11"/>
    <x v="3"/>
    <n v="12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3268"/>
    <x v="0"/>
    <x v="1"/>
    <x v="0"/>
    <s v="03.03.10"/>
    <x v="8"/>
    <x v="0"/>
    <x v="4"/>
    <s v="Receitas Da Câmara"/>
    <s v="03.03.10"/>
    <s v="Receitas Da Câmara"/>
    <s v="03.03.10"/>
    <x v="11"/>
    <x v="0"/>
    <x v="0"/>
    <x v="5"/>
    <x v="0"/>
    <x v="0"/>
    <x v="2"/>
    <x v="0"/>
    <x v="8"/>
    <s v="2024-10-11"/>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844"/>
    <x v="3269"/>
    <x v="0"/>
    <x v="1"/>
    <x v="0"/>
    <s v="03.03.10"/>
    <x v="8"/>
    <x v="0"/>
    <x v="4"/>
    <s v="Receitas Da Câmara"/>
    <s v="03.03.10"/>
    <s v="Receitas Da Câmara"/>
    <s v="03.03.10"/>
    <x v="18"/>
    <x v="0"/>
    <x v="0"/>
    <x v="0"/>
    <x v="0"/>
    <x v="0"/>
    <x v="2"/>
    <x v="0"/>
    <x v="8"/>
    <s v="2024-10-11"/>
    <x v="3"/>
    <n v="2384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50"/>
    <x v="3270"/>
    <x v="0"/>
    <x v="0"/>
    <x v="0"/>
    <s v="03.16.15"/>
    <x v="0"/>
    <x v="0"/>
    <x v="0"/>
    <s v="Direção Financeira"/>
    <s v="03.16.15"/>
    <s v="Direção Financeira"/>
    <s v="03.16.15"/>
    <x v="41"/>
    <x v="0"/>
    <x v="0"/>
    <x v="1"/>
    <x v="0"/>
    <x v="0"/>
    <x v="0"/>
    <x v="0"/>
    <x v="10"/>
    <s v="2024-11-05"/>
    <x v="3"/>
    <n v="1150"/>
    <x v="0"/>
    <m/>
    <x v="0"/>
    <m/>
    <x v="72"/>
    <n v="100393611"/>
    <x v="0"/>
    <x v="0"/>
    <s v="Direção Financeira"/>
    <s v="ORI"/>
    <x v="0"/>
    <m/>
    <x v="0"/>
    <x v="0"/>
    <x v="0"/>
    <x v="0"/>
    <x v="0"/>
    <x v="0"/>
    <x v="0"/>
    <x v="0"/>
    <x v="0"/>
    <x v="0"/>
    <x v="0"/>
    <s v="Direção Financeira"/>
    <x v="0"/>
    <x v="0"/>
    <x v="0"/>
    <x v="0"/>
    <x v="0"/>
    <x v="0"/>
    <x v="0"/>
    <x v="0"/>
    <x v="0"/>
    <x v="0"/>
    <x v="0"/>
    <x v="0"/>
    <s v="Pagamento a favor da CASA GUGA, para a aquisição de uma reparação de bomba de embreagem da viatura ST-06-WS afeto as obras da CMSM, conforme anexo."/>
  </r>
  <r>
    <x v="0"/>
    <n v="0"/>
    <n v="0"/>
    <n v="0"/>
    <n v="3000"/>
    <x v="3271"/>
    <x v="0"/>
    <x v="0"/>
    <x v="0"/>
    <s v="01.25.05.09"/>
    <x v="26"/>
    <x v="3"/>
    <x v="3"/>
    <s v="Saúde"/>
    <s v="01.25.05"/>
    <s v="Saúde"/>
    <s v="01.25.05"/>
    <x v="7"/>
    <x v="0"/>
    <x v="4"/>
    <x v="4"/>
    <x v="0"/>
    <x v="1"/>
    <x v="0"/>
    <x v="0"/>
    <x v="10"/>
    <s v="2024-11-06"/>
    <x v="3"/>
    <n v="3000"/>
    <x v="0"/>
    <m/>
    <x v="0"/>
    <m/>
    <x v="493"/>
    <n v="100476056"/>
    <x v="0"/>
    <x v="0"/>
    <s v="Apoio a Consultas de Especialidade e Medicamentos"/>
    <s v="ORI"/>
    <x v="0"/>
    <s v="ACE"/>
    <x v="0"/>
    <x v="0"/>
    <x v="0"/>
    <x v="0"/>
    <x v="0"/>
    <x v="0"/>
    <x v="0"/>
    <x v="0"/>
    <x v="0"/>
    <x v="0"/>
    <x v="0"/>
    <s v="Apoio a Consultas de Especialidade e Medicamentos"/>
    <x v="0"/>
    <x v="0"/>
    <x v="0"/>
    <x v="0"/>
    <x v="1"/>
    <x v="0"/>
    <x v="0"/>
    <x v="0"/>
    <x v="0"/>
    <x v="0"/>
    <x v="0"/>
    <x v="0"/>
    <s v="Apoio a favor da Sra. Maria Da Luz Borges, para aquisição de de insulina para tratamento diabete, conforme anexo."/>
  </r>
  <r>
    <x v="1"/>
    <n v="0"/>
    <n v="0"/>
    <n v="0"/>
    <n v="30820"/>
    <x v="3272"/>
    <x v="0"/>
    <x v="0"/>
    <x v="0"/>
    <s v="01.27.06.79"/>
    <x v="28"/>
    <x v="1"/>
    <x v="1"/>
    <s v="Requalificação Urbana e habitação"/>
    <s v="01.27.06"/>
    <s v="Requalificação Urbana e habitação"/>
    <s v="01.27.06"/>
    <x v="1"/>
    <x v="0"/>
    <x v="0"/>
    <x v="0"/>
    <x v="0"/>
    <x v="1"/>
    <x v="1"/>
    <x v="0"/>
    <x v="10"/>
    <s v="2024-11-06"/>
    <x v="3"/>
    <n v="30820"/>
    <x v="0"/>
    <m/>
    <x v="0"/>
    <m/>
    <x v="494"/>
    <n v="100477788"/>
    <x v="0"/>
    <x v="0"/>
    <s v="Requalificação Urbana e Ambiental de Achada Bolanha"/>
    <s v="ORI"/>
    <x v="0"/>
    <m/>
    <x v="0"/>
    <x v="0"/>
    <x v="0"/>
    <x v="0"/>
    <x v="0"/>
    <x v="0"/>
    <x v="0"/>
    <x v="0"/>
    <x v="0"/>
    <x v="0"/>
    <x v="0"/>
    <s v="Requalificação Urbana e Ambiental de Achada Bolanha"/>
    <x v="0"/>
    <x v="0"/>
    <x v="0"/>
    <x v="0"/>
    <x v="1"/>
    <x v="0"/>
    <x v="0"/>
    <x v="0"/>
    <x v="0"/>
    <x v="0"/>
    <x v="0"/>
    <x v="0"/>
    <s v="Pagamento a favor de Design Kriola, referente a produção de placas de inauguração da via de acesso a dacalinha e espaço multiuso de Achada Bolanha e troféu de homenagem a máxima Cardoso, conforme anexo."/>
  </r>
  <r>
    <x v="1"/>
    <n v="0"/>
    <n v="0"/>
    <n v="0"/>
    <n v="318895"/>
    <x v="3273"/>
    <x v="0"/>
    <x v="0"/>
    <x v="0"/>
    <s v="01.27.06.72"/>
    <x v="32"/>
    <x v="1"/>
    <x v="1"/>
    <s v="Requalificação Urbana e habitação"/>
    <s v="01.27.06"/>
    <s v="Requalificação Urbana e habitação"/>
    <s v="01.27.06"/>
    <x v="1"/>
    <x v="0"/>
    <x v="0"/>
    <x v="0"/>
    <x v="0"/>
    <x v="1"/>
    <x v="1"/>
    <x v="0"/>
    <x v="10"/>
    <s v="2024-11-06"/>
    <x v="3"/>
    <n v="318895"/>
    <x v="0"/>
    <m/>
    <x v="0"/>
    <m/>
    <x v="494"/>
    <n v="100477788"/>
    <x v="0"/>
    <x v="0"/>
    <s v="Manutenção e Reabilitação de Edificios Municipais"/>
    <s v="ORI"/>
    <x v="0"/>
    <m/>
    <x v="0"/>
    <x v="0"/>
    <x v="0"/>
    <x v="0"/>
    <x v="0"/>
    <x v="0"/>
    <x v="0"/>
    <x v="0"/>
    <x v="0"/>
    <x v="0"/>
    <x v="0"/>
    <s v="Manutenção e Reabilitação de Edificios Municipais"/>
    <x v="0"/>
    <x v="0"/>
    <x v="0"/>
    <x v="0"/>
    <x v="1"/>
    <x v="0"/>
    <x v="0"/>
    <x v="0"/>
    <x v="0"/>
    <x v="0"/>
    <x v="0"/>
    <x v="0"/>
    <s v="Pagamento a favor de Design Kriola, pela a aquisição de serviços de trabalhos de caraterização e identificação dos Mercadinho de Veneza, Porto e Achada Pizarra, conforme anexo.  "/>
  </r>
  <r>
    <x v="0"/>
    <n v="0"/>
    <n v="0"/>
    <n v="0"/>
    <n v="11270"/>
    <x v="3274"/>
    <x v="0"/>
    <x v="0"/>
    <x v="0"/>
    <s v="01.25.04.22"/>
    <x v="7"/>
    <x v="3"/>
    <x v="3"/>
    <s v="Cultura"/>
    <s v="01.25.04"/>
    <s v="Cultura"/>
    <s v="01.25.04"/>
    <x v="4"/>
    <x v="0"/>
    <x v="2"/>
    <x v="2"/>
    <x v="0"/>
    <x v="1"/>
    <x v="0"/>
    <x v="0"/>
    <x v="10"/>
    <s v="2024-11-06"/>
    <x v="3"/>
    <n v="11270"/>
    <x v="0"/>
    <m/>
    <x v="0"/>
    <m/>
    <x v="494"/>
    <n v="10047778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Design Kriola, para a aquisição de trofeu personalizado para a homenagem do artista João Cirilo no festival Calheta 2024, conforme anexo.  "/>
  </r>
  <r>
    <x v="1"/>
    <n v="0"/>
    <n v="0"/>
    <n v="0"/>
    <n v="80000"/>
    <x v="3275"/>
    <x v="0"/>
    <x v="0"/>
    <x v="0"/>
    <s v="01.27.06.80"/>
    <x v="1"/>
    <x v="1"/>
    <x v="1"/>
    <s v="Requalificação Urbana e habitação"/>
    <s v="01.27.06"/>
    <s v="Requalificação Urbana e habitação"/>
    <s v="01.27.06"/>
    <x v="1"/>
    <x v="0"/>
    <x v="0"/>
    <x v="0"/>
    <x v="0"/>
    <x v="1"/>
    <x v="1"/>
    <x v="0"/>
    <x v="10"/>
    <s v="2024-11-06"/>
    <x v="3"/>
    <n v="80000"/>
    <x v="0"/>
    <m/>
    <x v="0"/>
    <m/>
    <x v="103"/>
    <n v="100477593"/>
    <x v="0"/>
    <x v="0"/>
    <s v="Requalificação Urbana de Veneza"/>
    <s v="ORI"/>
    <x v="0"/>
    <m/>
    <x v="0"/>
    <x v="0"/>
    <x v="0"/>
    <x v="0"/>
    <x v="0"/>
    <x v="0"/>
    <x v="0"/>
    <x v="0"/>
    <x v="0"/>
    <x v="0"/>
    <x v="0"/>
    <s v="Requalificação Urbana de Veneza"/>
    <x v="0"/>
    <x v="0"/>
    <x v="0"/>
    <x v="0"/>
    <x v="1"/>
    <x v="0"/>
    <x v="0"/>
    <x v="0"/>
    <x v="0"/>
    <x v="0"/>
    <x v="0"/>
    <x v="0"/>
    <s v="Pagamento a favor de Renato Moreira -Construção Civil, referente a prestação de serviços de mão de obra, no âmbito dos trabalhos da requalificação Urbana da Praia de Veneza, conforme anexo."/>
  </r>
  <r>
    <x v="0"/>
    <n v="0"/>
    <n v="0"/>
    <n v="0"/>
    <n v="27000"/>
    <x v="3276"/>
    <x v="0"/>
    <x v="1"/>
    <x v="0"/>
    <s v="80.02.01"/>
    <x v="2"/>
    <x v="2"/>
    <x v="2"/>
    <s v="Retenções Iur"/>
    <s v="80.02.01"/>
    <s v="Retenções Iur"/>
    <s v="80.02.01"/>
    <x v="2"/>
    <x v="0"/>
    <x v="1"/>
    <x v="0"/>
    <x v="1"/>
    <x v="2"/>
    <x v="2"/>
    <x v="0"/>
    <x v="7"/>
    <s v="2024-09-25"/>
    <x v="2"/>
    <n v="27000"/>
    <x v="0"/>
    <m/>
    <x v="0"/>
    <m/>
    <x v="2"/>
    <n v="100474696"/>
    <x v="0"/>
    <x v="0"/>
    <s v="Retenções Iur"/>
    <s v="ORI"/>
    <x v="0"/>
    <s v="RIUR"/>
    <x v="0"/>
    <x v="0"/>
    <x v="0"/>
    <x v="0"/>
    <x v="0"/>
    <x v="0"/>
    <x v="0"/>
    <x v="0"/>
    <x v="0"/>
    <x v="0"/>
    <x v="0"/>
    <s v="Retenções Iur"/>
    <x v="0"/>
    <x v="0"/>
    <x v="0"/>
    <x v="0"/>
    <x v="2"/>
    <x v="0"/>
    <x v="0"/>
    <x v="0"/>
    <x v="0"/>
    <x v="1"/>
    <x v="0"/>
    <x v="0"/>
    <s v="RETENCAO OT"/>
  </r>
  <r>
    <x v="0"/>
    <n v="0"/>
    <n v="0"/>
    <n v="0"/>
    <n v="1590"/>
    <x v="3277"/>
    <x v="0"/>
    <x v="1"/>
    <x v="0"/>
    <s v="03.03.10"/>
    <x v="8"/>
    <x v="0"/>
    <x v="4"/>
    <s v="Receitas Da Câmara"/>
    <s v="03.03.10"/>
    <s v="Receitas Da Câmara"/>
    <s v="03.03.10"/>
    <x v="17"/>
    <x v="0"/>
    <x v="3"/>
    <x v="3"/>
    <x v="0"/>
    <x v="0"/>
    <x v="2"/>
    <x v="0"/>
    <x v="8"/>
    <s v="2024-10-22"/>
    <x v="3"/>
    <n v="15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0"/>
    <x v="3278"/>
    <x v="0"/>
    <x v="1"/>
    <x v="0"/>
    <s v="03.03.10"/>
    <x v="8"/>
    <x v="0"/>
    <x v="4"/>
    <s v="Receitas Da Câmara"/>
    <s v="03.03.10"/>
    <s v="Receitas Da Câmara"/>
    <s v="03.03.10"/>
    <x v="11"/>
    <x v="0"/>
    <x v="0"/>
    <x v="5"/>
    <x v="0"/>
    <x v="0"/>
    <x v="2"/>
    <x v="0"/>
    <x v="8"/>
    <s v="2024-10-22"/>
    <x v="3"/>
    <n v="4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0"/>
    <x v="3279"/>
    <x v="0"/>
    <x v="1"/>
    <x v="0"/>
    <s v="03.03.10"/>
    <x v="8"/>
    <x v="0"/>
    <x v="4"/>
    <s v="Receitas Da Câmara"/>
    <s v="03.03.10"/>
    <s v="Receitas Da Câmara"/>
    <s v="03.03.10"/>
    <x v="26"/>
    <x v="0"/>
    <x v="3"/>
    <x v="3"/>
    <x v="0"/>
    <x v="0"/>
    <x v="2"/>
    <x v="0"/>
    <x v="8"/>
    <s v="2024-10-22"/>
    <x v="3"/>
    <n v="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009"/>
    <x v="3280"/>
    <x v="0"/>
    <x v="1"/>
    <x v="0"/>
    <s v="03.03.10"/>
    <x v="8"/>
    <x v="0"/>
    <x v="4"/>
    <s v="Receitas Da Câmara"/>
    <s v="03.03.10"/>
    <s v="Receitas Da Câmara"/>
    <s v="03.03.10"/>
    <x v="18"/>
    <x v="0"/>
    <x v="0"/>
    <x v="0"/>
    <x v="0"/>
    <x v="0"/>
    <x v="2"/>
    <x v="0"/>
    <x v="8"/>
    <s v="2024-10-22"/>
    <x v="3"/>
    <n v="2900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
    <x v="3281"/>
    <x v="0"/>
    <x v="1"/>
    <x v="0"/>
    <s v="03.03.10"/>
    <x v="8"/>
    <x v="0"/>
    <x v="4"/>
    <s v="Receitas Da Câmara"/>
    <s v="03.03.10"/>
    <s v="Receitas Da Câmara"/>
    <s v="03.03.10"/>
    <x v="8"/>
    <x v="0"/>
    <x v="3"/>
    <x v="3"/>
    <x v="0"/>
    <x v="0"/>
    <x v="2"/>
    <x v="0"/>
    <x v="8"/>
    <s v="2024-10-22"/>
    <x v="3"/>
    <n v="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0"/>
    <x v="3282"/>
    <x v="0"/>
    <x v="1"/>
    <x v="0"/>
    <s v="03.03.10"/>
    <x v="8"/>
    <x v="0"/>
    <x v="4"/>
    <s v="Receitas Da Câmara"/>
    <s v="03.03.10"/>
    <s v="Receitas Da Câmara"/>
    <s v="03.03.10"/>
    <x v="13"/>
    <x v="0"/>
    <x v="3"/>
    <x v="3"/>
    <x v="0"/>
    <x v="0"/>
    <x v="2"/>
    <x v="0"/>
    <x v="8"/>
    <s v="2024-10-22"/>
    <x v="3"/>
    <n v="2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0"/>
    <x v="3283"/>
    <x v="0"/>
    <x v="1"/>
    <x v="0"/>
    <s v="03.03.10"/>
    <x v="8"/>
    <x v="0"/>
    <x v="4"/>
    <s v="Receitas Da Câmara"/>
    <s v="03.03.10"/>
    <s v="Receitas Da Câmara"/>
    <s v="03.03.10"/>
    <x v="9"/>
    <x v="0"/>
    <x v="3"/>
    <x v="3"/>
    <x v="0"/>
    <x v="0"/>
    <x v="2"/>
    <x v="0"/>
    <x v="8"/>
    <s v="2024-10-24"/>
    <x v="3"/>
    <n v="2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20"/>
    <x v="3284"/>
    <x v="0"/>
    <x v="1"/>
    <x v="0"/>
    <s v="03.03.10"/>
    <x v="8"/>
    <x v="0"/>
    <x v="4"/>
    <s v="Receitas Da Câmara"/>
    <s v="03.03.10"/>
    <s v="Receitas Da Câmara"/>
    <s v="03.03.10"/>
    <x v="13"/>
    <x v="0"/>
    <x v="3"/>
    <x v="3"/>
    <x v="0"/>
    <x v="0"/>
    <x v="2"/>
    <x v="0"/>
    <x v="8"/>
    <s v="2024-10-24"/>
    <x v="3"/>
    <n v="2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644"/>
    <x v="3285"/>
    <x v="0"/>
    <x v="1"/>
    <x v="0"/>
    <s v="03.03.10"/>
    <x v="8"/>
    <x v="0"/>
    <x v="4"/>
    <s v="Receitas Da Câmara"/>
    <s v="03.03.10"/>
    <s v="Receitas Da Câmara"/>
    <s v="03.03.10"/>
    <x v="18"/>
    <x v="0"/>
    <x v="0"/>
    <x v="0"/>
    <x v="0"/>
    <x v="0"/>
    <x v="2"/>
    <x v="0"/>
    <x v="8"/>
    <s v="2024-10-24"/>
    <x v="3"/>
    <n v="2964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3286"/>
    <x v="0"/>
    <x v="1"/>
    <x v="0"/>
    <s v="03.03.10"/>
    <x v="8"/>
    <x v="0"/>
    <x v="4"/>
    <s v="Receitas Da Câmara"/>
    <s v="03.03.10"/>
    <s v="Receitas Da Câmara"/>
    <s v="03.03.10"/>
    <x v="10"/>
    <x v="0"/>
    <x v="3"/>
    <x v="3"/>
    <x v="0"/>
    <x v="0"/>
    <x v="2"/>
    <x v="0"/>
    <x v="8"/>
    <s v="2024-10-24"/>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7"/>
    <x v="3287"/>
    <x v="0"/>
    <x v="1"/>
    <x v="0"/>
    <s v="03.03.10"/>
    <x v="8"/>
    <x v="0"/>
    <x v="4"/>
    <s v="Receitas Da Câmara"/>
    <s v="03.03.10"/>
    <s v="Receitas Da Câmara"/>
    <s v="03.03.10"/>
    <x v="25"/>
    <x v="0"/>
    <x v="3"/>
    <x v="3"/>
    <x v="0"/>
    <x v="0"/>
    <x v="2"/>
    <x v="0"/>
    <x v="8"/>
    <s v="2024-10-24"/>
    <x v="3"/>
    <n v="13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00"/>
    <x v="3288"/>
    <x v="0"/>
    <x v="1"/>
    <x v="0"/>
    <s v="03.03.10"/>
    <x v="8"/>
    <x v="0"/>
    <x v="4"/>
    <s v="Receitas Da Câmara"/>
    <s v="03.03.10"/>
    <s v="Receitas Da Câmara"/>
    <s v="03.03.10"/>
    <x v="42"/>
    <x v="0"/>
    <x v="3"/>
    <x v="3"/>
    <x v="0"/>
    <x v="0"/>
    <x v="2"/>
    <x v="0"/>
    <x v="8"/>
    <s v="2024-10-24"/>
    <x v="3"/>
    <n v="5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
    <x v="3289"/>
    <x v="0"/>
    <x v="1"/>
    <x v="0"/>
    <s v="03.03.10"/>
    <x v="8"/>
    <x v="0"/>
    <x v="4"/>
    <s v="Receitas Da Câmara"/>
    <s v="03.03.10"/>
    <s v="Receitas Da Câmara"/>
    <s v="03.03.10"/>
    <x v="8"/>
    <x v="0"/>
    <x v="3"/>
    <x v="3"/>
    <x v="0"/>
    <x v="0"/>
    <x v="2"/>
    <x v="0"/>
    <x v="8"/>
    <s v="2024-10-28"/>
    <x v="3"/>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3290"/>
    <x v="0"/>
    <x v="1"/>
    <x v="0"/>
    <s v="03.03.10"/>
    <x v="8"/>
    <x v="0"/>
    <x v="4"/>
    <s v="Receitas Da Câmara"/>
    <s v="03.03.10"/>
    <s v="Receitas Da Câmara"/>
    <s v="03.03.10"/>
    <x v="10"/>
    <x v="0"/>
    <x v="3"/>
    <x v="3"/>
    <x v="0"/>
    <x v="0"/>
    <x v="2"/>
    <x v="0"/>
    <x v="8"/>
    <s v="2024-10-28"/>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3291"/>
    <x v="0"/>
    <x v="1"/>
    <x v="0"/>
    <s v="03.03.10"/>
    <x v="8"/>
    <x v="0"/>
    <x v="4"/>
    <s v="Receitas Da Câmara"/>
    <s v="03.03.10"/>
    <s v="Receitas Da Câmara"/>
    <s v="03.03.10"/>
    <x v="26"/>
    <x v="0"/>
    <x v="3"/>
    <x v="3"/>
    <x v="0"/>
    <x v="0"/>
    <x v="2"/>
    <x v="0"/>
    <x v="8"/>
    <s v="2024-10-28"/>
    <x v="3"/>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100"/>
    <x v="3292"/>
    <x v="0"/>
    <x v="1"/>
    <x v="0"/>
    <s v="03.03.10"/>
    <x v="8"/>
    <x v="0"/>
    <x v="4"/>
    <s v="Receitas Da Câmara"/>
    <s v="03.03.10"/>
    <s v="Receitas Da Câmara"/>
    <s v="03.03.10"/>
    <x v="12"/>
    <x v="0"/>
    <x v="3"/>
    <x v="3"/>
    <x v="0"/>
    <x v="0"/>
    <x v="2"/>
    <x v="0"/>
    <x v="8"/>
    <s v="2024-10-28"/>
    <x v="3"/>
    <n v="17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70"/>
    <x v="3293"/>
    <x v="0"/>
    <x v="1"/>
    <x v="0"/>
    <s v="03.03.10"/>
    <x v="8"/>
    <x v="0"/>
    <x v="4"/>
    <s v="Receitas Da Câmara"/>
    <s v="03.03.10"/>
    <s v="Receitas Da Câmara"/>
    <s v="03.03.10"/>
    <x v="13"/>
    <x v="0"/>
    <x v="3"/>
    <x v="3"/>
    <x v="0"/>
    <x v="0"/>
    <x v="2"/>
    <x v="0"/>
    <x v="8"/>
    <s v="2024-10-28"/>
    <x v="3"/>
    <n v="44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175"/>
    <x v="3294"/>
    <x v="0"/>
    <x v="1"/>
    <x v="0"/>
    <s v="03.03.10"/>
    <x v="8"/>
    <x v="0"/>
    <x v="4"/>
    <s v="Receitas Da Câmara"/>
    <s v="03.03.10"/>
    <s v="Receitas Da Câmara"/>
    <s v="03.03.10"/>
    <x v="18"/>
    <x v="0"/>
    <x v="0"/>
    <x v="0"/>
    <x v="0"/>
    <x v="0"/>
    <x v="2"/>
    <x v="0"/>
    <x v="8"/>
    <s v="2024-10-28"/>
    <x v="3"/>
    <n v="151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00"/>
    <x v="3295"/>
    <x v="0"/>
    <x v="1"/>
    <x v="0"/>
    <s v="03.03.10"/>
    <x v="8"/>
    <x v="0"/>
    <x v="4"/>
    <s v="Receitas Da Câmara"/>
    <s v="03.03.10"/>
    <s v="Receitas Da Câmara"/>
    <s v="03.03.10"/>
    <x v="42"/>
    <x v="0"/>
    <x v="3"/>
    <x v="3"/>
    <x v="0"/>
    <x v="0"/>
    <x v="2"/>
    <x v="0"/>
    <x v="8"/>
    <s v="2024-10-28"/>
    <x v="3"/>
    <n v="10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3296"/>
    <x v="0"/>
    <x v="1"/>
    <x v="0"/>
    <s v="03.03.10"/>
    <x v="8"/>
    <x v="0"/>
    <x v="4"/>
    <s v="Receitas Da Câmara"/>
    <s v="03.03.10"/>
    <s v="Receitas Da Câmara"/>
    <s v="03.03.10"/>
    <x v="6"/>
    <x v="0"/>
    <x v="3"/>
    <x v="3"/>
    <x v="0"/>
    <x v="0"/>
    <x v="2"/>
    <x v="0"/>
    <x v="8"/>
    <s v="2024-10-28"/>
    <x v="3"/>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3297"/>
    <x v="0"/>
    <x v="1"/>
    <x v="0"/>
    <s v="03.03.10"/>
    <x v="8"/>
    <x v="0"/>
    <x v="4"/>
    <s v="Receitas Da Câmara"/>
    <s v="03.03.10"/>
    <s v="Receitas Da Câmara"/>
    <s v="03.03.10"/>
    <x v="11"/>
    <x v="0"/>
    <x v="0"/>
    <x v="5"/>
    <x v="0"/>
    <x v="0"/>
    <x v="2"/>
    <x v="0"/>
    <x v="8"/>
    <s v="2024-10-28"/>
    <x v="3"/>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
    <x v="3298"/>
    <x v="0"/>
    <x v="1"/>
    <x v="0"/>
    <s v="03.03.10"/>
    <x v="8"/>
    <x v="0"/>
    <x v="4"/>
    <s v="Receitas Da Câmara"/>
    <s v="03.03.10"/>
    <s v="Receitas Da Câmara"/>
    <s v="03.03.10"/>
    <x v="25"/>
    <x v="0"/>
    <x v="3"/>
    <x v="3"/>
    <x v="0"/>
    <x v="0"/>
    <x v="2"/>
    <x v="0"/>
    <x v="8"/>
    <s v="2024-10-28"/>
    <x v="3"/>
    <n v="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3299"/>
    <x v="0"/>
    <x v="1"/>
    <x v="0"/>
    <s v="03.03.10"/>
    <x v="8"/>
    <x v="0"/>
    <x v="4"/>
    <s v="Receitas Da Câmara"/>
    <s v="03.03.10"/>
    <s v="Receitas Da Câmara"/>
    <s v="03.03.10"/>
    <x v="11"/>
    <x v="0"/>
    <x v="0"/>
    <x v="5"/>
    <x v="0"/>
    <x v="0"/>
    <x v="2"/>
    <x v="0"/>
    <x v="8"/>
    <s v="2024-10-29"/>
    <x v="3"/>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60"/>
    <x v="3300"/>
    <x v="0"/>
    <x v="1"/>
    <x v="0"/>
    <s v="03.03.10"/>
    <x v="8"/>
    <x v="0"/>
    <x v="4"/>
    <s v="Receitas Da Câmara"/>
    <s v="03.03.10"/>
    <s v="Receitas Da Câmara"/>
    <s v="03.03.10"/>
    <x v="10"/>
    <x v="0"/>
    <x v="3"/>
    <x v="3"/>
    <x v="0"/>
    <x v="0"/>
    <x v="2"/>
    <x v="0"/>
    <x v="8"/>
    <s v="2024-10-29"/>
    <x v="3"/>
    <n v="4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30"/>
    <x v="3301"/>
    <x v="0"/>
    <x v="1"/>
    <x v="0"/>
    <s v="03.03.10"/>
    <x v="8"/>
    <x v="0"/>
    <x v="4"/>
    <s v="Receitas Da Câmara"/>
    <s v="03.03.10"/>
    <s v="Receitas Da Câmara"/>
    <s v="03.03.10"/>
    <x v="13"/>
    <x v="0"/>
    <x v="3"/>
    <x v="3"/>
    <x v="0"/>
    <x v="0"/>
    <x v="2"/>
    <x v="0"/>
    <x v="8"/>
    <s v="2024-10-29"/>
    <x v="3"/>
    <n v="2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600"/>
    <x v="3302"/>
    <x v="0"/>
    <x v="1"/>
    <x v="0"/>
    <s v="03.03.10"/>
    <x v="8"/>
    <x v="0"/>
    <x v="4"/>
    <s v="Receitas Da Câmara"/>
    <s v="03.03.10"/>
    <s v="Receitas Da Câmara"/>
    <s v="03.03.10"/>
    <x v="42"/>
    <x v="0"/>
    <x v="3"/>
    <x v="3"/>
    <x v="0"/>
    <x v="0"/>
    <x v="2"/>
    <x v="0"/>
    <x v="8"/>
    <s v="2024-10-29"/>
    <x v="3"/>
    <n v="8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90"/>
    <x v="3303"/>
    <x v="0"/>
    <x v="1"/>
    <x v="0"/>
    <s v="03.03.10"/>
    <x v="8"/>
    <x v="0"/>
    <x v="4"/>
    <s v="Receitas Da Câmara"/>
    <s v="03.03.10"/>
    <s v="Receitas Da Câmara"/>
    <s v="03.03.10"/>
    <x v="18"/>
    <x v="0"/>
    <x v="0"/>
    <x v="0"/>
    <x v="0"/>
    <x v="0"/>
    <x v="2"/>
    <x v="0"/>
    <x v="8"/>
    <s v="2024-10-29"/>
    <x v="3"/>
    <n v="30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90"/>
    <x v="3304"/>
    <x v="0"/>
    <x v="1"/>
    <x v="0"/>
    <s v="03.03.10"/>
    <x v="8"/>
    <x v="0"/>
    <x v="4"/>
    <s v="Receitas Da Câmara"/>
    <s v="03.03.10"/>
    <s v="Receitas Da Câmara"/>
    <s v="03.03.10"/>
    <x v="17"/>
    <x v="0"/>
    <x v="3"/>
    <x v="3"/>
    <x v="0"/>
    <x v="0"/>
    <x v="2"/>
    <x v="0"/>
    <x v="8"/>
    <s v="2024-10-29"/>
    <x v="3"/>
    <n v="189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70000"/>
    <x v="3305"/>
    <x v="0"/>
    <x v="1"/>
    <x v="0"/>
    <s v="03.03.10"/>
    <x v="8"/>
    <x v="0"/>
    <x v="4"/>
    <s v="Receitas Da Câmara"/>
    <s v="03.03.10"/>
    <s v="Receitas Da Câmara"/>
    <s v="03.03.10"/>
    <x v="15"/>
    <x v="0"/>
    <x v="0"/>
    <x v="0"/>
    <x v="0"/>
    <x v="0"/>
    <x v="2"/>
    <x v="0"/>
    <x v="8"/>
    <s v="2024-10-29"/>
    <x v="3"/>
    <n v="17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3306"/>
    <x v="0"/>
    <x v="1"/>
    <x v="0"/>
    <s v="03.03.10"/>
    <x v="8"/>
    <x v="0"/>
    <x v="4"/>
    <s v="Receitas Da Câmara"/>
    <s v="03.03.10"/>
    <s v="Receitas Da Câmara"/>
    <s v="03.03.10"/>
    <x v="6"/>
    <x v="0"/>
    <x v="3"/>
    <x v="3"/>
    <x v="0"/>
    <x v="0"/>
    <x v="2"/>
    <x v="0"/>
    <x v="8"/>
    <s v="2024-10-29"/>
    <x v="3"/>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
    <x v="3307"/>
    <x v="0"/>
    <x v="1"/>
    <x v="0"/>
    <s v="03.03.10"/>
    <x v="8"/>
    <x v="0"/>
    <x v="4"/>
    <s v="Receitas Da Câmara"/>
    <s v="03.03.10"/>
    <s v="Receitas Da Câmara"/>
    <s v="03.03.10"/>
    <x v="8"/>
    <x v="0"/>
    <x v="3"/>
    <x v="3"/>
    <x v="0"/>
    <x v="0"/>
    <x v="2"/>
    <x v="0"/>
    <x v="8"/>
    <s v="2024-10-29"/>
    <x v="3"/>
    <n v="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40"/>
    <x v="3308"/>
    <x v="0"/>
    <x v="0"/>
    <x v="0"/>
    <s v="01.25.05.12"/>
    <x v="10"/>
    <x v="3"/>
    <x v="3"/>
    <s v="Saúde"/>
    <s v="01.25.05"/>
    <s v="Saúde"/>
    <s v="01.25.05"/>
    <x v="7"/>
    <x v="0"/>
    <x v="4"/>
    <x v="4"/>
    <x v="0"/>
    <x v="1"/>
    <x v="0"/>
    <x v="0"/>
    <x v="2"/>
    <s v="2024-02-16"/>
    <x v="0"/>
    <n v="1340"/>
    <x v="0"/>
    <m/>
    <x v="0"/>
    <m/>
    <x v="1"/>
    <n v="100476920"/>
    <x v="0"/>
    <x v="0"/>
    <s v="Promoção e Inclusão Social"/>
    <s v="ORI"/>
    <x v="0"/>
    <m/>
    <x v="0"/>
    <x v="0"/>
    <x v="0"/>
    <x v="0"/>
    <x v="0"/>
    <x v="0"/>
    <x v="0"/>
    <x v="0"/>
    <x v="0"/>
    <x v="0"/>
    <x v="0"/>
    <s v="Promoção e Inclusão Social"/>
    <x v="0"/>
    <x v="0"/>
    <x v="0"/>
    <x v="0"/>
    <x v="1"/>
    <x v="0"/>
    <x v="0"/>
    <x v="0"/>
    <x v="0"/>
    <x v="0"/>
    <x v="0"/>
    <x v="0"/>
    <s v="Pagamento referente a aquisição de redutor de gaz para o jardim infantil de Pilão Cão, conforme anexo."/>
  </r>
  <r>
    <x v="1"/>
    <n v="0"/>
    <n v="0"/>
    <n v="0"/>
    <n v="30000"/>
    <x v="3309"/>
    <x v="0"/>
    <x v="0"/>
    <x v="0"/>
    <s v="01.27.06.72"/>
    <x v="32"/>
    <x v="1"/>
    <x v="1"/>
    <s v="Requalificação Urbana e habitação"/>
    <s v="01.27.06"/>
    <s v="Requalificação Urbana e habitação"/>
    <s v="01.27.06"/>
    <x v="1"/>
    <x v="0"/>
    <x v="0"/>
    <x v="0"/>
    <x v="0"/>
    <x v="1"/>
    <x v="1"/>
    <x v="0"/>
    <x v="1"/>
    <s v="2024-03-08"/>
    <x v="0"/>
    <n v="3000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a favor do Sr. Rui Sanches de Oliveira, referente a reabilitação do centro do dia em Achada Bolanha, conforme anexo.  "/>
  </r>
  <r>
    <x v="0"/>
    <n v="0"/>
    <n v="0"/>
    <n v="0"/>
    <n v="9288"/>
    <x v="3310"/>
    <x v="0"/>
    <x v="0"/>
    <x v="0"/>
    <s v="03.16.15"/>
    <x v="0"/>
    <x v="0"/>
    <x v="0"/>
    <s v="Direção Financeira"/>
    <s v="03.16.15"/>
    <s v="Direção Financeira"/>
    <s v="03.16.15"/>
    <x v="58"/>
    <x v="0"/>
    <x v="0"/>
    <x v="1"/>
    <x v="0"/>
    <x v="0"/>
    <x v="0"/>
    <x v="0"/>
    <x v="0"/>
    <s v="2024-01-10"/>
    <x v="0"/>
    <n v="9288"/>
    <x v="0"/>
    <m/>
    <x v="0"/>
    <m/>
    <x v="89"/>
    <n v="100391565"/>
    <x v="0"/>
    <x v="0"/>
    <s v="Direção Financeira"/>
    <s v="ORI"/>
    <x v="0"/>
    <m/>
    <x v="0"/>
    <x v="0"/>
    <x v="0"/>
    <x v="0"/>
    <x v="0"/>
    <x v="0"/>
    <x v="0"/>
    <x v="0"/>
    <x v="0"/>
    <x v="0"/>
    <x v="0"/>
    <s v="Direção Financeira"/>
    <x v="0"/>
    <x v="0"/>
    <x v="0"/>
    <x v="0"/>
    <x v="0"/>
    <x v="0"/>
    <x v="0"/>
    <x v="0"/>
    <x v="0"/>
    <x v="0"/>
    <x v="0"/>
    <x v="0"/>
    <s v="Pagamento a favor da Imprensa Nacional De Cabo Verde, referente a publicação de Boletim Oficial, conforme anexo."/>
  </r>
  <r>
    <x v="0"/>
    <n v="0"/>
    <n v="0"/>
    <n v="0"/>
    <n v="10000"/>
    <x v="3311"/>
    <x v="0"/>
    <x v="0"/>
    <x v="0"/>
    <s v="01.25.05.09"/>
    <x v="26"/>
    <x v="3"/>
    <x v="3"/>
    <s v="Saúde"/>
    <s v="01.25.05"/>
    <s v="Saúde"/>
    <s v="01.25.05"/>
    <x v="7"/>
    <x v="0"/>
    <x v="4"/>
    <x v="4"/>
    <x v="0"/>
    <x v="1"/>
    <x v="0"/>
    <x v="0"/>
    <x v="0"/>
    <s v="2024-01-16"/>
    <x v="0"/>
    <n v="10000"/>
    <x v="0"/>
    <m/>
    <x v="0"/>
    <m/>
    <x v="495"/>
    <n v="100390755"/>
    <x v="0"/>
    <x v="0"/>
    <s v="Apoio a Consultas de Especialidade e Medicamentos"/>
    <s v="ORI"/>
    <x v="0"/>
    <s v="ACE"/>
    <x v="0"/>
    <x v="0"/>
    <x v="0"/>
    <x v="0"/>
    <x v="0"/>
    <x v="0"/>
    <x v="0"/>
    <x v="0"/>
    <x v="0"/>
    <x v="0"/>
    <x v="0"/>
    <s v="Apoio a Consultas de Especialidade e Medicamentos"/>
    <x v="0"/>
    <x v="0"/>
    <x v="0"/>
    <x v="0"/>
    <x v="1"/>
    <x v="0"/>
    <x v="0"/>
    <x v="0"/>
    <x v="0"/>
    <x v="0"/>
    <x v="0"/>
    <x v="0"/>
    <s v="Apoio a favor do senhor David Inácio Gomes Landim, para  consulta de especialidade da filha, conforme anexo."/>
  </r>
  <r>
    <x v="1"/>
    <n v="0"/>
    <n v="0"/>
    <n v="0"/>
    <n v="1066625"/>
    <x v="3312"/>
    <x v="0"/>
    <x v="0"/>
    <x v="0"/>
    <s v="01.27.06.80"/>
    <x v="1"/>
    <x v="1"/>
    <x v="1"/>
    <s v="Requalificação Urbana e habitação"/>
    <s v="01.27.06"/>
    <s v="Requalificação Urbana e habitação"/>
    <s v="01.27.06"/>
    <x v="1"/>
    <x v="0"/>
    <x v="0"/>
    <x v="0"/>
    <x v="0"/>
    <x v="1"/>
    <x v="1"/>
    <x v="0"/>
    <x v="0"/>
    <s v="2024-01-18"/>
    <x v="0"/>
    <n v="1066625"/>
    <x v="0"/>
    <m/>
    <x v="0"/>
    <m/>
    <x v="12"/>
    <n v="100478565"/>
    <x v="0"/>
    <x v="0"/>
    <s v="Requalificação Urbana de Veneza"/>
    <s v="ORI"/>
    <x v="0"/>
    <m/>
    <x v="0"/>
    <x v="0"/>
    <x v="0"/>
    <x v="0"/>
    <x v="0"/>
    <x v="0"/>
    <x v="0"/>
    <x v="0"/>
    <x v="0"/>
    <x v="0"/>
    <x v="0"/>
    <s v="Requalificação Urbana de Veneza"/>
    <x v="0"/>
    <x v="0"/>
    <x v="0"/>
    <x v="0"/>
    <x v="1"/>
    <x v="0"/>
    <x v="0"/>
    <x v="0"/>
    <x v="0"/>
    <x v="0"/>
    <x v="0"/>
    <x v="0"/>
    <s v="Pagamento a favor da Tecnovia CV, Para a aquisição 53,3m3 de betão C20/25 para construção de água no âmbito da requalificação urbana e ambiental de praia de Veneza, conforme anexo."/>
  </r>
  <r>
    <x v="0"/>
    <n v="0"/>
    <n v="0"/>
    <n v="0"/>
    <n v="4200"/>
    <x v="3313"/>
    <x v="0"/>
    <x v="0"/>
    <x v="0"/>
    <s v="03.16.15"/>
    <x v="0"/>
    <x v="0"/>
    <x v="0"/>
    <s v="Direção Financeira"/>
    <s v="03.16.15"/>
    <s v="Direção Financeira"/>
    <s v="03.16.15"/>
    <x v="3"/>
    <x v="0"/>
    <x v="0"/>
    <x v="1"/>
    <x v="0"/>
    <x v="0"/>
    <x v="0"/>
    <x v="0"/>
    <x v="0"/>
    <s v="2024-01-22"/>
    <x v="0"/>
    <n v="4200"/>
    <x v="0"/>
    <m/>
    <x v="0"/>
    <m/>
    <x v="278"/>
    <n v="100303896"/>
    <x v="0"/>
    <x v="0"/>
    <s v="Direção Financeira"/>
    <s v="ORI"/>
    <x v="0"/>
    <m/>
    <x v="0"/>
    <x v="0"/>
    <x v="0"/>
    <x v="0"/>
    <x v="0"/>
    <x v="0"/>
    <x v="0"/>
    <x v="0"/>
    <x v="0"/>
    <x v="0"/>
    <x v="0"/>
    <s v="Direção Financeira"/>
    <x v="0"/>
    <x v="0"/>
    <x v="0"/>
    <x v="0"/>
    <x v="0"/>
    <x v="0"/>
    <x v="0"/>
    <x v="0"/>
    <x v="0"/>
    <x v="0"/>
    <x v="0"/>
    <x v="0"/>
    <s v="Ajuda de custo a favor do SR. Miliciano Lopes Miranda condutor, referente a sua deslocação em missão de serviço a cidade da Praia nos dia 17, 19 e 21 de Janeiro de 2024, conforme justificativo em anexo."/>
  </r>
  <r>
    <x v="1"/>
    <n v="0"/>
    <n v="0"/>
    <n v="0"/>
    <n v="40500"/>
    <x v="3314"/>
    <x v="0"/>
    <x v="0"/>
    <x v="0"/>
    <s v="01.27.06.42"/>
    <x v="22"/>
    <x v="1"/>
    <x v="1"/>
    <s v="Requalificação Urbana e habitação"/>
    <s v="01.27.06"/>
    <s v="Requalificação Urbana e habitação"/>
    <s v="01.27.06"/>
    <x v="1"/>
    <x v="0"/>
    <x v="0"/>
    <x v="0"/>
    <x v="0"/>
    <x v="1"/>
    <x v="1"/>
    <x v="0"/>
    <x v="0"/>
    <s v="2024-01-22"/>
    <x v="0"/>
    <n v="40500"/>
    <x v="0"/>
    <m/>
    <x v="0"/>
    <m/>
    <x v="496"/>
    <n v="100479592"/>
    <x v="0"/>
    <x v="0"/>
    <s v="Manutenção do Estádio Municipal/Campos Futebol 11"/>
    <s v="ORI"/>
    <x v="0"/>
    <s v="MCF"/>
    <x v="0"/>
    <x v="0"/>
    <x v="0"/>
    <x v="0"/>
    <x v="0"/>
    <x v="0"/>
    <x v="0"/>
    <x v="0"/>
    <x v="0"/>
    <x v="0"/>
    <x v="0"/>
    <s v="Manutenção do Estádio Municipal/Campos Futebol 11"/>
    <x v="0"/>
    <x v="0"/>
    <x v="0"/>
    <x v="0"/>
    <x v="1"/>
    <x v="0"/>
    <x v="0"/>
    <x v="0"/>
    <x v="0"/>
    <x v="0"/>
    <x v="0"/>
    <x v="0"/>
    <s v="Pagamento a favor da Empresa Fundações e Comercio Geral, Lda. liquidação da fatura  referente a aquisição de transporte para construção do campo relvado de Manguinho, conforme anexo.  "/>
  </r>
  <r>
    <x v="0"/>
    <n v="0"/>
    <n v="0"/>
    <n v="0"/>
    <n v="6000"/>
    <x v="3315"/>
    <x v="0"/>
    <x v="0"/>
    <x v="0"/>
    <s v="03.16.13"/>
    <x v="41"/>
    <x v="0"/>
    <x v="0"/>
    <s v="Unidade Gestão de Aquisições"/>
    <s v="03.16.13"/>
    <s v="Unidade Gestão de Aquisições"/>
    <s v="03.16.13"/>
    <x v="3"/>
    <x v="0"/>
    <x v="0"/>
    <x v="1"/>
    <x v="0"/>
    <x v="0"/>
    <x v="0"/>
    <x v="0"/>
    <x v="0"/>
    <s v="2024-01-26"/>
    <x v="0"/>
    <n v="6000"/>
    <x v="0"/>
    <m/>
    <x v="0"/>
    <m/>
    <x v="42"/>
    <n v="100476245"/>
    <x v="0"/>
    <x v="0"/>
    <s v="Unidade Gestão de Aquisições"/>
    <s v="ORI"/>
    <x v="0"/>
    <s v="UGA"/>
    <x v="0"/>
    <x v="0"/>
    <x v="0"/>
    <x v="0"/>
    <x v="0"/>
    <x v="0"/>
    <x v="0"/>
    <x v="0"/>
    <x v="0"/>
    <x v="0"/>
    <x v="0"/>
    <s v="Unidade Gestão de Aquisições"/>
    <x v="0"/>
    <x v="0"/>
    <x v="0"/>
    <x v="0"/>
    <x v="0"/>
    <x v="0"/>
    <x v="0"/>
    <x v="0"/>
    <x v="0"/>
    <x v="0"/>
    <x v="0"/>
    <x v="0"/>
    <s v="Pagamento ajoda de custo, referente a deslocação feita, conforme cópia do email em anexo."/>
  </r>
  <r>
    <x v="0"/>
    <n v="0"/>
    <n v="0"/>
    <n v="0"/>
    <n v="3000"/>
    <x v="3316"/>
    <x v="0"/>
    <x v="0"/>
    <x v="0"/>
    <s v="03.16.15"/>
    <x v="0"/>
    <x v="0"/>
    <x v="0"/>
    <s v="Direção Financeira"/>
    <s v="03.16.15"/>
    <s v="Direção Financeira"/>
    <s v="03.16.15"/>
    <x v="3"/>
    <x v="0"/>
    <x v="0"/>
    <x v="1"/>
    <x v="0"/>
    <x v="0"/>
    <x v="0"/>
    <x v="0"/>
    <x v="0"/>
    <s v="2024-01-31"/>
    <x v="0"/>
    <n v="3000"/>
    <x v="0"/>
    <m/>
    <x v="0"/>
    <m/>
    <x v="57"/>
    <n v="100475419"/>
    <x v="0"/>
    <x v="0"/>
    <s v="Direção Financeira"/>
    <s v="ORI"/>
    <x v="0"/>
    <m/>
    <x v="0"/>
    <x v="0"/>
    <x v="0"/>
    <x v="0"/>
    <x v="0"/>
    <x v="0"/>
    <x v="0"/>
    <x v="0"/>
    <x v="0"/>
    <x v="0"/>
    <x v="0"/>
    <s v="Direção Financeira"/>
    <x v="0"/>
    <x v="0"/>
    <x v="0"/>
    <x v="0"/>
    <x v="0"/>
    <x v="0"/>
    <x v="0"/>
    <x v="0"/>
    <x v="0"/>
    <x v="0"/>
    <x v="0"/>
    <x v="0"/>
    <s v="Ajuda de custo e subsidio transporte a favor da senhora Anila Maria Correia Rodrigues, pela sua deslocação a Praia no dia 31 de janeiro em missão oficial de serviço, conforme anexo."/>
  </r>
  <r>
    <x v="1"/>
    <n v="0"/>
    <n v="0"/>
    <n v="0"/>
    <n v="170000"/>
    <x v="3309"/>
    <x v="0"/>
    <x v="0"/>
    <x v="0"/>
    <s v="01.27.06.72"/>
    <x v="32"/>
    <x v="1"/>
    <x v="1"/>
    <s v="Requalificação Urbana e habitação"/>
    <s v="01.27.06"/>
    <s v="Requalificação Urbana e habitação"/>
    <s v="01.27.06"/>
    <x v="1"/>
    <x v="0"/>
    <x v="0"/>
    <x v="0"/>
    <x v="0"/>
    <x v="1"/>
    <x v="1"/>
    <x v="0"/>
    <x v="1"/>
    <s v="2024-03-08"/>
    <x v="0"/>
    <n v="170000"/>
    <x v="0"/>
    <m/>
    <x v="0"/>
    <m/>
    <x v="430"/>
    <n v="100479572"/>
    <x v="0"/>
    <x v="0"/>
    <s v="Manutenção e Reabilitação de Edificios Municipais"/>
    <s v="ORI"/>
    <x v="0"/>
    <m/>
    <x v="0"/>
    <x v="0"/>
    <x v="0"/>
    <x v="0"/>
    <x v="0"/>
    <x v="0"/>
    <x v="0"/>
    <x v="0"/>
    <x v="0"/>
    <x v="0"/>
    <x v="0"/>
    <s v="Manutenção e Reabilitação de Edificios Municipais"/>
    <x v="0"/>
    <x v="0"/>
    <x v="0"/>
    <x v="0"/>
    <x v="1"/>
    <x v="0"/>
    <x v="0"/>
    <x v="0"/>
    <x v="0"/>
    <x v="0"/>
    <x v="0"/>
    <x v="0"/>
    <s v="Pagamento a favor do Sr. Rui Sanches de Oliveira, referente a reabilitação do centro do dia em Achada Bolanha, conforme anexo.  "/>
  </r>
  <r>
    <x v="0"/>
    <n v="0"/>
    <n v="0"/>
    <n v="0"/>
    <n v="461154"/>
    <x v="3317"/>
    <x v="0"/>
    <x v="0"/>
    <x v="0"/>
    <s v="01.27.02.11"/>
    <x v="18"/>
    <x v="1"/>
    <x v="1"/>
    <s v="Saneamento básico"/>
    <s v="01.27.02"/>
    <s v="Saneamento básico"/>
    <s v="01.27.02"/>
    <x v="4"/>
    <x v="0"/>
    <x v="2"/>
    <x v="2"/>
    <x v="0"/>
    <x v="1"/>
    <x v="0"/>
    <x v="0"/>
    <x v="1"/>
    <s v="2024-03-25"/>
    <x v="0"/>
    <n v="461154"/>
    <x v="0"/>
    <m/>
    <x v="0"/>
    <m/>
    <x v="6"/>
    <n v="100474914"/>
    <x v="0"/>
    <x v="0"/>
    <s v="Reforço do saneamento básico"/>
    <s v="ORI"/>
    <x v="0"/>
    <m/>
    <x v="0"/>
    <x v="0"/>
    <x v="0"/>
    <x v="0"/>
    <x v="0"/>
    <x v="0"/>
    <x v="0"/>
    <x v="0"/>
    <x v="0"/>
    <x v="0"/>
    <x v="0"/>
    <s v="Reforço do saneamento básico"/>
    <x v="0"/>
    <x v="0"/>
    <x v="0"/>
    <x v="0"/>
    <x v="1"/>
    <x v="0"/>
    <x v="0"/>
    <x v="0"/>
    <x v="0"/>
    <x v="0"/>
    <x v="0"/>
    <x v="0"/>
    <s v="Pagamento de trabalhos de limpeza urbana realizado no âmbito de projeto Município Saudável, durante mês de março 2024, conforme anexo."/>
  </r>
  <r>
    <x v="1"/>
    <n v="0"/>
    <n v="0"/>
    <n v="0"/>
    <n v="8625"/>
    <x v="3318"/>
    <x v="0"/>
    <x v="0"/>
    <x v="0"/>
    <s v="01.28.01.08"/>
    <x v="15"/>
    <x v="4"/>
    <x v="5"/>
    <s v="Habitação Social"/>
    <s v="01.28.01"/>
    <s v="Habitação Social"/>
    <s v="01.28.01"/>
    <x v="1"/>
    <x v="0"/>
    <x v="0"/>
    <x v="0"/>
    <x v="0"/>
    <x v="1"/>
    <x v="1"/>
    <x v="0"/>
    <x v="6"/>
    <s v="2024-04-05"/>
    <x v="1"/>
    <n v="8625"/>
    <x v="0"/>
    <m/>
    <x v="0"/>
    <m/>
    <x v="2"/>
    <n v="100474696"/>
    <x v="0"/>
    <x v="1"/>
    <s v="Habitações Sociais"/>
    <s v="ORI"/>
    <x v="0"/>
    <s v="HS"/>
    <x v="0"/>
    <x v="0"/>
    <x v="0"/>
    <x v="0"/>
    <x v="0"/>
    <x v="0"/>
    <x v="0"/>
    <x v="0"/>
    <x v="0"/>
    <x v="0"/>
    <x v="0"/>
    <s v="Habitações Sociais"/>
    <x v="0"/>
    <x v="0"/>
    <x v="0"/>
    <x v="0"/>
    <x v="1"/>
    <x v="0"/>
    <x v="0"/>
    <x v="0"/>
    <x v="0"/>
    <x v="0"/>
    <x v="1"/>
    <x v="0"/>
    <s v="Pagamento referente a trabalhos de instalações elétrica, na habitação das Sras. Porfica Veiga e Donita Pereira, conforme proposta em anexo."/>
  </r>
  <r>
    <x v="1"/>
    <n v="0"/>
    <n v="0"/>
    <n v="0"/>
    <n v="48875"/>
    <x v="3318"/>
    <x v="0"/>
    <x v="0"/>
    <x v="0"/>
    <s v="01.28.01.08"/>
    <x v="15"/>
    <x v="4"/>
    <x v="5"/>
    <s v="Habitação Social"/>
    <s v="01.28.01"/>
    <s v="Habitação Social"/>
    <s v="01.28.01"/>
    <x v="1"/>
    <x v="0"/>
    <x v="0"/>
    <x v="0"/>
    <x v="0"/>
    <x v="1"/>
    <x v="1"/>
    <x v="0"/>
    <x v="6"/>
    <s v="2024-04-05"/>
    <x v="1"/>
    <n v="48875"/>
    <x v="0"/>
    <m/>
    <x v="0"/>
    <m/>
    <x v="497"/>
    <n v="100288949"/>
    <x v="0"/>
    <x v="0"/>
    <s v="Habitações Sociais"/>
    <s v="ORI"/>
    <x v="0"/>
    <s v="HS"/>
    <x v="0"/>
    <x v="0"/>
    <x v="0"/>
    <x v="0"/>
    <x v="0"/>
    <x v="0"/>
    <x v="0"/>
    <x v="0"/>
    <x v="0"/>
    <x v="0"/>
    <x v="0"/>
    <s v="Habitações Sociais"/>
    <x v="0"/>
    <x v="0"/>
    <x v="0"/>
    <x v="0"/>
    <x v="1"/>
    <x v="0"/>
    <x v="0"/>
    <x v="0"/>
    <x v="0"/>
    <x v="0"/>
    <x v="0"/>
    <x v="0"/>
    <s v="Pagamento referente a trabalhos de instalações elétrica, na habitação das Sras. Porfica Veiga e Donita Pereira, conforme proposta em anexo."/>
  </r>
  <r>
    <x v="0"/>
    <n v="0"/>
    <n v="0"/>
    <n v="0"/>
    <n v="1400"/>
    <x v="3319"/>
    <x v="0"/>
    <x v="0"/>
    <x v="0"/>
    <s v="03.16.15"/>
    <x v="0"/>
    <x v="0"/>
    <x v="0"/>
    <s v="Direção Financeira"/>
    <s v="03.16.15"/>
    <s v="Direção Financeira"/>
    <s v="03.16.15"/>
    <x v="3"/>
    <x v="0"/>
    <x v="0"/>
    <x v="1"/>
    <x v="0"/>
    <x v="0"/>
    <x v="0"/>
    <x v="0"/>
    <x v="6"/>
    <s v="2024-04-12"/>
    <x v="1"/>
    <n v="1400"/>
    <x v="0"/>
    <m/>
    <x v="0"/>
    <m/>
    <x v="240"/>
    <n v="100426451"/>
    <x v="0"/>
    <x v="0"/>
    <s v="Direção Financeira"/>
    <s v="ORI"/>
    <x v="0"/>
    <m/>
    <x v="0"/>
    <x v="0"/>
    <x v="0"/>
    <x v="0"/>
    <x v="0"/>
    <x v="0"/>
    <x v="0"/>
    <x v="0"/>
    <x v="0"/>
    <x v="0"/>
    <x v="0"/>
    <s v="Direção Financeira"/>
    <x v="0"/>
    <x v="0"/>
    <x v="0"/>
    <x v="0"/>
    <x v="0"/>
    <x v="0"/>
    <x v="0"/>
    <x v="0"/>
    <x v="0"/>
    <x v="0"/>
    <x v="0"/>
    <x v="0"/>
    <s v="Ajuda de custo a favor do Sr. Carlos Armando Fernandes, condutor pela sua deslocação em missão de serviço a cidade da Praia no dia 19 de Março de 2024, conforme justificativo em anexo. "/>
  </r>
  <r>
    <x v="0"/>
    <n v="0"/>
    <n v="0"/>
    <n v="0"/>
    <n v="5000"/>
    <x v="3320"/>
    <x v="0"/>
    <x v="0"/>
    <x v="0"/>
    <s v="03.16.15"/>
    <x v="0"/>
    <x v="0"/>
    <x v="0"/>
    <s v="Direção Financeira"/>
    <s v="03.16.15"/>
    <s v="Direção Financeira"/>
    <s v="03.16.15"/>
    <x v="39"/>
    <x v="0"/>
    <x v="0"/>
    <x v="1"/>
    <x v="1"/>
    <x v="0"/>
    <x v="0"/>
    <x v="0"/>
    <x v="6"/>
    <s v="2024-04-22"/>
    <x v="1"/>
    <n v="5000"/>
    <x v="0"/>
    <m/>
    <x v="0"/>
    <m/>
    <x v="99"/>
    <n v="100476775"/>
    <x v="0"/>
    <x v="0"/>
    <s v="Direção Financeira"/>
    <s v="ORI"/>
    <x v="0"/>
    <m/>
    <x v="0"/>
    <x v="0"/>
    <x v="0"/>
    <x v="0"/>
    <x v="0"/>
    <x v="0"/>
    <x v="0"/>
    <x v="0"/>
    <x v="0"/>
    <x v="0"/>
    <x v="0"/>
    <s v="Direção Financeira"/>
    <x v="0"/>
    <x v="0"/>
    <x v="0"/>
    <x v="0"/>
    <x v="0"/>
    <x v="0"/>
    <x v="0"/>
    <x v="0"/>
    <x v="0"/>
    <x v="0"/>
    <x v="0"/>
    <x v="0"/>
    <s v="Pagamento referente a aquisição de recarga de energia elétrica no espaço Multiuso do polivalente para serviços de Casa das Artes, Biblioteca Municipal e Espaço Jovem, conforme anexo."/>
  </r>
  <r>
    <x v="0"/>
    <n v="0"/>
    <n v="0"/>
    <n v="0"/>
    <n v="358166"/>
    <x v="3321"/>
    <x v="0"/>
    <x v="0"/>
    <x v="0"/>
    <s v="03.16.15"/>
    <x v="0"/>
    <x v="0"/>
    <x v="0"/>
    <s v="Direção Financeira"/>
    <s v="03.16.15"/>
    <s v="Direção Financeira"/>
    <s v="03.16.15"/>
    <x v="43"/>
    <x v="0"/>
    <x v="0"/>
    <x v="1"/>
    <x v="0"/>
    <x v="0"/>
    <x v="0"/>
    <x v="0"/>
    <x v="7"/>
    <s v="2024-09-02"/>
    <x v="2"/>
    <n v="358166"/>
    <x v="0"/>
    <m/>
    <x v="0"/>
    <m/>
    <x v="6"/>
    <n v="100474914"/>
    <x v="0"/>
    <x v="0"/>
    <s v="Direção Financeira"/>
    <s v="ORI"/>
    <x v="0"/>
    <m/>
    <x v="0"/>
    <x v="0"/>
    <x v="0"/>
    <x v="0"/>
    <x v="0"/>
    <x v="0"/>
    <x v="0"/>
    <x v="0"/>
    <x v="0"/>
    <x v="0"/>
    <x v="0"/>
    <s v="Direção Financeira"/>
    <x v="0"/>
    <x v="0"/>
    <x v="0"/>
    <x v="0"/>
    <x v="0"/>
    <x v="0"/>
    <x v="0"/>
    <x v="0"/>
    <x v="0"/>
    <x v="0"/>
    <x v="0"/>
    <x v="0"/>
    <s v="Despesas bancário referente ao mês de agosto 2024, conforme anexo."/>
  </r>
  <r>
    <x v="0"/>
    <n v="0"/>
    <n v="0"/>
    <n v="0"/>
    <n v="65000"/>
    <x v="3322"/>
    <x v="0"/>
    <x v="0"/>
    <x v="0"/>
    <s v="01.25.05.12"/>
    <x v="10"/>
    <x v="3"/>
    <x v="3"/>
    <s v="Saúde"/>
    <s v="01.25.05"/>
    <s v="Saúde"/>
    <s v="01.25.05"/>
    <x v="7"/>
    <x v="0"/>
    <x v="4"/>
    <x v="4"/>
    <x v="0"/>
    <x v="1"/>
    <x v="0"/>
    <x v="0"/>
    <x v="6"/>
    <s v="2024-04-24"/>
    <x v="1"/>
    <n v="65000"/>
    <x v="0"/>
    <m/>
    <x v="0"/>
    <m/>
    <x v="55"/>
    <n v="100478943"/>
    <x v="0"/>
    <x v="0"/>
    <s v="Promoção e Inclusão Social"/>
    <s v="ORI"/>
    <x v="0"/>
    <m/>
    <x v="0"/>
    <x v="0"/>
    <x v="0"/>
    <x v="0"/>
    <x v="0"/>
    <x v="0"/>
    <x v="0"/>
    <x v="0"/>
    <x v="0"/>
    <x v="0"/>
    <x v="0"/>
    <s v="Promoção e Inclusão Social"/>
    <x v="0"/>
    <x v="0"/>
    <x v="0"/>
    <x v="0"/>
    <x v="1"/>
    <x v="0"/>
    <x v="0"/>
    <x v="0"/>
    <x v="0"/>
    <x v="0"/>
    <x v="0"/>
    <x v="0"/>
    <s v="Pagamento referente a aquisição de arreia para a reabilitação do centro de apoio à Vítima, conforme proposta em anexo."/>
  </r>
  <r>
    <x v="1"/>
    <n v="0"/>
    <n v="0"/>
    <n v="0"/>
    <n v="112357"/>
    <x v="3323"/>
    <x v="0"/>
    <x v="0"/>
    <x v="0"/>
    <s v="01.27.06.42"/>
    <x v="22"/>
    <x v="1"/>
    <x v="1"/>
    <s v="Requalificação Urbana e habitação"/>
    <s v="01.27.06"/>
    <s v="Requalificação Urbana e habitação"/>
    <s v="01.27.06"/>
    <x v="1"/>
    <x v="0"/>
    <x v="0"/>
    <x v="0"/>
    <x v="0"/>
    <x v="1"/>
    <x v="1"/>
    <x v="0"/>
    <x v="3"/>
    <s v="2024-05-14"/>
    <x v="1"/>
    <n v="112357"/>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a Empresa Felisberto Carvalho Auto, pela aquisição de combustiveis, destinados a viatura afeto a boras de construção campo de Manguinho, confrome anexo. "/>
  </r>
  <r>
    <x v="0"/>
    <n v="0"/>
    <n v="0"/>
    <n v="0"/>
    <n v="1795"/>
    <x v="3324"/>
    <x v="0"/>
    <x v="0"/>
    <x v="0"/>
    <s v="01.25.05.12"/>
    <x v="10"/>
    <x v="3"/>
    <x v="3"/>
    <s v="Saúde"/>
    <s v="01.25.05"/>
    <s v="Saúde"/>
    <s v="01.25.05"/>
    <x v="7"/>
    <x v="0"/>
    <x v="4"/>
    <x v="4"/>
    <x v="0"/>
    <x v="1"/>
    <x v="0"/>
    <x v="0"/>
    <x v="3"/>
    <s v="2024-05-24"/>
    <x v="1"/>
    <n v="1795"/>
    <x v="0"/>
    <m/>
    <x v="0"/>
    <m/>
    <x v="0"/>
    <n v="100475629"/>
    <x v="0"/>
    <x v="0"/>
    <s v="Promoção e Inclusão Social"/>
    <s v="ORI"/>
    <x v="0"/>
    <m/>
    <x v="0"/>
    <x v="0"/>
    <x v="0"/>
    <x v="0"/>
    <x v="0"/>
    <x v="0"/>
    <x v="0"/>
    <x v="0"/>
    <x v="0"/>
    <x v="0"/>
    <x v="0"/>
    <s v="Promoção e Inclusão Social"/>
    <x v="0"/>
    <x v="0"/>
    <x v="0"/>
    <x v="0"/>
    <x v="1"/>
    <x v="0"/>
    <x v="0"/>
    <x v="0"/>
    <x v="0"/>
    <x v="0"/>
    <x v="0"/>
    <x v="0"/>
    <s v="Pagamento a favor da Empresa Ldinamico, referente a aquisição de im botija de gás butano de 12,KG para jardim infantil de Aguadinha, conforme anexo."/>
  </r>
  <r>
    <x v="0"/>
    <n v="0"/>
    <n v="0"/>
    <n v="0"/>
    <n v="2250"/>
    <x v="3325"/>
    <x v="0"/>
    <x v="1"/>
    <x v="0"/>
    <s v="80.02.01"/>
    <x v="2"/>
    <x v="2"/>
    <x v="2"/>
    <s v="Retenções Iur"/>
    <s v="80.02.01"/>
    <s v="Retenções Iur"/>
    <s v="80.02.01"/>
    <x v="2"/>
    <x v="0"/>
    <x v="1"/>
    <x v="0"/>
    <x v="1"/>
    <x v="2"/>
    <x v="2"/>
    <x v="0"/>
    <x v="3"/>
    <s v="2024-05-23"/>
    <x v="1"/>
    <n v="2250"/>
    <x v="0"/>
    <m/>
    <x v="0"/>
    <m/>
    <x v="2"/>
    <n v="100474696"/>
    <x v="0"/>
    <x v="0"/>
    <s v="Retenções Iur"/>
    <s v="ORI"/>
    <x v="0"/>
    <s v="RIUR"/>
    <x v="0"/>
    <x v="0"/>
    <x v="0"/>
    <x v="0"/>
    <x v="0"/>
    <x v="0"/>
    <x v="0"/>
    <x v="0"/>
    <x v="0"/>
    <x v="0"/>
    <x v="0"/>
    <s v="Retenções Iur"/>
    <x v="0"/>
    <x v="0"/>
    <x v="0"/>
    <x v="0"/>
    <x v="2"/>
    <x v="0"/>
    <x v="0"/>
    <x v="0"/>
    <x v="0"/>
    <x v="1"/>
    <x v="0"/>
    <x v="0"/>
    <s v="RETENCAO OT"/>
  </r>
  <r>
    <x v="1"/>
    <n v="0"/>
    <n v="0"/>
    <n v="0"/>
    <n v="71262"/>
    <x v="3326"/>
    <x v="0"/>
    <x v="0"/>
    <x v="0"/>
    <s v="01.25.02.17"/>
    <x v="30"/>
    <x v="3"/>
    <x v="3"/>
    <s v="desporto"/>
    <s v="01.25.02"/>
    <s v="desporto"/>
    <s v="01.25.02"/>
    <x v="1"/>
    <x v="0"/>
    <x v="0"/>
    <x v="0"/>
    <x v="0"/>
    <x v="1"/>
    <x v="1"/>
    <x v="0"/>
    <x v="4"/>
    <s v="2024-06-03"/>
    <x v="1"/>
    <n v="71262"/>
    <x v="0"/>
    <m/>
    <x v="0"/>
    <m/>
    <x v="85"/>
    <n v="100389549"/>
    <x v="0"/>
    <x v="0"/>
    <s v="Construção e Reabilitação de Placas Desportivas"/>
    <s v="ORI"/>
    <x v="0"/>
    <m/>
    <x v="0"/>
    <x v="0"/>
    <x v="0"/>
    <x v="0"/>
    <x v="0"/>
    <x v="0"/>
    <x v="0"/>
    <x v="0"/>
    <x v="0"/>
    <x v="0"/>
    <x v="0"/>
    <s v="Construção e Reabilitação de Placas Desportivas"/>
    <x v="0"/>
    <x v="0"/>
    <x v="0"/>
    <x v="0"/>
    <x v="1"/>
    <x v="0"/>
    <x v="0"/>
    <x v="0"/>
    <x v="0"/>
    <x v="0"/>
    <x v="0"/>
    <x v="0"/>
    <s v="Pagamento a favor da Steel,Sarl, para a aquisição de matérias para a confeção de portão para a placa desportiva de Ponta Verde, conforme anexo."/>
  </r>
  <r>
    <x v="0"/>
    <n v="0"/>
    <n v="0"/>
    <n v="0"/>
    <n v="3540"/>
    <x v="3327"/>
    <x v="0"/>
    <x v="1"/>
    <x v="0"/>
    <s v="80.02.01"/>
    <x v="2"/>
    <x v="2"/>
    <x v="2"/>
    <s v="Retenções Iur"/>
    <s v="80.02.01"/>
    <s v="Retenções Iur"/>
    <s v="80.02.01"/>
    <x v="2"/>
    <x v="0"/>
    <x v="1"/>
    <x v="0"/>
    <x v="1"/>
    <x v="2"/>
    <x v="2"/>
    <x v="0"/>
    <x v="4"/>
    <s v="2024-06-10"/>
    <x v="1"/>
    <n v="3540"/>
    <x v="0"/>
    <m/>
    <x v="0"/>
    <m/>
    <x v="2"/>
    <n v="100474696"/>
    <x v="0"/>
    <x v="0"/>
    <s v="Retenções Iur"/>
    <s v="ORI"/>
    <x v="0"/>
    <s v="RIUR"/>
    <x v="0"/>
    <x v="0"/>
    <x v="0"/>
    <x v="0"/>
    <x v="0"/>
    <x v="0"/>
    <x v="0"/>
    <x v="0"/>
    <x v="0"/>
    <x v="0"/>
    <x v="0"/>
    <s v="Retenções Iur"/>
    <x v="0"/>
    <x v="0"/>
    <x v="0"/>
    <x v="0"/>
    <x v="2"/>
    <x v="0"/>
    <x v="0"/>
    <x v="0"/>
    <x v="0"/>
    <x v="1"/>
    <x v="0"/>
    <x v="0"/>
    <s v="RETENCAO OT"/>
  </r>
  <r>
    <x v="0"/>
    <n v="0"/>
    <n v="0"/>
    <n v="0"/>
    <n v="2000"/>
    <x v="3328"/>
    <x v="0"/>
    <x v="0"/>
    <x v="0"/>
    <s v="03.16.15"/>
    <x v="0"/>
    <x v="0"/>
    <x v="0"/>
    <s v="Direção Financeira"/>
    <s v="03.16.15"/>
    <s v="Direção Financeira"/>
    <s v="03.16.15"/>
    <x v="3"/>
    <x v="0"/>
    <x v="0"/>
    <x v="1"/>
    <x v="0"/>
    <x v="0"/>
    <x v="0"/>
    <x v="0"/>
    <x v="4"/>
    <s v="2024-06-18"/>
    <x v="1"/>
    <n v="2000"/>
    <x v="0"/>
    <m/>
    <x v="0"/>
    <m/>
    <x v="278"/>
    <n v="100303896"/>
    <x v="0"/>
    <x v="0"/>
    <s v="Direção Financeira"/>
    <s v="ORI"/>
    <x v="0"/>
    <m/>
    <x v="0"/>
    <x v="0"/>
    <x v="0"/>
    <x v="0"/>
    <x v="0"/>
    <x v="0"/>
    <x v="0"/>
    <x v="0"/>
    <x v="0"/>
    <x v="0"/>
    <x v="0"/>
    <s v="Direção Financeira"/>
    <x v="0"/>
    <x v="0"/>
    <x v="0"/>
    <x v="0"/>
    <x v="0"/>
    <x v="0"/>
    <x v="0"/>
    <x v="0"/>
    <x v="0"/>
    <x v="0"/>
    <x v="0"/>
    <x v="0"/>
    <s v="Ajuda de custo a favor de Sr. Meliciano Lopes Miranda pela sua deslocação em missão de serviço a cidade da Santa Cruz, conforme justificativo em anexo."/>
  </r>
  <r>
    <x v="1"/>
    <n v="0"/>
    <n v="0"/>
    <n v="0"/>
    <n v="2400"/>
    <x v="3329"/>
    <x v="0"/>
    <x v="0"/>
    <x v="0"/>
    <s v="01.23.04.14"/>
    <x v="48"/>
    <x v="7"/>
    <x v="8"/>
    <s v="Ambiente"/>
    <s v="01.23.04"/>
    <s v="Ambiente"/>
    <s v="01.23.04"/>
    <x v="1"/>
    <x v="0"/>
    <x v="0"/>
    <x v="0"/>
    <x v="0"/>
    <x v="1"/>
    <x v="1"/>
    <x v="0"/>
    <x v="4"/>
    <s v="2024-06-19"/>
    <x v="1"/>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 Criação e Manutenção de Espaço Verde, referente ao mês de junho 2024, conforme anexo"/>
  </r>
  <r>
    <x v="1"/>
    <n v="0"/>
    <n v="0"/>
    <n v="0"/>
    <n v="13600"/>
    <x v="3329"/>
    <x v="0"/>
    <x v="0"/>
    <x v="0"/>
    <s v="01.23.04.14"/>
    <x v="48"/>
    <x v="7"/>
    <x v="8"/>
    <s v="Ambiente"/>
    <s v="01.23.04"/>
    <s v="Ambiente"/>
    <s v="01.23.04"/>
    <x v="1"/>
    <x v="0"/>
    <x v="0"/>
    <x v="0"/>
    <x v="0"/>
    <x v="1"/>
    <x v="1"/>
    <x v="0"/>
    <x v="4"/>
    <s v="2024-06-19"/>
    <x v="1"/>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 Criação e Manutenção de Espaço Verde, referente ao mês de junho 2024, conforme anexo"/>
  </r>
  <r>
    <x v="0"/>
    <n v="0"/>
    <n v="0"/>
    <n v="0"/>
    <n v="10422"/>
    <x v="3330"/>
    <x v="0"/>
    <x v="1"/>
    <x v="0"/>
    <s v="80.02.01"/>
    <x v="2"/>
    <x v="2"/>
    <x v="2"/>
    <s v="Retenções Iur"/>
    <s v="80.02.01"/>
    <s v="Retenções Iur"/>
    <s v="80.02.01"/>
    <x v="2"/>
    <x v="0"/>
    <x v="1"/>
    <x v="0"/>
    <x v="1"/>
    <x v="2"/>
    <x v="2"/>
    <x v="0"/>
    <x v="4"/>
    <s v="2024-06-20"/>
    <x v="1"/>
    <n v="10422"/>
    <x v="0"/>
    <m/>
    <x v="0"/>
    <m/>
    <x v="2"/>
    <n v="100474696"/>
    <x v="0"/>
    <x v="0"/>
    <s v="Retenções Iur"/>
    <s v="ORI"/>
    <x v="0"/>
    <s v="RIUR"/>
    <x v="0"/>
    <x v="0"/>
    <x v="0"/>
    <x v="0"/>
    <x v="0"/>
    <x v="0"/>
    <x v="0"/>
    <x v="0"/>
    <x v="0"/>
    <x v="0"/>
    <x v="0"/>
    <s v="Retenções Iur"/>
    <x v="0"/>
    <x v="0"/>
    <x v="0"/>
    <x v="0"/>
    <x v="2"/>
    <x v="0"/>
    <x v="0"/>
    <x v="0"/>
    <x v="0"/>
    <x v="1"/>
    <x v="0"/>
    <x v="0"/>
    <s v="RETENCAO OT"/>
  </r>
  <r>
    <x v="0"/>
    <n v="0"/>
    <n v="0"/>
    <n v="0"/>
    <n v="8233"/>
    <x v="3331"/>
    <x v="0"/>
    <x v="1"/>
    <x v="0"/>
    <s v="80.02.10.21"/>
    <x v="52"/>
    <x v="2"/>
    <x v="2"/>
    <s v="Outros"/>
    <s v="80.02.10"/>
    <s v="Outros"/>
    <s v="80.02.10"/>
    <x v="71"/>
    <x v="0"/>
    <x v="1"/>
    <x v="0"/>
    <x v="1"/>
    <x v="2"/>
    <x v="2"/>
    <x v="0"/>
    <x v="4"/>
    <s v="2024-06-20"/>
    <x v="1"/>
    <n v="82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9000"/>
    <x v="3332"/>
    <x v="0"/>
    <x v="1"/>
    <x v="0"/>
    <s v="80.02.10.03"/>
    <x v="43"/>
    <x v="2"/>
    <x v="2"/>
    <s v="Outros"/>
    <s v="80.02.10"/>
    <s v="Outros"/>
    <s v="80.02.10"/>
    <x v="68"/>
    <x v="0"/>
    <x v="1"/>
    <x v="0"/>
    <x v="1"/>
    <x v="2"/>
    <x v="2"/>
    <x v="0"/>
    <x v="4"/>
    <s v="2024-06-20"/>
    <x v="1"/>
    <n v="9000"/>
    <x v="0"/>
    <m/>
    <x v="0"/>
    <m/>
    <x v="67"/>
    <n v="100474708"/>
    <x v="0"/>
    <x v="0"/>
    <s v="Retençoes Pensao Alimenticia"/>
    <s v="ORI"/>
    <x v="0"/>
    <s v="RPA"/>
    <x v="0"/>
    <x v="0"/>
    <x v="0"/>
    <x v="0"/>
    <x v="0"/>
    <x v="0"/>
    <x v="0"/>
    <x v="0"/>
    <x v="0"/>
    <x v="0"/>
    <x v="0"/>
    <s v="Retençoes Pensao Alimenticia"/>
    <x v="0"/>
    <x v="0"/>
    <x v="0"/>
    <x v="0"/>
    <x v="2"/>
    <x v="0"/>
    <x v="0"/>
    <x v="0"/>
    <x v="0"/>
    <x v="1"/>
    <x v="0"/>
    <x v="0"/>
    <s v="RETENCAO OT"/>
  </r>
  <r>
    <x v="2"/>
    <n v="0"/>
    <n v="0"/>
    <n v="0"/>
    <n v="93552"/>
    <x v="3333"/>
    <x v="0"/>
    <x v="0"/>
    <x v="0"/>
    <s v="80.02.10.01"/>
    <x v="16"/>
    <x v="2"/>
    <x v="2"/>
    <s v="Outros"/>
    <s v="80.02.10"/>
    <s v="Outros"/>
    <s v="80.02.10"/>
    <x v="66"/>
    <x v="0"/>
    <x v="5"/>
    <x v="13"/>
    <x v="1"/>
    <x v="2"/>
    <x v="0"/>
    <x v="0"/>
    <x v="4"/>
    <s v="2024-06-20"/>
    <x v="1"/>
    <n v="9355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398"/>
    <x v="3334"/>
    <x v="0"/>
    <x v="1"/>
    <x v="0"/>
    <s v="80.02.10.02"/>
    <x v="42"/>
    <x v="2"/>
    <x v="2"/>
    <s v="Outros"/>
    <s v="80.02.10"/>
    <s v="Outros"/>
    <s v="80.02.10"/>
    <x v="67"/>
    <x v="0"/>
    <x v="1"/>
    <x v="0"/>
    <x v="1"/>
    <x v="2"/>
    <x v="2"/>
    <x v="0"/>
    <x v="4"/>
    <s v="2024-06-20"/>
    <x v="1"/>
    <n v="2398"/>
    <x v="0"/>
    <m/>
    <x v="0"/>
    <m/>
    <x v="16"/>
    <n v="100474707"/>
    <x v="0"/>
    <x v="0"/>
    <s v="Retençoes STAPS"/>
    <s v="ORI"/>
    <x v="0"/>
    <s v="RSND"/>
    <x v="0"/>
    <x v="0"/>
    <x v="0"/>
    <x v="0"/>
    <x v="0"/>
    <x v="0"/>
    <x v="0"/>
    <x v="0"/>
    <x v="0"/>
    <x v="0"/>
    <x v="0"/>
    <s v="Retençoes STAPS"/>
    <x v="0"/>
    <x v="0"/>
    <x v="0"/>
    <x v="0"/>
    <x v="2"/>
    <x v="0"/>
    <x v="0"/>
    <x v="0"/>
    <x v="0"/>
    <x v="1"/>
    <x v="0"/>
    <x v="0"/>
    <s v="RETENCAO OT"/>
  </r>
  <r>
    <x v="0"/>
    <n v="0"/>
    <n v="0"/>
    <n v="0"/>
    <n v="230"/>
    <x v="3335"/>
    <x v="0"/>
    <x v="1"/>
    <x v="0"/>
    <s v="80.02.10.23"/>
    <x v="46"/>
    <x v="2"/>
    <x v="2"/>
    <s v="Outros"/>
    <s v="80.02.10"/>
    <s v="Outros"/>
    <s v="80.02.10"/>
    <x v="67"/>
    <x v="0"/>
    <x v="1"/>
    <x v="0"/>
    <x v="1"/>
    <x v="2"/>
    <x v="2"/>
    <x v="0"/>
    <x v="4"/>
    <s v="2024-06-20"/>
    <x v="1"/>
    <n v="230"/>
    <x v="0"/>
    <m/>
    <x v="0"/>
    <m/>
    <x v="136"/>
    <n v="100478986"/>
    <x v="0"/>
    <x v="0"/>
    <s v="Retenções SISCAP"/>
    <s v="ORI"/>
    <x v="0"/>
    <s v="SISCAP"/>
    <x v="0"/>
    <x v="0"/>
    <x v="0"/>
    <x v="0"/>
    <x v="0"/>
    <x v="0"/>
    <x v="0"/>
    <x v="0"/>
    <x v="0"/>
    <x v="0"/>
    <x v="0"/>
    <s v="Retenções SISCAP"/>
    <x v="0"/>
    <x v="0"/>
    <x v="0"/>
    <x v="0"/>
    <x v="2"/>
    <x v="0"/>
    <x v="0"/>
    <x v="0"/>
    <x v="0"/>
    <x v="1"/>
    <x v="0"/>
    <x v="0"/>
    <s v="RETENCAO OT"/>
  </r>
  <r>
    <x v="0"/>
    <n v="0"/>
    <n v="0"/>
    <n v="0"/>
    <n v="1172"/>
    <x v="3336"/>
    <x v="0"/>
    <x v="1"/>
    <x v="0"/>
    <s v="80.02.10.24"/>
    <x v="47"/>
    <x v="2"/>
    <x v="2"/>
    <s v="Outros"/>
    <s v="80.02.10"/>
    <s v="Outros"/>
    <s v="80.02.10"/>
    <x v="67"/>
    <x v="0"/>
    <x v="1"/>
    <x v="0"/>
    <x v="1"/>
    <x v="2"/>
    <x v="2"/>
    <x v="0"/>
    <x v="4"/>
    <s v="2024-06-20"/>
    <x v="1"/>
    <n v="1172"/>
    <x v="0"/>
    <m/>
    <x v="0"/>
    <m/>
    <x v="18"/>
    <n v="100478987"/>
    <x v="0"/>
    <x v="0"/>
    <s v="Retenções SIACSA"/>
    <s v="ORI"/>
    <x v="0"/>
    <s v="SIACSA"/>
    <x v="0"/>
    <x v="0"/>
    <x v="0"/>
    <x v="0"/>
    <x v="0"/>
    <x v="0"/>
    <x v="0"/>
    <x v="0"/>
    <x v="0"/>
    <x v="0"/>
    <x v="0"/>
    <s v="Retenções SIACSA"/>
    <x v="0"/>
    <x v="0"/>
    <x v="0"/>
    <x v="0"/>
    <x v="2"/>
    <x v="0"/>
    <x v="0"/>
    <x v="0"/>
    <x v="0"/>
    <x v="1"/>
    <x v="0"/>
    <x v="0"/>
    <s v="RETENCAO OT"/>
  </r>
  <r>
    <x v="0"/>
    <n v="0"/>
    <n v="0"/>
    <n v="0"/>
    <n v="4905"/>
    <x v="3337"/>
    <x v="0"/>
    <x v="1"/>
    <x v="0"/>
    <s v="80.02.10.26"/>
    <x v="13"/>
    <x v="2"/>
    <x v="2"/>
    <s v="Outros"/>
    <s v="80.02.10"/>
    <s v="Outros"/>
    <s v="80.02.10"/>
    <x v="34"/>
    <x v="0"/>
    <x v="1"/>
    <x v="9"/>
    <x v="1"/>
    <x v="2"/>
    <x v="2"/>
    <x v="0"/>
    <x v="4"/>
    <s v="2024-06-20"/>
    <x v="1"/>
    <n v="4905"/>
    <x v="0"/>
    <m/>
    <x v="0"/>
    <m/>
    <x v="15"/>
    <n v="100479277"/>
    <x v="0"/>
    <x v="0"/>
    <s v="Retenção Sansung"/>
    <s v="ORI"/>
    <x v="0"/>
    <s v="RS"/>
    <x v="0"/>
    <x v="0"/>
    <x v="0"/>
    <x v="0"/>
    <x v="0"/>
    <x v="0"/>
    <x v="0"/>
    <x v="0"/>
    <x v="0"/>
    <x v="0"/>
    <x v="0"/>
    <s v="Retenção Sansung"/>
    <x v="0"/>
    <x v="0"/>
    <x v="0"/>
    <x v="0"/>
    <x v="2"/>
    <x v="0"/>
    <x v="0"/>
    <x v="0"/>
    <x v="0"/>
    <x v="1"/>
    <x v="0"/>
    <x v="0"/>
    <s v="RETENCAO OT"/>
  </r>
  <r>
    <x v="1"/>
    <n v="0"/>
    <n v="0"/>
    <n v="0"/>
    <n v="75396"/>
    <x v="3338"/>
    <x v="0"/>
    <x v="0"/>
    <x v="0"/>
    <s v="01.27.06.42"/>
    <x v="22"/>
    <x v="1"/>
    <x v="1"/>
    <s v="Requalificação Urbana e habitação"/>
    <s v="01.27.06"/>
    <s v="Requalificação Urbana e habitação"/>
    <s v="01.27.06"/>
    <x v="1"/>
    <x v="0"/>
    <x v="0"/>
    <x v="0"/>
    <x v="0"/>
    <x v="1"/>
    <x v="1"/>
    <x v="0"/>
    <x v="9"/>
    <s v="2024-07-12"/>
    <x v="2"/>
    <n v="75396"/>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de relvado sintético de Manguinho, conforme anexo."/>
  </r>
  <r>
    <x v="1"/>
    <n v="0"/>
    <n v="0"/>
    <n v="0"/>
    <n v="1313330"/>
    <x v="3339"/>
    <x v="0"/>
    <x v="0"/>
    <x v="0"/>
    <s v="03.16.15"/>
    <x v="0"/>
    <x v="0"/>
    <x v="0"/>
    <s v="Direção Financeira"/>
    <s v="03.16.15"/>
    <s v="Direção Financeira"/>
    <s v="03.16.15"/>
    <x v="32"/>
    <x v="0"/>
    <x v="0"/>
    <x v="0"/>
    <x v="0"/>
    <x v="0"/>
    <x v="1"/>
    <x v="0"/>
    <x v="4"/>
    <s v="2024-06-30"/>
    <x v="1"/>
    <n v="1313330"/>
    <x v="0"/>
    <m/>
    <x v="0"/>
    <m/>
    <x v="6"/>
    <n v="100474914"/>
    <x v="0"/>
    <x v="0"/>
    <s v="Direção Financeira"/>
    <s v="ORI"/>
    <x v="0"/>
    <m/>
    <x v="0"/>
    <x v="0"/>
    <x v="0"/>
    <x v="0"/>
    <x v="0"/>
    <x v="0"/>
    <x v="0"/>
    <x v="0"/>
    <x v="0"/>
    <x v="0"/>
    <x v="0"/>
    <s v="Direção Financeira"/>
    <x v="0"/>
    <x v="0"/>
    <x v="0"/>
    <x v="0"/>
    <x v="0"/>
    <x v="0"/>
    <x v="0"/>
    <x v="0"/>
    <x v="0"/>
    <x v="0"/>
    <x v="0"/>
    <x v="0"/>
    <s v="Pagamento amortização de empréstimos obtidos junho 2024."/>
  </r>
  <r>
    <x v="0"/>
    <n v="0"/>
    <n v="0"/>
    <n v="0"/>
    <n v="22054"/>
    <x v="3340"/>
    <x v="0"/>
    <x v="0"/>
    <x v="0"/>
    <s v="03.16.02"/>
    <x v="3"/>
    <x v="0"/>
    <x v="0"/>
    <s v="Gabinete do Presidente"/>
    <s v="03.16.02"/>
    <s v="Gabinete do Presidente"/>
    <s v="03.16.02"/>
    <x v="3"/>
    <x v="0"/>
    <x v="0"/>
    <x v="1"/>
    <x v="0"/>
    <x v="0"/>
    <x v="0"/>
    <x v="0"/>
    <x v="9"/>
    <s v="2024-07-15"/>
    <x v="2"/>
    <n v="22054"/>
    <x v="0"/>
    <m/>
    <x v="0"/>
    <m/>
    <x v="498"/>
    <n v="100110705"/>
    <x v="0"/>
    <x v="0"/>
    <s v="Gabinete do Presidente"/>
    <s v="ORI"/>
    <x v="0"/>
    <m/>
    <x v="0"/>
    <x v="0"/>
    <x v="0"/>
    <x v="0"/>
    <x v="0"/>
    <x v="0"/>
    <x v="0"/>
    <x v="0"/>
    <x v="0"/>
    <x v="0"/>
    <x v="0"/>
    <s v="Gabinete do Presidente"/>
    <x v="0"/>
    <x v="0"/>
    <x v="0"/>
    <x v="0"/>
    <x v="0"/>
    <x v="0"/>
    <x v="0"/>
    <x v="0"/>
    <x v="0"/>
    <x v="0"/>
    <x v="0"/>
    <x v="0"/>
    <s v="Pagamento a favor TACV Cabo Verde Airlines, referente 2 malas extras no percurso LIS/RAI 16/jun., conforme anexo."/>
  </r>
  <r>
    <x v="0"/>
    <n v="0"/>
    <n v="0"/>
    <n v="0"/>
    <n v="6000"/>
    <x v="3341"/>
    <x v="0"/>
    <x v="0"/>
    <x v="0"/>
    <s v="01.25.05.12"/>
    <x v="10"/>
    <x v="3"/>
    <x v="3"/>
    <s v="Saúde"/>
    <s v="01.25.05"/>
    <s v="Saúde"/>
    <s v="01.25.05"/>
    <x v="7"/>
    <x v="0"/>
    <x v="4"/>
    <x v="4"/>
    <x v="0"/>
    <x v="1"/>
    <x v="0"/>
    <x v="0"/>
    <x v="9"/>
    <s v="2024-07-26"/>
    <x v="2"/>
    <n v="6000"/>
    <x v="0"/>
    <m/>
    <x v="0"/>
    <m/>
    <x v="499"/>
    <n v="100476182"/>
    <x v="0"/>
    <x v="0"/>
    <s v="Promoção e Inclusão Social"/>
    <s v="ORI"/>
    <x v="0"/>
    <m/>
    <x v="0"/>
    <x v="0"/>
    <x v="0"/>
    <x v="0"/>
    <x v="0"/>
    <x v="0"/>
    <x v="0"/>
    <x v="0"/>
    <x v="0"/>
    <x v="0"/>
    <x v="0"/>
    <s v="Promoção e Inclusão Social"/>
    <x v="0"/>
    <x v="0"/>
    <x v="0"/>
    <x v="0"/>
    <x v="1"/>
    <x v="0"/>
    <x v="0"/>
    <x v="0"/>
    <x v="0"/>
    <x v="0"/>
    <x v="0"/>
    <x v="0"/>
    <s v="Apoio financeiro a favor da senhora Cacilda Furtado, referente a uma assistência social, conforme anexo."/>
  </r>
  <r>
    <x v="0"/>
    <n v="0"/>
    <n v="0"/>
    <n v="0"/>
    <n v="15000"/>
    <x v="3342"/>
    <x v="0"/>
    <x v="0"/>
    <x v="0"/>
    <s v="01.25.04.22"/>
    <x v="7"/>
    <x v="3"/>
    <x v="3"/>
    <s v="Cultura"/>
    <s v="01.25.04"/>
    <s v="Cultura"/>
    <s v="01.25.04"/>
    <x v="4"/>
    <x v="0"/>
    <x v="2"/>
    <x v="2"/>
    <x v="0"/>
    <x v="1"/>
    <x v="0"/>
    <x v="0"/>
    <x v="9"/>
    <s v="2024-07-29"/>
    <x v="2"/>
    <n v="15000"/>
    <x v="0"/>
    <m/>
    <x v="0"/>
    <m/>
    <x v="189"/>
    <n v="100479689"/>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artins Edmilsom Mendes Martins, referente a apoio da Câmar Municipal para gravação de video-clip, confrome anexo."/>
  </r>
  <r>
    <x v="0"/>
    <n v="0"/>
    <n v="0"/>
    <n v="0"/>
    <n v="1400"/>
    <x v="3343"/>
    <x v="0"/>
    <x v="0"/>
    <x v="0"/>
    <s v="03.16.15"/>
    <x v="0"/>
    <x v="0"/>
    <x v="0"/>
    <s v="Direção Financeira"/>
    <s v="03.16.15"/>
    <s v="Direção Financeira"/>
    <s v="03.16.15"/>
    <x v="3"/>
    <x v="0"/>
    <x v="0"/>
    <x v="1"/>
    <x v="0"/>
    <x v="0"/>
    <x v="0"/>
    <x v="0"/>
    <x v="9"/>
    <s v="2024-07-30"/>
    <x v="2"/>
    <n v="1400"/>
    <x v="0"/>
    <m/>
    <x v="0"/>
    <m/>
    <x v="240"/>
    <n v="100426451"/>
    <x v="0"/>
    <x v="0"/>
    <s v="Direção Financeira"/>
    <s v="ORI"/>
    <x v="0"/>
    <m/>
    <x v="0"/>
    <x v="0"/>
    <x v="0"/>
    <x v="0"/>
    <x v="0"/>
    <x v="0"/>
    <x v="0"/>
    <x v="0"/>
    <x v="0"/>
    <x v="0"/>
    <x v="0"/>
    <s v="Direção Financeira"/>
    <x v="0"/>
    <x v="0"/>
    <x v="0"/>
    <x v="0"/>
    <x v="0"/>
    <x v="0"/>
    <x v="0"/>
    <x v="0"/>
    <x v="0"/>
    <x v="0"/>
    <x v="0"/>
    <x v="0"/>
    <s v="Pagamento de ajuda de custo a favor do Sr. Carlos Armando Rocha Fernandes, pela sua deslocação a Praia no dia 25 de julho de 2024, em missão oficial de serviço, conforme anexo."/>
  </r>
  <r>
    <x v="1"/>
    <n v="0"/>
    <n v="0"/>
    <n v="0"/>
    <n v="20000"/>
    <x v="3344"/>
    <x v="0"/>
    <x v="0"/>
    <x v="0"/>
    <s v="01.25.02.23"/>
    <x v="12"/>
    <x v="3"/>
    <x v="3"/>
    <s v="desporto"/>
    <s v="01.25.02"/>
    <s v="desporto"/>
    <s v="01.25.02"/>
    <x v="1"/>
    <x v="0"/>
    <x v="0"/>
    <x v="0"/>
    <x v="0"/>
    <x v="1"/>
    <x v="1"/>
    <x v="0"/>
    <x v="5"/>
    <s v="2024-08-02"/>
    <x v="2"/>
    <n v="20000"/>
    <x v="0"/>
    <m/>
    <x v="0"/>
    <m/>
    <x v="325"/>
    <n v="100475725"/>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a Maria da Luz Sanches, referente a gratificação da disponibilização de som e assistência durante jogos e rádio praça realizado em Achada Monte,confrome anexo."/>
  </r>
  <r>
    <x v="1"/>
    <n v="0"/>
    <n v="0"/>
    <n v="0"/>
    <n v="230000"/>
    <x v="3345"/>
    <x v="0"/>
    <x v="0"/>
    <x v="0"/>
    <s v="01.27.06.76"/>
    <x v="11"/>
    <x v="1"/>
    <x v="1"/>
    <s v="Requalificação Urbana e habitação"/>
    <s v="01.27.06"/>
    <s v="Requalificação Urbana e habitação"/>
    <s v="01.27.06"/>
    <x v="1"/>
    <x v="0"/>
    <x v="0"/>
    <x v="0"/>
    <x v="0"/>
    <x v="1"/>
    <x v="1"/>
    <x v="0"/>
    <x v="5"/>
    <s v="2024-08-05"/>
    <x v="2"/>
    <n v="230000"/>
    <x v="0"/>
    <m/>
    <x v="0"/>
    <m/>
    <x v="86"/>
    <n v="100479507"/>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arreia, para requalificação urbana e ambiental de Dacalinha em Achada do Monte, conforme proposta em anexo."/>
  </r>
  <r>
    <x v="1"/>
    <n v="0"/>
    <n v="0"/>
    <n v="0"/>
    <n v="35865"/>
    <x v="3346"/>
    <x v="0"/>
    <x v="0"/>
    <x v="0"/>
    <s v="01.27.02.15"/>
    <x v="25"/>
    <x v="1"/>
    <x v="1"/>
    <s v="Saneamento básico"/>
    <s v="01.27.02"/>
    <s v="Saneamento básico"/>
    <s v="01.27.02"/>
    <x v="46"/>
    <x v="0"/>
    <x v="0"/>
    <x v="0"/>
    <x v="0"/>
    <x v="1"/>
    <x v="1"/>
    <x v="0"/>
    <x v="7"/>
    <s v="2024-09-18"/>
    <x v="2"/>
    <n v="35865"/>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serviços de mudança de óleo motor, óleo de caixa, filtros de óleo, filtros de gasóleo da viatura ST-20-XE afeto a transferência de resíduos sólidos e urbanos para aterro sanitária, conforme anexo."/>
  </r>
  <r>
    <x v="0"/>
    <n v="0"/>
    <n v="0"/>
    <n v="0"/>
    <n v="5000"/>
    <x v="3347"/>
    <x v="0"/>
    <x v="0"/>
    <x v="0"/>
    <s v="01.25.04.22"/>
    <x v="7"/>
    <x v="3"/>
    <x v="3"/>
    <s v="Cultura"/>
    <s v="01.25.04"/>
    <s v="Cultura"/>
    <s v="01.25.04"/>
    <x v="4"/>
    <x v="0"/>
    <x v="2"/>
    <x v="2"/>
    <x v="0"/>
    <x v="1"/>
    <x v="0"/>
    <x v="0"/>
    <x v="5"/>
    <s v="2024-08-23"/>
    <x v="2"/>
    <n v="5000"/>
    <x v="0"/>
    <m/>
    <x v="0"/>
    <m/>
    <x v="500"/>
    <n v="10047830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0"/>
    <n v="0"/>
    <n v="0"/>
    <n v="0"/>
    <n v="5000"/>
    <x v="3348"/>
    <x v="0"/>
    <x v="0"/>
    <x v="0"/>
    <s v="01.25.04.22"/>
    <x v="7"/>
    <x v="3"/>
    <x v="3"/>
    <s v="Cultura"/>
    <s v="01.25.04"/>
    <s v="Cultura"/>
    <s v="01.25.04"/>
    <x v="4"/>
    <x v="0"/>
    <x v="2"/>
    <x v="2"/>
    <x v="0"/>
    <x v="1"/>
    <x v="0"/>
    <x v="0"/>
    <x v="5"/>
    <s v="2024-08-23"/>
    <x v="2"/>
    <n v="5000"/>
    <x v="0"/>
    <m/>
    <x v="0"/>
    <m/>
    <x v="307"/>
    <n v="10047685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e aparelho de som usado durante São Miguel Sports Camps e Visita Turística realizado no município no dia 29 de maio, conforme anexo."/>
  </r>
  <r>
    <x v="0"/>
    <n v="0"/>
    <n v="0"/>
    <n v="0"/>
    <n v="192811"/>
    <x v="3349"/>
    <x v="0"/>
    <x v="0"/>
    <x v="0"/>
    <s v="03.16.15"/>
    <x v="0"/>
    <x v="0"/>
    <x v="0"/>
    <s v="Direção Financeira"/>
    <s v="03.16.15"/>
    <s v="Direção Financeira"/>
    <s v="03.16.15"/>
    <x v="5"/>
    <x v="0"/>
    <x v="0"/>
    <x v="1"/>
    <x v="0"/>
    <x v="0"/>
    <x v="0"/>
    <x v="0"/>
    <x v="5"/>
    <s v="2024-08-26"/>
    <x v="2"/>
    <n v="192811"/>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agosto 2024, conforme anexo."/>
  </r>
  <r>
    <x v="0"/>
    <n v="0"/>
    <n v="0"/>
    <n v="0"/>
    <n v="9515"/>
    <x v="3349"/>
    <x v="0"/>
    <x v="0"/>
    <x v="0"/>
    <s v="03.16.15"/>
    <x v="0"/>
    <x v="0"/>
    <x v="0"/>
    <s v="Direção Financeira"/>
    <s v="03.16.15"/>
    <s v="Direção Financeira"/>
    <s v="03.16.15"/>
    <x v="28"/>
    <x v="0"/>
    <x v="0"/>
    <x v="0"/>
    <x v="0"/>
    <x v="0"/>
    <x v="0"/>
    <x v="0"/>
    <x v="5"/>
    <s v="2024-08-26"/>
    <x v="2"/>
    <n v="9515"/>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agosto 2024, conforme anexo."/>
  </r>
  <r>
    <x v="0"/>
    <n v="0"/>
    <n v="0"/>
    <n v="0"/>
    <n v="6221"/>
    <x v="3349"/>
    <x v="0"/>
    <x v="0"/>
    <x v="0"/>
    <s v="03.16.15"/>
    <x v="0"/>
    <x v="0"/>
    <x v="0"/>
    <s v="Direção Financeira"/>
    <s v="03.16.15"/>
    <s v="Direção Financeira"/>
    <s v="03.16.15"/>
    <x v="5"/>
    <x v="0"/>
    <x v="0"/>
    <x v="1"/>
    <x v="0"/>
    <x v="0"/>
    <x v="0"/>
    <x v="0"/>
    <x v="5"/>
    <s v="2024-08-26"/>
    <x v="2"/>
    <n v="6221"/>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agosto 2024, conforme anexo."/>
  </r>
  <r>
    <x v="0"/>
    <n v="0"/>
    <n v="0"/>
    <n v="0"/>
    <n v="307"/>
    <x v="3349"/>
    <x v="0"/>
    <x v="0"/>
    <x v="0"/>
    <s v="03.16.15"/>
    <x v="0"/>
    <x v="0"/>
    <x v="0"/>
    <s v="Direção Financeira"/>
    <s v="03.16.15"/>
    <s v="Direção Financeira"/>
    <s v="03.16.15"/>
    <x v="28"/>
    <x v="0"/>
    <x v="0"/>
    <x v="0"/>
    <x v="0"/>
    <x v="0"/>
    <x v="0"/>
    <x v="0"/>
    <x v="5"/>
    <s v="2024-08-26"/>
    <x v="2"/>
    <n v="307"/>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agosto 2024, conforme anexo."/>
  </r>
  <r>
    <x v="0"/>
    <n v="0"/>
    <n v="0"/>
    <n v="0"/>
    <n v="56734"/>
    <x v="3349"/>
    <x v="0"/>
    <x v="0"/>
    <x v="0"/>
    <s v="03.16.15"/>
    <x v="0"/>
    <x v="0"/>
    <x v="0"/>
    <s v="Direção Financeira"/>
    <s v="03.16.15"/>
    <s v="Direção Financeira"/>
    <s v="03.16.15"/>
    <x v="28"/>
    <x v="0"/>
    <x v="0"/>
    <x v="0"/>
    <x v="0"/>
    <x v="0"/>
    <x v="0"/>
    <x v="0"/>
    <x v="5"/>
    <s v="2024-08-26"/>
    <x v="2"/>
    <n v="56734"/>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agosto 2024, conforme anexo."/>
  </r>
  <r>
    <x v="0"/>
    <n v="0"/>
    <n v="0"/>
    <n v="0"/>
    <n v="1149800"/>
    <x v="3349"/>
    <x v="0"/>
    <x v="0"/>
    <x v="0"/>
    <s v="03.16.15"/>
    <x v="0"/>
    <x v="0"/>
    <x v="0"/>
    <s v="Direção Financeira"/>
    <s v="03.16.15"/>
    <s v="Direção Financeira"/>
    <s v="03.16.15"/>
    <x v="5"/>
    <x v="0"/>
    <x v="0"/>
    <x v="1"/>
    <x v="0"/>
    <x v="0"/>
    <x v="0"/>
    <x v="0"/>
    <x v="5"/>
    <s v="2024-08-26"/>
    <x v="2"/>
    <n v="1149800"/>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agosto 2024, conforme anexo."/>
  </r>
  <r>
    <x v="0"/>
    <n v="0"/>
    <n v="0"/>
    <n v="0"/>
    <n v="4625"/>
    <x v="3350"/>
    <x v="0"/>
    <x v="0"/>
    <x v="0"/>
    <s v="03.16.15"/>
    <x v="0"/>
    <x v="0"/>
    <x v="0"/>
    <s v="Direção Financeira"/>
    <s v="03.16.15"/>
    <s v="Direção Financeira"/>
    <s v="03.16.15"/>
    <x v="5"/>
    <x v="0"/>
    <x v="0"/>
    <x v="1"/>
    <x v="0"/>
    <x v="0"/>
    <x v="0"/>
    <x v="0"/>
    <x v="5"/>
    <s v="2024-08-27"/>
    <x v="2"/>
    <n v="4625"/>
    <x v="0"/>
    <m/>
    <x v="0"/>
    <m/>
    <x v="2"/>
    <n v="100474696"/>
    <x v="0"/>
    <x v="1"/>
    <s v="Direção Financeira"/>
    <s v="ORI"/>
    <x v="0"/>
    <m/>
    <x v="0"/>
    <x v="0"/>
    <x v="0"/>
    <x v="0"/>
    <x v="0"/>
    <x v="0"/>
    <x v="0"/>
    <x v="0"/>
    <x v="0"/>
    <x v="0"/>
    <x v="0"/>
    <s v="Direção Financeira"/>
    <x v="0"/>
    <x v="0"/>
    <x v="0"/>
    <x v="0"/>
    <x v="0"/>
    <x v="0"/>
    <x v="0"/>
    <x v="0"/>
    <x v="0"/>
    <x v="0"/>
    <x v="1"/>
    <x v="0"/>
    <s v="Pagamento correspondente aos serviços prestados como policias recém-formados enquadrados na fiscalização referente ao período de 23 de julho a 30 de agosto de 2024, conforme anexo"/>
  </r>
  <r>
    <x v="0"/>
    <n v="0"/>
    <n v="0"/>
    <n v="0"/>
    <n v="26206"/>
    <x v="3350"/>
    <x v="0"/>
    <x v="0"/>
    <x v="0"/>
    <s v="03.16.15"/>
    <x v="0"/>
    <x v="0"/>
    <x v="0"/>
    <s v="Direção Financeira"/>
    <s v="03.16.15"/>
    <s v="Direção Financeira"/>
    <s v="03.16.15"/>
    <x v="5"/>
    <x v="0"/>
    <x v="0"/>
    <x v="1"/>
    <x v="0"/>
    <x v="0"/>
    <x v="0"/>
    <x v="0"/>
    <x v="5"/>
    <s v="2024-08-27"/>
    <x v="2"/>
    <n v="26206"/>
    <x v="0"/>
    <m/>
    <x v="0"/>
    <m/>
    <x v="32"/>
    <n v="100479490"/>
    <x v="0"/>
    <x v="0"/>
    <s v="Direção Financeira"/>
    <s v="ORI"/>
    <x v="0"/>
    <m/>
    <x v="0"/>
    <x v="0"/>
    <x v="0"/>
    <x v="0"/>
    <x v="0"/>
    <x v="0"/>
    <x v="0"/>
    <x v="0"/>
    <x v="0"/>
    <x v="0"/>
    <x v="0"/>
    <s v="Direção Financeira"/>
    <x v="0"/>
    <x v="0"/>
    <x v="0"/>
    <x v="0"/>
    <x v="0"/>
    <x v="0"/>
    <x v="0"/>
    <x v="0"/>
    <x v="0"/>
    <x v="0"/>
    <x v="0"/>
    <x v="0"/>
    <s v="Pagamento correspondente aos serviços prestados como policias recém-formados enquadrados na fiscalização referente ao período de 23 de julho a 30 de agosto de 2024, conforme anexo"/>
  </r>
  <r>
    <x v="1"/>
    <n v="0"/>
    <n v="0"/>
    <n v="0"/>
    <n v="1250000"/>
    <x v="3351"/>
    <x v="0"/>
    <x v="1"/>
    <x v="0"/>
    <s v="03.03.10"/>
    <x v="8"/>
    <x v="0"/>
    <x v="4"/>
    <s v="Receitas Da Câmara"/>
    <s v="03.03.10"/>
    <s v="Receitas Da Câmara"/>
    <s v="03.03.10"/>
    <x v="72"/>
    <x v="0"/>
    <x v="6"/>
    <x v="14"/>
    <x v="0"/>
    <x v="0"/>
    <x v="2"/>
    <x v="0"/>
    <x v="5"/>
    <s v="2024-08-06"/>
    <x v="2"/>
    <n v="1250000"/>
    <x v="0"/>
    <m/>
    <x v="0"/>
    <m/>
    <x v="6"/>
    <n v="100474914"/>
    <x v="0"/>
    <x v="0"/>
    <s v="Receitas Da Câmara"/>
    <s v="EXT"/>
    <x v="0"/>
    <s v="RDC"/>
    <x v="0"/>
    <x v="0"/>
    <x v="0"/>
    <x v="0"/>
    <x v="0"/>
    <x v="0"/>
    <x v="0"/>
    <x v="0"/>
    <x v="0"/>
    <x v="0"/>
    <x v="0"/>
    <s v="Receitas Da Câmara"/>
    <x v="0"/>
    <x v="0"/>
    <x v="0"/>
    <x v="0"/>
    <x v="0"/>
    <x v="0"/>
    <x v="0"/>
    <x v="0"/>
    <x v="0"/>
    <x v="0"/>
    <x v="0"/>
    <x v="0"/>
    <s v="Transferência de CV Telecom, proveniente de patrocínio do festival Calheta 2024, conforme anexo. "/>
  </r>
  <r>
    <x v="1"/>
    <n v="0"/>
    <n v="0"/>
    <n v="0"/>
    <n v="2036576"/>
    <x v="3352"/>
    <x v="0"/>
    <x v="0"/>
    <x v="0"/>
    <s v="01.27.06.72"/>
    <x v="32"/>
    <x v="1"/>
    <x v="1"/>
    <s v="Requalificação Urbana e habitação"/>
    <s v="01.27.06"/>
    <s v="Requalificação Urbana e habitação"/>
    <s v="01.27.06"/>
    <x v="1"/>
    <x v="0"/>
    <x v="0"/>
    <x v="0"/>
    <x v="0"/>
    <x v="1"/>
    <x v="1"/>
    <x v="0"/>
    <x v="5"/>
    <s v="2024-08-21"/>
    <x v="2"/>
    <n v="2036576"/>
    <x v="0"/>
    <m/>
    <x v="0"/>
    <m/>
    <x v="209"/>
    <n v="100479707"/>
    <x v="0"/>
    <x v="0"/>
    <s v="Manutenção e Reabilitação de Edificios Municipais"/>
    <s v="ORI"/>
    <x v="0"/>
    <m/>
    <x v="0"/>
    <x v="0"/>
    <x v="0"/>
    <x v="0"/>
    <x v="0"/>
    <x v="0"/>
    <x v="0"/>
    <x v="0"/>
    <x v="0"/>
    <x v="0"/>
    <x v="0"/>
    <s v="Manutenção e Reabilitação de Edificios Municipais"/>
    <x v="0"/>
    <x v="0"/>
    <x v="0"/>
    <x v="0"/>
    <x v="1"/>
    <x v="0"/>
    <x v="0"/>
    <x v="0"/>
    <x v="0"/>
    <x v="0"/>
    <x v="0"/>
    <x v="0"/>
    <s v="Pagamento referente a uma parte de contrato empreitada de obra de reabilitação de mercado municipal de Achada do Monte, conforme anexo."/>
  </r>
  <r>
    <x v="0"/>
    <n v="0"/>
    <n v="0"/>
    <n v="0"/>
    <n v="8593"/>
    <x v="3353"/>
    <x v="0"/>
    <x v="0"/>
    <x v="0"/>
    <s v="03.16.10"/>
    <x v="39"/>
    <x v="0"/>
    <x v="0"/>
    <s v="Delegações Municipais "/>
    <s v="03.16.10"/>
    <s v="Delegações Municipais "/>
    <s v="03.16.10"/>
    <x v="30"/>
    <x v="0"/>
    <x v="0"/>
    <x v="0"/>
    <x v="1"/>
    <x v="0"/>
    <x v="0"/>
    <x v="0"/>
    <x v="7"/>
    <s v="2024-09-19"/>
    <x v="2"/>
    <n v="8593"/>
    <x v="0"/>
    <m/>
    <x v="0"/>
    <m/>
    <x v="2"/>
    <n v="100474696"/>
    <x v="0"/>
    <x v="1"/>
    <s v="Delegações Municipais "/>
    <s v="ORI"/>
    <x v="0"/>
    <m/>
    <x v="0"/>
    <x v="0"/>
    <x v="0"/>
    <x v="0"/>
    <x v="0"/>
    <x v="0"/>
    <x v="0"/>
    <x v="0"/>
    <x v="0"/>
    <x v="0"/>
    <x v="0"/>
    <s v="Delegações Municipais "/>
    <x v="0"/>
    <x v="0"/>
    <x v="0"/>
    <x v="0"/>
    <x v="0"/>
    <x v="0"/>
    <x v="0"/>
    <x v="0"/>
    <x v="0"/>
    <x v="0"/>
    <x v="1"/>
    <x v="0"/>
    <s v="Pagamento de salário referente a 09-2024"/>
  </r>
  <r>
    <x v="0"/>
    <n v="0"/>
    <n v="0"/>
    <n v="0"/>
    <n v="10767"/>
    <x v="3353"/>
    <x v="0"/>
    <x v="0"/>
    <x v="0"/>
    <s v="03.16.10"/>
    <x v="39"/>
    <x v="0"/>
    <x v="0"/>
    <s v="Delegações Municipais "/>
    <s v="03.16.10"/>
    <s v="Delegações Municipais "/>
    <s v="03.16.10"/>
    <x v="30"/>
    <x v="0"/>
    <x v="0"/>
    <x v="0"/>
    <x v="1"/>
    <x v="0"/>
    <x v="0"/>
    <x v="0"/>
    <x v="7"/>
    <s v="2024-09-19"/>
    <x v="2"/>
    <n v="10767"/>
    <x v="0"/>
    <m/>
    <x v="0"/>
    <m/>
    <x v="19"/>
    <n v="100474706"/>
    <x v="0"/>
    <x v="6"/>
    <s v="Delegações Municipais "/>
    <s v="ORI"/>
    <x v="0"/>
    <m/>
    <x v="0"/>
    <x v="0"/>
    <x v="0"/>
    <x v="0"/>
    <x v="0"/>
    <x v="0"/>
    <x v="0"/>
    <x v="0"/>
    <x v="0"/>
    <x v="0"/>
    <x v="0"/>
    <s v="Delegações Municipais "/>
    <x v="0"/>
    <x v="0"/>
    <x v="0"/>
    <x v="0"/>
    <x v="0"/>
    <x v="0"/>
    <x v="0"/>
    <x v="0"/>
    <x v="0"/>
    <x v="0"/>
    <x v="6"/>
    <x v="0"/>
    <s v="Pagamento de salário referente a 09-2024"/>
  </r>
  <r>
    <x v="0"/>
    <n v="0"/>
    <n v="0"/>
    <n v="0"/>
    <n v="115230"/>
    <x v="3353"/>
    <x v="0"/>
    <x v="0"/>
    <x v="0"/>
    <s v="03.16.10"/>
    <x v="39"/>
    <x v="0"/>
    <x v="0"/>
    <s v="Delegações Municipais "/>
    <s v="03.16.10"/>
    <s v="Delegações Municipais "/>
    <s v="03.16.10"/>
    <x v="30"/>
    <x v="0"/>
    <x v="0"/>
    <x v="0"/>
    <x v="1"/>
    <x v="0"/>
    <x v="0"/>
    <x v="0"/>
    <x v="7"/>
    <s v="2024-09-19"/>
    <x v="2"/>
    <n v="115230"/>
    <x v="0"/>
    <m/>
    <x v="0"/>
    <m/>
    <x v="9"/>
    <n v="100474693"/>
    <x v="0"/>
    <x v="0"/>
    <s v="Delegações Municipais "/>
    <s v="ORI"/>
    <x v="0"/>
    <m/>
    <x v="0"/>
    <x v="0"/>
    <x v="0"/>
    <x v="0"/>
    <x v="0"/>
    <x v="0"/>
    <x v="0"/>
    <x v="0"/>
    <x v="0"/>
    <x v="0"/>
    <x v="0"/>
    <s v="Delegações Municipais "/>
    <x v="0"/>
    <x v="0"/>
    <x v="0"/>
    <x v="0"/>
    <x v="0"/>
    <x v="0"/>
    <x v="0"/>
    <x v="0"/>
    <x v="0"/>
    <x v="0"/>
    <x v="0"/>
    <x v="0"/>
    <s v="Pagamento de salário referente a 09-2024"/>
  </r>
  <r>
    <x v="1"/>
    <n v="0"/>
    <n v="0"/>
    <n v="0"/>
    <n v="51481"/>
    <x v="3354"/>
    <x v="0"/>
    <x v="0"/>
    <x v="0"/>
    <s v="01.27.06.80"/>
    <x v="1"/>
    <x v="1"/>
    <x v="1"/>
    <s v="Requalificação Urbana e habitação"/>
    <s v="01.27.06"/>
    <s v="Requalificação Urbana e habitação"/>
    <s v="01.27.06"/>
    <x v="1"/>
    <x v="0"/>
    <x v="0"/>
    <x v="0"/>
    <x v="0"/>
    <x v="1"/>
    <x v="1"/>
    <x v="0"/>
    <x v="7"/>
    <s v="2024-09-24"/>
    <x v="2"/>
    <n v="51481"/>
    <x v="0"/>
    <m/>
    <x v="0"/>
    <m/>
    <x v="1"/>
    <n v="100476920"/>
    <x v="0"/>
    <x v="0"/>
    <s v="Requalificação Urbana de Veneza"/>
    <s v="ORI"/>
    <x v="0"/>
    <m/>
    <x v="0"/>
    <x v="0"/>
    <x v="0"/>
    <x v="0"/>
    <x v="0"/>
    <x v="0"/>
    <x v="0"/>
    <x v="0"/>
    <x v="0"/>
    <x v="0"/>
    <x v="0"/>
    <s v="Requalificação Urbana de Veneza"/>
    <x v="0"/>
    <x v="0"/>
    <x v="0"/>
    <x v="0"/>
    <x v="1"/>
    <x v="0"/>
    <x v="0"/>
    <x v="0"/>
    <x v="0"/>
    <x v="0"/>
    <x v="0"/>
    <x v="0"/>
    <s v="Pagamento a favor de Felisberto Carvalho Auto, pela aquisição de combustíveis, destinados a viatura afeto a obra de requalificação urbana e ambiental de Praia de Veneza, conforme anexo."/>
  </r>
  <r>
    <x v="0"/>
    <n v="0"/>
    <n v="0"/>
    <n v="0"/>
    <n v="5000"/>
    <x v="3355"/>
    <x v="0"/>
    <x v="0"/>
    <x v="0"/>
    <s v="01.25.04.22"/>
    <x v="7"/>
    <x v="3"/>
    <x v="3"/>
    <s v="Cultura"/>
    <s v="01.25.04"/>
    <s v="Cultura"/>
    <s v="01.25.04"/>
    <x v="4"/>
    <x v="0"/>
    <x v="2"/>
    <x v="2"/>
    <x v="0"/>
    <x v="1"/>
    <x v="0"/>
    <x v="0"/>
    <x v="7"/>
    <s v="2024-09-26"/>
    <x v="2"/>
    <n v="5000"/>
    <x v="0"/>
    <m/>
    <x v="0"/>
    <m/>
    <x v="501"/>
    <n v="10047795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Jocelina Carvalho pelo serviço prestado à noite nas festividades Nhá Bersu, festival de Cinza e Festival Calheta 2024."/>
  </r>
  <r>
    <x v="0"/>
    <n v="0"/>
    <n v="0"/>
    <n v="0"/>
    <n v="54517"/>
    <x v="3356"/>
    <x v="0"/>
    <x v="0"/>
    <x v="0"/>
    <s v="01.25.01.10"/>
    <x v="33"/>
    <x v="3"/>
    <x v="3"/>
    <s v="Educação"/>
    <s v="01.25.01"/>
    <s v="Educação"/>
    <s v="01.25.01"/>
    <x v="4"/>
    <x v="0"/>
    <x v="2"/>
    <x v="2"/>
    <x v="0"/>
    <x v="1"/>
    <x v="0"/>
    <x v="0"/>
    <x v="7"/>
    <s v="2024-09-27"/>
    <x v="2"/>
    <n v="54517"/>
    <x v="0"/>
    <m/>
    <x v="0"/>
    <m/>
    <x v="1"/>
    <n v="100476920"/>
    <x v="0"/>
    <x v="0"/>
    <s v="Transporte escolar"/>
    <s v="ORI"/>
    <x v="0"/>
    <m/>
    <x v="0"/>
    <x v="0"/>
    <x v="0"/>
    <x v="0"/>
    <x v="0"/>
    <x v="0"/>
    <x v="0"/>
    <x v="0"/>
    <x v="0"/>
    <x v="0"/>
    <x v="0"/>
    <s v="Transporte escolar"/>
    <x v="0"/>
    <x v="0"/>
    <x v="0"/>
    <x v="0"/>
    <x v="1"/>
    <x v="0"/>
    <x v="0"/>
    <x v="0"/>
    <x v="0"/>
    <x v="0"/>
    <x v="0"/>
    <x v="0"/>
    <s v="Pagamento a favor de Felisberto Carvalho Auto, pela aquisição de combustíveis, destinados a viatura afeto ao transporte escolar da CMSM, conforme anexo."/>
  </r>
  <r>
    <x v="0"/>
    <n v="0"/>
    <n v="0"/>
    <n v="0"/>
    <n v="16500"/>
    <x v="3357"/>
    <x v="0"/>
    <x v="1"/>
    <x v="0"/>
    <s v="80.02.01"/>
    <x v="2"/>
    <x v="2"/>
    <x v="2"/>
    <s v="Retenções Iur"/>
    <s v="80.02.01"/>
    <s v="Retenções Iur"/>
    <s v="80.02.01"/>
    <x v="2"/>
    <x v="0"/>
    <x v="1"/>
    <x v="0"/>
    <x v="1"/>
    <x v="2"/>
    <x v="2"/>
    <x v="0"/>
    <x v="7"/>
    <s v="2024-09-10"/>
    <x v="2"/>
    <n v="16500"/>
    <x v="0"/>
    <m/>
    <x v="0"/>
    <m/>
    <x v="2"/>
    <n v="100474696"/>
    <x v="0"/>
    <x v="0"/>
    <s v="Retenções Iur"/>
    <s v="ORI"/>
    <x v="0"/>
    <s v="RIUR"/>
    <x v="0"/>
    <x v="0"/>
    <x v="0"/>
    <x v="0"/>
    <x v="0"/>
    <x v="0"/>
    <x v="0"/>
    <x v="0"/>
    <x v="0"/>
    <x v="0"/>
    <x v="0"/>
    <s v="Retenções Iur"/>
    <x v="0"/>
    <x v="0"/>
    <x v="0"/>
    <x v="0"/>
    <x v="2"/>
    <x v="0"/>
    <x v="0"/>
    <x v="0"/>
    <x v="0"/>
    <x v="1"/>
    <x v="0"/>
    <x v="0"/>
    <s v="RETENCAO OT"/>
  </r>
  <r>
    <x v="0"/>
    <n v="0"/>
    <n v="0"/>
    <n v="0"/>
    <n v="8000"/>
    <x v="3358"/>
    <x v="0"/>
    <x v="0"/>
    <x v="0"/>
    <s v="03.16.15"/>
    <x v="0"/>
    <x v="0"/>
    <x v="0"/>
    <s v="Direção Financeira"/>
    <s v="03.16.15"/>
    <s v="Direção Financeira"/>
    <s v="03.16.15"/>
    <x v="39"/>
    <x v="0"/>
    <x v="0"/>
    <x v="1"/>
    <x v="1"/>
    <x v="0"/>
    <x v="0"/>
    <x v="0"/>
    <x v="8"/>
    <s v="2024-10-14"/>
    <x v="3"/>
    <n v="8000"/>
    <x v="0"/>
    <m/>
    <x v="0"/>
    <m/>
    <x v="47"/>
    <n v="100479698"/>
    <x v="0"/>
    <x v="0"/>
    <s v="Direção Financeira"/>
    <s v="ORI"/>
    <x v="0"/>
    <m/>
    <x v="0"/>
    <x v="0"/>
    <x v="0"/>
    <x v="0"/>
    <x v="0"/>
    <x v="0"/>
    <x v="0"/>
    <x v="0"/>
    <x v="0"/>
    <x v="0"/>
    <x v="0"/>
    <s v="Direção Financeira"/>
    <x v="0"/>
    <x v="0"/>
    <x v="0"/>
    <x v="0"/>
    <x v="0"/>
    <x v="0"/>
    <x v="0"/>
    <x v="0"/>
    <x v="0"/>
    <x v="0"/>
    <x v="0"/>
    <x v="0"/>
    <s v="Pagamento a favor d a EDECV, referente o carregamento de energia no Espaço Jovem da Vila de Achada do Monte, conforme anexo. "/>
  </r>
  <r>
    <x v="0"/>
    <n v="0"/>
    <n v="0"/>
    <n v="0"/>
    <n v="414800"/>
    <x v="3359"/>
    <x v="0"/>
    <x v="0"/>
    <x v="0"/>
    <s v="01.27.04.03"/>
    <x v="4"/>
    <x v="1"/>
    <x v="1"/>
    <s v="Infra-Estruturas e Transportes"/>
    <s v="01.27.04"/>
    <s v="Infra-Estruturas e Transportes"/>
    <s v="01.27.04"/>
    <x v="4"/>
    <x v="0"/>
    <x v="2"/>
    <x v="2"/>
    <x v="0"/>
    <x v="1"/>
    <x v="0"/>
    <x v="0"/>
    <x v="8"/>
    <s v="2024-10-15"/>
    <x v="3"/>
    <n v="414800"/>
    <x v="0"/>
    <m/>
    <x v="0"/>
    <m/>
    <x v="6"/>
    <n v="100474914"/>
    <x v="0"/>
    <x v="0"/>
    <s v="Plano de emergencia da epoca de chuvas"/>
    <s v="ORI"/>
    <x v="0"/>
    <m/>
    <x v="0"/>
    <x v="0"/>
    <x v="0"/>
    <x v="0"/>
    <x v="0"/>
    <x v="0"/>
    <x v="0"/>
    <x v="0"/>
    <x v="0"/>
    <x v="0"/>
    <x v="0"/>
    <s v="Plano de emergencia da epoca de chuvas"/>
    <x v="0"/>
    <x v="0"/>
    <x v="0"/>
    <x v="0"/>
    <x v="1"/>
    <x v="0"/>
    <x v="0"/>
    <x v="0"/>
    <x v="0"/>
    <x v="0"/>
    <x v="0"/>
    <x v="0"/>
    <s v="Pagamento mês de junho, de mão de obra do pessoal empregue, conforme folha em anexo."/>
  </r>
  <r>
    <x v="0"/>
    <n v="0"/>
    <n v="0"/>
    <n v="0"/>
    <n v="180000"/>
    <x v="3360"/>
    <x v="0"/>
    <x v="0"/>
    <x v="0"/>
    <s v="01.27.04.03"/>
    <x v="4"/>
    <x v="1"/>
    <x v="1"/>
    <s v="Infra-Estruturas e Transportes"/>
    <s v="01.27.04"/>
    <s v="Infra-Estruturas e Transportes"/>
    <s v="01.27.04"/>
    <x v="4"/>
    <x v="0"/>
    <x v="2"/>
    <x v="2"/>
    <x v="0"/>
    <x v="1"/>
    <x v="0"/>
    <x v="0"/>
    <x v="8"/>
    <s v="2024-10-15"/>
    <x v="3"/>
    <n v="180000"/>
    <x v="0"/>
    <m/>
    <x v="0"/>
    <m/>
    <x v="103"/>
    <n v="100477593"/>
    <x v="0"/>
    <x v="0"/>
    <s v="Plano de emergencia da epoca de chuvas"/>
    <s v="ORI"/>
    <x v="0"/>
    <m/>
    <x v="0"/>
    <x v="0"/>
    <x v="0"/>
    <x v="0"/>
    <x v="0"/>
    <x v="0"/>
    <x v="0"/>
    <x v="0"/>
    <x v="0"/>
    <x v="0"/>
    <x v="0"/>
    <s v="Plano de emergencia da epoca de chuvas"/>
    <x v="0"/>
    <x v="0"/>
    <x v="0"/>
    <x v="0"/>
    <x v="1"/>
    <x v="0"/>
    <x v="0"/>
    <x v="0"/>
    <x v="0"/>
    <x v="0"/>
    <x v="0"/>
    <x v="0"/>
    <s v="Pagamento referente a trabalhos de requalificação de obras danificada pela chuva, conforme proposta em anexo."/>
  </r>
  <r>
    <x v="1"/>
    <n v="0"/>
    <n v="0"/>
    <n v="0"/>
    <n v="10000"/>
    <x v="3361"/>
    <x v="0"/>
    <x v="0"/>
    <x v="0"/>
    <s v="01.25.02.23"/>
    <x v="12"/>
    <x v="3"/>
    <x v="3"/>
    <s v="desporto"/>
    <s v="01.25.02"/>
    <s v="desporto"/>
    <s v="01.25.02"/>
    <x v="1"/>
    <x v="0"/>
    <x v="0"/>
    <x v="0"/>
    <x v="0"/>
    <x v="1"/>
    <x v="1"/>
    <x v="0"/>
    <x v="8"/>
    <s v="2024-10-15"/>
    <x v="3"/>
    <n v="10000"/>
    <x v="0"/>
    <m/>
    <x v="0"/>
    <m/>
    <x v="500"/>
    <n v="100478302"/>
    <x v="0"/>
    <x v="0"/>
    <s v="Atividades desportivas e promoção do desporto no Concelho"/>
    <s v="ORI"/>
    <x v="0"/>
    <m/>
    <x v="0"/>
    <x v="0"/>
    <x v="0"/>
    <x v="0"/>
    <x v="0"/>
    <x v="0"/>
    <x v="0"/>
    <x v="0"/>
    <x v="0"/>
    <x v="0"/>
    <x v="0"/>
    <s v="Atividades desportivas e promoção do desporto no Concelho"/>
    <x v="0"/>
    <x v="0"/>
    <x v="0"/>
    <x v="0"/>
    <x v="1"/>
    <x v="0"/>
    <x v="0"/>
    <x v="0"/>
    <x v="0"/>
    <x v="0"/>
    <x v="0"/>
    <x v="0"/>
    <s v="Pagamento favor do Sr. Nivaldo João Andrade, referente a gratificação do STAFF do torneio de futebol Inter-Zonas e Intermunicipal realizado no Âmbito 27ª Aniversário do Município, conforme anexo."/>
  </r>
  <r>
    <x v="0"/>
    <n v="0"/>
    <n v="0"/>
    <n v="0"/>
    <n v="15000"/>
    <x v="3362"/>
    <x v="0"/>
    <x v="0"/>
    <x v="0"/>
    <s v="01.25.04.22"/>
    <x v="7"/>
    <x v="3"/>
    <x v="3"/>
    <s v="Cultura"/>
    <s v="01.25.04"/>
    <s v="Cultura"/>
    <s v="01.25.04"/>
    <x v="4"/>
    <x v="0"/>
    <x v="2"/>
    <x v="2"/>
    <x v="0"/>
    <x v="1"/>
    <x v="0"/>
    <x v="0"/>
    <x v="8"/>
    <s v="2024-10-18"/>
    <x v="3"/>
    <n v="15000"/>
    <x v="0"/>
    <m/>
    <x v="0"/>
    <m/>
    <x v="502"/>
    <n v="100479745"/>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Cezino Martins Pereira, referente a gratificação atuação no festival de batuque e funaná, conforme anexo.   "/>
  </r>
  <r>
    <x v="0"/>
    <n v="0"/>
    <n v="0"/>
    <n v="0"/>
    <n v="1500"/>
    <x v="3363"/>
    <x v="0"/>
    <x v="0"/>
    <x v="0"/>
    <s v="01.25.04.22"/>
    <x v="7"/>
    <x v="3"/>
    <x v="3"/>
    <s v="Cultura"/>
    <s v="01.25.04"/>
    <s v="Cultura"/>
    <s v="01.25.04"/>
    <x v="4"/>
    <x v="0"/>
    <x v="2"/>
    <x v="2"/>
    <x v="0"/>
    <x v="1"/>
    <x v="0"/>
    <x v="0"/>
    <x v="8"/>
    <s v="2024-10-21"/>
    <x v="3"/>
    <n v="1500"/>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a favor da Sra. ZITA LOPES TAVARES, referente a aluguer de quiosque para venda de bilhetes durante os dois dias do festival calheta 2024, conforme anexo."/>
  </r>
  <r>
    <x v="0"/>
    <n v="0"/>
    <n v="0"/>
    <n v="0"/>
    <n v="8500"/>
    <x v="3363"/>
    <x v="0"/>
    <x v="0"/>
    <x v="0"/>
    <s v="01.25.04.22"/>
    <x v="7"/>
    <x v="3"/>
    <x v="3"/>
    <s v="Cultura"/>
    <s v="01.25.04"/>
    <s v="Cultura"/>
    <s v="01.25.04"/>
    <x v="4"/>
    <x v="0"/>
    <x v="2"/>
    <x v="2"/>
    <x v="0"/>
    <x v="1"/>
    <x v="0"/>
    <x v="0"/>
    <x v="8"/>
    <s v="2024-10-21"/>
    <x v="3"/>
    <n v="8500"/>
    <x v="0"/>
    <m/>
    <x v="0"/>
    <m/>
    <x v="53"/>
    <n v="100423120"/>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Sra. ZITA LOPES TAVARES, referente a aluguer de quiosque para venda de bilhetes durante os dois dias do festival calheta 2024, conforme anexo."/>
  </r>
  <r>
    <x v="0"/>
    <n v="0"/>
    <n v="0"/>
    <n v="0"/>
    <n v="3105"/>
    <x v="3364"/>
    <x v="0"/>
    <x v="0"/>
    <x v="0"/>
    <s v="01.25.04.22"/>
    <x v="7"/>
    <x v="3"/>
    <x v="3"/>
    <s v="Cultura"/>
    <s v="01.25.04"/>
    <s v="Cultura"/>
    <s v="01.25.04"/>
    <x v="4"/>
    <x v="0"/>
    <x v="2"/>
    <x v="2"/>
    <x v="0"/>
    <x v="1"/>
    <x v="0"/>
    <x v="0"/>
    <x v="8"/>
    <s v="2024-10-23"/>
    <x v="3"/>
    <n v="3105"/>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do restante 50% a favor da Sra. Nérida Rosária Mascarenhas, referente a aquisição de jantar as forças policias no âmbito da segurança da realização do festival de batuque e funaná, conforme anexo."/>
  </r>
  <r>
    <x v="0"/>
    <n v="0"/>
    <n v="0"/>
    <n v="0"/>
    <n v="17595"/>
    <x v="3364"/>
    <x v="0"/>
    <x v="0"/>
    <x v="0"/>
    <s v="01.25.04.22"/>
    <x v="7"/>
    <x v="3"/>
    <x v="3"/>
    <s v="Cultura"/>
    <s v="01.25.04"/>
    <s v="Cultura"/>
    <s v="01.25.04"/>
    <x v="4"/>
    <x v="0"/>
    <x v="2"/>
    <x v="2"/>
    <x v="0"/>
    <x v="1"/>
    <x v="0"/>
    <x v="0"/>
    <x v="8"/>
    <s v="2024-10-23"/>
    <x v="3"/>
    <n v="17595"/>
    <x v="0"/>
    <m/>
    <x v="0"/>
    <m/>
    <x v="146"/>
    <n v="100475830"/>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do restante 50% a favor da Sra. Nérida Rosária Mascarenhas, referente a aquisição de jantar as forças policias no âmbito da segurança da realização do festival de batuque e funaná, conforme anexo."/>
  </r>
  <r>
    <x v="0"/>
    <n v="0"/>
    <n v="0"/>
    <n v="0"/>
    <n v="57450"/>
    <x v="3365"/>
    <x v="0"/>
    <x v="0"/>
    <x v="0"/>
    <s v="03.16.15"/>
    <x v="0"/>
    <x v="0"/>
    <x v="0"/>
    <s v="Direção Financeira"/>
    <s v="03.16.15"/>
    <s v="Direção Financeira"/>
    <s v="03.16.15"/>
    <x v="3"/>
    <x v="0"/>
    <x v="0"/>
    <x v="1"/>
    <x v="0"/>
    <x v="0"/>
    <x v="0"/>
    <x v="0"/>
    <x v="8"/>
    <s v="2024-10-24"/>
    <x v="3"/>
    <n v="57450"/>
    <x v="0"/>
    <m/>
    <x v="0"/>
    <m/>
    <x v="118"/>
    <n v="100444140"/>
    <x v="0"/>
    <x v="0"/>
    <s v="Direção Financeira"/>
    <s v="ORI"/>
    <x v="0"/>
    <m/>
    <x v="0"/>
    <x v="0"/>
    <x v="0"/>
    <x v="0"/>
    <x v="0"/>
    <x v="0"/>
    <x v="0"/>
    <x v="0"/>
    <x v="0"/>
    <x v="0"/>
    <x v="0"/>
    <s v="Direção Financeira"/>
    <x v="0"/>
    <x v="0"/>
    <x v="0"/>
    <x v="0"/>
    <x v="0"/>
    <x v="0"/>
    <x v="0"/>
    <x v="0"/>
    <x v="0"/>
    <x v="0"/>
    <x v="0"/>
    <x v="0"/>
    <s v="Devolução a favor do senhor Presidente Herménio Fernandes, pela a sua deslocação em missão de serviço (Lisboa), conforme justificativo em anexo."/>
  </r>
  <r>
    <x v="0"/>
    <n v="0"/>
    <n v="0"/>
    <n v="0"/>
    <n v="10000"/>
    <x v="3366"/>
    <x v="0"/>
    <x v="1"/>
    <x v="0"/>
    <s v="03.03.10"/>
    <x v="8"/>
    <x v="0"/>
    <x v="4"/>
    <s v="Receitas Da Câmara"/>
    <s v="03.03.10"/>
    <s v="Receitas Da Câmara"/>
    <s v="03.03.10"/>
    <x v="19"/>
    <x v="0"/>
    <x v="3"/>
    <x v="6"/>
    <x v="0"/>
    <x v="0"/>
    <x v="2"/>
    <x v="0"/>
    <x v="8"/>
    <s v="2024-10-08"/>
    <x v="3"/>
    <n v="1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60"/>
    <x v="3367"/>
    <x v="0"/>
    <x v="1"/>
    <x v="0"/>
    <s v="03.03.10"/>
    <x v="8"/>
    <x v="0"/>
    <x v="4"/>
    <s v="Receitas Da Câmara"/>
    <s v="03.03.10"/>
    <s v="Receitas Da Câmara"/>
    <s v="03.03.10"/>
    <x v="10"/>
    <x v="0"/>
    <x v="3"/>
    <x v="3"/>
    <x v="0"/>
    <x v="0"/>
    <x v="2"/>
    <x v="0"/>
    <x v="8"/>
    <s v="2024-10-08"/>
    <x v="3"/>
    <n v="48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37"/>
    <x v="3368"/>
    <x v="0"/>
    <x v="1"/>
    <x v="0"/>
    <s v="03.03.10"/>
    <x v="8"/>
    <x v="0"/>
    <x v="4"/>
    <s v="Receitas Da Câmara"/>
    <s v="03.03.10"/>
    <s v="Receitas Da Câmara"/>
    <s v="03.03.10"/>
    <x v="12"/>
    <x v="0"/>
    <x v="3"/>
    <x v="3"/>
    <x v="0"/>
    <x v="0"/>
    <x v="2"/>
    <x v="0"/>
    <x v="8"/>
    <s v="2024-10-08"/>
    <x v="3"/>
    <n v="603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3369"/>
    <x v="0"/>
    <x v="1"/>
    <x v="0"/>
    <s v="03.03.10"/>
    <x v="8"/>
    <x v="0"/>
    <x v="4"/>
    <s v="Receitas Da Câmara"/>
    <s v="03.03.10"/>
    <s v="Receitas Da Câmara"/>
    <s v="03.03.10"/>
    <x v="20"/>
    <x v="0"/>
    <x v="3"/>
    <x v="3"/>
    <x v="0"/>
    <x v="0"/>
    <x v="2"/>
    <x v="0"/>
    <x v="8"/>
    <s v="2024-10-08"/>
    <x v="3"/>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90"/>
    <x v="3370"/>
    <x v="0"/>
    <x v="1"/>
    <x v="0"/>
    <s v="03.03.10"/>
    <x v="8"/>
    <x v="0"/>
    <x v="4"/>
    <s v="Receitas Da Câmara"/>
    <s v="03.03.10"/>
    <s v="Receitas Da Câmara"/>
    <s v="03.03.10"/>
    <x v="17"/>
    <x v="0"/>
    <x v="3"/>
    <x v="3"/>
    <x v="0"/>
    <x v="0"/>
    <x v="2"/>
    <x v="0"/>
    <x v="8"/>
    <s v="2024-10-08"/>
    <x v="3"/>
    <n v="24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3371"/>
    <x v="0"/>
    <x v="1"/>
    <x v="0"/>
    <s v="03.03.10"/>
    <x v="8"/>
    <x v="0"/>
    <x v="4"/>
    <s v="Receitas Da Câmara"/>
    <s v="03.03.10"/>
    <s v="Receitas Da Câmara"/>
    <s v="03.03.10"/>
    <x v="6"/>
    <x v="0"/>
    <x v="3"/>
    <x v="3"/>
    <x v="0"/>
    <x v="0"/>
    <x v="2"/>
    <x v="0"/>
    <x v="8"/>
    <s v="2024-10-08"/>
    <x v="3"/>
    <n v="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
    <x v="3372"/>
    <x v="0"/>
    <x v="1"/>
    <x v="0"/>
    <s v="03.03.10"/>
    <x v="8"/>
    <x v="0"/>
    <x v="4"/>
    <s v="Receitas Da Câmara"/>
    <s v="03.03.10"/>
    <s v="Receitas Da Câmara"/>
    <s v="03.03.10"/>
    <x v="8"/>
    <x v="0"/>
    <x v="3"/>
    <x v="3"/>
    <x v="0"/>
    <x v="0"/>
    <x v="2"/>
    <x v="0"/>
    <x v="8"/>
    <s v="2024-10-08"/>
    <x v="3"/>
    <n v="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80"/>
    <x v="3373"/>
    <x v="0"/>
    <x v="1"/>
    <x v="0"/>
    <s v="03.03.10"/>
    <x v="8"/>
    <x v="0"/>
    <x v="4"/>
    <s v="Receitas Da Câmara"/>
    <s v="03.03.10"/>
    <s v="Receitas Da Câmara"/>
    <s v="03.03.10"/>
    <x v="13"/>
    <x v="0"/>
    <x v="3"/>
    <x v="3"/>
    <x v="0"/>
    <x v="0"/>
    <x v="2"/>
    <x v="0"/>
    <x v="8"/>
    <s v="2024-10-08"/>
    <x v="3"/>
    <n v="3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425"/>
    <x v="3374"/>
    <x v="0"/>
    <x v="1"/>
    <x v="0"/>
    <s v="03.03.10"/>
    <x v="8"/>
    <x v="0"/>
    <x v="4"/>
    <s v="Receitas Da Câmara"/>
    <s v="03.03.10"/>
    <s v="Receitas Da Câmara"/>
    <s v="03.03.10"/>
    <x v="18"/>
    <x v="0"/>
    <x v="0"/>
    <x v="0"/>
    <x v="0"/>
    <x v="0"/>
    <x v="2"/>
    <x v="0"/>
    <x v="8"/>
    <s v="2024-10-08"/>
    <x v="3"/>
    <n v="74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3375"/>
    <x v="0"/>
    <x v="0"/>
    <x v="0"/>
    <s v="03.16.23"/>
    <x v="14"/>
    <x v="0"/>
    <x v="0"/>
    <s v="Direção da Educação, Formação Profissional, Emprego"/>
    <s v="03.16.23"/>
    <s v="Direção da Educação, Formação Profissional, Emprego"/>
    <s v="03.16.23"/>
    <x v="3"/>
    <x v="0"/>
    <x v="0"/>
    <x v="1"/>
    <x v="0"/>
    <x v="0"/>
    <x v="0"/>
    <x v="0"/>
    <x v="10"/>
    <s v="2024-11-15"/>
    <x v="3"/>
    <n v="2400"/>
    <x v="0"/>
    <m/>
    <x v="0"/>
    <m/>
    <x v="305"/>
    <n v="100404863"/>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o Sr. CARLOS ARMANDO ROCHA FERNANDES, pela sua deslocação em missão de serviço a cidade da Praia e Assomada nos dia 23,24/10 de 2024, conforme justificativo em anexo. "/>
  </r>
  <r>
    <x v="0"/>
    <n v="0"/>
    <n v="0"/>
    <n v="0"/>
    <n v="7200"/>
    <x v="3376"/>
    <x v="0"/>
    <x v="0"/>
    <x v="0"/>
    <s v="03.16.02"/>
    <x v="3"/>
    <x v="0"/>
    <x v="0"/>
    <s v="Gabinete do Presidente"/>
    <s v="03.16.02"/>
    <s v="Gabinete do Presidente"/>
    <s v="03.16.02"/>
    <x v="3"/>
    <x v="0"/>
    <x v="0"/>
    <x v="1"/>
    <x v="0"/>
    <x v="0"/>
    <x v="0"/>
    <x v="0"/>
    <x v="10"/>
    <s v="2024-11-15"/>
    <x v="3"/>
    <n v="7200"/>
    <x v="0"/>
    <m/>
    <x v="0"/>
    <m/>
    <x v="3"/>
    <n v="100478720"/>
    <x v="0"/>
    <x v="0"/>
    <s v="Gabinete do Presidente"/>
    <s v="ORI"/>
    <x v="0"/>
    <m/>
    <x v="0"/>
    <x v="0"/>
    <x v="0"/>
    <x v="0"/>
    <x v="0"/>
    <x v="0"/>
    <x v="0"/>
    <x v="0"/>
    <x v="0"/>
    <x v="0"/>
    <x v="0"/>
    <s v="Gabinete do Presidente"/>
    <x v="0"/>
    <x v="0"/>
    <x v="0"/>
    <x v="0"/>
    <x v="0"/>
    <x v="0"/>
    <x v="0"/>
    <x v="0"/>
    <x v="0"/>
    <x v="0"/>
    <x v="0"/>
    <x v="0"/>
    <s v="Ajuda de custo a favor do Sr. Moises Rosario Leal Gomes Landim, pela sua deslocação em missão de serviço a cidade da Praia nos dia 07,09,21,24/10 de 2024, conforme justificativo em anexo. "/>
  </r>
  <r>
    <x v="0"/>
    <n v="0"/>
    <n v="0"/>
    <n v="0"/>
    <n v="2800"/>
    <x v="3377"/>
    <x v="0"/>
    <x v="0"/>
    <x v="0"/>
    <s v="03.16.15"/>
    <x v="0"/>
    <x v="0"/>
    <x v="0"/>
    <s v="Direção Financeira"/>
    <s v="03.16.15"/>
    <s v="Direção Financeira"/>
    <s v="03.16.15"/>
    <x v="3"/>
    <x v="0"/>
    <x v="0"/>
    <x v="1"/>
    <x v="0"/>
    <x v="0"/>
    <x v="0"/>
    <x v="0"/>
    <x v="10"/>
    <s v="2024-11-15"/>
    <x v="3"/>
    <n v="2800"/>
    <x v="0"/>
    <m/>
    <x v="0"/>
    <m/>
    <x v="78"/>
    <n v="100477691"/>
    <x v="0"/>
    <x v="0"/>
    <s v="Direção Financeira"/>
    <s v="ORI"/>
    <x v="0"/>
    <m/>
    <x v="0"/>
    <x v="0"/>
    <x v="0"/>
    <x v="0"/>
    <x v="0"/>
    <x v="0"/>
    <x v="0"/>
    <x v="0"/>
    <x v="0"/>
    <x v="0"/>
    <x v="0"/>
    <s v="Direção Financeira"/>
    <x v="0"/>
    <x v="0"/>
    <x v="0"/>
    <x v="0"/>
    <x v="0"/>
    <x v="0"/>
    <x v="0"/>
    <x v="0"/>
    <x v="0"/>
    <x v="0"/>
    <x v="0"/>
    <x v="0"/>
    <s v="Ajuda de custo e subsidio de transporte a favor do Sr. Austelino Cardoso Martins, pela sua deslocação em missão de serviço a cidade da Praia, conforme justificativo em anexo."/>
  </r>
  <r>
    <x v="0"/>
    <n v="0"/>
    <n v="0"/>
    <n v="0"/>
    <n v="3000"/>
    <x v="3378"/>
    <x v="0"/>
    <x v="0"/>
    <x v="0"/>
    <s v="01.25.05.12"/>
    <x v="10"/>
    <x v="3"/>
    <x v="3"/>
    <s v="Saúde"/>
    <s v="01.25.05"/>
    <s v="Saúde"/>
    <s v="01.25.05"/>
    <x v="7"/>
    <x v="0"/>
    <x v="4"/>
    <x v="4"/>
    <x v="0"/>
    <x v="1"/>
    <x v="0"/>
    <x v="0"/>
    <x v="10"/>
    <s v="2024-11-19"/>
    <x v="3"/>
    <n v="3000"/>
    <x v="0"/>
    <m/>
    <x v="0"/>
    <m/>
    <x v="503"/>
    <n v="100476094"/>
    <x v="0"/>
    <x v="0"/>
    <s v="Promoção e Inclusão Social"/>
    <s v="ORI"/>
    <x v="0"/>
    <m/>
    <x v="0"/>
    <x v="0"/>
    <x v="0"/>
    <x v="0"/>
    <x v="0"/>
    <x v="0"/>
    <x v="0"/>
    <x v="0"/>
    <x v="0"/>
    <x v="0"/>
    <x v="0"/>
    <s v="Promoção e Inclusão Social"/>
    <x v="0"/>
    <x v="0"/>
    <x v="0"/>
    <x v="0"/>
    <x v="1"/>
    <x v="0"/>
    <x v="0"/>
    <x v="0"/>
    <x v="0"/>
    <x v="0"/>
    <x v="0"/>
    <x v="0"/>
    <s v="Apoio social a favor de Ana Furtado De Oliveira Vieira da Silva, para assistêntancia social, conforme anexo."/>
  </r>
  <r>
    <x v="0"/>
    <n v="0"/>
    <n v="0"/>
    <n v="0"/>
    <n v="121408"/>
    <x v="3379"/>
    <x v="0"/>
    <x v="0"/>
    <x v="0"/>
    <s v="03.16.15"/>
    <x v="0"/>
    <x v="0"/>
    <x v="0"/>
    <s v="Direção Financeira"/>
    <s v="03.16.15"/>
    <s v="Direção Financeira"/>
    <s v="03.16.15"/>
    <x v="74"/>
    <x v="0"/>
    <x v="0"/>
    <x v="0"/>
    <x v="0"/>
    <x v="0"/>
    <x v="0"/>
    <x v="0"/>
    <x v="10"/>
    <s v="2024-11-22"/>
    <x v="3"/>
    <n v="121408"/>
    <x v="0"/>
    <m/>
    <x v="0"/>
    <m/>
    <x v="138"/>
    <n v="100391760"/>
    <x v="0"/>
    <x v="0"/>
    <s v="Direção Financeira"/>
    <s v="ORI"/>
    <x v="0"/>
    <m/>
    <x v="0"/>
    <x v="0"/>
    <x v="0"/>
    <x v="0"/>
    <x v="0"/>
    <x v="0"/>
    <x v="0"/>
    <x v="0"/>
    <x v="0"/>
    <x v="0"/>
    <x v="0"/>
    <s v="Direção Financeira"/>
    <x v="0"/>
    <x v="0"/>
    <x v="0"/>
    <x v="0"/>
    <x v="0"/>
    <x v="0"/>
    <x v="0"/>
    <x v="0"/>
    <x v="0"/>
    <x v="0"/>
    <x v="0"/>
    <x v="0"/>
    <s v="Pagamento referente a aquisição de peças, conforme proposta em anexo."/>
  </r>
  <r>
    <x v="0"/>
    <n v="0"/>
    <n v="0"/>
    <n v="0"/>
    <n v="200000"/>
    <x v="3380"/>
    <x v="0"/>
    <x v="0"/>
    <x v="0"/>
    <s v="03.16.15"/>
    <x v="0"/>
    <x v="0"/>
    <x v="0"/>
    <s v="Direção Financeira"/>
    <s v="03.16.15"/>
    <s v="Direção Financeira"/>
    <s v="03.16.15"/>
    <x v="36"/>
    <x v="0"/>
    <x v="0"/>
    <x v="0"/>
    <x v="0"/>
    <x v="0"/>
    <x v="0"/>
    <x v="0"/>
    <x v="10"/>
    <s v="2024-11-25"/>
    <x v="3"/>
    <n v="200000"/>
    <x v="0"/>
    <m/>
    <x v="0"/>
    <m/>
    <x v="1"/>
    <n v="100476920"/>
    <x v="0"/>
    <x v="0"/>
    <s v="Direção Financeira"/>
    <s v="ORI"/>
    <x v="0"/>
    <m/>
    <x v="0"/>
    <x v="0"/>
    <x v="0"/>
    <x v="0"/>
    <x v="0"/>
    <x v="0"/>
    <x v="0"/>
    <x v="0"/>
    <x v="0"/>
    <x v="0"/>
    <x v="0"/>
    <s v="Direção Financeira"/>
    <x v="0"/>
    <x v="0"/>
    <x v="0"/>
    <x v="0"/>
    <x v="0"/>
    <x v="0"/>
    <x v="0"/>
    <x v="0"/>
    <x v="0"/>
    <x v="0"/>
    <x v="0"/>
    <x v="0"/>
    <s v="Pagamento a favor de Felisberto Carvalho, pela aquisição de combustíveis destinados a viatura afeto aos serviços da CMSM, conforme anexo."/>
  </r>
  <r>
    <x v="0"/>
    <n v="0"/>
    <n v="0"/>
    <n v="0"/>
    <n v="769"/>
    <x v="3381"/>
    <x v="0"/>
    <x v="0"/>
    <x v="0"/>
    <s v="03.16.12"/>
    <x v="40"/>
    <x v="0"/>
    <x v="0"/>
    <s v="Direcção de Urbanismo"/>
    <s v="03.16.12"/>
    <s v="Direcção de Urbanismo"/>
    <s v="03.16.12"/>
    <x v="31"/>
    <x v="0"/>
    <x v="0"/>
    <x v="1"/>
    <x v="0"/>
    <x v="0"/>
    <x v="0"/>
    <x v="0"/>
    <x v="10"/>
    <s v="2024-11-25"/>
    <x v="3"/>
    <n v="769"/>
    <x v="0"/>
    <m/>
    <x v="0"/>
    <m/>
    <x v="19"/>
    <n v="100474706"/>
    <x v="0"/>
    <x v="6"/>
    <s v="Direcção de Urbanismo"/>
    <s v="ORI"/>
    <x v="0"/>
    <m/>
    <x v="0"/>
    <x v="0"/>
    <x v="0"/>
    <x v="0"/>
    <x v="0"/>
    <x v="0"/>
    <x v="0"/>
    <x v="0"/>
    <x v="0"/>
    <x v="0"/>
    <x v="0"/>
    <s v="Direcção de Urbanismo"/>
    <x v="0"/>
    <x v="0"/>
    <x v="0"/>
    <x v="0"/>
    <x v="0"/>
    <x v="0"/>
    <x v="0"/>
    <x v="0"/>
    <x v="0"/>
    <x v="0"/>
    <x v="6"/>
    <x v="0"/>
    <s v="Pagamento de salário referente a 11-2024"/>
  </r>
  <r>
    <x v="0"/>
    <n v="0"/>
    <n v="0"/>
    <n v="0"/>
    <n v="481"/>
    <x v="3381"/>
    <x v="0"/>
    <x v="0"/>
    <x v="0"/>
    <s v="03.16.12"/>
    <x v="40"/>
    <x v="0"/>
    <x v="0"/>
    <s v="Direcção de Urbanismo"/>
    <s v="03.16.12"/>
    <s v="Direcção de Urbanismo"/>
    <s v="03.16.12"/>
    <x v="60"/>
    <x v="0"/>
    <x v="0"/>
    <x v="0"/>
    <x v="0"/>
    <x v="0"/>
    <x v="0"/>
    <x v="0"/>
    <x v="10"/>
    <s v="2024-11-25"/>
    <x v="3"/>
    <n v="481"/>
    <x v="0"/>
    <m/>
    <x v="0"/>
    <m/>
    <x v="19"/>
    <n v="100474706"/>
    <x v="0"/>
    <x v="6"/>
    <s v="Direcção de Urbanismo"/>
    <s v="ORI"/>
    <x v="0"/>
    <m/>
    <x v="0"/>
    <x v="0"/>
    <x v="0"/>
    <x v="0"/>
    <x v="0"/>
    <x v="0"/>
    <x v="0"/>
    <x v="0"/>
    <x v="0"/>
    <x v="0"/>
    <x v="0"/>
    <s v="Direcção de Urbanismo"/>
    <x v="0"/>
    <x v="0"/>
    <x v="0"/>
    <x v="0"/>
    <x v="0"/>
    <x v="0"/>
    <x v="0"/>
    <x v="0"/>
    <x v="0"/>
    <x v="0"/>
    <x v="6"/>
    <x v="0"/>
    <s v="Pagamento de salário referente a 11-2024"/>
  </r>
  <r>
    <x v="0"/>
    <n v="0"/>
    <n v="0"/>
    <n v="0"/>
    <n v="4590"/>
    <x v="3381"/>
    <x v="0"/>
    <x v="0"/>
    <x v="0"/>
    <s v="03.16.12"/>
    <x v="40"/>
    <x v="0"/>
    <x v="0"/>
    <s v="Direcção de Urbanismo"/>
    <s v="03.16.12"/>
    <s v="Direcção de Urbanismo"/>
    <s v="03.16.12"/>
    <x v="30"/>
    <x v="0"/>
    <x v="0"/>
    <x v="0"/>
    <x v="1"/>
    <x v="0"/>
    <x v="0"/>
    <x v="0"/>
    <x v="10"/>
    <s v="2024-11-25"/>
    <x v="3"/>
    <n v="4590"/>
    <x v="0"/>
    <m/>
    <x v="0"/>
    <m/>
    <x v="19"/>
    <n v="100474706"/>
    <x v="0"/>
    <x v="6"/>
    <s v="Direcção de Urbanismo"/>
    <s v="ORI"/>
    <x v="0"/>
    <m/>
    <x v="0"/>
    <x v="0"/>
    <x v="0"/>
    <x v="0"/>
    <x v="0"/>
    <x v="0"/>
    <x v="0"/>
    <x v="0"/>
    <x v="0"/>
    <x v="0"/>
    <x v="0"/>
    <s v="Direcção de Urbanismo"/>
    <x v="0"/>
    <x v="0"/>
    <x v="0"/>
    <x v="0"/>
    <x v="0"/>
    <x v="0"/>
    <x v="0"/>
    <x v="0"/>
    <x v="0"/>
    <x v="0"/>
    <x v="6"/>
    <x v="0"/>
    <s v="Pagamento de salário referente a 11-2024"/>
  </r>
  <r>
    <x v="0"/>
    <n v="0"/>
    <n v="0"/>
    <n v="0"/>
    <n v="11471"/>
    <x v="3381"/>
    <x v="0"/>
    <x v="0"/>
    <x v="0"/>
    <s v="03.16.12"/>
    <x v="40"/>
    <x v="0"/>
    <x v="0"/>
    <s v="Direcção de Urbanismo"/>
    <s v="03.16.12"/>
    <s v="Direcção de Urbanismo"/>
    <s v="03.16.12"/>
    <x v="31"/>
    <x v="0"/>
    <x v="0"/>
    <x v="1"/>
    <x v="0"/>
    <x v="0"/>
    <x v="0"/>
    <x v="0"/>
    <x v="10"/>
    <s v="2024-11-25"/>
    <x v="3"/>
    <n v="11471"/>
    <x v="0"/>
    <m/>
    <x v="0"/>
    <m/>
    <x v="6"/>
    <n v="100474914"/>
    <x v="0"/>
    <x v="0"/>
    <s v="Direcção de Urbanismo"/>
    <s v="ORI"/>
    <x v="0"/>
    <m/>
    <x v="0"/>
    <x v="0"/>
    <x v="0"/>
    <x v="0"/>
    <x v="0"/>
    <x v="0"/>
    <x v="0"/>
    <x v="0"/>
    <x v="0"/>
    <x v="0"/>
    <x v="0"/>
    <s v="Direcção de Urbanismo"/>
    <x v="0"/>
    <x v="0"/>
    <x v="0"/>
    <x v="0"/>
    <x v="0"/>
    <x v="0"/>
    <x v="0"/>
    <x v="0"/>
    <x v="0"/>
    <x v="0"/>
    <x v="0"/>
    <x v="0"/>
    <s v="Pagamento de salário referente a 11-2024"/>
  </r>
  <r>
    <x v="0"/>
    <n v="0"/>
    <n v="0"/>
    <n v="0"/>
    <n v="7186"/>
    <x v="3381"/>
    <x v="0"/>
    <x v="0"/>
    <x v="0"/>
    <s v="03.16.12"/>
    <x v="40"/>
    <x v="0"/>
    <x v="0"/>
    <s v="Direcção de Urbanismo"/>
    <s v="03.16.12"/>
    <s v="Direcção de Urbanismo"/>
    <s v="03.16.12"/>
    <x v="60"/>
    <x v="0"/>
    <x v="0"/>
    <x v="0"/>
    <x v="0"/>
    <x v="0"/>
    <x v="0"/>
    <x v="0"/>
    <x v="10"/>
    <s v="2024-11-25"/>
    <x v="3"/>
    <n v="7186"/>
    <x v="0"/>
    <m/>
    <x v="0"/>
    <m/>
    <x v="6"/>
    <n v="100474914"/>
    <x v="0"/>
    <x v="0"/>
    <s v="Direcção de Urbanismo"/>
    <s v="ORI"/>
    <x v="0"/>
    <m/>
    <x v="0"/>
    <x v="0"/>
    <x v="0"/>
    <x v="0"/>
    <x v="0"/>
    <x v="0"/>
    <x v="0"/>
    <x v="0"/>
    <x v="0"/>
    <x v="0"/>
    <x v="0"/>
    <s v="Direcção de Urbanismo"/>
    <x v="0"/>
    <x v="0"/>
    <x v="0"/>
    <x v="0"/>
    <x v="0"/>
    <x v="0"/>
    <x v="0"/>
    <x v="0"/>
    <x v="0"/>
    <x v="0"/>
    <x v="0"/>
    <x v="0"/>
    <s v="Pagamento de salário referente a 11-2024"/>
  </r>
  <r>
    <x v="0"/>
    <n v="0"/>
    <n v="0"/>
    <n v="0"/>
    <n v="68410"/>
    <x v="3381"/>
    <x v="0"/>
    <x v="0"/>
    <x v="0"/>
    <s v="03.16.12"/>
    <x v="40"/>
    <x v="0"/>
    <x v="0"/>
    <s v="Direcção de Urbanismo"/>
    <s v="03.16.12"/>
    <s v="Direcção de Urbanismo"/>
    <s v="03.16.12"/>
    <x v="30"/>
    <x v="0"/>
    <x v="0"/>
    <x v="0"/>
    <x v="1"/>
    <x v="0"/>
    <x v="0"/>
    <x v="0"/>
    <x v="10"/>
    <s v="2024-11-25"/>
    <x v="3"/>
    <n v="68410"/>
    <x v="0"/>
    <m/>
    <x v="0"/>
    <m/>
    <x v="6"/>
    <n v="100474914"/>
    <x v="0"/>
    <x v="0"/>
    <s v="Direcção de Urbanismo"/>
    <s v="ORI"/>
    <x v="0"/>
    <m/>
    <x v="0"/>
    <x v="0"/>
    <x v="0"/>
    <x v="0"/>
    <x v="0"/>
    <x v="0"/>
    <x v="0"/>
    <x v="0"/>
    <x v="0"/>
    <x v="0"/>
    <x v="0"/>
    <s v="Direcção de Urbanismo"/>
    <x v="0"/>
    <x v="0"/>
    <x v="0"/>
    <x v="0"/>
    <x v="0"/>
    <x v="0"/>
    <x v="0"/>
    <x v="0"/>
    <x v="0"/>
    <x v="0"/>
    <x v="0"/>
    <x v="0"/>
    <s v="Pagamento de salário referente a 11-2024"/>
  </r>
  <r>
    <x v="0"/>
    <n v="0"/>
    <n v="0"/>
    <n v="0"/>
    <n v="10400"/>
    <x v="3382"/>
    <x v="0"/>
    <x v="0"/>
    <x v="0"/>
    <s v="03.16.15"/>
    <x v="0"/>
    <x v="0"/>
    <x v="0"/>
    <s v="Direção Financeira"/>
    <s v="03.16.15"/>
    <s v="Direção Financeira"/>
    <s v="03.16.15"/>
    <x v="3"/>
    <x v="0"/>
    <x v="0"/>
    <x v="1"/>
    <x v="0"/>
    <x v="0"/>
    <x v="0"/>
    <x v="0"/>
    <x v="10"/>
    <s v="2024-11-26"/>
    <x v="3"/>
    <n v="10400"/>
    <x v="0"/>
    <m/>
    <x v="0"/>
    <m/>
    <x v="204"/>
    <n v="100463625"/>
    <x v="0"/>
    <x v="0"/>
    <s v="Direção Financeira"/>
    <s v="ORI"/>
    <x v="0"/>
    <m/>
    <x v="0"/>
    <x v="0"/>
    <x v="0"/>
    <x v="0"/>
    <x v="0"/>
    <x v="0"/>
    <x v="0"/>
    <x v="0"/>
    <x v="0"/>
    <x v="0"/>
    <x v="0"/>
    <s v="Direção Financeira"/>
    <x v="0"/>
    <x v="0"/>
    <x v="0"/>
    <x v="0"/>
    <x v="0"/>
    <x v="0"/>
    <x v="0"/>
    <x v="0"/>
    <x v="0"/>
    <x v="0"/>
    <x v="0"/>
    <x v="0"/>
    <s v="Ajuda de custo a favor do Sr. IVALDINA MENDES VAZ, pela sua deslocação em missão de serviço a cidade da Órgão nos dia 18,19,20,21/11 e Praia nos dia 8,9,10/11 de 2024, conforme justificativo em anexo.   "/>
  </r>
  <r>
    <x v="0"/>
    <n v="0"/>
    <n v="0"/>
    <n v="0"/>
    <n v="10834"/>
    <x v="3383"/>
    <x v="0"/>
    <x v="1"/>
    <x v="0"/>
    <s v="80.02.01"/>
    <x v="2"/>
    <x v="2"/>
    <x v="2"/>
    <s v="Retenções Iur"/>
    <s v="80.02.01"/>
    <s v="Retenções Iur"/>
    <s v="80.02.01"/>
    <x v="2"/>
    <x v="0"/>
    <x v="1"/>
    <x v="0"/>
    <x v="1"/>
    <x v="2"/>
    <x v="2"/>
    <x v="0"/>
    <x v="10"/>
    <s v="2024-11-22"/>
    <x v="3"/>
    <n v="10834"/>
    <x v="0"/>
    <m/>
    <x v="0"/>
    <m/>
    <x v="2"/>
    <n v="100474696"/>
    <x v="0"/>
    <x v="0"/>
    <s v="Retenções Iur"/>
    <s v="ORI"/>
    <x v="0"/>
    <s v="RIUR"/>
    <x v="0"/>
    <x v="0"/>
    <x v="0"/>
    <x v="0"/>
    <x v="0"/>
    <x v="0"/>
    <x v="0"/>
    <x v="0"/>
    <x v="0"/>
    <x v="0"/>
    <x v="0"/>
    <s v="Retenções Iur"/>
    <x v="0"/>
    <x v="0"/>
    <x v="0"/>
    <x v="0"/>
    <x v="2"/>
    <x v="0"/>
    <x v="0"/>
    <x v="0"/>
    <x v="0"/>
    <x v="1"/>
    <x v="0"/>
    <x v="0"/>
    <s v="RETENCAO OT"/>
  </r>
  <r>
    <x v="0"/>
    <n v="0"/>
    <n v="0"/>
    <n v="0"/>
    <n v="8213"/>
    <x v="3384"/>
    <x v="0"/>
    <x v="1"/>
    <x v="0"/>
    <s v="80.02.10.01"/>
    <x v="16"/>
    <x v="2"/>
    <x v="2"/>
    <s v="Outros"/>
    <s v="80.02.10"/>
    <s v="Outros"/>
    <s v="80.02.10"/>
    <x v="37"/>
    <x v="0"/>
    <x v="1"/>
    <x v="0"/>
    <x v="1"/>
    <x v="2"/>
    <x v="2"/>
    <x v="0"/>
    <x v="10"/>
    <s v="2024-11-22"/>
    <x v="3"/>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800"/>
    <x v="3385"/>
    <x v="0"/>
    <x v="1"/>
    <x v="0"/>
    <s v="80.02.10.01"/>
    <x v="16"/>
    <x v="2"/>
    <x v="2"/>
    <s v="Outros"/>
    <s v="80.02.10"/>
    <s v="Outros"/>
    <s v="80.02.10"/>
    <x v="37"/>
    <x v="0"/>
    <x v="1"/>
    <x v="0"/>
    <x v="1"/>
    <x v="2"/>
    <x v="2"/>
    <x v="0"/>
    <x v="10"/>
    <s v="2024-11-22"/>
    <x v="3"/>
    <n v="680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00"/>
    <x v="3386"/>
    <x v="0"/>
    <x v="1"/>
    <x v="0"/>
    <s v="80.02.10.23"/>
    <x v="46"/>
    <x v="2"/>
    <x v="2"/>
    <s v="Outros"/>
    <s v="80.02.10"/>
    <s v="Outros"/>
    <s v="80.02.10"/>
    <x v="67"/>
    <x v="0"/>
    <x v="1"/>
    <x v="0"/>
    <x v="1"/>
    <x v="2"/>
    <x v="2"/>
    <x v="0"/>
    <x v="10"/>
    <s v="2024-11-22"/>
    <x v="3"/>
    <n v="600"/>
    <x v="0"/>
    <m/>
    <x v="0"/>
    <m/>
    <x v="136"/>
    <n v="100478986"/>
    <x v="0"/>
    <x v="0"/>
    <s v="Retenções SISCAP"/>
    <s v="ORI"/>
    <x v="0"/>
    <s v="SISCAP"/>
    <x v="0"/>
    <x v="0"/>
    <x v="0"/>
    <x v="0"/>
    <x v="0"/>
    <x v="0"/>
    <x v="0"/>
    <x v="0"/>
    <x v="0"/>
    <x v="0"/>
    <x v="0"/>
    <s v="Retenções SISCAP"/>
    <x v="0"/>
    <x v="0"/>
    <x v="0"/>
    <x v="0"/>
    <x v="2"/>
    <x v="0"/>
    <x v="0"/>
    <x v="0"/>
    <x v="0"/>
    <x v="1"/>
    <x v="0"/>
    <x v="0"/>
    <s v="RETENCAO OT"/>
  </r>
  <r>
    <x v="0"/>
    <n v="0"/>
    <n v="0"/>
    <n v="0"/>
    <n v="850"/>
    <x v="3387"/>
    <x v="0"/>
    <x v="1"/>
    <x v="0"/>
    <s v="80.02.10.24"/>
    <x v="47"/>
    <x v="2"/>
    <x v="2"/>
    <s v="Outros"/>
    <s v="80.02.10"/>
    <s v="Outros"/>
    <s v="80.02.10"/>
    <x v="67"/>
    <x v="0"/>
    <x v="1"/>
    <x v="0"/>
    <x v="1"/>
    <x v="2"/>
    <x v="2"/>
    <x v="0"/>
    <x v="10"/>
    <s v="2024-11-22"/>
    <x v="3"/>
    <n v="850"/>
    <x v="0"/>
    <m/>
    <x v="0"/>
    <m/>
    <x v="18"/>
    <n v="100478987"/>
    <x v="0"/>
    <x v="0"/>
    <s v="Retenções SIACSA"/>
    <s v="ORI"/>
    <x v="0"/>
    <s v="SIACSA"/>
    <x v="0"/>
    <x v="0"/>
    <x v="0"/>
    <x v="0"/>
    <x v="0"/>
    <x v="0"/>
    <x v="0"/>
    <x v="0"/>
    <x v="0"/>
    <x v="0"/>
    <x v="0"/>
    <s v="Retenções SIACSA"/>
    <x v="0"/>
    <x v="0"/>
    <x v="0"/>
    <x v="0"/>
    <x v="2"/>
    <x v="0"/>
    <x v="0"/>
    <x v="0"/>
    <x v="0"/>
    <x v="1"/>
    <x v="0"/>
    <x v="0"/>
    <s v="RETENCAO OT"/>
  </r>
  <r>
    <x v="0"/>
    <n v="0"/>
    <n v="0"/>
    <n v="0"/>
    <n v="1541"/>
    <x v="3388"/>
    <x v="0"/>
    <x v="1"/>
    <x v="0"/>
    <s v="80.02.10.26"/>
    <x v="13"/>
    <x v="2"/>
    <x v="2"/>
    <s v="Outros"/>
    <s v="80.02.10"/>
    <s v="Outros"/>
    <s v="80.02.10"/>
    <x v="34"/>
    <x v="0"/>
    <x v="1"/>
    <x v="9"/>
    <x v="1"/>
    <x v="2"/>
    <x v="2"/>
    <x v="0"/>
    <x v="10"/>
    <s v="2024-11-22"/>
    <x v="3"/>
    <n v="1541"/>
    <x v="0"/>
    <m/>
    <x v="0"/>
    <m/>
    <x v="15"/>
    <n v="100479277"/>
    <x v="0"/>
    <x v="0"/>
    <s v="Retenção Sansung"/>
    <s v="ORI"/>
    <x v="0"/>
    <s v="RS"/>
    <x v="0"/>
    <x v="0"/>
    <x v="0"/>
    <x v="0"/>
    <x v="0"/>
    <x v="0"/>
    <x v="0"/>
    <x v="0"/>
    <x v="0"/>
    <x v="0"/>
    <x v="0"/>
    <s v="Retenção Sansung"/>
    <x v="0"/>
    <x v="0"/>
    <x v="0"/>
    <x v="0"/>
    <x v="2"/>
    <x v="0"/>
    <x v="0"/>
    <x v="0"/>
    <x v="0"/>
    <x v="1"/>
    <x v="0"/>
    <x v="0"/>
    <s v="RETENCAO OT"/>
  </r>
  <r>
    <x v="0"/>
    <n v="0"/>
    <n v="0"/>
    <n v="0"/>
    <n v="46769"/>
    <x v="3389"/>
    <x v="0"/>
    <x v="1"/>
    <x v="0"/>
    <s v="80.02.01"/>
    <x v="2"/>
    <x v="2"/>
    <x v="2"/>
    <s v="Retenções Iur"/>
    <s v="80.02.01"/>
    <s v="Retenções Iur"/>
    <s v="80.02.01"/>
    <x v="2"/>
    <x v="0"/>
    <x v="1"/>
    <x v="0"/>
    <x v="1"/>
    <x v="2"/>
    <x v="2"/>
    <x v="0"/>
    <x v="10"/>
    <s v="2024-11-22"/>
    <x v="3"/>
    <n v="46769"/>
    <x v="0"/>
    <m/>
    <x v="0"/>
    <m/>
    <x v="2"/>
    <n v="100474696"/>
    <x v="0"/>
    <x v="0"/>
    <s v="Retenções Iur"/>
    <s v="ORI"/>
    <x v="0"/>
    <s v="RIUR"/>
    <x v="0"/>
    <x v="0"/>
    <x v="0"/>
    <x v="0"/>
    <x v="0"/>
    <x v="0"/>
    <x v="0"/>
    <x v="0"/>
    <x v="0"/>
    <x v="0"/>
    <x v="0"/>
    <s v="Retenções Iur"/>
    <x v="0"/>
    <x v="0"/>
    <x v="0"/>
    <x v="0"/>
    <x v="2"/>
    <x v="0"/>
    <x v="0"/>
    <x v="0"/>
    <x v="0"/>
    <x v="1"/>
    <x v="0"/>
    <x v="0"/>
    <s v="RETENCAO OT"/>
  </r>
  <r>
    <x v="0"/>
    <n v="0"/>
    <n v="0"/>
    <n v="0"/>
    <n v="200"/>
    <x v="3390"/>
    <x v="0"/>
    <x v="1"/>
    <x v="0"/>
    <s v="80.02.10.28"/>
    <x v="60"/>
    <x v="2"/>
    <x v="2"/>
    <s v="Outros"/>
    <s v="80.02.10"/>
    <s v="Outros"/>
    <s v="80.02.10"/>
    <x v="34"/>
    <x v="0"/>
    <x v="1"/>
    <x v="9"/>
    <x v="1"/>
    <x v="2"/>
    <x v="2"/>
    <x v="0"/>
    <x v="10"/>
    <s v="2024-11-22"/>
    <x v="3"/>
    <n v="200"/>
    <x v="0"/>
    <m/>
    <x v="0"/>
    <m/>
    <x v="17"/>
    <n v="100479279"/>
    <x v="0"/>
    <x v="0"/>
    <s v="Desconto Vencimento"/>
    <s v="ORI"/>
    <x v="0"/>
    <s v="DV"/>
    <x v="0"/>
    <x v="0"/>
    <x v="0"/>
    <x v="0"/>
    <x v="0"/>
    <x v="0"/>
    <x v="0"/>
    <x v="0"/>
    <x v="0"/>
    <x v="0"/>
    <x v="0"/>
    <s v="Desconto Vencimento"/>
    <x v="0"/>
    <x v="0"/>
    <x v="0"/>
    <x v="0"/>
    <x v="2"/>
    <x v="0"/>
    <x v="0"/>
    <x v="0"/>
    <x v="0"/>
    <x v="1"/>
    <x v="0"/>
    <x v="0"/>
    <s v="RETENCAO OT"/>
  </r>
  <r>
    <x v="0"/>
    <n v="0"/>
    <n v="0"/>
    <n v="0"/>
    <n v="4129"/>
    <x v="3391"/>
    <x v="0"/>
    <x v="1"/>
    <x v="0"/>
    <s v="80.02.01"/>
    <x v="2"/>
    <x v="2"/>
    <x v="2"/>
    <s v="Retenções Iur"/>
    <s v="80.02.01"/>
    <s v="Retenções Iur"/>
    <s v="80.02.01"/>
    <x v="2"/>
    <x v="0"/>
    <x v="1"/>
    <x v="0"/>
    <x v="1"/>
    <x v="2"/>
    <x v="2"/>
    <x v="0"/>
    <x v="10"/>
    <s v="2024-11-22"/>
    <x v="3"/>
    <n v="4129"/>
    <x v="0"/>
    <m/>
    <x v="0"/>
    <m/>
    <x v="2"/>
    <n v="100474696"/>
    <x v="0"/>
    <x v="0"/>
    <s v="Retenções Iur"/>
    <s v="ORI"/>
    <x v="0"/>
    <s v="RIUR"/>
    <x v="0"/>
    <x v="0"/>
    <x v="0"/>
    <x v="0"/>
    <x v="0"/>
    <x v="0"/>
    <x v="0"/>
    <x v="0"/>
    <x v="0"/>
    <x v="0"/>
    <x v="0"/>
    <s v="Retenções Iur"/>
    <x v="0"/>
    <x v="0"/>
    <x v="0"/>
    <x v="0"/>
    <x v="2"/>
    <x v="0"/>
    <x v="0"/>
    <x v="0"/>
    <x v="0"/>
    <x v="1"/>
    <x v="0"/>
    <x v="0"/>
    <s v="RETENCAO OT"/>
  </r>
  <r>
    <x v="0"/>
    <n v="0"/>
    <n v="0"/>
    <n v="0"/>
    <n v="8233"/>
    <x v="3392"/>
    <x v="0"/>
    <x v="1"/>
    <x v="0"/>
    <s v="80.02.10.21"/>
    <x v="52"/>
    <x v="2"/>
    <x v="2"/>
    <s v="Outros"/>
    <s v="80.02.10"/>
    <s v="Outros"/>
    <s v="80.02.10"/>
    <x v="71"/>
    <x v="0"/>
    <x v="1"/>
    <x v="0"/>
    <x v="1"/>
    <x v="2"/>
    <x v="2"/>
    <x v="0"/>
    <x v="10"/>
    <s v="2024-11-22"/>
    <x v="3"/>
    <n v="82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9000"/>
    <x v="3393"/>
    <x v="0"/>
    <x v="1"/>
    <x v="0"/>
    <s v="80.02.10.03"/>
    <x v="43"/>
    <x v="2"/>
    <x v="2"/>
    <s v="Outros"/>
    <s v="80.02.10"/>
    <s v="Outros"/>
    <s v="80.02.10"/>
    <x v="68"/>
    <x v="0"/>
    <x v="1"/>
    <x v="0"/>
    <x v="1"/>
    <x v="2"/>
    <x v="2"/>
    <x v="0"/>
    <x v="10"/>
    <s v="2024-11-22"/>
    <x v="3"/>
    <n v="9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85314"/>
    <x v="3394"/>
    <x v="0"/>
    <x v="1"/>
    <x v="0"/>
    <s v="80.02.10.01"/>
    <x v="16"/>
    <x v="2"/>
    <x v="2"/>
    <s v="Outros"/>
    <s v="80.02.10"/>
    <s v="Outros"/>
    <s v="80.02.10"/>
    <x v="37"/>
    <x v="0"/>
    <x v="1"/>
    <x v="0"/>
    <x v="1"/>
    <x v="2"/>
    <x v="2"/>
    <x v="0"/>
    <x v="10"/>
    <s v="2024-11-22"/>
    <x v="3"/>
    <n v="85314"/>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550"/>
    <x v="3395"/>
    <x v="0"/>
    <x v="1"/>
    <x v="0"/>
    <s v="80.02.10.02"/>
    <x v="42"/>
    <x v="2"/>
    <x v="2"/>
    <s v="Outros"/>
    <s v="80.02.10"/>
    <s v="Outros"/>
    <s v="80.02.10"/>
    <x v="67"/>
    <x v="0"/>
    <x v="1"/>
    <x v="0"/>
    <x v="1"/>
    <x v="2"/>
    <x v="2"/>
    <x v="0"/>
    <x v="10"/>
    <s v="2024-11-22"/>
    <x v="3"/>
    <n v="2550"/>
    <x v="0"/>
    <m/>
    <x v="0"/>
    <m/>
    <x v="16"/>
    <n v="100474707"/>
    <x v="0"/>
    <x v="0"/>
    <s v="Retençoes STAPS"/>
    <s v="ORI"/>
    <x v="0"/>
    <s v="RSND"/>
    <x v="0"/>
    <x v="0"/>
    <x v="0"/>
    <x v="0"/>
    <x v="0"/>
    <x v="0"/>
    <x v="0"/>
    <x v="0"/>
    <x v="0"/>
    <x v="0"/>
    <x v="0"/>
    <s v="Retençoes STAPS"/>
    <x v="0"/>
    <x v="0"/>
    <x v="0"/>
    <x v="0"/>
    <x v="2"/>
    <x v="0"/>
    <x v="0"/>
    <x v="0"/>
    <x v="0"/>
    <x v="1"/>
    <x v="0"/>
    <x v="0"/>
    <s v="RETENCAO OT"/>
  </r>
  <r>
    <x v="0"/>
    <n v="0"/>
    <n v="0"/>
    <n v="0"/>
    <n v="230"/>
    <x v="3396"/>
    <x v="0"/>
    <x v="1"/>
    <x v="0"/>
    <s v="80.02.10.23"/>
    <x v="46"/>
    <x v="2"/>
    <x v="2"/>
    <s v="Outros"/>
    <s v="80.02.10"/>
    <s v="Outros"/>
    <s v="80.02.10"/>
    <x v="67"/>
    <x v="0"/>
    <x v="1"/>
    <x v="0"/>
    <x v="1"/>
    <x v="2"/>
    <x v="2"/>
    <x v="0"/>
    <x v="10"/>
    <s v="2024-11-22"/>
    <x v="3"/>
    <n v="230"/>
    <x v="0"/>
    <m/>
    <x v="0"/>
    <m/>
    <x v="136"/>
    <n v="100478986"/>
    <x v="0"/>
    <x v="0"/>
    <s v="Retenções SISCAP"/>
    <s v="ORI"/>
    <x v="0"/>
    <s v="SISCAP"/>
    <x v="0"/>
    <x v="0"/>
    <x v="0"/>
    <x v="0"/>
    <x v="0"/>
    <x v="0"/>
    <x v="0"/>
    <x v="0"/>
    <x v="0"/>
    <x v="0"/>
    <x v="0"/>
    <s v="Retenções SISCAP"/>
    <x v="0"/>
    <x v="0"/>
    <x v="0"/>
    <x v="0"/>
    <x v="2"/>
    <x v="0"/>
    <x v="0"/>
    <x v="0"/>
    <x v="0"/>
    <x v="1"/>
    <x v="0"/>
    <x v="0"/>
    <s v="RETENCAO OT"/>
  </r>
  <r>
    <x v="0"/>
    <n v="0"/>
    <n v="0"/>
    <n v="0"/>
    <n v="1180"/>
    <x v="3397"/>
    <x v="0"/>
    <x v="1"/>
    <x v="0"/>
    <s v="80.02.10.24"/>
    <x v="47"/>
    <x v="2"/>
    <x v="2"/>
    <s v="Outros"/>
    <s v="80.02.10"/>
    <s v="Outros"/>
    <s v="80.02.10"/>
    <x v="67"/>
    <x v="0"/>
    <x v="1"/>
    <x v="0"/>
    <x v="1"/>
    <x v="2"/>
    <x v="2"/>
    <x v="0"/>
    <x v="10"/>
    <s v="2024-11-22"/>
    <x v="3"/>
    <n v="1180"/>
    <x v="0"/>
    <m/>
    <x v="0"/>
    <m/>
    <x v="18"/>
    <n v="100478987"/>
    <x v="0"/>
    <x v="0"/>
    <s v="Retenções SIACSA"/>
    <s v="ORI"/>
    <x v="0"/>
    <s v="SIACSA"/>
    <x v="0"/>
    <x v="0"/>
    <x v="0"/>
    <x v="0"/>
    <x v="0"/>
    <x v="0"/>
    <x v="0"/>
    <x v="0"/>
    <x v="0"/>
    <x v="0"/>
    <x v="0"/>
    <s v="Retenções SIACSA"/>
    <x v="0"/>
    <x v="0"/>
    <x v="0"/>
    <x v="0"/>
    <x v="2"/>
    <x v="0"/>
    <x v="0"/>
    <x v="0"/>
    <x v="0"/>
    <x v="1"/>
    <x v="0"/>
    <x v="0"/>
    <s v="RETENCAO OT"/>
  </r>
  <r>
    <x v="0"/>
    <n v="0"/>
    <n v="0"/>
    <n v="0"/>
    <n v="3639"/>
    <x v="3398"/>
    <x v="0"/>
    <x v="1"/>
    <x v="0"/>
    <s v="80.02.10.26"/>
    <x v="13"/>
    <x v="2"/>
    <x v="2"/>
    <s v="Outros"/>
    <s v="80.02.10"/>
    <s v="Outros"/>
    <s v="80.02.10"/>
    <x v="34"/>
    <x v="0"/>
    <x v="1"/>
    <x v="9"/>
    <x v="1"/>
    <x v="2"/>
    <x v="2"/>
    <x v="0"/>
    <x v="10"/>
    <s v="2024-11-22"/>
    <x v="3"/>
    <n v="3639"/>
    <x v="0"/>
    <m/>
    <x v="0"/>
    <m/>
    <x v="15"/>
    <n v="100479277"/>
    <x v="0"/>
    <x v="0"/>
    <s v="Retenção Sansung"/>
    <s v="ORI"/>
    <x v="0"/>
    <s v="RS"/>
    <x v="0"/>
    <x v="0"/>
    <x v="0"/>
    <x v="0"/>
    <x v="0"/>
    <x v="0"/>
    <x v="0"/>
    <x v="0"/>
    <x v="0"/>
    <x v="0"/>
    <x v="0"/>
    <s v="Retenção Sansung"/>
    <x v="0"/>
    <x v="0"/>
    <x v="0"/>
    <x v="0"/>
    <x v="2"/>
    <x v="0"/>
    <x v="0"/>
    <x v="0"/>
    <x v="0"/>
    <x v="1"/>
    <x v="0"/>
    <x v="0"/>
    <s v="RETENCAO OT"/>
  </r>
  <r>
    <x v="0"/>
    <n v="0"/>
    <n v="0"/>
    <n v="0"/>
    <n v="662"/>
    <x v="3399"/>
    <x v="0"/>
    <x v="1"/>
    <x v="0"/>
    <s v="80.02.01"/>
    <x v="2"/>
    <x v="2"/>
    <x v="2"/>
    <s v="Retenções Iur"/>
    <s v="80.02.01"/>
    <s v="Retenções Iur"/>
    <s v="80.02.01"/>
    <x v="2"/>
    <x v="0"/>
    <x v="1"/>
    <x v="0"/>
    <x v="1"/>
    <x v="2"/>
    <x v="2"/>
    <x v="0"/>
    <x v="10"/>
    <s v="2024-11-22"/>
    <x v="3"/>
    <n v="662"/>
    <x v="0"/>
    <m/>
    <x v="0"/>
    <m/>
    <x v="2"/>
    <n v="100474696"/>
    <x v="0"/>
    <x v="0"/>
    <s v="Retenções Iur"/>
    <s v="ORI"/>
    <x v="0"/>
    <s v="RIUR"/>
    <x v="0"/>
    <x v="0"/>
    <x v="0"/>
    <x v="0"/>
    <x v="0"/>
    <x v="0"/>
    <x v="0"/>
    <x v="0"/>
    <x v="0"/>
    <x v="0"/>
    <x v="0"/>
    <s v="Retenções Iur"/>
    <x v="0"/>
    <x v="0"/>
    <x v="0"/>
    <x v="0"/>
    <x v="2"/>
    <x v="0"/>
    <x v="0"/>
    <x v="0"/>
    <x v="0"/>
    <x v="1"/>
    <x v="0"/>
    <x v="0"/>
    <s v="RETENCAO OT"/>
  </r>
  <r>
    <x v="0"/>
    <n v="0"/>
    <n v="0"/>
    <n v="0"/>
    <n v="5000"/>
    <x v="3400"/>
    <x v="0"/>
    <x v="1"/>
    <x v="0"/>
    <s v="80.02.10.28"/>
    <x v="60"/>
    <x v="2"/>
    <x v="2"/>
    <s v="Outros"/>
    <s v="80.02.10"/>
    <s v="Outros"/>
    <s v="80.02.10"/>
    <x v="34"/>
    <x v="0"/>
    <x v="1"/>
    <x v="9"/>
    <x v="1"/>
    <x v="2"/>
    <x v="2"/>
    <x v="0"/>
    <x v="10"/>
    <s v="2024-11-22"/>
    <x v="3"/>
    <n v="5000"/>
    <x v="0"/>
    <m/>
    <x v="0"/>
    <m/>
    <x v="17"/>
    <n v="100479279"/>
    <x v="0"/>
    <x v="0"/>
    <s v="Desconto Vencimento"/>
    <s v="ORI"/>
    <x v="0"/>
    <s v="DV"/>
    <x v="0"/>
    <x v="0"/>
    <x v="0"/>
    <x v="0"/>
    <x v="0"/>
    <x v="0"/>
    <x v="0"/>
    <x v="0"/>
    <x v="0"/>
    <x v="0"/>
    <x v="0"/>
    <s v="Desconto Vencimento"/>
    <x v="0"/>
    <x v="0"/>
    <x v="0"/>
    <x v="0"/>
    <x v="2"/>
    <x v="0"/>
    <x v="0"/>
    <x v="0"/>
    <x v="0"/>
    <x v="1"/>
    <x v="0"/>
    <x v="0"/>
    <s v="RETENCAO OT"/>
  </r>
  <r>
    <x v="0"/>
    <n v="0"/>
    <n v="0"/>
    <n v="0"/>
    <n v="79720"/>
    <x v="3401"/>
    <x v="0"/>
    <x v="1"/>
    <x v="0"/>
    <s v="80.02.10.01"/>
    <x v="16"/>
    <x v="2"/>
    <x v="2"/>
    <s v="Outros"/>
    <s v="80.02.10"/>
    <s v="Outros"/>
    <s v="80.02.10"/>
    <x v="37"/>
    <x v="0"/>
    <x v="1"/>
    <x v="0"/>
    <x v="1"/>
    <x v="2"/>
    <x v="2"/>
    <x v="0"/>
    <x v="10"/>
    <s v="2024-11-22"/>
    <x v="3"/>
    <n v="7972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3280"/>
    <x v="3402"/>
    <x v="0"/>
    <x v="1"/>
    <x v="0"/>
    <s v="80.02.10.02"/>
    <x v="42"/>
    <x v="2"/>
    <x v="2"/>
    <s v="Outros"/>
    <s v="80.02.10"/>
    <s v="Outros"/>
    <s v="80.02.10"/>
    <x v="67"/>
    <x v="0"/>
    <x v="1"/>
    <x v="0"/>
    <x v="1"/>
    <x v="2"/>
    <x v="2"/>
    <x v="0"/>
    <x v="10"/>
    <s v="2024-11-22"/>
    <x v="3"/>
    <n v="3280"/>
    <x v="0"/>
    <m/>
    <x v="0"/>
    <m/>
    <x v="16"/>
    <n v="100474707"/>
    <x v="0"/>
    <x v="0"/>
    <s v="Retençoes STAPS"/>
    <s v="ORI"/>
    <x v="0"/>
    <s v="RSND"/>
    <x v="0"/>
    <x v="0"/>
    <x v="0"/>
    <x v="0"/>
    <x v="0"/>
    <x v="0"/>
    <x v="0"/>
    <x v="0"/>
    <x v="0"/>
    <x v="0"/>
    <x v="0"/>
    <s v="Retençoes STAPS"/>
    <x v="0"/>
    <x v="0"/>
    <x v="0"/>
    <x v="0"/>
    <x v="2"/>
    <x v="0"/>
    <x v="0"/>
    <x v="0"/>
    <x v="0"/>
    <x v="1"/>
    <x v="0"/>
    <x v="0"/>
    <s v="RETENCAO OT"/>
  </r>
  <r>
    <x v="0"/>
    <n v="0"/>
    <n v="0"/>
    <n v="0"/>
    <n v="310"/>
    <x v="3403"/>
    <x v="0"/>
    <x v="1"/>
    <x v="0"/>
    <s v="80.02.10.24"/>
    <x v="47"/>
    <x v="2"/>
    <x v="2"/>
    <s v="Outros"/>
    <s v="80.02.10"/>
    <s v="Outros"/>
    <s v="80.02.10"/>
    <x v="67"/>
    <x v="0"/>
    <x v="1"/>
    <x v="0"/>
    <x v="1"/>
    <x v="2"/>
    <x v="2"/>
    <x v="0"/>
    <x v="10"/>
    <s v="2024-11-22"/>
    <x v="3"/>
    <n v="310"/>
    <x v="0"/>
    <m/>
    <x v="0"/>
    <m/>
    <x v="18"/>
    <n v="100478987"/>
    <x v="0"/>
    <x v="0"/>
    <s v="Retenções SIACSA"/>
    <s v="ORI"/>
    <x v="0"/>
    <s v="SIACSA"/>
    <x v="0"/>
    <x v="0"/>
    <x v="0"/>
    <x v="0"/>
    <x v="0"/>
    <x v="0"/>
    <x v="0"/>
    <x v="0"/>
    <x v="0"/>
    <x v="0"/>
    <x v="0"/>
    <s v="Retenções SIACSA"/>
    <x v="0"/>
    <x v="0"/>
    <x v="0"/>
    <x v="0"/>
    <x v="2"/>
    <x v="0"/>
    <x v="0"/>
    <x v="0"/>
    <x v="0"/>
    <x v="1"/>
    <x v="0"/>
    <x v="0"/>
    <s v="RETENCAO OT"/>
  </r>
  <r>
    <x v="0"/>
    <n v="0"/>
    <n v="0"/>
    <n v="0"/>
    <n v="6963"/>
    <x v="3404"/>
    <x v="0"/>
    <x v="1"/>
    <x v="0"/>
    <s v="80.02.10.26"/>
    <x v="13"/>
    <x v="2"/>
    <x v="2"/>
    <s v="Outros"/>
    <s v="80.02.10"/>
    <s v="Outros"/>
    <s v="80.02.10"/>
    <x v="34"/>
    <x v="0"/>
    <x v="1"/>
    <x v="9"/>
    <x v="1"/>
    <x v="2"/>
    <x v="2"/>
    <x v="0"/>
    <x v="10"/>
    <s v="2024-11-22"/>
    <x v="3"/>
    <n v="6963"/>
    <x v="0"/>
    <m/>
    <x v="0"/>
    <m/>
    <x v="15"/>
    <n v="100479277"/>
    <x v="0"/>
    <x v="0"/>
    <s v="Retenção Sansung"/>
    <s v="ORI"/>
    <x v="0"/>
    <s v="RS"/>
    <x v="0"/>
    <x v="0"/>
    <x v="0"/>
    <x v="0"/>
    <x v="0"/>
    <x v="0"/>
    <x v="0"/>
    <x v="0"/>
    <x v="0"/>
    <x v="0"/>
    <x v="0"/>
    <s v="Retenção Sansung"/>
    <x v="0"/>
    <x v="0"/>
    <x v="0"/>
    <x v="0"/>
    <x v="2"/>
    <x v="0"/>
    <x v="0"/>
    <x v="0"/>
    <x v="0"/>
    <x v="1"/>
    <x v="0"/>
    <x v="0"/>
    <s v="RETENCAO OT"/>
  </r>
  <r>
    <x v="0"/>
    <n v="0"/>
    <n v="0"/>
    <n v="0"/>
    <n v="1400"/>
    <x v="3405"/>
    <x v="0"/>
    <x v="0"/>
    <x v="0"/>
    <s v="03.16.23"/>
    <x v="14"/>
    <x v="0"/>
    <x v="0"/>
    <s v="Direção da Educação, Formação Profissional, Emprego"/>
    <s v="03.16.23"/>
    <s v="Direção da Educação, Formação Profissional, Emprego"/>
    <s v="03.16.23"/>
    <x v="3"/>
    <x v="0"/>
    <x v="0"/>
    <x v="1"/>
    <x v="0"/>
    <x v="0"/>
    <x v="0"/>
    <x v="0"/>
    <x v="10"/>
    <s v="2024-11-28"/>
    <x v="3"/>
    <n v="1400"/>
    <x v="0"/>
    <m/>
    <x v="0"/>
    <m/>
    <x v="305"/>
    <n v="100404863"/>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o Sr. FRANCISCO GOMES CARDOSO, pela sua deslocação em missão de serviço a cidade da Praia no 28/11 de 2024, conforme justificativo em anexo."/>
  </r>
  <r>
    <x v="0"/>
    <n v="0"/>
    <n v="0"/>
    <n v="0"/>
    <n v="3000"/>
    <x v="3406"/>
    <x v="0"/>
    <x v="0"/>
    <x v="0"/>
    <s v="01.25.05.12"/>
    <x v="10"/>
    <x v="3"/>
    <x v="3"/>
    <s v="Saúde"/>
    <s v="01.25.05"/>
    <s v="Saúde"/>
    <s v="01.25.05"/>
    <x v="7"/>
    <x v="0"/>
    <x v="4"/>
    <x v="4"/>
    <x v="0"/>
    <x v="1"/>
    <x v="0"/>
    <x v="0"/>
    <x v="10"/>
    <s v="2024-11-28"/>
    <x v="3"/>
    <n v="3000"/>
    <x v="0"/>
    <m/>
    <x v="0"/>
    <m/>
    <x v="504"/>
    <n v="100479780"/>
    <x v="0"/>
    <x v="0"/>
    <s v="Promoção e Inclusão Social"/>
    <s v="ORI"/>
    <x v="0"/>
    <m/>
    <x v="0"/>
    <x v="0"/>
    <x v="0"/>
    <x v="0"/>
    <x v="0"/>
    <x v="0"/>
    <x v="0"/>
    <x v="0"/>
    <x v="0"/>
    <x v="0"/>
    <x v="0"/>
    <s v="Promoção e Inclusão Social"/>
    <x v="0"/>
    <x v="0"/>
    <x v="0"/>
    <x v="0"/>
    <x v="1"/>
    <x v="0"/>
    <x v="0"/>
    <x v="0"/>
    <x v="0"/>
    <x v="0"/>
    <x v="0"/>
    <x v="0"/>
    <s v="Apoio social a favor da Sra. Bernarda Pereira para assistência social, conforme anexo."/>
  </r>
  <r>
    <x v="0"/>
    <n v="0"/>
    <n v="0"/>
    <n v="0"/>
    <n v="6000"/>
    <x v="3407"/>
    <x v="0"/>
    <x v="0"/>
    <x v="0"/>
    <s v="01.25.04.22"/>
    <x v="7"/>
    <x v="3"/>
    <x v="3"/>
    <s v="Cultura"/>
    <s v="01.25.04"/>
    <s v="Cultura"/>
    <s v="01.25.04"/>
    <x v="4"/>
    <x v="0"/>
    <x v="2"/>
    <x v="2"/>
    <x v="0"/>
    <x v="1"/>
    <x v="0"/>
    <x v="0"/>
    <x v="10"/>
    <s v="2024-11-28"/>
    <x v="3"/>
    <n v="6000"/>
    <x v="0"/>
    <m/>
    <x v="0"/>
    <m/>
    <x v="418"/>
    <n v="10047947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gratificação de grupo de batucadeiras, conforme proposta em anexo."/>
  </r>
  <r>
    <x v="1"/>
    <n v="0"/>
    <n v="0"/>
    <n v="0"/>
    <n v="299000"/>
    <x v="3408"/>
    <x v="0"/>
    <x v="0"/>
    <x v="0"/>
    <s v="01.27.06.80"/>
    <x v="1"/>
    <x v="1"/>
    <x v="1"/>
    <s v="Requalificação Urbana e habitação"/>
    <s v="01.27.06"/>
    <s v="Requalificação Urbana e habitação"/>
    <s v="01.27.06"/>
    <x v="1"/>
    <x v="0"/>
    <x v="0"/>
    <x v="0"/>
    <x v="0"/>
    <x v="1"/>
    <x v="1"/>
    <x v="0"/>
    <x v="10"/>
    <s v="2024-11-28"/>
    <x v="3"/>
    <n v="299000"/>
    <x v="0"/>
    <m/>
    <x v="0"/>
    <m/>
    <x v="55"/>
    <n v="100478943"/>
    <x v="0"/>
    <x v="0"/>
    <s v="Requalificação Urbana de Veneza"/>
    <s v="ORI"/>
    <x v="0"/>
    <m/>
    <x v="0"/>
    <x v="0"/>
    <x v="0"/>
    <x v="0"/>
    <x v="0"/>
    <x v="0"/>
    <x v="0"/>
    <x v="0"/>
    <x v="0"/>
    <x v="0"/>
    <x v="0"/>
    <s v="Requalificação Urbana de Veneza"/>
    <x v="0"/>
    <x v="0"/>
    <x v="0"/>
    <x v="0"/>
    <x v="1"/>
    <x v="0"/>
    <x v="0"/>
    <x v="0"/>
    <x v="0"/>
    <x v="0"/>
    <x v="0"/>
    <x v="0"/>
    <s v="Pagamento a favor Comercio Transporte Construção, para a aquisição de 260saco de cimentos para as obras de requalificação urbana e ambiental de Praia de Veneza, conforme anexo."/>
  </r>
  <r>
    <x v="1"/>
    <n v="0"/>
    <n v="0"/>
    <n v="0"/>
    <n v="272250"/>
    <x v="3409"/>
    <x v="0"/>
    <x v="0"/>
    <x v="0"/>
    <s v="01.28.01.08"/>
    <x v="15"/>
    <x v="4"/>
    <x v="5"/>
    <s v="Habitação Social"/>
    <s v="01.28.01"/>
    <s v="Habitação Social"/>
    <s v="01.28.01"/>
    <x v="1"/>
    <x v="0"/>
    <x v="0"/>
    <x v="0"/>
    <x v="0"/>
    <x v="1"/>
    <x v="1"/>
    <x v="0"/>
    <x v="10"/>
    <s v="2024-11-28"/>
    <x v="3"/>
    <n v="272250"/>
    <x v="0"/>
    <m/>
    <x v="0"/>
    <m/>
    <x v="55"/>
    <n v="100478943"/>
    <x v="0"/>
    <x v="0"/>
    <s v="Habitações Sociais"/>
    <s v="ORI"/>
    <x v="0"/>
    <s v="HS"/>
    <x v="0"/>
    <x v="0"/>
    <x v="0"/>
    <x v="0"/>
    <x v="0"/>
    <x v="0"/>
    <x v="0"/>
    <x v="0"/>
    <x v="0"/>
    <x v="0"/>
    <x v="0"/>
    <s v="Habitações Sociais"/>
    <x v="0"/>
    <x v="0"/>
    <x v="0"/>
    <x v="0"/>
    <x v="1"/>
    <x v="0"/>
    <x v="0"/>
    <x v="0"/>
    <x v="0"/>
    <x v="0"/>
    <x v="0"/>
    <x v="0"/>
    <s v="Pagamento a favor Comercio Transporte Construção, para a aquisição de 150 saco de cimentos, 60 vara de ferro de 8, 60 vara de ferro de 10 e 15 kilo de arrame cozido para a construção de casa de banho as familia vulneráveis, conforme anexo.  "/>
  </r>
  <r>
    <x v="0"/>
    <n v="0"/>
    <n v="0"/>
    <n v="0"/>
    <n v="49180"/>
    <x v="3410"/>
    <x v="0"/>
    <x v="0"/>
    <x v="0"/>
    <s v="03.16.15"/>
    <x v="0"/>
    <x v="0"/>
    <x v="0"/>
    <s v="Direção Financeira"/>
    <s v="03.16.15"/>
    <s v="Direção Financeira"/>
    <s v="03.16.15"/>
    <x v="33"/>
    <x v="0"/>
    <x v="0"/>
    <x v="0"/>
    <x v="0"/>
    <x v="0"/>
    <x v="0"/>
    <x v="0"/>
    <x v="10"/>
    <s v="2024-11-28"/>
    <x v="3"/>
    <n v="49180"/>
    <x v="0"/>
    <m/>
    <x v="0"/>
    <m/>
    <x v="92"/>
    <n v="100479413"/>
    <x v="0"/>
    <x v="0"/>
    <s v="Direção Financeira"/>
    <s v="ORI"/>
    <x v="0"/>
    <m/>
    <x v="0"/>
    <x v="0"/>
    <x v="0"/>
    <x v="0"/>
    <x v="0"/>
    <x v="0"/>
    <x v="0"/>
    <x v="0"/>
    <x v="0"/>
    <x v="0"/>
    <x v="0"/>
    <s v="Direção Financeira"/>
    <x v="0"/>
    <x v="0"/>
    <x v="0"/>
    <x v="0"/>
    <x v="0"/>
    <x v="0"/>
    <x v="0"/>
    <x v="0"/>
    <x v="0"/>
    <x v="0"/>
    <x v="0"/>
    <x v="0"/>
    <s v="Pagamento a favor de Silvia Antunes, pela a aquisição de toner e tinteiros para os serviços da CMSM, conforme anexo. "/>
  </r>
  <r>
    <x v="0"/>
    <n v="0"/>
    <n v="0"/>
    <n v="0"/>
    <n v="13274"/>
    <x v="3411"/>
    <x v="0"/>
    <x v="0"/>
    <x v="0"/>
    <s v="03.16.15"/>
    <x v="0"/>
    <x v="0"/>
    <x v="0"/>
    <s v="Direção Financeira"/>
    <s v="03.16.15"/>
    <s v="Direção Financeira"/>
    <s v="03.16.15"/>
    <x v="0"/>
    <x v="0"/>
    <x v="0"/>
    <x v="0"/>
    <x v="0"/>
    <x v="0"/>
    <x v="0"/>
    <x v="0"/>
    <x v="10"/>
    <s v="2024-11-28"/>
    <x v="3"/>
    <n v="13274"/>
    <x v="0"/>
    <m/>
    <x v="0"/>
    <m/>
    <x v="138"/>
    <n v="100391760"/>
    <x v="0"/>
    <x v="0"/>
    <s v="Direção Financeira"/>
    <s v="ORI"/>
    <x v="0"/>
    <m/>
    <x v="0"/>
    <x v="0"/>
    <x v="0"/>
    <x v="0"/>
    <x v="0"/>
    <x v="0"/>
    <x v="0"/>
    <x v="0"/>
    <x v="0"/>
    <x v="0"/>
    <x v="0"/>
    <s v="Direção Financeira"/>
    <x v="0"/>
    <x v="0"/>
    <x v="0"/>
    <x v="0"/>
    <x v="0"/>
    <x v="0"/>
    <x v="0"/>
    <x v="0"/>
    <x v="0"/>
    <x v="0"/>
    <x v="0"/>
    <x v="0"/>
    <s v="Pagamento a favo Caetano Auto, para a aquisição de 1 jogo de pastilha de travão da viatura ST-93-UQ afeto aos serviços da CMSM, conforme anexo."/>
  </r>
  <r>
    <x v="1"/>
    <n v="0"/>
    <n v="0"/>
    <n v="0"/>
    <n v="40350"/>
    <x v="3412"/>
    <x v="0"/>
    <x v="0"/>
    <x v="0"/>
    <s v="01.28.01.08"/>
    <x v="15"/>
    <x v="4"/>
    <x v="5"/>
    <s v="Habitação Social"/>
    <s v="01.28.01"/>
    <s v="Habitação Social"/>
    <s v="01.28.01"/>
    <x v="1"/>
    <x v="0"/>
    <x v="0"/>
    <x v="0"/>
    <x v="0"/>
    <x v="1"/>
    <x v="1"/>
    <x v="0"/>
    <x v="10"/>
    <s v="2024-11-28"/>
    <x v="3"/>
    <n v="40350"/>
    <x v="0"/>
    <m/>
    <x v="0"/>
    <m/>
    <x v="168"/>
    <n v="100478964"/>
    <x v="0"/>
    <x v="0"/>
    <s v="Habitações Sociais"/>
    <s v="ORI"/>
    <x v="0"/>
    <s v="HS"/>
    <x v="0"/>
    <x v="0"/>
    <x v="0"/>
    <x v="0"/>
    <x v="0"/>
    <x v="0"/>
    <x v="0"/>
    <x v="0"/>
    <x v="0"/>
    <x v="0"/>
    <x v="0"/>
    <s v="Habitações Sociais"/>
    <x v="0"/>
    <x v="0"/>
    <x v="0"/>
    <x v="0"/>
    <x v="1"/>
    <x v="0"/>
    <x v="0"/>
    <x v="0"/>
    <x v="0"/>
    <x v="0"/>
    <x v="0"/>
    <x v="0"/>
    <s v="Pagamento a favor de Jose Almeida Carpintaria Comercio Marcenaria, referente 15 barrote para duas habitações em São Miguel em Ponta Verde, conforme anexo."/>
  </r>
  <r>
    <x v="0"/>
    <n v="0"/>
    <n v="0"/>
    <n v="0"/>
    <n v="1000"/>
    <x v="3413"/>
    <x v="0"/>
    <x v="0"/>
    <x v="0"/>
    <s v="03.16.17"/>
    <x v="51"/>
    <x v="0"/>
    <x v="0"/>
    <s v="Direção Proteção Civil"/>
    <s v="03.16.17"/>
    <s v="Direção Proteção Civil"/>
    <s v="03.16.17"/>
    <x v="3"/>
    <x v="0"/>
    <x v="0"/>
    <x v="1"/>
    <x v="0"/>
    <x v="0"/>
    <x v="0"/>
    <x v="0"/>
    <x v="10"/>
    <s v="2024-11-28"/>
    <x v="3"/>
    <n v="1000"/>
    <x v="0"/>
    <m/>
    <x v="0"/>
    <m/>
    <x v="328"/>
    <n v="100476020"/>
    <x v="0"/>
    <x v="0"/>
    <s v="Direção Proteção Civil"/>
    <s v="ORI"/>
    <x v="0"/>
    <m/>
    <x v="0"/>
    <x v="0"/>
    <x v="0"/>
    <x v="0"/>
    <x v="0"/>
    <x v="0"/>
    <x v="0"/>
    <x v="0"/>
    <x v="0"/>
    <x v="0"/>
    <x v="0"/>
    <s v="Direção Proteção Civil"/>
    <x v="0"/>
    <x v="0"/>
    <x v="0"/>
    <x v="0"/>
    <x v="0"/>
    <x v="0"/>
    <x v="0"/>
    <x v="0"/>
    <x v="0"/>
    <x v="0"/>
    <x v="0"/>
    <x v="0"/>
    <s v="Ajuda de custo a favor do Sr. Lito Admar Barbosa Semedo, pela sua deslocação em missão de serviço a cidade da Santa Catarina no 27/11 de 2024, conforme justificativo em anexo."/>
  </r>
  <r>
    <x v="0"/>
    <n v="0"/>
    <n v="0"/>
    <n v="0"/>
    <n v="4500"/>
    <x v="3414"/>
    <x v="0"/>
    <x v="0"/>
    <x v="0"/>
    <s v="01.25.05.12"/>
    <x v="10"/>
    <x v="3"/>
    <x v="3"/>
    <s v="Saúde"/>
    <s v="01.25.05"/>
    <s v="Saúde"/>
    <s v="01.25.05"/>
    <x v="7"/>
    <x v="0"/>
    <x v="4"/>
    <x v="4"/>
    <x v="0"/>
    <x v="1"/>
    <x v="0"/>
    <x v="0"/>
    <x v="10"/>
    <s v="2024-11-28"/>
    <x v="3"/>
    <n v="4500"/>
    <x v="0"/>
    <m/>
    <x v="0"/>
    <m/>
    <x v="2"/>
    <n v="100474696"/>
    <x v="0"/>
    <x v="1"/>
    <s v="Promoção e Inclusão Social"/>
    <s v="ORI"/>
    <x v="0"/>
    <m/>
    <x v="0"/>
    <x v="0"/>
    <x v="0"/>
    <x v="0"/>
    <x v="0"/>
    <x v="0"/>
    <x v="0"/>
    <x v="0"/>
    <x v="0"/>
    <x v="0"/>
    <x v="0"/>
    <s v="Promoção e Inclusão Social"/>
    <x v="0"/>
    <x v="0"/>
    <x v="0"/>
    <x v="0"/>
    <x v="1"/>
    <x v="0"/>
    <x v="0"/>
    <x v="0"/>
    <x v="0"/>
    <x v="0"/>
    <x v="1"/>
    <x v="0"/>
    <s v="Pagamento a favor do Sr. Vital Gomes Gonçalves, pela realização da fisioterapia domiciliar á 16 vulneráveis, do concelho de São Miguel referente mês de outubro, conforme documento em anexo."/>
  </r>
  <r>
    <x v="0"/>
    <n v="0"/>
    <n v="0"/>
    <n v="0"/>
    <n v="25500"/>
    <x v="3414"/>
    <x v="0"/>
    <x v="0"/>
    <x v="0"/>
    <s v="01.25.05.12"/>
    <x v="10"/>
    <x v="3"/>
    <x v="3"/>
    <s v="Saúde"/>
    <s v="01.25.05"/>
    <s v="Saúde"/>
    <s v="01.25.05"/>
    <x v="7"/>
    <x v="0"/>
    <x v="4"/>
    <x v="4"/>
    <x v="0"/>
    <x v="1"/>
    <x v="0"/>
    <x v="0"/>
    <x v="10"/>
    <s v="2024-11-28"/>
    <x v="3"/>
    <n v="25500"/>
    <x v="0"/>
    <m/>
    <x v="0"/>
    <m/>
    <x v="246"/>
    <n v="100350004"/>
    <x v="0"/>
    <x v="0"/>
    <s v="Promoção e Inclusão Social"/>
    <s v="ORI"/>
    <x v="0"/>
    <m/>
    <x v="0"/>
    <x v="0"/>
    <x v="0"/>
    <x v="0"/>
    <x v="0"/>
    <x v="0"/>
    <x v="0"/>
    <x v="0"/>
    <x v="0"/>
    <x v="0"/>
    <x v="0"/>
    <s v="Promoção e Inclusão Social"/>
    <x v="0"/>
    <x v="0"/>
    <x v="0"/>
    <x v="0"/>
    <x v="1"/>
    <x v="0"/>
    <x v="0"/>
    <x v="0"/>
    <x v="0"/>
    <x v="0"/>
    <x v="0"/>
    <x v="0"/>
    <s v="Pagamento a favor do Sr. Vital Gomes Gonçalves, pela realização da fisioterapia domiciliar á 16 vulneráveis, do concelho de São Miguel referente mês de outubro, conforme documento em anexo."/>
  </r>
  <r>
    <x v="0"/>
    <n v="0"/>
    <n v="0"/>
    <n v="0"/>
    <n v="104400"/>
    <x v="3415"/>
    <x v="0"/>
    <x v="0"/>
    <x v="0"/>
    <s v="01.27.04.03"/>
    <x v="4"/>
    <x v="1"/>
    <x v="1"/>
    <s v="Infra-Estruturas e Transportes"/>
    <s v="01.27.04"/>
    <s v="Infra-Estruturas e Transportes"/>
    <s v="01.27.04"/>
    <x v="4"/>
    <x v="0"/>
    <x v="2"/>
    <x v="2"/>
    <x v="0"/>
    <x v="1"/>
    <x v="0"/>
    <x v="0"/>
    <x v="10"/>
    <s v="2024-11-28"/>
    <x v="3"/>
    <n v="104400"/>
    <x v="0"/>
    <m/>
    <x v="0"/>
    <m/>
    <x v="46"/>
    <n v="100478706"/>
    <x v="0"/>
    <x v="0"/>
    <s v="Plano de emergencia da epoca de chuvas"/>
    <s v="ORI"/>
    <x v="0"/>
    <m/>
    <x v="0"/>
    <x v="0"/>
    <x v="0"/>
    <x v="0"/>
    <x v="0"/>
    <x v="0"/>
    <x v="0"/>
    <x v="0"/>
    <x v="0"/>
    <x v="0"/>
    <x v="0"/>
    <s v="Plano de emergencia da epoca de chuvas"/>
    <x v="0"/>
    <x v="0"/>
    <x v="0"/>
    <x v="0"/>
    <x v="1"/>
    <x v="0"/>
    <x v="0"/>
    <x v="0"/>
    <x v="0"/>
    <x v="0"/>
    <x v="0"/>
    <x v="0"/>
    <s v="Pagamento a favor de Construções Furtado Fernandes, referente a prestações de serviços da construção de muros de contenção, no âmbito da construção da estrada de acesso, Pizarra-Manguinho, conforme anexo."/>
  </r>
  <r>
    <x v="0"/>
    <n v="0"/>
    <n v="0"/>
    <n v="0"/>
    <n v="9330"/>
    <x v="3416"/>
    <x v="0"/>
    <x v="0"/>
    <x v="0"/>
    <s v="01.25.05.12"/>
    <x v="10"/>
    <x v="3"/>
    <x v="3"/>
    <s v="Saúde"/>
    <s v="01.25.05"/>
    <s v="Saúde"/>
    <s v="01.25.05"/>
    <x v="7"/>
    <x v="0"/>
    <x v="4"/>
    <x v="4"/>
    <x v="0"/>
    <x v="1"/>
    <x v="0"/>
    <x v="0"/>
    <x v="10"/>
    <s v="2024-11-29"/>
    <x v="3"/>
    <n v="9330"/>
    <x v="0"/>
    <m/>
    <x v="0"/>
    <m/>
    <x v="400"/>
    <n v="100478189"/>
    <x v="0"/>
    <x v="0"/>
    <s v="Promoção e Inclusão Social"/>
    <s v="ORI"/>
    <x v="0"/>
    <m/>
    <x v="0"/>
    <x v="0"/>
    <x v="0"/>
    <x v="0"/>
    <x v="0"/>
    <x v="0"/>
    <x v="0"/>
    <x v="0"/>
    <x v="0"/>
    <x v="0"/>
    <x v="0"/>
    <s v="Promoção e Inclusão Social"/>
    <x v="0"/>
    <x v="0"/>
    <x v="0"/>
    <x v="0"/>
    <x v="1"/>
    <x v="0"/>
    <x v="0"/>
    <x v="0"/>
    <x v="0"/>
    <x v="0"/>
    <x v="0"/>
    <x v="0"/>
    <s v="Pagamento a favor de Mercearia Inês Nunes, para a aquisição  de produtos para realização da fisioterapia domiciliar e  aquisição de géneros alimentícios para a composição de cesta básicas, conforme anexo."/>
  </r>
  <r>
    <x v="0"/>
    <n v="0"/>
    <n v="0"/>
    <n v="0"/>
    <n v="6000"/>
    <x v="3417"/>
    <x v="0"/>
    <x v="0"/>
    <x v="0"/>
    <s v="01.25.05.12"/>
    <x v="10"/>
    <x v="3"/>
    <x v="3"/>
    <s v="Saúde"/>
    <s v="01.25.05"/>
    <s v="Saúde"/>
    <s v="01.25.05"/>
    <x v="7"/>
    <x v="0"/>
    <x v="4"/>
    <x v="4"/>
    <x v="0"/>
    <x v="1"/>
    <x v="0"/>
    <x v="0"/>
    <x v="10"/>
    <s v="2024-11-29"/>
    <x v="3"/>
    <n v="6000"/>
    <x v="0"/>
    <m/>
    <x v="0"/>
    <m/>
    <x v="505"/>
    <n v="100100578"/>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17880"/>
    <x v="3418"/>
    <x v="0"/>
    <x v="0"/>
    <x v="0"/>
    <s v="01.25.05.12"/>
    <x v="10"/>
    <x v="3"/>
    <x v="3"/>
    <s v="Saúde"/>
    <s v="01.25.05"/>
    <s v="Saúde"/>
    <s v="01.25.05"/>
    <x v="7"/>
    <x v="0"/>
    <x v="4"/>
    <x v="4"/>
    <x v="0"/>
    <x v="1"/>
    <x v="0"/>
    <x v="0"/>
    <x v="10"/>
    <s v="2024-11-29"/>
    <x v="3"/>
    <n v="17880"/>
    <x v="0"/>
    <m/>
    <x v="0"/>
    <m/>
    <x v="371"/>
    <n v="100479765"/>
    <x v="0"/>
    <x v="0"/>
    <s v="Promoção e Inclusão Social"/>
    <s v="ORI"/>
    <x v="0"/>
    <m/>
    <x v="0"/>
    <x v="0"/>
    <x v="0"/>
    <x v="0"/>
    <x v="0"/>
    <x v="0"/>
    <x v="0"/>
    <x v="0"/>
    <x v="0"/>
    <x v="0"/>
    <x v="0"/>
    <s v="Promoção e Inclusão Social"/>
    <x v="0"/>
    <x v="0"/>
    <x v="0"/>
    <x v="0"/>
    <x v="1"/>
    <x v="0"/>
    <x v="0"/>
    <x v="0"/>
    <x v="0"/>
    <x v="0"/>
    <x v="0"/>
    <x v="0"/>
    <s v="Pagamento referente a aquisição de géneros alimentícios, conforme proposta em anexo."/>
  </r>
  <r>
    <x v="0"/>
    <n v="0"/>
    <n v="0"/>
    <n v="0"/>
    <n v="6850"/>
    <x v="3419"/>
    <x v="0"/>
    <x v="0"/>
    <x v="0"/>
    <s v="03.16.15"/>
    <x v="0"/>
    <x v="0"/>
    <x v="0"/>
    <s v="Direção Financeira"/>
    <s v="03.16.15"/>
    <s v="Direção Financeira"/>
    <s v="03.16.15"/>
    <x v="38"/>
    <x v="0"/>
    <x v="0"/>
    <x v="0"/>
    <x v="0"/>
    <x v="0"/>
    <x v="0"/>
    <x v="0"/>
    <x v="10"/>
    <s v="2024-11-29"/>
    <x v="3"/>
    <n v="6850"/>
    <x v="0"/>
    <m/>
    <x v="0"/>
    <m/>
    <x v="506"/>
    <n v="100479574"/>
    <x v="0"/>
    <x v="0"/>
    <s v="Direção Financeira"/>
    <s v="ORI"/>
    <x v="0"/>
    <m/>
    <x v="0"/>
    <x v="0"/>
    <x v="0"/>
    <x v="0"/>
    <x v="0"/>
    <x v="0"/>
    <x v="0"/>
    <x v="0"/>
    <x v="0"/>
    <x v="0"/>
    <x v="0"/>
    <s v="Direção Financeira"/>
    <x v="0"/>
    <x v="0"/>
    <x v="0"/>
    <x v="0"/>
    <x v="0"/>
    <x v="0"/>
    <x v="0"/>
    <x v="0"/>
    <x v="0"/>
    <x v="0"/>
    <x v="0"/>
    <x v="0"/>
    <s v="Pagamento a favor da empresa Comércio Sanches, referente a aquisição 14 almoços e 13 sumos para evento Dia do Emigrante, conforme anexo."/>
  </r>
  <r>
    <x v="0"/>
    <n v="0"/>
    <n v="0"/>
    <n v="0"/>
    <n v="1400"/>
    <x v="3420"/>
    <x v="0"/>
    <x v="0"/>
    <x v="0"/>
    <s v="03.16.15"/>
    <x v="0"/>
    <x v="0"/>
    <x v="0"/>
    <s v="Direção Financeira"/>
    <s v="03.16.15"/>
    <s v="Direção Financeira"/>
    <s v="03.16.15"/>
    <x v="3"/>
    <x v="0"/>
    <x v="0"/>
    <x v="1"/>
    <x v="0"/>
    <x v="0"/>
    <x v="0"/>
    <x v="0"/>
    <x v="10"/>
    <s v="2024-11-29"/>
    <x v="3"/>
    <n v="1400"/>
    <x v="0"/>
    <m/>
    <x v="0"/>
    <m/>
    <x v="26"/>
    <n v="100458633"/>
    <x v="0"/>
    <x v="0"/>
    <s v="Direção Financeira"/>
    <s v="ORI"/>
    <x v="0"/>
    <m/>
    <x v="0"/>
    <x v="0"/>
    <x v="0"/>
    <x v="0"/>
    <x v="0"/>
    <x v="0"/>
    <x v="0"/>
    <x v="0"/>
    <x v="0"/>
    <x v="0"/>
    <x v="0"/>
    <s v="Direção Financeira"/>
    <x v="0"/>
    <x v="0"/>
    <x v="0"/>
    <x v="0"/>
    <x v="0"/>
    <x v="0"/>
    <x v="0"/>
    <x v="0"/>
    <x v="0"/>
    <x v="0"/>
    <x v="0"/>
    <x v="0"/>
    <s v="Ajuda de custo a favor do Sr. JOAQUIM LINO MENDES TAVARES NUNES, pela sua deslocação em missão de serviço a cidade da Praia no 28/11 de 2024, conforme justificativo em anexo."/>
  </r>
  <r>
    <x v="2"/>
    <n v="0"/>
    <n v="0"/>
    <n v="0"/>
    <n v="59308"/>
    <x v="3421"/>
    <x v="0"/>
    <x v="0"/>
    <x v="0"/>
    <s v="80.02.10.02"/>
    <x v="42"/>
    <x v="2"/>
    <x v="2"/>
    <s v="Outros"/>
    <s v="80.02.10"/>
    <s v="Outros"/>
    <s v="80.02.10"/>
    <x v="62"/>
    <x v="0"/>
    <x v="5"/>
    <x v="13"/>
    <x v="1"/>
    <x v="2"/>
    <x v="0"/>
    <x v="0"/>
    <x v="10"/>
    <s v="2024-11-29"/>
    <x v="3"/>
    <n v="59308"/>
    <x v="0"/>
    <m/>
    <x v="0"/>
    <m/>
    <x v="114"/>
    <n v="100121448"/>
    <x v="0"/>
    <x v="0"/>
    <s v="Retençoes STAPS"/>
    <s v="ORI"/>
    <x v="0"/>
    <s v="RSND"/>
    <x v="0"/>
    <x v="0"/>
    <x v="0"/>
    <x v="0"/>
    <x v="0"/>
    <x v="0"/>
    <x v="0"/>
    <x v="0"/>
    <x v="0"/>
    <x v="0"/>
    <x v="0"/>
    <s v="Retençoes STAPS"/>
    <x v="0"/>
    <x v="0"/>
    <x v="0"/>
    <x v="0"/>
    <x v="2"/>
    <x v="0"/>
    <x v="0"/>
    <x v="0"/>
    <x v="0"/>
    <x v="1"/>
    <x v="0"/>
    <x v="0"/>
    <s v="Transferência a favor STAPS dos descontos de 1% efetuada nos salário dos funcionários, referente a mês de Abril até Novembro de 2024, conforme justificativo em anexo."/>
  </r>
  <r>
    <x v="0"/>
    <n v="0"/>
    <n v="0"/>
    <n v="0"/>
    <n v="10000"/>
    <x v="3422"/>
    <x v="0"/>
    <x v="0"/>
    <x v="0"/>
    <s v="03.16.15"/>
    <x v="0"/>
    <x v="0"/>
    <x v="0"/>
    <s v="Direção Financeira"/>
    <s v="03.16.15"/>
    <s v="Direção Financeira"/>
    <s v="03.16.15"/>
    <x v="39"/>
    <x v="0"/>
    <x v="0"/>
    <x v="1"/>
    <x v="1"/>
    <x v="0"/>
    <x v="0"/>
    <x v="0"/>
    <x v="10"/>
    <s v="2024-11-29"/>
    <x v="3"/>
    <n v="10000"/>
    <x v="0"/>
    <m/>
    <x v="0"/>
    <m/>
    <x v="47"/>
    <n v="100479698"/>
    <x v="0"/>
    <x v="0"/>
    <s v="Direção Financeira"/>
    <s v="ORI"/>
    <x v="0"/>
    <m/>
    <x v="0"/>
    <x v="0"/>
    <x v="0"/>
    <x v="0"/>
    <x v="0"/>
    <x v="0"/>
    <x v="0"/>
    <x v="0"/>
    <x v="0"/>
    <x v="0"/>
    <x v="0"/>
    <s v="Direção Financeira"/>
    <x v="0"/>
    <x v="0"/>
    <x v="0"/>
    <x v="0"/>
    <x v="0"/>
    <x v="0"/>
    <x v="0"/>
    <x v="0"/>
    <x v="0"/>
    <x v="0"/>
    <x v="0"/>
    <x v="0"/>
    <s v="Pagamento a favor de EDECV, refente recarga pré-pago."/>
  </r>
  <r>
    <x v="0"/>
    <n v="0"/>
    <n v="0"/>
    <n v="0"/>
    <n v="2000"/>
    <x v="3423"/>
    <x v="0"/>
    <x v="0"/>
    <x v="0"/>
    <s v="01.25.05.12"/>
    <x v="10"/>
    <x v="3"/>
    <x v="3"/>
    <s v="Saúde"/>
    <s v="01.25.05"/>
    <s v="Saúde"/>
    <s v="01.25.05"/>
    <x v="7"/>
    <x v="0"/>
    <x v="4"/>
    <x v="4"/>
    <x v="0"/>
    <x v="1"/>
    <x v="0"/>
    <x v="0"/>
    <x v="10"/>
    <s v="2024-11-29"/>
    <x v="3"/>
    <n v="2000"/>
    <x v="0"/>
    <m/>
    <x v="0"/>
    <m/>
    <x v="507"/>
    <n v="100195304"/>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1400"/>
    <x v="3424"/>
    <x v="0"/>
    <x v="0"/>
    <x v="0"/>
    <s v="01.25.05.12"/>
    <x v="10"/>
    <x v="3"/>
    <x v="3"/>
    <s v="Saúde"/>
    <s v="01.25.05"/>
    <s v="Saúde"/>
    <s v="01.25.05"/>
    <x v="7"/>
    <x v="0"/>
    <x v="4"/>
    <x v="4"/>
    <x v="0"/>
    <x v="1"/>
    <x v="0"/>
    <x v="0"/>
    <x v="10"/>
    <s v="2024-11-29"/>
    <x v="3"/>
    <n v="1400"/>
    <x v="0"/>
    <m/>
    <x v="0"/>
    <m/>
    <x v="435"/>
    <n v="100193687"/>
    <x v="0"/>
    <x v="0"/>
    <s v="Promoção e Inclusão Social"/>
    <s v="ORI"/>
    <x v="0"/>
    <m/>
    <x v="0"/>
    <x v="0"/>
    <x v="0"/>
    <x v="0"/>
    <x v="0"/>
    <x v="0"/>
    <x v="0"/>
    <x v="0"/>
    <x v="0"/>
    <x v="0"/>
    <x v="0"/>
    <s v="Promoção e Inclusão Social"/>
    <x v="0"/>
    <x v="0"/>
    <x v="0"/>
    <x v="0"/>
    <x v="1"/>
    <x v="0"/>
    <x v="0"/>
    <x v="0"/>
    <x v="0"/>
    <x v="0"/>
    <x v="0"/>
    <x v="0"/>
    <s v="Apoio para assistência social, conforme proposta em anexo. "/>
  </r>
  <r>
    <x v="2"/>
    <n v="0"/>
    <n v="0"/>
    <n v="0"/>
    <n v="50867"/>
    <x v="3425"/>
    <x v="0"/>
    <x v="0"/>
    <x v="0"/>
    <s v="80.02.10.26"/>
    <x v="13"/>
    <x v="2"/>
    <x v="2"/>
    <s v="Outros"/>
    <s v="80.02.10"/>
    <s v="Outros"/>
    <s v="80.02.10"/>
    <x v="27"/>
    <x v="0"/>
    <x v="5"/>
    <x v="8"/>
    <x v="1"/>
    <x v="2"/>
    <x v="0"/>
    <x v="0"/>
    <x v="10"/>
    <s v="2024-11-29"/>
    <x v="3"/>
    <n v="50867"/>
    <x v="0"/>
    <m/>
    <x v="0"/>
    <m/>
    <x v="14"/>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 de Novembro de 2024, conforme justificativo em anexo.    "/>
  </r>
  <r>
    <x v="1"/>
    <n v="0"/>
    <n v="0"/>
    <n v="0"/>
    <n v="50000"/>
    <x v="3426"/>
    <x v="0"/>
    <x v="0"/>
    <x v="0"/>
    <s v="01.25.02.23"/>
    <x v="12"/>
    <x v="3"/>
    <x v="3"/>
    <s v="desporto"/>
    <s v="01.25.02"/>
    <s v="desporto"/>
    <s v="01.25.02"/>
    <x v="1"/>
    <x v="0"/>
    <x v="0"/>
    <x v="0"/>
    <x v="0"/>
    <x v="1"/>
    <x v="1"/>
    <x v="0"/>
    <x v="10"/>
    <s v="2024-11-29"/>
    <x v="3"/>
    <n v="50000"/>
    <x v="0"/>
    <m/>
    <x v="0"/>
    <m/>
    <x v="171"/>
    <n v="100400589"/>
    <x v="0"/>
    <x v="0"/>
    <s v="Atividades desportivas e promoção do desporto no Concelho"/>
    <s v="ORI"/>
    <x v="0"/>
    <m/>
    <x v="0"/>
    <x v="0"/>
    <x v="0"/>
    <x v="0"/>
    <x v="0"/>
    <x v="0"/>
    <x v="0"/>
    <x v="0"/>
    <x v="0"/>
    <x v="0"/>
    <x v="0"/>
    <s v="Atividades desportivas e promoção do desporto no Concelho"/>
    <x v="0"/>
    <x v="0"/>
    <x v="0"/>
    <x v="0"/>
    <x v="1"/>
    <x v="0"/>
    <x v="0"/>
    <x v="0"/>
    <x v="0"/>
    <x v="0"/>
    <x v="0"/>
    <x v="0"/>
    <s v="Pagamento de um parte da proposta a favor JOAQUIM LOPES MOREIRA BRITO, referente de 06 conjuntos de equipamento de futebol entregues as Zonas do centro da Cidade no âmbito da participação no torneio Inter-Zona comenorando a festa da cidade 2024, conforme anexo.    "/>
  </r>
  <r>
    <x v="1"/>
    <n v="0"/>
    <n v="0"/>
    <n v="0"/>
    <n v="189212"/>
    <x v="3427"/>
    <x v="0"/>
    <x v="0"/>
    <x v="0"/>
    <s v="01.27.02.15"/>
    <x v="25"/>
    <x v="1"/>
    <x v="1"/>
    <s v="Saneamento básico"/>
    <s v="01.27.02"/>
    <s v="Saneamento básico"/>
    <s v="01.27.02"/>
    <x v="46"/>
    <x v="0"/>
    <x v="0"/>
    <x v="0"/>
    <x v="0"/>
    <x v="1"/>
    <x v="1"/>
    <x v="0"/>
    <x v="10"/>
    <s v="2024-11-29"/>
    <x v="3"/>
    <n v="189212"/>
    <x v="0"/>
    <m/>
    <x v="0"/>
    <m/>
    <x v="1"/>
    <n v="100476920"/>
    <x v="0"/>
    <x v="0"/>
    <s v="Transferência de Residuos Aterro Santiago"/>
    <s v="ORI"/>
    <x v="0"/>
    <m/>
    <x v="0"/>
    <x v="0"/>
    <x v="0"/>
    <x v="0"/>
    <x v="0"/>
    <x v="0"/>
    <x v="0"/>
    <x v="0"/>
    <x v="0"/>
    <x v="0"/>
    <x v="0"/>
    <s v="Transferência de Residuos Aterro Santiago"/>
    <x v="0"/>
    <x v="0"/>
    <x v="0"/>
    <x v="0"/>
    <x v="1"/>
    <x v="0"/>
    <x v="0"/>
    <x v="0"/>
    <x v="0"/>
    <x v="0"/>
    <x v="0"/>
    <x v="0"/>
    <s v="Pagamento de combustíveis, conforme proposta em anexo."/>
  </r>
  <r>
    <x v="0"/>
    <n v="0"/>
    <n v="0"/>
    <n v="0"/>
    <n v="180000"/>
    <x v="3428"/>
    <x v="0"/>
    <x v="0"/>
    <x v="0"/>
    <s v="01.25.01.10"/>
    <x v="33"/>
    <x v="3"/>
    <x v="3"/>
    <s v="Educação"/>
    <s v="01.25.01"/>
    <s v="Educação"/>
    <s v="01.25.01"/>
    <x v="4"/>
    <x v="0"/>
    <x v="2"/>
    <x v="2"/>
    <x v="0"/>
    <x v="1"/>
    <x v="0"/>
    <x v="0"/>
    <x v="10"/>
    <s v="2024-11-29"/>
    <x v="3"/>
    <n v="180000"/>
    <x v="0"/>
    <m/>
    <x v="0"/>
    <m/>
    <x v="1"/>
    <n v="100476920"/>
    <x v="0"/>
    <x v="0"/>
    <s v="Transporte escolar"/>
    <s v="ORI"/>
    <x v="0"/>
    <m/>
    <x v="0"/>
    <x v="0"/>
    <x v="0"/>
    <x v="0"/>
    <x v="0"/>
    <x v="0"/>
    <x v="0"/>
    <x v="0"/>
    <x v="0"/>
    <x v="0"/>
    <x v="0"/>
    <s v="Transporte escolar"/>
    <x v="0"/>
    <x v="0"/>
    <x v="0"/>
    <x v="0"/>
    <x v="1"/>
    <x v="0"/>
    <x v="0"/>
    <x v="0"/>
    <x v="0"/>
    <x v="0"/>
    <x v="0"/>
    <x v="0"/>
    <s v="Pagamento de combustível, conforme proposta em anexo."/>
  </r>
  <r>
    <x v="0"/>
    <n v="0"/>
    <n v="0"/>
    <n v="0"/>
    <n v="9000"/>
    <x v="3429"/>
    <x v="0"/>
    <x v="0"/>
    <x v="0"/>
    <s v="01.27.04.03"/>
    <x v="4"/>
    <x v="1"/>
    <x v="1"/>
    <s v="Infra-Estruturas e Transportes"/>
    <s v="01.27.04"/>
    <s v="Infra-Estruturas e Transportes"/>
    <s v="01.27.04"/>
    <x v="4"/>
    <x v="0"/>
    <x v="2"/>
    <x v="2"/>
    <x v="0"/>
    <x v="1"/>
    <x v="0"/>
    <x v="0"/>
    <x v="10"/>
    <s v="2024-11-29"/>
    <x v="3"/>
    <n v="9000"/>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trabalho de limpeza de caminhos, conforme proposta em anexo."/>
  </r>
  <r>
    <x v="0"/>
    <n v="0"/>
    <n v="0"/>
    <n v="0"/>
    <n v="51000"/>
    <x v="3429"/>
    <x v="0"/>
    <x v="0"/>
    <x v="0"/>
    <s v="01.27.04.03"/>
    <x v="4"/>
    <x v="1"/>
    <x v="1"/>
    <s v="Infra-Estruturas e Transportes"/>
    <s v="01.27.04"/>
    <s v="Infra-Estruturas e Transportes"/>
    <s v="01.27.04"/>
    <x v="4"/>
    <x v="0"/>
    <x v="2"/>
    <x v="2"/>
    <x v="0"/>
    <x v="1"/>
    <x v="0"/>
    <x v="0"/>
    <x v="10"/>
    <s v="2024-11-29"/>
    <x v="3"/>
    <n v="51000"/>
    <x v="0"/>
    <m/>
    <x v="0"/>
    <m/>
    <x v="508"/>
    <n v="100479781"/>
    <x v="0"/>
    <x v="0"/>
    <s v="Plano de emergencia da epoca de chuvas"/>
    <s v="ORI"/>
    <x v="0"/>
    <m/>
    <x v="0"/>
    <x v="0"/>
    <x v="0"/>
    <x v="0"/>
    <x v="0"/>
    <x v="0"/>
    <x v="0"/>
    <x v="0"/>
    <x v="0"/>
    <x v="0"/>
    <x v="0"/>
    <s v="Plano de emergencia da epoca de chuvas"/>
    <x v="0"/>
    <x v="0"/>
    <x v="0"/>
    <x v="0"/>
    <x v="1"/>
    <x v="0"/>
    <x v="0"/>
    <x v="0"/>
    <x v="0"/>
    <x v="0"/>
    <x v="0"/>
    <x v="0"/>
    <s v="Pagamento referente a trabalho de limpeza de caminhos, conforme proposta em anexo."/>
  </r>
  <r>
    <x v="1"/>
    <n v="0"/>
    <n v="0"/>
    <n v="0"/>
    <n v="4500"/>
    <x v="3430"/>
    <x v="0"/>
    <x v="0"/>
    <x v="0"/>
    <s v="01.27.06.72"/>
    <x v="32"/>
    <x v="1"/>
    <x v="1"/>
    <s v="Requalificação Urbana e habitação"/>
    <s v="01.27.06"/>
    <s v="Requalificação Urbana e habitação"/>
    <s v="01.27.06"/>
    <x v="1"/>
    <x v="0"/>
    <x v="0"/>
    <x v="0"/>
    <x v="0"/>
    <x v="1"/>
    <x v="1"/>
    <x v="0"/>
    <x v="10"/>
    <s v="2024-11-29"/>
    <x v="3"/>
    <n v="450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referente colocação de lâmpadas e globos para iluminação, conforme proposta em anexo."/>
  </r>
  <r>
    <x v="1"/>
    <n v="0"/>
    <n v="0"/>
    <n v="0"/>
    <n v="263000"/>
    <x v="3431"/>
    <x v="0"/>
    <x v="0"/>
    <x v="0"/>
    <s v="01.28.01.08"/>
    <x v="15"/>
    <x v="4"/>
    <x v="5"/>
    <s v="Habitação Social"/>
    <s v="01.28.01"/>
    <s v="Habitação Social"/>
    <s v="01.28.01"/>
    <x v="1"/>
    <x v="0"/>
    <x v="0"/>
    <x v="0"/>
    <x v="0"/>
    <x v="1"/>
    <x v="1"/>
    <x v="0"/>
    <x v="0"/>
    <s v="2024-01-04"/>
    <x v="0"/>
    <n v="263000"/>
    <x v="0"/>
    <m/>
    <x v="0"/>
    <m/>
    <x v="55"/>
    <n v="100478943"/>
    <x v="0"/>
    <x v="0"/>
    <s v="Habitações Sociais"/>
    <s v="ORI"/>
    <x v="0"/>
    <s v="HS"/>
    <x v="0"/>
    <x v="0"/>
    <x v="0"/>
    <x v="0"/>
    <x v="0"/>
    <x v="0"/>
    <x v="0"/>
    <x v="0"/>
    <x v="0"/>
    <x v="0"/>
    <x v="0"/>
    <s v="Habitações Sociais"/>
    <x v="0"/>
    <x v="0"/>
    <x v="0"/>
    <x v="0"/>
    <x v="1"/>
    <x v="0"/>
    <x v="0"/>
    <x v="0"/>
    <x v="0"/>
    <x v="0"/>
    <x v="0"/>
    <x v="0"/>
    <s v="Pagamento a favor de Comercio, Transporte &amp; Construção MA, referente a 200 sacos de cimentos e 50 sacos de massa de enchimento, conforme anexo."/>
  </r>
  <r>
    <x v="1"/>
    <n v="0"/>
    <n v="0"/>
    <n v="0"/>
    <n v="14663"/>
    <x v="3432"/>
    <x v="0"/>
    <x v="0"/>
    <x v="0"/>
    <s v="01.28.01.08"/>
    <x v="15"/>
    <x v="4"/>
    <x v="5"/>
    <s v="Habitação Social"/>
    <s v="01.28.01"/>
    <s v="Habitação Social"/>
    <s v="01.28.01"/>
    <x v="1"/>
    <x v="0"/>
    <x v="0"/>
    <x v="0"/>
    <x v="0"/>
    <x v="1"/>
    <x v="1"/>
    <x v="0"/>
    <x v="1"/>
    <s v="2024-03-01"/>
    <x v="0"/>
    <n v="14663"/>
    <x v="0"/>
    <m/>
    <x v="0"/>
    <m/>
    <x v="2"/>
    <n v="100474696"/>
    <x v="0"/>
    <x v="1"/>
    <s v="Habitações Sociais"/>
    <s v="ORI"/>
    <x v="0"/>
    <s v="HS"/>
    <x v="0"/>
    <x v="0"/>
    <x v="0"/>
    <x v="0"/>
    <x v="0"/>
    <x v="0"/>
    <x v="0"/>
    <x v="0"/>
    <x v="0"/>
    <x v="0"/>
    <x v="0"/>
    <s v="Habitações Sociais"/>
    <x v="0"/>
    <x v="0"/>
    <x v="0"/>
    <x v="0"/>
    <x v="1"/>
    <x v="0"/>
    <x v="0"/>
    <x v="0"/>
    <x v="0"/>
    <x v="0"/>
    <x v="1"/>
    <x v="0"/>
    <s v="Pagamento a favor do Sr. Euclides Tavares de Andrade Furtado de reabilitação de casa de banho do Sr. Viriato Mendes,  da Sra. Maria Segunda Correia, da Sra. Benícia Tavares e da Sra. Ermelinda Tavares Andrade, residente em Flamengos, conforme anexo."/>
  </r>
  <r>
    <x v="1"/>
    <n v="0"/>
    <n v="0"/>
    <n v="0"/>
    <n v="2400"/>
    <x v="3433"/>
    <x v="0"/>
    <x v="0"/>
    <x v="0"/>
    <s v="01.23.04.14"/>
    <x v="48"/>
    <x v="7"/>
    <x v="8"/>
    <s v="Ambiente"/>
    <s v="01.23.04"/>
    <s v="Ambiente"/>
    <s v="01.23.04"/>
    <x v="1"/>
    <x v="0"/>
    <x v="0"/>
    <x v="0"/>
    <x v="0"/>
    <x v="1"/>
    <x v="1"/>
    <x v="0"/>
    <x v="2"/>
    <s v="2024-02-23"/>
    <x v="0"/>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s de Criação e manutenção de espaço verdes referente ao mês de fevereiro 2024, conforme anexo."/>
  </r>
  <r>
    <x v="1"/>
    <n v="0"/>
    <n v="0"/>
    <n v="0"/>
    <n v="13600"/>
    <x v="3433"/>
    <x v="0"/>
    <x v="0"/>
    <x v="0"/>
    <s v="01.23.04.14"/>
    <x v="48"/>
    <x v="7"/>
    <x v="8"/>
    <s v="Ambiente"/>
    <s v="01.23.04"/>
    <s v="Ambiente"/>
    <s v="01.23.04"/>
    <x v="1"/>
    <x v="0"/>
    <x v="0"/>
    <x v="0"/>
    <x v="0"/>
    <x v="1"/>
    <x v="1"/>
    <x v="0"/>
    <x v="2"/>
    <s v="2024-02-23"/>
    <x v="0"/>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s de Criação e manutenção de espaço verdes referente ao mês de fevereiro 2024, conforme anexo."/>
  </r>
  <r>
    <x v="1"/>
    <n v="0"/>
    <n v="0"/>
    <n v="0"/>
    <n v="99000"/>
    <x v="3434"/>
    <x v="0"/>
    <x v="0"/>
    <x v="0"/>
    <s v="01.27.06.72"/>
    <x v="32"/>
    <x v="1"/>
    <x v="1"/>
    <s v="Requalificação Urbana e habitação"/>
    <s v="01.27.06"/>
    <s v="Requalificação Urbana e habitação"/>
    <s v="01.27.06"/>
    <x v="1"/>
    <x v="0"/>
    <x v="0"/>
    <x v="0"/>
    <x v="0"/>
    <x v="1"/>
    <x v="1"/>
    <x v="0"/>
    <x v="2"/>
    <s v="2024-02-26"/>
    <x v="0"/>
    <n v="99000"/>
    <x v="0"/>
    <m/>
    <x v="0"/>
    <m/>
    <x v="115"/>
    <n v="100478323"/>
    <x v="0"/>
    <x v="0"/>
    <s v="Manutenção e Reabilitação de Edificios Municipais"/>
    <s v="ORI"/>
    <x v="0"/>
    <m/>
    <x v="0"/>
    <x v="0"/>
    <x v="0"/>
    <x v="0"/>
    <x v="0"/>
    <x v="0"/>
    <x v="0"/>
    <x v="0"/>
    <x v="0"/>
    <x v="0"/>
    <x v="0"/>
    <s v="Manutenção e Reabilitação de Edificios Municipais"/>
    <x v="0"/>
    <x v="0"/>
    <x v="0"/>
    <x v="0"/>
    <x v="1"/>
    <x v="0"/>
    <x v="0"/>
    <x v="0"/>
    <x v="0"/>
    <x v="0"/>
    <x v="0"/>
    <x v="0"/>
    <s v="Pagamento referente a aquisição de serviços de cobertura da Esplanada Paristore da CMSM, conforme anexo."/>
  </r>
  <r>
    <x v="1"/>
    <n v="0"/>
    <n v="0"/>
    <n v="0"/>
    <n v="83087"/>
    <x v="3432"/>
    <x v="0"/>
    <x v="0"/>
    <x v="0"/>
    <s v="01.28.01.08"/>
    <x v="15"/>
    <x v="4"/>
    <x v="5"/>
    <s v="Habitação Social"/>
    <s v="01.28.01"/>
    <s v="Habitação Social"/>
    <s v="01.28.01"/>
    <x v="1"/>
    <x v="0"/>
    <x v="0"/>
    <x v="0"/>
    <x v="0"/>
    <x v="1"/>
    <x v="1"/>
    <x v="0"/>
    <x v="1"/>
    <s v="2024-03-01"/>
    <x v="0"/>
    <n v="83087"/>
    <x v="0"/>
    <m/>
    <x v="0"/>
    <m/>
    <x v="509"/>
    <n v="100479606"/>
    <x v="0"/>
    <x v="0"/>
    <s v="Habitações Sociais"/>
    <s v="ORI"/>
    <x v="0"/>
    <s v="HS"/>
    <x v="0"/>
    <x v="0"/>
    <x v="0"/>
    <x v="0"/>
    <x v="0"/>
    <x v="0"/>
    <x v="0"/>
    <x v="0"/>
    <x v="0"/>
    <x v="0"/>
    <x v="0"/>
    <s v="Habitações Sociais"/>
    <x v="0"/>
    <x v="0"/>
    <x v="0"/>
    <x v="0"/>
    <x v="1"/>
    <x v="0"/>
    <x v="0"/>
    <x v="0"/>
    <x v="0"/>
    <x v="0"/>
    <x v="0"/>
    <x v="0"/>
    <s v="Pagamento a favor do Sr. Euclides Tavares de Andrade Furtado de reabilitação de casa de banho do Sr. Viriato Mendes,  da Sra. Maria Segunda Correia, da Sra. Benícia Tavares e da Sra. Ermelinda Tavares Andrade, residente em Flamengos, conforme anexo."/>
  </r>
  <r>
    <x v="0"/>
    <n v="0"/>
    <n v="0"/>
    <n v="0"/>
    <n v="39123"/>
    <x v="3435"/>
    <x v="0"/>
    <x v="0"/>
    <x v="0"/>
    <s v="03.16.15"/>
    <x v="0"/>
    <x v="0"/>
    <x v="0"/>
    <s v="Direção Financeira"/>
    <s v="03.16.15"/>
    <s v="Direção Financeira"/>
    <s v="03.16.15"/>
    <x v="52"/>
    <x v="0"/>
    <x v="0"/>
    <x v="0"/>
    <x v="0"/>
    <x v="0"/>
    <x v="0"/>
    <x v="0"/>
    <x v="1"/>
    <s v="2024-03-06"/>
    <x v="0"/>
    <n v="39123"/>
    <x v="0"/>
    <m/>
    <x v="0"/>
    <m/>
    <x v="89"/>
    <n v="100391565"/>
    <x v="0"/>
    <x v="0"/>
    <s v="Direção Financeira"/>
    <s v="ORI"/>
    <x v="0"/>
    <m/>
    <x v="0"/>
    <x v="0"/>
    <x v="0"/>
    <x v="0"/>
    <x v="0"/>
    <x v="0"/>
    <x v="0"/>
    <x v="0"/>
    <x v="0"/>
    <x v="0"/>
    <x v="0"/>
    <s v="Direção Financeira"/>
    <x v="0"/>
    <x v="0"/>
    <x v="0"/>
    <x v="0"/>
    <x v="0"/>
    <x v="0"/>
    <x v="0"/>
    <x v="0"/>
    <x v="0"/>
    <x v="0"/>
    <x v="0"/>
    <x v="0"/>
    <s v="Pagamento a favor da INCV, para a aquisição de serviços de caderneta de parque estacionamento da CMSM, conforme anexo. "/>
  </r>
  <r>
    <x v="0"/>
    <n v="0"/>
    <n v="0"/>
    <n v="0"/>
    <n v="26500"/>
    <x v="3436"/>
    <x v="0"/>
    <x v="0"/>
    <x v="0"/>
    <s v="01.25.04.22"/>
    <x v="7"/>
    <x v="3"/>
    <x v="3"/>
    <s v="Cultura"/>
    <s v="01.25.04"/>
    <s v="Cultura"/>
    <s v="01.25.04"/>
    <x v="4"/>
    <x v="0"/>
    <x v="2"/>
    <x v="2"/>
    <x v="0"/>
    <x v="1"/>
    <x v="0"/>
    <x v="0"/>
    <x v="1"/>
    <s v="2024-03-07"/>
    <x v="0"/>
    <n v="26500"/>
    <x v="0"/>
    <m/>
    <x v="0"/>
    <m/>
    <x v="146"/>
    <n v="100475830"/>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36 refeição servidas a Policia Nacional no âmbito da segunda edição da Calheta Gastrofest Cinza de  na praia de Calhetona, conforme anexo."/>
  </r>
  <r>
    <x v="0"/>
    <n v="0"/>
    <n v="0"/>
    <n v="0"/>
    <n v="150748"/>
    <x v="3437"/>
    <x v="0"/>
    <x v="0"/>
    <x v="0"/>
    <s v="03.16.15"/>
    <x v="0"/>
    <x v="0"/>
    <x v="0"/>
    <s v="Direção Financeira"/>
    <s v="03.16.15"/>
    <s v="Direção Financeira"/>
    <s v="03.16.15"/>
    <x v="74"/>
    <x v="0"/>
    <x v="0"/>
    <x v="0"/>
    <x v="0"/>
    <x v="0"/>
    <x v="0"/>
    <x v="0"/>
    <x v="1"/>
    <s v="2024-03-07"/>
    <x v="0"/>
    <n v="150748"/>
    <x v="0"/>
    <m/>
    <x v="0"/>
    <m/>
    <x v="97"/>
    <n v="100479452"/>
    <x v="0"/>
    <x v="0"/>
    <s v="Direção Financeira"/>
    <s v="ORI"/>
    <x v="0"/>
    <m/>
    <x v="0"/>
    <x v="0"/>
    <x v="0"/>
    <x v="0"/>
    <x v="0"/>
    <x v="0"/>
    <x v="0"/>
    <x v="0"/>
    <x v="0"/>
    <x v="0"/>
    <x v="0"/>
    <s v="Direção Financeira"/>
    <x v="0"/>
    <x v="0"/>
    <x v="0"/>
    <x v="0"/>
    <x v="0"/>
    <x v="0"/>
    <x v="0"/>
    <x v="0"/>
    <x v="0"/>
    <x v="0"/>
    <x v="0"/>
    <x v="0"/>
    <s v="Pagamento referente a aquisição de serviços de manutenção da viaturas afetos ao serviços da CMSM, conforme anexo"/>
  </r>
  <r>
    <x v="1"/>
    <n v="0"/>
    <n v="0"/>
    <n v="0"/>
    <n v="1800"/>
    <x v="3438"/>
    <x v="0"/>
    <x v="0"/>
    <x v="0"/>
    <s v="01.27.06.80"/>
    <x v="1"/>
    <x v="1"/>
    <x v="1"/>
    <s v="Requalificação Urbana e habitação"/>
    <s v="01.27.06"/>
    <s v="Requalificação Urbana e habitação"/>
    <s v="01.27.06"/>
    <x v="1"/>
    <x v="0"/>
    <x v="0"/>
    <x v="0"/>
    <x v="0"/>
    <x v="1"/>
    <x v="1"/>
    <x v="0"/>
    <x v="1"/>
    <s v="2024-03-21"/>
    <x v="0"/>
    <n v="1800"/>
    <x v="0"/>
    <m/>
    <x v="0"/>
    <m/>
    <x v="2"/>
    <n v="100474696"/>
    <x v="0"/>
    <x v="1"/>
    <s v="Requalificação Urbana de Veneza"/>
    <s v="ORI"/>
    <x v="0"/>
    <m/>
    <x v="0"/>
    <x v="0"/>
    <x v="0"/>
    <x v="0"/>
    <x v="0"/>
    <x v="0"/>
    <x v="0"/>
    <x v="0"/>
    <x v="0"/>
    <x v="0"/>
    <x v="0"/>
    <s v="Requalificação Urbana de Veneza"/>
    <x v="0"/>
    <x v="0"/>
    <x v="0"/>
    <x v="0"/>
    <x v="1"/>
    <x v="0"/>
    <x v="0"/>
    <x v="0"/>
    <x v="0"/>
    <x v="0"/>
    <x v="1"/>
    <x v="0"/>
    <s v="pagamento prestação de serviço de ajudante de galucho, realizado no âmbito dos trabalhos da requalificação urbana e ambiental de Veneza, conforme anexo."/>
  </r>
  <r>
    <x v="1"/>
    <n v="0"/>
    <n v="0"/>
    <n v="0"/>
    <n v="10200"/>
    <x v="3438"/>
    <x v="0"/>
    <x v="0"/>
    <x v="0"/>
    <s v="01.27.06.80"/>
    <x v="1"/>
    <x v="1"/>
    <x v="1"/>
    <s v="Requalificação Urbana e habitação"/>
    <s v="01.27.06"/>
    <s v="Requalificação Urbana e habitação"/>
    <s v="01.27.06"/>
    <x v="1"/>
    <x v="0"/>
    <x v="0"/>
    <x v="0"/>
    <x v="0"/>
    <x v="1"/>
    <x v="1"/>
    <x v="0"/>
    <x v="1"/>
    <s v="2024-03-21"/>
    <x v="0"/>
    <n v="10200"/>
    <x v="0"/>
    <m/>
    <x v="0"/>
    <m/>
    <x v="510"/>
    <n v="100479615"/>
    <x v="0"/>
    <x v="0"/>
    <s v="Requalificação Urbana de Veneza"/>
    <s v="ORI"/>
    <x v="0"/>
    <m/>
    <x v="0"/>
    <x v="0"/>
    <x v="0"/>
    <x v="0"/>
    <x v="0"/>
    <x v="0"/>
    <x v="0"/>
    <x v="0"/>
    <x v="0"/>
    <x v="0"/>
    <x v="0"/>
    <s v="Requalificação Urbana de Veneza"/>
    <x v="0"/>
    <x v="0"/>
    <x v="0"/>
    <x v="0"/>
    <x v="1"/>
    <x v="0"/>
    <x v="0"/>
    <x v="0"/>
    <x v="0"/>
    <x v="0"/>
    <x v="0"/>
    <x v="0"/>
    <s v="pagamento prestação de serviço de ajudante de galucho, realizado no âmbito dos trabalhos da requalificação urbana e ambiental de Veneza, conforme anexo."/>
  </r>
  <r>
    <x v="0"/>
    <n v="0"/>
    <n v="0"/>
    <n v="0"/>
    <n v="17654"/>
    <x v="3439"/>
    <x v="0"/>
    <x v="0"/>
    <x v="0"/>
    <s v="03.16.25"/>
    <x v="23"/>
    <x v="0"/>
    <x v="0"/>
    <s v="Direção dos  Recursos Humanos"/>
    <s v="03.16.25"/>
    <s v="Direção dos  Recursos Humanos"/>
    <s v="03.16.25"/>
    <x v="44"/>
    <x v="0"/>
    <x v="0"/>
    <x v="0"/>
    <x v="0"/>
    <x v="0"/>
    <x v="0"/>
    <x v="0"/>
    <x v="6"/>
    <s v="2024-04-16"/>
    <x v="1"/>
    <n v="17654"/>
    <x v="0"/>
    <m/>
    <x v="0"/>
    <m/>
    <x v="511"/>
    <n v="100475828"/>
    <x v="0"/>
    <x v="0"/>
    <s v="Direção dos  Recursos Humanos"/>
    <s v="ORI"/>
    <x v="0"/>
    <m/>
    <x v="0"/>
    <x v="0"/>
    <x v="0"/>
    <x v="0"/>
    <x v="0"/>
    <x v="0"/>
    <x v="0"/>
    <x v="0"/>
    <x v="0"/>
    <x v="0"/>
    <x v="0"/>
    <s v="Direção dos  Recursos Humanos"/>
    <x v="0"/>
    <x v="0"/>
    <x v="0"/>
    <x v="0"/>
    <x v="0"/>
    <x v="0"/>
    <x v="0"/>
    <x v="0"/>
    <x v="0"/>
    <x v="0"/>
    <x v="0"/>
    <x v="0"/>
    <s v="Pagamento mais uma parte do retroativo, conforme proposta em anexo."/>
  </r>
  <r>
    <x v="0"/>
    <n v="0"/>
    <n v="0"/>
    <n v="0"/>
    <n v="851"/>
    <x v="3440"/>
    <x v="0"/>
    <x v="0"/>
    <x v="0"/>
    <s v="03.16.12"/>
    <x v="40"/>
    <x v="0"/>
    <x v="0"/>
    <s v="Direcção de Urbanismo"/>
    <s v="03.16.12"/>
    <s v="Direcção de Urbanismo"/>
    <s v="03.16.12"/>
    <x v="31"/>
    <x v="0"/>
    <x v="0"/>
    <x v="1"/>
    <x v="0"/>
    <x v="0"/>
    <x v="0"/>
    <x v="0"/>
    <x v="1"/>
    <s v="2024-03-26"/>
    <x v="0"/>
    <n v="851"/>
    <x v="0"/>
    <m/>
    <x v="0"/>
    <m/>
    <x v="2"/>
    <n v="100474696"/>
    <x v="0"/>
    <x v="1"/>
    <s v="Direcção de Urbanismo"/>
    <s v="ORI"/>
    <x v="0"/>
    <m/>
    <x v="0"/>
    <x v="0"/>
    <x v="0"/>
    <x v="0"/>
    <x v="0"/>
    <x v="0"/>
    <x v="0"/>
    <x v="0"/>
    <x v="0"/>
    <x v="0"/>
    <x v="0"/>
    <s v="Direcção de Urbanismo"/>
    <x v="0"/>
    <x v="0"/>
    <x v="0"/>
    <x v="0"/>
    <x v="0"/>
    <x v="0"/>
    <x v="0"/>
    <x v="0"/>
    <x v="0"/>
    <x v="0"/>
    <x v="1"/>
    <x v="0"/>
    <s v="Pagamento de salário referente a 03-2024"/>
  </r>
  <r>
    <x v="0"/>
    <n v="0"/>
    <n v="0"/>
    <n v="0"/>
    <n v="533"/>
    <x v="3440"/>
    <x v="0"/>
    <x v="0"/>
    <x v="0"/>
    <s v="03.16.12"/>
    <x v="40"/>
    <x v="0"/>
    <x v="0"/>
    <s v="Direcção de Urbanismo"/>
    <s v="03.16.12"/>
    <s v="Direcção de Urbanismo"/>
    <s v="03.16.12"/>
    <x v="28"/>
    <x v="0"/>
    <x v="0"/>
    <x v="0"/>
    <x v="0"/>
    <x v="0"/>
    <x v="0"/>
    <x v="0"/>
    <x v="1"/>
    <s v="2024-03-26"/>
    <x v="0"/>
    <n v="533"/>
    <x v="0"/>
    <m/>
    <x v="0"/>
    <m/>
    <x v="2"/>
    <n v="100474696"/>
    <x v="0"/>
    <x v="1"/>
    <s v="Direcção de Urbanismo"/>
    <s v="ORI"/>
    <x v="0"/>
    <m/>
    <x v="0"/>
    <x v="0"/>
    <x v="0"/>
    <x v="0"/>
    <x v="0"/>
    <x v="0"/>
    <x v="0"/>
    <x v="0"/>
    <x v="0"/>
    <x v="0"/>
    <x v="0"/>
    <s v="Direcção de Urbanismo"/>
    <x v="0"/>
    <x v="0"/>
    <x v="0"/>
    <x v="0"/>
    <x v="0"/>
    <x v="0"/>
    <x v="0"/>
    <x v="0"/>
    <x v="0"/>
    <x v="0"/>
    <x v="1"/>
    <x v="0"/>
    <s v="Pagamento de salário referente a 03-2024"/>
  </r>
  <r>
    <x v="0"/>
    <n v="0"/>
    <n v="0"/>
    <n v="0"/>
    <n v="5078"/>
    <x v="3440"/>
    <x v="0"/>
    <x v="0"/>
    <x v="0"/>
    <s v="03.16.12"/>
    <x v="40"/>
    <x v="0"/>
    <x v="0"/>
    <s v="Direcção de Urbanismo"/>
    <s v="03.16.12"/>
    <s v="Direcção de Urbanismo"/>
    <s v="03.16.12"/>
    <x v="30"/>
    <x v="0"/>
    <x v="0"/>
    <x v="0"/>
    <x v="1"/>
    <x v="0"/>
    <x v="0"/>
    <x v="0"/>
    <x v="1"/>
    <s v="2024-03-26"/>
    <x v="0"/>
    <n v="5078"/>
    <x v="0"/>
    <m/>
    <x v="0"/>
    <m/>
    <x v="2"/>
    <n v="100474696"/>
    <x v="0"/>
    <x v="1"/>
    <s v="Direcção de Urbanismo"/>
    <s v="ORI"/>
    <x v="0"/>
    <m/>
    <x v="0"/>
    <x v="0"/>
    <x v="0"/>
    <x v="0"/>
    <x v="0"/>
    <x v="0"/>
    <x v="0"/>
    <x v="0"/>
    <x v="0"/>
    <x v="0"/>
    <x v="0"/>
    <s v="Direcção de Urbanismo"/>
    <x v="0"/>
    <x v="0"/>
    <x v="0"/>
    <x v="0"/>
    <x v="0"/>
    <x v="0"/>
    <x v="0"/>
    <x v="0"/>
    <x v="0"/>
    <x v="0"/>
    <x v="1"/>
    <x v="0"/>
    <s v="Pagamento de salário referente a 03-2024"/>
  </r>
  <r>
    <x v="0"/>
    <n v="0"/>
    <n v="0"/>
    <n v="0"/>
    <n v="8517"/>
    <x v="3440"/>
    <x v="0"/>
    <x v="0"/>
    <x v="0"/>
    <s v="03.16.12"/>
    <x v="40"/>
    <x v="0"/>
    <x v="0"/>
    <s v="Direcção de Urbanismo"/>
    <s v="03.16.12"/>
    <s v="Direcção de Urbanismo"/>
    <s v="03.16.12"/>
    <x v="49"/>
    <x v="0"/>
    <x v="0"/>
    <x v="0"/>
    <x v="1"/>
    <x v="0"/>
    <x v="0"/>
    <x v="0"/>
    <x v="1"/>
    <s v="2024-03-26"/>
    <x v="0"/>
    <n v="8517"/>
    <x v="0"/>
    <m/>
    <x v="0"/>
    <m/>
    <x v="2"/>
    <n v="100474696"/>
    <x v="0"/>
    <x v="1"/>
    <s v="Direcção de Urbanismo"/>
    <s v="ORI"/>
    <x v="0"/>
    <m/>
    <x v="0"/>
    <x v="0"/>
    <x v="0"/>
    <x v="0"/>
    <x v="0"/>
    <x v="0"/>
    <x v="0"/>
    <x v="0"/>
    <x v="0"/>
    <x v="0"/>
    <x v="0"/>
    <s v="Direcção de Urbanismo"/>
    <x v="0"/>
    <x v="0"/>
    <x v="0"/>
    <x v="0"/>
    <x v="0"/>
    <x v="0"/>
    <x v="0"/>
    <x v="0"/>
    <x v="0"/>
    <x v="0"/>
    <x v="1"/>
    <x v="0"/>
    <s v="Pagamento de salário referente a 03-2024"/>
  </r>
  <r>
    <x v="0"/>
    <n v="0"/>
    <n v="0"/>
    <n v="0"/>
    <n v="10473"/>
    <x v="3440"/>
    <x v="0"/>
    <x v="0"/>
    <x v="0"/>
    <s v="03.16.12"/>
    <x v="40"/>
    <x v="0"/>
    <x v="0"/>
    <s v="Direcção de Urbanismo"/>
    <s v="03.16.12"/>
    <s v="Direcção de Urbanismo"/>
    <s v="03.16.12"/>
    <x v="31"/>
    <x v="0"/>
    <x v="0"/>
    <x v="1"/>
    <x v="0"/>
    <x v="0"/>
    <x v="0"/>
    <x v="0"/>
    <x v="1"/>
    <s v="2024-03-26"/>
    <x v="0"/>
    <n v="10473"/>
    <x v="0"/>
    <m/>
    <x v="0"/>
    <m/>
    <x v="9"/>
    <n v="100474693"/>
    <x v="0"/>
    <x v="0"/>
    <s v="Direcção de Urbanismo"/>
    <s v="ORI"/>
    <x v="0"/>
    <m/>
    <x v="0"/>
    <x v="0"/>
    <x v="0"/>
    <x v="0"/>
    <x v="0"/>
    <x v="0"/>
    <x v="0"/>
    <x v="0"/>
    <x v="0"/>
    <x v="0"/>
    <x v="0"/>
    <s v="Direcção de Urbanismo"/>
    <x v="0"/>
    <x v="0"/>
    <x v="0"/>
    <x v="0"/>
    <x v="0"/>
    <x v="0"/>
    <x v="0"/>
    <x v="0"/>
    <x v="0"/>
    <x v="0"/>
    <x v="0"/>
    <x v="0"/>
    <s v="Pagamento de salário referente a 03-2024"/>
  </r>
  <r>
    <x v="0"/>
    <n v="0"/>
    <n v="0"/>
    <n v="0"/>
    <n v="6561"/>
    <x v="3440"/>
    <x v="0"/>
    <x v="0"/>
    <x v="0"/>
    <s v="03.16.12"/>
    <x v="40"/>
    <x v="0"/>
    <x v="0"/>
    <s v="Direcção de Urbanismo"/>
    <s v="03.16.12"/>
    <s v="Direcção de Urbanismo"/>
    <s v="03.16.12"/>
    <x v="28"/>
    <x v="0"/>
    <x v="0"/>
    <x v="0"/>
    <x v="0"/>
    <x v="0"/>
    <x v="0"/>
    <x v="0"/>
    <x v="1"/>
    <s v="2024-03-26"/>
    <x v="0"/>
    <n v="6561"/>
    <x v="0"/>
    <m/>
    <x v="0"/>
    <m/>
    <x v="9"/>
    <n v="100474693"/>
    <x v="0"/>
    <x v="0"/>
    <s v="Direcção de Urbanismo"/>
    <s v="ORI"/>
    <x v="0"/>
    <m/>
    <x v="0"/>
    <x v="0"/>
    <x v="0"/>
    <x v="0"/>
    <x v="0"/>
    <x v="0"/>
    <x v="0"/>
    <x v="0"/>
    <x v="0"/>
    <x v="0"/>
    <x v="0"/>
    <s v="Direcção de Urbanismo"/>
    <x v="0"/>
    <x v="0"/>
    <x v="0"/>
    <x v="0"/>
    <x v="0"/>
    <x v="0"/>
    <x v="0"/>
    <x v="0"/>
    <x v="0"/>
    <x v="0"/>
    <x v="0"/>
    <x v="0"/>
    <s v="Pagamento de salário referente a 03-2024"/>
  </r>
  <r>
    <x v="0"/>
    <n v="0"/>
    <n v="0"/>
    <n v="0"/>
    <n v="62453"/>
    <x v="3440"/>
    <x v="0"/>
    <x v="0"/>
    <x v="0"/>
    <s v="03.16.12"/>
    <x v="40"/>
    <x v="0"/>
    <x v="0"/>
    <s v="Direcção de Urbanismo"/>
    <s v="03.16.12"/>
    <s v="Direcção de Urbanismo"/>
    <s v="03.16.12"/>
    <x v="30"/>
    <x v="0"/>
    <x v="0"/>
    <x v="0"/>
    <x v="1"/>
    <x v="0"/>
    <x v="0"/>
    <x v="0"/>
    <x v="1"/>
    <s v="2024-03-26"/>
    <x v="0"/>
    <n v="62453"/>
    <x v="0"/>
    <m/>
    <x v="0"/>
    <m/>
    <x v="9"/>
    <n v="100474693"/>
    <x v="0"/>
    <x v="0"/>
    <s v="Direcção de Urbanismo"/>
    <s v="ORI"/>
    <x v="0"/>
    <m/>
    <x v="0"/>
    <x v="0"/>
    <x v="0"/>
    <x v="0"/>
    <x v="0"/>
    <x v="0"/>
    <x v="0"/>
    <x v="0"/>
    <x v="0"/>
    <x v="0"/>
    <x v="0"/>
    <s v="Direcção de Urbanismo"/>
    <x v="0"/>
    <x v="0"/>
    <x v="0"/>
    <x v="0"/>
    <x v="0"/>
    <x v="0"/>
    <x v="0"/>
    <x v="0"/>
    <x v="0"/>
    <x v="0"/>
    <x v="0"/>
    <x v="0"/>
    <s v="Pagamento de salário referente a 03-2024"/>
  </r>
  <r>
    <x v="0"/>
    <n v="0"/>
    <n v="0"/>
    <n v="0"/>
    <n v="104709"/>
    <x v="3440"/>
    <x v="0"/>
    <x v="0"/>
    <x v="0"/>
    <s v="03.16.12"/>
    <x v="40"/>
    <x v="0"/>
    <x v="0"/>
    <s v="Direcção de Urbanismo"/>
    <s v="03.16.12"/>
    <s v="Direcção de Urbanismo"/>
    <s v="03.16.12"/>
    <x v="49"/>
    <x v="0"/>
    <x v="0"/>
    <x v="0"/>
    <x v="1"/>
    <x v="0"/>
    <x v="0"/>
    <x v="0"/>
    <x v="1"/>
    <s v="2024-03-26"/>
    <x v="0"/>
    <n v="104709"/>
    <x v="0"/>
    <m/>
    <x v="0"/>
    <m/>
    <x v="9"/>
    <n v="100474693"/>
    <x v="0"/>
    <x v="0"/>
    <s v="Direcção de Urbanismo"/>
    <s v="ORI"/>
    <x v="0"/>
    <m/>
    <x v="0"/>
    <x v="0"/>
    <x v="0"/>
    <x v="0"/>
    <x v="0"/>
    <x v="0"/>
    <x v="0"/>
    <x v="0"/>
    <x v="0"/>
    <x v="0"/>
    <x v="0"/>
    <s v="Direcção de Urbanismo"/>
    <x v="0"/>
    <x v="0"/>
    <x v="0"/>
    <x v="0"/>
    <x v="0"/>
    <x v="0"/>
    <x v="0"/>
    <x v="0"/>
    <x v="0"/>
    <x v="0"/>
    <x v="0"/>
    <x v="0"/>
    <s v="Pagamento de salário referente a 03-2024"/>
  </r>
  <r>
    <x v="0"/>
    <n v="0"/>
    <n v="0"/>
    <n v="0"/>
    <n v="1200"/>
    <x v="3441"/>
    <x v="0"/>
    <x v="1"/>
    <x v="0"/>
    <s v="03.03.10"/>
    <x v="8"/>
    <x v="0"/>
    <x v="4"/>
    <s v="Receitas Da Câmara"/>
    <s v="03.03.10"/>
    <s v="Receitas Da Câmara"/>
    <s v="03.03.10"/>
    <x v="10"/>
    <x v="0"/>
    <x v="3"/>
    <x v="3"/>
    <x v="0"/>
    <x v="0"/>
    <x v="2"/>
    <x v="0"/>
    <x v="1"/>
    <s v="2024-03-28"/>
    <x v="0"/>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00"/>
    <x v="3442"/>
    <x v="0"/>
    <x v="1"/>
    <x v="0"/>
    <s v="03.03.10"/>
    <x v="8"/>
    <x v="0"/>
    <x v="4"/>
    <s v="Receitas Da Câmara"/>
    <s v="03.03.10"/>
    <s v="Receitas Da Câmara"/>
    <s v="03.03.10"/>
    <x v="11"/>
    <x v="0"/>
    <x v="0"/>
    <x v="5"/>
    <x v="0"/>
    <x v="0"/>
    <x v="2"/>
    <x v="0"/>
    <x v="1"/>
    <s v="2024-03-28"/>
    <x v="0"/>
    <n v="11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
    <x v="3443"/>
    <x v="0"/>
    <x v="1"/>
    <x v="0"/>
    <s v="03.03.10"/>
    <x v="8"/>
    <x v="0"/>
    <x v="4"/>
    <s v="Receitas Da Câmara"/>
    <s v="03.03.10"/>
    <s v="Receitas Da Câmara"/>
    <s v="03.03.10"/>
    <x v="8"/>
    <x v="0"/>
    <x v="3"/>
    <x v="3"/>
    <x v="0"/>
    <x v="0"/>
    <x v="2"/>
    <x v="0"/>
    <x v="1"/>
    <s v="2024-03-28"/>
    <x v="0"/>
    <n v="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40"/>
    <x v="3444"/>
    <x v="0"/>
    <x v="1"/>
    <x v="0"/>
    <s v="03.03.10"/>
    <x v="8"/>
    <x v="0"/>
    <x v="4"/>
    <s v="Receitas Da Câmara"/>
    <s v="03.03.10"/>
    <s v="Receitas Da Câmara"/>
    <s v="03.03.10"/>
    <x v="13"/>
    <x v="0"/>
    <x v="3"/>
    <x v="3"/>
    <x v="0"/>
    <x v="0"/>
    <x v="2"/>
    <x v="0"/>
    <x v="1"/>
    <s v="2024-03-28"/>
    <x v="0"/>
    <n v="30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3445"/>
    <x v="0"/>
    <x v="1"/>
    <x v="0"/>
    <s v="03.03.10"/>
    <x v="8"/>
    <x v="0"/>
    <x v="4"/>
    <s v="Receitas Da Câmara"/>
    <s v="03.03.10"/>
    <s v="Receitas Da Câmara"/>
    <s v="03.03.10"/>
    <x v="6"/>
    <x v="0"/>
    <x v="3"/>
    <x v="3"/>
    <x v="0"/>
    <x v="0"/>
    <x v="2"/>
    <x v="0"/>
    <x v="1"/>
    <s v="2024-03-28"/>
    <x v="0"/>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993"/>
    <x v="3446"/>
    <x v="0"/>
    <x v="1"/>
    <x v="0"/>
    <s v="03.03.10"/>
    <x v="8"/>
    <x v="0"/>
    <x v="4"/>
    <s v="Receitas Da Câmara"/>
    <s v="03.03.10"/>
    <s v="Receitas Da Câmara"/>
    <s v="03.03.10"/>
    <x v="18"/>
    <x v="0"/>
    <x v="0"/>
    <x v="0"/>
    <x v="0"/>
    <x v="0"/>
    <x v="2"/>
    <x v="0"/>
    <x v="1"/>
    <s v="2024-03-28"/>
    <x v="0"/>
    <n v="5399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575"/>
    <x v="3447"/>
    <x v="0"/>
    <x v="1"/>
    <x v="0"/>
    <s v="03.03.10"/>
    <x v="8"/>
    <x v="0"/>
    <x v="4"/>
    <s v="Receitas Da Câmara"/>
    <s v="03.03.10"/>
    <s v="Receitas Da Câmara"/>
    <s v="03.03.10"/>
    <x v="12"/>
    <x v="0"/>
    <x v="3"/>
    <x v="3"/>
    <x v="0"/>
    <x v="0"/>
    <x v="2"/>
    <x v="0"/>
    <x v="1"/>
    <s v="2024-03-28"/>
    <x v="0"/>
    <n v="185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3448"/>
    <x v="0"/>
    <x v="1"/>
    <x v="0"/>
    <s v="03.03.10"/>
    <x v="8"/>
    <x v="0"/>
    <x v="4"/>
    <s v="Receitas Da Câmara"/>
    <s v="03.03.10"/>
    <s v="Receitas Da Câmara"/>
    <s v="03.03.10"/>
    <x v="17"/>
    <x v="0"/>
    <x v="3"/>
    <x v="3"/>
    <x v="0"/>
    <x v="0"/>
    <x v="2"/>
    <x v="0"/>
    <x v="1"/>
    <s v="2024-03-28"/>
    <x v="0"/>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3449"/>
    <x v="0"/>
    <x v="1"/>
    <x v="0"/>
    <s v="80.02.01"/>
    <x v="2"/>
    <x v="2"/>
    <x v="2"/>
    <s v="Retenções Iur"/>
    <s v="80.02.01"/>
    <s v="Retenções Iur"/>
    <s v="80.02.01"/>
    <x v="2"/>
    <x v="0"/>
    <x v="1"/>
    <x v="0"/>
    <x v="1"/>
    <x v="2"/>
    <x v="2"/>
    <x v="0"/>
    <x v="2"/>
    <s v="2024-02-23"/>
    <x v="0"/>
    <n v="2400"/>
    <x v="0"/>
    <m/>
    <x v="0"/>
    <m/>
    <x v="2"/>
    <n v="100474696"/>
    <x v="0"/>
    <x v="0"/>
    <s v="Retenções Iur"/>
    <s v="ORI"/>
    <x v="0"/>
    <s v="RIUR"/>
    <x v="0"/>
    <x v="0"/>
    <x v="0"/>
    <x v="0"/>
    <x v="0"/>
    <x v="0"/>
    <x v="0"/>
    <x v="0"/>
    <x v="0"/>
    <x v="0"/>
    <x v="0"/>
    <s v="Retenções Iur"/>
    <x v="0"/>
    <x v="0"/>
    <x v="0"/>
    <x v="0"/>
    <x v="2"/>
    <x v="0"/>
    <x v="0"/>
    <x v="0"/>
    <x v="0"/>
    <x v="1"/>
    <x v="0"/>
    <x v="0"/>
    <s v="RETENCAO OT"/>
  </r>
  <r>
    <x v="0"/>
    <n v="0"/>
    <n v="0"/>
    <n v="0"/>
    <n v="56131"/>
    <x v="3450"/>
    <x v="0"/>
    <x v="1"/>
    <x v="0"/>
    <s v="80.02.01"/>
    <x v="2"/>
    <x v="2"/>
    <x v="2"/>
    <s v="Retenções Iur"/>
    <s v="80.02.01"/>
    <s v="Retenções Iur"/>
    <s v="80.02.01"/>
    <x v="2"/>
    <x v="0"/>
    <x v="1"/>
    <x v="0"/>
    <x v="1"/>
    <x v="2"/>
    <x v="2"/>
    <x v="0"/>
    <x v="2"/>
    <s v="2024-02-23"/>
    <x v="0"/>
    <n v="56131"/>
    <x v="0"/>
    <m/>
    <x v="0"/>
    <m/>
    <x v="2"/>
    <n v="100474696"/>
    <x v="0"/>
    <x v="0"/>
    <s v="Retenções Iur"/>
    <s v="ORI"/>
    <x v="0"/>
    <s v="RIUR"/>
    <x v="0"/>
    <x v="0"/>
    <x v="0"/>
    <x v="0"/>
    <x v="0"/>
    <x v="0"/>
    <x v="0"/>
    <x v="0"/>
    <x v="0"/>
    <x v="0"/>
    <x v="0"/>
    <s v="Retenções Iur"/>
    <x v="0"/>
    <x v="0"/>
    <x v="0"/>
    <x v="0"/>
    <x v="2"/>
    <x v="0"/>
    <x v="0"/>
    <x v="0"/>
    <x v="0"/>
    <x v="1"/>
    <x v="0"/>
    <x v="0"/>
    <s v="RETENCAO OT"/>
  </r>
  <r>
    <x v="0"/>
    <n v="0"/>
    <n v="0"/>
    <n v="0"/>
    <n v="2431"/>
    <x v="3451"/>
    <x v="0"/>
    <x v="1"/>
    <x v="0"/>
    <s v="80.02.10.26"/>
    <x v="13"/>
    <x v="2"/>
    <x v="2"/>
    <s v="Outros"/>
    <s v="80.02.10"/>
    <s v="Outros"/>
    <s v="80.02.10"/>
    <x v="34"/>
    <x v="0"/>
    <x v="1"/>
    <x v="9"/>
    <x v="1"/>
    <x v="2"/>
    <x v="2"/>
    <x v="0"/>
    <x v="2"/>
    <s v="2024-02-23"/>
    <x v="0"/>
    <n v="2431"/>
    <x v="0"/>
    <m/>
    <x v="0"/>
    <m/>
    <x v="15"/>
    <n v="100479277"/>
    <x v="0"/>
    <x v="0"/>
    <s v="Retenção Sansung"/>
    <s v="ORI"/>
    <x v="0"/>
    <s v="RS"/>
    <x v="0"/>
    <x v="0"/>
    <x v="0"/>
    <x v="0"/>
    <x v="0"/>
    <x v="0"/>
    <x v="0"/>
    <x v="0"/>
    <x v="0"/>
    <x v="0"/>
    <x v="0"/>
    <s v="Retenção Sansung"/>
    <x v="0"/>
    <x v="0"/>
    <x v="0"/>
    <x v="0"/>
    <x v="2"/>
    <x v="0"/>
    <x v="0"/>
    <x v="0"/>
    <x v="0"/>
    <x v="1"/>
    <x v="0"/>
    <x v="0"/>
    <s v="RETENCAO OT"/>
  </r>
  <r>
    <x v="0"/>
    <n v="0"/>
    <n v="0"/>
    <n v="0"/>
    <n v="1000"/>
    <x v="3452"/>
    <x v="0"/>
    <x v="0"/>
    <x v="0"/>
    <s v="03.16.15"/>
    <x v="0"/>
    <x v="0"/>
    <x v="0"/>
    <s v="Direção Financeira"/>
    <s v="03.16.15"/>
    <s v="Direção Financeira"/>
    <s v="03.16.15"/>
    <x v="3"/>
    <x v="0"/>
    <x v="0"/>
    <x v="1"/>
    <x v="0"/>
    <x v="0"/>
    <x v="0"/>
    <x v="0"/>
    <x v="6"/>
    <s v="2024-04-22"/>
    <x v="1"/>
    <n v="1000"/>
    <x v="0"/>
    <m/>
    <x v="0"/>
    <m/>
    <x v="512"/>
    <n v="100119969"/>
    <x v="0"/>
    <x v="0"/>
    <s v="Direção Financeira"/>
    <s v="ORI"/>
    <x v="0"/>
    <m/>
    <x v="0"/>
    <x v="0"/>
    <x v="0"/>
    <x v="0"/>
    <x v="0"/>
    <x v="0"/>
    <x v="0"/>
    <x v="0"/>
    <x v="0"/>
    <x v="0"/>
    <x v="0"/>
    <s v="Direção Financeira"/>
    <x v="0"/>
    <x v="0"/>
    <x v="0"/>
    <x v="0"/>
    <x v="0"/>
    <x v="0"/>
    <x v="0"/>
    <x v="0"/>
    <x v="0"/>
    <x v="0"/>
    <x v="0"/>
    <x v="0"/>
    <s v="Ajuda de custo a Favor do senhor Herculano Fernandes pela sua deslocação a Santa Catarina no dia 20 de abril, em missão oficial de serviço, conforme anexo."/>
  </r>
  <r>
    <x v="1"/>
    <n v="0"/>
    <n v="0"/>
    <n v="0"/>
    <n v="41499"/>
    <x v="3453"/>
    <x v="0"/>
    <x v="0"/>
    <x v="0"/>
    <s v="01.27.06.42"/>
    <x v="22"/>
    <x v="1"/>
    <x v="1"/>
    <s v="Requalificação Urbana e habitação"/>
    <s v="01.27.06"/>
    <s v="Requalificação Urbana e habitação"/>
    <s v="01.27.06"/>
    <x v="1"/>
    <x v="0"/>
    <x v="0"/>
    <x v="0"/>
    <x v="0"/>
    <x v="1"/>
    <x v="1"/>
    <x v="0"/>
    <x v="6"/>
    <s v="2024-04-26"/>
    <x v="1"/>
    <n v="41499"/>
    <x v="0"/>
    <m/>
    <x v="0"/>
    <m/>
    <x v="85"/>
    <n v="100389549"/>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11 tubo galvanizado quadrado e 3 chapa de ferro para vedação do campo relvado de Veneza, conforme anexo."/>
  </r>
  <r>
    <x v="0"/>
    <n v="0"/>
    <n v="0"/>
    <n v="0"/>
    <n v="38850"/>
    <x v="3454"/>
    <x v="0"/>
    <x v="0"/>
    <x v="0"/>
    <s v="03.16.15"/>
    <x v="0"/>
    <x v="0"/>
    <x v="0"/>
    <s v="Direção Financeira"/>
    <s v="03.16.15"/>
    <s v="Direção Financeira"/>
    <s v="03.16.15"/>
    <x v="70"/>
    <x v="0"/>
    <x v="0"/>
    <x v="0"/>
    <x v="0"/>
    <x v="0"/>
    <x v="0"/>
    <x v="0"/>
    <x v="6"/>
    <s v="2024-04-26"/>
    <x v="1"/>
    <n v="38850"/>
    <x v="0"/>
    <m/>
    <x v="0"/>
    <m/>
    <x v="248"/>
    <n v="100478381"/>
    <x v="0"/>
    <x v="0"/>
    <s v="Direção Financeira"/>
    <s v="ORI"/>
    <x v="0"/>
    <m/>
    <x v="0"/>
    <x v="0"/>
    <x v="0"/>
    <x v="0"/>
    <x v="0"/>
    <x v="0"/>
    <x v="0"/>
    <x v="0"/>
    <x v="0"/>
    <x v="0"/>
    <x v="0"/>
    <s v="Direção Financeira"/>
    <x v="0"/>
    <x v="0"/>
    <x v="0"/>
    <x v="0"/>
    <x v="0"/>
    <x v="0"/>
    <x v="0"/>
    <x v="0"/>
    <x v="0"/>
    <x v="0"/>
    <x v="0"/>
    <x v="0"/>
    <s v="Pagamento referente a aquisição de matérias de higiene e limpeza para serviços da CMSM, conforme anexo."/>
  </r>
  <r>
    <x v="0"/>
    <n v="0"/>
    <n v="0"/>
    <n v="0"/>
    <n v="8625"/>
    <x v="3455"/>
    <x v="0"/>
    <x v="1"/>
    <x v="0"/>
    <s v="80.02.01"/>
    <x v="2"/>
    <x v="2"/>
    <x v="2"/>
    <s v="Retenções Iur"/>
    <s v="80.02.01"/>
    <s v="Retenções Iur"/>
    <s v="80.02.01"/>
    <x v="2"/>
    <x v="0"/>
    <x v="1"/>
    <x v="0"/>
    <x v="1"/>
    <x v="2"/>
    <x v="2"/>
    <x v="0"/>
    <x v="6"/>
    <s v="2024-04-05"/>
    <x v="1"/>
    <n v="8625"/>
    <x v="0"/>
    <m/>
    <x v="0"/>
    <m/>
    <x v="2"/>
    <n v="100474696"/>
    <x v="0"/>
    <x v="0"/>
    <s v="Retenções Iur"/>
    <s v="ORI"/>
    <x v="0"/>
    <s v="RIUR"/>
    <x v="0"/>
    <x v="0"/>
    <x v="0"/>
    <x v="0"/>
    <x v="0"/>
    <x v="0"/>
    <x v="0"/>
    <x v="0"/>
    <x v="0"/>
    <x v="0"/>
    <x v="0"/>
    <s v="Retenções Iur"/>
    <x v="0"/>
    <x v="0"/>
    <x v="0"/>
    <x v="0"/>
    <x v="2"/>
    <x v="0"/>
    <x v="0"/>
    <x v="0"/>
    <x v="0"/>
    <x v="1"/>
    <x v="0"/>
    <x v="0"/>
    <s v="RETENCAO OT"/>
  </r>
  <r>
    <x v="0"/>
    <n v="0"/>
    <n v="0"/>
    <n v="0"/>
    <n v="27600"/>
    <x v="3456"/>
    <x v="0"/>
    <x v="0"/>
    <x v="0"/>
    <s v="03.16.15"/>
    <x v="0"/>
    <x v="0"/>
    <x v="0"/>
    <s v="Direção Financeira"/>
    <s v="03.16.15"/>
    <s v="Direção Financeira"/>
    <s v="03.16.15"/>
    <x v="41"/>
    <x v="0"/>
    <x v="0"/>
    <x v="1"/>
    <x v="0"/>
    <x v="0"/>
    <x v="0"/>
    <x v="0"/>
    <x v="3"/>
    <s v="2024-05-03"/>
    <x v="1"/>
    <n v="27600"/>
    <x v="0"/>
    <m/>
    <x v="0"/>
    <m/>
    <x v="72"/>
    <n v="100393611"/>
    <x v="0"/>
    <x v="0"/>
    <s v="Direção Financeira"/>
    <s v="ORI"/>
    <x v="0"/>
    <m/>
    <x v="0"/>
    <x v="0"/>
    <x v="0"/>
    <x v="0"/>
    <x v="0"/>
    <x v="0"/>
    <x v="0"/>
    <x v="0"/>
    <x v="0"/>
    <x v="0"/>
    <x v="0"/>
    <s v="Direção Financeira"/>
    <x v="0"/>
    <x v="0"/>
    <x v="0"/>
    <x v="0"/>
    <x v="0"/>
    <x v="0"/>
    <x v="0"/>
    <x v="0"/>
    <x v="0"/>
    <x v="0"/>
    <x v="0"/>
    <x v="0"/>
    <s v="Pagamento a favor da Casa Guga Comercio &amp; REP referente aquisição de calço travaão, amortecedor e farolim para a reparação da viatura ST-27-RU afeto as obras da CMSM, conforme anexo.   "/>
  </r>
  <r>
    <x v="1"/>
    <n v="0"/>
    <n v="0"/>
    <n v="0"/>
    <n v="3000"/>
    <x v="3457"/>
    <x v="0"/>
    <x v="0"/>
    <x v="0"/>
    <s v="01.25.02.23"/>
    <x v="12"/>
    <x v="3"/>
    <x v="3"/>
    <s v="desporto"/>
    <s v="01.25.02"/>
    <s v="desporto"/>
    <s v="01.25.02"/>
    <x v="1"/>
    <x v="0"/>
    <x v="0"/>
    <x v="0"/>
    <x v="0"/>
    <x v="1"/>
    <x v="1"/>
    <x v="0"/>
    <x v="2"/>
    <s v="2024-02-16"/>
    <x v="0"/>
    <n v="3000"/>
    <x v="0"/>
    <m/>
    <x v="0"/>
    <m/>
    <x v="513"/>
    <n v="100134755"/>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inscrição da equipa Associação Desportiva Rock de Veneza no Campeonato de Basquetebol Sub-18 na época desportiva 2024, conforme anexo."/>
  </r>
  <r>
    <x v="0"/>
    <n v="0"/>
    <n v="0"/>
    <n v="0"/>
    <n v="208555"/>
    <x v="3458"/>
    <x v="0"/>
    <x v="0"/>
    <x v="0"/>
    <s v="03.16.01"/>
    <x v="38"/>
    <x v="0"/>
    <x v="0"/>
    <s v="Assembleia Municipal"/>
    <s v="03.16.01"/>
    <s v="Assembleia Municipal"/>
    <s v="03.16.01"/>
    <x v="3"/>
    <x v="0"/>
    <x v="0"/>
    <x v="1"/>
    <x v="0"/>
    <x v="0"/>
    <x v="0"/>
    <x v="0"/>
    <x v="6"/>
    <s v="2024-04-18"/>
    <x v="1"/>
    <n v="208555"/>
    <x v="0"/>
    <m/>
    <x v="0"/>
    <m/>
    <x v="156"/>
    <n v="100479531"/>
    <x v="0"/>
    <x v="0"/>
    <s v="Assembleia Municipal"/>
    <s v="ORI"/>
    <x v="0"/>
    <s v="AM"/>
    <x v="0"/>
    <x v="0"/>
    <x v="0"/>
    <x v="0"/>
    <x v="0"/>
    <x v="0"/>
    <x v="0"/>
    <x v="0"/>
    <x v="0"/>
    <x v="0"/>
    <x v="0"/>
    <s v="Assembleia Municipal"/>
    <x v="0"/>
    <x v="0"/>
    <x v="0"/>
    <x v="0"/>
    <x v="0"/>
    <x v="0"/>
    <x v="0"/>
    <x v="0"/>
    <x v="0"/>
    <x v="0"/>
    <x v="0"/>
    <x v="0"/>
    <s v="Pagamento referente a aquisição de 4 bilhete passagem no âmbito da visita da senhora Presidente da Assembleia Municipal, Srª vice presidente e Srº Secretario em missão de serviços ao Município, conforme anexo."/>
  </r>
  <r>
    <x v="0"/>
    <n v="0"/>
    <n v="0"/>
    <n v="0"/>
    <n v="1000"/>
    <x v="3459"/>
    <x v="0"/>
    <x v="0"/>
    <x v="0"/>
    <s v="01.25.05.09"/>
    <x v="26"/>
    <x v="3"/>
    <x v="3"/>
    <s v="Saúde"/>
    <s v="01.25.05"/>
    <s v="Saúde"/>
    <s v="01.25.05"/>
    <x v="7"/>
    <x v="0"/>
    <x v="4"/>
    <x v="4"/>
    <x v="0"/>
    <x v="1"/>
    <x v="0"/>
    <x v="0"/>
    <x v="0"/>
    <s v="2024-01-24"/>
    <x v="0"/>
    <n v="1000"/>
    <x v="0"/>
    <m/>
    <x v="0"/>
    <m/>
    <x v="280"/>
    <n v="100475975"/>
    <x v="0"/>
    <x v="0"/>
    <s v="Apoio a Consultas de Especialidade e Medicamentos"/>
    <s v="ORI"/>
    <x v="0"/>
    <s v="ACE"/>
    <x v="0"/>
    <x v="0"/>
    <x v="0"/>
    <x v="0"/>
    <x v="0"/>
    <x v="0"/>
    <x v="0"/>
    <x v="0"/>
    <x v="0"/>
    <x v="0"/>
    <x v="0"/>
    <s v="Apoio a Consultas de Especialidade e Medicamentos"/>
    <x v="0"/>
    <x v="0"/>
    <x v="0"/>
    <x v="0"/>
    <x v="1"/>
    <x v="0"/>
    <x v="0"/>
    <x v="0"/>
    <x v="0"/>
    <x v="0"/>
    <x v="0"/>
    <x v="0"/>
    <s v="Apoio de transporte para realização de Hemodiálise, conforme anexo."/>
  </r>
  <r>
    <x v="0"/>
    <n v="0"/>
    <n v="0"/>
    <n v="0"/>
    <n v="2000"/>
    <x v="3460"/>
    <x v="0"/>
    <x v="0"/>
    <x v="0"/>
    <s v="01.25.04.22"/>
    <x v="7"/>
    <x v="3"/>
    <x v="3"/>
    <s v="Cultura"/>
    <s v="01.25.04"/>
    <s v="Cultura"/>
    <s v="01.25.04"/>
    <x v="4"/>
    <x v="0"/>
    <x v="2"/>
    <x v="2"/>
    <x v="0"/>
    <x v="1"/>
    <x v="0"/>
    <x v="0"/>
    <x v="1"/>
    <s v="2024-03-21"/>
    <x v="0"/>
    <n v="2000"/>
    <x v="0"/>
    <m/>
    <x v="0"/>
    <m/>
    <x v="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Despesa com aquisição de papel e fitas para enfeite de vazos de plantas para a celebração de dia internacional da mulher 27 de março, conforme anexo."/>
  </r>
  <r>
    <x v="0"/>
    <n v="0"/>
    <n v="0"/>
    <n v="0"/>
    <n v="1800"/>
    <x v="3461"/>
    <x v="0"/>
    <x v="1"/>
    <x v="0"/>
    <s v="80.02.01"/>
    <x v="2"/>
    <x v="2"/>
    <x v="2"/>
    <s v="Retenções Iur"/>
    <s v="80.02.01"/>
    <s v="Retenções Iur"/>
    <s v="80.02.01"/>
    <x v="2"/>
    <x v="0"/>
    <x v="1"/>
    <x v="0"/>
    <x v="1"/>
    <x v="2"/>
    <x v="2"/>
    <x v="0"/>
    <x v="1"/>
    <s v="2024-03-21"/>
    <x v="0"/>
    <n v="1800"/>
    <x v="0"/>
    <m/>
    <x v="0"/>
    <m/>
    <x v="2"/>
    <n v="100474696"/>
    <x v="0"/>
    <x v="0"/>
    <s v="Retenções Iur"/>
    <s v="ORI"/>
    <x v="0"/>
    <s v="RIUR"/>
    <x v="0"/>
    <x v="0"/>
    <x v="0"/>
    <x v="0"/>
    <x v="0"/>
    <x v="0"/>
    <x v="0"/>
    <x v="0"/>
    <x v="0"/>
    <x v="0"/>
    <x v="0"/>
    <s v="Retenções Iur"/>
    <x v="0"/>
    <x v="0"/>
    <x v="0"/>
    <x v="0"/>
    <x v="2"/>
    <x v="0"/>
    <x v="0"/>
    <x v="0"/>
    <x v="0"/>
    <x v="1"/>
    <x v="0"/>
    <x v="0"/>
    <s v="RETENCAO OT"/>
  </r>
  <r>
    <x v="0"/>
    <n v="0"/>
    <n v="0"/>
    <n v="0"/>
    <n v="2583"/>
    <x v="3462"/>
    <x v="0"/>
    <x v="1"/>
    <x v="0"/>
    <s v="03.03.10"/>
    <x v="8"/>
    <x v="0"/>
    <x v="4"/>
    <s v="Receitas Da Câmara"/>
    <s v="03.03.10"/>
    <s v="Receitas Da Câmara"/>
    <s v="03.03.10"/>
    <x v="9"/>
    <x v="0"/>
    <x v="3"/>
    <x v="3"/>
    <x v="0"/>
    <x v="0"/>
    <x v="2"/>
    <x v="0"/>
    <x v="6"/>
    <s v="2024-04-16"/>
    <x v="1"/>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9"/>
    <x v="3463"/>
    <x v="0"/>
    <x v="1"/>
    <x v="0"/>
    <s v="03.03.10"/>
    <x v="8"/>
    <x v="0"/>
    <x v="4"/>
    <s v="Receitas Da Câmara"/>
    <s v="03.03.10"/>
    <s v="Receitas Da Câmara"/>
    <s v="03.03.10"/>
    <x v="25"/>
    <x v="0"/>
    <x v="3"/>
    <x v="3"/>
    <x v="0"/>
    <x v="0"/>
    <x v="2"/>
    <x v="0"/>
    <x v="6"/>
    <s v="2024-04-16"/>
    <x v="1"/>
    <n v="49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00"/>
    <x v="3464"/>
    <x v="0"/>
    <x v="1"/>
    <x v="0"/>
    <s v="03.03.10"/>
    <x v="8"/>
    <x v="0"/>
    <x v="4"/>
    <s v="Receitas Da Câmara"/>
    <s v="03.03.10"/>
    <s v="Receitas Da Câmara"/>
    <s v="03.03.10"/>
    <x v="12"/>
    <x v="0"/>
    <x v="3"/>
    <x v="3"/>
    <x v="0"/>
    <x v="0"/>
    <x v="2"/>
    <x v="0"/>
    <x v="6"/>
    <s v="2024-04-16"/>
    <x v="1"/>
    <n v="7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0"/>
    <x v="3465"/>
    <x v="0"/>
    <x v="1"/>
    <x v="0"/>
    <s v="03.03.10"/>
    <x v="8"/>
    <x v="0"/>
    <x v="4"/>
    <s v="Receitas Da Câmara"/>
    <s v="03.03.10"/>
    <s v="Receitas Da Câmara"/>
    <s v="03.03.10"/>
    <x v="42"/>
    <x v="0"/>
    <x v="3"/>
    <x v="3"/>
    <x v="0"/>
    <x v="0"/>
    <x v="2"/>
    <x v="0"/>
    <x v="6"/>
    <s v="2024-04-16"/>
    <x v="1"/>
    <n v="4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3466"/>
    <x v="0"/>
    <x v="1"/>
    <x v="0"/>
    <s v="03.03.10"/>
    <x v="8"/>
    <x v="0"/>
    <x v="4"/>
    <s v="Receitas Da Câmara"/>
    <s v="03.03.10"/>
    <s v="Receitas Da Câmara"/>
    <s v="03.03.10"/>
    <x v="17"/>
    <x v="0"/>
    <x v="3"/>
    <x v="3"/>
    <x v="0"/>
    <x v="0"/>
    <x v="2"/>
    <x v="0"/>
    <x v="6"/>
    <s v="2024-04-16"/>
    <x v="1"/>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364"/>
    <x v="3467"/>
    <x v="0"/>
    <x v="1"/>
    <x v="0"/>
    <s v="03.03.10"/>
    <x v="8"/>
    <x v="0"/>
    <x v="4"/>
    <s v="Receitas Da Câmara"/>
    <s v="03.03.10"/>
    <s v="Receitas Da Câmara"/>
    <s v="03.03.10"/>
    <x v="18"/>
    <x v="0"/>
    <x v="0"/>
    <x v="0"/>
    <x v="0"/>
    <x v="0"/>
    <x v="2"/>
    <x v="0"/>
    <x v="6"/>
    <s v="2024-04-16"/>
    <x v="1"/>
    <n v="50364"/>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53080"/>
    <x v="3468"/>
    <x v="0"/>
    <x v="1"/>
    <x v="0"/>
    <s v="03.03.10"/>
    <x v="8"/>
    <x v="0"/>
    <x v="4"/>
    <s v="Receitas Da Câmara"/>
    <s v="03.03.10"/>
    <s v="Receitas Da Câmara"/>
    <s v="03.03.10"/>
    <x v="15"/>
    <x v="0"/>
    <x v="0"/>
    <x v="0"/>
    <x v="0"/>
    <x v="0"/>
    <x v="2"/>
    <x v="0"/>
    <x v="6"/>
    <s v="2024-04-16"/>
    <x v="1"/>
    <n v="153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3469"/>
    <x v="0"/>
    <x v="1"/>
    <x v="0"/>
    <s v="03.03.10"/>
    <x v="8"/>
    <x v="0"/>
    <x v="4"/>
    <s v="Receitas Da Câmara"/>
    <s v="03.03.10"/>
    <s v="Receitas Da Câmara"/>
    <s v="03.03.10"/>
    <x v="10"/>
    <x v="0"/>
    <x v="3"/>
    <x v="3"/>
    <x v="0"/>
    <x v="0"/>
    <x v="2"/>
    <x v="0"/>
    <x v="6"/>
    <s v="2024-04-16"/>
    <x v="1"/>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
    <x v="3470"/>
    <x v="0"/>
    <x v="1"/>
    <x v="0"/>
    <s v="03.03.10"/>
    <x v="8"/>
    <x v="0"/>
    <x v="4"/>
    <s v="Receitas Da Câmara"/>
    <s v="03.03.10"/>
    <s v="Receitas Da Câmara"/>
    <s v="03.03.10"/>
    <x v="26"/>
    <x v="0"/>
    <x v="3"/>
    <x v="3"/>
    <x v="0"/>
    <x v="0"/>
    <x v="2"/>
    <x v="0"/>
    <x v="6"/>
    <s v="2024-04-16"/>
    <x v="1"/>
    <n v="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900"/>
    <x v="3471"/>
    <x v="0"/>
    <x v="1"/>
    <x v="0"/>
    <s v="03.03.10"/>
    <x v="8"/>
    <x v="0"/>
    <x v="4"/>
    <s v="Receitas Da Câmara"/>
    <s v="03.03.10"/>
    <s v="Receitas Da Câmara"/>
    <s v="03.03.10"/>
    <x v="11"/>
    <x v="0"/>
    <x v="0"/>
    <x v="5"/>
    <x v="0"/>
    <x v="0"/>
    <x v="2"/>
    <x v="0"/>
    <x v="6"/>
    <s v="2024-04-16"/>
    <x v="1"/>
    <n v="9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60"/>
    <x v="3472"/>
    <x v="0"/>
    <x v="1"/>
    <x v="0"/>
    <s v="03.03.10"/>
    <x v="8"/>
    <x v="0"/>
    <x v="4"/>
    <s v="Receitas Da Câmara"/>
    <s v="03.03.10"/>
    <s v="Receitas Da Câmara"/>
    <s v="03.03.10"/>
    <x v="13"/>
    <x v="0"/>
    <x v="3"/>
    <x v="3"/>
    <x v="0"/>
    <x v="0"/>
    <x v="2"/>
    <x v="0"/>
    <x v="6"/>
    <s v="2024-04-16"/>
    <x v="1"/>
    <n v="108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3473"/>
    <x v="0"/>
    <x v="1"/>
    <x v="0"/>
    <s v="03.03.10"/>
    <x v="8"/>
    <x v="0"/>
    <x v="4"/>
    <s v="Receitas Da Câmara"/>
    <s v="03.03.10"/>
    <s v="Receitas Da Câmara"/>
    <s v="03.03.10"/>
    <x v="19"/>
    <x v="0"/>
    <x v="3"/>
    <x v="6"/>
    <x v="0"/>
    <x v="0"/>
    <x v="2"/>
    <x v="0"/>
    <x v="6"/>
    <s v="2024-04-16"/>
    <x v="1"/>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
    <x v="3474"/>
    <x v="0"/>
    <x v="1"/>
    <x v="0"/>
    <s v="03.03.10"/>
    <x v="8"/>
    <x v="0"/>
    <x v="4"/>
    <s v="Receitas Da Câmara"/>
    <s v="03.03.10"/>
    <s v="Receitas Da Câmara"/>
    <s v="03.03.10"/>
    <x v="8"/>
    <x v="0"/>
    <x v="3"/>
    <x v="3"/>
    <x v="0"/>
    <x v="0"/>
    <x v="2"/>
    <x v="0"/>
    <x v="6"/>
    <s v="2024-04-16"/>
    <x v="1"/>
    <n v="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3475"/>
    <x v="0"/>
    <x v="1"/>
    <x v="0"/>
    <s v="03.03.10"/>
    <x v="8"/>
    <x v="0"/>
    <x v="4"/>
    <s v="Receitas Da Câmara"/>
    <s v="03.03.10"/>
    <s v="Receitas Da Câmara"/>
    <s v="03.03.10"/>
    <x v="6"/>
    <x v="0"/>
    <x v="3"/>
    <x v="3"/>
    <x v="0"/>
    <x v="0"/>
    <x v="2"/>
    <x v="0"/>
    <x v="6"/>
    <s v="2024-04-16"/>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400"/>
    <x v="3476"/>
    <x v="0"/>
    <x v="1"/>
    <x v="0"/>
    <s v="03.03.10"/>
    <x v="8"/>
    <x v="0"/>
    <x v="4"/>
    <s v="Receitas Da Câmara"/>
    <s v="03.03.10"/>
    <s v="Receitas Da Câmara"/>
    <s v="03.03.10"/>
    <x v="11"/>
    <x v="0"/>
    <x v="0"/>
    <x v="5"/>
    <x v="0"/>
    <x v="0"/>
    <x v="2"/>
    <x v="0"/>
    <x v="6"/>
    <s v="2024-04-19"/>
    <x v="1"/>
    <n v="29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80"/>
    <x v="3477"/>
    <x v="0"/>
    <x v="1"/>
    <x v="0"/>
    <s v="03.03.10"/>
    <x v="8"/>
    <x v="0"/>
    <x v="4"/>
    <s v="Receitas Da Câmara"/>
    <s v="03.03.10"/>
    <s v="Receitas Da Câmara"/>
    <s v="03.03.10"/>
    <x v="6"/>
    <x v="0"/>
    <x v="3"/>
    <x v="3"/>
    <x v="0"/>
    <x v="0"/>
    <x v="2"/>
    <x v="0"/>
    <x v="6"/>
    <s v="2024-04-19"/>
    <x v="1"/>
    <n v="9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532"/>
    <x v="3478"/>
    <x v="0"/>
    <x v="1"/>
    <x v="0"/>
    <s v="03.03.10"/>
    <x v="8"/>
    <x v="0"/>
    <x v="4"/>
    <s v="Receitas Da Câmara"/>
    <s v="03.03.10"/>
    <s v="Receitas Da Câmara"/>
    <s v="03.03.10"/>
    <x v="18"/>
    <x v="0"/>
    <x v="0"/>
    <x v="0"/>
    <x v="0"/>
    <x v="0"/>
    <x v="2"/>
    <x v="0"/>
    <x v="6"/>
    <s v="2024-04-19"/>
    <x v="1"/>
    <n v="4053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3479"/>
    <x v="0"/>
    <x v="1"/>
    <x v="0"/>
    <s v="03.03.10"/>
    <x v="8"/>
    <x v="0"/>
    <x v="4"/>
    <s v="Receitas Da Câmara"/>
    <s v="03.03.10"/>
    <s v="Receitas Da Câmara"/>
    <s v="03.03.10"/>
    <x v="9"/>
    <x v="0"/>
    <x v="3"/>
    <x v="3"/>
    <x v="0"/>
    <x v="0"/>
    <x v="2"/>
    <x v="0"/>
    <x v="6"/>
    <s v="2024-04-19"/>
    <x v="1"/>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3480"/>
    <x v="0"/>
    <x v="1"/>
    <x v="0"/>
    <s v="03.03.10"/>
    <x v="8"/>
    <x v="0"/>
    <x v="4"/>
    <s v="Receitas Da Câmara"/>
    <s v="03.03.10"/>
    <s v="Receitas Da Câmara"/>
    <s v="03.03.10"/>
    <x v="8"/>
    <x v="0"/>
    <x v="3"/>
    <x v="3"/>
    <x v="0"/>
    <x v="0"/>
    <x v="2"/>
    <x v="0"/>
    <x v="6"/>
    <s v="2024-04-19"/>
    <x v="1"/>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25"/>
    <x v="3481"/>
    <x v="0"/>
    <x v="1"/>
    <x v="0"/>
    <s v="03.03.10"/>
    <x v="8"/>
    <x v="0"/>
    <x v="4"/>
    <s v="Receitas Da Câmara"/>
    <s v="03.03.10"/>
    <s v="Receitas Da Câmara"/>
    <s v="03.03.10"/>
    <x v="10"/>
    <x v="0"/>
    <x v="3"/>
    <x v="3"/>
    <x v="0"/>
    <x v="0"/>
    <x v="2"/>
    <x v="0"/>
    <x v="6"/>
    <s v="2024-04-19"/>
    <x v="1"/>
    <n v="2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60"/>
    <x v="3482"/>
    <x v="0"/>
    <x v="1"/>
    <x v="0"/>
    <s v="03.03.10"/>
    <x v="8"/>
    <x v="0"/>
    <x v="4"/>
    <s v="Receitas Da Câmara"/>
    <s v="03.03.10"/>
    <s v="Receitas Da Câmara"/>
    <s v="03.03.10"/>
    <x v="13"/>
    <x v="0"/>
    <x v="3"/>
    <x v="3"/>
    <x v="0"/>
    <x v="0"/>
    <x v="2"/>
    <x v="0"/>
    <x v="6"/>
    <s v="2024-04-19"/>
    <x v="1"/>
    <n v="26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120"/>
    <x v="3483"/>
    <x v="0"/>
    <x v="1"/>
    <x v="0"/>
    <s v="03.03.10"/>
    <x v="8"/>
    <x v="0"/>
    <x v="4"/>
    <s v="Receitas Da Câmara"/>
    <s v="03.03.10"/>
    <s v="Receitas Da Câmara"/>
    <s v="03.03.10"/>
    <x v="19"/>
    <x v="0"/>
    <x v="3"/>
    <x v="6"/>
    <x v="0"/>
    <x v="0"/>
    <x v="2"/>
    <x v="0"/>
    <x v="6"/>
    <s v="2024-04-19"/>
    <x v="1"/>
    <n v="9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3484"/>
    <x v="0"/>
    <x v="1"/>
    <x v="0"/>
    <s v="03.03.10"/>
    <x v="8"/>
    <x v="0"/>
    <x v="4"/>
    <s v="Receitas Da Câmara"/>
    <s v="03.03.10"/>
    <s v="Receitas Da Câmara"/>
    <s v="03.03.10"/>
    <x v="21"/>
    <x v="0"/>
    <x v="3"/>
    <x v="3"/>
    <x v="0"/>
    <x v="0"/>
    <x v="2"/>
    <x v="0"/>
    <x v="6"/>
    <s v="2024-04-19"/>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675"/>
    <x v="3485"/>
    <x v="0"/>
    <x v="1"/>
    <x v="0"/>
    <s v="03.03.10"/>
    <x v="8"/>
    <x v="0"/>
    <x v="4"/>
    <s v="Receitas Da Câmara"/>
    <s v="03.03.10"/>
    <s v="Receitas Da Câmara"/>
    <s v="03.03.10"/>
    <x v="12"/>
    <x v="0"/>
    <x v="3"/>
    <x v="3"/>
    <x v="0"/>
    <x v="0"/>
    <x v="2"/>
    <x v="0"/>
    <x v="6"/>
    <s v="2024-04-19"/>
    <x v="1"/>
    <n v="136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
    <x v="3486"/>
    <x v="0"/>
    <x v="0"/>
    <x v="0"/>
    <s v="03.16.15"/>
    <x v="0"/>
    <x v="0"/>
    <x v="0"/>
    <s v="Direção Financeira"/>
    <s v="03.16.15"/>
    <s v="Direção Financeira"/>
    <s v="03.16.15"/>
    <x v="5"/>
    <x v="0"/>
    <x v="0"/>
    <x v="1"/>
    <x v="0"/>
    <x v="0"/>
    <x v="0"/>
    <x v="0"/>
    <x v="3"/>
    <s v="2024-05-16"/>
    <x v="1"/>
    <n v="5000"/>
    <x v="0"/>
    <m/>
    <x v="0"/>
    <m/>
    <x v="229"/>
    <n v="100479647"/>
    <x v="0"/>
    <x v="0"/>
    <s v="Direção Financeira"/>
    <s v="ORI"/>
    <x v="0"/>
    <m/>
    <x v="0"/>
    <x v="0"/>
    <x v="0"/>
    <x v="0"/>
    <x v="0"/>
    <x v="0"/>
    <x v="0"/>
    <x v="0"/>
    <x v="0"/>
    <x v="0"/>
    <x v="0"/>
    <s v="Direção Financeira"/>
    <x v="0"/>
    <x v="0"/>
    <x v="0"/>
    <x v="0"/>
    <x v="0"/>
    <x v="0"/>
    <x v="0"/>
    <x v="0"/>
    <x v="0"/>
    <x v="0"/>
    <x v="0"/>
    <x v="0"/>
    <s v="Pagamento a favor do Sr. Gilson dos Santos Barbosa, referente adiantamento do salario do mês de maio, conforme anexo."/>
  </r>
  <r>
    <x v="0"/>
    <n v="0"/>
    <n v="0"/>
    <n v="0"/>
    <n v="47739"/>
    <x v="3487"/>
    <x v="0"/>
    <x v="1"/>
    <x v="0"/>
    <s v="80.02.01"/>
    <x v="2"/>
    <x v="2"/>
    <x v="2"/>
    <s v="Retenções Iur"/>
    <s v="80.02.01"/>
    <s v="Retenções Iur"/>
    <s v="80.02.01"/>
    <x v="2"/>
    <x v="0"/>
    <x v="1"/>
    <x v="0"/>
    <x v="1"/>
    <x v="2"/>
    <x v="2"/>
    <x v="0"/>
    <x v="3"/>
    <s v="2024-05-21"/>
    <x v="1"/>
    <n v="47739"/>
    <x v="0"/>
    <m/>
    <x v="0"/>
    <m/>
    <x v="2"/>
    <n v="100474696"/>
    <x v="0"/>
    <x v="0"/>
    <s v="Retenções Iur"/>
    <s v="ORI"/>
    <x v="0"/>
    <s v="RIUR"/>
    <x v="0"/>
    <x v="0"/>
    <x v="0"/>
    <x v="0"/>
    <x v="0"/>
    <x v="0"/>
    <x v="0"/>
    <x v="0"/>
    <x v="0"/>
    <x v="0"/>
    <x v="0"/>
    <s v="Retenções Iur"/>
    <x v="0"/>
    <x v="0"/>
    <x v="0"/>
    <x v="0"/>
    <x v="2"/>
    <x v="0"/>
    <x v="0"/>
    <x v="0"/>
    <x v="0"/>
    <x v="1"/>
    <x v="0"/>
    <x v="0"/>
    <s v="RETENCAO OT"/>
  </r>
  <r>
    <x v="1"/>
    <n v="0"/>
    <n v="0"/>
    <n v="0"/>
    <n v="44030"/>
    <x v="3488"/>
    <x v="0"/>
    <x v="0"/>
    <x v="0"/>
    <s v="01.25.02.17"/>
    <x v="30"/>
    <x v="3"/>
    <x v="3"/>
    <s v="desporto"/>
    <s v="01.25.02"/>
    <s v="desporto"/>
    <s v="01.25.02"/>
    <x v="1"/>
    <x v="0"/>
    <x v="0"/>
    <x v="0"/>
    <x v="0"/>
    <x v="1"/>
    <x v="1"/>
    <x v="0"/>
    <x v="3"/>
    <s v="2024-05-31"/>
    <x v="1"/>
    <n v="44030"/>
    <x v="0"/>
    <m/>
    <x v="0"/>
    <m/>
    <x v="102"/>
    <n v="100475220"/>
    <x v="0"/>
    <x v="0"/>
    <s v="Construção e Reabilitação de Placas Desportivas"/>
    <s v="ORI"/>
    <x v="0"/>
    <m/>
    <x v="0"/>
    <x v="0"/>
    <x v="0"/>
    <x v="0"/>
    <x v="0"/>
    <x v="0"/>
    <x v="0"/>
    <x v="0"/>
    <x v="0"/>
    <x v="0"/>
    <x v="0"/>
    <s v="Construção e Reabilitação de Placas Desportivas"/>
    <x v="0"/>
    <x v="0"/>
    <x v="0"/>
    <x v="0"/>
    <x v="1"/>
    <x v="0"/>
    <x v="0"/>
    <x v="0"/>
    <x v="0"/>
    <x v="0"/>
    <x v="0"/>
    <x v="0"/>
    <s v="Pagamento referente aquisição de matérias de casa de banho para placa desportiva em Achada do Monte, conforme, anexo."/>
  </r>
  <r>
    <x v="0"/>
    <n v="0"/>
    <n v="0"/>
    <n v="0"/>
    <n v="2400"/>
    <x v="3489"/>
    <x v="0"/>
    <x v="0"/>
    <x v="0"/>
    <s v="03.16.11"/>
    <x v="27"/>
    <x v="0"/>
    <x v="0"/>
    <s v="Direcção de Obras"/>
    <s v="03.16.11"/>
    <s v="Direcção de Obras"/>
    <s v="03.16.11"/>
    <x v="3"/>
    <x v="0"/>
    <x v="0"/>
    <x v="1"/>
    <x v="0"/>
    <x v="0"/>
    <x v="0"/>
    <x v="0"/>
    <x v="9"/>
    <s v="2024-07-16"/>
    <x v="2"/>
    <n v="2400"/>
    <x v="0"/>
    <m/>
    <x v="0"/>
    <m/>
    <x v="205"/>
    <n v="100478458"/>
    <x v="0"/>
    <x v="0"/>
    <s v="Direcção de Obras"/>
    <s v="ORI"/>
    <x v="0"/>
    <m/>
    <x v="0"/>
    <x v="0"/>
    <x v="0"/>
    <x v="0"/>
    <x v="0"/>
    <x v="0"/>
    <x v="0"/>
    <x v="0"/>
    <x v="0"/>
    <x v="0"/>
    <x v="0"/>
    <s v="Direcção de Obras"/>
    <x v="0"/>
    <x v="0"/>
    <x v="0"/>
    <x v="0"/>
    <x v="0"/>
    <x v="0"/>
    <x v="0"/>
    <x v="0"/>
    <x v="0"/>
    <x v="0"/>
    <x v="0"/>
    <x v="0"/>
    <s v=" Ajuda de custo a favor do Sr. Felisberto Mendonça, pela sua deslocação a Praia nos dias 13 e 14 de julho e a Tarrafal no dia 07 de julho de 2024, em missão oficial de serviço, conforme anexo. "/>
  </r>
  <r>
    <x v="0"/>
    <n v="0"/>
    <n v="0"/>
    <n v="0"/>
    <n v="1569"/>
    <x v="3490"/>
    <x v="0"/>
    <x v="0"/>
    <x v="0"/>
    <s v="01.25.05.09"/>
    <x v="26"/>
    <x v="3"/>
    <x v="3"/>
    <s v="Saúde"/>
    <s v="01.25.05"/>
    <s v="Saúde"/>
    <s v="01.25.05"/>
    <x v="7"/>
    <x v="0"/>
    <x v="4"/>
    <x v="4"/>
    <x v="0"/>
    <x v="1"/>
    <x v="0"/>
    <x v="0"/>
    <x v="4"/>
    <s v="2024-06-13"/>
    <x v="1"/>
    <n v="1569"/>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Apoio a favor do senhor Ailton Rodrigues dos Reis, para compra de medicamentos, conforme anexo."/>
  </r>
  <r>
    <x v="0"/>
    <n v="0"/>
    <n v="0"/>
    <n v="0"/>
    <n v="3000"/>
    <x v="3491"/>
    <x v="0"/>
    <x v="0"/>
    <x v="0"/>
    <s v="01.25.03.12"/>
    <x v="6"/>
    <x v="3"/>
    <x v="3"/>
    <s v="Emprego e Formação profissional"/>
    <s v="01.25.03"/>
    <s v="Emprego e Formação profissional"/>
    <s v="01.25.03"/>
    <x v="4"/>
    <x v="0"/>
    <x v="2"/>
    <x v="2"/>
    <x v="0"/>
    <x v="1"/>
    <x v="0"/>
    <x v="0"/>
    <x v="4"/>
    <s v="2024-06-13"/>
    <x v="1"/>
    <n v="3000"/>
    <x v="0"/>
    <m/>
    <x v="0"/>
    <m/>
    <x v="173"/>
    <n v="100479631"/>
    <x v="0"/>
    <x v="0"/>
    <s v="Estágios Profissionais e Promoção de Emprego"/>
    <s v="ORI"/>
    <x v="0"/>
    <m/>
    <x v="0"/>
    <x v="0"/>
    <x v="0"/>
    <x v="0"/>
    <x v="0"/>
    <x v="0"/>
    <x v="0"/>
    <x v="0"/>
    <x v="0"/>
    <x v="0"/>
    <x v="0"/>
    <s v="Estágios Profissionais e Promoção de Emprego"/>
    <x v="0"/>
    <x v="0"/>
    <x v="0"/>
    <x v="0"/>
    <x v="1"/>
    <x v="0"/>
    <x v="0"/>
    <x v="0"/>
    <x v="0"/>
    <x v="0"/>
    <x v="0"/>
    <x v="0"/>
    <s v="Apoio a favor da Sr. Neuritix Semedo Gonçalves Ramos, para pagamento de transporte, conforme anexo."/>
  </r>
  <r>
    <x v="1"/>
    <n v="0"/>
    <n v="0"/>
    <n v="0"/>
    <n v="23300"/>
    <x v="3492"/>
    <x v="0"/>
    <x v="0"/>
    <x v="0"/>
    <s v="01.25.02.23"/>
    <x v="12"/>
    <x v="3"/>
    <x v="3"/>
    <s v="desporto"/>
    <s v="01.25.02"/>
    <s v="desporto"/>
    <s v="01.25.02"/>
    <x v="1"/>
    <x v="0"/>
    <x v="0"/>
    <x v="0"/>
    <x v="0"/>
    <x v="1"/>
    <x v="1"/>
    <x v="0"/>
    <x v="9"/>
    <s v="2024-07-12"/>
    <x v="2"/>
    <n v="23300"/>
    <x v="0"/>
    <m/>
    <x v="0"/>
    <m/>
    <x v="225"/>
    <n v="1004791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sso Sport-Comércio, referente a aquisição 2 bolas de futebol e 4 futsal, conforme anexo."/>
  </r>
  <r>
    <x v="0"/>
    <n v="0"/>
    <n v="0"/>
    <n v="0"/>
    <n v="3450"/>
    <x v="3493"/>
    <x v="0"/>
    <x v="0"/>
    <x v="0"/>
    <s v="03.16.15"/>
    <x v="0"/>
    <x v="0"/>
    <x v="0"/>
    <s v="Direção Financeira"/>
    <s v="03.16.15"/>
    <s v="Direção Financeira"/>
    <s v="03.16.15"/>
    <x v="41"/>
    <x v="0"/>
    <x v="0"/>
    <x v="1"/>
    <x v="0"/>
    <x v="0"/>
    <x v="0"/>
    <x v="0"/>
    <x v="9"/>
    <s v="2024-07-22"/>
    <x v="2"/>
    <n v="3450"/>
    <x v="0"/>
    <m/>
    <x v="0"/>
    <m/>
    <x v="6"/>
    <n v="100474914"/>
    <x v="0"/>
    <x v="0"/>
    <s v="Direção Financeira"/>
    <s v="ORI"/>
    <x v="0"/>
    <m/>
    <x v="0"/>
    <x v="0"/>
    <x v="0"/>
    <x v="0"/>
    <x v="0"/>
    <x v="0"/>
    <x v="0"/>
    <x v="0"/>
    <x v="0"/>
    <x v="0"/>
    <x v="0"/>
    <s v="Direção Financeira"/>
    <x v="0"/>
    <x v="0"/>
    <x v="0"/>
    <x v="0"/>
    <x v="0"/>
    <x v="0"/>
    <x v="0"/>
    <x v="0"/>
    <x v="0"/>
    <x v="0"/>
    <x v="0"/>
    <x v="0"/>
    <s v="Pagamento referente a aquisição de serviço de reparação de buzina da viatura ST-35-RP afeto aos serviços da CMSM, conforme anexo. "/>
  </r>
  <r>
    <x v="1"/>
    <n v="0"/>
    <n v="0"/>
    <n v="0"/>
    <n v="480000"/>
    <x v="3494"/>
    <x v="0"/>
    <x v="0"/>
    <x v="0"/>
    <s v="01.27.07.07"/>
    <x v="45"/>
    <x v="1"/>
    <x v="1"/>
    <s v="Requalificação Urbana e Habitação 2"/>
    <s v="01.27.07"/>
    <s v="Requalificação Urbana e Habitação 2"/>
    <s v="01.27.07"/>
    <x v="1"/>
    <x v="0"/>
    <x v="0"/>
    <x v="0"/>
    <x v="0"/>
    <x v="1"/>
    <x v="1"/>
    <x v="0"/>
    <x v="5"/>
    <s v="2024-08-01"/>
    <x v="2"/>
    <n v="480000"/>
    <x v="0"/>
    <m/>
    <x v="0"/>
    <m/>
    <x v="86"/>
    <n v="100479507"/>
    <x v="0"/>
    <x v="0"/>
    <s v="Arrelvamento do campo de Achada Bolanha"/>
    <s v="ORI"/>
    <x v="0"/>
    <s v="ACAB"/>
    <x v="0"/>
    <x v="0"/>
    <x v="0"/>
    <x v="0"/>
    <x v="0"/>
    <x v="0"/>
    <x v="0"/>
    <x v="0"/>
    <x v="0"/>
    <x v="0"/>
    <x v="0"/>
    <s v="Arrelvamento do campo de Achada Bolanha"/>
    <x v="0"/>
    <x v="0"/>
    <x v="0"/>
    <x v="0"/>
    <x v="1"/>
    <x v="0"/>
    <x v="0"/>
    <x v="0"/>
    <x v="0"/>
    <x v="0"/>
    <x v="0"/>
    <x v="0"/>
    <s v="Pagamento referente a serviço de transporte de terra para obras de construção do campo de Manguinho e Achada Bolanha, conforme anexo."/>
  </r>
  <r>
    <x v="1"/>
    <n v="0"/>
    <n v="0"/>
    <n v="0"/>
    <n v="2400"/>
    <x v="3495"/>
    <x v="0"/>
    <x v="0"/>
    <x v="0"/>
    <s v="01.23.04.14"/>
    <x v="48"/>
    <x v="7"/>
    <x v="8"/>
    <s v="Ambiente"/>
    <s v="01.23.04"/>
    <s v="Ambiente"/>
    <s v="01.23.04"/>
    <x v="1"/>
    <x v="0"/>
    <x v="0"/>
    <x v="0"/>
    <x v="0"/>
    <x v="1"/>
    <x v="1"/>
    <x v="0"/>
    <x v="5"/>
    <s v="2024-08-26"/>
    <x v="2"/>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 Criação e Manutenção de Espaço Verdes referente ao mês de agosto 2024, conforme anexo."/>
  </r>
  <r>
    <x v="1"/>
    <n v="0"/>
    <n v="0"/>
    <n v="0"/>
    <n v="13600"/>
    <x v="3495"/>
    <x v="0"/>
    <x v="0"/>
    <x v="0"/>
    <s v="01.23.04.14"/>
    <x v="48"/>
    <x v="7"/>
    <x v="8"/>
    <s v="Ambiente"/>
    <s v="01.23.04"/>
    <s v="Ambiente"/>
    <s v="01.23.04"/>
    <x v="1"/>
    <x v="0"/>
    <x v="0"/>
    <x v="0"/>
    <x v="0"/>
    <x v="1"/>
    <x v="1"/>
    <x v="0"/>
    <x v="5"/>
    <s v="2024-08-26"/>
    <x v="2"/>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 Criação e Manutenção de Espaço Verdes referente ao mês de agosto 2024, conforme anexo."/>
  </r>
  <r>
    <x v="0"/>
    <n v="0"/>
    <n v="0"/>
    <n v="0"/>
    <n v="6333"/>
    <x v="3496"/>
    <x v="0"/>
    <x v="0"/>
    <x v="0"/>
    <s v="03.16.16"/>
    <x v="24"/>
    <x v="0"/>
    <x v="0"/>
    <s v="Direção Ambiente e Saneamento "/>
    <s v="03.16.16"/>
    <s v="Direção Ambiente e Saneamento "/>
    <s v="03.16.16"/>
    <x v="60"/>
    <x v="0"/>
    <x v="0"/>
    <x v="0"/>
    <x v="0"/>
    <x v="0"/>
    <x v="0"/>
    <x v="0"/>
    <x v="7"/>
    <s v="2024-09-25"/>
    <x v="2"/>
    <n v="6333"/>
    <x v="0"/>
    <m/>
    <x v="0"/>
    <m/>
    <x v="514"/>
    <n v="100479726"/>
    <x v="0"/>
    <x v="0"/>
    <s v="Direção Ambiente e Saneamento "/>
    <s v="ORI"/>
    <x v="0"/>
    <m/>
    <x v="0"/>
    <x v="0"/>
    <x v="0"/>
    <x v="0"/>
    <x v="0"/>
    <x v="0"/>
    <x v="0"/>
    <x v="0"/>
    <x v="0"/>
    <x v="0"/>
    <x v="0"/>
    <s v="Direção Ambiente e Saneamento "/>
    <x v="0"/>
    <x v="0"/>
    <x v="0"/>
    <x v="0"/>
    <x v="0"/>
    <x v="0"/>
    <x v="0"/>
    <x v="0"/>
    <x v="0"/>
    <x v="0"/>
    <x v="0"/>
    <x v="0"/>
    <s v="Pagamento a favor do Sra. Francisca Lopes Da Cruz, correspondente a horas extras referente ao mês de Setembro de 2024, conforme anexo. "/>
  </r>
  <r>
    <x v="0"/>
    <n v="0"/>
    <n v="0"/>
    <n v="0"/>
    <n v="23232"/>
    <x v="3497"/>
    <x v="0"/>
    <x v="0"/>
    <x v="0"/>
    <s v="03.16.15"/>
    <x v="0"/>
    <x v="0"/>
    <x v="0"/>
    <s v="Direção Financeira"/>
    <s v="03.16.15"/>
    <s v="Direção Financeira"/>
    <s v="03.16.15"/>
    <x v="50"/>
    <x v="0"/>
    <x v="2"/>
    <x v="11"/>
    <x v="0"/>
    <x v="0"/>
    <x v="0"/>
    <x v="0"/>
    <x v="8"/>
    <s v="2024-10-14"/>
    <x v="3"/>
    <n v="23232"/>
    <x v="0"/>
    <m/>
    <x v="0"/>
    <m/>
    <x v="76"/>
    <n v="100394431"/>
    <x v="0"/>
    <x v="0"/>
    <s v="Direção Financeira"/>
    <s v="ORI"/>
    <x v="0"/>
    <m/>
    <x v="0"/>
    <x v="0"/>
    <x v="0"/>
    <x v="0"/>
    <x v="0"/>
    <x v="0"/>
    <x v="0"/>
    <x v="0"/>
    <x v="0"/>
    <x v="0"/>
    <x v="0"/>
    <s v="Direção Financeira"/>
    <x v="0"/>
    <x v="0"/>
    <x v="0"/>
    <x v="0"/>
    <x v="0"/>
    <x v="0"/>
    <x v="0"/>
    <x v="0"/>
    <x v="0"/>
    <x v="0"/>
    <x v="0"/>
    <x v="0"/>
    <s v="Pagamento seguros automóvel, ST-06-WS, conforme proposta em anexo."/>
  </r>
  <r>
    <x v="0"/>
    <n v="0"/>
    <n v="0"/>
    <n v="0"/>
    <n v="15000"/>
    <x v="3498"/>
    <x v="0"/>
    <x v="0"/>
    <x v="0"/>
    <s v="01.25.05.12"/>
    <x v="10"/>
    <x v="3"/>
    <x v="3"/>
    <s v="Saúde"/>
    <s v="01.25.05"/>
    <s v="Saúde"/>
    <s v="01.25.05"/>
    <x v="7"/>
    <x v="0"/>
    <x v="4"/>
    <x v="4"/>
    <x v="0"/>
    <x v="1"/>
    <x v="0"/>
    <x v="0"/>
    <x v="8"/>
    <s v="2024-10-15"/>
    <x v="3"/>
    <n v="15000"/>
    <x v="0"/>
    <m/>
    <x v="0"/>
    <m/>
    <x v="459"/>
    <n v="100475695"/>
    <x v="0"/>
    <x v="0"/>
    <s v="Promoção e Inclusão Social"/>
    <s v="ORI"/>
    <x v="0"/>
    <m/>
    <x v="0"/>
    <x v="0"/>
    <x v="0"/>
    <x v="0"/>
    <x v="0"/>
    <x v="0"/>
    <x v="0"/>
    <x v="0"/>
    <x v="0"/>
    <x v="0"/>
    <x v="0"/>
    <s v="Promoção e Inclusão Social"/>
    <x v="0"/>
    <x v="0"/>
    <x v="0"/>
    <x v="0"/>
    <x v="1"/>
    <x v="0"/>
    <x v="0"/>
    <x v="0"/>
    <x v="0"/>
    <x v="0"/>
    <x v="0"/>
    <x v="0"/>
    <s v="Apoio Social, a favor da Sra. Maria Ivete Freire, conforme anexo."/>
  </r>
  <r>
    <x v="0"/>
    <n v="0"/>
    <n v="0"/>
    <n v="0"/>
    <n v="7000"/>
    <x v="3499"/>
    <x v="0"/>
    <x v="0"/>
    <x v="0"/>
    <s v="01.25.05.12"/>
    <x v="10"/>
    <x v="3"/>
    <x v="3"/>
    <s v="Saúde"/>
    <s v="01.25.05"/>
    <s v="Saúde"/>
    <s v="01.25.05"/>
    <x v="7"/>
    <x v="0"/>
    <x v="4"/>
    <x v="4"/>
    <x v="0"/>
    <x v="1"/>
    <x v="0"/>
    <x v="0"/>
    <x v="8"/>
    <s v="2024-10-18"/>
    <x v="3"/>
    <n v="7000"/>
    <x v="0"/>
    <m/>
    <x v="0"/>
    <m/>
    <x v="10"/>
    <n v="100475944"/>
    <x v="0"/>
    <x v="0"/>
    <s v="Promoção e Inclusão Social"/>
    <s v="ORI"/>
    <x v="0"/>
    <m/>
    <x v="0"/>
    <x v="0"/>
    <x v="0"/>
    <x v="0"/>
    <x v="0"/>
    <x v="0"/>
    <x v="0"/>
    <x v="0"/>
    <x v="0"/>
    <x v="0"/>
    <x v="0"/>
    <s v="Promoção e Inclusão Social"/>
    <x v="0"/>
    <x v="0"/>
    <x v="0"/>
    <x v="0"/>
    <x v="1"/>
    <x v="0"/>
    <x v="0"/>
    <x v="0"/>
    <x v="0"/>
    <x v="0"/>
    <x v="0"/>
    <x v="0"/>
    <s v="Apoio social a favor da Sra. Maria luisa lopes pereira, para pagamento das despesa co a agua, conforme a nexo. "/>
  </r>
  <r>
    <x v="0"/>
    <n v="0"/>
    <n v="0"/>
    <n v="0"/>
    <n v="14300"/>
    <x v="3500"/>
    <x v="0"/>
    <x v="0"/>
    <x v="0"/>
    <s v="01.27.04.03"/>
    <x v="4"/>
    <x v="1"/>
    <x v="1"/>
    <s v="Infra-Estruturas e Transportes"/>
    <s v="01.27.04"/>
    <s v="Infra-Estruturas e Transportes"/>
    <s v="01.27.04"/>
    <x v="4"/>
    <x v="0"/>
    <x v="2"/>
    <x v="2"/>
    <x v="0"/>
    <x v="1"/>
    <x v="0"/>
    <x v="0"/>
    <x v="8"/>
    <s v="2024-10-18"/>
    <x v="3"/>
    <n v="14300"/>
    <x v="0"/>
    <m/>
    <x v="0"/>
    <m/>
    <x v="97"/>
    <n v="100479452"/>
    <x v="0"/>
    <x v="0"/>
    <s v="Plano de emergencia da epoca de chuvas"/>
    <s v="ORI"/>
    <x v="0"/>
    <m/>
    <x v="0"/>
    <x v="0"/>
    <x v="0"/>
    <x v="0"/>
    <x v="0"/>
    <x v="0"/>
    <x v="0"/>
    <x v="0"/>
    <x v="0"/>
    <x v="0"/>
    <x v="0"/>
    <s v="Plano de emergencia da epoca de chuvas"/>
    <x v="0"/>
    <x v="0"/>
    <x v="0"/>
    <x v="0"/>
    <x v="1"/>
    <x v="0"/>
    <x v="0"/>
    <x v="0"/>
    <x v="0"/>
    <x v="0"/>
    <x v="0"/>
    <x v="0"/>
    <s v="Pagamento a favor Empresa Newash Automovel, referente serviço de manutenção e lubrificação de bico da maquina pá carregadora retroescavadora afeto obra da CMSM, conforme anexo. "/>
  </r>
  <r>
    <x v="0"/>
    <n v="0"/>
    <n v="0"/>
    <n v="0"/>
    <n v="3600"/>
    <x v="3501"/>
    <x v="0"/>
    <x v="1"/>
    <x v="0"/>
    <s v="03.03.10"/>
    <x v="8"/>
    <x v="0"/>
    <x v="4"/>
    <s v="Receitas Da Câmara"/>
    <s v="03.03.10"/>
    <s v="Receitas Da Câmara"/>
    <s v="03.03.10"/>
    <x v="20"/>
    <x v="0"/>
    <x v="3"/>
    <x v="3"/>
    <x v="0"/>
    <x v="0"/>
    <x v="2"/>
    <x v="0"/>
    <x v="8"/>
    <s v="2024-10-29"/>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00"/>
    <x v="3502"/>
    <x v="0"/>
    <x v="1"/>
    <x v="0"/>
    <s v="03.03.10"/>
    <x v="8"/>
    <x v="0"/>
    <x v="4"/>
    <s v="Receitas Da Câmara"/>
    <s v="03.03.10"/>
    <s v="Receitas Da Câmara"/>
    <s v="03.03.10"/>
    <x v="11"/>
    <x v="0"/>
    <x v="0"/>
    <x v="5"/>
    <x v="0"/>
    <x v="0"/>
    <x v="2"/>
    <x v="0"/>
    <x v="8"/>
    <s v="2024-10-31"/>
    <x v="3"/>
    <n v="7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50"/>
    <x v="3503"/>
    <x v="0"/>
    <x v="1"/>
    <x v="0"/>
    <s v="03.03.10"/>
    <x v="8"/>
    <x v="0"/>
    <x v="4"/>
    <s v="Receitas Da Câmara"/>
    <s v="03.03.10"/>
    <s v="Receitas Da Câmara"/>
    <s v="03.03.10"/>
    <x v="13"/>
    <x v="0"/>
    <x v="3"/>
    <x v="3"/>
    <x v="0"/>
    <x v="0"/>
    <x v="2"/>
    <x v="0"/>
    <x v="8"/>
    <s v="2024-10-31"/>
    <x v="3"/>
    <n v="2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3504"/>
    <x v="0"/>
    <x v="1"/>
    <x v="0"/>
    <s v="03.03.10"/>
    <x v="8"/>
    <x v="0"/>
    <x v="4"/>
    <s v="Receitas Da Câmara"/>
    <s v="03.03.10"/>
    <s v="Receitas Da Câmara"/>
    <s v="03.03.10"/>
    <x v="42"/>
    <x v="0"/>
    <x v="3"/>
    <x v="3"/>
    <x v="0"/>
    <x v="0"/>
    <x v="2"/>
    <x v="0"/>
    <x v="8"/>
    <s v="2024-10-31"/>
    <x v="3"/>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3505"/>
    <x v="0"/>
    <x v="1"/>
    <x v="0"/>
    <s v="03.03.10"/>
    <x v="8"/>
    <x v="0"/>
    <x v="4"/>
    <s v="Receitas Da Câmara"/>
    <s v="03.03.10"/>
    <s v="Receitas Da Câmara"/>
    <s v="03.03.10"/>
    <x v="10"/>
    <x v="0"/>
    <x v="3"/>
    <x v="3"/>
    <x v="0"/>
    <x v="0"/>
    <x v="2"/>
    <x v="0"/>
    <x v="8"/>
    <s v="2024-10-31"/>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0"/>
    <x v="3506"/>
    <x v="0"/>
    <x v="1"/>
    <x v="0"/>
    <s v="03.03.10"/>
    <x v="8"/>
    <x v="0"/>
    <x v="4"/>
    <s v="Receitas Da Câmara"/>
    <s v="03.03.10"/>
    <s v="Receitas Da Câmara"/>
    <s v="03.03.10"/>
    <x v="25"/>
    <x v="0"/>
    <x v="3"/>
    <x v="3"/>
    <x v="0"/>
    <x v="0"/>
    <x v="2"/>
    <x v="0"/>
    <x v="8"/>
    <s v="2024-10-31"/>
    <x v="3"/>
    <n v="2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3507"/>
    <x v="0"/>
    <x v="1"/>
    <x v="0"/>
    <s v="03.03.10"/>
    <x v="8"/>
    <x v="0"/>
    <x v="4"/>
    <s v="Receitas Da Câmara"/>
    <s v="03.03.10"/>
    <s v="Receitas Da Câmara"/>
    <s v="03.03.10"/>
    <x v="17"/>
    <x v="0"/>
    <x v="3"/>
    <x v="3"/>
    <x v="0"/>
    <x v="0"/>
    <x v="2"/>
    <x v="0"/>
    <x v="8"/>
    <s v="2024-10-31"/>
    <x v="3"/>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20"/>
    <x v="3508"/>
    <x v="0"/>
    <x v="1"/>
    <x v="0"/>
    <s v="03.03.10"/>
    <x v="8"/>
    <x v="0"/>
    <x v="4"/>
    <s v="Receitas Da Câmara"/>
    <s v="03.03.10"/>
    <s v="Receitas Da Câmara"/>
    <s v="03.03.10"/>
    <x v="6"/>
    <x v="0"/>
    <x v="3"/>
    <x v="3"/>
    <x v="0"/>
    <x v="0"/>
    <x v="2"/>
    <x v="0"/>
    <x v="8"/>
    <s v="2024-10-31"/>
    <x v="3"/>
    <n v="4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25"/>
    <x v="3509"/>
    <x v="0"/>
    <x v="1"/>
    <x v="0"/>
    <s v="03.03.10"/>
    <x v="8"/>
    <x v="0"/>
    <x v="4"/>
    <s v="Receitas Da Câmara"/>
    <s v="03.03.10"/>
    <s v="Receitas Da Câmara"/>
    <s v="03.03.10"/>
    <x v="12"/>
    <x v="0"/>
    <x v="3"/>
    <x v="3"/>
    <x v="0"/>
    <x v="0"/>
    <x v="2"/>
    <x v="0"/>
    <x v="8"/>
    <s v="2024-10-31"/>
    <x v="3"/>
    <n v="6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233"/>
    <x v="3510"/>
    <x v="0"/>
    <x v="1"/>
    <x v="0"/>
    <s v="03.03.10"/>
    <x v="8"/>
    <x v="0"/>
    <x v="4"/>
    <s v="Receitas Da Câmara"/>
    <s v="03.03.10"/>
    <s v="Receitas Da Câmara"/>
    <s v="03.03.10"/>
    <x v="18"/>
    <x v="0"/>
    <x v="0"/>
    <x v="0"/>
    <x v="0"/>
    <x v="0"/>
    <x v="2"/>
    <x v="0"/>
    <x v="8"/>
    <s v="2024-10-31"/>
    <x v="3"/>
    <n v="6523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3511"/>
    <x v="0"/>
    <x v="1"/>
    <x v="0"/>
    <s v="03.03.10"/>
    <x v="8"/>
    <x v="0"/>
    <x v="4"/>
    <s v="Receitas Da Câmara"/>
    <s v="03.03.10"/>
    <s v="Receitas Da Câmara"/>
    <s v="03.03.10"/>
    <x v="8"/>
    <x v="0"/>
    <x v="3"/>
    <x v="3"/>
    <x v="0"/>
    <x v="0"/>
    <x v="2"/>
    <x v="0"/>
    <x v="8"/>
    <s v="2024-10-31"/>
    <x v="3"/>
    <n v="1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00"/>
    <x v="3512"/>
    <x v="0"/>
    <x v="1"/>
    <x v="0"/>
    <s v="03.03.10"/>
    <x v="8"/>
    <x v="0"/>
    <x v="4"/>
    <s v="Receitas Da Câmara"/>
    <s v="03.03.10"/>
    <s v="Receitas Da Câmara"/>
    <s v="03.03.10"/>
    <x v="15"/>
    <x v="0"/>
    <x v="0"/>
    <x v="0"/>
    <x v="0"/>
    <x v="0"/>
    <x v="2"/>
    <x v="0"/>
    <x v="8"/>
    <s v="2024-10-31"/>
    <x v="3"/>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3513"/>
    <x v="0"/>
    <x v="0"/>
    <x v="0"/>
    <s v="01.25.01.10"/>
    <x v="33"/>
    <x v="3"/>
    <x v="3"/>
    <s v="Educação"/>
    <s v="01.25.01"/>
    <s v="Educação"/>
    <s v="01.25.01"/>
    <x v="4"/>
    <x v="0"/>
    <x v="2"/>
    <x v="2"/>
    <x v="0"/>
    <x v="1"/>
    <x v="0"/>
    <x v="0"/>
    <x v="10"/>
    <s v="2024-11-07"/>
    <x v="3"/>
    <n v="400"/>
    <x v="0"/>
    <m/>
    <x v="0"/>
    <m/>
    <x v="6"/>
    <n v="100474914"/>
    <x v="0"/>
    <x v="0"/>
    <s v="Transporte escolar"/>
    <s v="ORI"/>
    <x v="0"/>
    <m/>
    <x v="0"/>
    <x v="0"/>
    <x v="0"/>
    <x v="0"/>
    <x v="0"/>
    <x v="0"/>
    <x v="0"/>
    <x v="0"/>
    <x v="0"/>
    <x v="0"/>
    <x v="0"/>
    <s v="Transporte escolar"/>
    <x v="0"/>
    <x v="0"/>
    <x v="0"/>
    <x v="0"/>
    <x v="1"/>
    <x v="0"/>
    <x v="0"/>
    <x v="0"/>
    <x v="0"/>
    <x v="0"/>
    <x v="0"/>
    <x v="0"/>
    <s v="Pagamento referente a aquisição de peças para viaturas de transporte escolar, conforme proposta em anexo"/>
  </r>
  <r>
    <x v="1"/>
    <n v="0"/>
    <n v="0"/>
    <n v="0"/>
    <n v="1339869"/>
    <x v="3514"/>
    <x v="0"/>
    <x v="0"/>
    <x v="0"/>
    <s v="03.16.15"/>
    <x v="0"/>
    <x v="0"/>
    <x v="0"/>
    <s v="Direção Financeira"/>
    <s v="03.16.15"/>
    <s v="Direção Financeira"/>
    <s v="03.16.15"/>
    <x v="32"/>
    <x v="0"/>
    <x v="0"/>
    <x v="0"/>
    <x v="0"/>
    <x v="0"/>
    <x v="1"/>
    <x v="0"/>
    <x v="8"/>
    <s v="2024-10-31"/>
    <x v="3"/>
    <n v="1339869"/>
    <x v="0"/>
    <m/>
    <x v="0"/>
    <m/>
    <x v="6"/>
    <n v="100474914"/>
    <x v="0"/>
    <x v="0"/>
    <s v="Direção Financeira"/>
    <s v="ORI"/>
    <x v="0"/>
    <m/>
    <x v="0"/>
    <x v="0"/>
    <x v="0"/>
    <x v="0"/>
    <x v="0"/>
    <x v="0"/>
    <x v="0"/>
    <x v="0"/>
    <x v="0"/>
    <x v="0"/>
    <x v="0"/>
    <s v="Direção Financeira"/>
    <x v="0"/>
    <x v="0"/>
    <x v="0"/>
    <x v="0"/>
    <x v="0"/>
    <x v="0"/>
    <x v="0"/>
    <x v="1"/>
    <x v="0"/>
    <x v="0"/>
    <x v="0"/>
    <x v="0"/>
    <s v="Despesas com amortizações referente ao mês de Outubro."/>
  </r>
  <r>
    <x v="0"/>
    <n v="0"/>
    <n v="0"/>
    <n v="0"/>
    <n v="4000"/>
    <x v="3515"/>
    <x v="0"/>
    <x v="0"/>
    <x v="0"/>
    <s v="01.25.05.12"/>
    <x v="10"/>
    <x v="3"/>
    <x v="3"/>
    <s v="Saúde"/>
    <s v="01.25.05"/>
    <s v="Saúde"/>
    <s v="01.25.05"/>
    <x v="7"/>
    <x v="0"/>
    <x v="4"/>
    <x v="4"/>
    <x v="0"/>
    <x v="1"/>
    <x v="0"/>
    <x v="0"/>
    <x v="10"/>
    <s v="2024-11-08"/>
    <x v="3"/>
    <n v="4000"/>
    <x v="0"/>
    <m/>
    <x v="0"/>
    <m/>
    <x v="515"/>
    <n v="100421934"/>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5000"/>
    <x v="3516"/>
    <x v="0"/>
    <x v="0"/>
    <x v="0"/>
    <s v="01.25.05.12"/>
    <x v="10"/>
    <x v="3"/>
    <x v="3"/>
    <s v="Saúde"/>
    <s v="01.25.05"/>
    <s v="Saúde"/>
    <s v="01.25.05"/>
    <x v="7"/>
    <x v="0"/>
    <x v="4"/>
    <x v="4"/>
    <x v="0"/>
    <x v="1"/>
    <x v="0"/>
    <x v="0"/>
    <x v="10"/>
    <s v="2024-11-08"/>
    <x v="3"/>
    <n v="5000"/>
    <x v="0"/>
    <m/>
    <x v="0"/>
    <m/>
    <x v="516"/>
    <n v="100474938"/>
    <x v="0"/>
    <x v="0"/>
    <s v="Promoção e Inclusão Social"/>
    <s v="ORI"/>
    <x v="0"/>
    <m/>
    <x v="0"/>
    <x v="0"/>
    <x v="0"/>
    <x v="0"/>
    <x v="0"/>
    <x v="0"/>
    <x v="0"/>
    <x v="0"/>
    <x v="0"/>
    <x v="0"/>
    <x v="0"/>
    <s v="Promoção e Inclusão Social"/>
    <x v="0"/>
    <x v="0"/>
    <x v="0"/>
    <x v="0"/>
    <x v="1"/>
    <x v="0"/>
    <x v="0"/>
    <x v="0"/>
    <x v="0"/>
    <x v="0"/>
    <x v="0"/>
    <x v="0"/>
    <s v="Apoio para assistência social, conforme proposta em anexo.  "/>
  </r>
  <r>
    <x v="0"/>
    <n v="0"/>
    <n v="0"/>
    <n v="0"/>
    <n v="2400"/>
    <x v="3517"/>
    <x v="0"/>
    <x v="0"/>
    <x v="0"/>
    <s v="03.16.15"/>
    <x v="0"/>
    <x v="0"/>
    <x v="0"/>
    <s v="Direção Financeira"/>
    <s v="03.16.15"/>
    <s v="Direção Financeira"/>
    <s v="03.16.15"/>
    <x v="5"/>
    <x v="0"/>
    <x v="0"/>
    <x v="1"/>
    <x v="0"/>
    <x v="0"/>
    <x v="0"/>
    <x v="0"/>
    <x v="10"/>
    <s v="2024-11-08"/>
    <x v="3"/>
    <n v="2400"/>
    <x v="0"/>
    <m/>
    <x v="0"/>
    <m/>
    <x v="2"/>
    <n v="100474696"/>
    <x v="0"/>
    <x v="1"/>
    <s v="Direção Financeira"/>
    <s v="ORI"/>
    <x v="0"/>
    <m/>
    <x v="0"/>
    <x v="0"/>
    <x v="0"/>
    <x v="0"/>
    <x v="0"/>
    <x v="0"/>
    <x v="0"/>
    <x v="0"/>
    <x v="0"/>
    <x v="0"/>
    <x v="0"/>
    <s v="Direção Financeira"/>
    <x v="0"/>
    <x v="0"/>
    <x v="0"/>
    <x v="0"/>
    <x v="0"/>
    <x v="0"/>
    <x v="0"/>
    <x v="0"/>
    <x v="0"/>
    <x v="0"/>
    <x v="1"/>
    <x v="0"/>
    <s v="Pagamento salário prestação de serviço, conforme proposta em anexo."/>
  </r>
  <r>
    <x v="0"/>
    <n v="0"/>
    <n v="0"/>
    <n v="0"/>
    <n v="13600"/>
    <x v="3517"/>
    <x v="0"/>
    <x v="0"/>
    <x v="0"/>
    <s v="03.16.15"/>
    <x v="0"/>
    <x v="0"/>
    <x v="0"/>
    <s v="Direção Financeira"/>
    <s v="03.16.15"/>
    <s v="Direção Financeira"/>
    <s v="03.16.15"/>
    <x v="5"/>
    <x v="0"/>
    <x v="0"/>
    <x v="1"/>
    <x v="0"/>
    <x v="0"/>
    <x v="0"/>
    <x v="0"/>
    <x v="10"/>
    <s v="2024-11-08"/>
    <x v="3"/>
    <n v="13600"/>
    <x v="0"/>
    <m/>
    <x v="0"/>
    <m/>
    <x v="517"/>
    <n v="100475449"/>
    <x v="0"/>
    <x v="0"/>
    <s v="Direção Financeira"/>
    <s v="ORI"/>
    <x v="0"/>
    <m/>
    <x v="0"/>
    <x v="0"/>
    <x v="0"/>
    <x v="0"/>
    <x v="0"/>
    <x v="0"/>
    <x v="0"/>
    <x v="0"/>
    <x v="0"/>
    <x v="0"/>
    <x v="0"/>
    <s v="Direção Financeira"/>
    <x v="0"/>
    <x v="0"/>
    <x v="0"/>
    <x v="0"/>
    <x v="0"/>
    <x v="0"/>
    <x v="0"/>
    <x v="0"/>
    <x v="0"/>
    <x v="0"/>
    <x v="0"/>
    <x v="0"/>
    <s v="Pagamento salário prestação de serviço, conforme proposta em anexo."/>
  </r>
  <r>
    <x v="1"/>
    <n v="0"/>
    <n v="0"/>
    <n v="0"/>
    <n v="82100"/>
    <x v="3518"/>
    <x v="0"/>
    <x v="0"/>
    <x v="0"/>
    <s v="01.28.01.08"/>
    <x v="15"/>
    <x v="4"/>
    <x v="5"/>
    <s v="Habitação Social"/>
    <s v="01.28.01"/>
    <s v="Habitação Social"/>
    <s v="01.28.01"/>
    <x v="1"/>
    <x v="0"/>
    <x v="0"/>
    <x v="0"/>
    <x v="0"/>
    <x v="1"/>
    <x v="1"/>
    <x v="0"/>
    <x v="10"/>
    <s v="2024-11-08"/>
    <x v="3"/>
    <n v="82100"/>
    <x v="0"/>
    <m/>
    <x v="0"/>
    <m/>
    <x v="6"/>
    <n v="100474914"/>
    <x v="0"/>
    <x v="0"/>
    <s v="Habitações Sociais"/>
    <s v="ORI"/>
    <x v="0"/>
    <s v="HS"/>
    <x v="0"/>
    <x v="0"/>
    <x v="0"/>
    <x v="0"/>
    <x v="0"/>
    <x v="0"/>
    <x v="0"/>
    <x v="0"/>
    <x v="0"/>
    <x v="0"/>
    <x v="0"/>
    <s v="Habitações Sociais"/>
    <x v="0"/>
    <x v="0"/>
    <x v="0"/>
    <x v="0"/>
    <x v="1"/>
    <x v="0"/>
    <x v="0"/>
    <x v="0"/>
    <x v="0"/>
    <x v="0"/>
    <x v="0"/>
    <x v="0"/>
    <s v="Pagamento a favor do Tesoureiro Municipal, referente aos trabalhos de construção e reabilitação de casa de banho da Sra. Maria Izabel Mendes, residente em Principal Chão de Horta, conforme anexo."/>
  </r>
  <r>
    <x v="0"/>
    <n v="0"/>
    <n v="0"/>
    <n v="0"/>
    <n v="1046"/>
    <x v="3519"/>
    <x v="0"/>
    <x v="1"/>
    <x v="0"/>
    <s v="80.02.01"/>
    <x v="2"/>
    <x v="2"/>
    <x v="2"/>
    <s v="Retenções Iur"/>
    <s v="80.02.01"/>
    <s v="Retenções Iur"/>
    <s v="80.02.01"/>
    <x v="2"/>
    <x v="0"/>
    <x v="1"/>
    <x v="0"/>
    <x v="1"/>
    <x v="2"/>
    <x v="2"/>
    <x v="0"/>
    <x v="8"/>
    <s v="2024-10-30"/>
    <x v="3"/>
    <n v="1046"/>
    <x v="0"/>
    <m/>
    <x v="0"/>
    <m/>
    <x v="2"/>
    <n v="100474696"/>
    <x v="0"/>
    <x v="0"/>
    <s v="Retenções Iur"/>
    <s v="ORI"/>
    <x v="0"/>
    <s v="RIUR"/>
    <x v="0"/>
    <x v="0"/>
    <x v="0"/>
    <x v="0"/>
    <x v="0"/>
    <x v="0"/>
    <x v="0"/>
    <x v="0"/>
    <x v="0"/>
    <x v="0"/>
    <x v="0"/>
    <s v="Retenções Iur"/>
    <x v="0"/>
    <x v="0"/>
    <x v="0"/>
    <x v="0"/>
    <x v="2"/>
    <x v="0"/>
    <x v="0"/>
    <x v="0"/>
    <x v="0"/>
    <x v="1"/>
    <x v="0"/>
    <x v="0"/>
    <s v="RETENCAO OT"/>
  </r>
  <r>
    <x v="0"/>
    <n v="0"/>
    <n v="0"/>
    <n v="0"/>
    <n v="13500"/>
    <x v="3520"/>
    <x v="0"/>
    <x v="1"/>
    <x v="0"/>
    <s v="80.02.01"/>
    <x v="2"/>
    <x v="2"/>
    <x v="2"/>
    <s v="Retenções Iur"/>
    <s v="80.02.01"/>
    <s v="Retenções Iur"/>
    <s v="80.02.01"/>
    <x v="2"/>
    <x v="0"/>
    <x v="1"/>
    <x v="0"/>
    <x v="1"/>
    <x v="2"/>
    <x v="2"/>
    <x v="0"/>
    <x v="8"/>
    <s v="2024-10-28"/>
    <x v="3"/>
    <n v="13500"/>
    <x v="0"/>
    <m/>
    <x v="0"/>
    <m/>
    <x v="2"/>
    <n v="100474696"/>
    <x v="0"/>
    <x v="0"/>
    <s v="Retenções Iur"/>
    <s v="ORI"/>
    <x v="0"/>
    <s v="RIUR"/>
    <x v="0"/>
    <x v="0"/>
    <x v="0"/>
    <x v="0"/>
    <x v="0"/>
    <x v="0"/>
    <x v="0"/>
    <x v="0"/>
    <x v="0"/>
    <x v="0"/>
    <x v="0"/>
    <s v="Retenções Iur"/>
    <x v="0"/>
    <x v="0"/>
    <x v="0"/>
    <x v="0"/>
    <x v="2"/>
    <x v="0"/>
    <x v="0"/>
    <x v="0"/>
    <x v="0"/>
    <x v="1"/>
    <x v="0"/>
    <x v="0"/>
    <s v="RETENCAO OT"/>
  </r>
  <r>
    <x v="0"/>
    <n v="0"/>
    <n v="0"/>
    <n v="0"/>
    <n v="6356"/>
    <x v="3521"/>
    <x v="0"/>
    <x v="1"/>
    <x v="0"/>
    <s v="80.02.01"/>
    <x v="2"/>
    <x v="2"/>
    <x v="2"/>
    <s v="Retenções Iur"/>
    <s v="80.02.01"/>
    <s v="Retenções Iur"/>
    <s v="80.02.01"/>
    <x v="2"/>
    <x v="0"/>
    <x v="1"/>
    <x v="0"/>
    <x v="1"/>
    <x v="2"/>
    <x v="2"/>
    <x v="0"/>
    <x v="8"/>
    <s v="2024-10-30"/>
    <x v="3"/>
    <n v="6356"/>
    <x v="0"/>
    <m/>
    <x v="0"/>
    <m/>
    <x v="2"/>
    <n v="100474696"/>
    <x v="0"/>
    <x v="0"/>
    <s v="Retenções Iur"/>
    <s v="ORI"/>
    <x v="0"/>
    <s v="RIUR"/>
    <x v="0"/>
    <x v="0"/>
    <x v="0"/>
    <x v="0"/>
    <x v="0"/>
    <x v="0"/>
    <x v="0"/>
    <x v="0"/>
    <x v="0"/>
    <x v="0"/>
    <x v="0"/>
    <s v="Retenções Iur"/>
    <x v="0"/>
    <x v="0"/>
    <x v="0"/>
    <x v="0"/>
    <x v="2"/>
    <x v="0"/>
    <x v="0"/>
    <x v="0"/>
    <x v="0"/>
    <x v="1"/>
    <x v="0"/>
    <x v="0"/>
    <s v="RETENCAO OT"/>
  </r>
  <r>
    <x v="0"/>
    <n v="0"/>
    <n v="0"/>
    <n v="0"/>
    <n v="5095"/>
    <x v="3522"/>
    <x v="0"/>
    <x v="1"/>
    <x v="0"/>
    <s v="80.02.01"/>
    <x v="2"/>
    <x v="2"/>
    <x v="2"/>
    <s v="Retenções Iur"/>
    <s v="80.02.01"/>
    <s v="Retenções Iur"/>
    <s v="80.02.01"/>
    <x v="2"/>
    <x v="0"/>
    <x v="1"/>
    <x v="0"/>
    <x v="1"/>
    <x v="2"/>
    <x v="2"/>
    <x v="0"/>
    <x v="8"/>
    <s v="2024-10-23"/>
    <x v="3"/>
    <n v="5095"/>
    <x v="0"/>
    <m/>
    <x v="0"/>
    <m/>
    <x v="2"/>
    <n v="100474696"/>
    <x v="0"/>
    <x v="0"/>
    <s v="Retenções Iur"/>
    <s v="ORI"/>
    <x v="0"/>
    <s v="RIUR"/>
    <x v="0"/>
    <x v="0"/>
    <x v="0"/>
    <x v="0"/>
    <x v="0"/>
    <x v="0"/>
    <x v="0"/>
    <x v="0"/>
    <x v="0"/>
    <x v="0"/>
    <x v="0"/>
    <s v="Retenções Iur"/>
    <x v="0"/>
    <x v="0"/>
    <x v="0"/>
    <x v="0"/>
    <x v="2"/>
    <x v="0"/>
    <x v="0"/>
    <x v="0"/>
    <x v="0"/>
    <x v="1"/>
    <x v="0"/>
    <x v="0"/>
    <s v="RETENCAO OT"/>
  </r>
  <r>
    <x v="0"/>
    <n v="0"/>
    <n v="0"/>
    <n v="0"/>
    <n v="5840"/>
    <x v="3523"/>
    <x v="0"/>
    <x v="1"/>
    <x v="0"/>
    <s v="80.02.10.01"/>
    <x v="16"/>
    <x v="2"/>
    <x v="2"/>
    <s v="Outros"/>
    <s v="80.02.10"/>
    <s v="Outros"/>
    <s v="80.02.10"/>
    <x v="37"/>
    <x v="0"/>
    <x v="1"/>
    <x v="0"/>
    <x v="1"/>
    <x v="2"/>
    <x v="2"/>
    <x v="0"/>
    <x v="8"/>
    <s v="2024-10-23"/>
    <x v="3"/>
    <n v="58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28258"/>
    <x v="3524"/>
    <x v="0"/>
    <x v="1"/>
    <x v="0"/>
    <s v="80.02.01"/>
    <x v="2"/>
    <x v="2"/>
    <x v="2"/>
    <s v="Retenções Iur"/>
    <s v="80.02.01"/>
    <s v="Retenções Iur"/>
    <s v="80.02.01"/>
    <x v="2"/>
    <x v="0"/>
    <x v="1"/>
    <x v="0"/>
    <x v="1"/>
    <x v="2"/>
    <x v="2"/>
    <x v="0"/>
    <x v="8"/>
    <s v="2024-10-25"/>
    <x v="3"/>
    <n v="228258"/>
    <x v="0"/>
    <m/>
    <x v="0"/>
    <m/>
    <x v="2"/>
    <n v="100474696"/>
    <x v="0"/>
    <x v="0"/>
    <s v="Retenções Iur"/>
    <s v="ORI"/>
    <x v="0"/>
    <s v="RIUR"/>
    <x v="0"/>
    <x v="0"/>
    <x v="0"/>
    <x v="0"/>
    <x v="0"/>
    <x v="0"/>
    <x v="0"/>
    <x v="0"/>
    <x v="0"/>
    <x v="0"/>
    <x v="0"/>
    <s v="Retenções Iur"/>
    <x v="0"/>
    <x v="0"/>
    <x v="0"/>
    <x v="0"/>
    <x v="2"/>
    <x v="0"/>
    <x v="0"/>
    <x v="0"/>
    <x v="0"/>
    <x v="1"/>
    <x v="0"/>
    <x v="0"/>
    <s v="RETENCAO OT"/>
  </r>
  <r>
    <x v="0"/>
    <n v="0"/>
    <n v="0"/>
    <n v="0"/>
    <n v="6528"/>
    <x v="3525"/>
    <x v="0"/>
    <x v="1"/>
    <x v="0"/>
    <s v="80.02.10.26"/>
    <x v="13"/>
    <x v="2"/>
    <x v="2"/>
    <s v="Outros"/>
    <s v="80.02.10"/>
    <s v="Outros"/>
    <s v="80.02.10"/>
    <x v="34"/>
    <x v="0"/>
    <x v="1"/>
    <x v="9"/>
    <x v="1"/>
    <x v="2"/>
    <x v="2"/>
    <x v="0"/>
    <x v="8"/>
    <s v="2024-10-25"/>
    <x v="3"/>
    <n v="6528"/>
    <x v="0"/>
    <m/>
    <x v="0"/>
    <m/>
    <x v="15"/>
    <n v="100479277"/>
    <x v="0"/>
    <x v="0"/>
    <s v="Retenção Sansung"/>
    <s v="ORI"/>
    <x v="0"/>
    <s v="RS"/>
    <x v="0"/>
    <x v="0"/>
    <x v="0"/>
    <x v="0"/>
    <x v="0"/>
    <x v="0"/>
    <x v="0"/>
    <x v="0"/>
    <x v="0"/>
    <x v="0"/>
    <x v="0"/>
    <s v="Retenção Sansung"/>
    <x v="0"/>
    <x v="0"/>
    <x v="0"/>
    <x v="0"/>
    <x v="2"/>
    <x v="0"/>
    <x v="0"/>
    <x v="0"/>
    <x v="0"/>
    <x v="1"/>
    <x v="0"/>
    <x v="0"/>
    <s v="RETENCAO OT"/>
  </r>
  <r>
    <x v="0"/>
    <n v="0"/>
    <n v="0"/>
    <n v="0"/>
    <n v="662"/>
    <x v="3526"/>
    <x v="0"/>
    <x v="1"/>
    <x v="0"/>
    <s v="80.02.01"/>
    <x v="2"/>
    <x v="2"/>
    <x v="2"/>
    <s v="Retenções Iur"/>
    <s v="80.02.01"/>
    <s v="Retenções Iur"/>
    <s v="80.02.01"/>
    <x v="2"/>
    <x v="0"/>
    <x v="1"/>
    <x v="0"/>
    <x v="1"/>
    <x v="2"/>
    <x v="2"/>
    <x v="0"/>
    <x v="8"/>
    <s v="2024-10-23"/>
    <x v="3"/>
    <n v="662"/>
    <x v="0"/>
    <m/>
    <x v="0"/>
    <m/>
    <x v="2"/>
    <n v="100474696"/>
    <x v="0"/>
    <x v="0"/>
    <s v="Retenções Iur"/>
    <s v="ORI"/>
    <x v="0"/>
    <s v="RIUR"/>
    <x v="0"/>
    <x v="0"/>
    <x v="0"/>
    <x v="0"/>
    <x v="0"/>
    <x v="0"/>
    <x v="0"/>
    <x v="0"/>
    <x v="0"/>
    <x v="0"/>
    <x v="0"/>
    <s v="Retenções Iur"/>
    <x v="0"/>
    <x v="0"/>
    <x v="0"/>
    <x v="0"/>
    <x v="2"/>
    <x v="0"/>
    <x v="0"/>
    <x v="0"/>
    <x v="0"/>
    <x v="1"/>
    <x v="0"/>
    <x v="0"/>
    <s v="RETENCAO OT"/>
  </r>
  <r>
    <x v="0"/>
    <n v="0"/>
    <n v="0"/>
    <n v="0"/>
    <n v="5000"/>
    <x v="3527"/>
    <x v="0"/>
    <x v="1"/>
    <x v="0"/>
    <s v="80.02.10.28"/>
    <x v="60"/>
    <x v="2"/>
    <x v="2"/>
    <s v="Outros"/>
    <s v="80.02.10"/>
    <s v="Outros"/>
    <s v="80.02.10"/>
    <x v="34"/>
    <x v="0"/>
    <x v="1"/>
    <x v="9"/>
    <x v="1"/>
    <x v="2"/>
    <x v="2"/>
    <x v="0"/>
    <x v="8"/>
    <s v="2024-10-23"/>
    <x v="3"/>
    <n v="5000"/>
    <x v="0"/>
    <m/>
    <x v="0"/>
    <m/>
    <x v="17"/>
    <n v="100479279"/>
    <x v="0"/>
    <x v="0"/>
    <s v="Desconto Vencimento"/>
    <s v="ORI"/>
    <x v="0"/>
    <s v="DV"/>
    <x v="0"/>
    <x v="0"/>
    <x v="0"/>
    <x v="0"/>
    <x v="0"/>
    <x v="0"/>
    <x v="0"/>
    <x v="0"/>
    <x v="0"/>
    <x v="0"/>
    <x v="0"/>
    <s v="Desconto Vencimento"/>
    <x v="0"/>
    <x v="0"/>
    <x v="0"/>
    <x v="0"/>
    <x v="2"/>
    <x v="0"/>
    <x v="0"/>
    <x v="0"/>
    <x v="0"/>
    <x v="1"/>
    <x v="0"/>
    <x v="0"/>
    <s v="RETENCAO OT"/>
  </r>
  <r>
    <x v="0"/>
    <n v="0"/>
    <n v="0"/>
    <n v="0"/>
    <n v="82720"/>
    <x v="3528"/>
    <x v="0"/>
    <x v="1"/>
    <x v="0"/>
    <s v="80.02.10.01"/>
    <x v="16"/>
    <x v="2"/>
    <x v="2"/>
    <s v="Outros"/>
    <s v="80.02.10"/>
    <s v="Outros"/>
    <s v="80.02.10"/>
    <x v="37"/>
    <x v="0"/>
    <x v="1"/>
    <x v="0"/>
    <x v="1"/>
    <x v="2"/>
    <x v="2"/>
    <x v="0"/>
    <x v="8"/>
    <s v="2024-10-23"/>
    <x v="3"/>
    <n v="8272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3530"/>
    <x v="3529"/>
    <x v="0"/>
    <x v="1"/>
    <x v="0"/>
    <s v="80.02.10.02"/>
    <x v="42"/>
    <x v="2"/>
    <x v="2"/>
    <s v="Outros"/>
    <s v="80.02.10"/>
    <s v="Outros"/>
    <s v="80.02.10"/>
    <x v="67"/>
    <x v="0"/>
    <x v="1"/>
    <x v="0"/>
    <x v="1"/>
    <x v="2"/>
    <x v="2"/>
    <x v="0"/>
    <x v="8"/>
    <s v="2024-10-23"/>
    <x v="3"/>
    <n v="3530"/>
    <x v="0"/>
    <m/>
    <x v="0"/>
    <m/>
    <x v="16"/>
    <n v="100474707"/>
    <x v="0"/>
    <x v="0"/>
    <s v="Retençoes STAPS"/>
    <s v="ORI"/>
    <x v="0"/>
    <s v="RSND"/>
    <x v="0"/>
    <x v="0"/>
    <x v="0"/>
    <x v="0"/>
    <x v="0"/>
    <x v="0"/>
    <x v="0"/>
    <x v="0"/>
    <x v="0"/>
    <x v="0"/>
    <x v="0"/>
    <s v="Retençoes STAPS"/>
    <x v="0"/>
    <x v="0"/>
    <x v="0"/>
    <x v="0"/>
    <x v="2"/>
    <x v="0"/>
    <x v="0"/>
    <x v="0"/>
    <x v="0"/>
    <x v="1"/>
    <x v="0"/>
    <x v="0"/>
    <s v="RETENCAO OT"/>
  </r>
  <r>
    <x v="0"/>
    <n v="0"/>
    <n v="0"/>
    <n v="0"/>
    <n v="310"/>
    <x v="3530"/>
    <x v="0"/>
    <x v="1"/>
    <x v="0"/>
    <s v="80.02.10.24"/>
    <x v="47"/>
    <x v="2"/>
    <x v="2"/>
    <s v="Outros"/>
    <s v="80.02.10"/>
    <s v="Outros"/>
    <s v="80.02.10"/>
    <x v="67"/>
    <x v="0"/>
    <x v="1"/>
    <x v="0"/>
    <x v="1"/>
    <x v="2"/>
    <x v="2"/>
    <x v="0"/>
    <x v="8"/>
    <s v="2024-10-23"/>
    <x v="3"/>
    <n v="310"/>
    <x v="0"/>
    <m/>
    <x v="0"/>
    <m/>
    <x v="18"/>
    <n v="100478987"/>
    <x v="0"/>
    <x v="0"/>
    <s v="Retenções SIACSA"/>
    <s v="ORI"/>
    <x v="0"/>
    <s v="SIACSA"/>
    <x v="0"/>
    <x v="0"/>
    <x v="0"/>
    <x v="0"/>
    <x v="0"/>
    <x v="0"/>
    <x v="0"/>
    <x v="0"/>
    <x v="0"/>
    <x v="0"/>
    <x v="0"/>
    <s v="Retenções SIACSA"/>
    <x v="0"/>
    <x v="0"/>
    <x v="0"/>
    <x v="0"/>
    <x v="2"/>
    <x v="0"/>
    <x v="0"/>
    <x v="0"/>
    <x v="0"/>
    <x v="1"/>
    <x v="0"/>
    <x v="0"/>
    <s v="RETENCAO OT"/>
  </r>
  <r>
    <x v="0"/>
    <n v="0"/>
    <n v="0"/>
    <n v="0"/>
    <n v="6963"/>
    <x v="3531"/>
    <x v="0"/>
    <x v="1"/>
    <x v="0"/>
    <s v="80.02.10.26"/>
    <x v="13"/>
    <x v="2"/>
    <x v="2"/>
    <s v="Outros"/>
    <s v="80.02.10"/>
    <s v="Outros"/>
    <s v="80.02.10"/>
    <x v="34"/>
    <x v="0"/>
    <x v="1"/>
    <x v="9"/>
    <x v="1"/>
    <x v="2"/>
    <x v="2"/>
    <x v="0"/>
    <x v="8"/>
    <s v="2024-10-23"/>
    <x v="3"/>
    <n v="6963"/>
    <x v="0"/>
    <m/>
    <x v="0"/>
    <m/>
    <x v="15"/>
    <n v="100479277"/>
    <x v="0"/>
    <x v="0"/>
    <s v="Retenção Sansung"/>
    <s v="ORI"/>
    <x v="0"/>
    <s v="RS"/>
    <x v="0"/>
    <x v="0"/>
    <x v="0"/>
    <x v="0"/>
    <x v="0"/>
    <x v="0"/>
    <x v="0"/>
    <x v="0"/>
    <x v="0"/>
    <x v="0"/>
    <x v="0"/>
    <s v="Retenção Sansung"/>
    <x v="0"/>
    <x v="0"/>
    <x v="0"/>
    <x v="0"/>
    <x v="2"/>
    <x v="0"/>
    <x v="0"/>
    <x v="0"/>
    <x v="0"/>
    <x v="1"/>
    <x v="0"/>
    <x v="0"/>
    <s v="RETENCAO OT"/>
  </r>
  <r>
    <x v="0"/>
    <n v="0"/>
    <n v="0"/>
    <n v="0"/>
    <n v="10834"/>
    <x v="3532"/>
    <x v="0"/>
    <x v="1"/>
    <x v="0"/>
    <s v="80.02.01"/>
    <x v="2"/>
    <x v="2"/>
    <x v="2"/>
    <s v="Retenções Iur"/>
    <s v="80.02.01"/>
    <s v="Retenções Iur"/>
    <s v="80.02.01"/>
    <x v="2"/>
    <x v="0"/>
    <x v="1"/>
    <x v="0"/>
    <x v="1"/>
    <x v="2"/>
    <x v="2"/>
    <x v="0"/>
    <x v="8"/>
    <s v="2024-10-23"/>
    <x v="3"/>
    <n v="10834"/>
    <x v="0"/>
    <m/>
    <x v="0"/>
    <m/>
    <x v="2"/>
    <n v="100474696"/>
    <x v="0"/>
    <x v="0"/>
    <s v="Retenções Iur"/>
    <s v="ORI"/>
    <x v="0"/>
    <s v="RIUR"/>
    <x v="0"/>
    <x v="0"/>
    <x v="0"/>
    <x v="0"/>
    <x v="0"/>
    <x v="0"/>
    <x v="0"/>
    <x v="0"/>
    <x v="0"/>
    <x v="0"/>
    <x v="0"/>
    <s v="Retenções Iur"/>
    <x v="0"/>
    <x v="0"/>
    <x v="0"/>
    <x v="0"/>
    <x v="2"/>
    <x v="0"/>
    <x v="0"/>
    <x v="0"/>
    <x v="0"/>
    <x v="1"/>
    <x v="0"/>
    <x v="0"/>
    <s v="RETENCAO OT"/>
  </r>
  <r>
    <x v="0"/>
    <n v="0"/>
    <n v="0"/>
    <n v="0"/>
    <n v="19413"/>
    <x v="3533"/>
    <x v="0"/>
    <x v="1"/>
    <x v="0"/>
    <s v="80.02.10.01"/>
    <x v="16"/>
    <x v="2"/>
    <x v="2"/>
    <s v="Outros"/>
    <s v="80.02.10"/>
    <s v="Outros"/>
    <s v="80.02.10"/>
    <x v="37"/>
    <x v="0"/>
    <x v="1"/>
    <x v="0"/>
    <x v="1"/>
    <x v="2"/>
    <x v="2"/>
    <x v="0"/>
    <x v="8"/>
    <s v="2024-10-23"/>
    <x v="3"/>
    <n v="194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90"/>
    <x v="3534"/>
    <x v="0"/>
    <x v="1"/>
    <x v="0"/>
    <s v="80.02.10.02"/>
    <x v="42"/>
    <x v="2"/>
    <x v="2"/>
    <s v="Outros"/>
    <s v="80.02.10"/>
    <s v="Outros"/>
    <s v="80.02.10"/>
    <x v="67"/>
    <x v="0"/>
    <x v="1"/>
    <x v="0"/>
    <x v="1"/>
    <x v="2"/>
    <x v="2"/>
    <x v="0"/>
    <x v="8"/>
    <s v="2024-10-23"/>
    <x v="3"/>
    <n v="690"/>
    <x v="0"/>
    <m/>
    <x v="0"/>
    <m/>
    <x v="16"/>
    <n v="100474707"/>
    <x v="0"/>
    <x v="0"/>
    <s v="Retençoes STAPS"/>
    <s v="ORI"/>
    <x v="0"/>
    <s v="RSND"/>
    <x v="0"/>
    <x v="0"/>
    <x v="0"/>
    <x v="0"/>
    <x v="0"/>
    <x v="0"/>
    <x v="0"/>
    <x v="0"/>
    <x v="0"/>
    <x v="0"/>
    <x v="0"/>
    <s v="Retençoes STAPS"/>
    <x v="0"/>
    <x v="0"/>
    <x v="0"/>
    <x v="0"/>
    <x v="2"/>
    <x v="0"/>
    <x v="0"/>
    <x v="0"/>
    <x v="0"/>
    <x v="1"/>
    <x v="0"/>
    <x v="0"/>
    <s v="RETENCAO OT"/>
  </r>
  <r>
    <x v="0"/>
    <n v="0"/>
    <n v="0"/>
    <n v="0"/>
    <n v="1824"/>
    <x v="3535"/>
    <x v="0"/>
    <x v="1"/>
    <x v="0"/>
    <s v="80.02.10.26"/>
    <x v="13"/>
    <x v="2"/>
    <x v="2"/>
    <s v="Outros"/>
    <s v="80.02.10"/>
    <s v="Outros"/>
    <s v="80.02.10"/>
    <x v="34"/>
    <x v="0"/>
    <x v="1"/>
    <x v="9"/>
    <x v="1"/>
    <x v="2"/>
    <x v="2"/>
    <x v="0"/>
    <x v="8"/>
    <s v="2024-10-23"/>
    <x v="3"/>
    <n v="1824"/>
    <x v="0"/>
    <m/>
    <x v="0"/>
    <m/>
    <x v="15"/>
    <n v="100479277"/>
    <x v="0"/>
    <x v="0"/>
    <s v="Retenção Sansung"/>
    <s v="ORI"/>
    <x v="0"/>
    <s v="RS"/>
    <x v="0"/>
    <x v="0"/>
    <x v="0"/>
    <x v="0"/>
    <x v="0"/>
    <x v="0"/>
    <x v="0"/>
    <x v="0"/>
    <x v="0"/>
    <x v="0"/>
    <x v="0"/>
    <s v="Retenção Sansung"/>
    <x v="0"/>
    <x v="0"/>
    <x v="0"/>
    <x v="0"/>
    <x v="2"/>
    <x v="0"/>
    <x v="0"/>
    <x v="0"/>
    <x v="0"/>
    <x v="1"/>
    <x v="0"/>
    <x v="0"/>
    <s v="RETENCAO OT"/>
  </r>
  <r>
    <x v="0"/>
    <n v="0"/>
    <n v="0"/>
    <n v="0"/>
    <n v="8379"/>
    <x v="3536"/>
    <x v="0"/>
    <x v="1"/>
    <x v="0"/>
    <s v="80.02.01"/>
    <x v="2"/>
    <x v="2"/>
    <x v="2"/>
    <s v="Retenções Iur"/>
    <s v="80.02.01"/>
    <s v="Retenções Iur"/>
    <s v="80.02.01"/>
    <x v="2"/>
    <x v="0"/>
    <x v="1"/>
    <x v="0"/>
    <x v="1"/>
    <x v="2"/>
    <x v="2"/>
    <x v="0"/>
    <x v="8"/>
    <s v="2024-10-23"/>
    <x v="3"/>
    <n v="8379"/>
    <x v="0"/>
    <m/>
    <x v="0"/>
    <m/>
    <x v="2"/>
    <n v="100474696"/>
    <x v="0"/>
    <x v="0"/>
    <s v="Retenções Iur"/>
    <s v="ORI"/>
    <x v="0"/>
    <s v="RIUR"/>
    <x v="0"/>
    <x v="0"/>
    <x v="0"/>
    <x v="0"/>
    <x v="0"/>
    <x v="0"/>
    <x v="0"/>
    <x v="0"/>
    <x v="0"/>
    <x v="0"/>
    <x v="0"/>
    <s v="Retenções Iur"/>
    <x v="0"/>
    <x v="0"/>
    <x v="0"/>
    <x v="0"/>
    <x v="2"/>
    <x v="0"/>
    <x v="0"/>
    <x v="0"/>
    <x v="0"/>
    <x v="1"/>
    <x v="0"/>
    <x v="0"/>
    <s v="RETENCAO OT"/>
  </r>
  <r>
    <x v="0"/>
    <n v="0"/>
    <n v="0"/>
    <n v="0"/>
    <n v="6240"/>
    <x v="3537"/>
    <x v="0"/>
    <x v="1"/>
    <x v="0"/>
    <s v="80.02.10.01"/>
    <x v="16"/>
    <x v="2"/>
    <x v="2"/>
    <s v="Outros"/>
    <s v="80.02.10"/>
    <s v="Outros"/>
    <s v="80.02.10"/>
    <x v="37"/>
    <x v="0"/>
    <x v="1"/>
    <x v="0"/>
    <x v="1"/>
    <x v="2"/>
    <x v="2"/>
    <x v="0"/>
    <x v="8"/>
    <s v="2024-10-23"/>
    <x v="3"/>
    <n v="62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5214"/>
    <x v="3538"/>
    <x v="0"/>
    <x v="1"/>
    <x v="0"/>
    <s v="80.02.01"/>
    <x v="2"/>
    <x v="2"/>
    <x v="2"/>
    <s v="Retenções Iur"/>
    <s v="80.02.01"/>
    <s v="Retenções Iur"/>
    <s v="80.02.01"/>
    <x v="2"/>
    <x v="0"/>
    <x v="1"/>
    <x v="0"/>
    <x v="1"/>
    <x v="2"/>
    <x v="2"/>
    <x v="0"/>
    <x v="8"/>
    <s v="2024-10-23"/>
    <x v="3"/>
    <n v="5214"/>
    <x v="0"/>
    <m/>
    <x v="0"/>
    <m/>
    <x v="2"/>
    <n v="100474696"/>
    <x v="0"/>
    <x v="0"/>
    <s v="Retenções Iur"/>
    <s v="ORI"/>
    <x v="0"/>
    <s v="RIUR"/>
    <x v="0"/>
    <x v="0"/>
    <x v="0"/>
    <x v="0"/>
    <x v="0"/>
    <x v="0"/>
    <x v="0"/>
    <x v="0"/>
    <x v="0"/>
    <x v="0"/>
    <x v="0"/>
    <s v="Retenções Iur"/>
    <x v="0"/>
    <x v="0"/>
    <x v="0"/>
    <x v="0"/>
    <x v="2"/>
    <x v="0"/>
    <x v="0"/>
    <x v="0"/>
    <x v="0"/>
    <x v="1"/>
    <x v="0"/>
    <x v="0"/>
    <s v="RETENCAO OT"/>
  </r>
  <r>
    <x v="0"/>
    <n v="0"/>
    <n v="0"/>
    <n v="0"/>
    <n v="11748"/>
    <x v="3539"/>
    <x v="0"/>
    <x v="1"/>
    <x v="0"/>
    <s v="80.02.10.01"/>
    <x v="16"/>
    <x v="2"/>
    <x v="2"/>
    <s v="Outros"/>
    <s v="80.02.10"/>
    <s v="Outros"/>
    <s v="80.02.10"/>
    <x v="37"/>
    <x v="0"/>
    <x v="1"/>
    <x v="0"/>
    <x v="1"/>
    <x v="2"/>
    <x v="2"/>
    <x v="0"/>
    <x v="8"/>
    <s v="2024-10-23"/>
    <x v="3"/>
    <n v="11748"/>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834"/>
    <x v="3540"/>
    <x v="0"/>
    <x v="1"/>
    <x v="0"/>
    <s v="80.02.01"/>
    <x v="2"/>
    <x v="2"/>
    <x v="2"/>
    <s v="Retenções Iur"/>
    <s v="80.02.01"/>
    <s v="Retenções Iur"/>
    <s v="80.02.01"/>
    <x v="2"/>
    <x v="0"/>
    <x v="1"/>
    <x v="0"/>
    <x v="1"/>
    <x v="2"/>
    <x v="2"/>
    <x v="0"/>
    <x v="8"/>
    <s v="2024-10-23"/>
    <x v="3"/>
    <n v="10834"/>
    <x v="0"/>
    <m/>
    <x v="0"/>
    <m/>
    <x v="2"/>
    <n v="100474696"/>
    <x v="0"/>
    <x v="0"/>
    <s v="Retenções Iur"/>
    <s v="ORI"/>
    <x v="0"/>
    <s v="RIUR"/>
    <x v="0"/>
    <x v="0"/>
    <x v="0"/>
    <x v="0"/>
    <x v="0"/>
    <x v="0"/>
    <x v="0"/>
    <x v="0"/>
    <x v="0"/>
    <x v="0"/>
    <x v="0"/>
    <s v="Retenções Iur"/>
    <x v="0"/>
    <x v="0"/>
    <x v="0"/>
    <x v="0"/>
    <x v="2"/>
    <x v="0"/>
    <x v="0"/>
    <x v="0"/>
    <x v="0"/>
    <x v="1"/>
    <x v="0"/>
    <x v="0"/>
    <s v="RETENCAO OT"/>
  </r>
  <r>
    <x v="0"/>
    <n v="0"/>
    <n v="0"/>
    <n v="0"/>
    <n v="8213"/>
    <x v="3541"/>
    <x v="0"/>
    <x v="1"/>
    <x v="0"/>
    <s v="80.02.10.01"/>
    <x v="16"/>
    <x v="2"/>
    <x v="2"/>
    <s v="Outros"/>
    <s v="80.02.10"/>
    <s v="Outros"/>
    <s v="80.02.10"/>
    <x v="37"/>
    <x v="0"/>
    <x v="1"/>
    <x v="0"/>
    <x v="1"/>
    <x v="2"/>
    <x v="2"/>
    <x v="0"/>
    <x v="8"/>
    <s v="2024-10-23"/>
    <x v="3"/>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5000"/>
    <x v="3542"/>
    <x v="0"/>
    <x v="0"/>
    <x v="0"/>
    <s v="01.25.03.12"/>
    <x v="6"/>
    <x v="3"/>
    <x v="3"/>
    <s v="Emprego e Formação profissional"/>
    <s v="01.25.03"/>
    <s v="Emprego e Formação profissional"/>
    <s v="01.25.03"/>
    <x v="4"/>
    <x v="0"/>
    <x v="2"/>
    <x v="2"/>
    <x v="0"/>
    <x v="1"/>
    <x v="0"/>
    <x v="0"/>
    <x v="10"/>
    <s v="2024-11-11"/>
    <x v="3"/>
    <n v="5000"/>
    <x v="0"/>
    <m/>
    <x v="0"/>
    <m/>
    <x v="518"/>
    <n v="100440532"/>
    <x v="0"/>
    <x v="0"/>
    <s v="Estágios Profissionais e Promoção de Emprego"/>
    <s v="ORI"/>
    <x v="0"/>
    <m/>
    <x v="0"/>
    <x v="0"/>
    <x v="0"/>
    <x v="0"/>
    <x v="0"/>
    <x v="0"/>
    <x v="0"/>
    <x v="0"/>
    <x v="0"/>
    <x v="0"/>
    <x v="0"/>
    <s v="Estágios Profissionais e Promoção de Emprego"/>
    <x v="0"/>
    <x v="0"/>
    <x v="0"/>
    <x v="0"/>
    <x v="1"/>
    <x v="0"/>
    <x v="0"/>
    <x v="0"/>
    <x v="0"/>
    <x v="0"/>
    <x v="0"/>
    <x v="0"/>
    <s v="Apoio social a favor da Sra. LUIZ NASCIMENTO FURTADO, para promoção de auto emprego, conforme anexo."/>
  </r>
  <r>
    <x v="0"/>
    <n v="0"/>
    <n v="0"/>
    <n v="0"/>
    <n v="5000"/>
    <x v="3543"/>
    <x v="0"/>
    <x v="0"/>
    <x v="0"/>
    <s v="01.25.05.12"/>
    <x v="10"/>
    <x v="3"/>
    <x v="3"/>
    <s v="Saúde"/>
    <s v="01.25.05"/>
    <s v="Saúde"/>
    <s v="01.25.05"/>
    <x v="7"/>
    <x v="0"/>
    <x v="4"/>
    <x v="4"/>
    <x v="0"/>
    <x v="1"/>
    <x v="0"/>
    <x v="0"/>
    <x v="10"/>
    <s v="2024-11-11"/>
    <x v="3"/>
    <n v="5000"/>
    <x v="0"/>
    <m/>
    <x v="0"/>
    <m/>
    <x v="519"/>
    <n v="100479763"/>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5000"/>
    <x v="3544"/>
    <x v="0"/>
    <x v="0"/>
    <x v="0"/>
    <s v="01.25.05.12"/>
    <x v="10"/>
    <x v="3"/>
    <x v="3"/>
    <s v="Saúde"/>
    <s v="01.25.05"/>
    <s v="Saúde"/>
    <s v="01.25.05"/>
    <x v="7"/>
    <x v="0"/>
    <x v="4"/>
    <x v="4"/>
    <x v="0"/>
    <x v="1"/>
    <x v="0"/>
    <x v="0"/>
    <x v="10"/>
    <s v="2024-11-11"/>
    <x v="3"/>
    <n v="5000"/>
    <x v="0"/>
    <m/>
    <x v="0"/>
    <m/>
    <x v="520"/>
    <n v="100479762"/>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56981"/>
    <x v="3545"/>
    <x v="0"/>
    <x v="0"/>
    <x v="0"/>
    <s v="01.25.03.12"/>
    <x v="6"/>
    <x v="3"/>
    <x v="3"/>
    <s v="Emprego e Formação profissional"/>
    <s v="01.25.03"/>
    <s v="Emprego e Formação profissional"/>
    <s v="01.25.03"/>
    <x v="4"/>
    <x v="0"/>
    <x v="2"/>
    <x v="2"/>
    <x v="0"/>
    <x v="1"/>
    <x v="0"/>
    <x v="0"/>
    <x v="10"/>
    <s v="2024-11-11"/>
    <x v="3"/>
    <n v="56981"/>
    <x v="0"/>
    <m/>
    <x v="0"/>
    <m/>
    <x v="521"/>
    <n v="100479764"/>
    <x v="0"/>
    <x v="0"/>
    <s v="Estágios Profissionais e Promoção de Emprego"/>
    <s v="ORI"/>
    <x v="0"/>
    <m/>
    <x v="0"/>
    <x v="0"/>
    <x v="0"/>
    <x v="0"/>
    <x v="0"/>
    <x v="0"/>
    <x v="0"/>
    <x v="0"/>
    <x v="0"/>
    <x v="0"/>
    <x v="0"/>
    <s v="Estágios Profissionais e Promoção de Emprego"/>
    <x v="0"/>
    <x v="0"/>
    <x v="0"/>
    <x v="0"/>
    <x v="1"/>
    <x v="0"/>
    <x v="0"/>
    <x v="0"/>
    <x v="0"/>
    <x v="0"/>
    <x v="0"/>
    <x v="0"/>
    <s v="Apoio social a favor da Sra. Janice De Jesus Martins Moreno, para promoção de auto emprego, conforme anexo."/>
  </r>
  <r>
    <x v="0"/>
    <n v="0"/>
    <n v="0"/>
    <n v="0"/>
    <n v="382353"/>
    <x v="3546"/>
    <x v="0"/>
    <x v="0"/>
    <x v="0"/>
    <s v="01.27.04.03"/>
    <x v="4"/>
    <x v="1"/>
    <x v="1"/>
    <s v="Infra-Estruturas e Transportes"/>
    <s v="01.27.04"/>
    <s v="Infra-Estruturas e Transportes"/>
    <s v="01.27.04"/>
    <x v="4"/>
    <x v="0"/>
    <x v="2"/>
    <x v="2"/>
    <x v="0"/>
    <x v="1"/>
    <x v="0"/>
    <x v="0"/>
    <x v="10"/>
    <s v="2024-11-11"/>
    <x v="3"/>
    <n v="382353"/>
    <x v="0"/>
    <m/>
    <x v="0"/>
    <m/>
    <x v="27"/>
    <n v="100479096"/>
    <x v="0"/>
    <x v="0"/>
    <s v="Plano de emergencia da epoca de chuvas"/>
    <s v="ORI"/>
    <x v="0"/>
    <m/>
    <x v="0"/>
    <x v="0"/>
    <x v="0"/>
    <x v="0"/>
    <x v="0"/>
    <x v="0"/>
    <x v="0"/>
    <x v="0"/>
    <x v="0"/>
    <x v="0"/>
    <x v="0"/>
    <s v="Plano de emergencia da epoca de chuvas"/>
    <x v="0"/>
    <x v="0"/>
    <x v="0"/>
    <x v="0"/>
    <x v="1"/>
    <x v="0"/>
    <x v="0"/>
    <x v="0"/>
    <x v="0"/>
    <x v="0"/>
    <x v="0"/>
    <x v="0"/>
    <s v="Pagamento a favor de Preco Piquinoti, para a aquisição de 1 barabrisa e spelho lado esquerdo 2 apoio de motor 2 amortecedor de cabine para vitaura ST-89-ZB da CMSM, conforme anexo. "/>
  </r>
  <r>
    <x v="1"/>
    <n v="0"/>
    <n v="0"/>
    <n v="0"/>
    <n v="120000"/>
    <x v="3547"/>
    <x v="0"/>
    <x v="0"/>
    <x v="0"/>
    <s v="01.27.06.41"/>
    <x v="19"/>
    <x v="1"/>
    <x v="1"/>
    <s v="Requalificação Urbana e habitação"/>
    <s v="01.27.06"/>
    <s v="Requalificação Urbana e habitação"/>
    <s v="01.27.06"/>
    <x v="40"/>
    <x v="0"/>
    <x v="0"/>
    <x v="0"/>
    <x v="0"/>
    <x v="1"/>
    <x v="1"/>
    <x v="0"/>
    <x v="10"/>
    <s v="2024-11-12"/>
    <x v="3"/>
    <n v="120000"/>
    <x v="0"/>
    <m/>
    <x v="0"/>
    <m/>
    <x v="384"/>
    <n v="100479766"/>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trabalhos de reabilitação do murro de jardim infantil de Aguadinha, conforme proposta em anexo."/>
  </r>
  <r>
    <x v="0"/>
    <n v="0"/>
    <n v="0"/>
    <n v="0"/>
    <n v="10000"/>
    <x v="3548"/>
    <x v="0"/>
    <x v="0"/>
    <x v="0"/>
    <s v="03.16.15"/>
    <x v="0"/>
    <x v="0"/>
    <x v="0"/>
    <s v="Direção Financeira"/>
    <s v="03.16.15"/>
    <s v="Direção Financeira"/>
    <s v="03.16.15"/>
    <x v="39"/>
    <x v="0"/>
    <x v="0"/>
    <x v="1"/>
    <x v="1"/>
    <x v="0"/>
    <x v="0"/>
    <x v="0"/>
    <x v="10"/>
    <s v="2024-11-12"/>
    <x v="3"/>
    <n v="10000"/>
    <x v="0"/>
    <m/>
    <x v="0"/>
    <m/>
    <x v="47"/>
    <n v="100479698"/>
    <x v="0"/>
    <x v="0"/>
    <s v="Direção Financeira"/>
    <s v="ORI"/>
    <x v="0"/>
    <m/>
    <x v="0"/>
    <x v="0"/>
    <x v="0"/>
    <x v="0"/>
    <x v="0"/>
    <x v="0"/>
    <x v="0"/>
    <x v="0"/>
    <x v="0"/>
    <x v="0"/>
    <x v="0"/>
    <s v="Direção Financeira"/>
    <x v="0"/>
    <x v="0"/>
    <x v="0"/>
    <x v="0"/>
    <x v="0"/>
    <x v="0"/>
    <x v="0"/>
    <x v="0"/>
    <x v="0"/>
    <x v="0"/>
    <x v="0"/>
    <x v="0"/>
    <s v="Pagamento referente a carregamento de energia, conforme proposta em anexo."/>
  </r>
  <r>
    <x v="0"/>
    <n v="0"/>
    <n v="0"/>
    <n v="0"/>
    <n v="6000"/>
    <x v="3549"/>
    <x v="0"/>
    <x v="0"/>
    <x v="0"/>
    <s v="03.16.15"/>
    <x v="0"/>
    <x v="0"/>
    <x v="0"/>
    <s v="Direção Financeira"/>
    <s v="03.16.15"/>
    <s v="Direção Financeira"/>
    <s v="03.16.15"/>
    <x v="39"/>
    <x v="0"/>
    <x v="0"/>
    <x v="1"/>
    <x v="1"/>
    <x v="0"/>
    <x v="0"/>
    <x v="0"/>
    <x v="10"/>
    <s v="2024-11-12"/>
    <x v="3"/>
    <n v="6000"/>
    <x v="0"/>
    <m/>
    <x v="0"/>
    <m/>
    <x v="47"/>
    <n v="100479698"/>
    <x v="0"/>
    <x v="0"/>
    <s v="Direção Financeira"/>
    <s v="ORI"/>
    <x v="0"/>
    <m/>
    <x v="0"/>
    <x v="0"/>
    <x v="0"/>
    <x v="0"/>
    <x v="0"/>
    <x v="0"/>
    <x v="0"/>
    <x v="0"/>
    <x v="0"/>
    <x v="0"/>
    <x v="0"/>
    <s v="Direção Financeira"/>
    <x v="0"/>
    <x v="0"/>
    <x v="0"/>
    <x v="0"/>
    <x v="0"/>
    <x v="0"/>
    <x v="0"/>
    <x v="0"/>
    <x v="0"/>
    <x v="0"/>
    <x v="0"/>
    <x v="0"/>
    <s v="Pagamento referente a carregamento de energia, conforme proposta em anexo."/>
  </r>
  <r>
    <x v="0"/>
    <n v="0"/>
    <n v="0"/>
    <n v="0"/>
    <n v="3000"/>
    <x v="3550"/>
    <x v="0"/>
    <x v="0"/>
    <x v="0"/>
    <s v="01.25.05.12"/>
    <x v="10"/>
    <x v="3"/>
    <x v="3"/>
    <s v="Saúde"/>
    <s v="01.25.05"/>
    <s v="Saúde"/>
    <s v="01.25.05"/>
    <x v="7"/>
    <x v="0"/>
    <x v="4"/>
    <x v="4"/>
    <x v="0"/>
    <x v="1"/>
    <x v="0"/>
    <x v="0"/>
    <x v="10"/>
    <s v="2024-11-12"/>
    <x v="3"/>
    <n v="3000"/>
    <x v="0"/>
    <m/>
    <x v="0"/>
    <m/>
    <x v="522"/>
    <n v="100215823"/>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7500"/>
    <x v="3551"/>
    <x v="0"/>
    <x v="0"/>
    <x v="0"/>
    <s v="03.16.15"/>
    <x v="0"/>
    <x v="0"/>
    <x v="0"/>
    <s v="Direção Financeira"/>
    <s v="03.16.15"/>
    <s v="Direção Financeira"/>
    <s v="03.16.15"/>
    <x v="41"/>
    <x v="0"/>
    <x v="0"/>
    <x v="1"/>
    <x v="0"/>
    <x v="0"/>
    <x v="0"/>
    <x v="0"/>
    <x v="10"/>
    <s v="2024-11-12"/>
    <x v="3"/>
    <n v="7500"/>
    <x v="0"/>
    <m/>
    <x v="0"/>
    <m/>
    <x v="426"/>
    <n v="100475780"/>
    <x v="0"/>
    <x v="0"/>
    <s v="Direção Financeira"/>
    <s v="ORI"/>
    <x v="0"/>
    <m/>
    <x v="0"/>
    <x v="0"/>
    <x v="0"/>
    <x v="0"/>
    <x v="0"/>
    <x v="0"/>
    <x v="0"/>
    <x v="0"/>
    <x v="0"/>
    <x v="0"/>
    <x v="0"/>
    <s v="Direção Financeira"/>
    <x v="0"/>
    <x v="0"/>
    <x v="0"/>
    <x v="0"/>
    <x v="0"/>
    <x v="0"/>
    <x v="0"/>
    <x v="0"/>
    <x v="0"/>
    <x v="0"/>
    <x v="0"/>
    <x v="0"/>
    <s v="Pagamento a favor de Oficina Batexapa - Pintura, pela a aquisição de serviços de concerto de viatura ST-06- WS e ST-94-Ol, conforme anexo."/>
  </r>
  <r>
    <x v="0"/>
    <n v="0"/>
    <n v="0"/>
    <n v="0"/>
    <n v="5860"/>
    <x v="3552"/>
    <x v="0"/>
    <x v="0"/>
    <x v="0"/>
    <s v="03.16.15"/>
    <x v="0"/>
    <x v="0"/>
    <x v="0"/>
    <s v="Direção Financeira"/>
    <s v="03.16.15"/>
    <s v="Direção Financeira"/>
    <s v="03.16.15"/>
    <x v="41"/>
    <x v="0"/>
    <x v="0"/>
    <x v="1"/>
    <x v="0"/>
    <x v="0"/>
    <x v="0"/>
    <x v="0"/>
    <x v="10"/>
    <s v="2024-11-13"/>
    <x v="3"/>
    <n v="5860"/>
    <x v="0"/>
    <m/>
    <x v="0"/>
    <m/>
    <x v="6"/>
    <n v="100474914"/>
    <x v="0"/>
    <x v="0"/>
    <s v="Direção Financeira"/>
    <s v="ORI"/>
    <x v="0"/>
    <m/>
    <x v="0"/>
    <x v="0"/>
    <x v="0"/>
    <x v="0"/>
    <x v="0"/>
    <x v="0"/>
    <x v="0"/>
    <x v="0"/>
    <x v="0"/>
    <x v="0"/>
    <x v="0"/>
    <s v="Direção Financeira"/>
    <x v="0"/>
    <x v="0"/>
    <x v="0"/>
    <x v="0"/>
    <x v="0"/>
    <x v="0"/>
    <x v="0"/>
    <x v="0"/>
    <x v="0"/>
    <x v="0"/>
    <x v="0"/>
    <x v="0"/>
    <s v="Pagamento a favor da Tesoureiro Municipal, pela a aquisição de serviços de mudança de óleo de caixa e deferencial e deferencial da viaturas ST-94-OL afetos aos serviços da CMSM, conforme anexo."/>
  </r>
  <r>
    <x v="0"/>
    <n v="0"/>
    <n v="0"/>
    <n v="0"/>
    <n v="11546"/>
    <x v="3553"/>
    <x v="0"/>
    <x v="0"/>
    <x v="0"/>
    <s v="03.16.15"/>
    <x v="0"/>
    <x v="0"/>
    <x v="0"/>
    <s v="Direção Financeira"/>
    <s v="03.16.15"/>
    <s v="Direção Financeira"/>
    <s v="03.16.15"/>
    <x v="33"/>
    <x v="0"/>
    <x v="0"/>
    <x v="0"/>
    <x v="0"/>
    <x v="0"/>
    <x v="0"/>
    <x v="0"/>
    <x v="10"/>
    <s v="2024-11-13"/>
    <x v="3"/>
    <n v="11546"/>
    <x v="0"/>
    <m/>
    <x v="0"/>
    <m/>
    <x v="89"/>
    <n v="100391565"/>
    <x v="0"/>
    <x v="0"/>
    <s v="Direção Financeira"/>
    <s v="ORI"/>
    <x v="0"/>
    <m/>
    <x v="0"/>
    <x v="0"/>
    <x v="0"/>
    <x v="0"/>
    <x v="0"/>
    <x v="0"/>
    <x v="0"/>
    <x v="0"/>
    <x v="0"/>
    <x v="0"/>
    <x v="0"/>
    <s v="Direção Financeira"/>
    <x v="0"/>
    <x v="0"/>
    <x v="0"/>
    <x v="0"/>
    <x v="0"/>
    <x v="0"/>
    <x v="0"/>
    <x v="0"/>
    <x v="0"/>
    <x v="0"/>
    <x v="0"/>
    <x v="0"/>
    <s v="Pagamento a favor INCV, para a aquisição de 20 caderneta de recibo para os serviços de cobrança da CMSM, conforme anexo."/>
  </r>
  <r>
    <x v="0"/>
    <n v="0"/>
    <n v="0"/>
    <n v="0"/>
    <n v="8850"/>
    <x v="3554"/>
    <x v="0"/>
    <x v="0"/>
    <x v="0"/>
    <s v="01.27.02.11"/>
    <x v="18"/>
    <x v="1"/>
    <x v="1"/>
    <s v="Saneamento básico"/>
    <s v="01.27.02"/>
    <s v="Saneamento básico"/>
    <s v="01.27.02"/>
    <x v="4"/>
    <x v="0"/>
    <x v="2"/>
    <x v="2"/>
    <x v="0"/>
    <x v="1"/>
    <x v="0"/>
    <x v="0"/>
    <x v="10"/>
    <s v="2024-11-13"/>
    <x v="3"/>
    <n v="8850"/>
    <x v="0"/>
    <m/>
    <x v="0"/>
    <m/>
    <x v="2"/>
    <n v="100474696"/>
    <x v="0"/>
    <x v="1"/>
    <s v="Reforço do saneamento básico"/>
    <s v="ORI"/>
    <x v="0"/>
    <m/>
    <x v="0"/>
    <x v="0"/>
    <x v="0"/>
    <x v="0"/>
    <x v="0"/>
    <x v="0"/>
    <x v="0"/>
    <x v="0"/>
    <x v="0"/>
    <x v="0"/>
    <x v="0"/>
    <s v="Reforço do saneamento básico"/>
    <x v="0"/>
    <x v="0"/>
    <x v="0"/>
    <x v="0"/>
    <x v="1"/>
    <x v="0"/>
    <x v="0"/>
    <x v="0"/>
    <x v="0"/>
    <x v="0"/>
    <x v="1"/>
    <x v="0"/>
    <s v="Pagamento referente a limpeza e manutenção de cemitério, conforme proposta em anexo."/>
  </r>
  <r>
    <x v="0"/>
    <n v="0"/>
    <n v="0"/>
    <n v="0"/>
    <n v="50150"/>
    <x v="3554"/>
    <x v="0"/>
    <x v="0"/>
    <x v="0"/>
    <s v="01.27.02.11"/>
    <x v="18"/>
    <x v="1"/>
    <x v="1"/>
    <s v="Saneamento básico"/>
    <s v="01.27.02"/>
    <s v="Saneamento básico"/>
    <s v="01.27.02"/>
    <x v="4"/>
    <x v="0"/>
    <x v="2"/>
    <x v="2"/>
    <x v="0"/>
    <x v="1"/>
    <x v="0"/>
    <x v="0"/>
    <x v="10"/>
    <s v="2024-11-13"/>
    <x v="3"/>
    <n v="50150"/>
    <x v="0"/>
    <m/>
    <x v="0"/>
    <m/>
    <x v="510"/>
    <n v="100479615"/>
    <x v="0"/>
    <x v="0"/>
    <s v="Reforço do saneamento básico"/>
    <s v="ORI"/>
    <x v="0"/>
    <m/>
    <x v="0"/>
    <x v="0"/>
    <x v="0"/>
    <x v="0"/>
    <x v="0"/>
    <x v="0"/>
    <x v="0"/>
    <x v="0"/>
    <x v="0"/>
    <x v="0"/>
    <x v="0"/>
    <s v="Reforço do saneamento básico"/>
    <x v="0"/>
    <x v="0"/>
    <x v="0"/>
    <x v="0"/>
    <x v="1"/>
    <x v="0"/>
    <x v="0"/>
    <x v="0"/>
    <x v="0"/>
    <x v="0"/>
    <x v="0"/>
    <x v="0"/>
    <s v="Pagamento referente a limpeza e manutenção de cemitério, conforme proposta em anexo."/>
  </r>
  <r>
    <x v="1"/>
    <n v="0"/>
    <n v="0"/>
    <n v="0"/>
    <n v="34900"/>
    <x v="3555"/>
    <x v="0"/>
    <x v="0"/>
    <x v="0"/>
    <s v="01.25.02.23"/>
    <x v="12"/>
    <x v="3"/>
    <x v="3"/>
    <s v="desporto"/>
    <s v="01.25.02"/>
    <s v="desporto"/>
    <s v="01.25.02"/>
    <x v="1"/>
    <x v="0"/>
    <x v="0"/>
    <x v="0"/>
    <x v="0"/>
    <x v="1"/>
    <x v="1"/>
    <x v="0"/>
    <x v="10"/>
    <s v="2024-11-13"/>
    <x v="3"/>
    <n v="34900"/>
    <x v="0"/>
    <m/>
    <x v="0"/>
    <m/>
    <x v="523"/>
    <n v="100392078"/>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KHYM NEGOCE, referente a aquisição de coluna LG XBOOM ON5, para o grupo kriol Dance, para os ensaios e preparação para os eventos, conforme anexo."/>
  </r>
  <r>
    <x v="0"/>
    <n v="0"/>
    <n v="0"/>
    <n v="0"/>
    <n v="63930"/>
    <x v="3556"/>
    <x v="0"/>
    <x v="0"/>
    <x v="0"/>
    <s v="03.16.15"/>
    <x v="0"/>
    <x v="0"/>
    <x v="0"/>
    <s v="Direção Financeira"/>
    <s v="03.16.15"/>
    <s v="Direção Financeira"/>
    <s v="03.16.15"/>
    <x v="70"/>
    <x v="0"/>
    <x v="0"/>
    <x v="0"/>
    <x v="0"/>
    <x v="0"/>
    <x v="0"/>
    <x v="0"/>
    <x v="10"/>
    <s v="2024-11-13"/>
    <x v="3"/>
    <n v="63930"/>
    <x v="0"/>
    <m/>
    <x v="0"/>
    <m/>
    <x v="248"/>
    <n v="100478381"/>
    <x v="0"/>
    <x v="0"/>
    <s v="Direção Financeira"/>
    <s v="ORI"/>
    <x v="0"/>
    <m/>
    <x v="0"/>
    <x v="0"/>
    <x v="0"/>
    <x v="0"/>
    <x v="0"/>
    <x v="0"/>
    <x v="0"/>
    <x v="0"/>
    <x v="0"/>
    <x v="0"/>
    <x v="0"/>
    <s v="Direção Financeira"/>
    <x v="0"/>
    <x v="0"/>
    <x v="0"/>
    <x v="0"/>
    <x v="0"/>
    <x v="0"/>
    <x v="0"/>
    <x v="0"/>
    <x v="0"/>
    <x v="0"/>
    <x v="0"/>
    <x v="0"/>
    <s v="Pagamento referente a aquisição de materiais de higiene e limpeza, conforme proposta em anexo."/>
  </r>
  <r>
    <x v="0"/>
    <n v="0"/>
    <n v="0"/>
    <n v="0"/>
    <n v="21724"/>
    <x v="3557"/>
    <x v="0"/>
    <x v="0"/>
    <x v="0"/>
    <s v="03.16.15"/>
    <x v="0"/>
    <x v="0"/>
    <x v="0"/>
    <s v="Direção Financeira"/>
    <s v="03.16.15"/>
    <s v="Direção Financeira"/>
    <s v="03.16.15"/>
    <x v="0"/>
    <x v="0"/>
    <x v="0"/>
    <x v="0"/>
    <x v="0"/>
    <x v="0"/>
    <x v="0"/>
    <x v="0"/>
    <x v="10"/>
    <s v="2024-11-13"/>
    <x v="3"/>
    <n v="21724"/>
    <x v="0"/>
    <m/>
    <x v="0"/>
    <m/>
    <x v="138"/>
    <n v="100391760"/>
    <x v="0"/>
    <x v="0"/>
    <s v="Direção Financeira"/>
    <s v="ORI"/>
    <x v="0"/>
    <m/>
    <x v="0"/>
    <x v="0"/>
    <x v="0"/>
    <x v="0"/>
    <x v="0"/>
    <x v="0"/>
    <x v="0"/>
    <x v="0"/>
    <x v="0"/>
    <x v="0"/>
    <x v="0"/>
    <s v="Direção Financeira"/>
    <x v="0"/>
    <x v="0"/>
    <x v="0"/>
    <x v="0"/>
    <x v="0"/>
    <x v="0"/>
    <x v="0"/>
    <x v="0"/>
    <x v="0"/>
    <x v="0"/>
    <x v="0"/>
    <x v="0"/>
    <s v="Pagamento a favor de Caetano Auto, pela a aquisição de jogos de pastilha travão de frente, e aquisição de alinhamento de direção da viatura ST-48-WL, da CMSM, conforme anexo."/>
  </r>
  <r>
    <x v="0"/>
    <n v="0"/>
    <n v="0"/>
    <n v="0"/>
    <n v="2700"/>
    <x v="3558"/>
    <x v="0"/>
    <x v="1"/>
    <x v="0"/>
    <s v="03.03.10"/>
    <x v="8"/>
    <x v="0"/>
    <x v="4"/>
    <s v="Receitas Da Câmara"/>
    <s v="03.03.10"/>
    <s v="Receitas Da Câmara"/>
    <s v="03.03.10"/>
    <x v="11"/>
    <x v="0"/>
    <x v="0"/>
    <x v="5"/>
    <x v="0"/>
    <x v="0"/>
    <x v="2"/>
    <x v="0"/>
    <x v="10"/>
    <s v="2024-11-07"/>
    <x v="3"/>
    <n v="2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1"/>
    <x v="3559"/>
    <x v="0"/>
    <x v="1"/>
    <x v="0"/>
    <s v="03.03.10"/>
    <x v="8"/>
    <x v="0"/>
    <x v="4"/>
    <s v="Receitas Da Câmara"/>
    <s v="03.03.10"/>
    <s v="Receitas Da Câmara"/>
    <s v="03.03.10"/>
    <x v="25"/>
    <x v="0"/>
    <x v="3"/>
    <x v="3"/>
    <x v="0"/>
    <x v="0"/>
    <x v="2"/>
    <x v="0"/>
    <x v="10"/>
    <s v="2024-11-07"/>
    <x v="3"/>
    <n v="18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61"/>
    <x v="3560"/>
    <x v="0"/>
    <x v="1"/>
    <x v="0"/>
    <s v="03.03.10"/>
    <x v="8"/>
    <x v="0"/>
    <x v="4"/>
    <s v="Receitas Da Câmara"/>
    <s v="03.03.10"/>
    <s v="Receitas Da Câmara"/>
    <s v="03.03.10"/>
    <x v="18"/>
    <x v="0"/>
    <x v="0"/>
    <x v="0"/>
    <x v="0"/>
    <x v="0"/>
    <x v="2"/>
    <x v="0"/>
    <x v="10"/>
    <s v="2024-11-07"/>
    <x v="3"/>
    <n v="906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90"/>
    <x v="3561"/>
    <x v="0"/>
    <x v="1"/>
    <x v="0"/>
    <s v="03.03.10"/>
    <x v="8"/>
    <x v="0"/>
    <x v="4"/>
    <s v="Receitas Da Câmara"/>
    <s v="03.03.10"/>
    <s v="Receitas Da Câmara"/>
    <s v="03.03.10"/>
    <x v="17"/>
    <x v="0"/>
    <x v="3"/>
    <x v="3"/>
    <x v="0"/>
    <x v="0"/>
    <x v="2"/>
    <x v="0"/>
    <x v="10"/>
    <s v="2024-11-07"/>
    <x v="3"/>
    <n v="29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70"/>
    <x v="3562"/>
    <x v="0"/>
    <x v="1"/>
    <x v="0"/>
    <s v="03.03.10"/>
    <x v="8"/>
    <x v="0"/>
    <x v="4"/>
    <s v="Receitas Da Câmara"/>
    <s v="03.03.10"/>
    <s v="Receitas Da Câmara"/>
    <s v="03.03.10"/>
    <x v="13"/>
    <x v="0"/>
    <x v="3"/>
    <x v="3"/>
    <x v="0"/>
    <x v="0"/>
    <x v="2"/>
    <x v="0"/>
    <x v="10"/>
    <s v="2024-11-07"/>
    <x v="3"/>
    <n v="56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3563"/>
    <x v="0"/>
    <x v="1"/>
    <x v="0"/>
    <s v="03.03.10"/>
    <x v="8"/>
    <x v="0"/>
    <x v="4"/>
    <s v="Receitas Da Câmara"/>
    <s v="03.03.10"/>
    <s v="Receitas Da Câmara"/>
    <s v="03.03.10"/>
    <x v="42"/>
    <x v="0"/>
    <x v="3"/>
    <x v="3"/>
    <x v="0"/>
    <x v="0"/>
    <x v="2"/>
    <x v="0"/>
    <x v="10"/>
    <s v="2024-11-07"/>
    <x v="3"/>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85"/>
    <x v="3564"/>
    <x v="0"/>
    <x v="1"/>
    <x v="0"/>
    <s v="03.03.10"/>
    <x v="8"/>
    <x v="0"/>
    <x v="4"/>
    <s v="Receitas Da Câmara"/>
    <s v="03.03.10"/>
    <s v="Receitas Da Câmara"/>
    <s v="03.03.10"/>
    <x v="10"/>
    <x v="0"/>
    <x v="3"/>
    <x v="3"/>
    <x v="0"/>
    <x v="0"/>
    <x v="2"/>
    <x v="0"/>
    <x v="10"/>
    <s v="2024-11-07"/>
    <x v="3"/>
    <n v="69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
    <x v="3565"/>
    <x v="0"/>
    <x v="1"/>
    <x v="0"/>
    <s v="03.03.10"/>
    <x v="8"/>
    <x v="0"/>
    <x v="4"/>
    <s v="Receitas Da Câmara"/>
    <s v="03.03.10"/>
    <s v="Receitas Da Câmara"/>
    <s v="03.03.10"/>
    <x v="8"/>
    <x v="0"/>
    <x v="3"/>
    <x v="3"/>
    <x v="0"/>
    <x v="0"/>
    <x v="2"/>
    <x v="0"/>
    <x v="10"/>
    <s v="2024-11-07"/>
    <x v="3"/>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3566"/>
    <x v="0"/>
    <x v="1"/>
    <x v="0"/>
    <s v="03.03.10"/>
    <x v="8"/>
    <x v="0"/>
    <x v="4"/>
    <s v="Receitas Da Câmara"/>
    <s v="03.03.10"/>
    <s v="Receitas Da Câmara"/>
    <s v="03.03.10"/>
    <x v="20"/>
    <x v="0"/>
    <x v="3"/>
    <x v="3"/>
    <x v="0"/>
    <x v="0"/>
    <x v="2"/>
    <x v="0"/>
    <x v="10"/>
    <s v="2024-11-07"/>
    <x v="3"/>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00"/>
    <x v="3567"/>
    <x v="0"/>
    <x v="1"/>
    <x v="0"/>
    <s v="03.03.10"/>
    <x v="8"/>
    <x v="0"/>
    <x v="4"/>
    <s v="Receitas Da Câmara"/>
    <s v="03.03.10"/>
    <s v="Receitas Da Câmara"/>
    <s v="03.03.10"/>
    <x v="9"/>
    <x v="0"/>
    <x v="3"/>
    <x v="3"/>
    <x v="0"/>
    <x v="0"/>
    <x v="2"/>
    <x v="0"/>
    <x v="10"/>
    <s v="2024-11-07"/>
    <x v="3"/>
    <n v="2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3568"/>
    <x v="0"/>
    <x v="1"/>
    <x v="0"/>
    <s v="03.03.10"/>
    <x v="8"/>
    <x v="0"/>
    <x v="4"/>
    <s v="Receitas Da Câmara"/>
    <s v="03.03.10"/>
    <s v="Receitas Da Câmara"/>
    <s v="03.03.10"/>
    <x v="6"/>
    <x v="0"/>
    <x v="3"/>
    <x v="3"/>
    <x v="0"/>
    <x v="0"/>
    <x v="2"/>
    <x v="0"/>
    <x v="10"/>
    <s v="2024-11-07"/>
    <x v="3"/>
    <n v="10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7500"/>
    <x v="3569"/>
    <x v="0"/>
    <x v="1"/>
    <x v="0"/>
    <s v="03.03.10"/>
    <x v="8"/>
    <x v="0"/>
    <x v="4"/>
    <s v="Receitas Da Câmara"/>
    <s v="03.03.10"/>
    <s v="Receitas Da Câmara"/>
    <s v="03.03.10"/>
    <x v="15"/>
    <x v="0"/>
    <x v="0"/>
    <x v="0"/>
    <x v="0"/>
    <x v="0"/>
    <x v="2"/>
    <x v="0"/>
    <x v="10"/>
    <s v="2024-11-08"/>
    <x v="3"/>
    <n v="67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23"/>
    <x v="3570"/>
    <x v="0"/>
    <x v="1"/>
    <x v="0"/>
    <s v="03.03.10"/>
    <x v="8"/>
    <x v="0"/>
    <x v="4"/>
    <s v="Receitas Da Câmara"/>
    <s v="03.03.10"/>
    <s v="Receitas Da Câmara"/>
    <s v="03.03.10"/>
    <x v="9"/>
    <x v="0"/>
    <x v="3"/>
    <x v="3"/>
    <x v="0"/>
    <x v="0"/>
    <x v="2"/>
    <x v="0"/>
    <x v="10"/>
    <s v="2024-11-08"/>
    <x v="3"/>
    <n v="26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0"/>
    <x v="3571"/>
    <x v="0"/>
    <x v="1"/>
    <x v="0"/>
    <s v="03.03.10"/>
    <x v="8"/>
    <x v="0"/>
    <x v="4"/>
    <s v="Receitas Da Câmara"/>
    <s v="03.03.10"/>
    <s v="Receitas Da Câmara"/>
    <s v="03.03.10"/>
    <x v="17"/>
    <x v="0"/>
    <x v="3"/>
    <x v="3"/>
    <x v="0"/>
    <x v="0"/>
    <x v="2"/>
    <x v="0"/>
    <x v="10"/>
    <s v="2024-11-08"/>
    <x v="3"/>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85"/>
    <x v="3572"/>
    <x v="0"/>
    <x v="1"/>
    <x v="0"/>
    <s v="03.03.10"/>
    <x v="8"/>
    <x v="0"/>
    <x v="4"/>
    <s v="Receitas Da Câmara"/>
    <s v="03.03.10"/>
    <s v="Receitas Da Câmara"/>
    <s v="03.03.10"/>
    <x v="10"/>
    <x v="0"/>
    <x v="3"/>
    <x v="3"/>
    <x v="0"/>
    <x v="0"/>
    <x v="2"/>
    <x v="0"/>
    <x v="10"/>
    <s v="2024-11-08"/>
    <x v="3"/>
    <n v="48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
    <x v="3573"/>
    <x v="0"/>
    <x v="1"/>
    <x v="0"/>
    <s v="03.03.10"/>
    <x v="8"/>
    <x v="0"/>
    <x v="4"/>
    <s v="Receitas Da Câmara"/>
    <s v="03.03.10"/>
    <s v="Receitas Da Câmara"/>
    <s v="03.03.10"/>
    <x v="8"/>
    <x v="0"/>
    <x v="3"/>
    <x v="3"/>
    <x v="0"/>
    <x v="0"/>
    <x v="2"/>
    <x v="0"/>
    <x v="10"/>
    <s v="2024-11-08"/>
    <x v="3"/>
    <n v="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3574"/>
    <x v="0"/>
    <x v="1"/>
    <x v="0"/>
    <s v="03.03.10"/>
    <x v="8"/>
    <x v="0"/>
    <x v="4"/>
    <s v="Receitas Da Câmara"/>
    <s v="03.03.10"/>
    <s v="Receitas Da Câmara"/>
    <s v="03.03.10"/>
    <x v="20"/>
    <x v="0"/>
    <x v="3"/>
    <x v="3"/>
    <x v="0"/>
    <x v="0"/>
    <x v="2"/>
    <x v="0"/>
    <x v="10"/>
    <s v="2024-11-08"/>
    <x v="3"/>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0"/>
    <x v="3575"/>
    <x v="0"/>
    <x v="1"/>
    <x v="0"/>
    <s v="03.03.10"/>
    <x v="8"/>
    <x v="0"/>
    <x v="4"/>
    <s v="Receitas Da Câmara"/>
    <s v="03.03.10"/>
    <s v="Receitas Da Câmara"/>
    <s v="03.03.10"/>
    <x v="13"/>
    <x v="0"/>
    <x v="3"/>
    <x v="3"/>
    <x v="0"/>
    <x v="0"/>
    <x v="2"/>
    <x v="0"/>
    <x v="10"/>
    <s v="2024-11-08"/>
    <x v="3"/>
    <n v="2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3576"/>
    <x v="0"/>
    <x v="1"/>
    <x v="0"/>
    <s v="03.03.10"/>
    <x v="8"/>
    <x v="0"/>
    <x v="4"/>
    <s v="Receitas Da Câmara"/>
    <s v="03.03.10"/>
    <s v="Receitas Da Câmara"/>
    <s v="03.03.10"/>
    <x v="6"/>
    <x v="0"/>
    <x v="3"/>
    <x v="3"/>
    <x v="0"/>
    <x v="0"/>
    <x v="2"/>
    <x v="0"/>
    <x v="10"/>
    <s v="2024-11-08"/>
    <x v="3"/>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949"/>
    <x v="3577"/>
    <x v="0"/>
    <x v="1"/>
    <x v="0"/>
    <s v="03.03.10"/>
    <x v="8"/>
    <x v="0"/>
    <x v="4"/>
    <s v="Receitas Da Câmara"/>
    <s v="03.03.10"/>
    <s v="Receitas Da Câmara"/>
    <s v="03.03.10"/>
    <x v="18"/>
    <x v="0"/>
    <x v="0"/>
    <x v="0"/>
    <x v="0"/>
    <x v="0"/>
    <x v="2"/>
    <x v="0"/>
    <x v="10"/>
    <s v="2024-11-08"/>
    <x v="3"/>
    <n v="429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2"/>
    <x v="3578"/>
    <x v="0"/>
    <x v="1"/>
    <x v="0"/>
    <s v="03.03.10"/>
    <x v="8"/>
    <x v="0"/>
    <x v="4"/>
    <s v="Receitas Da Câmara"/>
    <s v="03.03.10"/>
    <s v="Receitas Da Câmara"/>
    <s v="03.03.10"/>
    <x v="25"/>
    <x v="0"/>
    <x v="3"/>
    <x v="3"/>
    <x v="0"/>
    <x v="0"/>
    <x v="2"/>
    <x v="0"/>
    <x v="10"/>
    <s v="2024-11-08"/>
    <x v="3"/>
    <n v="21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50"/>
    <x v="3579"/>
    <x v="0"/>
    <x v="1"/>
    <x v="0"/>
    <s v="03.03.10"/>
    <x v="8"/>
    <x v="0"/>
    <x v="4"/>
    <s v="Receitas Da Câmara"/>
    <s v="03.03.10"/>
    <s v="Receitas Da Câmara"/>
    <s v="03.03.10"/>
    <x v="10"/>
    <x v="0"/>
    <x v="3"/>
    <x v="3"/>
    <x v="0"/>
    <x v="0"/>
    <x v="2"/>
    <x v="0"/>
    <x v="10"/>
    <s v="2024-11-12"/>
    <x v="3"/>
    <n v="1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3580"/>
    <x v="0"/>
    <x v="1"/>
    <x v="0"/>
    <s v="03.03.10"/>
    <x v="8"/>
    <x v="0"/>
    <x v="4"/>
    <s v="Receitas Da Câmara"/>
    <s v="03.03.10"/>
    <s v="Receitas Da Câmara"/>
    <s v="03.03.10"/>
    <x v="17"/>
    <x v="0"/>
    <x v="3"/>
    <x v="3"/>
    <x v="0"/>
    <x v="0"/>
    <x v="2"/>
    <x v="0"/>
    <x v="10"/>
    <s v="2024-11-12"/>
    <x v="3"/>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3581"/>
    <x v="0"/>
    <x v="1"/>
    <x v="0"/>
    <s v="03.03.10"/>
    <x v="8"/>
    <x v="0"/>
    <x v="4"/>
    <s v="Receitas Da Câmara"/>
    <s v="03.03.10"/>
    <s v="Receitas Da Câmara"/>
    <s v="03.03.10"/>
    <x v="8"/>
    <x v="0"/>
    <x v="3"/>
    <x v="3"/>
    <x v="0"/>
    <x v="0"/>
    <x v="2"/>
    <x v="0"/>
    <x v="10"/>
    <s v="2024-11-12"/>
    <x v="3"/>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722.35"/>
    <x v="3582"/>
    <x v="0"/>
    <x v="1"/>
    <x v="0"/>
    <s v="03.03.10"/>
    <x v="8"/>
    <x v="0"/>
    <x v="4"/>
    <s v="Receitas Da Câmara"/>
    <s v="03.03.10"/>
    <s v="Receitas Da Câmara"/>
    <s v="03.03.10"/>
    <x v="18"/>
    <x v="0"/>
    <x v="0"/>
    <x v="0"/>
    <x v="0"/>
    <x v="0"/>
    <x v="2"/>
    <x v="0"/>
    <x v="10"/>
    <s v="2024-11-12"/>
    <x v="3"/>
    <n v="38722.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3583"/>
    <x v="0"/>
    <x v="1"/>
    <x v="0"/>
    <s v="03.03.10"/>
    <x v="8"/>
    <x v="0"/>
    <x v="4"/>
    <s v="Receitas Da Câmara"/>
    <s v="03.03.10"/>
    <s v="Receitas Da Câmara"/>
    <s v="03.03.10"/>
    <x v="11"/>
    <x v="0"/>
    <x v="0"/>
    <x v="5"/>
    <x v="0"/>
    <x v="0"/>
    <x v="2"/>
    <x v="0"/>
    <x v="10"/>
    <s v="2024-11-12"/>
    <x v="3"/>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20"/>
    <x v="3584"/>
    <x v="0"/>
    <x v="1"/>
    <x v="0"/>
    <s v="03.03.10"/>
    <x v="8"/>
    <x v="0"/>
    <x v="4"/>
    <s v="Receitas Da Câmara"/>
    <s v="03.03.10"/>
    <s v="Receitas Da Câmara"/>
    <s v="03.03.10"/>
    <x v="24"/>
    <x v="0"/>
    <x v="3"/>
    <x v="6"/>
    <x v="0"/>
    <x v="0"/>
    <x v="2"/>
    <x v="0"/>
    <x v="10"/>
    <s v="2024-11-12"/>
    <x v="3"/>
    <n v="3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90"/>
    <x v="3585"/>
    <x v="0"/>
    <x v="1"/>
    <x v="0"/>
    <s v="03.03.10"/>
    <x v="8"/>
    <x v="0"/>
    <x v="4"/>
    <s v="Receitas Da Câmara"/>
    <s v="03.03.10"/>
    <s v="Receitas Da Câmara"/>
    <s v="03.03.10"/>
    <x v="13"/>
    <x v="0"/>
    <x v="3"/>
    <x v="3"/>
    <x v="0"/>
    <x v="0"/>
    <x v="2"/>
    <x v="0"/>
    <x v="10"/>
    <s v="2024-11-12"/>
    <x v="3"/>
    <n v="31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0"/>
    <x v="3586"/>
    <x v="0"/>
    <x v="1"/>
    <x v="0"/>
    <s v="03.03.10"/>
    <x v="8"/>
    <x v="0"/>
    <x v="4"/>
    <s v="Receitas Da Câmara"/>
    <s v="03.03.10"/>
    <s v="Receitas Da Câmara"/>
    <s v="03.03.10"/>
    <x v="42"/>
    <x v="0"/>
    <x v="3"/>
    <x v="3"/>
    <x v="0"/>
    <x v="0"/>
    <x v="2"/>
    <x v="0"/>
    <x v="10"/>
    <s v="2024-11-12"/>
    <x v="3"/>
    <n v="3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3587"/>
    <x v="0"/>
    <x v="1"/>
    <x v="0"/>
    <s v="03.03.10"/>
    <x v="8"/>
    <x v="0"/>
    <x v="4"/>
    <s v="Receitas Da Câmara"/>
    <s v="03.03.10"/>
    <s v="Receitas Da Câmara"/>
    <s v="03.03.10"/>
    <x v="21"/>
    <x v="0"/>
    <x v="3"/>
    <x v="3"/>
    <x v="0"/>
    <x v="0"/>
    <x v="2"/>
    <x v="0"/>
    <x v="10"/>
    <s v="2024-11-12"/>
    <x v="3"/>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3588"/>
    <x v="0"/>
    <x v="1"/>
    <x v="0"/>
    <s v="03.03.10"/>
    <x v="8"/>
    <x v="0"/>
    <x v="4"/>
    <s v="Receitas Da Câmara"/>
    <s v="03.03.10"/>
    <s v="Receitas Da Câmara"/>
    <s v="03.03.10"/>
    <x v="8"/>
    <x v="0"/>
    <x v="3"/>
    <x v="3"/>
    <x v="0"/>
    <x v="0"/>
    <x v="2"/>
    <x v="0"/>
    <x v="10"/>
    <s v="2024-11-13"/>
    <x v="3"/>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3589"/>
    <x v="0"/>
    <x v="1"/>
    <x v="0"/>
    <s v="03.03.10"/>
    <x v="8"/>
    <x v="0"/>
    <x v="4"/>
    <s v="Receitas Da Câmara"/>
    <s v="03.03.10"/>
    <s v="Receitas Da Câmara"/>
    <s v="03.03.10"/>
    <x v="42"/>
    <x v="0"/>
    <x v="3"/>
    <x v="3"/>
    <x v="0"/>
    <x v="0"/>
    <x v="2"/>
    <x v="0"/>
    <x v="10"/>
    <s v="2024-11-13"/>
    <x v="3"/>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40"/>
    <x v="3590"/>
    <x v="0"/>
    <x v="1"/>
    <x v="0"/>
    <s v="03.03.10"/>
    <x v="8"/>
    <x v="0"/>
    <x v="4"/>
    <s v="Receitas Da Câmara"/>
    <s v="03.03.10"/>
    <s v="Receitas Da Câmara"/>
    <s v="03.03.10"/>
    <x v="13"/>
    <x v="0"/>
    <x v="3"/>
    <x v="3"/>
    <x v="0"/>
    <x v="0"/>
    <x v="2"/>
    <x v="0"/>
    <x v="10"/>
    <s v="2024-11-13"/>
    <x v="3"/>
    <n v="2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80"/>
    <x v="3591"/>
    <x v="0"/>
    <x v="1"/>
    <x v="0"/>
    <s v="03.03.10"/>
    <x v="8"/>
    <x v="0"/>
    <x v="4"/>
    <s v="Receitas Da Câmara"/>
    <s v="03.03.10"/>
    <s v="Receitas Da Câmara"/>
    <s v="03.03.10"/>
    <x v="6"/>
    <x v="0"/>
    <x v="3"/>
    <x v="3"/>
    <x v="0"/>
    <x v="0"/>
    <x v="2"/>
    <x v="0"/>
    <x v="10"/>
    <s v="2024-11-13"/>
    <x v="3"/>
    <n v="22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0000"/>
    <x v="3592"/>
    <x v="0"/>
    <x v="1"/>
    <x v="0"/>
    <s v="03.03.10"/>
    <x v="8"/>
    <x v="0"/>
    <x v="4"/>
    <s v="Receitas Da Câmara"/>
    <s v="03.03.10"/>
    <s v="Receitas Da Câmara"/>
    <s v="03.03.10"/>
    <x v="15"/>
    <x v="0"/>
    <x v="0"/>
    <x v="0"/>
    <x v="0"/>
    <x v="0"/>
    <x v="2"/>
    <x v="0"/>
    <x v="10"/>
    <s v="2024-11-13"/>
    <x v="3"/>
    <n v="2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50"/>
    <x v="3593"/>
    <x v="0"/>
    <x v="1"/>
    <x v="0"/>
    <s v="03.03.10"/>
    <x v="8"/>
    <x v="0"/>
    <x v="4"/>
    <s v="Receitas Da Câmara"/>
    <s v="03.03.10"/>
    <s v="Receitas Da Câmara"/>
    <s v="03.03.10"/>
    <x v="10"/>
    <x v="0"/>
    <x v="3"/>
    <x v="3"/>
    <x v="0"/>
    <x v="0"/>
    <x v="2"/>
    <x v="0"/>
    <x v="10"/>
    <s v="2024-11-13"/>
    <x v="3"/>
    <n v="2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825"/>
    <x v="3594"/>
    <x v="0"/>
    <x v="1"/>
    <x v="0"/>
    <s v="03.03.10"/>
    <x v="8"/>
    <x v="0"/>
    <x v="4"/>
    <s v="Receitas Da Câmara"/>
    <s v="03.03.10"/>
    <s v="Receitas Da Câmara"/>
    <s v="03.03.10"/>
    <x v="12"/>
    <x v="0"/>
    <x v="3"/>
    <x v="3"/>
    <x v="0"/>
    <x v="0"/>
    <x v="2"/>
    <x v="0"/>
    <x v="10"/>
    <s v="2024-11-13"/>
    <x v="3"/>
    <n v="148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663"/>
    <x v="3595"/>
    <x v="0"/>
    <x v="1"/>
    <x v="0"/>
    <s v="03.03.10"/>
    <x v="8"/>
    <x v="0"/>
    <x v="4"/>
    <s v="Receitas Da Câmara"/>
    <s v="03.03.10"/>
    <s v="Receitas Da Câmara"/>
    <s v="03.03.10"/>
    <x v="18"/>
    <x v="0"/>
    <x v="0"/>
    <x v="0"/>
    <x v="0"/>
    <x v="0"/>
    <x v="2"/>
    <x v="0"/>
    <x v="10"/>
    <s v="2024-11-13"/>
    <x v="3"/>
    <n v="966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3596"/>
    <x v="0"/>
    <x v="1"/>
    <x v="0"/>
    <s v="03.03.10"/>
    <x v="8"/>
    <x v="0"/>
    <x v="4"/>
    <s v="Receitas Da Câmara"/>
    <s v="03.03.10"/>
    <s v="Receitas Da Câmara"/>
    <s v="03.03.10"/>
    <x v="11"/>
    <x v="0"/>
    <x v="0"/>
    <x v="5"/>
    <x v="0"/>
    <x v="0"/>
    <x v="2"/>
    <x v="0"/>
    <x v="10"/>
    <s v="2024-11-13"/>
    <x v="3"/>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3597"/>
    <x v="0"/>
    <x v="0"/>
    <x v="0"/>
    <s v="03.16.15"/>
    <x v="0"/>
    <x v="0"/>
    <x v="0"/>
    <s v="Direção Financeira"/>
    <s v="03.16.15"/>
    <s v="Direção Financeira"/>
    <s v="03.16.15"/>
    <x v="41"/>
    <x v="0"/>
    <x v="0"/>
    <x v="1"/>
    <x v="0"/>
    <x v="0"/>
    <x v="0"/>
    <x v="0"/>
    <x v="10"/>
    <s v="2024-11-14"/>
    <x v="3"/>
    <n v="500"/>
    <x v="0"/>
    <m/>
    <x v="0"/>
    <m/>
    <x v="6"/>
    <n v="100474914"/>
    <x v="0"/>
    <x v="0"/>
    <s v="Direção Financeira"/>
    <s v="ORI"/>
    <x v="0"/>
    <m/>
    <x v="0"/>
    <x v="0"/>
    <x v="0"/>
    <x v="0"/>
    <x v="0"/>
    <x v="0"/>
    <x v="0"/>
    <x v="0"/>
    <x v="0"/>
    <x v="0"/>
    <x v="0"/>
    <s v="Direção Financeira"/>
    <x v="0"/>
    <x v="0"/>
    <x v="0"/>
    <x v="0"/>
    <x v="0"/>
    <x v="0"/>
    <x v="0"/>
    <x v="0"/>
    <x v="0"/>
    <x v="0"/>
    <x v="0"/>
    <x v="0"/>
    <s v="Pagamento a favor da Tesoureiro Municipal, pela a aquisição de serviços de colagem de pneu da viatura ST-20-XE afeto a transferência de resíduos Sólidos e urbanos da CMSM, conforme anexo."/>
  </r>
  <r>
    <x v="0"/>
    <n v="0"/>
    <n v="0"/>
    <n v="0"/>
    <n v="17000"/>
    <x v="3598"/>
    <x v="0"/>
    <x v="0"/>
    <x v="0"/>
    <s v="03.16.15"/>
    <x v="0"/>
    <x v="0"/>
    <x v="0"/>
    <s v="Direção Financeira"/>
    <s v="03.16.15"/>
    <s v="Direção Financeira"/>
    <s v="03.16.15"/>
    <x v="41"/>
    <x v="0"/>
    <x v="0"/>
    <x v="1"/>
    <x v="0"/>
    <x v="0"/>
    <x v="0"/>
    <x v="0"/>
    <x v="10"/>
    <s v="2024-11-14"/>
    <x v="3"/>
    <n v="17000"/>
    <x v="0"/>
    <m/>
    <x v="0"/>
    <m/>
    <x v="350"/>
    <n v="100479322"/>
    <x v="0"/>
    <x v="0"/>
    <s v="Direção Financeira"/>
    <s v="ORI"/>
    <x v="0"/>
    <m/>
    <x v="0"/>
    <x v="0"/>
    <x v="0"/>
    <x v="0"/>
    <x v="0"/>
    <x v="0"/>
    <x v="0"/>
    <x v="0"/>
    <x v="0"/>
    <x v="0"/>
    <x v="0"/>
    <s v="Direção Financeira"/>
    <x v="0"/>
    <x v="0"/>
    <x v="0"/>
    <x v="0"/>
    <x v="0"/>
    <x v="0"/>
    <x v="0"/>
    <x v="0"/>
    <x v="0"/>
    <x v="0"/>
    <x v="0"/>
    <x v="0"/>
    <s v="Pagamento a favor de Cardoso Multiservice, Lda, pela aquisição de serviços de reparação e substituição e manutenção dos Ar condicionados, conforme anexo.  "/>
  </r>
  <r>
    <x v="0"/>
    <n v="0"/>
    <n v="0"/>
    <n v="0"/>
    <n v="40000"/>
    <x v="3599"/>
    <x v="0"/>
    <x v="0"/>
    <x v="0"/>
    <s v="01.25.03.12"/>
    <x v="6"/>
    <x v="3"/>
    <x v="3"/>
    <s v="Emprego e Formação profissional"/>
    <s v="01.25.03"/>
    <s v="Emprego e Formação profissional"/>
    <s v="01.25.03"/>
    <x v="4"/>
    <x v="0"/>
    <x v="2"/>
    <x v="2"/>
    <x v="0"/>
    <x v="1"/>
    <x v="0"/>
    <x v="0"/>
    <x v="10"/>
    <s v="2024-11-14"/>
    <x v="3"/>
    <n v="40000"/>
    <x v="0"/>
    <m/>
    <x v="0"/>
    <m/>
    <x v="524"/>
    <n v="100479767"/>
    <x v="0"/>
    <x v="0"/>
    <s v="Estágios Profissionais e Promoção de Emprego"/>
    <s v="ORI"/>
    <x v="0"/>
    <m/>
    <x v="0"/>
    <x v="0"/>
    <x v="0"/>
    <x v="0"/>
    <x v="0"/>
    <x v="0"/>
    <x v="0"/>
    <x v="0"/>
    <x v="0"/>
    <x v="0"/>
    <x v="0"/>
    <s v="Estágios Profissionais e Promoção de Emprego"/>
    <x v="0"/>
    <x v="0"/>
    <x v="0"/>
    <x v="0"/>
    <x v="1"/>
    <x v="0"/>
    <x v="0"/>
    <x v="0"/>
    <x v="0"/>
    <x v="0"/>
    <x v="0"/>
    <x v="0"/>
    <s v="Apoio social a favor de Deize Maria Moreira Da Silva, referente apoio para auto emprego, conforme anexo.  "/>
  </r>
  <r>
    <x v="0"/>
    <n v="0"/>
    <n v="0"/>
    <n v="0"/>
    <n v="36080"/>
    <x v="3600"/>
    <x v="0"/>
    <x v="0"/>
    <x v="0"/>
    <s v="01.25.03.12"/>
    <x v="6"/>
    <x v="3"/>
    <x v="3"/>
    <s v="Emprego e Formação profissional"/>
    <s v="01.25.03"/>
    <s v="Emprego e Formação profissional"/>
    <s v="01.25.03"/>
    <x v="4"/>
    <x v="0"/>
    <x v="2"/>
    <x v="2"/>
    <x v="0"/>
    <x v="1"/>
    <x v="0"/>
    <x v="0"/>
    <x v="10"/>
    <s v="2024-11-14"/>
    <x v="3"/>
    <n v="36080"/>
    <x v="0"/>
    <m/>
    <x v="0"/>
    <m/>
    <x v="329"/>
    <n v="100479231"/>
    <x v="0"/>
    <x v="0"/>
    <s v="Estágios Profissionais e Promoção de Emprego"/>
    <s v="ORI"/>
    <x v="0"/>
    <m/>
    <x v="0"/>
    <x v="0"/>
    <x v="0"/>
    <x v="0"/>
    <x v="0"/>
    <x v="0"/>
    <x v="0"/>
    <x v="0"/>
    <x v="0"/>
    <x v="0"/>
    <x v="0"/>
    <s v="Estágios Profissionais e Promoção de Emprego"/>
    <x v="0"/>
    <x v="0"/>
    <x v="0"/>
    <x v="0"/>
    <x v="1"/>
    <x v="0"/>
    <x v="0"/>
    <x v="0"/>
    <x v="0"/>
    <x v="0"/>
    <x v="0"/>
    <x v="0"/>
    <s v="Pagamento a favor da Escola Condução São Pedro referente ao pagamento da carta de condução do Jovem Elias José Varela  e Silva, conforme anexo.  "/>
  </r>
  <r>
    <x v="0"/>
    <n v="0"/>
    <n v="0"/>
    <n v="0"/>
    <n v="26000"/>
    <x v="3601"/>
    <x v="0"/>
    <x v="0"/>
    <x v="0"/>
    <s v="03.16.15"/>
    <x v="0"/>
    <x v="0"/>
    <x v="0"/>
    <s v="Direção Financeira"/>
    <s v="03.16.15"/>
    <s v="Direção Financeira"/>
    <s v="03.16.15"/>
    <x v="33"/>
    <x v="0"/>
    <x v="0"/>
    <x v="0"/>
    <x v="0"/>
    <x v="0"/>
    <x v="0"/>
    <x v="0"/>
    <x v="0"/>
    <s v="2024-01-24"/>
    <x v="0"/>
    <n v="26000"/>
    <x v="0"/>
    <m/>
    <x v="0"/>
    <m/>
    <x v="92"/>
    <n v="100479413"/>
    <x v="0"/>
    <x v="0"/>
    <s v="Direção Financeira"/>
    <s v="ORI"/>
    <x v="0"/>
    <m/>
    <x v="0"/>
    <x v="0"/>
    <x v="0"/>
    <x v="0"/>
    <x v="0"/>
    <x v="0"/>
    <x v="0"/>
    <x v="0"/>
    <x v="0"/>
    <x v="0"/>
    <x v="0"/>
    <s v="Direção Financeira"/>
    <x v="0"/>
    <x v="0"/>
    <x v="0"/>
    <x v="0"/>
    <x v="0"/>
    <x v="0"/>
    <x v="0"/>
    <x v="0"/>
    <x v="0"/>
    <x v="0"/>
    <x v="0"/>
    <x v="0"/>
    <s v="Pagamento referente a aquisição de dois (2) toner para unidade de gestão e aquisições da CMSM, conforme fatura em anexo."/>
  </r>
  <r>
    <x v="0"/>
    <n v="0"/>
    <n v="0"/>
    <n v="0"/>
    <n v="18697"/>
    <x v="3602"/>
    <x v="0"/>
    <x v="0"/>
    <x v="0"/>
    <s v="03.16.15"/>
    <x v="0"/>
    <x v="0"/>
    <x v="0"/>
    <s v="Direção Financeira"/>
    <s v="03.16.15"/>
    <s v="Direção Financeira"/>
    <s v="03.16.15"/>
    <x v="50"/>
    <x v="0"/>
    <x v="2"/>
    <x v="11"/>
    <x v="0"/>
    <x v="0"/>
    <x v="0"/>
    <x v="0"/>
    <x v="0"/>
    <s v="2024-01-12"/>
    <x v="0"/>
    <n v="18697"/>
    <x v="0"/>
    <m/>
    <x v="0"/>
    <m/>
    <x v="76"/>
    <n v="100394431"/>
    <x v="0"/>
    <x v="0"/>
    <s v="Direção Financeira"/>
    <s v="ORI"/>
    <x v="0"/>
    <m/>
    <x v="0"/>
    <x v="0"/>
    <x v="0"/>
    <x v="0"/>
    <x v="0"/>
    <x v="0"/>
    <x v="0"/>
    <x v="0"/>
    <x v="0"/>
    <x v="0"/>
    <x v="0"/>
    <s v="Direção Financeira"/>
    <x v="0"/>
    <x v="0"/>
    <x v="0"/>
    <x v="0"/>
    <x v="0"/>
    <x v="0"/>
    <x v="0"/>
    <x v="0"/>
    <x v="0"/>
    <x v="0"/>
    <x v="0"/>
    <x v="0"/>
    <s v="Pagamento a favor de Garantia Seguros, referente ao seguros da viatura ST-94-OL, conforme justificativo em anexo."/>
  </r>
  <r>
    <x v="0"/>
    <n v="0"/>
    <n v="0"/>
    <n v="0"/>
    <n v="5200"/>
    <x v="3603"/>
    <x v="0"/>
    <x v="0"/>
    <x v="0"/>
    <s v="03.16.15"/>
    <x v="0"/>
    <x v="0"/>
    <x v="0"/>
    <s v="Direção Financeira"/>
    <s v="03.16.15"/>
    <s v="Direção Financeira"/>
    <s v="03.16.15"/>
    <x v="36"/>
    <x v="0"/>
    <x v="0"/>
    <x v="0"/>
    <x v="0"/>
    <x v="0"/>
    <x v="0"/>
    <x v="0"/>
    <x v="0"/>
    <s v="2024-01-17"/>
    <x v="0"/>
    <n v="5200"/>
    <x v="0"/>
    <m/>
    <x v="0"/>
    <m/>
    <x v="6"/>
    <n v="100474914"/>
    <x v="0"/>
    <x v="0"/>
    <s v="Direção Financeira"/>
    <s v="ORI"/>
    <x v="0"/>
    <m/>
    <x v="0"/>
    <x v="0"/>
    <x v="0"/>
    <x v="0"/>
    <x v="0"/>
    <x v="0"/>
    <x v="0"/>
    <x v="0"/>
    <x v="0"/>
    <x v="0"/>
    <x v="0"/>
    <s v="Direção Financeira"/>
    <x v="0"/>
    <x v="0"/>
    <x v="0"/>
    <x v="0"/>
    <x v="0"/>
    <x v="0"/>
    <x v="0"/>
    <x v="0"/>
    <x v="0"/>
    <x v="0"/>
    <x v="0"/>
    <x v="0"/>
    <s v="Pagamento a favor da tesouraria Municipal, proveniente de despesas efetuadas com aquisição de combustível destinados as viaturas da CMSM, conforme anexo."/>
  </r>
  <r>
    <x v="0"/>
    <n v="0"/>
    <n v="0"/>
    <n v="0"/>
    <n v="2800"/>
    <x v="3604"/>
    <x v="0"/>
    <x v="0"/>
    <x v="0"/>
    <s v="03.16.23"/>
    <x v="14"/>
    <x v="0"/>
    <x v="0"/>
    <s v="Direção da Educação, Formação Profissional, Emprego"/>
    <s v="03.16.23"/>
    <s v="Direção da Educação, Formação Profissional, Emprego"/>
    <s v="03.16.23"/>
    <x v="3"/>
    <x v="0"/>
    <x v="0"/>
    <x v="1"/>
    <x v="0"/>
    <x v="0"/>
    <x v="0"/>
    <x v="0"/>
    <x v="0"/>
    <s v="2024-01-25"/>
    <x v="0"/>
    <n v="2800"/>
    <x v="0"/>
    <m/>
    <x v="0"/>
    <m/>
    <x v="26"/>
    <n v="100458633"/>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o senhor Joaquim Lino Tavares pela sua deslocação a Praia no dia 20 e 21 de janeiro em missão oficial de serviço, conforme anexo."/>
  </r>
  <r>
    <x v="0"/>
    <n v="0"/>
    <n v="0"/>
    <n v="0"/>
    <n v="2000"/>
    <x v="3605"/>
    <x v="0"/>
    <x v="0"/>
    <x v="0"/>
    <s v="03.16.01"/>
    <x v="38"/>
    <x v="0"/>
    <x v="0"/>
    <s v="Assembleia Municipal"/>
    <s v="03.16.01"/>
    <s v="Assembleia Municipal"/>
    <s v="03.16.01"/>
    <x v="3"/>
    <x v="0"/>
    <x v="0"/>
    <x v="1"/>
    <x v="0"/>
    <x v="0"/>
    <x v="0"/>
    <x v="0"/>
    <x v="0"/>
    <s v="2024-01-31"/>
    <x v="0"/>
    <n v="2000"/>
    <x v="0"/>
    <m/>
    <x v="0"/>
    <m/>
    <x v="163"/>
    <n v="100438723"/>
    <x v="0"/>
    <x v="0"/>
    <s v="Assembleia Municipal"/>
    <s v="ORI"/>
    <x v="0"/>
    <s v="AM"/>
    <x v="0"/>
    <x v="0"/>
    <x v="0"/>
    <x v="0"/>
    <x v="0"/>
    <x v="0"/>
    <x v="0"/>
    <x v="0"/>
    <x v="0"/>
    <x v="0"/>
    <x v="0"/>
    <s v="Assembleia Municipal"/>
    <x v="0"/>
    <x v="0"/>
    <x v="0"/>
    <x v="0"/>
    <x v="0"/>
    <x v="0"/>
    <x v="0"/>
    <x v="0"/>
    <x v="0"/>
    <x v="0"/>
    <x v="0"/>
    <x v="0"/>
    <s v="Ajuda de custo a favor do Sra. Leocádia Furtado Presidente Assembleia Municipal pela sua deslocação á Cidade Velha em missão de serviço no dia 31 de Janeiro de 2024, conforme justificativo em anexo."/>
  </r>
  <r>
    <x v="0"/>
    <n v="0"/>
    <n v="0"/>
    <n v="0"/>
    <n v="6700"/>
    <x v="3606"/>
    <x v="0"/>
    <x v="0"/>
    <x v="0"/>
    <s v="01.25.04.22"/>
    <x v="7"/>
    <x v="3"/>
    <x v="3"/>
    <s v="Cultura"/>
    <s v="01.25.04"/>
    <s v="Cultura"/>
    <s v="01.25.04"/>
    <x v="4"/>
    <x v="0"/>
    <x v="2"/>
    <x v="2"/>
    <x v="0"/>
    <x v="1"/>
    <x v="0"/>
    <x v="0"/>
    <x v="1"/>
    <s v="2024-03-14"/>
    <x v="0"/>
    <n v="6700"/>
    <x v="0"/>
    <m/>
    <x v="0"/>
    <m/>
    <x v="506"/>
    <n v="10047957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refeições no âmbito da Gestrofest Cinzas e do concurso municipal para curso de agentes da 2º classe da Policia Municipal, conforme anexo."/>
  </r>
  <r>
    <x v="0"/>
    <n v="0"/>
    <n v="0"/>
    <n v="0"/>
    <n v="30970"/>
    <x v="3607"/>
    <x v="0"/>
    <x v="0"/>
    <x v="0"/>
    <s v="03.16.15"/>
    <x v="0"/>
    <x v="0"/>
    <x v="0"/>
    <s v="Direção Financeira"/>
    <s v="03.16.15"/>
    <s v="Direção Financeira"/>
    <s v="03.16.15"/>
    <x v="50"/>
    <x v="0"/>
    <x v="2"/>
    <x v="11"/>
    <x v="0"/>
    <x v="0"/>
    <x v="0"/>
    <x v="0"/>
    <x v="3"/>
    <s v="2024-05-13"/>
    <x v="1"/>
    <n v="30970"/>
    <x v="0"/>
    <m/>
    <x v="0"/>
    <m/>
    <x v="76"/>
    <n v="100394431"/>
    <x v="0"/>
    <x v="0"/>
    <s v="Direção Financeira"/>
    <s v="ORI"/>
    <x v="0"/>
    <m/>
    <x v="0"/>
    <x v="0"/>
    <x v="0"/>
    <x v="0"/>
    <x v="0"/>
    <x v="0"/>
    <x v="0"/>
    <x v="0"/>
    <x v="0"/>
    <x v="0"/>
    <x v="0"/>
    <s v="Direção Financeira"/>
    <x v="0"/>
    <x v="0"/>
    <x v="0"/>
    <x v="0"/>
    <x v="0"/>
    <x v="0"/>
    <x v="0"/>
    <x v="0"/>
    <x v="0"/>
    <x v="0"/>
    <x v="0"/>
    <x v="0"/>
    <s v="Pagamento a favor da garantia, referente seguro automovel Iveco ST-89-TL, confromea anexo."/>
  </r>
  <r>
    <x v="2"/>
    <n v="0"/>
    <n v="0"/>
    <n v="0"/>
    <n v="495959"/>
    <x v="3608"/>
    <x v="0"/>
    <x v="0"/>
    <x v="0"/>
    <s v="80.02.10.01"/>
    <x v="16"/>
    <x v="2"/>
    <x v="2"/>
    <s v="Outros"/>
    <s v="80.02.10"/>
    <s v="Outros"/>
    <s v="80.02.10"/>
    <x v="66"/>
    <x v="0"/>
    <x v="5"/>
    <x v="13"/>
    <x v="1"/>
    <x v="2"/>
    <x v="0"/>
    <x v="0"/>
    <x v="4"/>
    <s v="2024-06-04"/>
    <x v="1"/>
    <n v="495959"/>
    <x v="0"/>
    <m/>
    <x v="0"/>
    <m/>
    <x v="110"/>
    <n v="100392190"/>
    <x v="0"/>
    <x v="0"/>
    <s v="Retençoes Previdencia Social"/>
    <s v="ORI"/>
    <x v="0"/>
    <s v="RPS"/>
    <x v="0"/>
    <x v="0"/>
    <x v="0"/>
    <x v="0"/>
    <x v="0"/>
    <x v="0"/>
    <x v="0"/>
    <x v="0"/>
    <x v="0"/>
    <x v="0"/>
    <x v="0"/>
    <s v="Retençoes Previdencia Social"/>
    <x v="0"/>
    <x v="0"/>
    <x v="0"/>
    <x v="0"/>
    <x v="2"/>
    <x v="0"/>
    <x v="0"/>
    <x v="0"/>
    <x v="0"/>
    <x v="1"/>
    <x v="0"/>
    <x v="0"/>
    <s v="Transferência do 8% dos descontos de Previdência social efetuada nos salário dos funcionários em regime novo e antigo, a favor da INPS referente a mês de Outubro de 2023, conforme justificativo em anexo. "/>
  </r>
  <r>
    <x v="1"/>
    <n v="0"/>
    <n v="0"/>
    <n v="0"/>
    <n v="1500000"/>
    <x v="3609"/>
    <x v="0"/>
    <x v="0"/>
    <x v="0"/>
    <s v="01.28.01.08"/>
    <x v="15"/>
    <x v="4"/>
    <x v="5"/>
    <s v="Habitação Social"/>
    <s v="01.28.01"/>
    <s v="Habitação Social"/>
    <s v="01.28.01"/>
    <x v="1"/>
    <x v="0"/>
    <x v="0"/>
    <x v="0"/>
    <x v="0"/>
    <x v="1"/>
    <x v="1"/>
    <x v="0"/>
    <x v="4"/>
    <s v="2024-06-18"/>
    <x v="1"/>
    <n v="1500000"/>
    <x v="0"/>
    <m/>
    <x v="0"/>
    <m/>
    <x v="525"/>
    <n v="100479678"/>
    <x v="0"/>
    <x v="0"/>
    <s v="Habitações Sociais"/>
    <s v="ORI"/>
    <x v="0"/>
    <s v="HS"/>
    <x v="0"/>
    <x v="0"/>
    <x v="0"/>
    <x v="0"/>
    <x v="0"/>
    <x v="0"/>
    <x v="0"/>
    <x v="0"/>
    <x v="0"/>
    <x v="0"/>
    <x v="0"/>
    <s v="Habitações Sociais"/>
    <x v="0"/>
    <x v="0"/>
    <x v="0"/>
    <x v="0"/>
    <x v="1"/>
    <x v="0"/>
    <x v="0"/>
    <x v="1"/>
    <x v="0"/>
    <x v="0"/>
    <x v="0"/>
    <x v="0"/>
    <s v="Pagamento a favor  da Empresa Mai-Comercio Geral, pela a empreitada de obra de reabilitação de casa de Djuca no âmbito do programa regeneração Urbana, conforme anexo."/>
  </r>
  <r>
    <x v="0"/>
    <n v="0"/>
    <n v="0"/>
    <n v="0"/>
    <n v="60030"/>
    <x v="3610"/>
    <x v="0"/>
    <x v="0"/>
    <x v="0"/>
    <s v="03.16.15"/>
    <x v="0"/>
    <x v="0"/>
    <x v="0"/>
    <s v="Direção Financeira"/>
    <s v="03.16.15"/>
    <s v="Direção Financeira"/>
    <s v="03.16.15"/>
    <x v="33"/>
    <x v="0"/>
    <x v="0"/>
    <x v="0"/>
    <x v="0"/>
    <x v="0"/>
    <x v="0"/>
    <x v="0"/>
    <x v="9"/>
    <s v="2024-07-11"/>
    <x v="2"/>
    <n v="60030"/>
    <x v="0"/>
    <m/>
    <x v="0"/>
    <m/>
    <x v="92"/>
    <n v="100479413"/>
    <x v="0"/>
    <x v="0"/>
    <s v="Direção Financeira"/>
    <s v="ORI"/>
    <x v="0"/>
    <m/>
    <x v="0"/>
    <x v="0"/>
    <x v="0"/>
    <x v="0"/>
    <x v="0"/>
    <x v="0"/>
    <x v="0"/>
    <x v="0"/>
    <x v="0"/>
    <x v="0"/>
    <x v="0"/>
    <s v="Direção Financeira"/>
    <x v="0"/>
    <x v="0"/>
    <x v="0"/>
    <x v="0"/>
    <x v="0"/>
    <x v="0"/>
    <x v="0"/>
    <x v="0"/>
    <x v="0"/>
    <x v="0"/>
    <x v="0"/>
    <x v="0"/>
    <s v="Pagamento referente a aquisição de tinteiros para o Gabinete Técnico, Contabilidade, gabinete Secretario Municipal e para gabinete Secretaria do Presidente da CMSM, conforme anexo."/>
  </r>
  <r>
    <x v="0"/>
    <n v="0"/>
    <n v="0"/>
    <n v="0"/>
    <n v="1400"/>
    <x v="3611"/>
    <x v="0"/>
    <x v="0"/>
    <x v="0"/>
    <s v="03.16.15"/>
    <x v="0"/>
    <x v="0"/>
    <x v="0"/>
    <s v="Direção Financeira"/>
    <s v="03.16.15"/>
    <s v="Direção Financeira"/>
    <s v="03.16.15"/>
    <x v="3"/>
    <x v="0"/>
    <x v="0"/>
    <x v="1"/>
    <x v="0"/>
    <x v="0"/>
    <x v="0"/>
    <x v="0"/>
    <x v="9"/>
    <s v="2024-07-12"/>
    <x v="2"/>
    <n v="1400"/>
    <x v="0"/>
    <m/>
    <x v="0"/>
    <m/>
    <x v="181"/>
    <n v="100479425"/>
    <x v="0"/>
    <x v="0"/>
    <s v="Direção Financeira"/>
    <s v="ORI"/>
    <x v="0"/>
    <m/>
    <x v="0"/>
    <x v="0"/>
    <x v="0"/>
    <x v="0"/>
    <x v="0"/>
    <x v="0"/>
    <x v="0"/>
    <x v="0"/>
    <x v="0"/>
    <x v="0"/>
    <x v="0"/>
    <s v="Direção Financeira"/>
    <x v="0"/>
    <x v="0"/>
    <x v="0"/>
    <x v="0"/>
    <x v="0"/>
    <x v="0"/>
    <x v="0"/>
    <x v="0"/>
    <x v="0"/>
    <x v="0"/>
    <x v="0"/>
    <x v="0"/>
    <s v="Ajuda de custo a favor do senhor Domingos de Barros, pela sua deslocação a Praia no dia 19 de junho de 2024, em missão oficial de serviço, conforme anexo."/>
  </r>
  <r>
    <x v="1"/>
    <n v="0"/>
    <n v="0"/>
    <n v="0"/>
    <n v="37110"/>
    <x v="3612"/>
    <x v="0"/>
    <x v="0"/>
    <x v="0"/>
    <s v="01.27.02.15"/>
    <x v="25"/>
    <x v="1"/>
    <x v="1"/>
    <s v="Saneamento básico"/>
    <s v="01.27.02"/>
    <s v="Saneamento básico"/>
    <s v="01.27.02"/>
    <x v="46"/>
    <x v="0"/>
    <x v="0"/>
    <x v="0"/>
    <x v="0"/>
    <x v="1"/>
    <x v="1"/>
    <x v="0"/>
    <x v="9"/>
    <s v="2024-07-17"/>
    <x v="2"/>
    <n v="37110"/>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a Felisberto Carvalho, pela aquisição de combustíveis destinados a viatura afeto a transferência de resíduos sólidos e urbanos da CMSM, conforme anexo."/>
  </r>
  <r>
    <x v="0"/>
    <n v="0"/>
    <n v="0"/>
    <n v="0"/>
    <n v="4200"/>
    <x v="3613"/>
    <x v="0"/>
    <x v="0"/>
    <x v="0"/>
    <s v="03.16.15"/>
    <x v="0"/>
    <x v="0"/>
    <x v="0"/>
    <s v="Direção Financeira"/>
    <s v="03.16.15"/>
    <s v="Direção Financeira"/>
    <s v="03.16.15"/>
    <x v="3"/>
    <x v="0"/>
    <x v="0"/>
    <x v="1"/>
    <x v="0"/>
    <x v="0"/>
    <x v="0"/>
    <x v="0"/>
    <x v="5"/>
    <s v="2024-08-01"/>
    <x v="2"/>
    <n v="4200"/>
    <x v="0"/>
    <m/>
    <x v="0"/>
    <m/>
    <x v="26"/>
    <n v="100458633"/>
    <x v="0"/>
    <x v="0"/>
    <s v="Direção Financeira"/>
    <s v="ORI"/>
    <x v="0"/>
    <m/>
    <x v="0"/>
    <x v="0"/>
    <x v="0"/>
    <x v="0"/>
    <x v="0"/>
    <x v="0"/>
    <x v="0"/>
    <x v="0"/>
    <x v="0"/>
    <x v="0"/>
    <x v="0"/>
    <s v="Direção Financeira"/>
    <x v="0"/>
    <x v="0"/>
    <x v="0"/>
    <x v="0"/>
    <x v="0"/>
    <x v="0"/>
    <x v="0"/>
    <x v="0"/>
    <x v="0"/>
    <x v="0"/>
    <x v="0"/>
    <x v="0"/>
    <s v="Ajuda de custo a favor do senhor Joaquim Lino Tavares, pela sua deslocação á Praia, nos dias 12, 13 e 20 de Julho de 2024, em missão de serviço, conforme anexo. "/>
  </r>
  <r>
    <x v="0"/>
    <n v="0"/>
    <n v="0"/>
    <n v="0"/>
    <n v="57495"/>
    <x v="3614"/>
    <x v="0"/>
    <x v="0"/>
    <x v="0"/>
    <s v="03.16.15"/>
    <x v="0"/>
    <x v="0"/>
    <x v="0"/>
    <s v="Direção Financeira"/>
    <s v="03.16.15"/>
    <s v="Direção Financeira"/>
    <s v="03.16.15"/>
    <x v="36"/>
    <x v="0"/>
    <x v="0"/>
    <x v="0"/>
    <x v="0"/>
    <x v="0"/>
    <x v="0"/>
    <x v="0"/>
    <x v="5"/>
    <s v="2024-08-06"/>
    <x v="2"/>
    <n v="57495"/>
    <x v="0"/>
    <m/>
    <x v="0"/>
    <m/>
    <x v="1"/>
    <n v="100476920"/>
    <x v="0"/>
    <x v="0"/>
    <s v="Direção Financeira"/>
    <s v="ORI"/>
    <x v="0"/>
    <m/>
    <x v="0"/>
    <x v="0"/>
    <x v="0"/>
    <x v="0"/>
    <x v="0"/>
    <x v="0"/>
    <x v="0"/>
    <x v="0"/>
    <x v="0"/>
    <x v="0"/>
    <x v="0"/>
    <s v="Direção Financeira"/>
    <x v="0"/>
    <x v="0"/>
    <x v="0"/>
    <x v="0"/>
    <x v="0"/>
    <x v="0"/>
    <x v="0"/>
    <x v="0"/>
    <x v="0"/>
    <x v="0"/>
    <x v="0"/>
    <x v="0"/>
    <s v="Pagamento a favor de Felisberto Carvalho Auto, pela aquisição de combustiveis, destinados a viatura afeto aos serviços da CMSM, confrome anexo."/>
  </r>
  <r>
    <x v="1"/>
    <n v="0"/>
    <n v="0"/>
    <n v="0"/>
    <n v="1749"/>
    <x v="3615"/>
    <x v="0"/>
    <x v="0"/>
    <x v="0"/>
    <s v="01.25.02.23"/>
    <x v="12"/>
    <x v="3"/>
    <x v="3"/>
    <s v="desporto"/>
    <s v="01.25.02"/>
    <s v="desporto"/>
    <s v="01.25.02"/>
    <x v="1"/>
    <x v="0"/>
    <x v="0"/>
    <x v="0"/>
    <x v="0"/>
    <x v="1"/>
    <x v="1"/>
    <x v="0"/>
    <x v="5"/>
    <s v="2024-08-07"/>
    <x v="2"/>
    <n v="1749"/>
    <x v="0"/>
    <m/>
    <x v="0"/>
    <m/>
    <x v="167"/>
    <n v="100477347"/>
    <x v="0"/>
    <x v="0"/>
    <s v="Atividades desportivas e promoção do desporto no Concelho"/>
    <s v="ORI"/>
    <x v="0"/>
    <m/>
    <x v="0"/>
    <x v="0"/>
    <x v="0"/>
    <x v="0"/>
    <x v="0"/>
    <x v="0"/>
    <x v="0"/>
    <x v="0"/>
    <x v="0"/>
    <x v="0"/>
    <x v="0"/>
    <s v="Atividades desportivas e promoção do desporto no Concelho"/>
    <x v="0"/>
    <x v="0"/>
    <x v="0"/>
    <x v="0"/>
    <x v="1"/>
    <x v="0"/>
    <x v="0"/>
    <x v="0"/>
    <x v="0"/>
    <x v="0"/>
    <x v="0"/>
    <x v="0"/>
    <s v="Devolução referente ao apagamento do pequeno almoço servido a equipa ADR-Rock Feminino no âmbito da participação no âmbito da participação no campeonato nacional de basquetebol, conforme anexo."/>
  </r>
  <r>
    <x v="0"/>
    <n v="0"/>
    <n v="0"/>
    <n v="0"/>
    <n v="1200"/>
    <x v="3616"/>
    <x v="0"/>
    <x v="0"/>
    <x v="0"/>
    <s v="01.25.04.22"/>
    <x v="7"/>
    <x v="3"/>
    <x v="3"/>
    <s v="Cultura"/>
    <s v="01.25.04"/>
    <s v="Cultura"/>
    <s v="01.25.04"/>
    <x v="4"/>
    <x v="0"/>
    <x v="2"/>
    <x v="2"/>
    <x v="0"/>
    <x v="1"/>
    <x v="0"/>
    <x v="0"/>
    <x v="5"/>
    <s v="2024-08-08"/>
    <x v="2"/>
    <n v="1200"/>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a favor do Sr. Daniel Oliveira Correia, pela a aquisição de serviços de transporte de palco Ribeiro de São Miguel para a realização do mini festival no âmbito da comemoração das festiviadade de 08 de maio, confrome anexo. "/>
  </r>
  <r>
    <x v="0"/>
    <n v="0"/>
    <n v="0"/>
    <n v="0"/>
    <n v="6800"/>
    <x v="3616"/>
    <x v="0"/>
    <x v="0"/>
    <x v="0"/>
    <s v="01.25.04.22"/>
    <x v="7"/>
    <x v="3"/>
    <x v="3"/>
    <s v="Cultura"/>
    <s v="01.25.04"/>
    <s v="Cultura"/>
    <s v="01.25.04"/>
    <x v="4"/>
    <x v="0"/>
    <x v="2"/>
    <x v="2"/>
    <x v="0"/>
    <x v="1"/>
    <x v="0"/>
    <x v="0"/>
    <x v="5"/>
    <s v="2024-08-08"/>
    <x v="2"/>
    <n v="6800"/>
    <x v="0"/>
    <m/>
    <x v="0"/>
    <m/>
    <x v="124"/>
    <n v="10047753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Daniel Oliveira Correia, pela a aquisição de serviços de transporte de palco Ribeiro de São Miguel para a realização do mini festival no âmbito da comemoração das festiviadade de 08 de maio, confrome anexo. "/>
  </r>
  <r>
    <x v="0"/>
    <n v="0"/>
    <n v="0"/>
    <n v="0"/>
    <n v="525"/>
    <x v="3617"/>
    <x v="0"/>
    <x v="0"/>
    <x v="0"/>
    <s v="01.25.04.22"/>
    <x v="7"/>
    <x v="3"/>
    <x v="3"/>
    <s v="Cultura"/>
    <s v="01.25.04"/>
    <s v="Cultura"/>
    <s v="01.25.04"/>
    <x v="4"/>
    <x v="0"/>
    <x v="2"/>
    <x v="2"/>
    <x v="0"/>
    <x v="1"/>
    <x v="0"/>
    <x v="0"/>
    <x v="5"/>
    <s v="2024-08-09"/>
    <x v="2"/>
    <n v="525"/>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referente a serviços de Montagem da vedação no espaço convívio para festival do Município, conforme anexo"/>
  </r>
  <r>
    <x v="0"/>
    <n v="0"/>
    <n v="0"/>
    <n v="0"/>
    <n v="2975"/>
    <x v="3617"/>
    <x v="0"/>
    <x v="0"/>
    <x v="0"/>
    <s v="01.25.04.22"/>
    <x v="7"/>
    <x v="3"/>
    <x v="3"/>
    <s v="Cultura"/>
    <s v="01.25.04"/>
    <s v="Cultura"/>
    <s v="01.25.04"/>
    <x v="4"/>
    <x v="0"/>
    <x v="2"/>
    <x v="2"/>
    <x v="0"/>
    <x v="1"/>
    <x v="0"/>
    <x v="0"/>
    <x v="5"/>
    <s v="2024-08-09"/>
    <x v="2"/>
    <n v="2975"/>
    <x v="0"/>
    <m/>
    <x v="0"/>
    <m/>
    <x v="173"/>
    <n v="100479631"/>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serviços de Montagem da vedação no espaço convívio para festival do Município, conforme anexo"/>
  </r>
  <r>
    <x v="1"/>
    <n v="0"/>
    <n v="0"/>
    <n v="0"/>
    <n v="5049849"/>
    <x v="3618"/>
    <x v="0"/>
    <x v="0"/>
    <x v="0"/>
    <s v="01.28.01.08"/>
    <x v="15"/>
    <x v="4"/>
    <x v="5"/>
    <s v="Habitação Social"/>
    <s v="01.28.01"/>
    <s v="Habitação Social"/>
    <s v="01.28.01"/>
    <x v="1"/>
    <x v="0"/>
    <x v="0"/>
    <x v="0"/>
    <x v="0"/>
    <x v="1"/>
    <x v="1"/>
    <x v="0"/>
    <x v="5"/>
    <s v="2024-08-22"/>
    <x v="2"/>
    <n v="5049849"/>
    <x v="0"/>
    <m/>
    <x v="0"/>
    <m/>
    <x v="148"/>
    <n v="100478082"/>
    <x v="0"/>
    <x v="0"/>
    <s v="Habitações Sociais"/>
    <s v="ORI"/>
    <x v="0"/>
    <s v="HS"/>
    <x v="0"/>
    <x v="0"/>
    <x v="0"/>
    <x v="0"/>
    <x v="0"/>
    <x v="0"/>
    <x v="0"/>
    <x v="0"/>
    <x v="0"/>
    <x v="0"/>
    <x v="0"/>
    <s v="Habitações Sociais"/>
    <x v="0"/>
    <x v="0"/>
    <x v="0"/>
    <x v="0"/>
    <x v="1"/>
    <x v="0"/>
    <x v="0"/>
    <x v="0"/>
    <x v="0"/>
    <x v="0"/>
    <x v="0"/>
    <x v="0"/>
    <s v="Pagamento de 30% do adiantamento inicial da obra do complexo habitacional incluindo IVA, conforme proposta e contrato em anexo."/>
  </r>
  <r>
    <x v="1"/>
    <n v="0"/>
    <n v="0"/>
    <n v="0"/>
    <n v="100000"/>
    <x v="3619"/>
    <x v="0"/>
    <x v="0"/>
    <x v="0"/>
    <s v="01.27.06.80"/>
    <x v="1"/>
    <x v="1"/>
    <x v="1"/>
    <s v="Requalificação Urbana e habitação"/>
    <s v="01.27.06"/>
    <s v="Requalificação Urbana e habitação"/>
    <s v="01.27.06"/>
    <x v="1"/>
    <x v="0"/>
    <x v="0"/>
    <x v="0"/>
    <x v="0"/>
    <x v="1"/>
    <x v="1"/>
    <x v="0"/>
    <x v="5"/>
    <s v="2024-08-23"/>
    <x v="2"/>
    <n v="100000"/>
    <x v="0"/>
    <m/>
    <x v="0"/>
    <m/>
    <x v="103"/>
    <n v="100477593"/>
    <x v="0"/>
    <x v="0"/>
    <s v="Requalificação Urbana de Veneza"/>
    <s v="ORI"/>
    <x v="0"/>
    <m/>
    <x v="0"/>
    <x v="0"/>
    <x v="0"/>
    <x v="0"/>
    <x v="0"/>
    <x v="0"/>
    <x v="0"/>
    <x v="0"/>
    <x v="0"/>
    <x v="0"/>
    <x v="0"/>
    <s v="Requalificação Urbana de Veneza"/>
    <x v="0"/>
    <x v="0"/>
    <x v="0"/>
    <x v="0"/>
    <x v="1"/>
    <x v="0"/>
    <x v="0"/>
    <x v="0"/>
    <x v="0"/>
    <x v="0"/>
    <x v="0"/>
    <x v="0"/>
    <s v="Pagamento referente a trabalhos de requalificação urbana da praia de Veneza, conforme proposta em anexo."/>
  </r>
  <r>
    <x v="0"/>
    <n v="0"/>
    <n v="0"/>
    <n v="0"/>
    <n v="171000"/>
    <x v="3620"/>
    <x v="0"/>
    <x v="0"/>
    <x v="0"/>
    <s v="01.25.04.22"/>
    <x v="7"/>
    <x v="3"/>
    <x v="3"/>
    <s v="Cultura"/>
    <s v="01.25.04"/>
    <s v="Cultura"/>
    <s v="01.25.04"/>
    <x v="4"/>
    <x v="0"/>
    <x v="2"/>
    <x v="2"/>
    <x v="0"/>
    <x v="1"/>
    <x v="0"/>
    <x v="0"/>
    <x v="5"/>
    <s v="2024-08-26"/>
    <x v="2"/>
    <n v="171000"/>
    <x v="0"/>
    <m/>
    <x v="0"/>
    <m/>
    <x v="79"/>
    <n v="10043423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trabalhos de iluminação do recinto do festival e arredores para garantir um melhor segurança no evento, conforme anexo."/>
  </r>
  <r>
    <x v="0"/>
    <n v="0"/>
    <n v="0"/>
    <n v="0"/>
    <n v="28500"/>
    <x v="3621"/>
    <x v="0"/>
    <x v="0"/>
    <x v="0"/>
    <s v="03.16.01"/>
    <x v="38"/>
    <x v="0"/>
    <x v="0"/>
    <s v="Assembleia Municipal"/>
    <s v="03.16.01"/>
    <s v="Assembleia Municipal"/>
    <s v="03.16.01"/>
    <x v="3"/>
    <x v="0"/>
    <x v="0"/>
    <x v="1"/>
    <x v="0"/>
    <x v="0"/>
    <x v="0"/>
    <x v="0"/>
    <x v="7"/>
    <s v="2024-09-10"/>
    <x v="2"/>
    <n v="28500"/>
    <x v="0"/>
    <m/>
    <x v="0"/>
    <m/>
    <x v="156"/>
    <n v="100479531"/>
    <x v="0"/>
    <x v="0"/>
    <s v="Assembleia Municipal"/>
    <s v="ORI"/>
    <x v="0"/>
    <s v="AM"/>
    <x v="0"/>
    <x v="0"/>
    <x v="0"/>
    <x v="0"/>
    <x v="0"/>
    <x v="0"/>
    <x v="0"/>
    <x v="0"/>
    <x v="0"/>
    <x v="0"/>
    <x v="0"/>
    <s v="Assembleia Municipal"/>
    <x v="0"/>
    <x v="0"/>
    <x v="0"/>
    <x v="0"/>
    <x v="0"/>
    <x v="0"/>
    <x v="0"/>
    <x v="0"/>
    <x v="0"/>
    <x v="0"/>
    <x v="0"/>
    <x v="0"/>
    <s v="Pagamento de um bilhete de viagem nacional para Secretario Assembleia Municipal de São Miguel, em representação presidente AM, no âmbito do convite para estar presente na Sessão Solene evocativo do dia do município do Sal, conforme anexo."/>
  </r>
  <r>
    <x v="0"/>
    <n v="0"/>
    <n v="0"/>
    <n v="0"/>
    <n v="3450"/>
    <x v="3622"/>
    <x v="0"/>
    <x v="0"/>
    <x v="0"/>
    <s v="01.25.01.10"/>
    <x v="33"/>
    <x v="3"/>
    <x v="3"/>
    <s v="Educação"/>
    <s v="01.25.01"/>
    <s v="Educação"/>
    <s v="01.25.01"/>
    <x v="4"/>
    <x v="0"/>
    <x v="2"/>
    <x v="2"/>
    <x v="0"/>
    <x v="1"/>
    <x v="0"/>
    <x v="0"/>
    <x v="7"/>
    <s v="2024-09-17"/>
    <x v="2"/>
    <n v="3450"/>
    <x v="0"/>
    <m/>
    <x v="0"/>
    <m/>
    <x v="6"/>
    <n v="100474914"/>
    <x v="0"/>
    <x v="0"/>
    <s v="Transporte escolar"/>
    <s v="ORI"/>
    <x v="0"/>
    <m/>
    <x v="0"/>
    <x v="0"/>
    <x v="0"/>
    <x v="0"/>
    <x v="0"/>
    <x v="0"/>
    <x v="0"/>
    <x v="0"/>
    <x v="0"/>
    <x v="0"/>
    <x v="0"/>
    <s v="Transporte escolar"/>
    <x v="0"/>
    <x v="0"/>
    <x v="0"/>
    <x v="0"/>
    <x v="1"/>
    <x v="0"/>
    <x v="0"/>
    <x v="0"/>
    <x v="0"/>
    <x v="0"/>
    <x v="0"/>
    <x v="0"/>
    <s v="Pagamento referente a inspeção periódica pesado da viatura ST-89-TL afeto ao transporte escolar da CMSM, conforme anexo."/>
  </r>
  <r>
    <x v="0"/>
    <n v="0"/>
    <n v="0"/>
    <n v="0"/>
    <n v="5626"/>
    <x v="3623"/>
    <x v="0"/>
    <x v="1"/>
    <x v="0"/>
    <s v="80.02.01"/>
    <x v="2"/>
    <x v="2"/>
    <x v="2"/>
    <s v="Retenções Iur"/>
    <s v="80.02.01"/>
    <s v="Retenções Iur"/>
    <s v="80.02.01"/>
    <x v="2"/>
    <x v="0"/>
    <x v="1"/>
    <x v="0"/>
    <x v="1"/>
    <x v="2"/>
    <x v="2"/>
    <x v="0"/>
    <x v="5"/>
    <s v="2024-08-26"/>
    <x v="2"/>
    <n v="5626"/>
    <x v="0"/>
    <m/>
    <x v="0"/>
    <m/>
    <x v="2"/>
    <n v="100474696"/>
    <x v="0"/>
    <x v="0"/>
    <s v="Retenções Iur"/>
    <s v="ORI"/>
    <x v="0"/>
    <s v="RIUR"/>
    <x v="0"/>
    <x v="0"/>
    <x v="0"/>
    <x v="0"/>
    <x v="0"/>
    <x v="0"/>
    <x v="0"/>
    <x v="0"/>
    <x v="0"/>
    <x v="0"/>
    <x v="0"/>
    <s v="Retenções Iur"/>
    <x v="0"/>
    <x v="0"/>
    <x v="0"/>
    <x v="0"/>
    <x v="2"/>
    <x v="0"/>
    <x v="0"/>
    <x v="0"/>
    <x v="0"/>
    <x v="1"/>
    <x v="0"/>
    <x v="0"/>
    <s v="RETENCAO OT"/>
  </r>
  <r>
    <x v="0"/>
    <n v="0"/>
    <n v="0"/>
    <n v="0"/>
    <n v="6240"/>
    <x v="3624"/>
    <x v="0"/>
    <x v="1"/>
    <x v="0"/>
    <s v="80.02.10.01"/>
    <x v="16"/>
    <x v="2"/>
    <x v="2"/>
    <s v="Outros"/>
    <s v="80.02.10"/>
    <s v="Outros"/>
    <s v="80.02.10"/>
    <x v="37"/>
    <x v="0"/>
    <x v="1"/>
    <x v="0"/>
    <x v="1"/>
    <x v="2"/>
    <x v="2"/>
    <x v="0"/>
    <x v="5"/>
    <s v="2024-08-26"/>
    <x v="2"/>
    <n v="62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4979"/>
    <x v="3625"/>
    <x v="0"/>
    <x v="1"/>
    <x v="0"/>
    <s v="80.02.01"/>
    <x v="2"/>
    <x v="2"/>
    <x v="2"/>
    <s v="Retenções Iur"/>
    <s v="80.02.01"/>
    <s v="Retenções Iur"/>
    <s v="80.02.01"/>
    <x v="2"/>
    <x v="0"/>
    <x v="1"/>
    <x v="0"/>
    <x v="1"/>
    <x v="2"/>
    <x v="2"/>
    <x v="0"/>
    <x v="5"/>
    <s v="2024-08-26"/>
    <x v="2"/>
    <n v="14979"/>
    <x v="0"/>
    <m/>
    <x v="0"/>
    <m/>
    <x v="2"/>
    <n v="100474696"/>
    <x v="0"/>
    <x v="0"/>
    <s v="Retenções Iur"/>
    <s v="ORI"/>
    <x v="0"/>
    <s v="RIUR"/>
    <x v="0"/>
    <x v="0"/>
    <x v="0"/>
    <x v="0"/>
    <x v="0"/>
    <x v="0"/>
    <x v="0"/>
    <x v="0"/>
    <x v="0"/>
    <x v="0"/>
    <x v="0"/>
    <s v="Retenções Iur"/>
    <x v="0"/>
    <x v="0"/>
    <x v="0"/>
    <x v="0"/>
    <x v="2"/>
    <x v="0"/>
    <x v="0"/>
    <x v="0"/>
    <x v="0"/>
    <x v="1"/>
    <x v="0"/>
    <x v="0"/>
    <s v="RETENCAO OT"/>
  </r>
  <r>
    <x v="0"/>
    <n v="0"/>
    <n v="0"/>
    <n v="0"/>
    <n v="9792"/>
    <x v="3626"/>
    <x v="0"/>
    <x v="1"/>
    <x v="0"/>
    <s v="80.02.10.01"/>
    <x v="16"/>
    <x v="2"/>
    <x v="2"/>
    <s v="Outros"/>
    <s v="80.02.10"/>
    <s v="Outros"/>
    <s v="80.02.10"/>
    <x v="37"/>
    <x v="0"/>
    <x v="1"/>
    <x v="0"/>
    <x v="1"/>
    <x v="2"/>
    <x v="2"/>
    <x v="0"/>
    <x v="5"/>
    <s v="2024-08-26"/>
    <x v="2"/>
    <n v="979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86"/>
    <x v="3627"/>
    <x v="0"/>
    <x v="0"/>
    <x v="0"/>
    <s v="01.25.05.09"/>
    <x v="26"/>
    <x v="3"/>
    <x v="3"/>
    <s v="Saúde"/>
    <s v="01.25.05"/>
    <s v="Saúde"/>
    <s v="01.25.05"/>
    <x v="7"/>
    <x v="0"/>
    <x v="4"/>
    <x v="4"/>
    <x v="0"/>
    <x v="1"/>
    <x v="0"/>
    <x v="0"/>
    <x v="7"/>
    <s v="2024-09-19"/>
    <x v="2"/>
    <n v="686"/>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Pagamento a favor da Farmácia São Miguel referente a aquisição de medicamento para beneficiaria Jéssica Patrícia Horta Silva, conforme anexo."/>
  </r>
  <r>
    <x v="0"/>
    <n v="0"/>
    <n v="0"/>
    <n v="0"/>
    <n v="495"/>
    <x v="3628"/>
    <x v="0"/>
    <x v="0"/>
    <x v="0"/>
    <s v="03.16.15"/>
    <x v="0"/>
    <x v="0"/>
    <x v="0"/>
    <s v="Direção Financeira"/>
    <s v="03.16.15"/>
    <s v="Direção Financeira"/>
    <s v="03.16.15"/>
    <x v="64"/>
    <x v="0"/>
    <x v="0"/>
    <x v="0"/>
    <x v="0"/>
    <x v="0"/>
    <x v="0"/>
    <x v="0"/>
    <x v="7"/>
    <s v="2024-09-19"/>
    <x v="2"/>
    <n v="495"/>
    <x v="0"/>
    <m/>
    <x v="0"/>
    <m/>
    <x v="15"/>
    <n v="100479277"/>
    <x v="0"/>
    <x v="2"/>
    <s v="Direção Financeira"/>
    <s v="ORI"/>
    <x v="0"/>
    <m/>
    <x v="0"/>
    <x v="0"/>
    <x v="0"/>
    <x v="0"/>
    <x v="0"/>
    <x v="0"/>
    <x v="0"/>
    <x v="0"/>
    <x v="0"/>
    <x v="0"/>
    <x v="0"/>
    <s v="Direção Financeira"/>
    <x v="0"/>
    <x v="0"/>
    <x v="0"/>
    <x v="0"/>
    <x v="0"/>
    <x v="0"/>
    <x v="0"/>
    <x v="0"/>
    <x v="0"/>
    <x v="0"/>
    <x v="2"/>
    <x v="0"/>
    <s v="Pagamento de salário referente a 09-2024"/>
  </r>
  <r>
    <x v="0"/>
    <n v="0"/>
    <n v="0"/>
    <n v="0"/>
    <n v="8"/>
    <x v="3628"/>
    <x v="0"/>
    <x v="0"/>
    <x v="0"/>
    <s v="03.16.15"/>
    <x v="0"/>
    <x v="0"/>
    <x v="0"/>
    <s v="Direção Financeira"/>
    <s v="03.16.15"/>
    <s v="Direção Financeira"/>
    <s v="03.16.15"/>
    <x v="29"/>
    <x v="0"/>
    <x v="0"/>
    <x v="0"/>
    <x v="0"/>
    <x v="0"/>
    <x v="0"/>
    <x v="0"/>
    <x v="7"/>
    <s v="2024-09-19"/>
    <x v="2"/>
    <n v="8"/>
    <x v="0"/>
    <m/>
    <x v="0"/>
    <m/>
    <x v="15"/>
    <n v="100479277"/>
    <x v="0"/>
    <x v="2"/>
    <s v="Direção Financeira"/>
    <s v="ORI"/>
    <x v="0"/>
    <m/>
    <x v="0"/>
    <x v="0"/>
    <x v="0"/>
    <x v="0"/>
    <x v="0"/>
    <x v="0"/>
    <x v="0"/>
    <x v="0"/>
    <x v="0"/>
    <x v="0"/>
    <x v="0"/>
    <s v="Direção Financeira"/>
    <x v="0"/>
    <x v="0"/>
    <x v="0"/>
    <x v="0"/>
    <x v="0"/>
    <x v="0"/>
    <x v="0"/>
    <x v="0"/>
    <x v="0"/>
    <x v="0"/>
    <x v="2"/>
    <x v="0"/>
    <s v="Pagamento de salário referente a 09-2024"/>
  </r>
  <r>
    <x v="0"/>
    <n v="0"/>
    <n v="0"/>
    <n v="0"/>
    <n v="304"/>
    <x v="3628"/>
    <x v="0"/>
    <x v="0"/>
    <x v="0"/>
    <s v="03.16.15"/>
    <x v="0"/>
    <x v="0"/>
    <x v="0"/>
    <s v="Direção Financeira"/>
    <s v="03.16.15"/>
    <s v="Direção Financeira"/>
    <s v="03.16.15"/>
    <x v="28"/>
    <x v="0"/>
    <x v="0"/>
    <x v="0"/>
    <x v="0"/>
    <x v="0"/>
    <x v="0"/>
    <x v="0"/>
    <x v="7"/>
    <s v="2024-09-19"/>
    <x v="2"/>
    <n v="304"/>
    <x v="0"/>
    <m/>
    <x v="0"/>
    <m/>
    <x v="15"/>
    <n v="100479277"/>
    <x v="0"/>
    <x v="2"/>
    <s v="Direção Financeira"/>
    <s v="ORI"/>
    <x v="0"/>
    <m/>
    <x v="0"/>
    <x v="0"/>
    <x v="0"/>
    <x v="0"/>
    <x v="0"/>
    <x v="0"/>
    <x v="0"/>
    <x v="0"/>
    <x v="0"/>
    <x v="0"/>
    <x v="0"/>
    <s v="Direção Financeira"/>
    <x v="0"/>
    <x v="0"/>
    <x v="0"/>
    <x v="0"/>
    <x v="0"/>
    <x v="0"/>
    <x v="0"/>
    <x v="0"/>
    <x v="0"/>
    <x v="0"/>
    <x v="2"/>
    <x v="0"/>
    <s v="Pagamento de salário referente a 09-2024"/>
  </r>
  <r>
    <x v="0"/>
    <n v="0"/>
    <n v="0"/>
    <n v="0"/>
    <n v="4533"/>
    <x v="3628"/>
    <x v="0"/>
    <x v="0"/>
    <x v="0"/>
    <s v="03.16.15"/>
    <x v="0"/>
    <x v="0"/>
    <x v="0"/>
    <s v="Direção Financeira"/>
    <s v="03.16.15"/>
    <s v="Direção Financeira"/>
    <s v="03.16.15"/>
    <x v="30"/>
    <x v="0"/>
    <x v="0"/>
    <x v="0"/>
    <x v="1"/>
    <x v="0"/>
    <x v="0"/>
    <x v="0"/>
    <x v="7"/>
    <s v="2024-09-19"/>
    <x v="2"/>
    <n v="4533"/>
    <x v="0"/>
    <m/>
    <x v="0"/>
    <m/>
    <x v="15"/>
    <n v="100479277"/>
    <x v="0"/>
    <x v="2"/>
    <s v="Direção Financeira"/>
    <s v="ORI"/>
    <x v="0"/>
    <m/>
    <x v="0"/>
    <x v="0"/>
    <x v="0"/>
    <x v="0"/>
    <x v="0"/>
    <x v="0"/>
    <x v="0"/>
    <x v="0"/>
    <x v="0"/>
    <x v="0"/>
    <x v="0"/>
    <s v="Direção Financeira"/>
    <x v="0"/>
    <x v="0"/>
    <x v="0"/>
    <x v="0"/>
    <x v="0"/>
    <x v="0"/>
    <x v="0"/>
    <x v="0"/>
    <x v="0"/>
    <x v="0"/>
    <x v="2"/>
    <x v="0"/>
    <s v="Pagamento de salário referente a 09-2024"/>
  </r>
  <r>
    <x v="0"/>
    <n v="0"/>
    <n v="0"/>
    <n v="0"/>
    <n v="2060"/>
    <x v="3628"/>
    <x v="0"/>
    <x v="0"/>
    <x v="0"/>
    <s v="03.16.15"/>
    <x v="0"/>
    <x v="0"/>
    <x v="0"/>
    <s v="Direção Financeira"/>
    <s v="03.16.15"/>
    <s v="Direção Financeira"/>
    <s v="03.16.15"/>
    <x v="48"/>
    <x v="0"/>
    <x v="0"/>
    <x v="0"/>
    <x v="1"/>
    <x v="0"/>
    <x v="0"/>
    <x v="0"/>
    <x v="7"/>
    <s v="2024-09-19"/>
    <x v="2"/>
    <n v="2060"/>
    <x v="0"/>
    <m/>
    <x v="0"/>
    <m/>
    <x v="15"/>
    <n v="100479277"/>
    <x v="0"/>
    <x v="2"/>
    <s v="Direção Financeira"/>
    <s v="ORI"/>
    <x v="0"/>
    <m/>
    <x v="0"/>
    <x v="0"/>
    <x v="0"/>
    <x v="0"/>
    <x v="0"/>
    <x v="0"/>
    <x v="0"/>
    <x v="0"/>
    <x v="0"/>
    <x v="0"/>
    <x v="0"/>
    <s v="Direção Financeira"/>
    <x v="0"/>
    <x v="0"/>
    <x v="0"/>
    <x v="0"/>
    <x v="0"/>
    <x v="0"/>
    <x v="0"/>
    <x v="0"/>
    <x v="0"/>
    <x v="0"/>
    <x v="2"/>
    <x v="0"/>
    <s v="Pagamento de salário referente a 09-2024"/>
  </r>
  <r>
    <x v="0"/>
    <n v="0"/>
    <n v="0"/>
    <n v="0"/>
    <n v="4248"/>
    <x v="3628"/>
    <x v="0"/>
    <x v="0"/>
    <x v="0"/>
    <s v="03.16.15"/>
    <x v="0"/>
    <x v="0"/>
    <x v="0"/>
    <s v="Direção Financeira"/>
    <s v="03.16.15"/>
    <s v="Direção Financeira"/>
    <s v="03.16.15"/>
    <x v="64"/>
    <x v="0"/>
    <x v="0"/>
    <x v="0"/>
    <x v="0"/>
    <x v="0"/>
    <x v="0"/>
    <x v="0"/>
    <x v="7"/>
    <s v="2024-09-19"/>
    <x v="2"/>
    <n v="4248"/>
    <x v="0"/>
    <m/>
    <x v="0"/>
    <m/>
    <x v="2"/>
    <n v="100474696"/>
    <x v="0"/>
    <x v="1"/>
    <s v="Direção Financeira"/>
    <s v="ORI"/>
    <x v="0"/>
    <m/>
    <x v="0"/>
    <x v="0"/>
    <x v="0"/>
    <x v="0"/>
    <x v="0"/>
    <x v="0"/>
    <x v="0"/>
    <x v="0"/>
    <x v="0"/>
    <x v="0"/>
    <x v="0"/>
    <s v="Direção Financeira"/>
    <x v="0"/>
    <x v="0"/>
    <x v="0"/>
    <x v="0"/>
    <x v="0"/>
    <x v="0"/>
    <x v="0"/>
    <x v="0"/>
    <x v="0"/>
    <x v="0"/>
    <x v="1"/>
    <x v="0"/>
    <s v="Pagamento de salário referente a 09-2024"/>
  </r>
  <r>
    <x v="0"/>
    <n v="0"/>
    <n v="0"/>
    <n v="0"/>
    <n v="73"/>
    <x v="3628"/>
    <x v="0"/>
    <x v="0"/>
    <x v="0"/>
    <s v="03.16.15"/>
    <x v="0"/>
    <x v="0"/>
    <x v="0"/>
    <s v="Direção Financeira"/>
    <s v="03.16.15"/>
    <s v="Direção Financeira"/>
    <s v="03.16.15"/>
    <x v="29"/>
    <x v="0"/>
    <x v="0"/>
    <x v="0"/>
    <x v="0"/>
    <x v="0"/>
    <x v="0"/>
    <x v="0"/>
    <x v="7"/>
    <s v="2024-09-19"/>
    <x v="2"/>
    <n v="73"/>
    <x v="0"/>
    <m/>
    <x v="0"/>
    <m/>
    <x v="2"/>
    <n v="100474696"/>
    <x v="0"/>
    <x v="1"/>
    <s v="Direção Financeira"/>
    <s v="ORI"/>
    <x v="0"/>
    <m/>
    <x v="0"/>
    <x v="0"/>
    <x v="0"/>
    <x v="0"/>
    <x v="0"/>
    <x v="0"/>
    <x v="0"/>
    <x v="0"/>
    <x v="0"/>
    <x v="0"/>
    <x v="0"/>
    <s v="Direção Financeira"/>
    <x v="0"/>
    <x v="0"/>
    <x v="0"/>
    <x v="0"/>
    <x v="0"/>
    <x v="0"/>
    <x v="0"/>
    <x v="0"/>
    <x v="0"/>
    <x v="0"/>
    <x v="1"/>
    <x v="0"/>
    <s v="Pagamento de salário referente a 09-2024"/>
  </r>
  <r>
    <x v="0"/>
    <n v="0"/>
    <n v="0"/>
    <n v="0"/>
    <n v="2607"/>
    <x v="3628"/>
    <x v="0"/>
    <x v="0"/>
    <x v="0"/>
    <s v="03.16.15"/>
    <x v="0"/>
    <x v="0"/>
    <x v="0"/>
    <s v="Direção Financeira"/>
    <s v="03.16.15"/>
    <s v="Direção Financeira"/>
    <s v="03.16.15"/>
    <x v="28"/>
    <x v="0"/>
    <x v="0"/>
    <x v="0"/>
    <x v="0"/>
    <x v="0"/>
    <x v="0"/>
    <x v="0"/>
    <x v="7"/>
    <s v="2024-09-19"/>
    <x v="2"/>
    <n v="2607"/>
    <x v="0"/>
    <m/>
    <x v="0"/>
    <m/>
    <x v="2"/>
    <n v="100474696"/>
    <x v="0"/>
    <x v="1"/>
    <s v="Direção Financeira"/>
    <s v="ORI"/>
    <x v="0"/>
    <m/>
    <x v="0"/>
    <x v="0"/>
    <x v="0"/>
    <x v="0"/>
    <x v="0"/>
    <x v="0"/>
    <x v="0"/>
    <x v="0"/>
    <x v="0"/>
    <x v="0"/>
    <x v="0"/>
    <s v="Direção Financeira"/>
    <x v="0"/>
    <x v="0"/>
    <x v="0"/>
    <x v="0"/>
    <x v="0"/>
    <x v="0"/>
    <x v="0"/>
    <x v="0"/>
    <x v="0"/>
    <x v="0"/>
    <x v="1"/>
    <x v="0"/>
    <s v="Pagamento de salário referente a 09-2024"/>
  </r>
  <r>
    <x v="0"/>
    <n v="0"/>
    <n v="0"/>
    <n v="0"/>
    <n v="38833"/>
    <x v="3628"/>
    <x v="0"/>
    <x v="0"/>
    <x v="0"/>
    <s v="03.16.15"/>
    <x v="0"/>
    <x v="0"/>
    <x v="0"/>
    <s v="Direção Financeira"/>
    <s v="03.16.15"/>
    <s v="Direção Financeira"/>
    <s v="03.16.15"/>
    <x v="30"/>
    <x v="0"/>
    <x v="0"/>
    <x v="0"/>
    <x v="1"/>
    <x v="0"/>
    <x v="0"/>
    <x v="0"/>
    <x v="7"/>
    <s v="2024-09-19"/>
    <x v="2"/>
    <n v="38833"/>
    <x v="0"/>
    <m/>
    <x v="0"/>
    <m/>
    <x v="2"/>
    <n v="100474696"/>
    <x v="0"/>
    <x v="1"/>
    <s v="Direção Financeira"/>
    <s v="ORI"/>
    <x v="0"/>
    <m/>
    <x v="0"/>
    <x v="0"/>
    <x v="0"/>
    <x v="0"/>
    <x v="0"/>
    <x v="0"/>
    <x v="0"/>
    <x v="0"/>
    <x v="0"/>
    <x v="0"/>
    <x v="0"/>
    <s v="Direção Financeira"/>
    <x v="0"/>
    <x v="0"/>
    <x v="0"/>
    <x v="0"/>
    <x v="0"/>
    <x v="0"/>
    <x v="0"/>
    <x v="0"/>
    <x v="0"/>
    <x v="0"/>
    <x v="1"/>
    <x v="0"/>
    <s v="Pagamento de salário referente a 09-2024"/>
  </r>
  <r>
    <x v="0"/>
    <n v="0"/>
    <n v="0"/>
    <n v="0"/>
    <n v="17623"/>
    <x v="3628"/>
    <x v="0"/>
    <x v="0"/>
    <x v="0"/>
    <s v="03.16.15"/>
    <x v="0"/>
    <x v="0"/>
    <x v="0"/>
    <s v="Direção Financeira"/>
    <s v="03.16.15"/>
    <s v="Direção Financeira"/>
    <s v="03.16.15"/>
    <x v="48"/>
    <x v="0"/>
    <x v="0"/>
    <x v="0"/>
    <x v="1"/>
    <x v="0"/>
    <x v="0"/>
    <x v="0"/>
    <x v="7"/>
    <s v="2024-09-19"/>
    <x v="2"/>
    <n v="17623"/>
    <x v="0"/>
    <m/>
    <x v="0"/>
    <m/>
    <x v="2"/>
    <n v="100474696"/>
    <x v="0"/>
    <x v="1"/>
    <s v="Direção Financeira"/>
    <s v="ORI"/>
    <x v="0"/>
    <m/>
    <x v="0"/>
    <x v="0"/>
    <x v="0"/>
    <x v="0"/>
    <x v="0"/>
    <x v="0"/>
    <x v="0"/>
    <x v="0"/>
    <x v="0"/>
    <x v="0"/>
    <x v="0"/>
    <s v="Direção Financeira"/>
    <x v="0"/>
    <x v="0"/>
    <x v="0"/>
    <x v="0"/>
    <x v="0"/>
    <x v="0"/>
    <x v="0"/>
    <x v="0"/>
    <x v="0"/>
    <x v="0"/>
    <x v="1"/>
    <x v="0"/>
    <s v="Pagamento de salário referente a 09-2024"/>
  </r>
  <r>
    <x v="0"/>
    <n v="0"/>
    <n v="0"/>
    <n v="0"/>
    <n v="30"/>
    <x v="3628"/>
    <x v="0"/>
    <x v="0"/>
    <x v="0"/>
    <s v="03.16.15"/>
    <x v="0"/>
    <x v="0"/>
    <x v="0"/>
    <s v="Direção Financeira"/>
    <s v="03.16.15"/>
    <s v="Direção Financeira"/>
    <s v="03.16.15"/>
    <x v="64"/>
    <x v="0"/>
    <x v="0"/>
    <x v="0"/>
    <x v="0"/>
    <x v="0"/>
    <x v="0"/>
    <x v="0"/>
    <x v="7"/>
    <s v="2024-09-19"/>
    <x v="2"/>
    <n v="30"/>
    <x v="0"/>
    <m/>
    <x v="0"/>
    <m/>
    <x v="16"/>
    <n v="100474707"/>
    <x v="0"/>
    <x v="3"/>
    <s v="Direção Financeira"/>
    <s v="ORI"/>
    <x v="0"/>
    <m/>
    <x v="0"/>
    <x v="0"/>
    <x v="0"/>
    <x v="0"/>
    <x v="0"/>
    <x v="0"/>
    <x v="0"/>
    <x v="0"/>
    <x v="0"/>
    <x v="0"/>
    <x v="0"/>
    <s v="Direção Financeira"/>
    <x v="0"/>
    <x v="0"/>
    <x v="0"/>
    <x v="0"/>
    <x v="0"/>
    <x v="0"/>
    <x v="0"/>
    <x v="0"/>
    <x v="0"/>
    <x v="0"/>
    <x v="3"/>
    <x v="0"/>
    <s v="Pagamento de salário referente a 09-2024"/>
  </r>
  <r>
    <x v="0"/>
    <n v="0"/>
    <n v="0"/>
    <n v="0"/>
    <n v="0"/>
    <x v="3628"/>
    <x v="0"/>
    <x v="0"/>
    <x v="0"/>
    <s v="03.16.15"/>
    <x v="0"/>
    <x v="0"/>
    <x v="0"/>
    <s v="Direção Financeira"/>
    <s v="03.16.15"/>
    <s v="Direção Financeira"/>
    <s v="03.16.15"/>
    <x v="29"/>
    <x v="0"/>
    <x v="0"/>
    <x v="0"/>
    <x v="0"/>
    <x v="0"/>
    <x v="0"/>
    <x v="0"/>
    <x v="7"/>
    <s v="2024-09-19"/>
    <x v="2"/>
    <n v="0"/>
    <x v="0"/>
    <m/>
    <x v="0"/>
    <m/>
    <x v="16"/>
    <n v="100474707"/>
    <x v="0"/>
    <x v="3"/>
    <s v="Direção Financeira"/>
    <s v="ORI"/>
    <x v="0"/>
    <m/>
    <x v="0"/>
    <x v="0"/>
    <x v="0"/>
    <x v="0"/>
    <x v="0"/>
    <x v="0"/>
    <x v="0"/>
    <x v="0"/>
    <x v="0"/>
    <x v="0"/>
    <x v="0"/>
    <s v="Direção Financeira"/>
    <x v="0"/>
    <x v="0"/>
    <x v="0"/>
    <x v="0"/>
    <x v="0"/>
    <x v="0"/>
    <x v="0"/>
    <x v="0"/>
    <x v="0"/>
    <x v="0"/>
    <x v="3"/>
    <x v="0"/>
    <s v="Pagamento de salário referente a 09-2024"/>
  </r>
  <r>
    <x v="0"/>
    <n v="0"/>
    <n v="0"/>
    <n v="0"/>
    <n v="18"/>
    <x v="3628"/>
    <x v="0"/>
    <x v="0"/>
    <x v="0"/>
    <s v="03.16.15"/>
    <x v="0"/>
    <x v="0"/>
    <x v="0"/>
    <s v="Direção Financeira"/>
    <s v="03.16.15"/>
    <s v="Direção Financeira"/>
    <s v="03.16.15"/>
    <x v="28"/>
    <x v="0"/>
    <x v="0"/>
    <x v="0"/>
    <x v="0"/>
    <x v="0"/>
    <x v="0"/>
    <x v="0"/>
    <x v="7"/>
    <s v="2024-09-19"/>
    <x v="2"/>
    <n v="18"/>
    <x v="0"/>
    <m/>
    <x v="0"/>
    <m/>
    <x v="16"/>
    <n v="100474707"/>
    <x v="0"/>
    <x v="3"/>
    <s v="Direção Financeira"/>
    <s v="ORI"/>
    <x v="0"/>
    <m/>
    <x v="0"/>
    <x v="0"/>
    <x v="0"/>
    <x v="0"/>
    <x v="0"/>
    <x v="0"/>
    <x v="0"/>
    <x v="0"/>
    <x v="0"/>
    <x v="0"/>
    <x v="0"/>
    <s v="Direção Financeira"/>
    <x v="0"/>
    <x v="0"/>
    <x v="0"/>
    <x v="0"/>
    <x v="0"/>
    <x v="0"/>
    <x v="0"/>
    <x v="0"/>
    <x v="0"/>
    <x v="0"/>
    <x v="3"/>
    <x v="0"/>
    <s v="Pagamento de salário referente a 09-2024"/>
  </r>
  <r>
    <x v="0"/>
    <n v="0"/>
    <n v="0"/>
    <n v="0"/>
    <n v="275"/>
    <x v="3628"/>
    <x v="0"/>
    <x v="0"/>
    <x v="0"/>
    <s v="03.16.15"/>
    <x v="0"/>
    <x v="0"/>
    <x v="0"/>
    <s v="Direção Financeira"/>
    <s v="03.16.15"/>
    <s v="Direção Financeira"/>
    <s v="03.16.15"/>
    <x v="30"/>
    <x v="0"/>
    <x v="0"/>
    <x v="0"/>
    <x v="1"/>
    <x v="0"/>
    <x v="0"/>
    <x v="0"/>
    <x v="7"/>
    <s v="2024-09-19"/>
    <x v="2"/>
    <n v="275"/>
    <x v="0"/>
    <m/>
    <x v="0"/>
    <m/>
    <x v="16"/>
    <n v="100474707"/>
    <x v="0"/>
    <x v="3"/>
    <s v="Direção Financeira"/>
    <s v="ORI"/>
    <x v="0"/>
    <m/>
    <x v="0"/>
    <x v="0"/>
    <x v="0"/>
    <x v="0"/>
    <x v="0"/>
    <x v="0"/>
    <x v="0"/>
    <x v="0"/>
    <x v="0"/>
    <x v="0"/>
    <x v="0"/>
    <s v="Direção Financeira"/>
    <x v="0"/>
    <x v="0"/>
    <x v="0"/>
    <x v="0"/>
    <x v="0"/>
    <x v="0"/>
    <x v="0"/>
    <x v="0"/>
    <x v="0"/>
    <x v="0"/>
    <x v="3"/>
    <x v="0"/>
    <s v="Pagamento de salário referente a 09-2024"/>
  </r>
  <r>
    <x v="0"/>
    <n v="0"/>
    <n v="0"/>
    <n v="0"/>
    <n v="127"/>
    <x v="3628"/>
    <x v="0"/>
    <x v="0"/>
    <x v="0"/>
    <s v="03.16.15"/>
    <x v="0"/>
    <x v="0"/>
    <x v="0"/>
    <s v="Direção Financeira"/>
    <s v="03.16.15"/>
    <s v="Direção Financeira"/>
    <s v="03.16.15"/>
    <x v="48"/>
    <x v="0"/>
    <x v="0"/>
    <x v="0"/>
    <x v="1"/>
    <x v="0"/>
    <x v="0"/>
    <x v="0"/>
    <x v="7"/>
    <s v="2024-09-19"/>
    <x v="2"/>
    <n v="127"/>
    <x v="0"/>
    <m/>
    <x v="0"/>
    <m/>
    <x v="16"/>
    <n v="100474707"/>
    <x v="0"/>
    <x v="3"/>
    <s v="Direção Financeira"/>
    <s v="ORI"/>
    <x v="0"/>
    <m/>
    <x v="0"/>
    <x v="0"/>
    <x v="0"/>
    <x v="0"/>
    <x v="0"/>
    <x v="0"/>
    <x v="0"/>
    <x v="0"/>
    <x v="0"/>
    <x v="0"/>
    <x v="0"/>
    <s v="Direção Financeira"/>
    <x v="0"/>
    <x v="0"/>
    <x v="0"/>
    <x v="0"/>
    <x v="0"/>
    <x v="0"/>
    <x v="0"/>
    <x v="0"/>
    <x v="0"/>
    <x v="0"/>
    <x v="3"/>
    <x v="0"/>
    <s v="Pagamento de salário referente a 09-2024"/>
  </r>
  <r>
    <x v="0"/>
    <n v="0"/>
    <n v="0"/>
    <n v="0"/>
    <n v="804"/>
    <x v="3628"/>
    <x v="0"/>
    <x v="0"/>
    <x v="0"/>
    <s v="03.16.15"/>
    <x v="0"/>
    <x v="0"/>
    <x v="0"/>
    <s v="Direção Financeira"/>
    <s v="03.16.15"/>
    <s v="Direção Financeira"/>
    <s v="03.16.15"/>
    <x v="64"/>
    <x v="0"/>
    <x v="0"/>
    <x v="0"/>
    <x v="0"/>
    <x v="0"/>
    <x v="0"/>
    <x v="0"/>
    <x v="7"/>
    <s v="2024-09-19"/>
    <x v="2"/>
    <n v="804"/>
    <x v="0"/>
    <m/>
    <x v="0"/>
    <m/>
    <x v="67"/>
    <n v="100474708"/>
    <x v="0"/>
    <x v="7"/>
    <s v="Direção Financeira"/>
    <s v="ORI"/>
    <x v="0"/>
    <m/>
    <x v="0"/>
    <x v="0"/>
    <x v="0"/>
    <x v="0"/>
    <x v="0"/>
    <x v="0"/>
    <x v="0"/>
    <x v="0"/>
    <x v="0"/>
    <x v="0"/>
    <x v="0"/>
    <s v="Direção Financeira"/>
    <x v="0"/>
    <x v="0"/>
    <x v="0"/>
    <x v="0"/>
    <x v="0"/>
    <x v="0"/>
    <x v="0"/>
    <x v="0"/>
    <x v="0"/>
    <x v="0"/>
    <x v="7"/>
    <x v="0"/>
    <s v="Pagamento de salário referente a 09-2024"/>
  </r>
  <r>
    <x v="0"/>
    <n v="0"/>
    <n v="0"/>
    <n v="0"/>
    <n v="13"/>
    <x v="3628"/>
    <x v="0"/>
    <x v="0"/>
    <x v="0"/>
    <s v="03.16.15"/>
    <x v="0"/>
    <x v="0"/>
    <x v="0"/>
    <s v="Direção Financeira"/>
    <s v="03.16.15"/>
    <s v="Direção Financeira"/>
    <s v="03.16.15"/>
    <x v="29"/>
    <x v="0"/>
    <x v="0"/>
    <x v="0"/>
    <x v="0"/>
    <x v="0"/>
    <x v="0"/>
    <x v="0"/>
    <x v="7"/>
    <s v="2024-09-19"/>
    <x v="2"/>
    <n v="13"/>
    <x v="0"/>
    <m/>
    <x v="0"/>
    <m/>
    <x v="67"/>
    <n v="100474708"/>
    <x v="0"/>
    <x v="7"/>
    <s v="Direção Financeira"/>
    <s v="ORI"/>
    <x v="0"/>
    <m/>
    <x v="0"/>
    <x v="0"/>
    <x v="0"/>
    <x v="0"/>
    <x v="0"/>
    <x v="0"/>
    <x v="0"/>
    <x v="0"/>
    <x v="0"/>
    <x v="0"/>
    <x v="0"/>
    <s v="Direção Financeira"/>
    <x v="0"/>
    <x v="0"/>
    <x v="0"/>
    <x v="0"/>
    <x v="0"/>
    <x v="0"/>
    <x v="0"/>
    <x v="0"/>
    <x v="0"/>
    <x v="0"/>
    <x v="7"/>
    <x v="0"/>
    <s v="Pagamento de salário referente a 09-2024"/>
  </r>
  <r>
    <x v="0"/>
    <n v="0"/>
    <n v="0"/>
    <n v="0"/>
    <n v="493"/>
    <x v="3628"/>
    <x v="0"/>
    <x v="0"/>
    <x v="0"/>
    <s v="03.16.15"/>
    <x v="0"/>
    <x v="0"/>
    <x v="0"/>
    <s v="Direção Financeira"/>
    <s v="03.16.15"/>
    <s v="Direção Financeira"/>
    <s v="03.16.15"/>
    <x v="28"/>
    <x v="0"/>
    <x v="0"/>
    <x v="0"/>
    <x v="0"/>
    <x v="0"/>
    <x v="0"/>
    <x v="0"/>
    <x v="7"/>
    <s v="2024-09-19"/>
    <x v="2"/>
    <n v="493"/>
    <x v="0"/>
    <m/>
    <x v="0"/>
    <m/>
    <x v="67"/>
    <n v="100474708"/>
    <x v="0"/>
    <x v="7"/>
    <s v="Direção Financeira"/>
    <s v="ORI"/>
    <x v="0"/>
    <m/>
    <x v="0"/>
    <x v="0"/>
    <x v="0"/>
    <x v="0"/>
    <x v="0"/>
    <x v="0"/>
    <x v="0"/>
    <x v="0"/>
    <x v="0"/>
    <x v="0"/>
    <x v="0"/>
    <s v="Direção Financeira"/>
    <x v="0"/>
    <x v="0"/>
    <x v="0"/>
    <x v="0"/>
    <x v="0"/>
    <x v="0"/>
    <x v="0"/>
    <x v="0"/>
    <x v="0"/>
    <x v="0"/>
    <x v="7"/>
    <x v="0"/>
    <s v="Pagamento de salário referente a 09-2024"/>
  </r>
  <r>
    <x v="0"/>
    <n v="0"/>
    <n v="0"/>
    <n v="0"/>
    <n v="7352"/>
    <x v="3628"/>
    <x v="0"/>
    <x v="0"/>
    <x v="0"/>
    <s v="03.16.15"/>
    <x v="0"/>
    <x v="0"/>
    <x v="0"/>
    <s v="Direção Financeira"/>
    <s v="03.16.15"/>
    <s v="Direção Financeira"/>
    <s v="03.16.15"/>
    <x v="30"/>
    <x v="0"/>
    <x v="0"/>
    <x v="0"/>
    <x v="1"/>
    <x v="0"/>
    <x v="0"/>
    <x v="0"/>
    <x v="7"/>
    <s v="2024-09-19"/>
    <x v="2"/>
    <n v="7352"/>
    <x v="0"/>
    <m/>
    <x v="0"/>
    <m/>
    <x v="67"/>
    <n v="100474708"/>
    <x v="0"/>
    <x v="7"/>
    <s v="Direção Financeira"/>
    <s v="ORI"/>
    <x v="0"/>
    <m/>
    <x v="0"/>
    <x v="0"/>
    <x v="0"/>
    <x v="0"/>
    <x v="0"/>
    <x v="0"/>
    <x v="0"/>
    <x v="0"/>
    <x v="0"/>
    <x v="0"/>
    <x v="0"/>
    <s v="Direção Financeira"/>
    <x v="0"/>
    <x v="0"/>
    <x v="0"/>
    <x v="0"/>
    <x v="0"/>
    <x v="0"/>
    <x v="0"/>
    <x v="0"/>
    <x v="0"/>
    <x v="0"/>
    <x v="7"/>
    <x v="0"/>
    <s v="Pagamento de salário referente a 09-2024"/>
  </r>
  <r>
    <x v="0"/>
    <n v="0"/>
    <n v="0"/>
    <n v="0"/>
    <n v="3338"/>
    <x v="3628"/>
    <x v="0"/>
    <x v="0"/>
    <x v="0"/>
    <s v="03.16.15"/>
    <x v="0"/>
    <x v="0"/>
    <x v="0"/>
    <s v="Direção Financeira"/>
    <s v="03.16.15"/>
    <s v="Direção Financeira"/>
    <s v="03.16.15"/>
    <x v="48"/>
    <x v="0"/>
    <x v="0"/>
    <x v="0"/>
    <x v="1"/>
    <x v="0"/>
    <x v="0"/>
    <x v="0"/>
    <x v="7"/>
    <s v="2024-09-19"/>
    <x v="2"/>
    <n v="3338"/>
    <x v="0"/>
    <m/>
    <x v="0"/>
    <m/>
    <x v="67"/>
    <n v="100474708"/>
    <x v="0"/>
    <x v="7"/>
    <s v="Direção Financeira"/>
    <s v="ORI"/>
    <x v="0"/>
    <m/>
    <x v="0"/>
    <x v="0"/>
    <x v="0"/>
    <x v="0"/>
    <x v="0"/>
    <x v="0"/>
    <x v="0"/>
    <x v="0"/>
    <x v="0"/>
    <x v="0"/>
    <x v="0"/>
    <s v="Direção Financeira"/>
    <x v="0"/>
    <x v="0"/>
    <x v="0"/>
    <x v="0"/>
    <x v="0"/>
    <x v="0"/>
    <x v="0"/>
    <x v="0"/>
    <x v="0"/>
    <x v="0"/>
    <x v="7"/>
    <x v="0"/>
    <s v="Pagamento de salário referente a 09-2024"/>
  </r>
  <r>
    <x v="0"/>
    <n v="0"/>
    <n v="0"/>
    <n v="0"/>
    <n v="53"/>
    <x v="3628"/>
    <x v="0"/>
    <x v="0"/>
    <x v="0"/>
    <s v="03.16.15"/>
    <x v="0"/>
    <x v="0"/>
    <x v="0"/>
    <s v="Direção Financeira"/>
    <s v="03.16.15"/>
    <s v="Direção Financeira"/>
    <s v="03.16.15"/>
    <x v="64"/>
    <x v="0"/>
    <x v="0"/>
    <x v="0"/>
    <x v="0"/>
    <x v="0"/>
    <x v="0"/>
    <x v="0"/>
    <x v="7"/>
    <s v="2024-09-19"/>
    <x v="2"/>
    <n v="53"/>
    <x v="0"/>
    <m/>
    <x v="0"/>
    <m/>
    <x v="54"/>
    <n v="100477977"/>
    <x v="0"/>
    <x v="8"/>
    <s v="Direção Financeira"/>
    <s v="ORI"/>
    <x v="0"/>
    <m/>
    <x v="0"/>
    <x v="0"/>
    <x v="0"/>
    <x v="0"/>
    <x v="0"/>
    <x v="0"/>
    <x v="0"/>
    <x v="0"/>
    <x v="0"/>
    <x v="0"/>
    <x v="0"/>
    <s v="Direção Financeira"/>
    <x v="0"/>
    <x v="0"/>
    <x v="0"/>
    <x v="0"/>
    <x v="0"/>
    <x v="0"/>
    <x v="0"/>
    <x v="0"/>
    <x v="0"/>
    <x v="0"/>
    <x v="8"/>
    <x v="0"/>
    <s v="Pagamento de salário referente a 09-2024"/>
  </r>
  <r>
    <x v="0"/>
    <n v="0"/>
    <n v="0"/>
    <n v="0"/>
    <n v="0"/>
    <x v="3628"/>
    <x v="0"/>
    <x v="0"/>
    <x v="0"/>
    <s v="03.16.15"/>
    <x v="0"/>
    <x v="0"/>
    <x v="0"/>
    <s v="Direção Financeira"/>
    <s v="03.16.15"/>
    <s v="Direção Financeira"/>
    <s v="03.16.15"/>
    <x v="29"/>
    <x v="0"/>
    <x v="0"/>
    <x v="0"/>
    <x v="0"/>
    <x v="0"/>
    <x v="0"/>
    <x v="0"/>
    <x v="7"/>
    <s v="2024-09-19"/>
    <x v="2"/>
    <n v="0"/>
    <x v="0"/>
    <m/>
    <x v="0"/>
    <m/>
    <x v="54"/>
    <n v="100477977"/>
    <x v="0"/>
    <x v="8"/>
    <s v="Direção Financeira"/>
    <s v="ORI"/>
    <x v="0"/>
    <m/>
    <x v="0"/>
    <x v="0"/>
    <x v="0"/>
    <x v="0"/>
    <x v="0"/>
    <x v="0"/>
    <x v="0"/>
    <x v="0"/>
    <x v="0"/>
    <x v="0"/>
    <x v="0"/>
    <s v="Direção Financeira"/>
    <x v="0"/>
    <x v="0"/>
    <x v="0"/>
    <x v="0"/>
    <x v="0"/>
    <x v="0"/>
    <x v="0"/>
    <x v="0"/>
    <x v="0"/>
    <x v="0"/>
    <x v="8"/>
    <x v="0"/>
    <s v="Pagamento de salário referente a 09-2024"/>
  </r>
  <r>
    <x v="0"/>
    <n v="0"/>
    <n v="0"/>
    <n v="0"/>
    <n v="32"/>
    <x v="3628"/>
    <x v="0"/>
    <x v="0"/>
    <x v="0"/>
    <s v="03.16.15"/>
    <x v="0"/>
    <x v="0"/>
    <x v="0"/>
    <s v="Direção Financeira"/>
    <s v="03.16.15"/>
    <s v="Direção Financeira"/>
    <s v="03.16.15"/>
    <x v="28"/>
    <x v="0"/>
    <x v="0"/>
    <x v="0"/>
    <x v="0"/>
    <x v="0"/>
    <x v="0"/>
    <x v="0"/>
    <x v="7"/>
    <s v="2024-09-19"/>
    <x v="2"/>
    <n v="32"/>
    <x v="0"/>
    <m/>
    <x v="0"/>
    <m/>
    <x v="54"/>
    <n v="100477977"/>
    <x v="0"/>
    <x v="8"/>
    <s v="Direção Financeira"/>
    <s v="ORI"/>
    <x v="0"/>
    <m/>
    <x v="0"/>
    <x v="0"/>
    <x v="0"/>
    <x v="0"/>
    <x v="0"/>
    <x v="0"/>
    <x v="0"/>
    <x v="0"/>
    <x v="0"/>
    <x v="0"/>
    <x v="0"/>
    <s v="Direção Financeira"/>
    <x v="0"/>
    <x v="0"/>
    <x v="0"/>
    <x v="0"/>
    <x v="0"/>
    <x v="0"/>
    <x v="0"/>
    <x v="0"/>
    <x v="0"/>
    <x v="0"/>
    <x v="8"/>
    <x v="0"/>
    <s v="Pagamento de salário referente a 09-2024"/>
  </r>
  <r>
    <x v="0"/>
    <n v="0"/>
    <n v="0"/>
    <n v="0"/>
    <n v="490"/>
    <x v="3628"/>
    <x v="0"/>
    <x v="0"/>
    <x v="0"/>
    <s v="03.16.15"/>
    <x v="0"/>
    <x v="0"/>
    <x v="0"/>
    <s v="Direção Financeira"/>
    <s v="03.16.15"/>
    <s v="Direção Financeira"/>
    <s v="03.16.15"/>
    <x v="30"/>
    <x v="0"/>
    <x v="0"/>
    <x v="0"/>
    <x v="1"/>
    <x v="0"/>
    <x v="0"/>
    <x v="0"/>
    <x v="7"/>
    <s v="2024-09-19"/>
    <x v="2"/>
    <n v="490"/>
    <x v="0"/>
    <m/>
    <x v="0"/>
    <m/>
    <x v="54"/>
    <n v="100477977"/>
    <x v="0"/>
    <x v="8"/>
    <s v="Direção Financeira"/>
    <s v="ORI"/>
    <x v="0"/>
    <m/>
    <x v="0"/>
    <x v="0"/>
    <x v="0"/>
    <x v="0"/>
    <x v="0"/>
    <x v="0"/>
    <x v="0"/>
    <x v="0"/>
    <x v="0"/>
    <x v="0"/>
    <x v="0"/>
    <s v="Direção Financeira"/>
    <x v="0"/>
    <x v="0"/>
    <x v="0"/>
    <x v="0"/>
    <x v="0"/>
    <x v="0"/>
    <x v="0"/>
    <x v="0"/>
    <x v="0"/>
    <x v="0"/>
    <x v="8"/>
    <x v="0"/>
    <s v="Pagamento de salário referente a 09-2024"/>
  </r>
  <r>
    <x v="0"/>
    <n v="0"/>
    <n v="0"/>
    <n v="0"/>
    <n v="225"/>
    <x v="3628"/>
    <x v="0"/>
    <x v="0"/>
    <x v="0"/>
    <s v="03.16.15"/>
    <x v="0"/>
    <x v="0"/>
    <x v="0"/>
    <s v="Direção Financeira"/>
    <s v="03.16.15"/>
    <s v="Direção Financeira"/>
    <s v="03.16.15"/>
    <x v="48"/>
    <x v="0"/>
    <x v="0"/>
    <x v="0"/>
    <x v="1"/>
    <x v="0"/>
    <x v="0"/>
    <x v="0"/>
    <x v="7"/>
    <s v="2024-09-19"/>
    <x v="2"/>
    <n v="225"/>
    <x v="0"/>
    <m/>
    <x v="0"/>
    <m/>
    <x v="54"/>
    <n v="100477977"/>
    <x v="0"/>
    <x v="8"/>
    <s v="Direção Financeira"/>
    <s v="ORI"/>
    <x v="0"/>
    <m/>
    <x v="0"/>
    <x v="0"/>
    <x v="0"/>
    <x v="0"/>
    <x v="0"/>
    <x v="0"/>
    <x v="0"/>
    <x v="0"/>
    <x v="0"/>
    <x v="0"/>
    <x v="0"/>
    <s v="Direção Financeira"/>
    <x v="0"/>
    <x v="0"/>
    <x v="0"/>
    <x v="0"/>
    <x v="0"/>
    <x v="0"/>
    <x v="0"/>
    <x v="0"/>
    <x v="0"/>
    <x v="0"/>
    <x v="8"/>
    <x v="0"/>
    <s v="Pagamento de salário referente a 09-2024"/>
  </r>
  <r>
    <x v="0"/>
    <n v="0"/>
    <n v="0"/>
    <n v="0"/>
    <n v="4944"/>
    <x v="3628"/>
    <x v="0"/>
    <x v="0"/>
    <x v="0"/>
    <s v="03.16.15"/>
    <x v="0"/>
    <x v="0"/>
    <x v="0"/>
    <s v="Direção Financeira"/>
    <s v="03.16.15"/>
    <s v="Direção Financeira"/>
    <s v="03.16.15"/>
    <x v="64"/>
    <x v="0"/>
    <x v="0"/>
    <x v="0"/>
    <x v="0"/>
    <x v="0"/>
    <x v="0"/>
    <x v="0"/>
    <x v="7"/>
    <s v="2024-09-19"/>
    <x v="2"/>
    <n v="4944"/>
    <x v="0"/>
    <m/>
    <x v="0"/>
    <m/>
    <x v="19"/>
    <n v="100474706"/>
    <x v="0"/>
    <x v="6"/>
    <s v="Direção Financeira"/>
    <s v="ORI"/>
    <x v="0"/>
    <m/>
    <x v="0"/>
    <x v="0"/>
    <x v="0"/>
    <x v="0"/>
    <x v="0"/>
    <x v="0"/>
    <x v="0"/>
    <x v="0"/>
    <x v="0"/>
    <x v="0"/>
    <x v="0"/>
    <s v="Direção Financeira"/>
    <x v="0"/>
    <x v="0"/>
    <x v="0"/>
    <x v="0"/>
    <x v="0"/>
    <x v="0"/>
    <x v="0"/>
    <x v="0"/>
    <x v="0"/>
    <x v="0"/>
    <x v="6"/>
    <x v="0"/>
    <s v="Pagamento de salário referente a 09-2024"/>
  </r>
  <r>
    <x v="0"/>
    <n v="0"/>
    <n v="0"/>
    <n v="0"/>
    <n v="85"/>
    <x v="3628"/>
    <x v="0"/>
    <x v="0"/>
    <x v="0"/>
    <s v="03.16.15"/>
    <x v="0"/>
    <x v="0"/>
    <x v="0"/>
    <s v="Direção Financeira"/>
    <s v="03.16.15"/>
    <s v="Direção Financeira"/>
    <s v="03.16.15"/>
    <x v="29"/>
    <x v="0"/>
    <x v="0"/>
    <x v="0"/>
    <x v="0"/>
    <x v="0"/>
    <x v="0"/>
    <x v="0"/>
    <x v="7"/>
    <s v="2024-09-19"/>
    <x v="2"/>
    <n v="85"/>
    <x v="0"/>
    <m/>
    <x v="0"/>
    <m/>
    <x v="19"/>
    <n v="100474706"/>
    <x v="0"/>
    <x v="6"/>
    <s v="Direção Financeira"/>
    <s v="ORI"/>
    <x v="0"/>
    <m/>
    <x v="0"/>
    <x v="0"/>
    <x v="0"/>
    <x v="0"/>
    <x v="0"/>
    <x v="0"/>
    <x v="0"/>
    <x v="0"/>
    <x v="0"/>
    <x v="0"/>
    <x v="0"/>
    <s v="Direção Financeira"/>
    <x v="0"/>
    <x v="0"/>
    <x v="0"/>
    <x v="0"/>
    <x v="0"/>
    <x v="0"/>
    <x v="0"/>
    <x v="0"/>
    <x v="0"/>
    <x v="0"/>
    <x v="6"/>
    <x v="0"/>
    <s v="Pagamento de salário referente a 09-2024"/>
  </r>
  <r>
    <x v="0"/>
    <n v="0"/>
    <n v="0"/>
    <n v="0"/>
    <n v="3035"/>
    <x v="3628"/>
    <x v="0"/>
    <x v="0"/>
    <x v="0"/>
    <s v="03.16.15"/>
    <x v="0"/>
    <x v="0"/>
    <x v="0"/>
    <s v="Direção Financeira"/>
    <s v="03.16.15"/>
    <s v="Direção Financeira"/>
    <s v="03.16.15"/>
    <x v="28"/>
    <x v="0"/>
    <x v="0"/>
    <x v="0"/>
    <x v="0"/>
    <x v="0"/>
    <x v="0"/>
    <x v="0"/>
    <x v="7"/>
    <s v="2024-09-19"/>
    <x v="2"/>
    <n v="3035"/>
    <x v="0"/>
    <m/>
    <x v="0"/>
    <m/>
    <x v="19"/>
    <n v="100474706"/>
    <x v="0"/>
    <x v="6"/>
    <s v="Direção Financeira"/>
    <s v="ORI"/>
    <x v="0"/>
    <m/>
    <x v="0"/>
    <x v="0"/>
    <x v="0"/>
    <x v="0"/>
    <x v="0"/>
    <x v="0"/>
    <x v="0"/>
    <x v="0"/>
    <x v="0"/>
    <x v="0"/>
    <x v="0"/>
    <s v="Direção Financeira"/>
    <x v="0"/>
    <x v="0"/>
    <x v="0"/>
    <x v="0"/>
    <x v="0"/>
    <x v="0"/>
    <x v="0"/>
    <x v="0"/>
    <x v="0"/>
    <x v="0"/>
    <x v="6"/>
    <x v="0"/>
    <s v="Pagamento de salário referente a 09-2024"/>
  </r>
  <r>
    <x v="0"/>
    <n v="0"/>
    <n v="0"/>
    <n v="0"/>
    <n v="45198"/>
    <x v="3628"/>
    <x v="0"/>
    <x v="0"/>
    <x v="0"/>
    <s v="03.16.15"/>
    <x v="0"/>
    <x v="0"/>
    <x v="0"/>
    <s v="Direção Financeira"/>
    <s v="03.16.15"/>
    <s v="Direção Financeira"/>
    <s v="03.16.15"/>
    <x v="30"/>
    <x v="0"/>
    <x v="0"/>
    <x v="0"/>
    <x v="1"/>
    <x v="0"/>
    <x v="0"/>
    <x v="0"/>
    <x v="7"/>
    <s v="2024-09-19"/>
    <x v="2"/>
    <n v="45198"/>
    <x v="0"/>
    <m/>
    <x v="0"/>
    <m/>
    <x v="19"/>
    <n v="100474706"/>
    <x v="0"/>
    <x v="6"/>
    <s v="Direção Financeira"/>
    <s v="ORI"/>
    <x v="0"/>
    <m/>
    <x v="0"/>
    <x v="0"/>
    <x v="0"/>
    <x v="0"/>
    <x v="0"/>
    <x v="0"/>
    <x v="0"/>
    <x v="0"/>
    <x v="0"/>
    <x v="0"/>
    <x v="0"/>
    <s v="Direção Financeira"/>
    <x v="0"/>
    <x v="0"/>
    <x v="0"/>
    <x v="0"/>
    <x v="0"/>
    <x v="0"/>
    <x v="0"/>
    <x v="0"/>
    <x v="0"/>
    <x v="0"/>
    <x v="6"/>
    <x v="0"/>
    <s v="Pagamento de salário referente a 09-2024"/>
  </r>
  <r>
    <x v="0"/>
    <n v="0"/>
    <n v="0"/>
    <n v="0"/>
    <n v="20510"/>
    <x v="3628"/>
    <x v="0"/>
    <x v="0"/>
    <x v="0"/>
    <s v="03.16.15"/>
    <x v="0"/>
    <x v="0"/>
    <x v="0"/>
    <s v="Direção Financeira"/>
    <s v="03.16.15"/>
    <s v="Direção Financeira"/>
    <s v="03.16.15"/>
    <x v="48"/>
    <x v="0"/>
    <x v="0"/>
    <x v="0"/>
    <x v="1"/>
    <x v="0"/>
    <x v="0"/>
    <x v="0"/>
    <x v="7"/>
    <s v="2024-09-19"/>
    <x v="2"/>
    <n v="20510"/>
    <x v="0"/>
    <m/>
    <x v="0"/>
    <m/>
    <x v="19"/>
    <n v="100474706"/>
    <x v="0"/>
    <x v="6"/>
    <s v="Direção Financeira"/>
    <s v="ORI"/>
    <x v="0"/>
    <m/>
    <x v="0"/>
    <x v="0"/>
    <x v="0"/>
    <x v="0"/>
    <x v="0"/>
    <x v="0"/>
    <x v="0"/>
    <x v="0"/>
    <x v="0"/>
    <x v="0"/>
    <x v="0"/>
    <s v="Direção Financeira"/>
    <x v="0"/>
    <x v="0"/>
    <x v="0"/>
    <x v="0"/>
    <x v="0"/>
    <x v="0"/>
    <x v="0"/>
    <x v="0"/>
    <x v="0"/>
    <x v="0"/>
    <x v="6"/>
    <x v="0"/>
    <s v="Pagamento de salário referente a 09-2024"/>
  </r>
  <r>
    <x v="0"/>
    <n v="0"/>
    <n v="0"/>
    <n v="0"/>
    <n v="58814"/>
    <x v="3628"/>
    <x v="0"/>
    <x v="0"/>
    <x v="0"/>
    <s v="03.16.15"/>
    <x v="0"/>
    <x v="0"/>
    <x v="0"/>
    <s v="Direção Financeira"/>
    <s v="03.16.15"/>
    <s v="Direção Financeira"/>
    <s v="03.16.15"/>
    <x v="64"/>
    <x v="0"/>
    <x v="0"/>
    <x v="0"/>
    <x v="0"/>
    <x v="0"/>
    <x v="0"/>
    <x v="0"/>
    <x v="7"/>
    <s v="2024-09-19"/>
    <x v="2"/>
    <n v="58814"/>
    <x v="0"/>
    <m/>
    <x v="0"/>
    <m/>
    <x v="9"/>
    <n v="100474693"/>
    <x v="0"/>
    <x v="0"/>
    <s v="Direção Financeira"/>
    <s v="ORI"/>
    <x v="0"/>
    <m/>
    <x v="0"/>
    <x v="0"/>
    <x v="0"/>
    <x v="0"/>
    <x v="0"/>
    <x v="0"/>
    <x v="0"/>
    <x v="0"/>
    <x v="0"/>
    <x v="0"/>
    <x v="0"/>
    <s v="Direção Financeira"/>
    <x v="0"/>
    <x v="0"/>
    <x v="0"/>
    <x v="0"/>
    <x v="0"/>
    <x v="0"/>
    <x v="0"/>
    <x v="0"/>
    <x v="0"/>
    <x v="0"/>
    <x v="0"/>
    <x v="0"/>
    <s v="Pagamento de salário referente a 09-2024"/>
  </r>
  <r>
    <x v="0"/>
    <n v="0"/>
    <n v="0"/>
    <n v="0"/>
    <n v="1021"/>
    <x v="3628"/>
    <x v="0"/>
    <x v="0"/>
    <x v="0"/>
    <s v="03.16.15"/>
    <x v="0"/>
    <x v="0"/>
    <x v="0"/>
    <s v="Direção Financeira"/>
    <s v="03.16.15"/>
    <s v="Direção Financeira"/>
    <s v="03.16.15"/>
    <x v="29"/>
    <x v="0"/>
    <x v="0"/>
    <x v="0"/>
    <x v="0"/>
    <x v="0"/>
    <x v="0"/>
    <x v="0"/>
    <x v="7"/>
    <s v="2024-09-19"/>
    <x v="2"/>
    <n v="1021"/>
    <x v="0"/>
    <m/>
    <x v="0"/>
    <m/>
    <x v="9"/>
    <n v="100474693"/>
    <x v="0"/>
    <x v="0"/>
    <s v="Direção Financeira"/>
    <s v="ORI"/>
    <x v="0"/>
    <m/>
    <x v="0"/>
    <x v="0"/>
    <x v="0"/>
    <x v="0"/>
    <x v="0"/>
    <x v="0"/>
    <x v="0"/>
    <x v="0"/>
    <x v="0"/>
    <x v="0"/>
    <x v="0"/>
    <s v="Direção Financeira"/>
    <x v="0"/>
    <x v="0"/>
    <x v="0"/>
    <x v="0"/>
    <x v="0"/>
    <x v="0"/>
    <x v="0"/>
    <x v="0"/>
    <x v="0"/>
    <x v="0"/>
    <x v="0"/>
    <x v="0"/>
    <s v="Pagamento de salário referente a 09-2024"/>
  </r>
  <r>
    <x v="0"/>
    <n v="0"/>
    <n v="0"/>
    <n v="0"/>
    <n v="36110"/>
    <x v="3628"/>
    <x v="0"/>
    <x v="0"/>
    <x v="0"/>
    <s v="03.16.15"/>
    <x v="0"/>
    <x v="0"/>
    <x v="0"/>
    <s v="Direção Financeira"/>
    <s v="03.16.15"/>
    <s v="Direção Financeira"/>
    <s v="03.16.15"/>
    <x v="28"/>
    <x v="0"/>
    <x v="0"/>
    <x v="0"/>
    <x v="0"/>
    <x v="0"/>
    <x v="0"/>
    <x v="0"/>
    <x v="7"/>
    <s v="2024-09-19"/>
    <x v="2"/>
    <n v="36110"/>
    <x v="0"/>
    <m/>
    <x v="0"/>
    <m/>
    <x v="9"/>
    <n v="100474693"/>
    <x v="0"/>
    <x v="0"/>
    <s v="Direção Financeira"/>
    <s v="ORI"/>
    <x v="0"/>
    <m/>
    <x v="0"/>
    <x v="0"/>
    <x v="0"/>
    <x v="0"/>
    <x v="0"/>
    <x v="0"/>
    <x v="0"/>
    <x v="0"/>
    <x v="0"/>
    <x v="0"/>
    <x v="0"/>
    <s v="Direção Financeira"/>
    <x v="0"/>
    <x v="0"/>
    <x v="0"/>
    <x v="0"/>
    <x v="0"/>
    <x v="0"/>
    <x v="0"/>
    <x v="0"/>
    <x v="0"/>
    <x v="0"/>
    <x v="0"/>
    <x v="0"/>
    <s v="Pagamento de salário referente a 09-2024"/>
  </r>
  <r>
    <x v="0"/>
    <n v="0"/>
    <n v="0"/>
    <n v="0"/>
    <n v="537643"/>
    <x v="3628"/>
    <x v="0"/>
    <x v="0"/>
    <x v="0"/>
    <s v="03.16.15"/>
    <x v="0"/>
    <x v="0"/>
    <x v="0"/>
    <s v="Direção Financeira"/>
    <s v="03.16.15"/>
    <s v="Direção Financeira"/>
    <s v="03.16.15"/>
    <x v="30"/>
    <x v="0"/>
    <x v="0"/>
    <x v="0"/>
    <x v="1"/>
    <x v="0"/>
    <x v="0"/>
    <x v="0"/>
    <x v="7"/>
    <s v="2024-09-19"/>
    <x v="2"/>
    <n v="537643"/>
    <x v="0"/>
    <m/>
    <x v="0"/>
    <m/>
    <x v="9"/>
    <n v="100474693"/>
    <x v="0"/>
    <x v="0"/>
    <s v="Direção Financeira"/>
    <s v="ORI"/>
    <x v="0"/>
    <m/>
    <x v="0"/>
    <x v="0"/>
    <x v="0"/>
    <x v="0"/>
    <x v="0"/>
    <x v="0"/>
    <x v="0"/>
    <x v="0"/>
    <x v="0"/>
    <x v="0"/>
    <x v="0"/>
    <s v="Direção Financeira"/>
    <x v="0"/>
    <x v="0"/>
    <x v="0"/>
    <x v="0"/>
    <x v="0"/>
    <x v="0"/>
    <x v="0"/>
    <x v="0"/>
    <x v="0"/>
    <x v="0"/>
    <x v="0"/>
    <x v="0"/>
    <s v="Pagamento de salário referente a 09-2024"/>
  </r>
  <r>
    <x v="0"/>
    <n v="0"/>
    <n v="0"/>
    <n v="0"/>
    <n v="243937"/>
    <x v="3628"/>
    <x v="0"/>
    <x v="0"/>
    <x v="0"/>
    <s v="03.16.15"/>
    <x v="0"/>
    <x v="0"/>
    <x v="0"/>
    <s v="Direção Financeira"/>
    <s v="03.16.15"/>
    <s v="Direção Financeira"/>
    <s v="03.16.15"/>
    <x v="48"/>
    <x v="0"/>
    <x v="0"/>
    <x v="0"/>
    <x v="1"/>
    <x v="0"/>
    <x v="0"/>
    <x v="0"/>
    <x v="7"/>
    <s v="2024-09-19"/>
    <x v="2"/>
    <n v="243937"/>
    <x v="0"/>
    <m/>
    <x v="0"/>
    <m/>
    <x v="9"/>
    <n v="100474693"/>
    <x v="0"/>
    <x v="0"/>
    <s v="Direção Financeira"/>
    <s v="ORI"/>
    <x v="0"/>
    <m/>
    <x v="0"/>
    <x v="0"/>
    <x v="0"/>
    <x v="0"/>
    <x v="0"/>
    <x v="0"/>
    <x v="0"/>
    <x v="0"/>
    <x v="0"/>
    <x v="0"/>
    <x v="0"/>
    <s v="Direção Financeira"/>
    <x v="0"/>
    <x v="0"/>
    <x v="0"/>
    <x v="0"/>
    <x v="0"/>
    <x v="0"/>
    <x v="0"/>
    <x v="0"/>
    <x v="0"/>
    <x v="0"/>
    <x v="0"/>
    <x v="0"/>
    <s v="Pagamento de salário referente a 09-2024"/>
  </r>
  <r>
    <x v="0"/>
    <n v="0"/>
    <n v="0"/>
    <n v="0"/>
    <n v="10834"/>
    <x v="3629"/>
    <x v="0"/>
    <x v="1"/>
    <x v="0"/>
    <s v="80.02.01"/>
    <x v="2"/>
    <x v="2"/>
    <x v="2"/>
    <s v="Retenções Iur"/>
    <s v="80.02.01"/>
    <s v="Retenções Iur"/>
    <s v="80.02.01"/>
    <x v="2"/>
    <x v="0"/>
    <x v="1"/>
    <x v="0"/>
    <x v="1"/>
    <x v="2"/>
    <x v="2"/>
    <x v="0"/>
    <x v="7"/>
    <s v="2024-09-19"/>
    <x v="2"/>
    <n v="10834"/>
    <x v="0"/>
    <m/>
    <x v="0"/>
    <m/>
    <x v="2"/>
    <n v="100474696"/>
    <x v="0"/>
    <x v="0"/>
    <s v="Retenções Iur"/>
    <s v="ORI"/>
    <x v="0"/>
    <s v="RIUR"/>
    <x v="0"/>
    <x v="0"/>
    <x v="0"/>
    <x v="0"/>
    <x v="0"/>
    <x v="0"/>
    <x v="0"/>
    <x v="0"/>
    <x v="0"/>
    <x v="0"/>
    <x v="0"/>
    <s v="Retenções Iur"/>
    <x v="0"/>
    <x v="0"/>
    <x v="0"/>
    <x v="0"/>
    <x v="2"/>
    <x v="0"/>
    <x v="0"/>
    <x v="0"/>
    <x v="0"/>
    <x v="1"/>
    <x v="0"/>
    <x v="0"/>
    <s v="RETENCAO OT"/>
  </r>
  <r>
    <x v="0"/>
    <n v="0"/>
    <n v="0"/>
    <n v="0"/>
    <n v="8213"/>
    <x v="3630"/>
    <x v="0"/>
    <x v="1"/>
    <x v="0"/>
    <s v="80.02.10.01"/>
    <x v="16"/>
    <x v="2"/>
    <x v="2"/>
    <s v="Outros"/>
    <s v="80.02.10"/>
    <s v="Outros"/>
    <s v="80.02.10"/>
    <x v="37"/>
    <x v="0"/>
    <x v="1"/>
    <x v="0"/>
    <x v="1"/>
    <x v="2"/>
    <x v="2"/>
    <x v="0"/>
    <x v="7"/>
    <s v="2024-09-19"/>
    <x v="2"/>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411"/>
    <x v="3631"/>
    <x v="0"/>
    <x v="1"/>
    <x v="0"/>
    <s v="80.02.01"/>
    <x v="2"/>
    <x v="2"/>
    <x v="2"/>
    <s v="Retenções Iur"/>
    <s v="80.02.01"/>
    <s v="Retenções Iur"/>
    <s v="80.02.01"/>
    <x v="2"/>
    <x v="0"/>
    <x v="1"/>
    <x v="0"/>
    <x v="1"/>
    <x v="2"/>
    <x v="2"/>
    <x v="0"/>
    <x v="7"/>
    <s v="2024-09-19"/>
    <x v="2"/>
    <n v="6411"/>
    <x v="0"/>
    <m/>
    <x v="0"/>
    <m/>
    <x v="2"/>
    <n v="100474696"/>
    <x v="0"/>
    <x v="0"/>
    <s v="Retenções Iur"/>
    <s v="ORI"/>
    <x v="0"/>
    <s v="RIUR"/>
    <x v="0"/>
    <x v="0"/>
    <x v="0"/>
    <x v="0"/>
    <x v="0"/>
    <x v="0"/>
    <x v="0"/>
    <x v="0"/>
    <x v="0"/>
    <x v="0"/>
    <x v="0"/>
    <s v="Retenções Iur"/>
    <x v="0"/>
    <x v="0"/>
    <x v="0"/>
    <x v="0"/>
    <x v="2"/>
    <x v="0"/>
    <x v="0"/>
    <x v="0"/>
    <x v="0"/>
    <x v="1"/>
    <x v="0"/>
    <x v="0"/>
    <s v="RETENCAO OT"/>
  </r>
  <r>
    <x v="0"/>
    <n v="0"/>
    <n v="0"/>
    <n v="0"/>
    <n v="14979"/>
    <x v="3632"/>
    <x v="0"/>
    <x v="1"/>
    <x v="0"/>
    <s v="80.02.01"/>
    <x v="2"/>
    <x v="2"/>
    <x v="2"/>
    <s v="Retenções Iur"/>
    <s v="80.02.01"/>
    <s v="Retenções Iur"/>
    <s v="80.02.01"/>
    <x v="2"/>
    <x v="0"/>
    <x v="1"/>
    <x v="0"/>
    <x v="1"/>
    <x v="2"/>
    <x v="2"/>
    <x v="0"/>
    <x v="7"/>
    <s v="2024-09-19"/>
    <x v="2"/>
    <n v="14979"/>
    <x v="0"/>
    <m/>
    <x v="0"/>
    <m/>
    <x v="2"/>
    <n v="100474696"/>
    <x v="0"/>
    <x v="0"/>
    <s v="Retenções Iur"/>
    <s v="ORI"/>
    <x v="0"/>
    <s v="RIUR"/>
    <x v="0"/>
    <x v="0"/>
    <x v="0"/>
    <x v="0"/>
    <x v="0"/>
    <x v="0"/>
    <x v="0"/>
    <x v="0"/>
    <x v="0"/>
    <x v="0"/>
    <x v="0"/>
    <s v="Retenções Iur"/>
    <x v="0"/>
    <x v="0"/>
    <x v="0"/>
    <x v="0"/>
    <x v="2"/>
    <x v="0"/>
    <x v="0"/>
    <x v="0"/>
    <x v="0"/>
    <x v="1"/>
    <x v="0"/>
    <x v="0"/>
    <s v="RETENCAO OT"/>
  </r>
  <r>
    <x v="0"/>
    <n v="0"/>
    <n v="0"/>
    <n v="0"/>
    <n v="9792"/>
    <x v="3633"/>
    <x v="0"/>
    <x v="1"/>
    <x v="0"/>
    <s v="80.02.10.01"/>
    <x v="16"/>
    <x v="2"/>
    <x v="2"/>
    <s v="Outros"/>
    <s v="80.02.10"/>
    <s v="Outros"/>
    <s v="80.02.10"/>
    <x v="37"/>
    <x v="0"/>
    <x v="1"/>
    <x v="0"/>
    <x v="1"/>
    <x v="2"/>
    <x v="2"/>
    <x v="0"/>
    <x v="7"/>
    <s v="2024-09-19"/>
    <x v="2"/>
    <n v="9792"/>
    <x v="0"/>
    <m/>
    <x v="0"/>
    <m/>
    <x v="19"/>
    <n v="100474706"/>
    <x v="0"/>
    <x v="0"/>
    <s v="Retençoes Previdencia Social"/>
    <s v="ORI"/>
    <x v="0"/>
    <s v="RPS"/>
    <x v="0"/>
    <x v="0"/>
    <x v="0"/>
    <x v="0"/>
    <x v="0"/>
    <x v="0"/>
    <x v="0"/>
    <x v="0"/>
    <x v="0"/>
    <x v="0"/>
    <x v="0"/>
    <s v="Retençoes Previdencia Social"/>
    <x v="0"/>
    <x v="0"/>
    <x v="0"/>
    <x v="0"/>
    <x v="2"/>
    <x v="0"/>
    <x v="0"/>
    <x v="0"/>
    <x v="0"/>
    <x v="1"/>
    <x v="0"/>
    <x v="0"/>
    <s v="RETENCAO OT"/>
  </r>
  <r>
    <x v="2"/>
    <n v="0"/>
    <n v="0"/>
    <n v="0"/>
    <n v="24640"/>
    <x v="3634"/>
    <x v="0"/>
    <x v="0"/>
    <x v="0"/>
    <s v="80.02.10.24"/>
    <x v="47"/>
    <x v="2"/>
    <x v="2"/>
    <s v="Outros"/>
    <s v="80.02.10"/>
    <s v="Outros"/>
    <s v="80.02.10"/>
    <x v="62"/>
    <x v="0"/>
    <x v="5"/>
    <x v="13"/>
    <x v="1"/>
    <x v="2"/>
    <x v="0"/>
    <x v="0"/>
    <x v="10"/>
    <s v="2024-11-11"/>
    <x v="3"/>
    <n v="24640"/>
    <x v="0"/>
    <m/>
    <x v="0"/>
    <m/>
    <x v="320"/>
    <n v="100478962"/>
    <x v="0"/>
    <x v="0"/>
    <s v="Retenções SIACSA"/>
    <s v="ORI"/>
    <x v="0"/>
    <s v="SIACSA"/>
    <x v="0"/>
    <x v="0"/>
    <x v="0"/>
    <x v="0"/>
    <x v="0"/>
    <x v="0"/>
    <x v="0"/>
    <x v="0"/>
    <x v="0"/>
    <x v="0"/>
    <x v="0"/>
    <s v="Retenções SIACSA"/>
    <x v="0"/>
    <x v="0"/>
    <x v="0"/>
    <x v="0"/>
    <x v="2"/>
    <x v="0"/>
    <x v="0"/>
    <x v="0"/>
    <x v="0"/>
    <x v="1"/>
    <x v="0"/>
    <x v="0"/>
    <s v="Transferência a favor SIACSA dos descontos efetuada nos salário dos funcionários, referente a mês de Abril até Outubro de 2024, conforme justificativo em anexo. "/>
  </r>
  <r>
    <x v="1"/>
    <n v="0"/>
    <n v="0"/>
    <n v="0"/>
    <n v="2825387"/>
    <x v="3635"/>
    <x v="0"/>
    <x v="0"/>
    <x v="0"/>
    <s v="03.16.15"/>
    <x v="0"/>
    <x v="0"/>
    <x v="0"/>
    <s v="Direção Financeira"/>
    <s v="03.16.15"/>
    <s v="Direção Financeira"/>
    <s v="03.16.15"/>
    <x v="55"/>
    <x v="0"/>
    <x v="0"/>
    <x v="0"/>
    <x v="0"/>
    <x v="0"/>
    <x v="1"/>
    <x v="0"/>
    <x v="10"/>
    <s v="2024-11-13"/>
    <x v="3"/>
    <n v="2825387"/>
    <x v="0"/>
    <m/>
    <x v="0"/>
    <m/>
    <x v="12"/>
    <n v="100478565"/>
    <x v="0"/>
    <x v="0"/>
    <s v="Direção Financeira"/>
    <s v="ORI"/>
    <x v="0"/>
    <m/>
    <x v="0"/>
    <x v="0"/>
    <x v="0"/>
    <x v="0"/>
    <x v="0"/>
    <x v="0"/>
    <x v="0"/>
    <x v="0"/>
    <x v="0"/>
    <x v="0"/>
    <x v="0"/>
    <s v="Direção Financeira"/>
    <x v="0"/>
    <x v="0"/>
    <x v="0"/>
    <x v="0"/>
    <x v="0"/>
    <x v="0"/>
    <x v="0"/>
    <x v="0"/>
    <x v="0"/>
    <x v="0"/>
    <x v="0"/>
    <x v="0"/>
    <s v="Liquidação de auto nº12, referente ao pagamento dos trabalhos da rede de adução em ribeira de São Miguel, conforme anexo."/>
  </r>
  <r>
    <x v="0"/>
    <n v="0"/>
    <n v="0"/>
    <n v="0"/>
    <n v="28325"/>
    <x v="3636"/>
    <x v="0"/>
    <x v="1"/>
    <x v="0"/>
    <s v="03.03.10"/>
    <x v="8"/>
    <x v="0"/>
    <x v="4"/>
    <s v="Receitas Da Câmara"/>
    <s v="03.03.10"/>
    <s v="Receitas Da Câmara"/>
    <s v="03.03.10"/>
    <x v="45"/>
    <x v="0"/>
    <x v="6"/>
    <x v="10"/>
    <x v="0"/>
    <x v="0"/>
    <x v="2"/>
    <x v="0"/>
    <x v="8"/>
    <s v="2024-10-17"/>
    <x v="3"/>
    <n v="28325"/>
    <x v="0"/>
    <m/>
    <x v="0"/>
    <m/>
    <x v="6"/>
    <n v="100474914"/>
    <x v="0"/>
    <x v="0"/>
    <s v="Receitas Da Câmara"/>
    <s v="EXT"/>
    <x v="0"/>
    <s v="RDC"/>
    <x v="0"/>
    <x v="0"/>
    <x v="0"/>
    <x v="0"/>
    <x v="0"/>
    <x v="0"/>
    <x v="0"/>
    <x v="0"/>
    <x v="0"/>
    <x v="0"/>
    <x v="0"/>
    <s v="Receitas Da Câmara"/>
    <x v="0"/>
    <x v="0"/>
    <x v="0"/>
    <x v="0"/>
    <x v="0"/>
    <x v="0"/>
    <x v="0"/>
    <x v="0"/>
    <x v="0"/>
    <x v="0"/>
    <x v="0"/>
    <x v="0"/>
    <s v="Rateio Janeiro."/>
  </r>
  <r>
    <x v="0"/>
    <n v="0"/>
    <n v="0"/>
    <n v="0"/>
    <n v="2000"/>
    <x v="3637"/>
    <x v="0"/>
    <x v="0"/>
    <x v="0"/>
    <s v="03.16.15"/>
    <x v="0"/>
    <x v="0"/>
    <x v="0"/>
    <s v="Direção Financeira"/>
    <s v="03.16.15"/>
    <s v="Direção Financeira"/>
    <s v="03.16.15"/>
    <x v="3"/>
    <x v="0"/>
    <x v="0"/>
    <x v="1"/>
    <x v="0"/>
    <x v="0"/>
    <x v="0"/>
    <x v="0"/>
    <x v="10"/>
    <s v="2024-11-27"/>
    <x v="3"/>
    <n v="2000"/>
    <x v="0"/>
    <m/>
    <x v="0"/>
    <m/>
    <x v="42"/>
    <n v="100476245"/>
    <x v="0"/>
    <x v="0"/>
    <s v="Direção Financeira"/>
    <s v="ORI"/>
    <x v="0"/>
    <m/>
    <x v="0"/>
    <x v="0"/>
    <x v="0"/>
    <x v="0"/>
    <x v="0"/>
    <x v="0"/>
    <x v="0"/>
    <x v="0"/>
    <x v="0"/>
    <x v="0"/>
    <x v="0"/>
    <s v="Direção Financeira"/>
    <x v="0"/>
    <x v="0"/>
    <x v="0"/>
    <x v="0"/>
    <x v="0"/>
    <x v="0"/>
    <x v="0"/>
    <x v="0"/>
    <x v="0"/>
    <x v="0"/>
    <x v="0"/>
    <x v="0"/>
    <s v="Ajuda de custo a favor do Sr. Adilson Do Rosario Fernandes Silva, pela sua deslocação em missão de serviço a cidade da Praia no 27/11 de 2024, conforme justificativo em anexo. "/>
  </r>
  <r>
    <x v="0"/>
    <n v="0"/>
    <n v="0"/>
    <n v="0"/>
    <n v="8379"/>
    <x v="3638"/>
    <x v="0"/>
    <x v="1"/>
    <x v="0"/>
    <s v="80.02.01"/>
    <x v="2"/>
    <x v="2"/>
    <x v="2"/>
    <s v="Retenções Iur"/>
    <s v="80.02.01"/>
    <s v="Retenções Iur"/>
    <s v="80.02.01"/>
    <x v="2"/>
    <x v="0"/>
    <x v="1"/>
    <x v="0"/>
    <x v="1"/>
    <x v="2"/>
    <x v="2"/>
    <x v="0"/>
    <x v="10"/>
    <s v="2024-11-22"/>
    <x v="3"/>
    <n v="8379"/>
    <x v="0"/>
    <m/>
    <x v="0"/>
    <m/>
    <x v="2"/>
    <n v="100474696"/>
    <x v="0"/>
    <x v="0"/>
    <s v="Retenções Iur"/>
    <s v="ORI"/>
    <x v="0"/>
    <s v="RIUR"/>
    <x v="0"/>
    <x v="0"/>
    <x v="0"/>
    <x v="0"/>
    <x v="0"/>
    <x v="0"/>
    <x v="0"/>
    <x v="0"/>
    <x v="0"/>
    <x v="0"/>
    <x v="0"/>
    <s v="Retenções Iur"/>
    <x v="0"/>
    <x v="0"/>
    <x v="0"/>
    <x v="0"/>
    <x v="2"/>
    <x v="0"/>
    <x v="0"/>
    <x v="0"/>
    <x v="0"/>
    <x v="1"/>
    <x v="0"/>
    <x v="0"/>
    <s v="RETENCAO OT"/>
  </r>
  <r>
    <x v="0"/>
    <n v="0"/>
    <n v="0"/>
    <n v="0"/>
    <n v="6240"/>
    <x v="3639"/>
    <x v="0"/>
    <x v="1"/>
    <x v="0"/>
    <s v="80.02.10.01"/>
    <x v="16"/>
    <x v="2"/>
    <x v="2"/>
    <s v="Outros"/>
    <s v="80.02.10"/>
    <s v="Outros"/>
    <s v="80.02.10"/>
    <x v="37"/>
    <x v="0"/>
    <x v="1"/>
    <x v="0"/>
    <x v="1"/>
    <x v="2"/>
    <x v="2"/>
    <x v="0"/>
    <x v="10"/>
    <s v="2024-11-22"/>
    <x v="3"/>
    <n v="62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37600"/>
    <x v="3640"/>
    <x v="0"/>
    <x v="0"/>
    <x v="0"/>
    <s v="03.16.15"/>
    <x v="0"/>
    <x v="0"/>
    <x v="0"/>
    <s v="Direção Financeira"/>
    <s v="03.16.15"/>
    <s v="Direção Financeira"/>
    <s v="03.16.15"/>
    <x v="53"/>
    <x v="0"/>
    <x v="0"/>
    <x v="0"/>
    <x v="0"/>
    <x v="0"/>
    <x v="0"/>
    <x v="0"/>
    <x v="10"/>
    <s v="2024-11-28"/>
    <x v="3"/>
    <n v="37600"/>
    <x v="0"/>
    <m/>
    <x v="0"/>
    <m/>
    <x v="92"/>
    <n v="100479413"/>
    <x v="0"/>
    <x v="0"/>
    <s v="Direção Financeira"/>
    <s v="ORI"/>
    <x v="0"/>
    <m/>
    <x v="0"/>
    <x v="0"/>
    <x v="0"/>
    <x v="0"/>
    <x v="0"/>
    <x v="0"/>
    <x v="0"/>
    <x v="0"/>
    <x v="0"/>
    <x v="0"/>
    <x v="0"/>
    <s v="Direção Financeira"/>
    <x v="0"/>
    <x v="0"/>
    <x v="0"/>
    <x v="0"/>
    <x v="0"/>
    <x v="0"/>
    <x v="0"/>
    <x v="0"/>
    <x v="0"/>
    <x v="0"/>
    <x v="0"/>
    <x v="0"/>
    <s v="Pagamento a favor de Silvia Antunes, pela a aquisição de uma impressora multifunções para o centro multiuso de Achada Bolanha, conforme anexo."/>
  </r>
  <r>
    <x v="1"/>
    <n v="0"/>
    <n v="0"/>
    <n v="0"/>
    <n v="25500"/>
    <x v="3430"/>
    <x v="0"/>
    <x v="0"/>
    <x v="0"/>
    <s v="01.27.06.72"/>
    <x v="32"/>
    <x v="1"/>
    <x v="1"/>
    <s v="Requalificação Urbana e habitação"/>
    <s v="01.27.06"/>
    <s v="Requalificação Urbana e habitação"/>
    <s v="01.27.06"/>
    <x v="1"/>
    <x v="0"/>
    <x v="0"/>
    <x v="0"/>
    <x v="0"/>
    <x v="1"/>
    <x v="1"/>
    <x v="0"/>
    <x v="10"/>
    <s v="2024-11-29"/>
    <x v="3"/>
    <n v="25500"/>
    <x v="0"/>
    <m/>
    <x v="0"/>
    <m/>
    <x v="37"/>
    <n v="100476501"/>
    <x v="0"/>
    <x v="0"/>
    <s v="Manutenção e Reabilitação de Edificios Municipais"/>
    <s v="ORI"/>
    <x v="0"/>
    <m/>
    <x v="0"/>
    <x v="0"/>
    <x v="0"/>
    <x v="0"/>
    <x v="0"/>
    <x v="0"/>
    <x v="0"/>
    <x v="0"/>
    <x v="0"/>
    <x v="0"/>
    <x v="0"/>
    <s v="Manutenção e Reabilitação de Edificios Municipais"/>
    <x v="0"/>
    <x v="0"/>
    <x v="0"/>
    <x v="0"/>
    <x v="1"/>
    <x v="0"/>
    <x v="0"/>
    <x v="0"/>
    <x v="0"/>
    <x v="0"/>
    <x v="0"/>
    <x v="0"/>
    <s v="Pagamento referente colocação de lâmpadas e globos para iluminação, conforme proposta em anexo."/>
  </r>
  <r>
    <x v="0"/>
    <n v="0"/>
    <n v="0"/>
    <n v="0"/>
    <n v="32662"/>
    <x v="3641"/>
    <x v="0"/>
    <x v="0"/>
    <x v="0"/>
    <s v="03.16.02"/>
    <x v="3"/>
    <x v="0"/>
    <x v="0"/>
    <s v="Gabinete do Presidente"/>
    <s v="03.16.02"/>
    <s v="Gabinete do Presidente"/>
    <s v="03.16.02"/>
    <x v="28"/>
    <x v="0"/>
    <x v="0"/>
    <x v="0"/>
    <x v="0"/>
    <x v="0"/>
    <x v="0"/>
    <x v="0"/>
    <x v="10"/>
    <s v="2024-11-29"/>
    <x v="3"/>
    <n v="32662"/>
    <x v="0"/>
    <m/>
    <x v="0"/>
    <m/>
    <x v="56"/>
    <n v="100433332"/>
    <x v="0"/>
    <x v="0"/>
    <s v="Gabinete do Presidente"/>
    <s v="ORI"/>
    <x v="0"/>
    <m/>
    <x v="0"/>
    <x v="0"/>
    <x v="0"/>
    <x v="0"/>
    <x v="0"/>
    <x v="0"/>
    <x v="0"/>
    <x v="0"/>
    <x v="0"/>
    <x v="0"/>
    <x v="0"/>
    <s v="Gabinete do Presidente"/>
    <x v="0"/>
    <x v="0"/>
    <x v="0"/>
    <x v="0"/>
    <x v="0"/>
    <x v="0"/>
    <x v="0"/>
    <x v="0"/>
    <x v="0"/>
    <x v="0"/>
    <x v="0"/>
    <x v="0"/>
    <s v="Pagamento a favor do Sr. ALBERTINO JÚLIO AURORA LOPES FERNANDES PINA, correspondente aos 14 dias de substituição do cargo do Presidente da Câmara Municipal no M~es de outubro de 2024, conforme anexo"/>
  </r>
  <r>
    <x v="0"/>
    <n v="0"/>
    <n v="0"/>
    <n v="0"/>
    <n v="63462"/>
    <x v="3641"/>
    <x v="0"/>
    <x v="0"/>
    <x v="0"/>
    <s v="03.16.02"/>
    <x v="3"/>
    <x v="0"/>
    <x v="0"/>
    <s v="Gabinete do Presidente"/>
    <s v="03.16.02"/>
    <s v="Gabinete do Presidente"/>
    <s v="03.16.02"/>
    <x v="49"/>
    <x v="0"/>
    <x v="0"/>
    <x v="0"/>
    <x v="1"/>
    <x v="0"/>
    <x v="0"/>
    <x v="0"/>
    <x v="10"/>
    <s v="2024-11-29"/>
    <x v="3"/>
    <n v="63462"/>
    <x v="0"/>
    <m/>
    <x v="0"/>
    <m/>
    <x v="56"/>
    <n v="100433332"/>
    <x v="0"/>
    <x v="0"/>
    <s v="Gabinete do Presidente"/>
    <s v="ORI"/>
    <x v="0"/>
    <m/>
    <x v="0"/>
    <x v="0"/>
    <x v="0"/>
    <x v="0"/>
    <x v="0"/>
    <x v="0"/>
    <x v="0"/>
    <x v="0"/>
    <x v="0"/>
    <x v="0"/>
    <x v="0"/>
    <s v="Gabinete do Presidente"/>
    <x v="0"/>
    <x v="0"/>
    <x v="0"/>
    <x v="0"/>
    <x v="0"/>
    <x v="0"/>
    <x v="0"/>
    <x v="0"/>
    <x v="0"/>
    <x v="0"/>
    <x v="0"/>
    <x v="0"/>
    <s v="Pagamento a favor do Sr. ALBERTINO JÚLIO AURORA LOPES FERNANDES PINA, correspondente aos 14 dias de substituição do cargo do Presidente da Câmara Municipal no M~es de outubro de 2024, conforme anexo"/>
  </r>
  <r>
    <x v="0"/>
    <n v="0"/>
    <n v="0"/>
    <n v="0"/>
    <n v="9520"/>
    <x v="3641"/>
    <x v="0"/>
    <x v="0"/>
    <x v="0"/>
    <s v="03.16.02"/>
    <x v="3"/>
    <x v="0"/>
    <x v="0"/>
    <s v="Gabinete do Presidente"/>
    <s v="03.16.02"/>
    <s v="Gabinete do Presidente"/>
    <s v="03.16.02"/>
    <x v="59"/>
    <x v="0"/>
    <x v="0"/>
    <x v="0"/>
    <x v="0"/>
    <x v="0"/>
    <x v="0"/>
    <x v="0"/>
    <x v="10"/>
    <s v="2024-11-29"/>
    <x v="3"/>
    <n v="9520"/>
    <x v="0"/>
    <m/>
    <x v="0"/>
    <m/>
    <x v="56"/>
    <n v="100433332"/>
    <x v="0"/>
    <x v="0"/>
    <s v="Gabinete do Presidente"/>
    <s v="ORI"/>
    <x v="0"/>
    <m/>
    <x v="0"/>
    <x v="0"/>
    <x v="0"/>
    <x v="0"/>
    <x v="0"/>
    <x v="0"/>
    <x v="0"/>
    <x v="0"/>
    <x v="0"/>
    <x v="0"/>
    <x v="0"/>
    <s v="Gabinete do Presidente"/>
    <x v="0"/>
    <x v="0"/>
    <x v="0"/>
    <x v="0"/>
    <x v="0"/>
    <x v="0"/>
    <x v="0"/>
    <x v="0"/>
    <x v="0"/>
    <x v="0"/>
    <x v="0"/>
    <x v="0"/>
    <s v="Pagamento a favor do Sr. ALBERTINO JÚLIO AURORA LOPES FERNANDES PINA, correspondente aos 14 dias de substituição do cargo do Presidente da Câmara Municipal no M~es de outubro de 2024, conforme anexo"/>
  </r>
  <r>
    <x v="0"/>
    <n v="0"/>
    <n v="0"/>
    <n v="0"/>
    <n v="1360"/>
    <x v="3641"/>
    <x v="0"/>
    <x v="0"/>
    <x v="0"/>
    <s v="03.16.02"/>
    <x v="3"/>
    <x v="0"/>
    <x v="0"/>
    <s v="Gabinete do Presidente"/>
    <s v="03.16.02"/>
    <s v="Gabinete do Presidente"/>
    <s v="03.16.02"/>
    <x v="31"/>
    <x v="0"/>
    <x v="0"/>
    <x v="1"/>
    <x v="0"/>
    <x v="0"/>
    <x v="0"/>
    <x v="0"/>
    <x v="10"/>
    <s v="2024-11-29"/>
    <x v="3"/>
    <n v="1360"/>
    <x v="0"/>
    <m/>
    <x v="0"/>
    <m/>
    <x v="56"/>
    <n v="100433332"/>
    <x v="0"/>
    <x v="0"/>
    <s v="Gabinete do Presidente"/>
    <s v="ORI"/>
    <x v="0"/>
    <m/>
    <x v="0"/>
    <x v="0"/>
    <x v="0"/>
    <x v="0"/>
    <x v="0"/>
    <x v="0"/>
    <x v="0"/>
    <x v="0"/>
    <x v="0"/>
    <x v="0"/>
    <x v="0"/>
    <s v="Gabinete do Presidente"/>
    <x v="0"/>
    <x v="0"/>
    <x v="0"/>
    <x v="0"/>
    <x v="0"/>
    <x v="0"/>
    <x v="0"/>
    <x v="0"/>
    <x v="0"/>
    <x v="0"/>
    <x v="0"/>
    <x v="0"/>
    <s v="Pagamento a favor do Sr. ALBERTINO JÚLIO AURORA LOPES FERNANDES PINA, correspondente aos 14 dias de substituição do cargo do Presidente da Câmara Municipal no M~es de outubro de 2024, conforme anexo"/>
  </r>
  <r>
    <x v="1"/>
    <n v="0"/>
    <n v="0"/>
    <n v="0"/>
    <n v="1500"/>
    <x v="3642"/>
    <x v="0"/>
    <x v="0"/>
    <x v="0"/>
    <s v="01.27.06.72"/>
    <x v="32"/>
    <x v="1"/>
    <x v="1"/>
    <s v="Requalificação Urbana e habitação"/>
    <s v="01.27.06"/>
    <s v="Requalificação Urbana e habitação"/>
    <s v="01.27.06"/>
    <x v="1"/>
    <x v="0"/>
    <x v="0"/>
    <x v="0"/>
    <x v="0"/>
    <x v="1"/>
    <x v="1"/>
    <x v="0"/>
    <x v="10"/>
    <s v="2024-11-29"/>
    <x v="3"/>
    <n v="1500"/>
    <x v="0"/>
    <m/>
    <x v="0"/>
    <m/>
    <x v="526"/>
    <n v="100479782"/>
    <x v="0"/>
    <x v="0"/>
    <s v="Manutenção e Reabilitação de Edificios Municipais"/>
    <s v="ORI"/>
    <x v="0"/>
    <m/>
    <x v="0"/>
    <x v="0"/>
    <x v="0"/>
    <x v="0"/>
    <x v="0"/>
    <x v="0"/>
    <x v="0"/>
    <x v="0"/>
    <x v="0"/>
    <x v="0"/>
    <x v="0"/>
    <s v="Manutenção e Reabilitação de Edificios Municipais"/>
    <x v="0"/>
    <x v="0"/>
    <x v="0"/>
    <x v="0"/>
    <x v="1"/>
    <x v="0"/>
    <x v="0"/>
    <x v="0"/>
    <x v="0"/>
    <x v="0"/>
    <x v="0"/>
    <x v="0"/>
    <s v="Pagamento para transporte de cimento, conforme proposta em anexo."/>
  </r>
  <r>
    <x v="1"/>
    <n v="0"/>
    <n v="0"/>
    <n v="0"/>
    <n v="3184"/>
    <x v="3643"/>
    <x v="0"/>
    <x v="0"/>
    <x v="0"/>
    <s v="01.27.03.12"/>
    <x v="53"/>
    <x v="1"/>
    <x v="1"/>
    <s v="Gestão de Recursos Hídricos"/>
    <s v="01.27.03"/>
    <s v="Gestão de Recursos Hídricos"/>
    <s v="01.27.03"/>
    <x v="46"/>
    <x v="0"/>
    <x v="0"/>
    <x v="0"/>
    <x v="0"/>
    <x v="1"/>
    <x v="1"/>
    <x v="0"/>
    <x v="10"/>
    <s v="2024-11-29"/>
    <x v="3"/>
    <n v="3184"/>
    <x v="0"/>
    <m/>
    <x v="0"/>
    <m/>
    <x v="211"/>
    <n v="100476946"/>
    <x v="0"/>
    <x v="0"/>
    <s v="Ligações Domiciliarias em Jaquetão e Ribeira de Flamengos"/>
    <s v="ORI"/>
    <x v="0"/>
    <s v="LDJF"/>
    <x v="0"/>
    <x v="0"/>
    <x v="0"/>
    <x v="0"/>
    <x v="0"/>
    <x v="0"/>
    <x v="0"/>
    <x v="0"/>
    <x v="0"/>
    <x v="0"/>
    <x v="0"/>
    <s v="Ligações Domiciliarias em Jaquetão e Ribeira de Flamengos"/>
    <x v="0"/>
    <x v="0"/>
    <x v="0"/>
    <x v="0"/>
    <x v="1"/>
    <x v="0"/>
    <x v="0"/>
    <x v="0"/>
    <x v="0"/>
    <x v="0"/>
    <x v="0"/>
    <x v="0"/>
    <s v="Pagamento referente a ligações domiciliares, conforme proposta em anexo."/>
  </r>
  <r>
    <x v="1"/>
    <n v="0"/>
    <n v="0"/>
    <n v="0"/>
    <n v="12000"/>
    <x v="3644"/>
    <x v="0"/>
    <x v="0"/>
    <x v="0"/>
    <s v="01.28.01.08"/>
    <x v="15"/>
    <x v="4"/>
    <x v="5"/>
    <s v="Habitação Social"/>
    <s v="01.28.01"/>
    <s v="Habitação Social"/>
    <s v="01.28.01"/>
    <x v="1"/>
    <x v="0"/>
    <x v="0"/>
    <x v="0"/>
    <x v="0"/>
    <x v="1"/>
    <x v="1"/>
    <x v="0"/>
    <x v="10"/>
    <s v="2024-11-29"/>
    <x v="3"/>
    <n v="12000"/>
    <x v="0"/>
    <m/>
    <x v="0"/>
    <m/>
    <x v="2"/>
    <n v="100474696"/>
    <x v="0"/>
    <x v="1"/>
    <s v="Habitações Sociais"/>
    <s v="ORI"/>
    <x v="0"/>
    <s v="HS"/>
    <x v="0"/>
    <x v="0"/>
    <x v="0"/>
    <x v="0"/>
    <x v="0"/>
    <x v="0"/>
    <x v="0"/>
    <x v="0"/>
    <x v="0"/>
    <x v="0"/>
    <x v="0"/>
    <s v="Habitações Sociais"/>
    <x v="0"/>
    <x v="0"/>
    <x v="0"/>
    <x v="0"/>
    <x v="1"/>
    <x v="0"/>
    <x v="0"/>
    <x v="0"/>
    <x v="0"/>
    <x v="0"/>
    <x v="1"/>
    <x v="0"/>
    <s v="Pagamento referente a construção de casa de banho, conforme proposta em anexo."/>
  </r>
  <r>
    <x v="1"/>
    <n v="0"/>
    <n v="0"/>
    <n v="0"/>
    <n v="68000"/>
    <x v="3644"/>
    <x v="0"/>
    <x v="0"/>
    <x v="0"/>
    <s v="01.28.01.08"/>
    <x v="15"/>
    <x v="4"/>
    <x v="5"/>
    <s v="Habitação Social"/>
    <s v="01.28.01"/>
    <s v="Habitação Social"/>
    <s v="01.28.01"/>
    <x v="1"/>
    <x v="0"/>
    <x v="0"/>
    <x v="0"/>
    <x v="0"/>
    <x v="1"/>
    <x v="1"/>
    <x v="0"/>
    <x v="10"/>
    <s v="2024-11-29"/>
    <x v="3"/>
    <n v="68000"/>
    <x v="0"/>
    <m/>
    <x v="0"/>
    <m/>
    <x v="430"/>
    <n v="100479572"/>
    <x v="0"/>
    <x v="0"/>
    <s v="Habitações Sociais"/>
    <s v="ORI"/>
    <x v="0"/>
    <s v="HS"/>
    <x v="0"/>
    <x v="0"/>
    <x v="0"/>
    <x v="0"/>
    <x v="0"/>
    <x v="0"/>
    <x v="0"/>
    <x v="0"/>
    <x v="0"/>
    <x v="0"/>
    <x v="0"/>
    <s v="Habitações Sociais"/>
    <x v="0"/>
    <x v="0"/>
    <x v="0"/>
    <x v="0"/>
    <x v="1"/>
    <x v="0"/>
    <x v="0"/>
    <x v="0"/>
    <x v="0"/>
    <x v="0"/>
    <x v="0"/>
    <x v="0"/>
    <s v="Pagamento referente a construção de casa de banho, conforme proposta em anexo."/>
  </r>
  <r>
    <x v="0"/>
    <n v="0"/>
    <n v="0"/>
    <n v="0"/>
    <n v="1000"/>
    <x v="3645"/>
    <x v="0"/>
    <x v="0"/>
    <x v="0"/>
    <s v="01.25.05.12"/>
    <x v="10"/>
    <x v="3"/>
    <x v="3"/>
    <s v="Saúde"/>
    <s v="01.25.05"/>
    <s v="Saúde"/>
    <s v="01.25.05"/>
    <x v="7"/>
    <x v="0"/>
    <x v="4"/>
    <x v="4"/>
    <x v="0"/>
    <x v="1"/>
    <x v="0"/>
    <x v="0"/>
    <x v="10"/>
    <s v="2024-11-29"/>
    <x v="3"/>
    <n v="1000"/>
    <x v="0"/>
    <m/>
    <x v="0"/>
    <m/>
    <x v="527"/>
    <n v="100479784"/>
    <x v="0"/>
    <x v="0"/>
    <s v="Promoção e Inclusão Social"/>
    <s v="ORI"/>
    <x v="0"/>
    <m/>
    <x v="0"/>
    <x v="0"/>
    <x v="0"/>
    <x v="0"/>
    <x v="0"/>
    <x v="0"/>
    <x v="0"/>
    <x v="0"/>
    <x v="0"/>
    <x v="0"/>
    <x v="0"/>
    <s v="Promoção e Inclusão Social"/>
    <x v="0"/>
    <x v="0"/>
    <x v="0"/>
    <x v="0"/>
    <x v="1"/>
    <x v="0"/>
    <x v="0"/>
    <x v="0"/>
    <x v="0"/>
    <x v="0"/>
    <x v="0"/>
    <x v="0"/>
    <s v="Apoio social a favor da Sra. Auxilia Maria Da Veiga Gomes, para pagamento de transporte, conforme"/>
  </r>
  <r>
    <x v="1"/>
    <n v="0"/>
    <n v="0"/>
    <n v="0"/>
    <n v="163824"/>
    <x v="3646"/>
    <x v="0"/>
    <x v="0"/>
    <x v="0"/>
    <s v="01.27.06.79"/>
    <x v="28"/>
    <x v="1"/>
    <x v="1"/>
    <s v="Requalificação Urbana e habitação"/>
    <s v="01.27.06"/>
    <s v="Requalificação Urbana e habitação"/>
    <s v="01.27.06"/>
    <x v="1"/>
    <x v="0"/>
    <x v="0"/>
    <x v="0"/>
    <x v="0"/>
    <x v="1"/>
    <x v="1"/>
    <x v="0"/>
    <x v="10"/>
    <s v="2024-11-29"/>
    <x v="3"/>
    <n v="163824"/>
    <x v="0"/>
    <m/>
    <x v="0"/>
    <m/>
    <x v="389"/>
    <n v="100479577"/>
    <x v="0"/>
    <x v="0"/>
    <s v="Requalificação Urbana e Ambiental de Achada Bolanha"/>
    <s v="ORI"/>
    <x v="0"/>
    <m/>
    <x v="0"/>
    <x v="0"/>
    <x v="0"/>
    <x v="0"/>
    <x v="0"/>
    <x v="0"/>
    <x v="0"/>
    <x v="0"/>
    <x v="0"/>
    <x v="0"/>
    <x v="0"/>
    <s v="Requalificação Urbana e Ambiental de Achada Bolanha"/>
    <x v="0"/>
    <x v="0"/>
    <x v="0"/>
    <x v="0"/>
    <x v="1"/>
    <x v="0"/>
    <x v="0"/>
    <x v="0"/>
    <x v="0"/>
    <x v="0"/>
    <x v="0"/>
    <x v="0"/>
    <s v="Liquidação de proposta a favor de  Construções Cristino Vaz, referente a aquisição de serviços de trabalhos de calcetamento das obras de requalificação urbana e ambiental de Achada Bolanha Variante Monte Pousada e Ponta Verde, conforme a fatura em anexo.  "/>
  </r>
  <r>
    <x v="0"/>
    <n v="0"/>
    <n v="0"/>
    <n v="0"/>
    <n v="30000"/>
    <x v="3647"/>
    <x v="0"/>
    <x v="0"/>
    <x v="0"/>
    <s v="01.25.05.09"/>
    <x v="26"/>
    <x v="3"/>
    <x v="3"/>
    <s v="Saúde"/>
    <s v="01.25.05"/>
    <s v="Saúde"/>
    <s v="01.25.05"/>
    <x v="7"/>
    <x v="0"/>
    <x v="4"/>
    <x v="4"/>
    <x v="0"/>
    <x v="1"/>
    <x v="0"/>
    <x v="0"/>
    <x v="10"/>
    <s v="2024-11-29"/>
    <x v="3"/>
    <n v="30000"/>
    <x v="0"/>
    <m/>
    <x v="0"/>
    <m/>
    <x v="459"/>
    <n v="100475695"/>
    <x v="0"/>
    <x v="0"/>
    <s v="Apoio a Consultas de Especialidade e Medicamentos"/>
    <s v="ORI"/>
    <x v="0"/>
    <s v="ACE"/>
    <x v="0"/>
    <x v="0"/>
    <x v="0"/>
    <x v="0"/>
    <x v="0"/>
    <x v="0"/>
    <x v="0"/>
    <x v="0"/>
    <x v="0"/>
    <x v="0"/>
    <x v="0"/>
    <s v="Apoio a Consultas de Especialidade e Medicamentos"/>
    <x v="0"/>
    <x v="0"/>
    <x v="0"/>
    <x v="0"/>
    <x v="1"/>
    <x v="0"/>
    <x v="0"/>
    <x v="0"/>
    <x v="0"/>
    <x v="0"/>
    <x v="0"/>
    <x v="0"/>
    <s v="Apoio para consulta de especialidade, conforme proposta em anexo."/>
  </r>
  <r>
    <x v="0"/>
    <n v="0"/>
    <n v="0"/>
    <n v="0"/>
    <n v="3000"/>
    <x v="3648"/>
    <x v="0"/>
    <x v="0"/>
    <x v="0"/>
    <s v="01.25.05.12"/>
    <x v="10"/>
    <x v="3"/>
    <x v="3"/>
    <s v="Saúde"/>
    <s v="01.25.05"/>
    <s v="Saúde"/>
    <s v="01.25.05"/>
    <x v="7"/>
    <x v="0"/>
    <x v="4"/>
    <x v="4"/>
    <x v="0"/>
    <x v="1"/>
    <x v="0"/>
    <x v="0"/>
    <x v="11"/>
    <s v="2024-12-03"/>
    <x v="3"/>
    <n v="3000"/>
    <x v="0"/>
    <m/>
    <x v="0"/>
    <m/>
    <x v="528"/>
    <n v="100479785"/>
    <x v="0"/>
    <x v="0"/>
    <s v="Promoção e Inclusão Social"/>
    <s v="ORI"/>
    <x v="0"/>
    <m/>
    <x v="0"/>
    <x v="0"/>
    <x v="0"/>
    <x v="0"/>
    <x v="0"/>
    <x v="0"/>
    <x v="0"/>
    <x v="0"/>
    <x v="0"/>
    <x v="0"/>
    <x v="0"/>
    <s v="Promoção e Inclusão Social"/>
    <x v="0"/>
    <x v="0"/>
    <x v="0"/>
    <x v="0"/>
    <x v="1"/>
    <x v="0"/>
    <x v="0"/>
    <x v="0"/>
    <x v="0"/>
    <x v="0"/>
    <x v="0"/>
    <x v="0"/>
    <s v="apoio social a favor de Adilson Júnior Lopes Cabral, para educação, conforme anexo."/>
  </r>
  <r>
    <x v="0"/>
    <n v="0"/>
    <n v="0"/>
    <n v="0"/>
    <n v="3000"/>
    <x v="3649"/>
    <x v="0"/>
    <x v="0"/>
    <x v="0"/>
    <s v="01.25.01.12"/>
    <x v="54"/>
    <x v="3"/>
    <x v="3"/>
    <s v="Educação"/>
    <s v="01.25.01"/>
    <s v="Educação"/>
    <s v="01.25.01"/>
    <x v="4"/>
    <x v="0"/>
    <x v="2"/>
    <x v="2"/>
    <x v="0"/>
    <x v="1"/>
    <x v="0"/>
    <x v="0"/>
    <x v="11"/>
    <s v="2024-12-03"/>
    <x v="3"/>
    <n v="3000"/>
    <x v="0"/>
    <m/>
    <x v="0"/>
    <m/>
    <x v="529"/>
    <n v="100479737"/>
    <x v="0"/>
    <x v="0"/>
    <s v="Comparticipação da Câmara com Ensino Superior"/>
    <s v="ORI"/>
    <x v="0"/>
    <m/>
    <x v="0"/>
    <x v="0"/>
    <x v="0"/>
    <x v="0"/>
    <x v="0"/>
    <x v="0"/>
    <x v="0"/>
    <x v="0"/>
    <x v="0"/>
    <x v="0"/>
    <x v="0"/>
    <s v="Comparticipação da Câmara com Ensino Superior"/>
    <x v="0"/>
    <x v="0"/>
    <x v="0"/>
    <x v="0"/>
    <x v="1"/>
    <x v="0"/>
    <x v="0"/>
    <x v="0"/>
    <x v="0"/>
    <x v="0"/>
    <x v="0"/>
    <x v="0"/>
    <s v="Apoio social a favor do Sr. Moisés Alves Moreira, para educação, conforme anexo."/>
  </r>
  <r>
    <x v="0"/>
    <n v="0"/>
    <n v="0"/>
    <n v="0"/>
    <n v="2400"/>
    <x v="3650"/>
    <x v="0"/>
    <x v="0"/>
    <x v="0"/>
    <s v="03.16.15"/>
    <x v="0"/>
    <x v="0"/>
    <x v="0"/>
    <s v="Direção Financeira"/>
    <s v="03.16.15"/>
    <s v="Direção Financeira"/>
    <s v="03.16.15"/>
    <x v="5"/>
    <x v="0"/>
    <x v="0"/>
    <x v="1"/>
    <x v="0"/>
    <x v="0"/>
    <x v="0"/>
    <x v="0"/>
    <x v="11"/>
    <s v="2024-12-03"/>
    <x v="3"/>
    <n v="2400"/>
    <x v="0"/>
    <m/>
    <x v="0"/>
    <m/>
    <x v="2"/>
    <n v="100474696"/>
    <x v="0"/>
    <x v="1"/>
    <s v="Direção Financeira"/>
    <s v="ORI"/>
    <x v="0"/>
    <m/>
    <x v="0"/>
    <x v="0"/>
    <x v="0"/>
    <x v="0"/>
    <x v="0"/>
    <x v="0"/>
    <x v="0"/>
    <x v="0"/>
    <x v="0"/>
    <x v="0"/>
    <x v="0"/>
    <s v="Direção Financeira"/>
    <x v="0"/>
    <x v="0"/>
    <x v="0"/>
    <x v="0"/>
    <x v="0"/>
    <x v="0"/>
    <x v="0"/>
    <x v="0"/>
    <x v="0"/>
    <x v="0"/>
    <x v="1"/>
    <x v="0"/>
    <s v="Pagamento a favor da Sra. Ronisse Carla Varela, referente aos 30 dias de trabalho refente ao mês de novembro de 2024, conforme anexo."/>
  </r>
  <r>
    <x v="0"/>
    <n v="0"/>
    <n v="0"/>
    <n v="0"/>
    <n v="13600"/>
    <x v="3650"/>
    <x v="0"/>
    <x v="0"/>
    <x v="0"/>
    <s v="03.16.15"/>
    <x v="0"/>
    <x v="0"/>
    <x v="0"/>
    <s v="Direção Financeira"/>
    <s v="03.16.15"/>
    <s v="Direção Financeira"/>
    <s v="03.16.15"/>
    <x v="5"/>
    <x v="0"/>
    <x v="0"/>
    <x v="1"/>
    <x v="0"/>
    <x v="0"/>
    <x v="0"/>
    <x v="0"/>
    <x v="11"/>
    <s v="2024-12-03"/>
    <x v="3"/>
    <n v="13600"/>
    <x v="0"/>
    <m/>
    <x v="0"/>
    <m/>
    <x v="184"/>
    <n v="100477375"/>
    <x v="0"/>
    <x v="0"/>
    <s v="Direção Financeira"/>
    <s v="ORI"/>
    <x v="0"/>
    <m/>
    <x v="0"/>
    <x v="0"/>
    <x v="0"/>
    <x v="0"/>
    <x v="0"/>
    <x v="0"/>
    <x v="0"/>
    <x v="0"/>
    <x v="0"/>
    <x v="0"/>
    <x v="0"/>
    <s v="Direção Financeira"/>
    <x v="0"/>
    <x v="0"/>
    <x v="0"/>
    <x v="0"/>
    <x v="0"/>
    <x v="0"/>
    <x v="0"/>
    <x v="0"/>
    <x v="0"/>
    <x v="0"/>
    <x v="0"/>
    <x v="0"/>
    <s v="Pagamento a favor da Sra. Ronisse Carla Varela, referente aos 30 dias de trabalho refente ao mês de novembro de 2024, conforme anexo."/>
  </r>
  <r>
    <x v="0"/>
    <n v="0"/>
    <n v="0"/>
    <n v="0"/>
    <n v="5000"/>
    <x v="3651"/>
    <x v="0"/>
    <x v="0"/>
    <x v="0"/>
    <s v="01.25.05.12"/>
    <x v="10"/>
    <x v="3"/>
    <x v="3"/>
    <s v="Saúde"/>
    <s v="01.25.05"/>
    <s v="Saúde"/>
    <s v="01.25.05"/>
    <x v="7"/>
    <x v="0"/>
    <x v="4"/>
    <x v="4"/>
    <x v="0"/>
    <x v="1"/>
    <x v="0"/>
    <x v="0"/>
    <x v="11"/>
    <s v="2024-12-03"/>
    <x v="3"/>
    <n v="5000"/>
    <x v="0"/>
    <m/>
    <x v="0"/>
    <m/>
    <x v="530"/>
    <n v="100477028"/>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5000"/>
    <x v="3652"/>
    <x v="0"/>
    <x v="0"/>
    <x v="0"/>
    <s v="01.25.05.12"/>
    <x v="10"/>
    <x v="3"/>
    <x v="3"/>
    <s v="Saúde"/>
    <s v="01.25.05"/>
    <s v="Saúde"/>
    <s v="01.25.05"/>
    <x v="7"/>
    <x v="0"/>
    <x v="4"/>
    <x v="4"/>
    <x v="0"/>
    <x v="1"/>
    <x v="0"/>
    <x v="0"/>
    <x v="11"/>
    <s v="2024-12-04"/>
    <x v="3"/>
    <n v="5000"/>
    <x v="0"/>
    <m/>
    <x v="0"/>
    <m/>
    <x v="385"/>
    <n v="100478111"/>
    <x v="0"/>
    <x v="0"/>
    <s v="Promoção e Inclusão Social"/>
    <s v="ORI"/>
    <x v="0"/>
    <m/>
    <x v="0"/>
    <x v="0"/>
    <x v="0"/>
    <x v="0"/>
    <x v="0"/>
    <x v="0"/>
    <x v="0"/>
    <x v="0"/>
    <x v="0"/>
    <x v="0"/>
    <x v="0"/>
    <s v="Promoção e Inclusão Social"/>
    <x v="0"/>
    <x v="0"/>
    <x v="0"/>
    <x v="0"/>
    <x v="1"/>
    <x v="0"/>
    <x v="0"/>
    <x v="0"/>
    <x v="0"/>
    <x v="0"/>
    <x v="0"/>
    <x v="0"/>
    <s v="Apoio social a favor de Sr. Etelvinolopes Borges Veiga, para assistência social, conforme anexo."/>
  </r>
  <r>
    <x v="0"/>
    <n v="0"/>
    <n v="0"/>
    <n v="0"/>
    <n v="12000"/>
    <x v="3653"/>
    <x v="0"/>
    <x v="0"/>
    <x v="0"/>
    <s v="03.16.15"/>
    <x v="0"/>
    <x v="0"/>
    <x v="0"/>
    <s v="Direção Financeira"/>
    <s v="03.16.15"/>
    <s v="Direção Financeira"/>
    <s v="03.16.15"/>
    <x v="39"/>
    <x v="0"/>
    <x v="0"/>
    <x v="1"/>
    <x v="1"/>
    <x v="0"/>
    <x v="0"/>
    <x v="0"/>
    <x v="11"/>
    <s v="2024-12-04"/>
    <x v="3"/>
    <n v="12000"/>
    <x v="0"/>
    <m/>
    <x v="0"/>
    <m/>
    <x v="47"/>
    <n v="100479698"/>
    <x v="0"/>
    <x v="0"/>
    <s v="Direção Financeira"/>
    <s v="ORI"/>
    <x v="0"/>
    <m/>
    <x v="0"/>
    <x v="0"/>
    <x v="0"/>
    <x v="0"/>
    <x v="0"/>
    <x v="0"/>
    <x v="0"/>
    <x v="0"/>
    <x v="0"/>
    <x v="0"/>
    <x v="0"/>
    <s v="Direção Financeira"/>
    <x v="0"/>
    <x v="0"/>
    <x v="0"/>
    <x v="0"/>
    <x v="0"/>
    <x v="0"/>
    <x v="0"/>
    <x v="0"/>
    <x v="0"/>
    <x v="0"/>
    <x v="0"/>
    <x v="0"/>
    <s v="Pagamento energia elétrica, conforme proposta em anexo."/>
  </r>
  <r>
    <x v="1"/>
    <n v="0"/>
    <n v="0"/>
    <n v="0"/>
    <n v="580000"/>
    <x v="3654"/>
    <x v="0"/>
    <x v="0"/>
    <x v="0"/>
    <s v="01.27.06.76"/>
    <x v="11"/>
    <x v="1"/>
    <x v="1"/>
    <s v="Requalificação Urbana e habitação"/>
    <s v="01.27.06"/>
    <s v="Requalificação Urbana e habitação"/>
    <s v="01.27.06"/>
    <x v="1"/>
    <x v="0"/>
    <x v="0"/>
    <x v="0"/>
    <x v="0"/>
    <x v="1"/>
    <x v="1"/>
    <x v="0"/>
    <x v="11"/>
    <s v="2024-12-04"/>
    <x v="3"/>
    <n v="580000"/>
    <x v="0"/>
    <m/>
    <x v="0"/>
    <m/>
    <x v="153"/>
    <n v="100479232"/>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a Empresa Avelino Correia Da Veiga, pela a aquisição de 116.000 unidade de paralelo para as obras de requalificação urbana e ambiental de Dacalinha-Achada do Monte, conforme anexo."/>
  </r>
  <r>
    <x v="1"/>
    <n v="0"/>
    <n v="0"/>
    <n v="0"/>
    <n v="439000"/>
    <x v="3655"/>
    <x v="0"/>
    <x v="0"/>
    <x v="0"/>
    <s v="01.27.06.80"/>
    <x v="1"/>
    <x v="1"/>
    <x v="1"/>
    <s v="Requalificação Urbana e habitação"/>
    <s v="01.27.06"/>
    <s v="Requalificação Urbana e habitação"/>
    <s v="01.27.06"/>
    <x v="1"/>
    <x v="0"/>
    <x v="0"/>
    <x v="0"/>
    <x v="0"/>
    <x v="1"/>
    <x v="1"/>
    <x v="0"/>
    <x v="11"/>
    <s v="2024-12-04"/>
    <x v="3"/>
    <n v="439000"/>
    <x v="0"/>
    <m/>
    <x v="0"/>
    <m/>
    <x v="135"/>
    <n v="100479497"/>
    <x v="0"/>
    <x v="0"/>
    <s v="Requalificação Urbana de Veneza"/>
    <s v="ORI"/>
    <x v="0"/>
    <m/>
    <x v="0"/>
    <x v="0"/>
    <x v="0"/>
    <x v="0"/>
    <x v="0"/>
    <x v="0"/>
    <x v="0"/>
    <x v="0"/>
    <x v="0"/>
    <x v="0"/>
    <x v="0"/>
    <s v="Requalificação Urbana de Veneza"/>
    <x v="0"/>
    <x v="0"/>
    <x v="0"/>
    <x v="0"/>
    <x v="1"/>
    <x v="0"/>
    <x v="0"/>
    <x v="0"/>
    <x v="0"/>
    <x v="0"/>
    <x v="0"/>
    <x v="0"/>
    <s v="Pagamento a favor da Transporte Comércio E Serviços J. Gonçalves, pela a aquisição de serviços de transporte de inertes para as obras de requalificação urbana de ambiental de praia de Veneza, conforme anexo.  "/>
  </r>
  <r>
    <x v="1"/>
    <n v="0"/>
    <n v="0"/>
    <n v="0"/>
    <n v="424320"/>
    <x v="3656"/>
    <x v="0"/>
    <x v="0"/>
    <x v="0"/>
    <s v="01.27.02.15"/>
    <x v="25"/>
    <x v="1"/>
    <x v="1"/>
    <s v="Saneamento básico"/>
    <s v="01.27.02"/>
    <s v="Saneamento básico"/>
    <s v="01.27.02"/>
    <x v="46"/>
    <x v="0"/>
    <x v="0"/>
    <x v="0"/>
    <x v="0"/>
    <x v="1"/>
    <x v="1"/>
    <x v="0"/>
    <x v="11"/>
    <s v="2024-12-05"/>
    <x v="3"/>
    <n v="424320"/>
    <x v="0"/>
    <m/>
    <x v="0"/>
    <m/>
    <x v="531"/>
    <n v="100479786"/>
    <x v="0"/>
    <x v="0"/>
    <s v="Transferência de Residuos Aterro Santiago"/>
    <s v="ORI"/>
    <x v="0"/>
    <m/>
    <x v="0"/>
    <x v="0"/>
    <x v="0"/>
    <x v="0"/>
    <x v="0"/>
    <x v="0"/>
    <x v="0"/>
    <x v="0"/>
    <x v="0"/>
    <x v="0"/>
    <x v="0"/>
    <s v="Transferência de Residuos Aterro Santiago"/>
    <x v="0"/>
    <x v="0"/>
    <x v="0"/>
    <x v="0"/>
    <x v="1"/>
    <x v="0"/>
    <x v="0"/>
    <x v="0"/>
    <x v="0"/>
    <x v="0"/>
    <x v="0"/>
    <x v="0"/>
    <s v="Pagamento a favor de JAF Assistência Técnica Auto, para a aquisição de eliminação de filtro de partícula e SCR DAF paccar ST-20-XE, para viatura afeto a transferência de resíduos sólidos e urbanos da CMSM, conforme anexo."/>
  </r>
  <r>
    <x v="0"/>
    <n v="0"/>
    <n v="0"/>
    <n v="0"/>
    <n v="3785"/>
    <x v="3657"/>
    <x v="0"/>
    <x v="0"/>
    <x v="0"/>
    <s v="01.25.05.12"/>
    <x v="10"/>
    <x v="3"/>
    <x v="3"/>
    <s v="Saúde"/>
    <s v="01.25.05"/>
    <s v="Saúde"/>
    <s v="01.25.05"/>
    <x v="7"/>
    <x v="0"/>
    <x v="4"/>
    <x v="4"/>
    <x v="0"/>
    <x v="1"/>
    <x v="0"/>
    <x v="0"/>
    <x v="11"/>
    <s v="2024-12-05"/>
    <x v="3"/>
    <n v="3785"/>
    <x v="0"/>
    <m/>
    <x v="0"/>
    <m/>
    <x v="532"/>
    <n v="100133992"/>
    <x v="0"/>
    <x v="0"/>
    <s v="Promoção e Inclusão Social"/>
    <s v="ORI"/>
    <x v="0"/>
    <m/>
    <x v="0"/>
    <x v="0"/>
    <x v="0"/>
    <x v="0"/>
    <x v="0"/>
    <x v="0"/>
    <x v="0"/>
    <x v="0"/>
    <x v="0"/>
    <x v="0"/>
    <x v="0"/>
    <s v="Promoção e Inclusão Social"/>
    <x v="0"/>
    <x v="0"/>
    <x v="0"/>
    <x v="0"/>
    <x v="1"/>
    <x v="0"/>
    <x v="0"/>
    <x v="0"/>
    <x v="0"/>
    <x v="0"/>
    <x v="0"/>
    <x v="0"/>
    <s v="Apoio para aquisição de medicamentos, conforme proposta em anexo."/>
  </r>
  <r>
    <x v="0"/>
    <n v="0"/>
    <n v="0"/>
    <n v="0"/>
    <n v="384500"/>
    <x v="3658"/>
    <x v="0"/>
    <x v="0"/>
    <x v="0"/>
    <s v="01.25.01.10"/>
    <x v="33"/>
    <x v="3"/>
    <x v="3"/>
    <s v="Educação"/>
    <s v="01.25.01"/>
    <s v="Educação"/>
    <s v="01.25.01"/>
    <x v="4"/>
    <x v="0"/>
    <x v="2"/>
    <x v="2"/>
    <x v="0"/>
    <x v="1"/>
    <x v="0"/>
    <x v="0"/>
    <x v="11"/>
    <s v="2024-12-05"/>
    <x v="3"/>
    <n v="384500"/>
    <x v="0"/>
    <m/>
    <x v="0"/>
    <m/>
    <x v="319"/>
    <n v="100477690"/>
    <x v="0"/>
    <x v="0"/>
    <s v="Transporte escolar"/>
    <s v="ORI"/>
    <x v="0"/>
    <m/>
    <x v="0"/>
    <x v="0"/>
    <x v="0"/>
    <x v="0"/>
    <x v="0"/>
    <x v="0"/>
    <x v="0"/>
    <x v="0"/>
    <x v="0"/>
    <x v="0"/>
    <x v="0"/>
    <s v="Transporte escolar"/>
    <x v="0"/>
    <x v="0"/>
    <x v="0"/>
    <x v="0"/>
    <x v="1"/>
    <x v="0"/>
    <x v="0"/>
    <x v="0"/>
    <x v="0"/>
    <x v="0"/>
    <x v="0"/>
    <x v="0"/>
    <s v="Pagamento a favor da Automendes, pela a aquisição de pneus para as viaturas afetos aso serviços das as obras e aos transportes escolares, conforme anexo."/>
  </r>
  <r>
    <x v="0"/>
    <n v="0"/>
    <n v="0"/>
    <n v="0"/>
    <n v="130700"/>
    <x v="3659"/>
    <x v="0"/>
    <x v="0"/>
    <x v="0"/>
    <s v="03.16.15"/>
    <x v="0"/>
    <x v="0"/>
    <x v="0"/>
    <s v="Direção Financeira"/>
    <s v="03.16.15"/>
    <s v="Direção Financeira"/>
    <s v="03.16.15"/>
    <x v="0"/>
    <x v="0"/>
    <x v="0"/>
    <x v="0"/>
    <x v="0"/>
    <x v="0"/>
    <x v="0"/>
    <x v="0"/>
    <x v="11"/>
    <s v="2024-12-05"/>
    <x v="3"/>
    <n v="130700"/>
    <x v="0"/>
    <m/>
    <x v="0"/>
    <m/>
    <x v="319"/>
    <n v="100477690"/>
    <x v="0"/>
    <x v="0"/>
    <s v="Direção Financeira"/>
    <s v="ORI"/>
    <x v="0"/>
    <m/>
    <x v="0"/>
    <x v="0"/>
    <x v="0"/>
    <x v="0"/>
    <x v="0"/>
    <x v="0"/>
    <x v="0"/>
    <x v="0"/>
    <x v="0"/>
    <x v="0"/>
    <x v="0"/>
    <s v="Direção Financeira"/>
    <x v="0"/>
    <x v="0"/>
    <x v="0"/>
    <x v="0"/>
    <x v="0"/>
    <x v="0"/>
    <x v="0"/>
    <x v="0"/>
    <x v="0"/>
    <x v="0"/>
    <x v="0"/>
    <x v="0"/>
    <s v="Pagamento a favor da Automendes, pela a aquisição de baterias para as viaturas da CMSM, conforme anexo. "/>
  </r>
  <r>
    <x v="0"/>
    <n v="0"/>
    <n v="0"/>
    <n v="0"/>
    <n v="261000"/>
    <x v="3660"/>
    <x v="0"/>
    <x v="0"/>
    <x v="0"/>
    <s v="03.16.15"/>
    <x v="0"/>
    <x v="0"/>
    <x v="0"/>
    <s v="Direção Financeira"/>
    <s v="03.16.15"/>
    <s v="Direção Financeira"/>
    <s v="03.16.15"/>
    <x v="0"/>
    <x v="0"/>
    <x v="0"/>
    <x v="0"/>
    <x v="0"/>
    <x v="0"/>
    <x v="0"/>
    <x v="0"/>
    <x v="11"/>
    <s v="2024-12-05"/>
    <x v="3"/>
    <n v="261000"/>
    <x v="0"/>
    <m/>
    <x v="0"/>
    <m/>
    <x v="319"/>
    <n v="100477690"/>
    <x v="0"/>
    <x v="0"/>
    <s v="Direção Financeira"/>
    <s v="ORI"/>
    <x v="0"/>
    <m/>
    <x v="0"/>
    <x v="0"/>
    <x v="0"/>
    <x v="0"/>
    <x v="0"/>
    <x v="0"/>
    <x v="0"/>
    <x v="0"/>
    <x v="0"/>
    <x v="0"/>
    <x v="0"/>
    <s v="Direção Financeira"/>
    <x v="0"/>
    <x v="0"/>
    <x v="0"/>
    <x v="0"/>
    <x v="0"/>
    <x v="0"/>
    <x v="0"/>
    <x v="0"/>
    <x v="0"/>
    <x v="0"/>
    <x v="0"/>
    <x v="0"/>
    <s v="Pagamento a favor da Automendes, pela a aquisição de pneus para as viaturas afetos as obras da CMSM, conforme anexo. "/>
  </r>
  <r>
    <x v="0"/>
    <n v="0"/>
    <n v="0"/>
    <n v="0"/>
    <n v="6990"/>
    <x v="3661"/>
    <x v="0"/>
    <x v="0"/>
    <x v="0"/>
    <s v="01.27.04.03"/>
    <x v="4"/>
    <x v="1"/>
    <x v="1"/>
    <s v="Infra-Estruturas e Transportes"/>
    <s v="01.27.04"/>
    <s v="Infra-Estruturas e Transportes"/>
    <s v="01.27.04"/>
    <x v="4"/>
    <x v="0"/>
    <x v="2"/>
    <x v="2"/>
    <x v="0"/>
    <x v="1"/>
    <x v="0"/>
    <x v="0"/>
    <x v="11"/>
    <s v="2024-12-05"/>
    <x v="3"/>
    <n v="6990"/>
    <x v="0"/>
    <m/>
    <x v="0"/>
    <m/>
    <x v="2"/>
    <n v="100474696"/>
    <x v="0"/>
    <x v="1"/>
    <s v="Plano de emergencia da epoca de chuvas"/>
    <s v="ORI"/>
    <x v="0"/>
    <m/>
    <x v="0"/>
    <x v="0"/>
    <x v="0"/>
    <x v="0"/>
    <x v="0"/>
    <x v="0"/>
    <x v="0"/>
    <x v="0"/>
    <x v="0"/>
    <x v="0"/>
    <x v="0"/>
    <s v="Plano de emergencia da epoca de chuvas"/>
    <x v="0"/>
    <x v="0"/>
    <x v="0"/>
    <x v="0"/>
    <x v="1"/>
    <x v="0"/>
    <x v="0"/>
    <x v="0"/>
    <x v="0"/>
    <x v="0"/>
    <x v="1"/>
    <x v="0"/>
    <s v="Pagamento a favor de MARIA NATERCIA FURTADO MENDONCA, referente a prestação de serviços, no âmbito dos trabalhos de calcetamento, conforme anexo."/>
  </r>
  <r>
    <x v="0"/>
    <n v="0"/>
    <n v="0"/>
    <n v="0"/>
    <n v="39610"/>
    <x v="3661"/>
    <x v="0"/>
    <x v="0"/>
    <x v="0"/>
    <s v="01.27.04.03"/>
    <x v="4"/>
    <x v="1"/>
    <x v="1"/>
    <s v="Infra-Estruturas e Transportes"/>
    <s v="01.27.04"/>
    <s v="Infra-Estruturas e Transportes"/>
    <s v="01.27.04"/>
    <x v="4"/>
    <x v="0"/>
    <x v="2"/>
    <x v="2"/>
    <x v="0"/>
    <x v="1"/>
    <x v="0"/>
    <x v="0"/>
    <x v="11"/>
    <s v="2024-12-05"/>
    <x v="3"/>
    <n v="39610"/>
    <x v="0"/>
    <m/>
    <x v="0"/>
    <m/>
    <x v="533"/>
    <n v="100318036"/>
    <x v="0"/>
    <x v="0"/>
    <s v="Plano de emergencia da epoca de chuvas"/>
    <s v="ORI"/>
    <x v="0"/>
    <m/>
    <x v="0"/>
    <x v="0"/>
    <x v="0"/>
    <x v="0"/>
    <x v="0"/>
    <x v="0"/>
    <x v="0"/>
    <x v="0"/>
    <x v="0"/>
    <x v="0"/>
    <x v="0"/>
    <s v="Plano de emergencia da epoca de chuvas"/>
    <x v="0"/>
    <x v="0"/>
    <x v="0"/>
    <x v="0"/>
    <x v="1"/>
    <x v="0"/>
    <x v="0"/>
    <x v="0"/>
    <x v="0"/>
    <x v="0"/>
    <x v="0"/>
    <x v="0"/>
    <s v="Pagamento a favor de MARIA NATERCIA FURTADO MENDONCA, referente a prestação de serviços, no âmbito dos trabalhos de calcetamento, conforme anexo."/>
  </r>
  <r>
    <x v="1"/>
    <n v="0"/>
    <n v="0"/>
    <n v="0"/>
    <n v="208333"/>
    <x v="3662"/>
    <x v="0"/>
    <x v="0"/>
    <x v="0"/>
    <s v="01.27.06.42"/>
    <x v="22"/>
    <x v="1"/>
    <x v="1"/>
    <s v="Requalificação Urbana e habitação"/>
    <s v="01.27.06"/>
    <s v="Requalificação Urbana e habitação"/>
    <s v="01.27.06"/>
    <x v="1"/>
    <x v="0"/>
    <x v="0"/>
    <x v="0"/>
    <x v="0"/>
    <x v="1"/>
    <x v="1"/>
    <x v="0"/>
    <x v="11"/>
    <s v="2024-12-05"/>
    <x v="3"/>
    <n v="208333"/>
    <x v="0"/>
    <m/>
    <x v="0"/>
    <m/>
    <x v="525"/>
    <n v="100479678"/>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serviço de movimentação de terra, conforme proposta em anexo."/>
  </r>
  <r>
    <x v="0"/>
    <n v="0"/>
    <n v="0"/>
    <n v="0"/>
    <n v="9000"/>
    <x v="3663"/>
    <x v="0"/>
    <x v="0"/>
    <x v="0"/>
    <s v="03.16.01"/>
    <x v="38"/>
    <x v="0"/>
    <x v="0"/>
    <s v="Assembleia Municipal"/>
    <s v="03.16.01"/>
    <s v="Assembleia Municipal"/>
    <s v="03.16.01"/>
    <x v="3"/>
    <x v="0"/>
    <x v="0"/>
    <x v="1"/>
    <x v="0"/>
    <x v="0"/>
    <x v="0"/>
    <x v="0"/>
    <x v="11"/>
    <s v="2024-12-06"/>
    <x v="3"/>
    <n v="9000"/>
    <x v="0"/>
    <m/>
    <x v="0"/>
    <m/>
    <x v="163"/>
    <n v="100438723"/>
    <x v="0"/>
    <x v="0"/>
    <s v="Assembleia Municipal"/>
    <s v="ORI"/>
    <x v="0"/>
    <s v="AM"/>
    <x v="0"/>
    <x v="0"/>
    <x v="0"/>
    <x v="0"/>
    <x v="0"/>
    <x v="0"/>
    <x v="0"/>
    <x v="0"/>
    <x v="0"/>
    <x v="0"/>
    <x v="0"/>
    <s v="Assembleia Municipal"/>
    <x v="0"/>
    <x v="0"/>
    <x v="0"/>
    <x v="0"/>
    <x v="0"/>
    <x v="0"/>
    <x v="0"/>
    <x v="0"/>
    <x v="0"/>
    <x v="0"/>
    <x v="0"/>
    <x v="0"/>
    <s v="Ajuda de custo a favor do Sra. Leocádia Furtado Presidente Assembleia Municipal pelas deslocações feitas, conforme proposta em anexo."/>
  </r>
  <r>
    <x v="0"/>
    <n v="0"/>
    <n v="0"/>
    <n v="0"/>
    <n v="15000"/>
    <x v="3664"/>
    <x v="0"/>
    <x v="0"/>
    <x v="0"/>
    <s v="01.25.03.12"/>
    <x v="6"/>
    <x v="3"/>
    <x v="3"/>
    <s v="Emprego e Formação profissional"/>
    <s v="01.25.03"/>
    <s v="Emprego e Formação profissional"/>
    <s v="01.25.03"/>
    <x v="4"/>
    <x v="0"/>
    <x v="2"/>
    <x v="2"/>
    <x v="0"/>
    <x v="1"/>
    <x v="0"/>
    <x v="0"/>
    <x v="11"/>
    <s v="2024-12-06"/>
    <x v="3"/>
    <n v="15000"/>
    <x v="0"/>
    <m/>
    <x v="0"/>
    <m/>
    <x v="534"/>
    <n v="100477417"/>
    <x v="0"/>
    <x v="0"/>
    <s v="Estágios Profissionais e Promoção de Emprego"/>
    <s v="ORI"/>
    <x v="0"/>
    <m/>
    <x v="0"/>
    <x v="0"/>
    <x v="0"/>
    <x v="0"/>
    <x v="0"/>
    <x v="0"/>
    <x v="0"/>
    <x v="0"/>
    <x v="0"/>
    <x v="0"/>
    <x v="0"/>
    <s v="Estágios Profissionais e Promoção de Emprego"/>
    <x v="0"/>
    <x v="0"/>
    <x v="0"/>
    <x v="0"/>
    <x v="1"/>
    <x v="0"/>
    <x v="0"/>
    <x v="0"/>
    <x v="0"/>
    <x v="0"/>
    <x v="0"/>
    <x v="0"/>
    <s v="Apoio para auto emprego, conforme proposta em anexo."/>
  </r>
  <r>
    <x v="0"/>
    <n v="0"/>
    <n v="0"/>
    <n v="0"/>
    <n v="10000"/>
    <x v="3665"/>
    <x v="0"/>
    <x v="0"/>
    <x v="0"/>
    <s v="01.25.03.12"/>
    <x v="6"/>
    <x v="3"/>
    <x v="3"/>
    <s v="Emprego e Formação profissional"/>
    <s v="01.25.03"/>
    <s v="Emprego e Formação profissional"/>
    <s v="01.25.03"/>
    <x v="4"/>
    <x v="0"/>
    <x v="2"/>
    <x v="2"/>
    <x v="0"/>
    <x v="1"/>
    <x v="0"/>
    <x v="0"/>
    <x v="11"/>
    <s v="2024-12-06"/>
    <x v="3"/>
    <n v="10000"/>
    <x v="0"/>
    <m/>
    <x v="0"/>
    <m/>
    <x v="535"/>
    <n v="100479787"/>
    <x v="0"/>
    <x v="0"/>
    <s v="Estágios Profissionais e Promoção de Emprego"/>
    <s v="ORI"/>
    <x v="0"/>
    <m/>
    <x v="0"/>
    <x v="0"/>
    <x v="0"/>
    <x v="0"/>
    <x v="0"/>
    <x v="0"/>
    <x v="0"/>
    <x v="0"/>
    <x v="0"/>
    <x v="0"/>
    <x v="0"/>
    <s v="Estágios Profissionais e Promoção de Emprego"/>
    <x v="0"/>
    <x v="0"/>
    <x v="0"/>
    <x v="0"/>
    <x v="1"/>
    <x v="0"/>
    <x v="0"/>
    <x v="0"/>
    <x v="0"/>
    <x v="0"/>
    <x v="0"/>
    <x v="0"/>
    <s v="Apoio para auto emprego, conforme proposta em anexo."/>
  </r>
  <r>
    <x v="1"/>
    <n v="0"/>
    <n v="0"/>
    <n v="0"/>
    <n v="16500"/>
    <x v="3666"/>
    <x v="0"/>
    <x v="0"/>
    <x v="0"/>
    <s v="01.27.02.15"/>
    <x v="25"/>
    <x v="1"/>
    <x v="1"/>
    <s v="Saneamento básico"/>
    <s v="01.27.02"/>
    <s v="Saneamento básico"/>
    <s v="01.27.02"/>
    <x v="46"/>
    <x v="0"/>
    <x v="0"/>
    <x v="0"/>
    <x v="0"/>
    <x v="1"/>
    <x v="1"/>
    <x v="0"/>
    <x v="11"/>
    <s v="2024-12-06"/>
    <x v="3"/>
    <n v="16500"/>
    <x v="0"/>
    <m/>
    <x v="0"/>
    <m/>
    <x v="536"/>
    <n v="100476443"/>
    <x v="0"/>
    <x v="0"/>
    <s v="Transferência de Residuos Aterro Santiago"/>
    <s v="ORI"/>
    <x v="0"/>
    <m/>
    <x v="0"/>
    <x v="0"/>
    <x v="0"/>
    <x v="0"/>
    <x v="0"/>
    <x v="0"/>
    <x v="0"/>
    <x v="0"/>
    <x v="0"/>
    <x v="0"/>
    <x v="0"/>
    <s v="Transferência de Residuos Aterro Santiago"/>
    <x v="0"/>
    <x v="0"/>
    <x v="0"/>
    <x v="0"/>
    <x v="1"/>
    <x v="0"/>
    <x v="0"/>
    <x v="0"/>
    <x v="0"/>
    <x v="0"/>
    <x v="0"/>
    <x v="0"/>
    <s v="Pagamento referente a aquisição de embraiagem, para viatura de transporte de resíduos, conforme proposta em anexo."/>
  </r>
  <r>
    <x v="0"/>
    <n v="0"/>
    <n v="0"/>
    <n v="0"/>
    <n v="104400"/>
    <x v="3667"/>
    <x v="0"/>
    <x v="0"/>
    <x v="0"/>
    <s v="01.27.04.03"/>
    <x v="4"/>
    <x v="1"/>
    <x v="1"/>
    <s v="Infra-Estruturas e Transportes"/>
    <s v="01.27.04"/>
    <s v="Infra-Estruturas e Transportes"/>
    <s v="01.27.04"/>
    <x v="4"/>
    <x v="0"/>
    <x v="2"/>
    <x v="2"/>
    <x v="0"/>
    <x v="1"/>
    <x v="0"/>
    <x v="0"/>
    <x v="11"/>
    <s v="2024-12-06"/>
    <x v="3"/>
    <n v="104400"/>
    <x v="0"/>
    <m/>
    <x v="0"/>
    <m/>
    <x v="46"/>
    <n v="100478706"/>
    <x v="0"/>
    <x v="0"/>
    <s v="Plano de emergencia da epoca de chuvas"/>
    <s v="ORI"/>
    <x v="0"/>
    <m/>
    <x v="0"/>
    <x v="0"/>
    <x v="0"/>
    <x v="0"/>
    <x v="0"/>
    <x v="0"/>
    <x v="0"/>
    <x v="0"/>
    <x v="0"/>
    <x v="0"/>
    <x v="0"/>
    <s v="Plano de emergencia da epoca de chuvas"/>
    <x v="0"/>
    <x v="0"/>
    <x v="0"/>
    <x v="0"/>
    <x v="1"/>
    <x v="0"/>
    <x v="0"/>
    <x v="0"/>
    <x v="0"/>
    <x v="0"/>
    <x v="0"/>
    <x v="0"/>
    <s v="liquidação do pagamento a favor de Construções Furtado Fernandes, referente a prestações de serviços da construção de muros de contenção, no âmbito da construção da estrada de acesso, Pizarra-Manguinho, conforme anexo."/>
  </r>
  <r>
    <x v="0"/>
    <n v="0"/>
    <n v="0"/>
    <n v="0"/>
    <n v="17000"/>
    <x v="3668"/>
    <x v="0"/>
    <x v="1"/>
    <x v="0"/>
    <s v="03.03.10"/>
    <x v="8"/>
    <x v="0"/>
    <x v="4"/>
    <s v="Receitas Da Câmara"/>
    <s v="03.03.10"/>
    <s v="Receitas Da Câmara"/>
    <s v="03.03.10"/>
    <x v="57"/>
    <x v="0"/>
    <x v="3"/>
    <x v="12"/>
    <x v="0"/>
    <x v="0"/>
    <x v="2"/>
    <x v="0"/>
    <x v="11"/>
    <s v="2024-12-09"/>
    <x v="3"/>
    <n v="17000"/>
    <x v="0"/>
    <m/>
    <x v="0"/>
    <m/>
    <x v="6"/>
    <n v="100474914"/>
    <x v="0"/>
    <x v="0"/>
    <s v="Receitas Da Câmara"/>
    <s v="EXT"/>
    <x v="0"/>
    <s v="RDC"/>
    <x v="0"/>
    <x v="0"/>
    <x v="0"/>
    <x v="0"/>
    <x v="0"/>
    <x v="0"/>
    <x v="0"/>
    <x v="0"/>
    <x v="0"/>
    <x v="0"/>
    <x v="0"/>
    <s v="Receitas Da Câmara"/>
    <x v="0"/>
    <x v="0"/>
    <x v="0"/>
    <x v="0"/>
    <x v="0"/>
    <x v="0"/>
    <x v="0"/>
    <x v="0"/>
    <x v="0"/>
    <x v="0"/>
    <x v="0"/>
    <x v="0"/>
    <s v="Devolução vencimento do mês de Novembro da Sra. Ernestina Miranda Silva, conforme anexo."/>
  </r>
  <r>
    <x v="0"/>
    <n v="0"/>
    <n v="0"/>
    <n v="0"/>
    <n v="180000"/>
    <x v="3669"/>
    <x v="0"/>
    <x v="0"/>
    <x v="0"/>
    <s v="03.16.15"/>
    <x v="0"/>
    <x v="0"/>
    <x v="0"/>
    <s v="Direção Financeira"/>
    <s v="03.16.15"/>
    <s v="Direção Financeira"/>
    <s v="03.16.15"/>
    <x v="36"/>
    <x v="0"/>
    <x v="0"/>
    <x v="0"/>
    <x v="0"/>
    <x v="0"/>
    <x v="0"/>
    <x v="0"/>
    <x v="11"/>
    <s v="2024-12-10"/>
    <x v="3"/>
    <n v="180000"/>
    <x v="0"/>
    <m/>
    <x v="0"/>
    <m/>
    <x v="1"/>
    <n v="100476920"/>
    <x v="0"/>
    <x v="0"/>
    <s v="Direção Financeira"/>
    <s v="ORI"/>
    <x v="0"/>
    <m/>
    <x v="0"/>
    <x v="0"/>
    <x v="0"/>
    <x v="0"/>
    <x v="0"/>
    <x v="0"/>
    <x v="0"/>
    <x v="0"/>
    <x v="0"/>
    <x v="0"/>
    <x v="0"/>
    <s v="Direção Financeira"/>
    <x v="0"/>
    <x v="0"/>
    <x v="0"/>
    <x v="0"/>
    <x v="0"/>
    <x v="0"/>
    <x v="0"/>
    <x v="0"/>
    <x v="0"/>
    <x v="0"/>
    <x v="0"/>
    <x v="0"/>
    <s v="Pagamento a favor de Felisberto Carvalho Auto, pela aquisição de combustíveis, destinados a viatura afeto aos serviços da CMSM, conforme anexo."/>
  </r>
  <r>
    <x v="0"/>
    <n v="0"/>
    <n v="0"/>
    <n v="0"/>
    <n v="219344"/>
    <x v="3670"/>
    <x v="0"/>
    <x v="0"/>
    <x v="0"/>
    <s v="03.16.15"/>
    <x v="0"/>
    <x v="0"/>
    <x v="0"/>
    <s v="Direção Financeira"/>
    <s v="03.16.15"/>
    <s v="Direção Financeira"/>
    <s v="03.16.15"/>
    <x v="36"/>
    <x v="0"/>
    <x v="0"/>
    <x v="0"/>
    <x v="0"/>
    <x v="0"/>
    <x v="0"/>
    <x v="0"/>
    <x v="11"/>
    <s v="2024-12-10"/>
    <x v="3"/>
    <n v="219344"/>
    <x v="0"/>
    <m/>
    <x v="0"/>
    <m/>
    <x v="1"/>
    <n v="100476920"/>
    <x v="0"/>
    <x v="0"/>
    <s v="Direção Financeira"/>
    <s v="ORI"/>
    <x v="0"/>
    <m/>
    <x v="0"/>
    <x v="0"/>
    <x v="0"/>
    <x v="0"/>
    <x v="0"/>
    <x v="0"/>
    <x v="0"/>
    <x v="0"/>
    <x v="0"/>
    <x v="0"/>
    <x v="0"/>
    <s v="Direção Financeira"/>
    <x v="0"/>
    <x v="0"/>
    <x v="0"/>
    <x v="0"/>
    <x v="0"/>
    <x v="0"/>
    <x v="0"/>
    <x v="0"/>
    <x v="0"/>
    <x v="0"/>
    <x v="0"/>
    <x v="0"/>
    <s v="Pagamento a favor de Felisberto Carvalho Auto, pela aquisição de combustíveis, destinados a viatura afeto aos serviços da CMSM, conforme anexo."/>
  </r>
  <r>
    <x v="0"/>
    <n v="0"/>
    <n v="0"/>
    <n v="0"/>
    <n v="6750"/>
    <x v="3671"/>
    <x v="0"/>
    <x v="0"/>
    <x v="0"/>
    <s v="01.26.03.18"/>
    <x v="35"/>
    <x v="5"/>
    <x v="6"/>
    <s v="Turismo"/>
    <s v="01.26.03"/>
    <s v="Turismo"/>
    <s v="01.26.03"/>
    <x v="5"/>
    <x v="0"/>
    <x v="0"/>
    <x v="1"/>
    <x v="0"/>
    <x v="1"/>
    <x v="0"/>
    <x v="0"/>
    <x v="11"/>
    <s v="2024-12-10"/>
    <x v="3"/>
    <n v="6750"/>
    <x v="0"/>
    <m/>
    <x v="0"/>
    <m/>
    <x v="2"/>
    <n v="100474696"/>
    <x v="0"/>
    <x v="1"/>
    <s v="Feira das artes, delicias do mar, do milho e do agro-negócio"/>
    <s v="ORI"/>
    <x v="0"/>
    <s v="FAMMN"/>
    <x v="0"/>
    <x v="0"/>
    <x v="0"/>
    <x v="0"/>
    <x v="0"/>
    <x v="0"/>
    <x v="0"/>
    <x v="0"/>
    <x v="0"/>
    <x v="0"/>
    <x v="0"/>
    <s v="Feira das artes, delicias do mar, do milho e do agro-negócio"/>
    <x v="0"/>
    <x v="0"/>
    <x v="0"/>
    <x v="0"/>
    <x v="1"/>
    <x v="0"/>
    <x v="0"/>
    <x v="0"/>
    <x v="0"/>
    <x v="0"/>
    <x v="1"/>
    <x v="0"/>
    <s v="Pagamento referente a aquisição de serviços de ligação elétrica no estender no âmbito da realização da feira delícias do mar realizado no Centro Histórico de Porto de Calheta, conforme anexo."/>
  </r>
  <r>
    <x v="0"/>
    <n v="0"/>
    <n v="0"/>
    <n v="0"/>
    <n v="38250"/>
    <x v="3671"/>
    <x v="0"/>
    <x v="0"/>
    <x v="0"/>
    <s v="01.26.03.18"/>
    <x v="35"/>
    <x v="5"/>
    <x v="6"/>
    <s v="Turismo"/>
    <s v="01.26.03"/>
    <s v="Turismo"/>
    <s v="01.26.03"/>
    <x v="5"/>
    <x v="0"/>
    <x v="0"/>
    <x v="1"/>
    <x v="0"/>
    <x v="1"/>
    <x v="0"/>
    <x v="0"/>
    <x v="11"/>
    <s v="2024-12-10"/>
    <x v="3"/>
    <n v="38250"/>
    <x v="0"/>
    <m/>
    <x v="0"/>
    <m/>
    <x v="75"/>
    <n v="100441951"/>
    <x v="0"/>
    <x v="0"/>
    <s v="Feira das artes, delicias do mar, do milho e do agro-negócio"/>
    <s v="ORI"/>
    <x v="0"/>
    <s v="FAMMN"/>
    <x v="0"/>
    <x v="0"/>
    <x v="0"/>
    <x v="0"/>
    <x v="0"/>
    <x v="0"/>
    <x v="0"/>
    <x v="0"/>
    <x v="0"/>
    <x v="0"/>
    <x v="0"/>
    <s v="Feira das artes, delicias do mar, do milho e do agro-negócio"/>
    <x v="0"/>
    <x v="0"/>
    <x v="0"/>
    <x v="0"/>
    <x v="1"/>
    <x v="0"/>
    <x v="0"/>
    <x v="0"/>
    <x v="0"/>
    <x v="0"/>
    <x v="0"/>
    <x v="0"/>
    <s v="Pagamento referente a aquisição de serviços de ligação elétrica no estender no âmbito da realização da feira delícias do mar realizado no Centro Histórico de Porto de Calheta, conforme anexo."/>
  </r>
  <r>
    <x v="1"/>
    <n v="0"/>
    <n v="0"/>
    <n v="0"/>
    <n v="1500"/>
    <x v="3672"/>
    <x v="0"/>
    <x v="0"/>
    <x v="0"/>
    <s v="01.25.02.17"/>
    <x v="30"/>
    <x v="3"/>
    <x v="3"/>
    <s v="desporto"/>
    <s v="01.25.02"/>
    <s v="desporto"/>
    <s v="01.25.02"/>
    <x v="1"/>
    <x v="0"/>
    <x v="0"/>
    <x v="0"/>
    <x v="0"/>
    <x v="1"/>
    <x v="1"/>
    <x v="0"/>
    <x v="11"/>
    <s v="2024-12-10"/>
    <x v="3"/>
    <n v="1500"/>
    <x v="0"/>
    <m/>
    <x v="0"/>
    <m/>
    <x v="2"/>
    <n v="100474696"/>
    <x v="0"/>
    <x v="1"/>
    <s v="Construção e Reabilitação de Placas Desportivas"/>
    <s v="ORI"/>
    <x v="0"/>
    <m/>
    <x v="0"/>
    <x v="0"/>
    <x v="0"/>
    <x v="0"/>
    <x v="0"/>
    <x v="0"/>
    <x v="0"/>
    <x v="0"/>
    <x v="0"/>
    <x v="0"/>
    <x v="0"/>
    <s v="Construção e Reabilitação de Placas Desportivas"/>
    <x v="0"/>
    <x v="0"/>
    <x v="0"/>
    <x v="0"/>
    <x v="1"/>
    <x v="0"/>
    <x v="0"/>
    <x v="0"/>
    <x v="0"/>
    <x v="0"/>
    <x v="1"/>
    <x v="0"/>
    <s v="Pagamento referente a aquisição de serviços de elaboração de projeto de eletricidade para a placa desportiva de Ponta verde, conforme anexo."/>
  </r>
  <r>
    <x v="1"/>
    <n v="0"/>
    <n v="0"/>
    <n v="0"/>
    <n v="8500"/>
    <x v="3672"/>
    <x v="0"/>
    <x v="0"/>
    <x v="0"/>
    <s v="01.25.02.17"/>
    <x v="30"/>
    <x v="3"/>
    <x v="3"/>
    <s v="desporto"/>
    <s v="01.25.02"/>
    <s v="desporto"/>
    <s v="01.25.02"/>
    <x v="1"/>
    <x v="0"/>
    <x v="0"/>
    <x v="0"/>
    <x v="0"/>
    <x v="1"/>
    <x v="1"/>
    <x v="0"/>
    <x v="11"/>
    <s v="2024-12-10"/>
    <x v="3"/>
    <n v="8500"/>
    <x v="0"/>
    <m/>
    <x v="0"/>
    <m/>
    <x v="75"/>
    <n v="100441951"/>
    <x v="0"/>
    <x v="0"/>
    <s v="Construção e Reabilitação de Placas Desportivas"/>
    <s v="ORI"/>
    <x v="0"/>
    <m/>
    <x v="0"/>
    <x v="0"/>
    <x v="0"/>
    <x v="0"/>
    <x v="0"/>
    <x v="0"/>
    <x v="0"/>
    <x v="0"/>
    <x v="0"/>
    <x v="0"/>
    <x v="0"/>
    <s v="Construção e Reabilitação de Placas Desportivas"/>
    <x v="0"/>
    <x v="0"/>
    <x v="0"/>
    <x v="0"/>
    <x v="1"/>
    <x v="0"/>
    <x v="0"/>
    <x v="0"/>
    <x v="0"/>
    <x v="0"/>
    <x v="0"/>
    <x v="0"/>
    <s v="Pagamento referente a aquisição de serviços de elaboração de projeto de eletricidade para a placa desportiva de Ponta verde, conforme anexo."/>
  </r>
  <r>
    <x v="0"/>
    <n v="0"/>
    <n v="0"/>
    <n v="0"/>
    <n v="5337"/>
    <x v="3673"/>
    <x v="0"/>
    <x v="0"/>
    <x v="0"/>
    <s v="03.16.15"/>
    <x v="0"/>
    <x v="0"/>
    <x v="0"/>
    <s v="Direção Financeira"/>
    <s v="03.16.15"/>
    <s v="Direção Financeira"/>
    <s v="03.16.15"/>
    <x v="50"/>
    <x v="0"/>
    <x v="2"/>
    <x v="11"/>
    <x v="0"/>
    <x v="0"/>
    <x v="0"/>
    <x v="0"/>
    <x v="11"/>
    <s v="2024-12-11"/>
    <x v="3"/>
    <n v="5337"/>
    <x v="0"/>
    <m/>
    <x v="0"/>
    <m/>
    <x v="76"/>
    <n v="100394431"/>
    <x v="0"/>
    <x v="0"/>
    <s v="Direção Financeira"/>
    <s v="ORI"/>
    <x v="0"/>
    <m/>
    <x v="0"/>
    <x v="0"/>
    <x v="0"/>
    <x v="0"/>
    <x v="0"/>
    <x v="0"/>
    <x v="0"/>
    <x v="0"/>
    <x v="0"/>
    <x v="0"/>
    <x v="0"/>
    <s v="Direção Financeira"/>
    <x v="0"/>
    <x v="0"/>
    <x v="0"/>
    <x v="0"/>
    <x v="0"/>
    <x v="0"/>
    <x v="0"/>
    <x v="0"/>
    <x v="0"/>
    <x v="0"/>
    <x v="0"/>
    <x v="0"/>
    <s v="Pagamento referente a seguros automóvel da viatura ST-03-QJ, conforme anexo. "/>
  </r>
  <r>
    <x v="0"/>
    <n v="0"/>
    <n v="0"/>
    <n v="0"/>
    <n v="13856"/>
    <x v="3674"/>
    <x v="0"/>
    <x v="0"/>
    <x v="0"/>
    <s v="03.16.15"/>
    <x v="0"/>
    <x v="0"/>
    <x v="0"/>
    <s v="Direção Financeira"/>
    <s v="03.16.15"/>
    <s v="Direção Financeira"/>
    <s v="03.16.15"/>
    <x v="50"/>
    <x v="0"/>
    <x v="2"/>
    <x v="11"/>
    <x v="0"/>
    <x v="0"/>
    <x v="0"/>
    <x v="0"/>
    <x v="11"/>
    <s v="2024-12-11"/>
    <x v="3"/>
    <n v="13856"/>
    <x v="0"/>
    <m/>
    <x v="0"/>
    <m/>
    <x v="76"/>
    <n v="100394431"/>
    <x v="0"/>
    <x v="0"/>
    <s v="Direção Financeira"/>
    <s v="ORI"/>
    <x v="0"/>
    <m/>
    <x v="0"/>
    <x v="0"/>
    <x v="0"/>
    <x v="0"/>
    <x v="0"/>
    <x v="0"/>
    <x v="0"/>
    <x v="0"/>
    <x v="0"/>
    <x v="0"/>
    <x v="0"/>
    <s v="Direção Financeira"/>
    <x v="0"/>
    <x v="0"/>
    <x v="0"/>
    <x v="0"/>
    <x v="0"/>
    <x v="0"/>
    <x v="0"/>
    <x v="0"/>
    <x v="0"/>
    <x v="0"/>
    <x v="0"/>
    <x v="0"/>
    <s v="Pagamento referente a seguros automóvel da viatura ST-59-UR, conforme anexo"/>
  </r>
  <r>
    <x v="0"/>
    <n v="0"/>
    <n v="0"/>
    <n v="0"/>
    <n v="4000"/>
    <x v="3675"/>
    <x v="0"/>
    <x v="0"/>
    <x v="0"/>
    <s v="01.25.05.12"/>
    <x v="10"/>
    <x v="3"/>
    <x v="3"/>
    <s v="Saúde"/>
    <s v="01.25.05"/>
    <s v="Saúde"/>
    <s v="01.25.05"/>
    <x v="7"/>
    <x v="0"/>
    <x v="4"/>
    <x v="4"/>
    <x v="0"/>
    <x v="1"/>
    <x v="0"/>
    <x v="0"/>
    <x v="11"/>
    <s v="2024-12-11"/>
    <x v="3"/>
    <n v="4000"/>
    <x v="0"/>
    <m/>
    <x v="0"/>
    <m/>
    <x v="235"/>
    <n v="100478466"/>
    <x v="0"/>
    <x v="0"/>
    <s v="Promoção e Inclusão Social"/>
    <s v="ORI"/>
    <x v="0"/>
    <m/>
    <x v="0"/>
    <x v="0"/>
    <x v="0"/>
    <x v="0"/>
    <x v="0"/>
    <x v="0"/>
    <x v="0"/>
    <x v="0"/>
    <x v="0"/>
    <x v="0"/>
    <x v="0"/>
    <s v="Promoção e Inclusão Social"/>
    <x v="0"/>
    <x v="0"/>
    <x v="0"/>
    <x v="0"/>
    <x v="1"/>
    <x v="0"/>
    <x v="0"/>
    <x v="0"/>
    <x v="0"/>
    <x v="0"/>
    <x v="0"/>
    <x v="0"/>
    <s v="Apoio financeiro a favor da senhora Sara Cristina Furtado de Pina, conforme anexo."/>
  </r>
  <r>
    <x v="0"/>
    <n v="0"/>
    <n v="0"/>
    <n v="0"/>
    <n v="1400"/>
    <x v="3676"/>
    <x v="0"/>
    <x v="0"/>
    <x v="0"/>
    <s v="03.16.15"/>
    <x v="0"/>
    <x v="0"/>
    <x v="0"/>
    <s v="Direção Financeira"/>
    <s v="03.16.15"/>
    <s v="Direção Financeira"/>
    <s v="03.16.15"/>
    <x v="3"/>
    <x v="0"/>
    <x v="0"/>
    <x v="1"/>
    <x v="0"/>
    <x v="0"/>
    <x v="0"/>
    <x v="0"/>
    <x v="11"/>
    <s v="2024-12-11"/>
    <x v="3"/>
    <n v="1400"/>
    <x v="0"/>
    <m/>
    <x v="0"/>
    <m/>
    <x v="81"/>
    <n v="100476675"/>
    <x v="0"/>
    <x v="0"/>
    <s v="Direção Financeira"/>
    <s v="ORI"/>
    <x v="0"/>
    <m/>
    <x v="0"/>
    <x v="0"/>
    <x v="0"/>
    <x v="0"/>
    <x v="0"/>
    <x v="0"/>
    <x v="0"/>
    <x v="0"/>
    <x v="0"/>
    <x v="0"/>
    <x v="0"/>
    <s v="Direção Financeira"/>
    <x v="0"/>
    <x v="0"/>
    <x v="0"/>
    <x v="0"/>
    <x v="0"/>
    <x v="0"/>
    <x v="0"/>
    <x v="0"/>
    <x v="0"/>
    <x v="0"/>
    <x v="0"/>
    <x v="0"/>
    <s v="Ajuda de custo a favor  do senhor José Jorge Fernandes pela sua deslocação a Praia no dia 04 de dezembro de 2024, em missão de serviço, conforme anexo."/>
  </r>
  <r>
    <x v="0"/>
    <n v="0"/>
    <n v="0"/>
    <n v="0"/>
    <n v="1400"/>
    <x v="3677"/>
    <x v="0"/>
    <x v="0"/>
    <x v="0"/>
    <s v="03.16.15"/>
    <x v="0"/>
    <x v="0"/>
    <x v="0"/>
    <s v="Direção Financeira"/>
    <s v="03.16.15"/>
    <s v="Direção Financeira"/>
    <s v="03.16.15"/>
    <x v="3"/>
    <x v="0"/>
    <x v="0"/>
    <x v="1"/>
    <x v="0"/>
    <x v="0"/>
    <x v="0"/>
    <x v="0"/>
    <x v="11"/>
    <s v="2024-12-11"/>
    <x v="3"/>
    <n v="1400"/>
    <x v="0"/>
    <m/>
    <x v="0"/>
    <m/>
    <x v="240"/>
    <n v="100426451"/>
    <x v="0"/>
    <x v="0"/>
    <s v="Direção Financeira"/>
    <s v="ORI"/>
    <x v="0"/>
    <m/>
    <x v="0"/>
    <x v="0"/>
    <x v="0"/>
    <x v="0"/>
    <x v="0"/>
    <x v="0"/>
    <x v="0"/>
    <x v="0"/>
    <x v="0"/>
    <x v="0"/>
    <x v="0"/>
    <s v="Direção Financeira"/>
    <x v="0"/>
    <x v="0"/>
    <x v="0"/>
    <x v="0"/>
    <x v="0"/>
    <x v="0"/>
    <x v="0"/>
    <x v="0"/>
    <x v="0"/>
    <x v="0"/>
    <x v="0"/>
    <x v="0"/>
    <s v="Ajuda de custo a favor do senhor Carlos Armando Tavares pela sua deslocação a Praia no dia 08 de dezembro de 2024, em missão de serviço, conforme anexo."/>
  </r>
  <r>
    <x v="0"/>
    <n v="0"/>
    <n v="0"/>
    <n v="0"/>
    <n v="1400"/>
    <x v="3678"/>
    <x v="0"/>
    <x v="0"/>
    <x v="0"/>
    <s v="03.16.15"/>
    <x v="0"/>
    <x v="0"/>
    <x v="0"/>
    <s v="Direção Financeira"/>
    <s v="03.16.15"/>
    <s v="Direção Financeira"/>
    <s v="03.16.15"/>
    <x v="3"/>
    <x v="0"/>
    <x v="0"/>
    <x v="1"/>
    <x v="0"/>
    <x v="0"/>
    <x v="0"/>
    <x v="0"/>
    <x v="11"/>
    <s v="2024-12-11"/>
    <x v="3"/>
    <n v="1400"/>
    <x v="0"/>
    <m/>
    <x v="0"/>
    <m/>
    <x v="26"/>
    <n v="100458633"/>
    <x v="0"/>
    <x v="0"/>
    <s v="Direção Financeira"/>
    <s v="ORI"/>
    <x v="0"/>
    <m/>
    <x v="0"/>
    <x v="0"/>
    <x v="0"/>
    <x v="0"/>
    <x v="0"/>
    <x v="0"/>
    <x v="0"/>
    <x v="0"/>
    <x v="0"/>
    <x v="0"/>
    <x v="0"/>
    <s v="Direção Financeira"/>
    <x v="0"/>
    <x v="0"/>
    <x v="0"/>
    <x v="0"/>
    <x v="0"/>
    <x v="0"/>
    <x v="0"/>
    <x v="0"/>
    <x v="0"/>
    <x v="0"/>
    <x v="0"/>
    <x v="0"/>
    <s v="Ajuda de custo a favor do senhor Joaquim Lino tavares pela sua deslocação á Praia no dia 10 de dezembro de 2024, em missão de serviço, conforme anexo."/>
  </r>
  <r>
    <x v="1"/>
    <n v="0"/>
    <n v="0"/>
    <n v="0"/>
    <n v="46411"/>
    <x v="3679"/>
    <x v="0"/>
    <x v="0"/>
    <x v="0"/>
    <s v="01.27.06.80"/>
    <x v="1"/>
    <x v="1"/>
    <x v="1"/>
    <s v="Requalificação Urbana e habitação"/>
    <s v="01.27.06"/>
    <s v="Requalificação Urbana e habitação"/>
    <s v="01.27.06"/>
    <x v="1"/>
    <x v="0"/>
    <x v="0"/>
    <x v="0"/>
    <x v="0"/>
    <x v="1"/>
    <x v="1"/>
    <x v="0"/>
    <x v="0"/>
    <s v="2024-01-03"/>
    <x v="0"/>
    <n v="46411"/>
    <x v="0"/>
    <m/>
    <x v="0"/>
    <m/>
    <x v="1"/>
    <n v="100476920"/>
    <x v="0"/>
    <x v="0"/>
    <s v="Requalificação Urbana de Veneza"/>
    <s v="ORI"/>
    <x v="0"/>
    <m/>
    <x v="0"/>
    <x v="0"/>
    <x v="0"/>
    <x v="0"/>
    <x v="0"/>
    <x v="0"/>
    <x v="0"/>
    <x v="0"/>
    <x v="0"/>
    <x v="0"/>
    <x v="0"/>
    <s v="Requalificação Urbana de Veneza"/>
    <x v="0"/>
    <x v="0"/>
    <x v="0"/>
    <x v="0"/>
    <x v="1"/>
    <x v="0"/>
    <x v="0"/>
    <x v="0"/>
    <x v="0"/>
    <x v="0"/>
    <x v="0"/>
    <x v="0"/>
    <s v="Pagamento a favor de Felisberto Carvalho Auto, referente a aquisição de combustíveis, destinado a viatura afeto a obra de requalificação urbana e ambiental da Praia de Veneza, conforme anexo. "/>
  </r>
  <r>
    <x v="1"/>
    <n v="0"/>
    <n v="0"/>
    <n v="0"/>
    <n v="19410"/>
    <x v="3680"/>
    <x v="0"/>
    <x v="0"/>
    <x v="0"/>
    <s v="01.27.02.15"/>
    <x v="25"/>
    <x v="1"/>
    <x v="1"/>
    <s v="Saneamento básico"/>
    <s v="01.27.02"/>
    <s v="Saneamento básico"/>
    <s v="01.27.02"/>
    <x v="46"/>
    <x v="0"/>
    <x v="0"/>
    <x v="0"/>
    <x v="0"/>
    <x v="1"/>
    <x v="1"/>
    <x v="0"/>
    <x v="0"/>
    <s v="2024-01-03"/>
    <x v="0"/>
    <n v="19410"/>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e Felisberto Carvalho Auto, referente a aquisição de combustíveis, destinado as viaturas afeto aos serviços de transferência de resíduos urbanos para atero sanitário, conforme anexo."/>
  </r>
  <r>
    <x v="0"/>
    <n v="0"/>
    <n v="0"/>
    <n v="0"/>
    <n v="106641"/>
    <x v="3681"/>
    <x v="0"/>
    <x v="0"/>
    <x v="0"/>
    <s v="01.25.01.10"/>
    <x v="33"/>
    <x v="3"/>
    <x v="3"/>
    <s v="Educação"/>
    <s v="01.25.01"/>
    <s v="Educação"/>
    <s v="01.25.01"/>
    <x v="4"/>
    <x v="0"/>
    <x v="2"/>
    <x v="2"/>
    <x v="0"/>
    <x v="1"/>
    <x v="0"/>
    <x v="0"/>
    <x v="0"/>
    <s v="2024-01-12"/>
    <x v="0"/>
    <n v="106641"/>
    <x v="0"/>
    <m/>
    <x v="0"/>
    <m/>
    <x v="1"/>
    <n v="100476920"/>
    <x v="0"/>
    <x v="0"/>
    <s v="Transporte escolar"/>
    <s v="ORI"/>
    <x v="0"/>
    <m/>
    <x v="0"/>
    <x v="0"/>
    <x v="0"/>
    <x v="0"/>
    <x v="0"/>
    <x v="0"/>
    <x v="0"/>
    <x v="0"/>
    <x v="0"/>
    <x v="0"/>
    <x v="0"/>
    <s v="Transporte escolar"/>
    <x v="0"/>
    <x v="0"/>
    <x v="0"/>
    <x v="0"/>
    <x v="1"/>
    <x v="0"/>
    <x v="0"/>
    <x v="0"/>
    <x v="0"/>
    <x v="0"/>
    <x v="0"/>
    <x v="0"/>
    <s v="Pagamento a favor de Felisberto Carvalho Auto, referente a aquisição de combustíveis, destinados as viaturas afetos aos serviços de transporte escolar, conforme fatura em anexo."/>
  </r>
  <r>
    <x v="0"/>
    <n v="0"/>
    <n v="0"/>
    <n v="0"/>
    <n v="3000"/>
    <x v="3682"/>
    <x v="0"/>
    <x v="0"/>
    <x v="0"/>
    <s v="03.16.02"/>
    <x v="3"/>
    <x v="0"/>
    <x v="0"/>
    <s v="Gabinete do Presidente"/>
    <s v="03.16.02"/>
    <s v="Gabinete do Presidente"/>
    <s v="03.16.02"/>
    <x v="3"/>
    <x v="0"/>
    <x v="0"/>
    <x v="1"/>
    <x v="0"/>
    <x v="0"/>
    <x v="0"/>
    <x v="0"/>
    <x v="0"/>
    <s v="2024-01-17"/>
    <x v="0"/>
    <n v="3000"/>
    <x v="0"/>
    <m/>
    <x v="0"/>
    <m/>
    <x v="118"/>
    <n v="100444140"/>
    <x v="0"/>
    <x v="0"/>
    <s v="Gabinete do Presidente"/>
    <s v="ORI"/>
    <x v="0"/>
    <m/>
    <x v="0"/>
    <x v="0"/>
    <x v="0"/>
    <x v="0"/>
    <x v="0"/>
    <x v="0"/>
    <x v="0"/>
    <x v="0"/>
    <x v="0"/>
    <x v="0"/>
    <x v="0"/>
    <s v="Gabinete do Presidente"/>
    <x v="0"/>
    <x v="0"/>
    <x v="0"/>
    <x v="0"/>
    <x v="0"/>
    <x v="0"/>
    <x v="0"/>
    <x v="0"/>
    <x v="0"/>
    <x v="0"/>
    <x v="0"/>
    <x v="0"/>
    <s v="Ajuda de custo a favor do senhor presidente Herménio Fernandes, pela sua deslocação a Praia no dia 17 de Janeiro, em missão oficial de serviço, conforme anexo."/>
  </r>
  <r>
    <x v="1"/>
    <n v="0"/>
    <n v="0"/>
    <n v="0"/>
    <n v="824307"/>
    <x v="3683"/>
    <x v="0"/>
    <x v="0"/>
    <x v="0"/>
    <s v="01.28.01.08"/>
    <x v="15"/>
    <x v="4"/>
    <x v="5"/>
    <s v="Habitação Social"/>
    <s v="01.28.01"/>
    <s v="Habitação Social"/>
    <s v="01.28.01"/>
    <x v="1"/>
    <x v="0"/>
    <x v="0"/>
    <x v="0"/>
    <x v="0"/>
    <x v="1"/>
    <x v="1"/>
    <x v="0"/>
    <x v="0"/>
    <s v="2024-01-26"/>
    <x v="0"/>
    <n v="824307"/>
    <x v="0"/>
    <m/>
    <x v="0"/>
    <m/>
    <x v="121"/>
    <n v="100478485"/>
    <x v="0"/>
    <x v="0"/>
    <s v="Habitações Sociais"/>
    <s v="ORI"/>
    <x v="0"/>
    <s v="HS"/>
    <x v="0"/>
    <x v="0"/>
    <x v="0"/>
    <x v="0"/>
    <x v="0"/>
    <x v="0"/>
    <x v="0"/>
    <x v="0"/>
    <x v="0"/>
    <x v="0"/>
    <x v="0"/>
    <s v="Habitações Sociais"/>
    <x v="0"/>
    <x v="0"/>
    <x v="0"/>
    <x v="0"/>
    <x v="1"/>
    <x v="0"/>
    <x v="0"/>
    <x v="0"/>
    <x v="0"/>
    <x v="0"/>
    <x v="0"/>
    <x v="0"/>
    <s v="pagamento a favor de MF Gruop- Construção e Serviços, Lda. referente a reabilitação de habitação em São Miguel, conforme fatura em anexo"/>
  </r>
  <r>
    <x v="1"/>
    <n v="0"/>
    <n v="0"/>
    <n v="0"/>
    <n v="115085"/>
    <x v="3684"/>
    <x v="0"/>
    <x v="0"/>
    <x v="0"/>
    <s v="01.28.01.08"/>
    <x v="15"/>
    <x v="4"/>
    <x v="5"/>
    <s v="Habitação Social"/>
    <s v="01.28.01"/>
    <s v="Habitação Social"/>
    <s v="01.28.01"/>
    <x v="1"/>
    <x v="0"/>
    <x v="0"/>
    <x v="0"/>
    <x v="0"/>
    <x v="1"/>
    <x v="1"/>
    <x v="0"/>
    <x v="0"/>
    <s v="2024-01-26"/>
    <x v="0"/>
    <n v="115085"/>
    <x v="0"/>
    <m/>
    <x v="0"/>
    <m/>
    <x v="102"/>
    <n v="100475220"/>
    <x v="0"/>
    <x v="0"/>
    <s v="Habitações Sociais"/>
    <s v="ORI"/>
    <x v="0"/>
    <s v="HS"/>
    <x v="0"/>
    <x v="0"/>
    <x v="0"/>
    <x v="0"/>
    <x v="0"/>
    <x v="0"/>
    <x v="0"/>
    <x v="0"/>
    <x v="0"/>
    <x v="0"/>
    <x v="0"/>
    <s v="Habitações Sociais"/>
    <x v="0"/>
    <x v="0"/>
    <x v="0"/>
    <x v="0"/>
    <x v="1"/>
    <x v="0"/>
    <x v="0"/>
    <x v="0"/>
    <x v="0"/>
    <x v="0"/>
    <x v="0"/>
    <x v="0"/>
    <s v="Pagamento referente a aquisição de matérias de canalização de casa de banho das beneficiarias, Maria Correia, Paula Teixeira e Porfica da Veiga, enquadrada no âmbito do programa PRRA, conforme anexo."/>
  </r>
  <r>
    <x v="1"/>
    <n v="0"/>
    <n v="0"/>
    <n v="0"/>
    <n v="29550"/>
    <x v="3685"/>
    <x v="0"/>
    <x v="0"/>
    <x v="0"/>
    <s v="01.23.04.14"/>
    <x v="48"/>
    <x v="7"/>
    <x v="8"/>
    <s v="Ambiente"/>
    <s v="01.23.04"/>
    <s v="Ambiente"/>
    <s v="01.23.04"/>
    <x v="1"/>
    <x v="0"/>
    <x v="0"/>
    <x v="0"/>
    <x v="0"/>
    <x v="1"/>
    <x v="1"/>
    <x v="0"/>
    <x v="0"/>
    <s v="2024-01-26"/>
    <x v="0"/>
    <n v="29550"/>
    <x v="0"/>
    <m/>
    <x v="0"/>
    <m/>
    <x v="537"/>
    <n v="100392566"/>
    <x v="0"/>
    <x v="0"/>
    <s v="Criação e Manutenção de Espaços Verdes"/>
    <s v="ORI"/>
    <x v="0"/>
    <s v="CMEV"/>
    <x v="0"/>
    <x v="0"/>
    <x v="0"/>
    <x v="0"/>
    <x v="0"/>
    <x v="0"/>
    <x v="0"/>
    <x v="0"/>
    <x v="0"/>
    <x v="0"/>
    <x v="0"/>
    <s v="Criação e Manutenção de Espaços Verdes"/>
    <x v="0"/>
    <x v="0"/>
    <x v="0"/>
    <x v="0"/>
    <x v="1"/>
    <x v="0"/>
    <x v="0"/>
    <x v="0"/>
    <x v="0"/>
    <x v="0"/>
    <x v="0"/>
    <x v="0"/>
    <s v="Pagamento referente a aquisição de rede de vedação, destinados aos serviços de jardinagem, conforme anexo."/>
  </r>
  <r>
    <x v="0"/>
    <n v="0"/>
    <n v="0"/>
    <n v="0"/>
    <n v="1165000"/>
    <x v="3686"/>
    <x v="0"/>
    <x v="0"/>
    <x v="0"/>
    <s v="01.25.04.22"/>
    <x v="7"/>
    <x v="3"/>
    <x v="3"/>
    <s v="Cultura"/>
    <s v="01.25.04"/>
    <s v="Cultura"/>
    <s v="01.25.04"/>
    <x v="4"/>
    <x v="0"/>
    <x v="2"/>
    <x v="2"/>
    <x v="0"/>
    <x v="1"/>
    <x v="0"/>
    <x v="0"/>
    <x v="2"/>
    <s v="2024-02-05"/>
    <x v="0"/>
    <n v="1165000"/>
    <x v="0"/>
    <m/>
    <x v="0"/>
    <m/>
    <x v="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e 50% aos artistas do festival de música  14 de fevereiro e apoio financeiro aos grupos carnavalescos, conforme proposta em anexo."/>
  </r>
  <r>
    <x v="0"/>
    <n v="0"/>
    <n v="0"/>
    <n v="0"/>
    <n v="217800"/>
    <x v="3687"/>
    <x v="0"/>
    <x v="1"/>
    <x v="0"/>
    <s v="03.03.10"/>
    <x v="8"/>
    <x v="0"/>
    <x v="4"/>
    <s v="Receitas Da Câmara"/>
    <s v="03.03.10"/>
    <s v="Receitas Da Câmara"/>
    <s v="03.03.10"/>
    <x v="45"/>
    <x v="0"/>
    <x v="6"/>
    <x v="10"/>
    <x v="0"/>
    <x v="0"/>
    <x v="2"/>
    <x v="0"/>
    <x v="0"/>
    <s v="2024-01-10"/>
    <x v="0"/>
    <n v="217800"/>
    <x v="0"/>
    <m/>
    <x v="0"/>
    <m/>
    <x v="6"/>
    <n v="100474914"/>
    <x v="0"/>
    <x v="0"/>
    <s v="Receitas Da Câmara"/>
    <s v="EXT"/>
    <x v="0"/>
    <s v="RDC"/>
    <x v="0"/>
    <x v="0"/>
    <x v="0"/>
    <x v="0"/>
    <x v="0"/>
    <x v="0"/>
    <x v="0"/>
    <x v="0"/>
    <x v="0"/>
    <x v="0"/>
    <x v="0"/>
    <s v="Receitas Da Câmara"/>
    <x v="0"/>
    <x v="0"/>
    <x v="0"/>
    <x v="0"/>
    <x v="0"/>
    <x v="0"/>
    <x v="0"/>
    <x v="0"/>
    <x v="0"/>
    <x v="0"/>
    <x v="0"/>
    <x v="0"/>
    <s v="Rateio de mês de janeiro, conforme anexo."/>
  </r>
  <r>
    <x v="0"/>
    <n v="0"/>
    <n v="0"/>
    <n v="0"/>
    <n v="351285"/>
    <x v="3688"/>
    <x v="0"/>
    <x v="0"/>
    <x v="0"/>
    <s v="01.27.02.11"/>
    <x v="18"/>
    <x v="1"/>
    <x v="1"/>
    <s v="Saneamento básico"/>
    <s v="01.27.02"/>
    <s v="Saneamento básico"/>
    <s v="01.27.02"/>
    <x v="4"/>
    <x v="0"/>
    <x v="2"/>
    <x v="2"/>
    <x v="0"/>
    <x v="1"/>
    <x v="0"/>
    <x v="0"/>
    <x v="2"/>
    <s v="2024-02-26"/>
    <x v="0"/>
    <n v="351285"/>
    <x v="0"/>
    <m/>
    <x v="0"/>
    <m/>
    <x v="6"/>
    <n v="100474914"/>
    <x v="0"/>
    <x v="0"/>
    <s v="Reforço do saneamento básico"/>
    <s v="ORI"/>
    <x v="0"/>
    <m/>
    <x v="0"/>
    <x v="0"/>
    <x v="0"/>
    <x v="0"/>
    <x v="0"/>
    <x v="0"/>
    <x v="0"/>
    <x v="0"/>
    <x v="0"/>
    <x v="0"/>
    <x v="0"/>
    <s v="Reforço do saneamento básico"/>
    <x v="0"/>
    <x v="0"/>
    <x v="0"/>
    <x v="0"/>
    <x v="1"/>
    <x v="0"/>
    <x v="0"/>
    <x v="0"/>
    <x v="0"/>
    <x v="0"/>
    <x v="0"/>
    <x v="0"/>
    <s v="Pagamento de trabalhos de limpeza urbana realizado  no âmbito de projeto Município Saudável, durante o mês de fevereiro 2024, conforme folha em anexo."/>
  </r>
  <r>
    <x v="0"/>
    <n v="0"/>
    <n v="0"/>
    <n v="0"/>
    <n v="34380"/>
    <x v="3689"/>
    <x v="0"/>
    <x v="1"/>
    <x v="0"/>
    <s v="03.03.10"/>
    <x v="8"/>
    <x v="0"/>
    <x v="4"/>
    <s v="Receitas Da Câmara"/>
    <s v="03.03.10"/>
    <s v="Receitas Da Câmara"/>
    <s v="03.03.10"/>
    <x v="18"/>
    <x v="0"/>
    <x v="0"/>
    <x v="0"/>
    <x v="0"/>
    <x v="0"/>
    <x v="2"/>
    <x v="0"/>
    <x v="2"/>
    <s v="2024-02-06"/>
    <x v="0"/>
    <n v="34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130"/>
    <x v="3690"/>
    <x v="0"/>
    <x v="1"/>
    <x v="0"/>
    <s v="03.03.10"/>
    <x v="8"/>
    <x v="0"/>
    <x v="4"/>
    <s v="Receitas Da Câmara"/>
    <s v="03.03.10"/>
    <s v="Receitas Da Câmara"/>
    <s v="03.03.10"/>
    <x v="13"/>
    <x v="0"/>
    <x v="3"/>
    <x v="3"/>
    <x v="0"/>
    <x v="0"/>
    <x v="2"/>
    <x v="0"/>
    <x v="2"/>
    <s v="2024-02-06"/>
    <x v="0"/>
    <n v="551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3691"/>
    <x v="0"/>
    <x v="1"/>
    <x v="0"/>
    <s v="03.03.10"/>
    <x v="8"/>
    <x v="0"/>
    <x v="4"/>
    <s v="Receitas Da Câmara"/>
    <s v="03.03.10"/>
    <s v="Receitas Da Câmara"/>
    <s v="03.03.10"/>
    <x v="6"/>
    <x v="0"/>
    <x v="3"/>
    <x v="3"/>
    <x v="0"/>
    <x v="0"/>
    <x v="2"/>
    <x v="0"/>
    <x v="2"/>
    <s v="2024-02-06"/>
    <x v="0"/>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160"/>
    <x v="3692"/>
    <x v="0"/>
    <x v="1"/>
    <x v="0"/>
    <s v="03.03.10"/>
    <x v="8"/>
    <x v="0"/>
    <x v="4"/>
    <s v="Receitas Da Câmara"/>
    <s v="03.03.10"/>
    <s v="Receitas Da Câmara"/>
    <s v="03.03.10"/>
    <x v="19"/>
    <x v="0"/>
    <x v="3"/>
    <x v="6"/>
    <x v="0"/>
    <x v="0"/>
    <x v="2"/>
    <x v="0"/>
    <x v="2"/>
    <s v="2024-02-06"/>
    <x v="0"/>
    <n v="5016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80500"/>
    <x v="3693"/>
    <x v="0"/>
    <x v="0"/>
    <x v="0"/>
    <s v="01.28.01.08"/>
    <x v="15"/>
    <x v="4"/>
    <x v="5"/>
    <s v="Habitação Social"/>
    <s v="01.28.01"/>
    <s v="Habitação Social"/>
    <s v="01.28.01"/>
    <x v="1"/>
    <x v="0"/>
    <x v="0"/>
    <x v="0"/>
    <x v="0"/>
    <x v="1"/>
    <x v="1"/>
    <x v="0"/>
    <x v="2"/>
    <s v="2024-02-19"/>
    <x v="0"/>
    <n v="80500"/>
    <x v="0"/>
    <m/>
    <x v="0"/>
    <m/>
    <x v="122"/>
    <n v="100479475"/>
    <x v="0"/>
    <x v="0"/>
    <s v="Habitações Sociais"/>
    <s v="ORI"/>
    <x v="0"/>
    <s v="HS"/>
    <x v="0"/>
    <x v="0"/>
    <x v="0"/>
    <x v="0"/>
    <x v="0"/>
    <x v="0"/>
    <x v="0"/>
    <x v="0"/>
    <x v="0"/>
    <x v="0"/>
    <x v="0"/>
    <s v="Habitações Sociais"/>
    <x v="0"/>
    <x v="0"/>
    <x v="0"/>
    <x v="0"/>
    <x v="1"/>
    <x v="0"/>
    <x v="0"/>
    <x v="0"/>
    <x v="0"/>
    <x v="0"/>
    <x v="0"/>
    <x v="0"/>
    <s v="Pagamento referente a conclusão de obras nas habitações  das Senhoras Maria Moreno e Maria Tavares, conforme proposta em anexo."/>
  </r>
  <r>
    <x v="0"/>
    <n v="0"/>
    <n v="0"/>
    <n v="0"/>
    <n v="16800"/>
    <x v="3694"/>
    <x v="0"/>
    <x v="1"/>
    <x v="0"/>
    <s v="03.03.10"/>
    <x v="8"/>
    <x v="0"/>
    <x v="4"/>
    <s v="Receitas Da Câmara"/>
    <s v="03.03.10"/>
    <s v="Receitas Da Câmara"/>
    <s v="03.03.10"/>
    <x v="42"/>
    <x v="0"/>
    <x v="3"/>
    <x v="3"/>
    <x v="0"/>
    <x v="0"/>
    <x v="2"/>
    <x v="0"/>
    <x v="2"/>
    <s v="2024-02-06"/>
    <x v="0"/>
    <n v="16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3"/>
    <x v="3695"/>
    <x v="0"/>
    <x v="1"/>
    <x v="0"/>
    <s v="03.03.10"/>
    <x v="8"/>
    <x v="0"/>
    <x v="4"/>
    <s v="Receitas Da Câmara"/>
    <s v="03.03.10"/>
    <s v="Receitas Da Câmara"/>
    <s v="03.03.10"/>
    <x v="25"/>
    <x v="0"/>
    <x v="3"/>
    <x v="3"/>
    <x v="0"/>
    <x v="0"/>
    <x v="2"/>
    <x v="0"/>
    <x v="2"/>
    <s v="2024-02-06"/>
    <x v="0"/>
    <n v="54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50"/>
    <x v="3696"/>
    <x v="0"/>
    <x v="1"/>
    <x v="0"/>
    <s v="03.03.10"/>
    <x v="8"/>
    <x v="0"/>
    <x v="4"/>
    <s v="Receitas Da Câmara"/>
    <s v="03.03.10"/>
    <s v="Receitas Da Câmara"/>
    <s v="03.03.10"/>
    <x v="17"/>
    <x v="0"/>
    <x v="3"/>
    <x v="3"/>
    <x v="0"/>
    <x v="0"/>
    <x v="2"/>
    <x v="0"/>
    <x v="2"/>
    <s v="2024-02-06"/>
    <x v="0"/>
    <n v="2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
    <x v="3697"/>
    <x v="0"/>
    <x v="1"/>
    <x v="0"/>
    <s v="03.03.10"/>
    <x v="8"/>
    <x v="0"/>
    <x v="4"/>
    <s v="Receitas Da Câmara"/>
    <s v="03.03.10"/>
    <s v="Receitas Da Câmara"/>
    <s v="03.03.10"/>
    <x v="8"/>
    <x v="0"/>
    <x v="3"/>
    <x v="3"/>
    <x v="0"/>
    <x v="0"/>
    <x v="2"/>
    <x v="0"/>
    <x v="2"/>
    <s v="2024-02-06"/>
    <x v="0"/>
    <n v="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60"/>
    <x v="3698"/>
    <x v="0"/>
    <x v="1"/>
    <x v="0"/>
    <s v="03.03.10"/>
    <x v="8"/>
    <x v="0"/>
    <x v="4"/>
    <s v="Receitas Da Câmara"/>
    <s v="03.03.10"/>
    <s v="Receitas Da Câmara"/>
    <s v="03.03.10"/>
    <x v="20"/>
    <x v="0"/>
    <x v="3"/>
    <x v="3"/>
    <x v="0"/>
    <x v="0"/>
    <x v="2"/>
    <x v="0"/>
    <x v="2"/>
    <s v="2024-02-06"/>
    <x v="0"/>
    <n v="87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0"/>
    <x v="3699"/>
    <x v="0"/>
    <x v="1"/>
    <x v="0"/>
    <s v="03.03.10"/>
    <x v="8"/>
    <x v="0"/>
    <x v="4"/>
    <s v="Receitas Da Câmara"/>
    <s v="03.03.10"/>
    <s v="Receitas Da Câmara"/>
    <s v="03.03.10"/>
    <x v="11"/>
    <x v="0"/>
    <x v="0"/>
    <x v="5"/>
    <x v="0"/>
    <x v="0"/>
    <x v="2"/>
    <x v="0"/>
    <x v="2"/>
    <s v="2024-02-06"/>
    <x v="0"/>
    <n v="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50"/>
    <x v="3700"/>
    <x v="0"/>
    <x v="1"/>
    <x v="0"/>
    <s v="03.03.10"/>
    <x v="8"/>
    <x v="0"/>
    <x v="4"/>
    <s v="Receitas Da Câmara"/>
    <s v="03.03.10"/>
    <s v="Receitas Da Câmara"/>
    <s v="03.03.10"/>
    <x v="10"/>
    <x v="0"/>
    <x v="3"/>
    <x v="3"/>
    <x v="0"/>
    <x v="0"/>
    <x v="2"/>
    <x v="0"/>
    <x v="2"/>
    <s v="2024-02-06"/>
    <x v="0"/>
    <n v="1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66"/>
    <x v="3701"/>
    <x v="0"/>
    <x v="1"/>
    <x v="0"/>
    <s v="03.03.10"/>
    <x v="8"/>
    <x v="0"/>
    <x v="4"/>
    <s v="Receitas Da Câmara"/>
    <s v="03.03.10"/>
    <s v="Receitas Da Câmara"/>
    <s v="03.03.10"/>
    <x v="9"/>
    <x v="0"/>
    <x v="3"/>
    <x v="3"/>
    <x v="0"/>
    <x v="0"/>
    <x v="2"/>
    <x v="0"/>
    <x v="2"/>
    <s v="2024-02-06"/>
    <x v="0"/>
    <n v="51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582"/>
    <x v="3702"/>
    <x v="0"/>
    <x v="1"/>
    <x v="0"/>
    <s v="03.03.10"/>
    <x v="8"/>
    <x v="0"/>
    <x v="4"/>
    <s v="Receitas Da Câmara"/>
    <s v="03.03.10"/>
    <s v="Receitas Da Câmara"/>
    <s v="03.03.10"/>
    <x v="18"/>
    <x v="0"/>
    <x v="0"/>
    <x v="0"/>
    <x v="0"/>
    <x v="0"/>
    <x v="2"/>
    <x v="0"/>
    <x v="2"/>
    <s v="2024-02-07"/>
    <x v="0"/>
    <n v="4158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10"/>
    <x v="3703"/>
    <x v="0"/>
    <x v="1"/>
    <x v="0"/>
    <s v="03.03.10"/>
    <x v="8"/>
    <x v="0"/>
    <x v="4"/>
    <s v="Receitas Da Câmara"/>
    <s v="03.03.10"/>
    <s v="Receitas Da Câmara"/>
    <s v="03.03.10"/>
    <x v="9"/>
    <x v="0"/>
    <x v="3"/>
    <x v="3"/>
    <x v="0"/>
    <x v="0"/>
    <x v="2"/>
    <x v="0"/>
    <x v="2"/>
    <s v="2024-02-07"/>
    <x v="0"/>
    <n v="30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3704"/>
    <x v="0"/>
    <x v="1"/>
    <x v="0"/>
    <s v="03.03.10"/>
    <x v="8"/>
    <x v="0"/>
    <x v="4"/>
    <s v="Receitas Da Câmara"/>
    <s v="03.03.10"/>
    <s v="Receitas Da Câmara"/>
    <s v="03.03.10"/>
    <x v="12"/>
    <x v="0"/>
    <x v="3"/>
    <x v="3"/>
    <x v="0"/>
    <x v="0"/>
    <x v="2"/>
    <x v="0"/>
    <x v="2"/>
    <s v="2024-02-07"/>
    <x v="0"/>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3705"/>
    <x v="0"/>
    <x v="1"/>
    <x v="0"/>
    <s v="03.03.10"/>
    <x v="8"/>
    <x v="0"/>
    <x v="4"/>
    <s v="Receitas Da Câmara"/>
    <s v="03.03.10"/>
    <s v="Receitas Da Câmara"/>
    <s v="03.03.10"/>
    <x v="6"/>
    <x v="0"/>
    <x v="3"/>
    <x v="3"/>
    <x v="0"/>
    <x v="0"/>
    <x v="2"/>
    <x v="0"/>
    <x v="2"/>
    <s v="2024-02-07"/>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
    <x v="3706"/>
    <x v="0"/>
    <x v="1"/>
    <x v="0"/>
    <s v="03.03.10"/>
    <x v="8"/>
    <x v="0"/>
    <x v="4"/>
    <s v="Receitas Da Câmara"/>
    <s v="03.03.10"/>
    <s v="Receitas Da Câmara"/>
    <s v="03.03.10"/>
    <x v="8"/>
    <x v="0"/>
    <x v="3"/>
    <x v="3"/>
    <x v="0"/>
    <x v="0"/>
    <x v="2"/>
    <x v="0"/>
    <x v="2"/>
    <s v="2024-02-07"/>
    <x v="0"/>
    <n v="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50"/>
    <x v="3707"/>
    <x v="0"/>
    <x v="1"/>
    <x v="0"/>
    <s v="03.03.10"/>
    <x v="8"/>
    <x v="0"/>
    <x v="4"/>
    <s v="Receitas Da Câmara"/>
    <s v="03.03.10"/>
    <s v="Receitas Da Câmara"/>
    <s v="03.03.10"/>
    <x v="13"/>
    <x v="0"/>
    <x v="3"/>
    <x v="3"/>
    <x v="0"/>
    <x v="0"/>
    <x v="2"/>
    <x v="0"/>
    <x v="2"/>
    <s v="2024-02-07"/>
    <x v="0"/>
    <n v="2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00"/>
    <x v="3708"/>
    <x v="0"/>
    <x v="1"/>
    <x v="0"/>
    <s v="03.03.10"/>
    <x v="8"/>
    <x v="0"/>
    <x v="4"/>
    <s v="Receitas Da Câmara"/>
    <s v="03.03.10"/>
    <s v="Receitas Da Câmara"/>
    <s v="03.03.10"/>
    <x v="11"/>
    <x v="0"/>
    <x v="0"/>
    <x v="5"/>
    <x v="0"/>
    <x v="0"/>
    <x v="2"/>
    <x v="0"/>
    <x v="2"/>
    <s v="2024-02-07"/>
    <x v="0"/>
    <n v="2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3709"/>
    <x v="0"/>
    <x v="1"/>
    <x v="0"/>
    <s v="03.03.10"/>
    <x v="8"/>
    <x v="0"/>
    <x v="4"/>
    <s v="Receitas Da Câmara"/>
    <s v="03.03.10"/>
    <s v="Receitas Da Câmara"/>
    <s v="03.03.10"/>
    <x v="10"/>
    <x v="0"/>
    <x v="3"/>
    <x v="3"/>
    <x v="0"/>
    <x v="0"/>
    <x v="2"/>
    <x v="0"/>
    <x v="2"/>
    <s v="2024-02-07"/>
    <x v="0"/>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400"/>
    <x v="3710"/>
    <x v="0"/>
    <x v="1"/>
    <x v="0"/>
    <s v="03.03.10"/>
    <x v="8"/>
    <x v="0"/>
    <x v="4"/>
    <s v="Receitas Da Câmara"/>
    <s v="03.03.10"/>
    <s v="Receitas Da Câmara"/>
    <s v="03.03.10"/>
    <x v="42"/>
    <x v="0"/>
    <x v="3"/>
    <x v="3"/>
    <x v="0"/>
    <x v="0"/>
    <x v="2"/>
    <x v="0"/>
    <x v="2"/>
    <s v="2024-02-07"/>
    <x v="0"/>
    <n v="144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2020"/>
    <x v="3711"/>
    <x v="0"/>
    <x v="1"/>
    <x v="0"/>
    <s v="03.03.10"/>
    <x v="8"/>
    <x v="0"/>
    <x v="4"/>
    <s v="Receitas Da Câmara"/>
    <s v="03.03.10"/>
    <s v="Receitas Da Câmara"/>
    <s v="03.03.10"/>
    <x v="15"/>
    <x v="0"/>
    <x v="0"/>
    <x v="0"/>
    <x v="0"/>
    <x v="0"/>
    <x v="2"/>
    <x v="0"/>
    <x v="2"/>
    <s v="2024-02-07"/>
    <x v="0"/>
    <n v="22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50"/>
    <x v="3712"/>
    <x v="0"/>
    <x v="1"/>
    <x v="0"/>
    <s v="03.03.10"/>
    <x v="8"/>
    <x v="0"/>
    <x v="4"/>
    <s v="Receitas Da Câmara"/>
    <s v="03.03.10"/>
    <s v="Receitas Da Câmara"/>
    <s v="03.03.10"/>
    <x v="17"/>
    <x v="0"/>
    <x v="3"/>
    <x v="3"/>
    <x v="0"/>
    <x v="0"/>
    <x v="2"/>
    <x v="0"/>
    <x v="2"/>
    <s v="2024-02-08"/>
    <x v="0"/>
    <n v="4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3713"/>
    <x v="0"/>
    <x v="1"/>
    <x v="0"/>
    <s v="03.03.10"/>
    <x v="8"/>
    <x v="0"/>
    <x v="4"/>
    <s v="Receitas Da Câmara"/>
    <s v="03.03.10"/>
    <s v="Receitas Da Câmara"/>
    <s v="03.03.10"/>
    <x v="18"/>
    <x v="0"/>
    <x v="0"/>
    <x v="0"/>
    <x v="0"/>
    <x v="0"/>
    <x v="2"/>
    <x v="0"/>
    <x v="2"/>
    <s v="2024-02-08"/>
    <x v="0"/>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200"/>
    <x v="3714"/>
    <x v="0"/>
    <x v="1"/>
    <x v="0"/>
    <s v="03.03.10"/>
    <x v="8"/>
    <x v="0"/>
    <x v="4"/>
    <s v="Receitas Da Câmara"/>
    <s v="03.03.10"/>
    <s v="Receitas Da Câmara"/>
    <s v="03.03.10"/>
    <x v="20"/>
    <x v="0"/>
    <x v="3"/>
    <x v="3"/>
    <x v="0"/>
    <x v="0"/>
    <x v="2"/>
    <x v="0"/>
    <x v="2"/>
    <s v="2024-02-08"/>
    <x v="0"/>
    <n v="1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10"/>
    <x v="3715"/>
    <x v="0"/>
    <x v="1"/>
    <x v="0"/>
    <s v="03.03.10"/>
    <x v="8"/>
    <x v="0"/>
    <x v="4"/>
    <s v="Receitas Da Câmara"/>
    <s v="03.03.10"/>
    <s v="Receitas Da Câmara"/>
    <s v="03.03.10"/>
    <x v="10"/>
    <x v="0"/>
    <x v="3"/>
    <x v="3"/>
    <x v="0"/>
    <x v="0"/>
    <x v="2"/>
    <x v="0"/>
    <x v="2"/>
    <s v="2024-02-08"/>
    <x v="0"/>
    <n v="58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3716"/>
    <x v="0"/>
    <x v="1"/>
    <x v="0"/>
    <s v="03.03.10"/>
    <x v="8"/>
    <x v="0"/>
    <x v="4"/>
    <s v="Receitas Da Câmara"/>
    <s v="03.03.10"/>
    <s v="Receitas Da Câmara"/>
    <s v="03.03.10"/>
    <x v="8"/>
    <x v="0"/>
    <x v="3"/>
    <x v="3"/>
    <x v="0"/>
    <x v="0"/>
    <x v="2"/>
    <x v="0"/>
    <x v="2"/>
    <s v="2024-02-08"/>
    <x v="0"/>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3717"/>
    <x v="0"/>
    <x v="1"/>
    <x v="0"/>
    <s v="03.03.10"/>
    <x v="8"/>
    <x v="0"/>
    <x v="4"/>
    <s v="Receitas Da Câmara"/>
    <s v="03.03.10"/>
    <s v="Receitas Da Câmara"/>
    <s v="03.03.10"/>
    <x v="21"/>
    <x v="0"/>
    <x v="3"/>
    <x v="3"/>
    <x v="0"/>
    <x v="0"/>
    <x v="2"/>
    <x v="0"/>
    <x v="2"/>
    <s v="2024-02-08"/>
    <x v="0"/>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13"/>
    <x v="3718"/>
    <x v="0"/>
    <x v="1"/>
    <x v="0"/>
    <s v="03.03.10"/>
    <x v="8"/>
    <x v="0"/>
    <x v="4"/>
    <s v="Receitas Da Câmara"/>
    <s v="03.03.10"/>
    <s v="Receitas Da Câmara"/>
    <s v="03.03.10"/>
    <x v="9"/>
    <x v="0"/>
    <x v="3"/>
    <x v="3"/>
    <x v="0"/>
    <x v="0"/>
    <x v="2"/>
    <x v="0"/>
    <x v="2"/>
    <s v="2024-02-08"/>
    <x v="0"/>
    <n v="741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25"/>
    <x v="3719"/>
    <x v="0"/>
    <x v="1"/>
    <x v="0"/>
    <s v="03.03.10"/>
    <x v="8"/>
    <x v="0"/>
    <x v="4"/>
    <s v="Receitas Da Câmara"/>
    <s v="03.03.10"/>
    <s v="Receitas Da Câmara"/>
    <s v="03.03.10"/>
    <x v="12"/>
    <x v="0"/>
    <x v="3"/>
    <x v="3"/>
    <x v="0"/>
    <x v="0"/>
    <x v="2"/>
    <x v="0"/>
    <x v="2"/>
    <s v="2024-02-08"/>
    <x v="0"/>
    <n v="6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0"/>
    <x v="3720"/>
    <x v="0"/>
    <x v="1"/>
    <x v="0"/>
    <s v="03.03.10"/>
    <x v="8"/>
    <x v="0"/>
    <x v="4"/>
    <s v="Receitas Da Câmara"/>
    <s v="03.03.10"/>
    <s v="Receitas Da Câmara"/>
    <s v="03.03.10"/>
    <x v="42"/>
    <x v="0"/>
    <x v="3"/>
    <x v="3"/>
    <x v="0"/>
    <x v="0"/>
    <x v="2"/>
    <x v="0"/>
    <x v="2"/>
    <s v="2024-02-08"/>
    <x v="0"/>
    <n v="1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3721"/>
    <x v="0"/>
    <x v="1"/>
    <x v="0"/>
    <s v="03.03.10"/>
    <x v="8"/>
    <x v="0"/>
    <x v="4"/>
    <s v="Receitas Da Câmara"/>
    <s v="03.03.10"/>
    <s v="Receitas Da Câmara"/>
    <s v="03.03.10"/>
    <x v="11"/>
    <x v="0"/>
    <x v="0"/>
    <x v="5"/>
    <x v="0"/>
    <x v="0"/>
    <x v="2"/>
    <x v="0"/>
    <x v="2"/>
    <s v="2024-02-08"/>
    <x v="0"/>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30"/>
    <x v="3722"/>
    <x v="0"/>
    <x v="1"/>
    <x v="0"/>
    <s v="03.03.10"/>
    <x v="8"/>
    <x v="0"/>
    <x v="4"/>
    <s v="Receitas Da Câmara"/>
    <s v="03.03.10"/>
    <s v="Receitas Da Câmara"/>
    <s v="03.03.10"/>
    <x v="13"/>
    <x v="0"/>
    <x v="3"/>
    <x v="3"/>
    <x v="0"/>
    <x v="0"/>
    <x v="2"/>
    <x v="0"/>
    <x v="2"/>
    <s v="2024-02-08"/>
    <x v="0"/>
    <n v="25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10"/>
    <x v="3723"/>
    <x v="0"/>
    <x v="1"/>
    <x v="0"/>
    <s v="03.03.10"/>
    <x v="8"/>
    <x v="0"/>
    <x v="4"/>
    <s v="Receitas Da Câmara"/>
    <s v="03.03.10"/>
    <s v="Receitas Da Câmara"/>
    <s v="03.03.10"/>
    <x v="6"/>
    <x v="0"/>
    <x v="3"/>
    <x v="3"/>
    <x v="0"/>
    <x v="0"/>
    <x v="2"/>
    <x v="0"/>
    <x v="2"/>
    <s v="2024-02-08"/>
    <x v="0"/>
    <n v="64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243"/>
    <x v="3724"/>
    <x v="0"/>
    <x v="1"/>
    <x v="0"/>
    <s v="03.03.10"/>
    <x v="8"/>
    <x v="0"/>
    <x v="4"/>
    <s v="Receitas Da Câmara"/>
    <s v="03.03.10"/>
    <s v="Receitas Da Câmara"/>
    <s v="03.03.10"/>
    <x v="18"/>
    <x v="0"/>
    <x v="0"/>
    <x v="0"/>
    <x v="0"/>
    <x v="0"/>
    <x v="2"/>
    <x v="0"/>
    <x v="2"/>
    <s v="2024-02-09"/>
    <x v="0"/>
    <n v="1424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290"/>
    <x v="3725"/>
    <x v="0"/>
    <x v="1"/>
    <x v="0"/>
    <s v="03.03.10"/>
    <x v="8"/>
    <x v="0"/>
    <x v="4"/>
    <s v="Receitas Da Câmara"/>
    <s v="03.03.10"/>
    <s v="Receitas Da Câmara"/>
    <s v="03.03.10"/>
    <x v="13"/>
    <x v="0"/>
    <x v="3"/>
    <x v="3"/>
    <x v="0"/>
    <x v="0"/>
    <x v="2"/>
    <x v="0"/>
    <x v="2"/>
    <s v="2024-02-09"/>
    <x v="0"/>
    <n v="55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10"/>
    <x v="3726"/>
    <x v="0"/>
    <x v="1"/>
    <x v="0"/>
    <s v="03.03.10"/>
    <x v="8"/>
    <x v="0"/>
    <x v="4"/>
    <s v="Receitas Da Câmara"/>
    <s v="03.03.10"/>
    <s v="Receitas Da Câmara"/>
    <s v="03.03.10"/>
    <x v="6"/>
    <x v="0"/>
    <x v="3"/>
    <x v="3"/>
    <x v="0"/>
    <x v="0"/>
    <x v="2"/>
    <x v="0"/>
    <x v="2"/>
    <s v="2024-02-09"/>
    <x v="0"/>
    <n v="38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
    <x v="3727"/>
    <x v="0"/>
    <x v="1"/>
    <x v="0"/>
    <s v="03.03.10"/>
    <x v="8"/>
    <x v="0"/>
    <x v="4"/>
    <s v="Receitas Da Câmara"/>
    <s v="03.03.10"/>
    <s v="Receitas Da Câmara"/>
    <s v="03.03.10"/>
    <x v="22"/>
    <x v="0"/>
    <x v="3"/>
    <x v="7"/>
    <x v="0"/>
    <x v="0"/>
    <x v="2"/>
    <x v="0"/>
    <x v="2"/>
    <s v="2024-02-09"/>
    <x v="0"/>
    <n v="12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3728"/>
    <x v="0"/>
    <x v="1"/>
    <x v="0"/>
    <s v="03.03.10"/>
    <x v="8"/>
    <x v="0"/>
    <x v="4"/>
    <s v="Receitas Da Câmara"/>
    <s v="03.03.10"/>
    <s v="Receitas Da Câmara"/>
    <s v="03.03.10"/>
    <x v="8"/>
    <x v="0"/>
    <x v="3"/>
    <x v="3"/>
    <x v="0"/>
    <x v="0"/>
    <x v="2"/>
    <x v="0"/>
    <x v="2"/>
    <s v="2024-02-09"/>
    <x v="0"/>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
    <x v="3729"/>
    <x v="0"/>
    <x v="1"/>
    <x v="0"/>
    <s v="03.03.10"/>
    <x v="8"/>
    <x v="0"/>
    <x v="4"/>
    <s v="Receitas Da Câmara"/>
    <s v="03.03.10"/>
    <s v="Receitas Da Câmara"/>
    <s v="03.03.10"/>
    <x v="23"/>
    <x v="0"/>
    <x v="3"/>
    <x v="7"/>
    <x v="0"/>
    <x v="0"/>
    <x v="2"/>
    <x v="0"/>
    <x v="2"/>
    <s v="2024-02-09"/>
    <x v="0"/>
    <n v="1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600"/>
    <x v="3730"/>
    <x v="0"/>
    <x v="1"/>
    <x v="0"/>
    <s v="03.03.10"/>
    <x v="8"/>
    <x v="0"/>
    <x v="4"/>
    <s v="Receitas Da Câmara"/>
    <s v="03.03.10"/>
    <s v="Receitas Da Câmara"/>
    <s v="03.03.10"/>
    <x v="20"/>
    <x v="0"/>
    <x v="3"/>
    <x v="3"/>
    <x v="0"/>
    <x v="0"/>
    <x v="2"/>
    <x v="0"/>
    <x v="2"/>
    <s v="2024-02-09"/>
    <x v="0"/>
    <n v="9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4"/>
    <x v="3731"/>
    <x v="0"/>
    <x v="1"/>
    <x v="0"/>
    <s v="03.03.10"/>
    <x v="8"/>
    <x v="0"/>
    <x v="4"/>
    <s v="Receitas Da Câmara"/>
    <s v="03.03.10"/>
    <s v="Receitas Da Câmara"/>
    <s v="03.03.10"/>
    <x v="25"/>
    <x v="0"/>
    <x v="3"/>
    <x v="3"/>
    <x v="0"/>
    <x v="0"/>
    <x v="2"/>
    <x v="0"/>
    <x v="2"/>
    <s v="2024-02-09"/>
    <x v="0"/>
    <n v="80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85"/>
    <x v="3732"/>
    <x v="0"/>
    <x v="1"/>
    <x v="0"/>
    <s v="03.03.10"/>
    <x v="8"/>
    <x v="0"/>
    <x v="4"/>
    <s v="Receitas Da Câmara"/>
    <s v="03.03.10"/>
    <s v="Receitas Da Câmara"/>
    <s v="03.03.10"/>
    <x v="17"/>
    <x v="0"/>
    <x v="3"/>
    <x v="3"/>
    <x v="0"/>
    <x v="0"/>
    <x v="2"/>
    <x v="0"/>
    <x v="2"/>
    <s v="2024-02-09"/>
    <x v="0"/>
    <n v="44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3733"/>
    <x v="0"/>
    <x v="1"/>
    <x v="0"/>
    <s v="03.03.10"/>
    <x v="8"/>
    <x v="0"/>
    <x v="4"/>
    <s v="Receitas Da Câmara"/>
    <s v="03.03.10"/>
    <s v="Receitas Da Câmara"/>
    <s v="03.03.10"/>
    <x v="11"/>
    <x v="0"/>
    <x v="0"/>
    <x v="5"/>
    <x v="0"/>
    <x v="0"/>
    <x v="2"/>
    <x v="0"/>
    <x v="2"/>
    <s v="2024-02-09"/>
    <x v="0"/>
    <n v="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25"/>
    <x v="3734"/>
    <x v="0"/>
    <x v="1"/>
    <x v="0"/>
    <s v="03.03.10"/>
    <x v="8"/>
    <x v="0"/>
    <x v="4"/>
    <s v="Receitas Da Câmara"/>
    <s v="03.03.10"/>
    <s v="Receitas Da Câmara"/>
    <s v="03.03.10"/>
    <x v="10"/>
    <x v="0"/>
    <x v="3"/>
    <x v="3"/>
    <x v="0"/>
    <x v="0"/>
    <x v="2"/>
    <x v="0"/>
    <x v="2"/>
    <s v="2024-02-09"/>
    <x v="0"/>
    <n v="8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3735"/>
    <x v="0"/>
    <x v="1"/>
    <x v="0"/>
    <s v="03.03.10"/>
    <x v="8"/>
    <x v="0"/>
    <x v="4"/>
    <s v="Receitas Da Câmara"/>
    <s v="03.03.10"/>
    <s v="Receitas Da Câmara"/>
    <s v="03.03.10"/>
    <x v="26"/>
    <x v="0"/>
    <x v="3"/>
    <x v="3"/>
    <x v="0"/>
    <x v="0"/>
    <x v="2"/>
    <x v="0"/>
    <x v="2"/>
    <s v="2024-02-09"/>
    <x v="0"/>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00"/>
    <x v="3736"/>
    <x v="0"/>
    <x v="1"/>
    <x v="0"/>
    <s v="03.03.10"/>
    <x v="8"/>
    <x v="0"/>
    <x v="4"/>
    <s v="Receitas Da Câmara"/>
    <s v="03.03.10"/>
    <s v="Receitas Da Câmara"/>
    <s v="03.03.10"/>
    <x v="42"/>
    <x v="0"/>
    <x v="3"/>
    <x v="3"/>
    <x v="0"/>
    <x v="0"/>
    <x v="2"/>
    <x v="0"/>
    <x v="2"/>
    <s v="2024-02-09"/>
    <x v="0"/>
    <n v="6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00"/>
    <x v="3737"/>
    <x v="0"/>
    <x v="1"/>
    <x v="0"/>
    <s v="03.03.10"/>
    <x v="8"/>
    <x v="0"/>
    <x v="4"/>
    <s v="Receitas Da Câmara"/>
    <s v="03.03.10"/>
    <s v="Receitas Da Câmara"/>
    <s v="03.03.10"/>
    <x v="12"/>
    <x v="0"/>
    <x v="3"/>
    <x v="3"/>
    <x v="0"/>
    <x v="0"/>
    <x v="2"/>
    <x v="0"/>
    <x v="2"/>
    <s v="2024-02-13"/>
    <x v="0"/>
    <n v="4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
    <x v="3738"/>
    <x v="0"/>
    <x v="1"/>
    <x v="0"/>
    <s v="03.03.10"/>
    <x v="8"/>
    <x v="0"/>
    <x v="4"/>
    <s v="Receitas Da Câmara"/>
    <s v="03.03.10"/>
    <s v="Receitas Da Câmara"/>
    <s v="03.03.10"/>
    <x v="8"/>
    <x v="0"/>
    <x v="3"/>
    <x v="3"/>
    <x v="0"/>
    <x v="0"/>
    <x v="2"/>
    <x v="0"/>
    <x v="2"/>
    <s v="2024-02-13"/>
    <x v="0"/>
    <n v="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0"/>
    <x v="3739"/>
    <x v="0"/>
    <x v="1"/>
    <x v="0"/>
    <s v="03.03.10"/>
    <x v="8"/>
    <x v="0"/>
    <x v="4"/>
    <s v="Receitas Da Câmara"/>
    <s v="03.03.10"/>
    <s v="Receitas Da Câmara"/>
    <s v="03.03.10"/>
    <x v="17"/>
    <x v="0"/>
    <x v="3"/>
    <x v="3"/>
    <x v="0"/>
    <x v="0"/>
    <x v="2"/>
    <x v="0"/>
    <x v="2"/>
    <s v="2024-02-13"/>
    <x v="0"/>
    <n v="10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00"/>
    <x v="3740"/>
    <x v="0"/>
    <x v="1"/>
    <x v="0"/>
    <s v="03.03.10"/>
    <x v="8"/>
    <x v="0"/>
    <x v="4"/>
    <s v="Receitas Da Câmara"/>
    <s v="03.03.10"/>
    <s v="Receitas Da Câmara"/>
    <s v="03.03.10"/>
    <x v="15"/>
    <x v="0"/>
    <x v="0"/>
    <x v="0"/>
    <x v="0"/>
    <x v="0"/>
    <x v="2"/>
    <x v="0"/>
    <x v="2"/>
    <s v="2024-02-13"/>
    <x v="0"/>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0"/>
    <x v="3741"/>
    <x v="0"/>
    <x v="1"/>
    <x v="0"/>
    <s v="03.03.10"/>
    <x v="8"/>
    <x v="0"/>
    <x v="4"/>
    <s v="Receitas Da Câmara"/>
    <s v="03.03.10"/>
    <s v="Receitas Da Câmara"/>
    <s v="03.03.10"/>
    <x v="11"/>
    <x v="0"/>
    <x v="0"/>
    <x v="5"/>
    <x v="0"/>
    <x v="0"/>
    <x v="2"/>
    <x v="0"/>
    <x v="2"/>
    <s v="2024-02-13"/>
    <x v="0"/>
    <n v="2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3742"/>
    <x v="0"/>
    <x v="1"/>
    <x v="0"/>
    <s v="03.03.10"/>
    <x v="8"/>
    <x v="0"/>
    <x v="4"/>
    <s v="Receitas Da Câmara"/>
    <s v="03.03.10"/>
    <s v="Receitas Da Câmara"/>
    <s v="03.03.10"/>
    <x v="6"/>
    <x v="0"/>
    <x v="3"/>
    <x v="3"/>
    <x v="0"/>
    <x v="0"/>
    <x v="2"/>
    <x v="0"/>
    <x v="2"/>
    <s v="2024-02-13"/>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3743"/>
    <x v="0"/>
    <x v="1"/>
    <x v="0"/>
    <s v="03.03.10"/>
    <x v="8"/>
    <x v="0"/>
    <x v="4"/>
    <s v="Receitas Da Câmara"/>
    <s v="03.03.10"/>
    <s v="Receitas Da Câmara"/>
    <s v="03.03.10"/>
    <x v="9"/>
    <x v="0"/>
    <x v="3"/>
    <x v="3"/>
    <x v="0"/>
    <x v="0"/>
    <x v="2"/>
    <x v="0"/>
    <x v="2"/>
    <s v="2024-02-13"/>
    <x v="0"/>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50"/>
    <x v="3744"/>
    <x v="0"/>
    <x v="1"/>
    <x v="0"/>
    <s v="03.03.10"/>
    <x v="8"/>
    <x v="0"/>
    <x v="4"/>
    <s v="Receitas Da Câmara"/>
    <s v="03.03.10"/>
    <s v="Receitas Da Câmara"/>
    <s v="03.03.10"/>
    <x v="13"/>
    <x v="0"/>
    <x v="3"/>
    <x v="3"/>
    <x v="0"/>
    <x v="0"/>
    <x v="2"/>
    <x v="0"/>
    <x v="2"/>
    <s v="2024-02-13"/>
    <x v="0"/>
    <n v="3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48"/>
    <x v="3745"/>
    <x v="0"/>
    <x v="1"/>
    <x v="0"/>
    <s v="03.03.10"/>
    <x v="8"/>
    <x v="0"/>
    <x v="4"/>
    <s v="Receitas Da Câmara"/>
    <s v="03.03.10"/>
    <s v="Receitas Da Câmara"/>
    <s v="03.03.10"/>
    <x v="18"/>
    <x v="0"/>
    <x v="0"/>
    <x v="0"/>
    <x v="0"/>
    <x v="0"/>
    <x v="2"/>
    <x v="0"/>
    <x v="2"/>
    <s v="2024-02-13"/>
    <x v="0"/>
    <n v="694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3746"/>
    <x v="0"/>
    <x v="1"/>
    <x v="0"/>
    <s v="03.03.10"/>
    <x v="8"/>
    <x v="0"/>
    <x v="4"/>
    <s v="Receitas Da Câmara"/>
    <s v="03.03.10"/>
    <s v="Receitas Da Câmara"/>
    <s v="03.03.10"/>
    <x v="10"/>
    <x v="0"/>
    <x v="3"/>
    <x v="3"/>
    <x v="0"/>
    <x v="0"/>
    <x v="2"/>
    <x v="0"/>
    <x v="2"/>
    <s v="2024-02-13"/>
    <x v="0"/>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
    <x v="3747"/>
    <x v="0"/>
    <x v="1"/>
    <x v="0"/>
    <s v="03.03.10"/>
    <x v="8"/>
    <x v="0"/>
    <x v="4"/>
    <s v="Receitas Da Câmara"/>
    <s v="03.03.10"/>
    <s v="Receitas Da Câmara"/>
    <s v="03.03.10"/>
    <x v="8"/>
    <x v="0"/>
    <x v="3"/>
    <x v="3"/>
    <x v="0"/>
    <x v="0"/>
    <x v="2"/>
    <x v="0"/>
    <x v="2"/>
    <s v="2024-02-19"/>
    <x v="0"/>
    <n v="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3748"/>
    <x v="0"/>
    <x v="1"/>
    <x v="0"/>
    <s v="03.03.10"/>
    <x v="8"/>
    <x v="0"/>
    <x v="4"/>
    <s v="Receitas Da Câmara"/>
    <s v="03.03.10"/>
    <s v="Receitas Da Câmara"/>
    <s v="03.03.10"/>
    <x v="6"/>
    <x v="0"/>
    <x v="3"/>
    <x v="3"/>
    <x v="0"/>
    <x v="0"/>
    <x v="2"/>
    <x v="0"/>
    <x v="2"/>
    <s v="2024-02-19"/>
    <x v="0"/>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300"/>
    <x v="3749"/>
    <x v="0"/>
    <x v="1"/>
    <x v="0"/>
    <s v="03.03.10"/>
    <x v="8"/>
    <x v="0"/>
    <x v="4"/>
    <s v="Receitas Da Câmara"/>
    <s v="03.03.10"/>
    <s v="Receitas Da Câmara"/>
    <s v="03.03.10"/>
    <x v="11"/>
    <x v="0"/>
    <x v="0"/>
    <x v="5"/>
    <x v="0"/>
    <x v="0"/>
    <x v="2"/>
    <x v="0"/>
    <x v="2"/>
    <s v="2024-02-19"/>
    <x v="0"/>
    <n v="11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400"/>
    <x v="3750"/>
    <x v="0"/>
    <x v="1"/>
    <x v="0"/>
    <s v="03.03.10"/>
    <x v="8"/>
    <x v="0"/>
    <x v="4"/>
    <s v="Receitas Da Câmara"/>
    <s v="03.03.10"/>
    <s v="Receitas Da Câmara"/>
    <s v="03.03.10"/>
    <x v="42"/>
    <x v="0"/>
    <x v="3"/>
    <x v="3"/>
    <x v="0"/>
    <x v="0"/>
    <x v="2"/>
    <x v="0"/>
    <x v="2"/>
    <s v="2024-02-19"/>
    <x v="0"/>
    <n v="9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80"/>
    <x v="3751"/>
    <x v="0"/>
    <x v="1"/>
    <x v="0"/>
    <s v="03.03.10"/>
    <x v="8"/>
    <x v="0"/>
    <x v="4"/>
    <s v="Receitas Da Câmara"/>
    <s v="03.03.10"/>
    <s v="Receitas Da Câmara"/>
    <s v="03.03.10"/>
    <x v="17"/>
    <x v="0"/>
    <x v="3"/>
    <x v="3"/>
    <x v="0"/>
    <x v="0"/>
    <x v="2"/>
    <x v="0"/>
    <x v="2"/>
    <s v="2024-02-19"/>
    <x v="0"/>
    <n v="4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0"/>
    <x v="3752"/>
    <x v="0"/>
    <x v="1"/>
    <x v="0"/>
    <s v="03.03.10"/>
    <x v="8"/>
    <x v="0"/>
    <x v="4"/>
    <s v="Receitas Da Câmara"/>
    <s v="03.03.10"/>
    <s v="Receitas Da Câmara"/>
    <s v="03.03.10"/>
    <x v="20"/>
    <x v="0"/>
    <x v="3"/>
    <x v="3"/>
    <x v="0"/>
    <x v="0"/>
    <x v="2"/>
    <x v="0"/>
    <x v="2"/>
    <s v="2024-02-19"/>
    <x v="0"/>
    <n v="10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400"/>
    <x v="3753"/>
    <x v="0"/>
    <x v="1"/>
    <x v="0"/>
    <s v="03.03.10"/>
    <x v="8"/>
    <x v="0"/>
    <x v="4"/>
    <s v="Receitas Da Câmara"/>
    <s v="03.03.10"/>
    <s v="Receitas Da Câmara"/>
    <s v="03.03.10"/>
    <x v="18"/>
    <x v="0"/>
    <x v="0"/>
    <x v="0"/>
    <x v="0"/>
    <x v="0"/>
    <x v="2"/>
    <x v="0"/>
    <x v="2"/>
    <s v="2024-02-19"/>
    <x v="0"/>
    <n v="77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245"/>
    <x v="3754"/>
    <x v="0"/>
    <x v="1"/>
    <x v="0"/>
    <s v="03.03.10"/>
    <x v="8"/>
    <x v="0"/>
    <x v="4"/>
    <s v="Receitas Da Câmara"/>
    <s v="03.03.10"/>
    <s v="Receitas Da Câmara"/>
    <s v="03.03.10"/>
    <x v="10"/>
    <x v="0"/>
    <x v="3"/>
    <x v="3"/>
    <x v="0"/>
    <x v="0"/>
    <x v="2"/>
    <x v="0"/>
    <x v="2"/>
    <s v="2024-02-19"/>
    <x v="0"/>
    <n v="1224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0000"/>
    <x v="3755"/>
    <x v="0"/>
    <x v="1"/>
    <x v="0"/>
    <s v="03.03.10"/>
    <x v="8"/>
    <x v="0"/>
    <x v="4"/>
    <s v="Receitas Da Câmara"/>
    <s v="03.03.10"/>
    <s v="Receitas Da Câmara"/>
    <s v="03.03.10"/>
    <x v="56"/>
    <x v="0"/>
    <x v="6"/>
    <x v="10"/>
    <x v="0"/>
    <x v="0"/>
    <x v="2"/>
    <x v="0"/>
    <x v="2"/>
    <s v="2024-02-06"/>
    <x v="0"/>
    <n v="100000"/>
    <x v="0"/>
    <m/>
    <x v="0"/>
    <m/>
    <x v="6"/>
    <n v="100474914"/>
    <x v="0"/>
    <x v="0"/>
    <s v="Receitas Da Câmara"/>
    <s v="EXT"/>
    <x v="0"/>
    <s v="RDC"/>
    <x v="0"/>
    <x v="0"/>
    <x v="0"/>
    <x v="0"/>
    <x v="0"/>
    <x v="0"/>
    <x v="0"/>
    <x v="0"/>
    <x v="0"/>
    <x v="0"/>
    <x v="0"/>
    <s v="Receitas Da Câmara"/>
    <x v="0"/>
    <x v="0"/>
    <x v="0"/>
    <x v="0"/>
    <x v="0"/>
    <x v="0"/>
    <x v="0"/>
    <x v="0"/>
    <x v="0"/>
    <x v="0"/>
    <x v="0"/>
    <x v="0"/>
    <s v="Transferência referente ao Apoio recebido no a, conforme anexo."/>
  </r>
  <r>
    <x v="1"/>
    <n v="0"/>
    <n v="0"/>
    <n v="0"/>
    <n v="70000"/>
    <x v="3756"/>
    <x v="0"/>
    <x v="0"/>
    <x v="0"/>
    <s v="01.28.01.08"/>
    <x v="15"/>
    <x v="4"/>
    <x v="5"/>
    <s v="Habitação Social"/>
    <s v="01.28.01"/>
    <s v="Habitação Social"/>
    <s v="01.28.01"/>
    <x v="1"/>
    <x v="0"/>
    <x v="0"/>
    <x v="0"/>
    <x v="0"/>
    <x v="1"/>
    <x v="1"/>
    <x v="0"/>
    <x v="6"/>
    <s v="2024-04-18"/>
    <x v="1"/>
    <n v="70000"/>
    <x v="0"/>
    <m/>
    <x v="0"/>
    <m/>
    <x v="233"/>
    <n v="100478224"/>
    <x v="0"/>
    <x v="0"/>
    <s v="Habitações Sociais"/>
    <s v="ORI"/>
    <x v="0"/>
    <s v="HS"/>
    <x v="0"/>
    <x v="0"/>
    <x v="0"/>
    <x v="0"/>
    <x v="0"/>
    <x v="0"/>
    <x v="0"/>
    <x v="0"/>
    <x v="0"/>
    <x v="0"/>
    <x v="0"/>
    <s v="Habitações Sociais"/>
    <x v="0"/>
    <x v="0"/>
    <x v="0"/>
    <x v="0"/>
    <x v="1"/>
    <x v="0"/>
    <x v="0"/>
    <x v="0"/>
    <x v="0"/>
    <x v="0"/>
    <x v="0"/>
    <x v="0"/>
    <s v="Liquidação da proposta, referente a confeção de portas e janelas para habitação social, conforme proposta em anexo."/>
  </r>
  <r>
    <x v="0"/>
    <n v="0"/>
    <n v="0"/>
    <n v="0"/>
    <n v="3900"/>
    <x v="3757"/>
    <x v="0"/>
    <x v="0"/>
    <x v="0"/>
    <s v="03.16.15"/>
    <x v="0"/>
    <x v="0"/>
    <x v="0"/>
    <s v="Direção Financeira"/>
    <s v="03.16.15"/>
    <s v="Direção Financeira"/>
    <s v="03.16.15"/>
    <x v="3"/>
    <x v="0"/>
    <x v="0"/>
    <x v="1"/>
    <x v="0"/>
    <x v="0"/>
    <x v="0"/>
    <x v="0"/>
    <x v="1"/>
    <s v="2024-03-21"/>
    <x v="0"/>
    <n v="3900"/>
    <x v="0"/>
    <m/>
    <x v="0"/>
    <m/>
    <x v="78"/>
    <n v="100477691"/>
    <x v="0"/>
    <x v="0"/>
    <s v="Direção Financeira"/>
    <s v="ORI"/>
    <x v="0"/>
    <m/>
    <x v="0"/>
    <x v="0"/>
    <x v="0"/>
    <x v="0"/>
    <x v="0"/>
    <x v="0"/>
    <x v="0"/>
    <x v="0"/>
    <x v="0"/>
    <x v="0"/>
    <x v="0"/>
    <s v="Direção Financeira"/>
    <x v="0"/>
    <x v="0"/>
    <x v="0"/>
    <x v="0"/>
    <x v="0"/>
    <x v="0"/>
    <x v="0"/>
    <x v="0"/>
    <x v="0"/>
    <x v="0"/>
    <x v="0"/>
    <x v="0"/>
    <s v="Ajuda de custo a favor do Sr. Austelino Martins pela sua deslocação em missão de serviço a cidade da Praia no dia 20 de Março de 2024 e subsidio de transporte nos  29 de  Fevereiro,07, 20 de Março de 2024, conforme justificativo"/>
  </r>
  <r>
    <x v="1"/>
    <n v="0"/>
    <n v="0"/>
    <n v="0"/>
    <n v="67000"/>
    <x v="3758"/>
    <x v="0"/>
    <x v="0"/>
    <x v="0"/>
    <s v="01.27.02.15"/>
    <x v="25"/>
    <x v="1"/>
    <x v="1"/>
    <s v="Saneamento básico"/>
    <s v="01.27.02"/>
    <s v="Saneamento básico"/>
    <s v="01.27.02"/>
    <x v="46"/>
    <x v="0"/>
    <x v="0"/>
    <x v="0"/>
    <x v="0"/>
    <x v="1"/>
    <x v="1"/>
    <x v="0"/>
    <x v="6"/>
    <s v="2024-04-29"/>
    <x v="1"/>
    <n v="67000"/>
    <x v="0"/>
    <m/>
    <x v="0"/>
    <m/>
    <x v="319"/>
    <n v="100477690"/>
    <x v="0"/>
    <x v="0"/>
    <s v="Transferência de Residuos Aterro Santiago"/>
    <s v="ORI"/>
    <x v="0"/>
    <m/>
    <x v="0"/>
    <x v="0"/>
    <x v="0"/>
    <x v="0"/>
    <x v="0"/>
    <x v="0"/>
    <x v="0"/>
    <x v="0"/>
    <x v="0"/>
    <x v="0"/>
    <x v="0"/>
    <s v="Transferência de Residuos Aterro Santiago"/>
    <x v="0"/>
    <x v="0"/>
    <x v="0"/>
    <x v="0"/>
    <x v="1"/>
    <x v="0"/>
    <x v="0"/>
    <x v="0"/>
    <x v="0"/>
    <x v="0"/>
    <x v="0"/>
    <x v="0"/>
    <s v="Pagamento referente a aquisição de um pneu 385/65r22.5 20PR e serviços de reparação de pneus  da viatura ST-20-XE afeto a transferência de resíduos sólidos e urbanos da CMSM, conforme anexo."/>
  </r>
  <r>
    <x v="0"/>
    <n v="0"/>
    <n v="0"/>
    <n v="0"/>
    <n v="22500"/>
    <x v="3759"/>
    <x v="0"/>
    <x v="1"/>
    <x v="0"/>
    <s v="80.02.01"/>
    <x v="2"/>
    <x v="2"/>
    <x v="2"/>
    <s v="Retenções Iur"/>
    <s v="80.02.01"/>
    <s v="Retenções Iur"/>
    <s v="80.02.01"/>
    <x v="2"/>
    <x v="0"/>
    <x v="1"/>
    <x v="0"/>
    <x v="1"/>
    <x v="2"/>
    <x v="2"/>
    <x v="0"/>
    <x v="6"/>
    <s v="2024-04-29"/>
    <x v="1"/>
    <n v="22500"/>
    <x v="0"/>
    <m/>
    <x v="0"/>
    <m/>
    <x v="2"/>
    <n v="100474696"/>
    <x v="0"/>
    <x v="0"/>
    <s v="Retenções Iur"/>
    <s v="ORI"/>
    <x v="0"/>
    <s v="RIUR"/>
    <x v="0"/>
    <x v="0"/>
    <x v="0"/>
    <x v="0"/>
    <x v="0"/>
    <x v="0"/>
    <x v="0"/>
    <x v="0"/>
    <x v="0"/>
    <x v="0"/>
    <x v="0"/>
    <s v="Retenções Iur"/>
    <x v="0"/>
    <x v="0"/>
    <x v="0"/>
    <x v="0"/>
    <x v="2"/>
    <x v="0"/>
    <x v="0"/>
    <x v="0"/>
    <x v="0"/>
    <x v="1"/>
    <x v="0"/>
    <x v="0"/>
    <s v="RETENCAO OT"/>
  </r>
  <r>
    <x v="0"/>
    <n v="0"/>
    <n v="0"/>
    <n v="0"/>
    <n v="3637"/>
    <x v="3760"/>
    <x v="0"/>
    <x v="0"/>
    <x v="0"/>
    <s v="03.16.15"/>
    <x v="0"/>
    <x v="0"/>
    <x v="0"/>
    <s v="Direção Financeira"/>
    <s v="03.16.15"/>
    <s v="Direção Financeira"/>
    <s v="03.16.15"/>
    <x v="64"/>
    <x v="0"/>
    <x v="0"/>
    <x v="0"/>
    <x v="0"/>
    <x v="0"/>
    <x v="0"/>
    <x v="0"/>
    <x v="3"/>
    <s v="2024-05-21"/>
    <x v="1"/>
    <n v="3637"/>
    <x v="0"/>
    <m/>
    <x v="0"/>
    <m/>
    <x v="2"/>
    <n v="100474696"/>
    <x v="0"/>
    <x v="1"/>
    <s v="Direção Financeira"/>
    <s v="ORI"/>
    <x v="0"/>
    <m/>
    <x v="0"/>
    <x v="0"/>
    <x v="0"/>
    <x v="0"/>
    <x v="0"/>
    <x v="0"/>
    <x v="0"/>
    <x v="0"/>
    <x v="0"/>
    <x v="0"/>
    <x v="0"/>
    <s v="Direção Financeira"/>
    <x v="0"/>
    <x v="0"/>
    <x v="0"/>
    <x v="0"/>
    <x v="0"/>
    <x v="0"/>
    <x v="0"/>
    <x v="0"/>
    <x v="0"/>
    <x v="0"/>
    <x v="1"/>
    <x v="0"/>
    <s v="Pagamento de salário referente a 05-2024"/>
  </r>
  <r>
    <x v="0"/>
    <n v="0"/>
    <n v="0"/>
    <n v="0"/>
    <n v="74"/>
    <x v="3760"/>
    <x v="0"/>
    <x v="0"/>
    <x v="0"/>
    <s v="03.16.15"/>
    <x v="0"/>
    <x v="0"/>
    <x v="0"/>
    <s v="Direção Financeira"/>
    <s v="03.16.15"/>
    <s v="Direção Financeira"/>
    <s v="03.16.15"/>
    <x v="29"/>
    <x v="0"/>
    <x v="0"/>
    <x v="0"/>
    <x v="0"/>
    <x v="0"/>
    <x v="0"/>
    <x v="0"/>
    <x v="3"/>
    <s v="2024-05-21"/>
    <x v="1"/>
    <n v="74"/>
    <x v="0"/>
    <m/>
    <x v="0"/>
    <m/>
    <x v="2"/>
    <n v="100474696"/>
    <x v="0"/>
    <x v="1"/>
    <s v="Direção Financeira"/>
    <s v="ORI"/>
    <x v="0"/>
    <m/>
    <x v="0"/>
    <x v="0"/>
    <x v="0"/>
    <x v="0"/>
    <x v="0"/>
    <x v="0"/>
    <x v="0"/>
    <x v="0"/>
    <x v="0"/>
    <x v="0"/>
    <x v="0"/>
    <s v="Direção Financeira"/>
    <x v="0"/>
    <x v="0"/>
    <x v="0"/>
    <x v="0"/>
    <x v="0"/>
    <x v="0"/>
    <x v="0"/>
    <x v="0"/>
    <x v="0"/>
    <x v="0"/>
    <x v="1"/>
    <x v="0"/>
    <s v="Pagamento de salário referente a 05-2024"/>
  </r>
  <r>
    <x v="0"/>
    <n v="0"/>
    <n v="0"/>
    <n v="0"/>
    <n v="2647"/>
    <x v="3760"/>
    <x v="0"/>
    <x v="0"/>
    <x v="0"/>
    <s v="03.16.15"/>
    <x v="0"/>
    <x v="0"/>
    <x v="0"/>
    <s v="Direção Financeira"/>
    <s v="03.16.15"/>
    <s v="Direção Financeira"/>
    <s v="03.16.15"/>
    <x v="28"/>
    <x v="0"/>
    <x v="0"/>
    <x v="0"/>
    <x v="0"/>
    <x v="0"/>
    <x v="0"/>
    <x v="0"/>
    <x v="3"/>
    <s v="2024-05-21"/>
    <x v="1"/>
    <n v="2647"/>
    <x v="0"/>
    <m/>
    <x v="0"/>
    <m/>
    <x v="2"/>
    <n v="100474696"/>
    <x v="0"/>
    <x v="1"/>
    <s v="Direção Financeira"/>
    <s v="ORI"/>
    <x v="0"/>
    <m/>
    <x v="0"/>
    <x v="0"/>
    <x v="0"/>
    <x v="0"/>
    <x v="0"/>
    <x v="0"/>
    <x v="0"/>
    <x v="0"/>
    <x v="0"/>
    <x v="0"/>
    <x v="0"/>
    <s v="Direção Financeira"/>
    <x v="0"/>
    <x v="0"/>
    <x v="0"/>
    <x v="0"/>
    <x v="0"/>
    <x v="0"/>
    <x v="0"/>
    <x v="0"/>
    <x v="0"/>
    <x v="0"/>
    <x v="1"/>
    <x v="0"/>
    <s v="Pagamento de salário referente a 05-2024"/>
  </r>
  <r>
    <x v="0"/>
    <n v="0"/>
    <n v="0"/>
    <n v="0"/>
    <n v="39417"/>
    <x v="3760"/>
    <x v="0"/>
    <x v="0"/>
    <x v="0"/>
    <s v="03.16.15"/>
    <x v="0"/>
    <x v="0"/>
    <x v="0"/>
    <s v="Direção Financeira"/>
    <s v="03.16.15"/>
    <s v="Direção Financeira"/>
    <s v="03.16.15"/>
    <x v="30"/>
    <x v="0"/>
    <x v="0"/>
    <x v="0"/>
    <x v="1"/>
    <x v="0"/>
    <x v="0"/>
    <x v="0"/>
    <x v="3"/>
    <s v="2024-05-21"/>
    <x v="1"/>
    <n v="39417"/>
    <x v="0"/>
    <m/>
    <x v="0"/>
    <m/>
    <x v="2"/>
    <n v="100474696"/>
    <x v="0"/>
    <x v="1"/>
    <s v="Direção Financeira"/>
    <s v="ORI"/>
    <x v="0"/>
    <m/>
    <x v="0"/>
    <x v="0"/>
    <x v="0"/>
    <x v="0"/>
    <x v="0"/>
    <x v="0"/>
    <x v="0"/>
    <x v="0"/>
    <x v="0"/>
    <x v="0"/>
    <x v="0"/>
    <s v="Direção Financeira"/>
    <x v="0"/>
    <x v="0"/>
    <x v="0"/>
    <x v="0"/>
    <x v="0"/>
    <x v="0"/>
    <x v="0"/>
    <x v="0"/>
    <x v="0"/>
    <x v="0"/>
    <x v="1"/>
    <x v="0"/>
    <s v="Pagamento de salário referente a 05-2024"/>
  </r>
  <r>
    <x v="0"/>
    <n v="0"/>
    <n v="0"/>
    <n v="0"/>
    <n v="22424"/>
    <x v="3760"/>
    <x v="0"/>
    <x v="0"/>
    <x v="0"/>
    <s v="03.16.15"/>
    <x v="0"/>
    <x v="0"/>
    <x v="0"/>
    <s v="Direção Financeira"/>
    <s v="03.16.15"/>
    <s v="Direção Financeira"/>
    <s v="03.16.15"/>
    <x v="48"/>
    <x v="0"/>
    <x v="0"/>
    <x v="0"/>
    <x v="1"/>
    <x v="0"/>
    <x v="0"/>
    <x v="0"/>
    <x v="3"/>
    <s v="2024-05-21"/>
    <x v="1"/>
    <n v="22424"/>
    <x v="0"/>
    <m/>
    <x v="0"/>
    <m/>
    <x v="2"/>
    <n v="100474696"/>
    <x v="0"/>
    <x v="1"/>
    <s v="Direção Financeira"/>
    <s v="ORI"/>
    <x v="0"/>
    <m/>
    <x v="0"/>
    <x v="0"/>
    <x v="0"/>
    <x v="0"/>
    <x v="0"/>
    <x v="0"/>
    <x v="0"/>
    <x v="0"/>
    <x v="0"/>
    <x v="0"/>
    <x v="0"/>
    <s v="Direção Financeira"/>
    <x v="0"/>
    <x v="0"/>
    <x v="0"/>
    <x v="0"/>
    <x v="0"/>
    <x v="0"/>
    <x v="0"/>
    <x v="0"/>
    <x v="0"/>
    <x v="0"/>
    <x v="1"/>
    <x v="0"/>
    <s v="Pagamento de salário referente a 05-2024"/>
  </r>
  <r>
    <x v="1"/>
    <n v="0"/>
    <n v="0"/>
    <n v="0"/>
    <n v="109617"/>
    <x v="3761"/>
    <x v="0"/>
    <x v="0"/>
    <x v="0"/>
    <s v="01.27.06.80"/>
    <x v="1"/>
    <x v="1"/>
    <x v="1"/>
    <s v="Requalificação Urbana e habitação"/>
    <s v="01.27.06"/>
    <s v="Requalificação Urbana e habitação"/>
    <s v="01.27.06"/>
    <x v="1"/>
    <x v="0"/>
    <x v="0"/>
    <x v="0"/>
    <x v="0"/>
    <x v="1"/>
    <x v="1"/>
    <x v="0"/>
    <x v="6"/>
    <s v="2024-04-01"/>
    <x v="1"/>
    <n v="109617"/>
    <x v="0"/>
    <m/>
    <x v="0"/>
    <m/>
    <x v="1"/>
    <n v="100476920"/>
    <x v="0"/>
    <x v="0"/>
    <s v="Requalificação Urbana de Veneza"/>
    <s v="ORI"/>
    <x v="0"/>
    <m/>
    <x v="0"/>
    <x v="0"/>
    <x v="0"/>
    <x v="0"/>
    <x v="0"/>
    <x v="0"/>
    <x v="0"/>
    <x v="0"/>
    <x v="0"/>
    <x v="0"/>
    <x v="0"/>
    <s v="Requalificação Urbana de Veneza"/>
    <x v="0"/>
    <x v="0"/>
    <x v="0"/>
    <x v="0"/>
    <x v="1"/>
    <x v="0"/>
    <x v="0"/>
    <x v="0"/>
    <x v="0"/>
    <x v="0"/>
    <x v="0"/>
    <x v="0"/>
    <s v="Pagamento a favor da Felisberto Carvalho Auto, pela aquisição de combustíveis, destinados a viatura afeto a obra de requalificação urbana e ambiental de Praia de Veneza, conforme anexo."/>
  </r>
  <r>
    <x v="1"/>
    <n v="0"/>
    <n v="0"/>
    <n v="0"/>
    <n v="50000"/>
    <x v="3762"/>
    <x v="0"/>
    <x v="0"/>
    <x v="0"/>
    <s v="01.25.02.23"/>
    <x v="12"/>
    <x v="3"/>
    <x v="3"/>
    <s v="desporto"/>
    <s v="01.25.02"/>
    <s v="desporto"/>
    <s v="01.25.02"/>
    <x v="1"/>
    <x v="0"/>
    <x v="0"/>
    <x v="0"/>
    <x v="0"/>
    <x v="1"/>
    <x v="1"/>
    <x v="0"/>
    <x v="6"/>
    <s v="2024-04-12"/>
    <x v="1"/>
    <n v="50000"/>
    <x v="0"/>
    <m/>
    <x v="0"/>
    <m/>
    <x v="538"/>
    <n v="100476688"/>
    <x v="0"/>
    <x v="0"/>
    <s v="Atividades desportivas e promoção do desporto no Concelho"/>
    <s v="ORI"/>
    <x v="0"/>
    <m/>
    <x v="0"/>
    <x v="0"/>
    <x v="0"/>
    <x v="0"/>
    <x v="0"/>
    <x v="0"/>
    <x v="0"/>
    <x v="0"/>
    <x v="0"/>
    <x v="0"/>
    <x v="0"/>
    <s v="Atividades desportivas e promoção do desporto no Concelho"/>
    <x v="0"/>
    <x v="0"/>
    <x v="0"/>
    <x v="0"/>
    <x v="1"/>
    <x v="0"/>
    <x v="0"/>
    <x v="0"/>
    <x v="0"/>
    <x v="0"/>
    <x v="0"/>
    <x v="0"/>
    <s v="Apoio pecuniário, a favor da Associação Regional de Futebol de Interior de Santiago Norte, afim de horar compromisso com o final da taça Santiago Norte, da época desportiva 2023/2024, conforme anexo."/>
  </r>
  <r>
    <x v="0"/>
    <n v="0"/>
    <n v="0"/>
    <n v="0"/>
    <n v="322"/>
    <x v="3763"/>
    <x v="0"/>
    <x v="1"/>
    <x v="0"/>
    <s v="80.02.01"/>
    <x v="2"/>
    <x v="2"/>
    <x v="2"/>
    <s v="Retenções Iur"/>
    <s v="80.02.01"/>
    <s v="Retenções Iur"/>
    <s v="80.02.01"/>
    <x v="2"/>
    <x v="0"/>
    <x v="1"/>
    <x v="0"/>
    <x v="1"/>
    <x v="2"/>
    <x v="2"/>
    <x v="0"/>
    <x v="1"/>
    <s v="2024-03-22"/>
    <x v="0"/>
    <n v="322"/>
    <x v="0"/>
    <m/>
    <x v="0"/>
    <m/>
    <x v="2"/>
    <n v="100474696"/>
    <x v="0"/>
    <x v="0"/>
    <s v="Retenções Iur"/>
    <s v="ORI"/>
    <x v="0"/>
    <s v="RIUR"/>
    <x v="0"/>
    <x v="0"/>
    <x v="0"/>
    <x v="0"/>
    <x v="0"/>
    <x v="0"/>
    <x v="0"/>
    <x v="0"/>
    <x v="0"/>
    <x v="0"/>
    <x v="0"/>
    <s v="Retenções Iur"/>
    <x v="0"/>
    <x v="0"/>
    <x v="0"/>
    <x v="0"/>
    <x v="2"/>
    <x v="0"/>
    <x v="0"/>
    <x v="0"/>
    <x v="0"/>
    <x v="1"/>
    <x v="0"/>
    <x v="0"/>
    <s v="RETENCAO OT"/>
  </r>
  <r>
    <x v="0"/>
    <n v="0"/>
    <n v="0"/>
    <n v="0"/>
    <n v="85500"/>
    <x v="3764"/>
    <x v="0"/>
    <x v="0"/>
    <x v="0"/>
    <s v="01.25.05.12"/>
    <x v="10"/>
    <x v="3"/>
    <x v="3"/>
    <s v="Saúde"/>
    <s v="01.25.05"/>
    <s v="Saúde"/>
    <s v="01.25.05"/>
    <x v="7"/>
    <x v="0"/>
    <x v="4"/>
    <x v="4"/>
    <x v="0"/>
    <x v="1"/>
    <x v="0"/>
    <x v="0"/>
    <x v="6"/>
    <s v="2024-04-29"/>
    <x v="1"/>
    <n v="85500"/>
    <x v="0"/>
    <m/>
    <x v="0"/>
    <m/>
    <x v="539"/>
    <n v="100422781"/>
    <x v="0"/>
    <x v="0"/>
    <s v="Promoção e Inclusão Social"/>
    <s v="ORI"/>
    <x v="0"/>
    <m/>
    <x v="0"/>
    <x v="0"/>
    <x v="0"/>
    <x v="0"/>
    <x v="0"/>
    <x v="0"/>
    <x v="0"/>
    <x v="0"/>
    <x v="0"/>
    <x v="0"/>
    <x v="0"/>
    <s v="Promoção e Inclusão Social"/>
    <x v="0"/>
    <x v="0"/>
    <x v="0"/>
    <x v="0"/>
    <x v="1"/>
    <x v="0"/>
    <x v="0"/>
    <x v="0"/>
    <x v="0"/>
    <x v="0"/>
    <x v="0"/>
    <x v="0"/>
    <s v="Pagamento referente a renda da habitação para alojamento da senhora Maria Tavares, durante o mês de julho 2023 a março 2024, conforme anexo. "/>
  </r>
  <r>
    <x v="0"/>
    <n v="0"/>
    <n v="0"/>
    <n v="0"/>
    <n v="48627"/>
    <x v="3760"/>
    <x v="0"/>
    <x v="0"/>
    <x v="0"/>
    <s v="03.16.15"/>
    <x v="0"/>
    <x v="0"/>
    <x v="0"/>
    <s v="Direção Financeira"/>
    <s v="03.16.15"/>
    <s v="Direção Financeira"/>
    <s v="03.16.15"/>
    <x v="64"/>
    <x v="0"/>
    <x v="0"/>
    <x v="0"/>
    <x v="0"/>
    <x v="0"/>
    <x v="0"/>
    <x v="0"/>
    <x v="3"/>
    <s v="2024-05-21"/>
    <x v="1"/>
    <n v="48627"/>
    <x v="0"/>
    <m/>
    <x v="0"/>
    <m/>
    <x v="9"/>
    <n v="100474693"/>
    <x v="0"/>
    <x v="0"/>
    <s v="Direção Financeira"/>
    <s v="ORI"/>
    <x v="0"/>
    <m/>
    <x v="0"/>
    <x v="0"/>
    <x v="0"/>
    <x v="0"/>
    <x v="0"/>
    <x v="0"/>
    <x v="0"/>
    <x v="0"/>
    <x v="0"/>
    <x v="0"/>
    <x v="0"/>
    <s v="Direção Financeira"/>
    <x v="0"/>
    <x v="0"/>
    <x v="0"/>
    <x v="0"/>
    <x v="0"/>
    <x v="0"/>
    <x v="0"/>
    <x v="0"/>
    <x v="0"/>
    <x v="0"/>
    <x v="0"/>
    <x v="0"/>
    <s v="Pagamento de salário referente a 05-2024"/>
  </r>
  <r>
    <x v="0"/>
    <n v="0"/>
    <n v="0"/>
    <n v="0"/>
    <n v="1000"/>
    <x v="3760"/>
    <x v="0"/>
    <x v="0"/>
    <x v="0"/>
    <s v="03.16.15"/>
    <x v="0"/>
    <x v="0"/>
    <x v="0"/>
    <s v="Direção Financeira"/>
    <s v="03.16.15"/>
    <s v="Direção Financeira"/>
    <s v="03.16.15"/>
    <x v="29"/>
    <x v="0"/>
    <x v="0"/>
    <x v="0"/>
    <x v="0"/>
    <x v="0"/>
    <x v="0"/>
    <x v="0"/>
    <x v="3"/>
    <s v="2024-05-21"/>
    <x v="1"/>
    <n v="1000"/>
    <x v="0"/>
    <m/>
    <x v="0"/>
    <m/>
    <x v="9"/>
    <n v="100474693"/>
    <x v="0"/>
    <x v="0"/>
    <s v="Direção Financeira"/>
    <s v="ORI"/>
    <x v="0"/>
    <m/>
    <x v="0"/>
    <x v="0"/>
    <x v="0"/>
    <x v="0"/>
    <x v="0"/>
    <x v="0"/>
    <x v="0"/>
    <x v="0"/>
    <x v="0"/>
    <x v="0"/>
    <x v="0"/>
    <s v="Direção Financeira"/>
    <x v="0"/>
    <x v="0"/>
    <x v="0"/>
    <x v="0"/>
    <x v="0"/>
    <x v="0"/>
    <x v="0"/>
    <x v="0"/>
    <x v="0"/>
    <x v="0"/>
    <x v="0"/>
    <x v="0"/>
    <s v="Pagamento de salário referente a 05-2024"/>
  </r>
  <r>
    <x v="0"/>
    <n v="0"/>
    <n v="0"/>
    <n v="0"/>
    <n v="35387"/>
    <x v="3760"/>
    <x v="0"/>
    <x v="0"/>
    <x v="0"/>
    <s v="03.16.15"/>
    <x v="0"/>
    <x v="0"/>
    <x v="0"/>
    <s v="Direção Financeira"/>
    <s v="03.16.15"/>
    <s v="Direção Financeira"/>
    <s v="03.16.15"/>
    <x v="28"/>
    <x v="0"/>
    <x v="0"/>
    <x v="0"/>
    <x v="0"/>
    <x v="0"/>
    <x v="0"/>
    <x v="0"/>
    <x v="3"/>
    <s v="2024-05-21"/>
    <x v="1"/>
    <n v="35387"/>
    <x v="0"/>
    <m/>
    <x v="0"/>
    <m/>
    <x v="9"/>
    <n v="100474693"/>
    <x v="0"/>
    <x v="0"/>
    <s v="Direção Financeira"/>
    <s v="ORI"/>
    <x v="0"/>
    <m/>
    <x v="0"/>
    <x v="0"/>
    <x v="0"/>
    <x v="0"/>
    <x v="0"/>
    <x v="0"/>
    <x v="0"/>
    <x v="0"/>
    <x v="0"/>
    <x v="0"/>
    <x v="0"/>
    <s v="Direção Financeira"/>
    <x v="0"/>
    <x v="0"/>
    <x v="0"/>
    <x v="0"/>
    <x v="0"/>
    <x v="0"/>
    <x v="0"/>
    <x v="0"/>
    <x v="0"/>
    <x v="0"/>
    <x v="0"/>
    <x v="0"/>
    <s v="Pagamento de salário referente a 05-2024"/>
  </r>
  <r>
    <x v="0"/>
    <n v="0"/>
    <n v="0"/>
    <n v="0"/>
    <n v="526906"/>
    <x v="3760"/>
    <x v="0"/>
    <x v="0"/>
    <x v="0"/>
    <s v="03.16.15"/>
    <x v="0"/>
    <x v="0"/>
    <x v="0"/>
    <s v="Direção Financeira"/>
    <s v="03.16.15"/>
    <s v="Direção Financeira"/>
    <s v="03.16.15"/>
    <x v="30"/>
    <x v="0"/>
    <x v="0"/>
    <x v="0"/>
    <x v="1"/>
    <x v="0"/>
    <x v="0"/>
    <x v="0"/>
    <x v="3"/>
    <s v="2024-05-21"/>
    <x v="1"/>
    <n v="526906"/>
    <x v="0"/>
    <m/>
    <x v="0"/>
    <m/>
    <x v="9"/>
    <n v="100474693"/>
    <x v="0"/>
    <x v="0"/>
    <s v="Direção Financeira"/>
    <s v="ORI"/>
    <x v="0"/>
    <m/>
    <x v="0"/>
    <x v="0"/>
    <x v="0"/>
    <x v="0"/>
    <x v="0"/>
    <x v="0"/>
    <x v="0"/>
    <x v="0"/>
    <x v="0"/>
    <x v="0"/>
    <x v="0"/>
    <s v="Direção Financeira"/>
    <x v="0"/>
    <x v="0"/>
    <x v="0"/>
    <x v="0"/>
    <x v="0"/>
    <x v="0"/>
    <x v="0"/>
    <x v="0"/>
    <x v="0"/>
    <x v="0"/>
    <x v="0"/>
    <x v="0"/>
    <s v="Pagamento de salário referente a 05-2024"/>
  </r>
  <r>
    <x v="0"/>
    <n v="0"/>
    <n v="0"/>
    <n v="0"/>
    <n v="299705"/>
    <x v="3760"/>
    <x v="0"/>
    <x v="0"/>
    <x v="0"/>
    <s v="03.16.15"/>
    <x v="0"/>
    <x v="0"/>
    <x v="0"/>
    <s v="Direção Financeira"/>
    <s v="03.16.15"/>
    <s v="Direção Financeira"/>
    <s v="03.16.15"/>
    <x v="48"/>
    <x v="0"/>
    <x v="0"/>
    <x v="0"/>
    <x v="1"/>
    <x v="0"/>
    <x v="0"/>
    <x v="0"/>
    <x v="3"/>
    <s v="2024-05-21"/>
    <x v="1"/>
    <n v="299705"/>
    <x v="0"/>
    <m/>
    <x v="0"/>
    <m/>
    <x v="9"/>
    <n v="100474693"/>
    <x v="0"/>
    <x v="0"/>
    <s v="Direção Financeira"/>
    <s v="ORI"/>
    <x v="0"/>
    <m/>
    <x v="0"/>
    <x v="0"/>
    <x v="0"/>
    <x v="0"/>
    <x v="0"/>
    <x v="0"/>
    <x v="0"/>
    <x v="0"/>
    <x v="0"/>
    <x v="0"/>
    <x v="0"/>
    <s v="Direção Financeira"/>
    <x v="0"/>
    <x v="0"/>
    <x v="0"/>
    <x v="0"/>
    <x v="0"/>
    <x v="0"/>
    <x v="0"/>
    <x v="0"/>
    <x v="0"/>
    <x v="0"/>
    <x v="0"/>
    <x v="0"/>
    <s v="Pagamento de salário referente a 05-2024"/>
  </r>
  <r>
    <x v="0"/>
    <n v="0"/>
    <n v="0"/>
    <n v="0"/>
    <n v="325"/>
    <x v="3765"/>
    <x v="0"/>
    <x v="0"/>
    <x v="0"/>
    <s v="03.16.25"/>
    <x v="23"/>
    <x v="0"/>
    <x v="0"/>
    <s v="Direção dos  Recursos Humanos"/>
    <s v="03.16.25"/>
    <s v="Direção dos  Recursos Humanos"/>
    <s v="03.16.25"/>
    <x v="31"/>
    <x v="0"/>
    <x v="0"/>
    <x v="1"/>
    <x v="0"/>
    <x v="0"/>
    <x v="0"/>
    <x v="0"/>
    <x v="3"/>
    <s v="2024-05-21"/>
    <x v="1"/>
    <n v="325"/>
    <x v="0"/>
    <m/>
    <x v="0"/>
    <m/>
    <x v="2"/>
    <n v="100474696"/>
    <x v="0"/>
    <x v="1"/>
    <s v="Direção dos  Recursos Humanos"/>
    <s v="ORI"/>
    <x v="0"/>
    <m/>
    <x v="0"/>
    <x v="0"/>
    <x v="0"/>
    <x v="0"/>
    <x v="0"/>
    <x v="0"/>
    <x v="0"/>
    <x v="0"/>
    <x v="0"/>
    <x v="0"/>
    <x v="0"/>
    <s v="Direção dos  Recursos Humanos"/>
    <x v="0"/>
    <x v="0"/>
    <x v="0"/>
    <x v="0"/>
    <x v="0"/>
    <x v="0"/>
    <x v="0"/>
    <x v="0"/>
    <x v="0"/>
    <x v="0"/>
    <x v="1"/>
    <x v="0"/>
    <s v="Pagamento de salário referente a 05-2024"/>
  </r>
  <r>
    <x v="0"/>
    <n v="0"/>
    <n v="0"/>
    <n v="0"/>
    <n v="168"/>
    <x v="3765"/>
    <x v="0"/>
    <x v="0"/>
    <x v="0"/>
    <s v="03.16.25"/>
    <x v="23"/>
    <x v="0"/>
    <x v="0"/>
    <s v="Direção dos  Recursos Humanos"/>
    <s v="03.16.25"/>
    <s v="Direção dos  Recursos Humanos"/>
    <s v="03.16.25"/>
    <x v="28"/>
    <x v="0"/>
    <x v="0"/>
    <x v="0"/>
    <x v="0"/>
    <x v="0"/>
    <x v="0"/>
    <x v="0"/>
    <x v="3"/>
    <s v="2024-05-21"/>
    <x v="1"/>
    <n v="168"/>
    <x v="0"/>
    <m/>
    <x v="0"/>
    <m/>
    <x v="2"/>
    <n v="100474696"/>
    <x v="0"/>
    <x v="1"/>
    <s v="Direção dos  Recursos Humanos"/>
    <s v="ORI"/>
    <x v="0"/>
    <m/>
    <x v="0"/>
    <x v="0"/>
    <x v="0"/>
    <x v="0"/>
    <x v="0"/>
    <x v="0"/>
    <x v="0"/>
    <x v="0"/>
    <x v="0"/>
    <x v="0"/>
    <x v="0"/>
    <s v="Direção dos  Recursos Humanos"/>
    <x v="0"/>
    <x v="0"/>
    <x v="0"/>
    <x v="0"/>
    <x v="0"/>
    <x v="0"/>
    <x v="0"/>
    <x v="0"/>
    <x v="0"/>
    <x v="0"/>
    <x v="1"/>
    <x v="0"/>
    <s v="Pagamento de salário referente a 05-2024"/>
  </r>
  <r>
    <x v="0"/>
    <n v="0"/>
    <n v="0"/>
    <n v="0"/>
    <n v="74"/>
    <x v="3765"/>
    <x v="0"/>
    <x v="0"/>
    <x v="0"/>
    <s v="03.16.25"/>
    <x v="23"/>
    <x v="0"/>
    <x v="0"/>
    <s v="Direção dos  Recursos Humanos"/>
    <s v="03.16.25"/>
    <s v="Direção dos  Recursos Humanos"/>
    <s v="03.16.25"/>
    <x v="29"/>
    <x v="0"/>
    <x v="0"/>
    <x v="0"/>
    <x v="0"/>
    <x v="0"/>
    <x v="0"/>
    <x v="0"/>
    <x v="3"/>
    <s v="2024-05-21"/>
    <x v="1"/>
    <n v="74"/>
    <x v="0"/>
    <m/>
    <x v="0"/>
    <m/>
    <x v="2"/>
    <n v="100474696"/>
    <x v="0"/>
    <x v="1"/>
    <s v="Direção dos  Recursos Humanos"/>
    <s v="ORI"/>
    <x v="0"/>
    <m/>
    <x v="0"/>
    <x v="0"/>
    <x v="0"/>
    <x v="0"/>
    <x v="0"/>
    <x v="0"/>
    <x v="0"/>
    <x v="0"/>
    <x v="0"/>
    <x v="0"/>
    <x v="0"/>
    <s v="Direção dos  Recursos Humanos"/>
    <x v="0"/>
    <x v="0"/>
    <x v="0"/>
    <x v="0"/>
    <x v="0"/>
    <x v="0"/>
    <x v="0"/>
    <x v="0"/>
    <x v="0"/>
    <x v="0"/>
    <x v="1"/>
    <x v="0"/>
    <s v="Pagamento de salário referente a 05-2024"/>
  </r>
  <r>
    <x v="0"/>
    <n v="0"/>
    <n v="0"/>
    <n v="0"/>
    <n v="1328"/>
    <x v="3765"/>
    <x v="0"/>
    <x v="0"/>
    <x v="0"/>
    <s v="03.16.25"/>
    <x v="23"/>
    <x v="0"/>
    <x v="0"/>
    <s v="Direção dos  Recursos Humanos"/>
    <s v="03.16.25"/>
    <s v="Direção dos  Recursos Humanos"/>
    <s v="03.16.25"/>
    <x v="30"/>
    <x v="0"/>
    <x v="0"/>
    <x v="0"/>
    <x v="1"/>
    <x v="0"/>
    <x v="0"/>
    <x v="0"/>
    <x v="3"/>
    <s v="2024-05-21"/>
    <x v="1"/>
    <n v="1328"/>
    <x v="0"/>
    <m/>
    <x v="0"/>
    <m/>
    <x v="2"/>
    <n v="100474696"/>
    <x v="0"/>
    <x v="1"/>
    <s v="Direção dos  Recursos Humanos"/>
    <s v="ORI"/>
    <x v="0"/>
    <m/>
    <x v="0"/>
    <x v="0"/>
    <x v="0"/>
    <x v="0"/>
    <x v="0"/>
    <x v="0"/>
    <x v="0"/>
    <x v="0"/>
    <x v="0"/>
    <x v="0"/>
    <x v="0"/>
    <s v="Direção dos  Recursos Humanos"/>
    <x v="0"/>
    <x v="0"/>
    <x v="0"/>
    <x v="0"/>
    <x v="0"/>
    <x v="0"/>
    <x v="0"/>
    <x v="0"/>
    <x v="0"/>
    <x v="0"/>
    <x v="1"/>
    <x v="0"/>
    <s v="Pagamento de salário referente a 05-2024"/>
  </r>
  <r>
    <x v="0"/>
    <n v="0"/>
    <n v="0"/>
    <n v="0"/>
    <n v="9034"/>
    <x v="3765"/>
    <x v="0"/>
    <x v="0"/>
    <x v="0"/>
    <s v="03.16.25"/>
    <x v="23"/>
    <x v="0"/>
    <x v="0"/>
    <s v="Direção dos  Recursos Humanos"/>
    <s v="03.16.25"/>
    <s v="Direção dos  Recursos Humanos"/>
    <s v="03.16.25"/>
    <x v="48"/>
    <x v="0"/>
    <x v="0"/>
    <x v="0"/>
    <x v="1"/>
    <x v="0"/>
    <x v="0"/>
    <x v="0"/>
    <x v="3"/>
    <s v="2024-05-21"/>
    <x v="1"/>
    <n v="9034"/>
    <x v="0"/>
    <m/>
    <x v="0"/>
    <m/>
    <x v="2"/>
    <n v="100474696"/>
    <x v="0"/>
    <x v="1"/>
    <s v="Direção dos  Recursos Humanos"/>
    <s v="ORI"/>
    <x v="0"/>
    <m/>
    <x v="0"/>
    <x v="0"/>
    <x v="0"/>
    <x v="0"/>
    <x v="0"/>
    <x v="0"/>
    <x v="0"/>
    <x v="0"/>
    <x v="0"/>
    <x v="0"/>
    <x v="0"/>
    <s v="Direção dos  Recursos Humanos"/>
    <x v="0"/>
    <x v="0"/>
    <x v="0"/>
    <x v="0"/>
    <x v="0"/>
    <x v="0"/>
    <x v="0"/>
    <x v="0"/>
    <x v="0"/>
    <x v="0"/>
    <x v="1"/>
    <x v="0"/>
    <s v="Pagamento de salário referente a 05-2024"/>
  </r>
  <r>
    <x v="0"/>
    <n v="0"/>
    <n v="0"/>
    <n v="0"/>
    <n v="3252"/>
    <x v="3765"/>
    <x v="0"/>
    <x v="0"/>
    <x v="0"/>
    <s v="03.16.25"/>
    <x v="23"/>
    <x v="0"/>
    <x v="0"/>
    <s v="Direção dos  Recursos Humanos"/>
    <s v="03.16.25"/>
    <s v="Direção dos  Recursos Humanos"/>
    <s v="03.16.25"/>
    <x v="49"/>
    <x v="0"/>
    <x v="0"/>
    <x v="0"/>
    <x v="1"/>
    <x v="0"/>
    <x v="0"/>
    <x v="0"/>
    <x v="3"/>
    <s v="2024-05-21"/>
    <x v="1"/>
    <n v="3252"/>
    <x v="0"/>
    <m/>
    <x v="0"/>
    <m/>
    <x v="2"/>
    <n v="100474696"/>
    <x v="0"/>
    <x v="1"/>
    <s v="Direção dos  Recursos Humanos"/>
    <s v="ORI"/>
    <x v="0"/>
    <m/>
    <x v="0"/>
    <x v="0"/>
    <x v="0"/>
    <x v="0"/>
    <x v="0"/>
    <x v="0"/>
    <x v="0"/>
    <x v="0"/>
    <x v="0"/>
    <x v="0"/>
    <x v="0"/>
    <s v="Direção dos  Recursos Humanos"/>
    <x v="0"/>
    <x v="0"/>
    <x v="0"/>
    <x v="0"/>
    <x v="0"/>
    <x v="0"/>
    <x v="0"/>
    <x v="0"/>
    <x v="0"/>
    <x v="0"/>
    <x v="1"/>
    <x v="0"/>
    <s v="Pagamento de salário referente a 05-2024"/>
  </r>
  <r>
    <x v="0"/>
    <n v="0"/>
    <n v="0"/>
    <n v="0"/>
    <n v="1619"/>
    <x v="3765"/>
    <x v="0"/>
    <x v="0"/>
    <x v="0"/>
    <s v="03.16.25"/>
    <x v="23"/>
    <x v="0"/>
    <x v="0"/>
    <s v="Direção dos  Recursos Humanos"/>
    <s v="03.16.25"/>
    <s v="Direção dos  Recursos Humanos"/>
    <s v="03.16.25"/>
    <x v="78"/>
    <x v="0"/>
    <x v="4"/>
    <x v="17"/>
    <x v="0"/>
    <x v="0"/>
    <x v="0"/>
    <x v="0"/>
    <x v="3"/>
    <s v="2024-05-21"/>
    <x v="1"/>
    <n v="1619"/>
    <x v="0"/>
    <m/>
    <x v="0"/>
    <m/>
    <x v="2"/>
    <n v="100474696"/>
    <x v="0"/>
    <x v="1"/>
    <s v="Direção dos  Recursos Humanos"/>
    <s v="ORI"/>
    <x v="0"/>
    <m/>
    <x v="0"/>
    <x v="0"/>
    <x v="0"/>
    <x v="0"/>
    <x v="0"/>
    <x v="0"/>
    <x v="0"/>
    <x v="0"/>
    <x v="0"/>
    <x v="0"/>
    <x v="0"/>
    <s v="Direção dos  Recursos Humanos"/>
    <x v="0"/>
    <x v="0"/>
    <x v="0"/>
    <x v="0"/>
    <x v="0"/>
    <x v="0"/>
    <x v="0"/>
    <x v="0"/>
    <x v="0"/>
    <x v="0"/>
    <x v="1"/>
    <x v="0"/>
    <s v="Pagamento de salário referente a 05-2024"/>
  </r>
  <r>
    <x v="0"/>
    <n v="0"/>
    <n v="0"/>
    <n v="0"/>
    <n v="28869"/>
    <x v="3765"/>
    <x v="0"/>
    <x v="0"/>
    <x v="0"/>
    <s v="03.16.25"/>
    <x v="23"/>
    <x v="0"/>
    <x v="0"/>
    <s v="Direção dos  Recursos Humanos"/>
    <s v="03.16.25"/>
    <s v="Direção dos  Recursos Humanos"/>
    <s v="03.16.25"/>
    <x v="79"/>
    <x v="0"/>
    <x v="4"/>
    <x v="17"/>
    <x v="0"/>
    <x v="0"/>
    <x v="0"/>
    <x v="0"/>
    <x v="3"/>
    <s v="2024-05-21"/>
    <x v="1"/>
    <n v="28869"/>
    <x v="0"/>
    <m/>
    <x v="0"/>
    <m/>
    <x v="2"/>
    <n v="100474696"/>
    <x v="0"/>
    <x v="1"/>
    <s v="Direção dos  Recursos Humanos"/>
    <s v="ORI"/>
    <x v="0"/>
    <m/>
    <x v="0"/>
    <x v="0"/>
    <x v="0"/>
    <x v="0"/>
    <x v="0"/>
    <x v="0"/>
    <x v="0"/>
    <x v="0"/>
    <x v="0"/>
    <x v="0"/>
    <x v="0"/>
    <s v="Direção dos  Recursos Humanos"/>
    <x v="0"/>
    <x v="0"/>
    <x v="0"/>
    <x v="0"/>
    <x v="0"/>
    <x v="0"/>
    <x v="0"/>
    <x v="0"/>
    <x v="0"/>
    <x v="0"/>
    <x v="1"/>
    <x v="0"/>
    <s v="Pagamento de salário referente a 05-2024"/>
  </r>
  <r>
    <x v="0"/>
    <n v="0"/>
    <n v="0"/>
    <n v="0"/>
    <n v="4000"/>
    <x v="3766"/>
    <x v="0"/>
    <x v="0"/>
    <x v="0"/>
    <s v="03.16.15"/>
    <x v="0"/>
    <x v="0"/>
    <x v="0"/>
    <s v="Direção Financeira"/>
    <s v="03.16.15"/>
    <s v="Direção Financeira"/>
    <s v="03.16.15"/>
    <x v="3"/>
    <x v="0"/>
    <x v="0"/>
    <x v="1"/>
    <x v="0"/>
    <x v="0"/>
    <x v="0"/>
    <x v="0"/>
    <x v="2"/>
    <s v="2024-02-27"/>
    <x v="0"/>
    <n v="4000"/>
    <x v="0"/>
    <m/>
    <x v="0"/>
    <m/>
    <x v="204"/>
    <n v="100463625"/>
    <x v="0"/>
    <x v="0"/>
    <s v="Direção Financeira"/>
    <s v="ORI"/>
    <x v="0"/>
    <m/>
    <x v="0"/>
    <x v="0"/>
    <x v="0"/>
    <x v="0"/>
    <x v="0"/>
    <x v="0"/>
    <x v="0"/>
    <x v="0"/>
    <x v="0"/>
    <x v="0"/>
    <x v="0"/>
    <s v="Direção Financeira"/>
    <x v="0"/>
    <x v="0"/>
    <x v="0"/>
    <x v="0"/>
    <x v="0"/>
    <x v="0"/>
    <x v="0"/>
    <x v="0"/>
    <x v="0"/>
    <x v="0"/>
    <x v="0"/>
    <x v="0"/>
    <s v="Subsidio de transporte a favor da Sra. Ivaldina Vaz, conforme anexo."/>
  </r>
  <r>
    <x v="0"/>
    <n v="0"/>
    <n v="0"/>
    <n v="0"/>
    <n v="2800"/>
    <x v="3767"/>
    <x v="0"/>
    <x v="0"/>
    <x v="0"/>
    <s v="03.16.15"/>
    <x v="0"/>
    <x v="0"/>
    <x v="0"/>
    <s v="Direção Financeira"/>
    <s v="03.16.15"/>
    <s v="Direção Financeira"/>
    <s v="03.16.15"/>
    <x v="3"/>
    <x v="0"/>
    <x v="0"/>
    <x v="1"/>
    <x v="0"/>
    <x v="0"/>
    <x v="0"/>
    <x v="0"/>
    <x v="1"/>
    <s v="2024-03-11"/>
    <x v="0"/>
    <n v="2800"/>
    <x v="0"/>
    <m/>
    <x v="0"/>
    <m/>
    <x v="134"/>
    <n v="100477731"/>
    <x v="0"/>
    <x v="0"/>
    <s v="Direção Financeira"/>
    <s v="ORI"/>
    <x v="0"/>
    <m/>
    <x v="0"/>
    <x v="0"/>
    <x v="0"/>
    <x v="0"/>
    <x v="0"/>
    <x v="0"/>
    <x v="0"/>
    <x v="0"/>
    <x v="0"/>
    <x v="0"/>
    <x v="0"/>
    <s v="Direção Financeira"/>
    <x v="0"/>
    <x v="0"/>
    <x v="0"/>
    <x v="0"/>
    <x v="0"/>
    <x v="0"/>
    <x v="0"/>
    <x v="0"/>
    <x v="0"/>
    <x v="0"/>
    <x v="0"/>
    <x v="0"/>
    <s v="Ajuda de custo a favor do SR. Gerson Lopes, pela sua deslocação em missão de serviço a cidade da Praia nos dia 27 de Fevereiro e 05de Março de 2024, conforme justificativo em anexo. "/>
  </r>
  <r>
    <x v="0"/>
    <n v="0"/>
    <n v="0"/>
    <n v="0"/>
    <n v="60905"/>
    <x v="3768"/>
    <x v="0"/>
    <x v="0"/>
    <x v="0"/>
    <s v="03.16.15"/>
    <x v="0"/>
    <x v="0"/>
    <x v="0"/>
    <s v="Direção Financeira"/>
    <s v="03.16.15"/>
    <s v="Direção Financeira"/>
    <s v="03.16.15"/>
    <x v="35"/>
    <x v="0"/>
    <x v="0"/>
    <x v="1"/>
    <x v="1"/>
    <x v="0"/>
    <x v="0"/>
    <x v="0"/>
    <x v="1"/>
    <s v="2024-03-12"/>
    <x v="0"/>
    <n v="60905"/>
    <x v="0"/>
    <m/>
    <x v="0"/>
    <m/>
    <x v="211"/>
    <n v="100476946"/>
    <x v="0"/>
    <x v="0"/>
    <s v="Direção Financeira"/>
    <s v="ORI"/>
    <x v="0"/>
    <m/>
    <x v="0"/>
    <x v="0"/>
    <x v="0"/>
    <x v="0"/>
    <x v="0"/>
    <x v="0"/>
    <x v="0"/>
    <x v="0"/>
    <x v="0"/>
    <x v="0"/>
    <x v="0"/>
    <s v="Direção Financeira"/>
    <x v="0"/>
    <x v="0"/>
    <x v="0"/>
    <x v="0"/>
    <x v="0"/>
    <x v="0"/>
    <x v="0"/>
    <x v="0"/>
    <x v="0"/>
    <x v="0"/>
    <x v="0"/>
    <x v="0"/>
    <s v="Pagamento a favor ADS, referente relação dividas emitidas em Janeiro de 2024, conforme anexo."/>
  </r>
  <r>
    <x v="0"/>
    <n v="0"/>
    <n v="0"/>
    <n v="0"/>
    <n v="1400"/>
    <x v="3769"/>
    <x v="0"/>
    <x v="0"/>
    <x v="0"/>
    <s v="03.16.15"/>
    <x v="0"/>
    <x v="0"/>
    <x v="0"/>
    <s v="Direção Financeira"/>
    <s v="03.16.15"/>
    <s v="Direção Financeira"/>
    <s v="03.16.15"/>
    <x v="3"/>
    <x v="0"/>
    <x v="0"/>
    <x v="1"/>
    <x v="0"/>
    <x v="0"/>
    <x v="0"/>
    <x v="0"/>
    <x v="1"/>
    <s v="2024-03-12"/>
    <x v="0"/>
    <n v="1400"/>
    <x v="0"/>
    <m/>
    <x v="0"/>
    <m/>
    <x v="181"/>
    <n v="100479425"/>
    <x v="0"/>
    <x v="0"/>
    <s v="Direção Financeira"/>
    <s v="ORI"/>
    <x v="0"/>
    <m/>
    <x v="0"/>
    <x v="0"/>
    <x v="0"/>
    <x v="0"/>
    <x v="0"/>
    <x v="0"/>
    <x v="0"/>
    <x v="0"/>
    <x v="0"/>
    <x v="0"/>
    <x v="0"/>
    <s v="Direção Financeira"/>
    <x v="0"/>
    <x v="0"/>
    <x v="0"/>
    <x v="0"/>
    <x v="0"/>
    <x v="0"/>
    <x v="0"/>
    <x v="0"/>
    <x v="0"/>
    <x v="0"/>
    <x v="0"/>
    <x v="0"/>
    <s v="Ajuda de custo a favor do sr. Domingos Barros, pela sua deslocação a Praia, no dia 10 de março, conforme guia de marcha em anexo.  "/>
  </r>
  <r>
    <x v="0"/>
    <n v="0"/>
    <n v="0"/>
    <n v="0"/>
    <n v="160"/>
    <x v="3770"/>
    <x v="0"/>
    <x v="1"/>
    <x v="0"/>
    <s v="03.03.10"/>
    <x v="8"/>
    <x v="0"/>
    <x v="4"/>
    <s v="Receitas Da Câmara"/>
    <s v="03.03.10"/>
    <s v="Receitas Da Câmara"/>
    <s v="03.03.10"/>
    <x v="8"/>
    <x v="0"/>
    <x v="3"/>
    <x v="3"/>
    <x v="0"/>
    <x v="0"/>
    <x v="2"/>
    <x v="0"/>
    <x v="1"/>
    <s v="2024-03-07"/>
    <x v="0"/>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5"/>
    <x v="3771"/>
    <x v="0"/>
    <x v="1"/>
    <x v="0"/>
    <s v="03.03.10"/>
    <x v="8"/>
    <x v="0"/>
    <x v="4"/>
    <s v="Receitas Da Câmara"/>
    <s v="03.03.10"/>
    <s v="Receitas Da Câmara"/>
    <s v="03.03.10"/>
    <x v="22"/>
    <x v="0"/>
    <x v="3"/>
    <x v="7"/>
    <x v="0"/>
    <x v="0"/>
    <x v="2"/>
    <x v="0"/>
    <x v="1"/>
    <s v="2024-03-07"/>
    <x v="0"/>
    <n v="11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3600"/>
    <x v="3772"/>
    <x v="0"/>
    <x v="0"/>
    <x v="0"/>
    <s v="01.23.04.14"/>
    <x v="48"/>
    <x v="7"/>
    <x v="8"/>
    <s v="Ambiente"/>
    <s v="01.23.04"/>
    <s v="Ambiente"/>
    <s v="01.23.04"/>
    <x v="1"/>
    <x v="0"/>
    <x v="0"/>
    <x v="0"/>
    <x v="0"/>
    <x v="1"/>
    <x v="1"/>
    <x v="0"/>
    <x v="0"/>
    <s v="2024-01-24"/>
    <x v="0"/>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 Janeiro 2024, conforme folha em anexo."/>
  </r>
  <r>
    <x v="0"/>
    <n v="0"/>
    <n v="0"/>
    <n v="0"/>
    <n v="4968"/>
    <x v="3773"/>
    <x v="0"/>
    <x v="0"/>
    <x v="0"/>
    <s v="03.16.15"/>
    <x v="0"/>
    <x v="0"/>
    <x v="0"/>
    <s v="Direção Financeira"/>
    <s v="03.16.15"/>
    <s v="Direção Financeira"/>
    <s v="03.16.15"/>
    <x v="58"/>
    <x v="0"/>
    <x v="0"/>
    <x v="1"/>
    <x v="0"/>
    <x v="0"/>
    <x v="0"/>
    <x v="0"/>
    <x v="0"/>
    <s v="2024-01-05"/>
    <x v="0"/>
    <n v="4968"/>
    <x v="0"/>
    <m/>
    <x v="0"/>
    <m/>
    <x v="89"/>
    <n v="100391565"/>
    <x v="0"/>
    <x v="0"/>
    <s v="Direção Financeira"/>
    <s v="ORI"/>
    <x v="0"/>
    <m/>
    <x v="0"/>
    <x v="0"/>
    <x v="0"/>
    <x v="0"/>
    <x v="0"/>
    <x v="0"/>
    <x v="0"/>
    <x v="0"/>
    <x v="0"/>
    <x v="0"/>
    <x v="0"/>
    <s v="Direção Financeira"/>
    <x v="0"/>
    <x v="0"/>
    <x v="0"/>
    <x v="0"/>
    <x v="0"/>
    <x v="0"/>
    <x v="0"/>
    <x v="0"/>
    <x v="0"/>
    <x v="0"/>
    <x v="0"/>
    <x v="0"/>
    <s v="Pagamento a favor de Imprensa Nacional de Cabo Verde, referente a publicações de de B.O, conforme anexo."/>
  </r>
  <r>
    <x v="0"/>
    <n v="0"/>
    <n v="0"/>
    <n v="0"/>
    <n v="3790"/>
    <x v="3774"/>
    <x v="0"/>
    <x v="1"/>
    <x v="0"/>
    <s v="03.03.10"/>
    <x v="8"/>
    <x v="0"/>
    <x v="4"/>
    <s v="Receitas Da Câmara"/>
    <s v="03.03.10"/>
    <s v="Receitas Da Câmara"/>
    <s v="03.03.10"/>
    <x v="10"/>
    <x v="0"/>
    <x v="3"/>
    <x v="3"/>
    <x v="0"/>
    <x v="0"/>
    <x v="2"/>
    <x v="0"/>
    <x v="0"/>
    <s v="2024-01-04"/>
    <x v="0"/>
    <n v="3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026"/>
    <x v="3775"/>
    <x v="0"/>
    <x v="1"/>
    <x v="0"/>
    <s v="03.03.10"/>
    <x v="8"/>
    <x v="0"/>
    <x v="4"/>
    <s v="Receitas Da Câmara"/>
    <s v="03.03.10"/>
    <s v="Receitas Da Câmara"/>
    <s v="03.03.10"/>
    <x v="18"/>
    <x v="0"/>
    <x v="0"/>
    <x v="0"/>
    <x v="0"/>
    <x v="0"/>
    <x v="2"/>
    <x v="0"/>
    <x v="0"/>
    <s v="2024-01-04"/>
    <x v="0"/>
    <n v="1702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49"/>
    <x v="3776"/>
    <x v="0"/>
    <x v="1"/>
    <x v="0"/>
    <s v="03.03.10"/>
    <x v="8"/>
    <x v="0"/>
    <x v="4"/>
    <s v="Receitas Da Câmara"/>
    <s v="03.03.10"/>
    <s v="Receitas Da Câmara"/>
    <s v="03.03.10"/>
    <x v="9"/>
    <x v="0"/>
    <x v="3"/>
    <x v="3"/>
    <x v="0"/>
    <x v="0"/>
    <x v="2"/>
    <x v="0"/>
    <x v="0"/>
    <s v="2024-01-04"/>
    <x v="0"/>
    <n v="59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10"/>
    <x v="3777"/>
    <x v="0"/>
    <x v="1"/>
    <x v="0"/>
    <s v="03.03.10"/>
    <x v="8"/>
    <x v="0"/>
    <x v="4"/>
    <s v="Receitas Da Câmara"/>
    <s v="03.03.10"/>
    <s v="Receitas Da Câmara"/>
    <s v="03.03.10"/>
    <x v="13"/>
    <x v="0"/>
    <x v="3"/>
    <x v="3"/>
    <x v="0"/>
    <x v="0"/>
    <x v="2"/>
    <x v="0"/>
    <x v="0"/>
    <s v="2024-01-04"/>
    <x v="0"/>
    <n v="46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0000"/>
    <x v="3778"/>
    <x v="0"/>
    <x v="1"/>
    <x v="0"/>
    <s v="03.03.10"/>
    <x v="8"/>
    <x v="0"/>
    <x v="4"/>
    <s v="Receitas Da Câmara"/>
    <s v="03.03.10"/>
    <s v="Receitas Da Câmara"/>
    <s v="03.03.10"/>
    <x v="21"/>
    <x v="0"/>
    <x v="3"/>
    <x v="3"/>
    <x v="0"/>
    <x v="0"/>
    <x v="2"/>
    <x v="0"/>
    <x v="0"/>
    <s v="2024-01-04"/>
    <x v="0"/>
    <n v="13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5"/>
    <x v="3779"/>
    <x v="0"/>
    <x v="1"/>
    <x v="0"/>
    <s v="03.03.10"/>
    <x v="8"/>
    <x v="0"/>
    <x v="4"/>
    <s v="Receitas Da Câmara"/>
    <s v="03.03.10"/>
    <s v="Receitas Da Câmara"/>
    <s v="03.03.10"/>
    <x v="12"/>
    <x v="0"/>
    <x v="3"/>
    <x v="3"/>
    <x v="0"/>
    <x v="0"/>
    <x v="2"/>
    <x v="0"/>
    <x v="0"/>
    <s v="2024-01-04"/>
    <x v="0"/>
    <n v="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350"/>
    <x v="3780"/>
    <x v="0"/>
    <x v="1"/>
    <x v="0"/>
    <s v="03.03.10"/>
    <x v="8"/>
    <x v="0"/>
    <x v="4"/>
    <s v="Receitas Da Câmara"/>
    <s v="03.03.10"/>
    <s v="Receitas Da Câmara"/>
    <s v="03.03.10"/>
    <x v="12"/>
    <x v="0"/>
    <x v="3"/>
    <x v="3"/>
    <x v="0"/>
    <x v="0"/>
    <x v="2"/>
    <x v="0"/>
    <x v="0"/>
    <s v="2024-01-05"/>
    <x v="0"/>
    <n v="323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970"/>
    <x v="3781"/>
    <x v="0"/>
    <x v="1"/>
    <x v="0"/>
    <s v="03.03.10"/>
    <x v="8"/>
    <x v="0"/>
    <x v="4"/>
    <s v="Receitas Da Câmara"/>
    <s v="03.03.10"/>
    <s v="Receitas Da Câmara"/>
    <s v="03.03.10"/>
    <x v="13"/>
    <x v="0"/>
    <x v="3"/>
    <x v="3"/>
    <x v="0"/>
    <x v="0"/>
    <x v="2"/>
    <x v="0"/>
    <x v="0"/>
    <s v="2024-01-05"/>
    <x v="0"/>
    <n v="54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20"/>
    <x v="3782"/>
    <x v="0"/>
    <x v="1"/>
    <x v="0"/>
    <s v="03.03.10"/>
    <x v="8"/>
    <x v="0"/>
    <x v="4"/>
    <s v="Receitas Da Câmara"/>
    <s v="03.03.10"/>
    <s v="Receitas Da Câmara"/>
    <s v="03.03.10"/>
    <x v="25"/>
    <x v="0"/>
    <x v="3"/>
    <x v="3"/>
    <x v="0"/>
    <x v="0"/>
    <x v="2"/>
    <x v="0"/>
    <x v="0"/>
    <s v="2024-01-05"/>
    <x v="0"/>
    <n v="2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0"/>
    <x v="3783"/>
    <x v="0"/>
    <x v="1"/>
    <x v="0"/>
    <s v="03.03.10"/>
    <x v="8"/>
    <x v="0"/>
    <x v="4"/>
    <s v="Receitas Da Câmara"/>
    <s v="03.03.10"/>
    <s v="Receitas Da Câmara"/>
    <s v="03.03.10"/>
    <x v="8"/>
    <x v="0"/>
    <x v="3"/>
    <x v="3"/>
    <x v="0"/>
    <x v="0"/>
    <x v="2"/>
    <x v="0"/>
    <x v="0"/>
    <s v="2024-01-05"/>
    <x v="0"/>
    <n v="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35"/>
    <x v="3784"/>
    <x v="0"/>
    <x v="1"/>
    <x v="0"/>
    <s v="03.03.10"/>
    <x v="8"/>
    <x v="0"/>
    <x v="4"/>
    <s v="Receitas Da Câmara"/>
    <s v="03.03.10"/>
    <s v="Receitas Da Câmara"/>
    <s v="03.03.10"/>
    <x v="10"/>
    <x v="0"/>
    <x v="3"/>
    <x v="3"/>
    <x v="0"/>
    <x v="0"/>
    <x v="2"/>
    <x v="0"/>
    <x v="0"/>
    <s v="2024-01-05"/>
    <x v="0"/>
    <n v="64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80"/>
    <x v="3785"/>
    <x v="0"/>
    <x v="1"/>
    <x v="0"/>
    <s v="03.03.10"/>
    <x v="8"/>
    <x v="0"/>
    <x v="4"/>
    <s v="Receitas Da Câmara"/>
    <s v="03.03.10"/>
    <s v="Receitas Da Câmara"/>
    <s v="03.03.10"/>
    <x v="6"/>
    <x v="0"/>
    <x v="3"/>
    <x v="3"/>
    <x v="0"/>
    <x v="0"/>
    <x v="2"/>
    <x v="0"/>
    <x v="0"/>
    <s v="2024-01-05"/>
    <x v="0"/>
    <n v="4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539"/>
    <x v="3786"/>
    <x v="0"/>
    <x v="1"/>
    <x v="0"/>
    <s v="03.03.10"/>
    <x v="8"/>
    <x v="0"/>
    <x v="4"/>
    <s v="Receitas Da Câmara"/>
    <s v="03.03.10"/>
    <s v="Receitas Da Câmara"/>
    <s v="03.03.10"/>
    <x v="9"/>
    <x v="0"/>
    <x v="3"/>
    <x v="3"/>
    <x v="0"/>
    <x v="0"/>
    <x v="2"/>
    <x v="0"/>
    <x v="0"/>
    <s v="2024-01-05"/>
    <x v="0"/>
    <n v="1253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
    <x v="3787"/>
    <x v="0"/>
    <x v="1"/>
    <x v="0"/>
    <s v="03.03.10"/>
    <x v="8"/>
    <x v="0"/>
    <x v="4"/>
    <s v="Receitas Da Câmara"/>
    <s v="03.03.10"/>
    <s v="Receitas Da Câmara"/>
    <s v="03.03.10"/>
    <x v="23"/>
    <x v="0"/>
    <x v="3"/>
    <x v="7"/>
    <x v="0"/>
    <x v="0"/>
    <x v="2"/>
    <x v="0"/>
    <x v="0"/>
    <s v="2024-01-05"/>
    <x v="0"/>
    <n v="5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3788"/>
    <x v="0"/>
    <x v="1"/>
    <x v="0"/>
    <s v="03.03.10"/>
    <x v="8"/>
    <x v="0"/>
    <x v="4"/>
    <s v="Receitas Da Câmara"/>
    <s v="03.03.10"/>
    <s v="Receitas Da Câmara"/>
    <s v="03.03.10"/>
    <x v="20"/>
    <x v="0"/>
    <x v="3"/>
    <x v="3"/>
    <x v="0"/>
    <x v="0"/>
    <x v="2"/>
    <x v="0"/>
    <x v="0"/>
    <s v="2024-01-05"/>
    <x v="0"/>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10"/>
    <x v="3789"/>
    <x v="0"/>
    <x v="1"/>
    <x v="0"/>
    <s v="03.03.10"/>
    <x v="8"/>
    <x v="0"/>
    <x v="4"/>
    <s v="Receitas Da Câmara"/>
    <s v="03.03.10"/>
    <s v="Receitas Da Câmara"/>
    <s v="03.03.10"/>
    <x v="17"/>
    <x v="0"/>
    <x v="3"/>
    <x v="3"/>
    <x v="0"/>
    <x v="0"/>
    <x v="2"/>
    <x v="0"/>
    <x v="0"/>
    <s v="2024-01-05"/>
    <x v="0"/>
    <n v="23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7303"/>
    <x v="3790"/>
    <x v="0"/>
    <x v="1"/>
    <x v="0"/>
    <s v="03.03.10"/>
    <x v="8"/>
    <x v="0"/>
    <x v="4"/>
    <s v="Receitas Da Câmara"/>
    <s v="03.03.10"/>
    <s v="Receitas Da Câmara"/>
    <s v="03.03.10"/>
    <x v="18"/>
    <x v="0"/>
    <x v="0"/>
    <x v="0"/>
    <x v="0"/>
    <x v="0"/>
    <x v="2"/>
    <x v="0"/>
    <x v="0"/>
    <s v="2024-01-05"/>
    <x v="0"/>
    <n v="117303"/>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400"/>
    <x v="3772"/>
    <x v="0"/>
    <x v="0"/>
    <x v="0"/>
    <s v="01.23.04.14"/>
    <x v="48"/>
    <x v="7"/>
    <x v="8"/>
    <s v="Ambiente"/>
    <s v="01.23.04"/>
    <s v="Ambiente"/>
    <s v="01.23.04"/>
    <x v="1"/>
    <x v="0"/>
    <x v="0"/>
    <x v="0"/>
    <x v="0"/>
    <x v="1"/>
    <x v="1"/>
    <x v="0"/>
    <x v="0"/>
    <s v="2024-01-24"/>
    <x v="0"/>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 Janeiro 2024, conforme folha em anexo."/>
  </r>
  <r>
    <x v="0"/>
    <n v="0"/>
    <n v="0"/>
    <n v="0"/>
    <n v="3000"/>
    <x v="3791"/>
    <x v="0"/>
    <x v="0"/>
    <x v="0"/>
    <s v="01.25.05.09"/>
    <x v="26"/>
    <x v="3"/>
    <x v="3"/>
    <s v="Saúde"/>
    <s v="01.25.05"/>
    <s v="Saúde"/>
    <s v="01.25.05"/>
    <x v="7"/>
    <x v="0"/>
    <x v="4"/>
    <x v="4"/>
    <x v="0"/>
    <x v="1"/>
    <x v="0"/>
    <x v="0"/>
    <x v="2"/>
    <s v="2024-02-07"/>
    <x v="0"/>
    <n v="3000"/>
    <x v="0"/>
    <m/>
    <x v="0"/>
    <m/>
    <x v="127"/>
    <n v="100399700"/>
    <x v="0"/>
    <x v="0"/>
    <s v="Apoio a Consultas de Especialidade e Medicamentos"/>
    <s v="ORI"/>
    <x v="0"/>
    <s v="ACE"/>
    <x v="0"/>
    <x v="0"/>
    <x v="0"/>
    <x v="0"/>
    <x v="0"/>
    <x v="0"/>
    <x v="0"/>
    <x v="0"/>
    <x v="0"/>
    <x v="0"/>
    <x v="0"/>
    <s v="Apoio a Consultas de Especialidade e Medicamentos"/>
    <x v="0"/>
    <x v="0"/>
    <x v="0"/>
    <x v="0"/>
    <x v="1"/>
    <x v="0"/>
    <x v="0"/>
    <x v="0"/>
    <x v="0"/>
    <x v="0"/>
    <x v="0"/>
    <x v="0"/>
    <s v="Apoio para pagamento transporte nos dias 24, 28 e 31 de janeiro, 04 e 07 de fevereiro a favor do senhor Vital Gonçalves, para realização de fisioterapia domiciliar no concelho SM, conforme anexo."/>
  </r>
  <r>
    <x v="0"/>
    <n v="0"/>
    <n v="0"/>
    <n v="0"/>
    <n v="10200"/>
    <x v="3792"/>
    <x v="0"/>
    <x v="1"/>
    <x v="0"/>
    <s v="03.03.10"/>
    <x v="8"/>
    <x v="0"/>
    <x v="4"/>
    <s v="Receitas Da Câmara"/>
    <s v="03.03.10"/>
    <s v="Receitas Da Câmara"/>
    <s v="03.03.10"/>
    <x v="11"/>
    <x v="0"/>
    <x v="0"/>
    <x v="5"/>
    <x v="0"/>
    <x v="0"/>
    <x v="2"/>
    <x v="0"/>
    <x v="1"/>
    <s v="2024-03-07"/>
    <x v="0"/>
    <n v="10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00"/>
    <x v="3793"/>
    <x v="0"/>
    <x v="1"/>
    <x v="0"/>
    <s v="03.03.10"/>
    <x v="8"/>
    <x v="0"/>
    <x v="4"/>
    <s v="Receitas Da Câmara"/>
    <s v="03.03.10"/>
    <s v="Receitas Da Câmara"/>
    <s v="03.03.10"/>
    <x v="42"/>
    <x v="0"/>
    <x v="3"/>
    <x v="3"/>
    <x v="0"/>
    <x v="0"/>
    <x v="2"/>
    <x v="0"/>
    <x v="1"/>
    <s v="2024-03-07"/>
    <x v="0"/>
    <n v="7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221"/>
    <x v="3794"/>
    <x v="0"/>
    <x v="1"/>
    <x v="0"/>
    <s v="03.03.10"/>
    <x v="8"/>
    <x v="0"/>
    <x v="4"/>
    <s v="Receitas Da Câmara"/>
    <s v="03.03.10"/>
    <s v="Receitas Da Câmara"/>
    <s v="03.03.10"/>
    <x v="18"/>
    <x v="0"/>
    <x v="0"/>
    <x v="0"/>
    <x v="0"/>
    <x v="0"/>
    <x v="2"/>
    <x v="0"/>
    <x v="1"/>
    <s v="2024-03-07"/>
    <x v="0"/>
    <n v="1522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20"/>
    <x v="3795"/>
    <x v="0"/>
    <x v="1"/>
    <x v="0"/>
    <s v="03.03.10"/>
    <x v="8"/>
    <x v="0"/>
    <x v="4"/>
    <s v="Receitas Da Câmara"/>
    <s v="03.03.10"/>
    <s v="Receitas Da Câmara"/>
    <s v="03.03.10"/>
    <x v="13"/>
    <x v="0"/>
    <x v="3"/>
    <x v="3"/>
    <x v="0"/>
    <x v="0"/>
    <x v="2"/>
    <x v="0"/>
    <x v="1"/>
    <s v="2024-03-07"/>
    <x v="0"/>
    <n v="3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3796"/>
    <x v="0"/>
    <x v="1"/>
    <x v="0"/>
    <s v="03.03.10"/>
    <x v="8"/>
    <x v="0"/>
    <x v="4"/>
    <s v="Receitas Da Câmara"/>
    <s v="03.03.10"/>
    <s v="Receitas Da Câmara"/>
    <s v="03.03.10"/>
    <x v="10"/>
    <x v="0"/>
    <x v="3"/>
    <x v="3"/>
    <x v="0"/>
    <x v="0"/>
    <x v="2"/>
    <x v="0"/>
    <x v="1"/>
    <s v="2024-03-07"/>
    <x v="0"/>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
    <x v="3797"/>
    <x v="0"/>
    <x v="1"/>
    <x v="0"/>
    <s v="03.03.10"/>
    <x v="8"/>
    <x v="0"/>
    <x v="4"/>
    <s v="Receitas Da Câmara"/>
    <s v="03.03.10"/>
    <s v="Receitas Da Câmara"/>
    <s v="03.03.10"/>
    <x v="23"/>
    <x v="0"/>
    <x v="3"/>
    <x v="7"/>
    <x v="0"/>
    <x v="0"/>
    <x v="2"/>
    <x v="0"/>
    <x v="1"/>
    <s v="2024-03-07"/>
    <x v="0"/>
    <n v="3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0"/>
    <x v="3798"/>
    <x v="0"/>
    <x v="1"/>
    <x v="0"/>
    <s v="03.03.10"/>
    <x v="8"/>
    <x v="0"/>
    <x v="4"/>
    <s v="Receitas Da Câmara"/>
    <s v="03.03.10"/>
    <s v="Receitas Da Câmara"/>
    <s v="03.03.10"/>
    <x v="42"/>
    <x v="0"/>
    <x v="3"/>
    <x v="3"/>
    <x v="0"/>
    <x v="0"/>
    <x v="2"/>
    <x v="0"/>
    <x v="1"/>
    <s v="2024-03-12"/>
    <x v="0"/>
    <n v="8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5"/>
    <x v="3799"/>
    <x v="0"/>
    <x v="1"/>
    <x v="0"/>
    <s v="03.03.10"/>
    <x v="8"/>
    <x v="0"/>
    <x v="4"/>
    <s v="Receitas Da Câmara"/>
    <s v="03.03.10"/>
    <s v="Receitas Da Câmara"/>
    <s v="03.03.10"/>
    <x v="25"/>
    <x v="0"/>
    <x v="3"/>
    <x v="3"/>
    <x v="0"/>
    <x v="0"/>
    <x v="2"/>
    <x v="0"/>
    <x v="1"/>
    <s v="2024-03-12"/>
    <x v="0"/>
    <n v="45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650"/>
    <x v="3800"/>
    <x v="0"/>
    <x v="1"/>
    <x v="0"/>
    <s v="03.03.10"/>
    <x v="8"/>
    <x v="0"/>
    <x v="4"/>
    <s v="Receitas Da Câmara"/>
    <s v="03.03.10"/>
    <s v="Receitas Da Câmara"/>
    <s v="03.03.10"/>
    <x v="12"/>
    <x v="0"/>
    <x v="3"/>
    <x v="3"/>
    <x v="0"/>
    <x v="0"/>
    <x v="2"/>
    <x v="0"/>
    <x v="1"/>
    <s v="2024-03-12"/>
    <x v="0"/>
    <n v="9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0"/>
    <x v="3801"/>
    <x v="0"/>
    <x v="1"/>
    <x v="0"/>
    <s v="03.03.10"/>
    <x v="8"/>
    <x v="0"/>
    <x v="4"/>
    <s v="Receitas Da Câmara"/>
    <s v="03.03.10"/>
    <s v="Receitas Da Câmara"/>
    <s v="03.03.10"/>
    <x v="19"/>
    <x v="0"/>
    <x v="3"/>
    <x v="6"/>
    <x v="0"/>
    <x v="0"/>
    <x v="2"/>
    <x v="0"/>
    <x v="1"/>
    <s v="2024-03-12"/>
    <x v="0"/>
    <n v="2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3802"/>
    <x v="0"/>
    <x v="1"/>
    <x v="0"/>
    <s v="03.03.10"/>
    <x v="8"/>
    <x v="0"/>
    <x v="4"/>
    <s v="Receitas Da Câmara"/>
    <s v="03.03.10"/>
    <s v="Receitas Da Câmara"/>
    <s v="03.03.10"/>
    <x v="8"/>
    <x v="0"/>
    <x v="3"/>
    <x v="3"/>
    <x v="0"/>
    <x v="0"/>
    <x v="2"/>
    <x v="0"/>
    <x v="1"/>
    <s v="2024-03-12"/>
    <x v="0"/>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3803"/>
    <x v="0"/>
    <x v="1"/>
    <x v="0"/>
    <s v="03.03.10"/>
    <x v="8"/>
    <x v="0"/>
    <x v="4"/>
    <s v="Receitas Da Câmara"/>
    <s v="03.03.10"/>
    <s v="Receitas Da Câmara"/>
    <s v="03.03.10"/>
    <x v="20"/>
    <x v="0"/>
    <x v="3"/>
    <x v="3"/>
    <x v="0"/>
    <x v="0"/>
    <x v="2"/>
    <x v="0"/>
    <x v="1"/>
    <s v="2024-03-12"/>
    <x v="0"/>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898"/>
    <x v="3804"/>
    <x v="0"/>
    <x v="1"/>
    <x v="0"/>
    <s v="03.03.10"/>
    <x v="8"/>
    <x v="0"/>
    <x v="4"/>
    <s v="Receitas Da Câmara"/>
    <s v="03.03.10"/>
    <s v="Receitas Da Câmara"/>
    <s v="03.03.10"/>
    <x v="18"/>
    <x v="0"/>
    <x v="0"/>
    <x v="0"/>
    <x v="0"/>
    <x v="0"/>
    <x v="2"/>
    <x v="0"/>
    <x v="1"/>
    <s v="2024-03-12"/>
    <x v="0"/>
    <n v="6789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430"/>
    <x v="3805"/>
    <x v="0"/>
    <x v="1"/>
    <x v="0"/>
    <s v="03.03.10"/>
    <x v="8"/>
    <x v="0"/>
    <x v="4"/>
    <s v="Receitas Da Câmara"/>
    <s v="03.03.10"/>
    <s v="Receitas Da Câmara"/>
    <s v="03.03.10"/>
    <x v="9"/>
    <x v="0"/>
    <x v="3"/>
    <x v="3"/>
    <x v="0"/>
    <x v="0"/>
    <x v="2"/>
    <x v="0"/>
    <x v="1"/>
    <s v="2024-03-12"/>
    <x v="0"/>
    <n v="114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70"/>
    <x v="3806"/>
    <x v="0"/>
    <x v="1"/>
    <x v="0"/>
    <s v="03.03.10"/>
    <x v="8"/>
    <x v="0"/>
    <x v="4"/>
    <s v="Receitas Da Câmara"/>
    <s v="03.03.10"/>
    <s v="Receitas Da Câmara"/>
    <s v="03.03.10"/>
    <x v="13"/>
    <x v="0"/>
    <x v="3"/>
    <x v="3"/>
    <x v="0"/>
    <x v="0"/>
    <x v="2"/>
    <x v="0"/>
    <x v="1"/>
    <s v="2024-03-12"/>
    <x v="0"/>
    <n v="33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30"/>
    <x v="3807"/>
    <x v="0"/>
    <x v="1"/>
    <x v="0"/>
    <s v="03.03.10"/>
    <x v="8"/>
    <x v="0"/>
    <x v="4"/>
    <s v="Receitas Da Câmara"/>
    <s v="03.03.10"/>
    <s v="Receitas Da Câmara"/>
    <s v="03.03.10"/>
    <x v="6"/>
    <x v="0"/>
    <x v="3"/>
    <x v="3"/>
    <x v="0"/>
    <x v="0"/>
    <x v="2"/>
    <x v="0"/>
    <x v="1"/>
    <s v="2024-03-12"/>
    <x v="0"/>
    <n v="443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0000"/>
    <x v="3808"/>
    <x v="0"/>
    <x v="1"/>
    <x v="0"/>
    <s v="03.03.10"/>
    <x v="8"/>
    <x v="0"/>
    <x v="4"/>
    <s v="Receitas Da Câmara"/>
    <s v="03.03.10"/>
    <s v="Receitas Da Câmara"/>
    <s v="03.03.10"/>
    <x v="15"/>
    <x v="0"/>
    <x v="0"/>
    <x v="0"/>
    <x v="0"/>
    <x v="0"/>
    <x v="2"/>
    <x v="0"/>
    <x v="1"/>
    <s v="2024-03-12"/>
    <x v="0"/>
    <n v="4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3809"/>
    <x v="0"/>
    <x v="1"/>
    <x v="0"/>
    <s v="03.03.10"/>
    <x v="8"/>
    <x v="0"/>
    <x v="4"/>
    <s v="Receitas Da Câmara"/>
    <s v="03.03.10"/>
    <s v="Receitas Da Câmara"/>
    <s v="03.03.10"/>
    <x v="26"/>
    <x v="0"/>
    <x v="3"/>
    <x v="3"/>
    <x v="0"/>
    <x v="0"/>
    <x v="2"/>
    <x v="0"/>
    <x v="1"/>
    <s v="2024-03-12"/>
    <x v="0"/>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90"/>
    <x v="3810"/>
    <x v="0"/>
    <x v="1"/>
    <x v="0"/>
    <s v="03.03.10"/>
    <x v="8"/>
    <x v="0"/>
    <x v="4"/>
    <s v="Receitas Da Câmara"/>
    <s v="03.03.10"/>
    <s v="Receitas Da Câmara"/>
    <s v="03.03.10"/>
    <x v="17"/>
    <x v="0"/>
    <x v="3"/>
    <x v="3"/>
    <x v="0"/>
    <x v="0"/>
    <x v="2"/>
    <x v="0"/>
    <x v="1"/>
    <s v="2024-03-12"/>
    <x v="0"/>
    <n v="24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00"/>
    <x v="3811"/>
    <x v="0"/>
    <x v="1"/>
    <x v="0"/>
    <s v="03.03.10"/>
    <x v="8"/>
    <x v="0"/>
    <x v="4"/>
    <s v="Receitas Da Câmara"/>
    <s v="03.03.10"/>
    <s v="Receitas Da Câmara"/>
    <s v="03.03.10"/>
    <x v="11"/>
    <x v="0"/>
    <x v="0"/>
    <x v="5"/>
    <x v="0"/>
    <x v="0"/>
    <x v="2"/>
    <x v="0"/>
    <x v="1"/>
    <s v="2024-03-12"/>
    <x v="0"/>
    <n v="4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60"/>
    <x v="3812"/>
    <x v="0"/>
    <x v="1"/>
    <x v="0"/>
    <s v="03.03.10"/>
    <x v="8"/>
    <x v="0"/>
    <x v="4"/>
    <s v="Receitas Da Câmara"/>
    <s v="03.03.10"/>
    <s v="Receitas Da Câmara"/>
    <s v="03.03.10"/>
    <x v="10"/>
    <x v="0"/>
    <x v="3"/>
    <x v="3"/>
    <x v="0"/>
    <x v="0"/>
    <x v="2"/>
    <x v="0"/>
    <x v="1"/>
    <s v="2024-03-12"/>
    <x v="0"/>
    <n v="696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700"/>
    <x v="3813"/>
    <x v="0"/>
    <x v="0"/>
    <x v="0"/>
    <s v="01.25.02.23"/>
    <x v="12"/>
    <x v="3"/>
    <x v="3"/>
    <s v="desporto"/>
    <s v="01.25.02"/>
    <s v="desporto"/>
    <s v="01.25.02"/>
    <x v="1"/>
    <x v="0"/>
    <x v="0"/>
    <x v="0"/>
    <x v="0"/>
    <x v="1"/>
    <x v="1"/>
    <x v="0"/>
    <x v="1"/>
    <s v="2024-03-22"/>
    <x v="0"/>
    <n v="5700"/>
    <x v="0"/>
    <m/>
    <x v="0"/>
    <m/>
    <x v="225"/>
    <n v="1004791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Asso-Sport-Comércio, referente a pagamento de 03 bolas de futebol de praia usados no torneio Beach soccer na praia de calhetono no âmbito da Gastro-Fest Cinza 2024, conforme anexo."/>
  </r>
  <r>
    <x v="0"/>
    <n v="0"/>
    <n v="0"/>
    <n v="0"/>
    <n v="13425090"/>
    <x v="3814"/>
    <x v="0"/>
    <x v="1"/>
    <x v="0"/>
    <s v="03.03.10"/>
    <x v="8"/>
    <x v="0"/>
    <x v="4"/>
    <s v="Receitas Da Câmara"/>
    <s v="03.03.10"/>
    <s v="Receitas Da Câmara"/>
    <s v="03.03.10"/>
    <x v="45"/>
    <x v="0"/>
    <x v="6"/>
    <x v="10"/>
    <x v="0"/>
    <x v="0"/>
    <x v="2"/>
    <x v="0"/>
    <x v="1"/>
    <s v="2024-03-27"/>
    <x v="0"/>
    <n v="13425090"/>
    <x v="0"/>
    <m/>
    <x v="0"/>
    <m/>
    <x v="6"/>
    <n v="100474914"/>
    <x v="0"/>
    <x v="0"/>
    <s v="Receitas Da Câmara"/>
    <s v="EXT"/>
    <x v="0"/>
    <s v="RDC"/>
    <x v="0"/>
    <x v="0"/>
    <x v="0"/>
    <x v="0"/>
    <x v="0"/>
    <x v="0"/>
    <x v="0"/>
    <x v="0"/>
    <x v="0"/>
    <x v="0"/>
    <x v="0"/>
    <s v="Receitas Da Câmara"/>
    <x v="0"/>
    <x v="0"/>
    <x v="0"/>
    <x v="0"/>
    <x v="0"/>
    <x v="0"/>
    <x v="0"/>
    <x v="0"/>
    <x v="0"/>
    <x v="0"/>
    <x v="0"/>
    <x v="0"/>
    <s v="Transferência de FFM, março 2024, conforme anexo."/>
  </r>
  <r>
    <x v="1"/>
    <n v="0"/>
    <n v="0"/>
    <n v="0"/>
    <n v="108800"/>
    <x v="3815"/>
    <x v="0"/>
    <x v="0"/>
    <x v="0"/>
    <s v="01.27.07.01"/>
    <x v="5"/>
    <x v="1"/>
    <x v="1"/>
    <s v="Requalificação Urbana e Habitação 2"/>
    <s v="01.27.07"/>
    <s v="Requalificação Urbana e Habitação 2"/>
    <s v="01.27.07"/>
    <x v="1"/>
    <x v="0"/>
    <x v="0"/>
    <x v="0"/>
    <x v="0"/>
    <x v="1"/>
    <x v="1"/>
    <x v="0"/>
    <x v="6"/>
    <s v="2024-04-29"/>
    <x v="1"/>
    <n v="108800"/>
    <x v="0"/>
    <m/>
    <x v="0"/>
    <m/>
    <x v="319"/>
    <n v="100477690"/>
    <x v="0"/>
    <x v="0"/>
    <s v="Construção da Estrada de Mato Dentro"/>
    <s v="ORI"/>
    <x v="0"/>
    <m/>
    <x v="0"/>
    <x v="0"/>
    <x v="0"/>
    <x v="0"/>
    <x v="0"/>
    <x v="0"/>
    <x v="0"/>
    <x v="0"/>
    <x v="0"/>
    <x v="0"/>
    <x v="0"/>
    <s v="Construção da Estrada de Mato Dentro"/>
    <x v="0"/>
    <x v="0"/>
    <x v="0"/>
    <x v="0"/>
    <x v="1"/>
    <x v="0"/>
    <x v="0"/>
    <x v="0"/>
    <x v="0"/>
    <x v="0"/>
    <x v="0"/>
    <x v="0"/>
    <s v="Pagamento referente a aquisição de peças, conforme proposta em anexo."/>
  </r>
  <r>
    <x v="1"/>
    <n v="0"/>
    <n v="0"/>
    <n v="0"/>
    <n v="4313"/>
    <x v="3816"/>
    <x v="0"/>
    <x v="0"/>
    <x v="0"/>
    <s v="01.28.01.08"/>
    <x v="15"/>
    <x v="4"/>
    <x v="5"/>
    <s v="Habitação Social"/>
    <s v="01.28.01"/>
    <s v="Habitação Social"/>
    <s v="01.28.01"/>
    <x v="1"/>
    <x v="0"/>
    <x v="0"/>
    <x v="0"/>
    <x v="0"/>
    <x v="1"/>
    <x v="1"/>
    <x v="0"/>
    <x v="6"/>
    <s v="2024-04-29"/>
    <x v="1"/>
    <n v="4313"/>
    <x v="0"/>
    <m/>
    <x v="0"/>
    <m/>
    <x v="2"/>
    <n v="100474696"/>
    <x v="0"/>
    <x v="1"/>
    <s v="Habitações Sociais"/>
    <s v="ORI"/>
    <x v="0"/>
    <s v="HS"/>
    <x v="0"/>
    <x v="0"/>
    <x v="0"/>
    <x v="0"/>
    <x v="0"/>
    <x v="0"/>
    <x v="0"/>
    <x v="0"/>
    <x v="0"/>
    <x v="0"/>
    <x v="0"/>
    <s v="Habitações Sociais"/>
    <x v="0"/>
    <x v="0"/>
    <x v="0"/>
    <x v="0"/>
    <x v="1"/>
    <x v="0"/>
    <x v="0"/>
    <x v="0"/>
    <x v="0"/>
    <x v="0"/>
    <x v="1"/>
    <x v="0"/>
    <s v="Pagamento referente a pintura na habitação da senhora Paula Tavares, residente em Ponta Verde, conforme anexo."/>
  </r>
  <r>
    <x v="1"/>
    <n v="0"/>
    <n v="0"/>
    <n v="0"/>
    <n v="24437"/>
    <x v="3816"/>
    <x v="0"/>
    <x v="0"/>
    <x v="0"/>
    <s v="01.28.01.08"/>
    <x v="15"/>
    <x v="4"/>
    <x v="5"/>
    <s v="Habitação Social"/>
    <s v="01.28.01"/>
    <s v="Habitação Social"/>
    <s v="01.28.01"/>
    <x v="1"/>
    <x v="0"/>
    <x v="0"/>
    <x v="0"/>
    <x v="0"/>
    <x v="1"/>
    <x v="1"/>
    <x v="0"/>
    <x v="6"/>
    <s v="2024-04-29"/>
    <x v="1"/>
    <n v="24437"/>
    <x v="0"/>
    <m/>
    <x v="0"/>
    <m/>
    <x v="540"/>
    <n v="100479637"/>
    <x v="0"/>
    <x v="0"/>
    <s v="Habitações Sociais"/>
    <s v="ORI"/>
    <x v="0"/>
    <s v="HS"/>
    <x v="0"/>
    <x v="0"/>
    <x v="0"/>
    <x v="0"/>
    <x v="0"/>
    <x v="0"/>
    <x v="0"/>
    <x v="0"/>
    <x v="0"/>
    <x v="0"/>
    <x v="0"/>
    <s v="Habitações Sociais"/>
    <x v="0"/>
    <x v="0"/>
    <x v="0"/>
    <x v="0"/>
    <x v="1"/>
    <x v="0"/>
    <x v="0"/>
    <x v="0"/>
    <x v="0"/>
    <x v="0"/>
    <x v="0"/>
    <x v="0"/>
    <s v="Pagamento referente a pintura na habitação da senhora Paula Tavares, residente em Ponta Verde, conforme anexo."/>
  </r>
  <r>
    <x v="1"/>
    <n v="0"/>
    <n v="0"/>
    <n v="0"/>
    <n v="29060"/>
    <x v="3817"/>
    <x v="0"/>
    <x v="0"/>
    <x v="0"/>
    <s v="01.25.02.23"/>
    <x v="12"/>
    <x v="3"/>
    <x v="3"/>
    <s v="desporto"/>
    <s v="01.25.02"/>
    <s v="desporto"/>
    <s v="01.25.02"/>
    <x v="1"/>
    <x v="0"/>
    <x v="0"/>
    <x v="0"/>
    <x v="0"/>
    <x v="1"/>
    <x v="1"/>
    <x v="0"/>
    <x v="3"/>
    <s v="2024-05-17"/>
    <x v="1"/>
    <n v="29060"/>
    <x v="0"/>
    <m/>
    <x v="0"/>
    <m/>
    <x v="225"/>
    <n v="1004791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o prémio desportivos entregues a comunidade da ribeira de São Miguel realizado no âmbito do torneio futsal da festa romaria São Miguel Arcanjo, conforme anexo"/>
  </r>
  <r>
    <x v="0"/>
    <n v="0"/>
    <n v="0"/>
    <n v="0"/>
    <n v="2550"/>
    <x v="3818"/>
    <x v="0"/>
    <x v="1"/>
    <x v="0"/>
    <s v="80.02.01"/>
    <x v="2"/>
    <x v="2"/>
    <x v="2"/>
    <s v="Retenções Iur"/>
    <s v="80.02.01"/>
    <s v="Retenções Iur"/>
    <s v="80.02.01"/>
    <x v="2"/>
    <x v="0"/>
    <x v="1"/>
    <x v="0"/>
    <x v="1"/>
    <x v="2"/>
    <x v="2"/>
    <x v="0"/>
    <x v="3"/>
    <s v="2024-05-21"/>
    <x v="1"/>
    <n v="2550"/>
    <x v="0"/>
    <m/>
    <x v="0"/>
    <m/>
    <x v="2"/>
    <n v="100474696"/>
    <x v="0"/>
    <x v="0"/>
    <s v="Retenções Iur"/>
    <s v="ORI"/>
    <x v="0"/>
    <s v="RIUR"/>
    <x v="0"/>
    <x v="0"/>
    <x v="0"/>
    <x v="0"/>
    <x v="0"/>
    <x v="0"/>
    <x v="0"/>
    <x v="0"/>
    <x v="0"/>
    <x v="0"/>
    <x v="0"/>
    <s v="Retenções Iur"/>
    <x v="0"/>
    <x v="0"/>
    <x v="0"/>
    <x v="0"/>
    <x v="2"/>
    <x v="0"/>
    <x v="0"/>
    <x v="0"/>
    <x v="0"/>
    <x v="1"/>
    <x v="0"/>
    <x v="0"/>
    <s v="RETENCAO OT"/>
  </r>
  <r>
    <x v="0"/>
    <n v="0"/>
    <n v="0"/>
    <n v="0"/>
    <n v="430150"/>
    <x v="3819"/>
    <x v="0"/>
    <x v="0"/>
    <x v="0"/>
    <s v="01.27.02.11"/>
    <x v="18"/>
    <x v="1"/>
    <x v="1"/>
    <s v="Saneamento básico"/>
    <s v="01.27.02"/>
    <s v="Saneamento básico"/>
    <s v="01.27.02"/>
    <x v="4"/>
    <x v="0"/>
    <x v="2"/>
    <x v="2"/>
    <x v="0"/>
    <x v="1"/>
    <x v="0"/>
    <x v="0"/>
    <x v="4"/>
    <s v="2024-06-21"/>
    <x v="1"/>
    <n v="430150"/>
    <x v="0"/>
    <m/>
    <x v="0"/>
    <m/>
    <x v="6"/>
    <n v="100474914"/>
    <x v="0"/>
    <x v="0"/>
    <s v="Reforço do saneamento básico"/>
    <s v="ORI"/>
    <x v="0"/>
    <m/>
    <x v="0"/>
    <x v="0"/>
    <x v="0"/>
    <x v="0"/>
    <x v="0"/>
    <x v="0"/>
    <x v="0"/>
    <x v="0"/>
    <x v="0"/>
    <x v="0"/>
    <x v="0"/>
    <s v="Reforço do saneamento básico"/>
    <x v="0"/>
    <x v="0"/>
    <x v="0"/>
    <x v="0"/>
    <x v="1"/>
    <x v="0"/>
    <x v="0"/>
    <x v="0"/>
    <x v="0"/>
    <x v="0"/>
    <x v="0"/>
    <x v="0"/>
    <s v="Pagamento destinados ao trabalhos de limpeza urbana no âmbito de projeto Município Saudável, durante o mês de junho de 2024, conforme anexo."/>
  </r>
  <r>
    <x v="0"/>
    <n v="0"/>
    <n v="0"/>
    <n v="0"/>
    <n v="2000"/>
    <x v="3820"/>
    <x v="0"/>
    <x v="0"/>
    <x v="0"/>
    <s v="01.25.05.12"/>
    <x v="10"/>
    <x v="3"/>
    <x v="3"/>
    <s v="Saúde"/>
    <s v="01.25.05"/>
    <s v="Saúde"/>
    <s v="01.25.05"/>
    <x v="7"/>
    <x v="0"/>
    <x v="4"/>
    <x v="4"/>
    <x v="0"/>
    <x v="1"/>
    <x v="0"/>
    <x v="0"/>
    <x v="9"/>
    <s v="2024-07-29"/>
    <x v="2"/>
    <n v="2000"/>
    <x v="0"/>
    <m/>
    <x v="0"/>
    <m/>
    <x v="541"/>
    <n v="100479415"/>
    <x v="0"/>
    <x v="0"/>
    <s v="Promoção e Inclusão Social"/>
    <s v="ORI"/>
    <x v="0"/>
    <m/>
    <x v="0"/>
    <x v="0"/>
    <x v="0"/>
    <x v="0"/>
    <x v="0"/>
    <x v="0"/>
    <x v="0"/>
    <x v="0"/>
    <x v="0"/>
    <x v="0"/>
    <x v="0"/>
    <s v="Promoção e Inclusão Social"/>
    <x v="0"/>
    <x v="0"/>
    <x v="0"/>
    <x v="0"/>
    <x v="1"/>
    <x v="0"/>
    <x v="0"/>
    <x v="0"/>
    <x v="0"/>
    <x v="0"/>
    <x v="0"/>
    <x v="0"/>
    <s v="Apoio Socila a favor da Sr. Cleusa Ema Tavares Almeida, para assistência socila, confrome anexo.   "/>
  </r>
  <r>
    <x v="0"/>
    <n v="0"/>
    <n v="0"/>
    <n v="0"/>
    <n v="1018173"/>
    <x v="3821"/>
    <x v="0"/>
    <x v="0"/>
    <x v="0"/>
    <s v="03.16.15"/>
    <x v="0"/>
    <x v="0"/>
    <x v="0"/>
    <s v="Direção Financeira"/>
    <s v="03.16.15"/>
    <s v="Direção Financeira"/>
    <s v="03.16.15"/>
    <x v="54"/>
    <x v="0"/>
    <x v="0"/>
    <x v="0"/>
    <x v="0"/>
    <x v="0"/>
    <x v="0"/>
    <x v="0"/>
    <x v="4"/>
    <s v="2024-06-30"/>
    <x v="1"/>
    <n v="1018173"/>
    <x v="0"/>
    <m/>
    <x v="0"/>
    <m/>
    <x v="6"/>
    <n v="100474914"/>
    <x v="0"/>
    <x v="0"/>
    <s v="Direção Financeira"/>
    <s v="ORI"/>
    <x v="0"/>
    <m/>
    <x v="0"/>
    <x v="0"/>
    <x v="0"/>
    <x v="0"/>
    <x v="0"/>
    <x v="0"/>
    <x v="0"/>
    <x v="0"/>
    <x v="0"/>
    <x v="0"/>
    <x v="0"/>
    <s v="Direção Financeira"/>
    <x v="0"/>
    <x v="0"/>
    <x v="0"/>
    <x v="0"/>
    <x v="0"/>
    <x v="0"/>
    <x v="0"/>
    <x v="0"/>
    <x v="0"/>
    <x v="0"/>
    <x v="0"/>
    <x v="0"/>
    <s v="Pagamento juros de empréstimos obtidos junho 2024."/>
  </r>
  <r>
    <x v="0"/>
    <n v="0"/>
    <n v="0"/>
    <n v="0"/>
    <n v="43300"/>
    <x v="3822"/>
    <x v="0"/>
    <x v="0"/>
    <x v="0"/>
    <s v="03.16.15"/>
    <x v="0"/>
    <x v="0"/>
    <x v="0"/>
    <s v="Direção Financeira"/>
    <s v="03.16.15"/>
    <s v="Direção Financeira"/>
    <s v="03.16.15"/>
    <x v="33"/>
    <x v="0"/>
    <x v="0"/>
    <x v="0"/>
    <x v="0"/>
    <x v="0"/>
    <x v="0"/>
    <x v="0"/>
    <x v="5"/>
    <s v="2024-08-02"/>
    <x v="2"/>
    <n v="43300"/>
    <x v="0"/>
    <m/>
    <x v="0"/>
    <m/>
    <x v="92"/>
    <n v="100479413"/>
    <x v="0"/>
    <x v="0"/>
    <s v="Direção Financeira"/>
    <s v="ORI"/>
    <x v="0"/>
    <m/>
    <x v="0"/>
    <x v="0"/>
    <x v="0"/>
    <x v="0"/>
    <x v="0"/>
    <x v="0"/>
    <x v="0"/>
    <x v="0"/>
    <x v="0"/>
    <x v="0"/>
    <x v="0"/>
    <s v="Direção Financeira"/>
    <x v="0"/>
    <x v="0"/>
    <x v="0"/>
    <x v="0"/>
    <x v="0"/>
    <x v="0"/>
    <x v="0"/>
    <x v="0"/>
    <x v="0"/>
    <x v="0"/>
    <x v="0"/>
    <x v="0"/>
    <s v="Pagamento referente a aquisição de tinteiros, toner e cabos para balção social único da CMSM, conforme anexo."/>
  </r>
  <r>
    <x v="0"/>
    <n v="0"/>
    <n v="0"/>
    <n v="0"/>
    <n v="61500"/>
    <x v="3823"/>
    <x v="0"/>
    <x v="0"/>
    <x v="0"/>
    <s v="01.25.04.22"/>
    <x v="7"/>
    <x v="3"/>
    <x v="3"/>
    <s v="Cultura"/>
    <s v="01.25.04"/>
    <s v="Cultura"/>
    <s v="01.25.04"/>
    <x v="4"/>
    <x v="0"/>
    <x v="2"/>
    <x v="2"/>
    <x v="0"/>
    <x v="1"/>
    <x v="0"/>
    <x v="0"/>
    <x v="5"/>
    <s v="2024-08-06"/>
    <x v="2"/>
    <n v="61500"/>
    <x v="0"/>
    <m/>
    <x v="0"/>
    <m/>
    <x v="542"/>
    <n v="100477806"/>
    <x v="0"/>
    <x v="0"/>
    <s v="Atividades culturais e promoção da cultura no Concelho"/>
    <s v="ORI"/>
    <x v="0"/>
    <s v="ACPCC"/>
    <x v="0"/>
    <x v="0"/>
    <x v="0"/>
    <x v="0"/>
    <x v="0"/>
    <x v="0"/>
    <x v="0"/>
    <x v="0"/>
    <x v="0"/>
    <x v="0"/>
    <x v="0"/>
    <s v="Atividades culturais e promoção da cultura no Concelho"/>
    <x v="0"/>
    <x v="0"/>
    <x v="0"/>
    <x v="0"/>
    <x v="1"/>
    <x v="0"/>
    <x v="0"/>
    <x v="0"/>
    <x v="0"/>
    <x v="0"/>
    <x v="0"/>
    <x v="0"/>
    <s v="Apoio concedido à associação AFPA, representado pelo Sr. Quintino Pinto para a realização de atividades culturais nas festividades na localidade de Pilão Cão, conforme proposta em anexo."/>
  </r>
  <r>
    <x v="0"/>
    <n v="0"/>
    <n v="0"/>
    <n v="0"/>
    <n v="14979"/>
    <x v="3824"/>
    <x v="0"/>
    <x v="1"/>
    <x v="0"/>
    <s v="80.02.01"/>
    <x v="2"/>
    <x v="2"/>
    <x v="2"/>
    <s v="Retenções Iur"/>
    <s v="80.02.01"/>
    <s v="Retenções Iur"/>
    <s v="80.02.01"/>
    <x v="2"/>
    <x v="0"/>
    <x v="1"/>
    <x v="0"/>
    <x v="1"/>
    <x v="2"/>
    <x v="2"/>
    <x v="0"/>
    <x v="9"/>
    <s v="2024-07-23"/>
    <x v="2"/>
    <n v="14979"/>
    <x v="0"/>
    <m/>
    <x v="0"/>
    <m/>
    <x v="2"/>
    <n v="100474696"/>
    <x v="0"/>
    <x v="0"/>
    <s v="Retenções Iur"/>
    <s v="ORI"/>
    <x v="0"/>
    <s v="RIUR"/>
    <x v="0"/>
    <x v="0"/>
    <x v="0"/>
    <x v="0"/>
    <x v="0"/>
    <x v="0"/>
    <x v="0"/>
    <x v="0"/>
    <x v="0"/>
    <x v="0"/>
    <x v="0"/>
    <s v="Retenções Iur"/>
    <x v="0"/>
    <x v="0"/>
    <x v="0"/>
    <x v="0"/>
    <x v="2"/>
    <x v="0"/>
    <x v="0"/>
    <x v="0"/>
    <x v="0"/>
    <x v="1"/>
    <x v="0"/>
    <x v="0"/>
    <s v="RETENCAO OT"/>
  </r>
  <r>
    <x v="1"/>
    <n v="0"/>
    <n v="0"/>
    <n v="0"/>
    <n v="8000"/>
    <x v="3825"/>
    <x v="0"/>
    <x v="0"/>
    <x v="0"/>
    <s v="01.25.02.23"/>
    <x v="12"/>
    <x v="3"/>
    <x v="3"/>
    <s v="desporto"/>
    <s v="01.25.02"/>
    <s v="desporto"/>
    <s v="01.25.02"/>
    <x v="1"/>
    <x v="0"/>
    <x v="0"/>
    <x v="0"/>
    <x v="0"/>
    <x v="1"/>
    <x v="1"/>
    <x v="0"/>
    <x v="5"/>
    <s v="2024-08-21"/>
    <x v="2"/>
    <n v="8000"/>
    <x v="0"/>
    <m/>
    <x v="0"/>
    <m/>
    <x v="302"/>
    <n v="100478554"/>
    <x v="0"/>
    <x v="0"/>
    <s v="Atividades desportivas e promoção do desporto no Concelho"/>
    <s v="ORI"/>
    <x v="0"/>
    <m/>
    <x v="0"/>
    <x v="0"/>
    <x v="0"/>
    <x v="0"/>
    <x v="0"/>
    <x v="0"/>
    <x v="0"/>
    <x v="0"/>
    <x v="0"/>
    <x v="0"/>
    <x v="0"/>
    <s v="Atividades desportivas e promoção do desporto no Concelho"/>
    <x v="0"/>
    <x v="0"/>
    <x v="0"/>
    <x v="0"/>
    <x v="1"/>
    <x v="0"/>
    <x v="0"/>
    <x v="0"/>
    <x v="0"/>
    <x v="0"/>
    <x v="0"/>
    <x v="0"/>
    <s v="Gratificação a favor do senhor Quintino Bipasa, referente a realização do torneio quadrangular realizado no estádio municipal comemorado a festa da cidade 2024, conforme anexo. "/>
  </r>
  <r>
    <x v="2"/>
    <n v="0"/>
    <n v="0"/>
    <n v="0"/>
    <n v="9792"/>
    <x v="3826"/>
    <x v="0"/>
    <x v="0"/>
    <x v="0"/>
    <s v="80.02.10.01"/>
    <x v="16"/>
    <x v="2"/>
    <x v="2"/>
    <s v="Outros"/>
    <s v="80.02.10"/>
    <s v="Outros"/>
    <s v="80.02.10"/>
    <x v="66"/>
    <x v="0"/>
    <x v="5"/>
    <x v="13"/>
    <x v="1"/>
    <x v="2"/>
    <x v="0"/>
    <x v="0"/>
    <x v="9"/>
    <s v="2024-07-23"/>
    <x v="2"/>
    <n v="979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9750"/>
    <x v="3827"/>
    <x v="0"/>
    <x v="1"/>
    <x v="0"/>
    <s v="80.02.01"/>
    <x v="2"/>
    <x v="2"/>
    <x v="2"/>
    <s v="Retenções Iur"/>
    <s v="80.02.01"/>
    <s v="Retenções Iur"/>
    <s v="80.02.01"/>
    <x v="2"/>
    <x v="0"/>
    <x v="1"/>
    <x v="0"/>
    <x v="1"/>
    <x v="2"/>
    <x v="2"/>
    <x v="0"/>
    <x v="5"/>
    <s v="2024-08-23"/>
    <x v="2"/>
    <n v="9750"/>
    <x v="0"/>
    <m/>
    <x v="0"/>
    <m/>
    <x v="2"/>
    <n v="100474696"/>
    <x v="0"/>
    <x v="0"/>
    <s v="Retenções Iur"/>
    <s v="ORI"/>
    <x v="0"/>
    <s v="RIUR"/>
    <x v="0"/>
    <x v="0"/>
    <x v="0"/>
    <x v="0"/>
    <x v="0"/>
    <x v="0"/>
    <x v="0"/>
    <x v="0"/>
    <x v="0"/>
    <x v="0"/>
    <x v="0"/>
    <s v="Retenções Iur"/>
    <x v="0"/>
    <x v="0"/>
    <x v="0"/>
    <x v="0"/>
    <x v="2"/>
    <x v="0"/>
    <x v="0"/>
    <x v="0"/>
    <x v="0"/>
    <x v="1"/>
    <x v="0"/>
    <x v="0"/>
    <s v="RETENCAO OT"/>
  </r>
  <r>
    <x v="0"/>
    <n v="0"/>
    <n v="0"/>
    <n v="0"/>
    <n v="4300"/>
    <x v="3828"/>
    <x v="0"/>
    <x v="0"/>
    <x v="0"/>
    <s v="03.16.15"/>
    <x v="0"/>
    <x v="0"/>
    <x v="0"/>
    <s v="Direção Financeira"/>
    <s v="03.16.15"/>
    <s v="Direção Financeira"/>
    <s v="03.16.15"/>
    <x v="33"/>
    <x v="0"/>
    <x v="0"/>
    <x v="0"/>
    <x v="0"/>
    <x v="0"/>
    <x v="0"/>
    <x v="0"/>
    <x v="7"/>
    <s v="2024-09-12"/>
    <x v="2"/>
    <n v="4300"/>
    <x v="0"/>
    <m/>
    <x v="0"/>
    <m/>
    <x v="90"/>
    <n v="100392191"/>
    <x v="0"/>
    <x v="0"/>
    <s v="Direção Financeira"/>
    <s v="ORI"/>
    <x v="0"/>
    <m/>
    <x v="0"/>
    <x v="0"/>
    <x v="0"/>
    <x v="0"/>
    <x v="0"/>
    <x v="0"/>
    <x v="0"/>
    <x v="0"/>
    <x v="0"/>
    <x v="0"/>
    <x v="0"/>
    <s v="Direção Financeira"/>
    <x v="0"/>
    <x v="0"/>
    <x v="0"/>
    <x v="0"/>
    <x v="0"/>
    <x v="0"/>
    <x v="0"/>
    <x v="0"/>
    <x v="0"/>
    <x v="0"/>
    <x v="0"/>
    <x v="0"/>
    <s v="Pagamento referente a aquisição de um Toner HP laser Tank 153X para o Balção Único da CMSM, conforme anexo."/>
  </r>
  <r>
    <x v="0"/>
    <n v="0"/>
    <n v="0"/>
    <n v="0"/>
    <n v="5095"/>
    <x v="3829"/>
    <x v="0"/>
    <x v="1"/>
    <x v="0"/>
    <s v="80.02.01"/>
    <x v="2"/>
    <x v="2"/>
    <x v="2"/>
    <s v="Retenções Iur"/>
    <s v="80.02.01"/>
    <s v="Retenções Iur"/>
    <s v="80.02.01"/>
    <x v="2"/>
    <x v="0"/>
    <x v="1"/>
    <x v="0"/>
    <x v="1"/>
    <x v="2"/>
    <x v="2"/>
    <x v="0"/>
    <x v="5"/>
    <s v="2024-08-26"/>
    <x v="2"/>
    <n v="5095"/>
    <x v="0"/>
    <m/>
    <x v="0"/>
    <m/>
    <x v="2"/>
    <n v="100474696"/>
    <x v="0"/>
    <x v="0"/>
    <s v="Retenções Iur"/>
    <s v="ORI"/>
    <x v="0"/>
    <s v="RIUR"/>
    <x v="0"/>
    <x v="0"/>
    <x v="0"/>
    <x v="0"/>
    <x v="0"/>
    <x v="0"/>
    <x v="0"/>
    <x v="0"/>
    <x v="0"/>
    <x v="0"/>
    <x v="0"/>
    <s v="Retenções Iur"/>
    <x v="0"/>
    <x v="0"/>
    <x v="0"/>
    <x v="0"/>
    <x v="2"/>
    <x v="0"/>
    <x v="0"/>
    <x v="0"/>
    <x v="0"/>
    <x v="1"/>
    <x v="0"/>
    <x v="0"/>
    <s v="RETENCAO OT"/>
  </r>
  <r>
    <x v="0"/>
    <n v="0"/>
    <n v="0"/>
    <n v="0"/>
    <n v="5840"/>
    <x v="3830"/>
    <x v="0"/>
    <x v="1"/>
    <x v="0"/>
    <s v="80.02.10.01"/>
    <x v="16"/>
    <x v="2"/>
    <x v="2"/>
    <s v="Outros"/>
    <s v="80.02.10"/>
    <s v="Outros"/>
    <s v="80.02.10"/>
    <x v="37"/>
    <x v="0"/>
    <x v="1"/>
    <x v="0"/>
    <x v="1"/>
    <x v="2"/>
    <x v="2"/>
    <x v="0"/>
    <x v="5"/>
    <s v="2024-08-26"/>
    <x v="2"/>
    <n v="58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834"/>
    <x v="3831"/>
    <x v="0"/>
    <x v="1"/>
    <x v="0"/>
    <s v="80.02.01"/>
    <x v="2"/>
    <x v="2"/>
    <x v="2"/>
    <s v="Retenções Iur"/>
    <s v="80.02.01"/>
    <s v="Retenções Iur"/>
    <s v="80.02.01"/>
    <x v="2"/>
    <x v="0"/>
    <x v="1"/>
    <x v="0"/>
    <x v="1"/>
    <x v="2"/>
    <x v="2"/>
    <x v="0"/>
    <x v="5"/>
    <s v="2024-08-26"/>
    <x v="2"/>
    <n v="10834"/>
    <x v="0"/>
    <m/>
    <x v="0"/>
    <m/>
    <x v="2"/>
    <n v="100474696"/>
    <x v="0"/>
    <x v="0"/>
    <s v="Retenções Iur"/>
    <s v="ORI"/>
    <x v="0"/>
    <s v="RIUR"/>
    <x v="0"/>
    <x v="0"/>
    <x v="0"/>
    <x v="0"/>
    <x v="0"/>
    <x v="0"/>
    <x v="0"/>
    <x v="0"/>
    <x v="0"/>
    <x v="0"/>
    <x v="0"/>
    <s v="Retenções Iur"/>
    <x v="0"/>
    <x v="0"/>
    <x v="0"/>
    <x v="0"/>
    <x v="2"/>
    <x v="0"/>
    <x v="0"/>
    <x v="0"/>
    <x v="0"/>
    <x v="1"/>
    <x v="0"/>
    <x v="0"/>
    <s v="RETENCAO OT"/>
  </r>
  <r>
    <x v="0"/>
    <n v="0"/>
    <n v="0"/>
    <n v="0"/>
    <n v="8213"/>
    <x v="3832"/>
    <x v="0"/>
    <x v="1"/>
    <x v="0"/>
    <s v="80.02.10.01"/>
    <x v="16"/>
    <x v="2"/>
    <x v="2"/>
    <s v="Outros"/>
    <s v="80.02.10"/>
    <s v="Outros"/>
    <s v="80.02.10"/>
    <x v="37"/>
    <x v="0"/>
    <x v="1"/>
    <x v="0"/>
    <x v="1"/>
    <x v="2"/>
    <x v="2"/>
    <x v="0"/>
    <x v="5"/>
    <s v="2024-08-26"/>
    <x v="2"/>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4105"/>
    <x v="3833"/>
    <x v="0"/>
    <x v="0"/>
    <x v="0"/>
    <s v="01.25.01.10"/>
    <x v="33"/>
    <x v="3"/>
    <x v="3"/>
    <s v="Educação"/>
    <s v="01.25.01"/>
    <s v="Educação"/>
    <s v="01.25.01"/>
    <x v="4"/>
    <x v="0"/>
    <x v="2"/>
    <x v="2"/>
    <x v="0"/>
    <x v="1"/>
    <x v="0"/>
    <x v="0"/>
    <x v="8"/>
    <s v="2024-10-08"/>
    <x v="3"/>
    <n v="24105"/>
    <x v="0"/>
    <m/>
    <x v="0"/>
    <m/>
    <x v="1"/>
    <n v="100476920"/>
    <x v="0"/>
    <x v="0"/>
    <s v="Transporte escolar"/>
    <s v="ORI"/>
    <x v="0"/>
    <m/>
    <x v="0"/>
    <x v="0"/>
    <x v="0"/>
    <x v="0"/>
    <x v="0"/>
    <x v="0"/>
    <x v="0"/>
    <x v="0"/>
    <x v="0"/>
    <x v="0"/>
    <x v="0"/>
    <s v="Transporte escolar"/>
    <x v="0"/>
    <x v="0"/>
    <x v="0"/>
    <x v="0"/>
    <x v="1"/>
    <x v="0"/>
    <x v="0"/>
    <x v="0"/>
    <x v="0"/>
    <x v="0"/>
    <x v="0"/>
    <x v="0"/>
    <s v="Pagamento a favor de Felisberto Carvalho, pela aquisição de combustíveis, destinados a viatura afeto ao transporte escolar da CMSM, conforme anexo."/>
  </r>
  <r>
    <x v="1"/>
    <n v="0"/>
    <n v="0"/>
    <n v="0"/>
    <n v="39490"/>
    <x v="3834"/>
    <x v="0"/>
    <x v="0"/>
    <x v="0"/>
    <s v="01.27.02.15"/>
    <x v="25"/>
    <x v="1"/>
    <x v="1"/>
    <s v="Saneamento básico"/>
    <s v="01.27.02"/>
    <s v="Saneamento básico"/>
    <s v="01.27.02"/>
    <x v="46"/>
    <x v="0"/>
    <x v="0"/>
    <x v="0"/>
    <x v="0"/>
    <x v="1"/>
    <x v="1"/>
    <x v="0"/>
    <x v="8"/>
    <s v="2024-10-08"/>
    <x v="3"/>
    <n v="39490"/>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e Felisberto Carvalho, pela aquisição de combustíveis, destinados a viatura afeto a transferência de resíduos sólidos e urbanos de  CMSM, conforme anexo."/>
  </r>
  <r>
    <x v="0"/>
    <n v="0"/>
    <n v="0"/>
    <n v="0"/>
    <n v="2700"/>
    <x v="3835"/>
    <x v="0"/>
    <x v="1"/>
    <x v="0"/>
    <s v="80.02.01"/>
    <x v="2"/>
    <x v="2"/>
    <x v="2"/>
    <s v="Retenções Iur"/>
    <s v="80.02.01"/>
    <s v="Retenções Iur"/>
    <s v="80.02.01"/>
    <x v="2"/>
    <x v="0"/>
    <x v="1"/>
    <x v="0"/>
    <x v="1"/>
    <x v="2"/>
    <x v="2"/>
    <x v="0"/>
    <x v="7"/>
    <s v="2024-09-13"/>
    <x v="2"/>
    <n v="2700"/>
    <x v="0"/>
    <m/>
    <x v="0"/>
    <m/>
    <x v="2"/>
    <n v="100474696"/>
    <x v="0"/>
    <x v="0"/>
    <s v="Retenções Iur"/>
    <s v="ORI"/>
    <x v="0"/>
    <s v="RIUR"/>
    <x v="0"/>
    <x v="0"/>
    <x v="0"/>
    <x v="0"/>
    <x v="0"/>
    <x v="0"/>
    <x v="0"/>
    <x v="0"/>
    <x v="0"/>
    <x v="0"/>
    <x v="0"/>
    <s v="Retenções Iur"/>
    <x v="0"/>
    <x v="0"/>
    <x v="0"/>
    <x v="0"/>
    <x v="2"/>
    <x v="0"/>
    <x v="0"/>
    <x v="0"/>
    <x v="0"/>
    <x v="1"/>
    <x v="0"/>
    <x v="0"/>
    <s v="RETENCAO OT"/>
  </r>
  <r>
    <x v="0"/>
    <n v="0"/>
    <n v="0"/>
    <n v="0"/>
    <n v="26500"/>
    <x v="3836"/>
    <x v="0"/>
    <x v="0"/>
    <x v="0"/>
    <s v="03.16.15"/>
    <x v="0"/>
    <x v="0"/>
    <x v="0"/>
    <s v="Direção Financeira"/>
    <s v="03.16.15"/>
    <s v="Direção Financeira"/>
    <s v="03.16.15"/>
    <x v="41"/>
    <x v="0"/>
    <x v="0"/>
    <x v="1"/>
    <x v="0"/>
    <x v="0"/>
    <x v="0"/>
    <x v="0"/>
    <x v="8"/>
    <s v="2024-10-17"/>
    <x v="3"/>
    <n v="26500"/>
    <x v="0"/>
    <m/>
    <x v="0"/>
    <m/>
    <x v="484"/>
    <n v="100479514"/>
    <x v="0"/>
    <x v="0"/>
    <s v="Direção Financeira"/>
    <s v="ORI"/>
    <x v="0"/>
    <m/>
    <x v="0"/>
    <x v="0"/>
    <x v="0"/>
    <x v="0"/>
    <x v="0"/>
    <x v="0"/>
    <x v="0"/>
    <x v="0"/>
    <x v="0"/>
    <x v="0"/>
    <x v="0"/>
    <s v="Direção Financeira"/>
    <x v="0"/>
    <x v="0"/>
    <x v="0"/>
    <x v="0"/>
    <x v="0"/>
    <x v="0"/>
    <x v="0"/>
    <x v="0"/>
    <x v="0"/>
    <x v="0"/>
    <x v="0"/>
    <x v="0"/>
    <s v="Pagamento a favor da Empresa Neny Cars Sociedade Unipessoal, Lda, pelo aquisição de serviços prestado na viatura ST-27-RU, ST-77-QP e maquina retroescavadora da CMSM, conforme anexo."/>
  </r>
  <r>
    <x v="1"/>
    <n v="0"/>
    <n v="0"/>
    <n v="0"/>
    <n v="600"/>
    <x v="3837"/>
    <x v="0"/>
    <x v="0"/>
    <x v="0"/>
    <s v="01.27.06.72"/>
    <x v="32"/>
    <x v="1"/>
    <x v="1"/>
    <s v="Requalificação Urbana e habitação"/>
    <s v="01.27.06"/>
    <s v="Requalificação Urbana e habitação"/>
    <s v="01.27.06"/>
    <x v="1"/>
    <x v="0"/>
    <x v="0"/>
    <x v="0"/>
    <x v="0"/>
    <x v="1"/>
    <x v="1"/>
    <x v="0"/>
    <x v="8"/>
    <s v="2024-10-18"/>
    <x v="3"/>
    <n v="60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a favor do Sr. Artur Jorge Varela da Rosa, para a aquisição de manutenção e reparação de tubos de casa de banhos do Paços do Concelho, conforme anexo."/>
  </r>
  <r>
    <x v="1"/>
    <n v="0"/>
    <n v="0"/>
    <n v="0"/>
    <n v="3400"/>
    <x v="3837"/>
    <x v="0"/>
    <x v="0"/>
    <x v="0"/>
    <s v="01.27.06.72"/>
    <x v="32"/>
    <x v="1"/>
    <x v="1"/>
    <s v="Requalificação Urbana e habitação"/>
    <s v="01.27.06"/>
    <s v="Requalificação Urbana e habitação"/>
    <s v="01.27.06"/>
    <x v="1"/>
    <x v="0"/>
    <x v="0"/>
    <x v="0"/>
    <x v="0"/>
    <x v="1"/>
    <x v="1"/>
    <x v="0"/>
    <x v="8"/>
    <s v="2024-10-18"/>
    <x v="3"/>
    <n v="3400"/>
    <x v="0"/>
    <m/>
    <x v="0"/>
    <m/>
    <x v="266"/>
    <n v="100479715"/>
    <x v="0"/>
    <x v="0"/>
    <s v="Manutenção e Reabilitação de Edificios Municipais"/>
    <s v="ORI"/>
    <x v="0"/>
    <m/>
    <x v="0"/>
    <x v="0"/>
    <x v="0"/>
    <x v="0"/>
    <x v="0"/>
    <x v="0"/>
    <x v="0"/>
    <x v="0"/>
    <x v="0"/>
    <x v="0"/>
    <x v="0"/>
    <s v="Manutenção e Reabilitação de Edificios Municipais"/>
    <x v="0"/>
    <x v="0"/>
    <x v="0"/>
    <x v="0"/>
    <x v="1"/>
    <x v="0"/>
    <x v="0"/>
    <x v="0"/>
    <x v="0"/>
    <x v="0"/>
    <x v="0"/>
    <x v="0"/>
    <s v="Pagamento a favor do Sr. Artur Jorge Varela da Rosa, para a aquisição de manutenção e reparação de tubos de casa de banhos do Paços do Concelho, conforme anexo."/>
  </r>
  <r>
    <x v="0"/>
    <n v="0"/>
    <n v="0"/>
    <n v="0"/>
    <n v="200000"/>
    <x v="3838"/>
    <x v="0"/>
    <x v="0"/>
    <x v="0"/>
    <s v="01.25.04.22"/>
    <x v="7"/>
    <x v="3"/>
    <x v="3"/>
    <s v="Cultura"/>
    <s v="01.25.04"/>
    <s v="Cultura"/>
    <s v="01.25.04"/>
    <x v="4"/>
    <x v="0"/>
    <x v="2"/>
    <x v="2"/>
    <x v="0"/>
    <x v="1"/>
    <x v="0"/>
    <x v="0"/>
    <x v="8"/>
    <s v="2024-10-22"/>
    <x v="3"/>
    <n v="200000"/>
    <x v="0"/>
    <m/>
    <x v="0"/>
    <m/>
    <x v="170"/>
    <n v="10047970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João Cerilo Perreira Monteiro, referente a gratificação atuação no festival de batuque e funaná, conforme anexo."/>
  </r>
  <r>
    <x v="0"/>
    <n v="0"/>
    <n v="0"/>
    <n v="0"/>
    <n v="2"/>
    <x v="3839"/>
    <x v="0"/>
    <x v="0"/>
    <x v="0"/>
    <s v="03.16.11"/>
    <x v="27"/>
    <x v="0"/>
    <x v="0"/>
    <s v="Direcção de Obras"/>
    <s v="03.16.11"/>
    <s v="Direcção de Obras"/>
    <s v="03.16.11"/>
    <x v="29"/>
    <x v="0"/>
    <x v="0"/>
    <x v="0"/>
    <x v="0"/>
    <x v="0"/>
    <x v="0"/>
    <x v="0"/>
    <x v="8"/>
    <s v="2024-10-23"/>
    <x v="3"/>
    <n v="2"/>
    <x v="0"/>
    <m/>
    <x v="0"/>
    <m/>
    <x v="15"/>
    <n v="100479277"/>
    <x v="0"/>
    <x v="2"/>
    <s v="Direcção de Obras"/>
    <s v="ORI"/>
    <x v="0"/>
    <m/>
    <x v="0"/>
    <x v="0"/>
    <x v="0"/>
    <x v="0"/>
    <x v="0"/>
    <x v="0"/>
    <x v="0"/>
    <x v="0"/>
    <x v="0"/>
    <x v="0"/>
    <x v="0"/>
    <s v="Direcção de Obras"/>
    <x v="0"/>
    <x v="0"/>
    <x v="0"/>
    <x v="0"/>
    <x v="0"/>
    <x v="0"/>
    <x v="0"/>
    <x v="0"/>
    <x v="0"/>
    <x v="0"/>
    <x v="2"/>
    <x v="0"/>
    <s v="Pagamento de salário referente a 10-2024"/>
  </r>
  <r>
    <x v="0"/>
    <n v="0"/>
    <n v="0"/>
    <n v="0"/>
    <n v="82"/>
    <x v="3839"/>
    <x v="0"/>
    <x v="0"/>
    <x v="0"/>
    <s v="03.16.11"/>
    <x v="27"/>
    <x v="0"/>
    <x v="0"/>
    <s v="Direcção de Obras"/>
    <s v="03.16.11"/>
    <s v="Direcção de Obras"/>
    <s v="03.16.11"/>
    <x v="31"/>
    <x v="0"/>
    <x v="0"/>
    <x v="1"/>
    <x v="0"/>
    <x v="0"/>
    <x v="0"/>
    <x v="0"/>
    <x v="8"/>
    <s v="2024-10-23"/>
    <x v="3"/>
    <n v="82"/>
    <x v="0"/>
    <m/>
    <x v="0"/>
    <m/>
    <x v="15"/>
    <n v="100479277"/>
    <x v="0"/>
    <x v="2"/>
    <s v="Direcção de Obras"/>
    <s v="ORI"/>
    <x v="0"/>
    <m/>
    <x v="0"/>
    <x v="0"/>
    <x v="0"/>
    <x v="0"/>
    <x v="0"/>
    <x v="0"/>
    <x v="0"/>
    <x v="0"/>
    <x v="0"/>
    <x v="0"/>
    <x v="0"/>
    <s v="Direcção de Obras"/>
    <x v="0"/>
    <x v="0"/>
    <x v="0"/>
    <x v="0"/>
    <x v="0"/>
    <x v="0"/>
    <x v="0"/>
    <x v="0"/>
    <x v="0"/>
    <x v="0"/>
    <x v="2"/>
    <x v="0"/>
    <s v="Pagamento de salário referente a 10-2024"/>
  </r>
  <r>
    <x v="0"/>
    <n v="0"/>
    <n v="0"/>
    <n v="0"/>
    <n v="319"/>
    <x v="3839"/>
    <x v="0"/>
    <x v="0"/>
    <x v="0"/>
    <s v="03.16.11"/>
    <x v="27"/>
    <x v="0"/>
    <x v="0"/>
    <s v="Direcção de Obras"/>
    <s v="03.16.11"/>
    <s v="Direcção de Obras"/>
    <s v="03.16.11"/>
    <x v="28"/>
    <x v="0"/>
    <x v="0"/>
    <x v="0"/>
    <x v="0"/>
    <x v="0"/>
    <x v="0"/>
    <x v="0"/>
    <x v="8"/>
    <s v="2024-10-23"/>
    <x v="3"/>
    <n v="319"/>
    <x v="0"/>
    <m/>
    <x v="0"/>
    <m/>
    <x v="15"/>
    <n v="100479277"/>
    <x v="0"/>
    <x v="2"/>
    <s v="Direcção de Obras"/>
    <s v="ORI"/>
    <x v="0"/>
    <m/>
    <x v="0"/>
    <x v="0"/>
    <x v="0"/>
    <x v="0"/>
    <x v="0"/>
    <x v="0"/>
    <x v="0"/>
    <x v="0"/>
    <x v="0"/>
    <x v="0"/>
    <x v="0"/>
    <s v="Direcção de Obras"/>
    <x v="0"/>
    <x v="0"/>
    <x v="0"/>
    <x v="0"/>
    <x v="0"/>
    <x v="0"/>
    <x v="0"/>
    <x v="0"/>
    <x v="0"/>
    <x v="0"/>
    <x v="2"/>
    <x v="0"/>
    <s v="Pagamento de salário referente a 10-2024"/>
  </r>
  <r>
    <x v="0"/>
    <n v="0"/>
    <n v="0"/>
    <n v="0"/>
    <n v="1944"/>
    <x v="3839"/>
    <x v="0"/>
    <x v="0"/>
    <x v="0"/>
    <s v="03.16.11"/>
    <x v="27"/>
    <x v="0"/>
    <x v="0"/>
    <s v="Direcção de Obras"/>
    <s v="03.16.11"/>
    <s v="Direcção de Obras"/>
    <s v="03.16.11"/>
    <x v="30"/>
    <x v="0"/>
    <x v="0"/>
    <x v="0"/>
    <x v="1"/>
    <x v="0"/>
    <x v="0"/>
    <x v="0"/>
    <x v="8"/>
    <s v="2024-10-23"/>
    <x v="3"/>
    <n v="1944"/>
    <x v="0"/>
    <m/>
    <x v="0"/>
    <m/>
    <x v="15"/>
    <n v="100479277"/>
    <x v="0"/>
    <x v="2"/>
    <s v="Direcção de Obras"/>
    <s v="ORI"/>
    <x v="0"/>
    <m/>
    <x v="0"/>
    <x v="0"/>
    <x v="0"/>
    <x v="0"/>
    <x v="0"/>
    <x v="0"/>
    <x v="0"/>
    <x v="0"/>
    <x v="0"/>
    <x v="0"/>
    <x v="0"/>
    <s v="Direcção de Obras"/>
    <x v="0"/>
    <x v="0"/>
    <x v="0"/>
    <x v="0"/>
    <x v="0"/>
    <x v="0"/>
    <x v="0"/>
    <x v="0"/>
    <x v="0"/>
    <x v="0"/>
    <x v="2"/>
    <x v="0"/>
    <s v="Pagamento de salário referente a 10-2024"/>
  </r>
  <r>
    <x v="0"/>
    <n v="0"/>
    <n v="0"/>
    <n v="0"/>
    <n v="2267"/>
    <x v="3839"/>
    <x v="0"/>
    <x v="0"/>
    <x v="0"/>
    <s v="03.16.11"/>
    <x v="27"/>
    <x v="0"/>
    <x v="0"/>
    <s v="Direcção de Obras"/>
    <s v="03.16.11"/>
    <s v="Direcção de Obras"/>
    <s v="03.16.11"/>
    <x v="48"/>
    <x v="0"/>
    <x v="0"/>
    <x v="0"/>
    <x v="1"/>
    <x v="0"/>
    <x v="0"/>
    <x v="0"/>
    <x v="8"/>
    <s v="2024-10-23"/>
    <x v="3"/>
    <n v="2267"/>
    <x v="0"/>
    <m/>
    <x v="0"/>
    <m/>
    <x v="15"/>
    <n v="100479277"/>
    <x v="0"/>
    <x v="2"/>
    <s v="Direcção de Obras"/>
    <s v="ORI"/>
    <x v="0"/>
    <m/>
    <x v="0"/>
    <x v="0"/>
    <x v="0"/>
    <x v="0"/>
    <x v="0"/>
    <x v="0"/>
    <x v="0"/>
    <x v="0"/>
    <x v="0"/>
    <x v="0"/>
    <x v="0"/>
    <s v="Direcção de Obras"/>
    <x v="0"/>
    <x v="0"/>
    <x v="0"/>
    <x v="0"/>
    <x v="0"/>
    <x v="0"/>
    <x v="0"/>
    <x v="0"/>
    <x v="0"/>
    <x v="0"/>
    <x v="2"/>
    <x v="0"/>
    <s v="Pagamento de salário referente a 10-2024"/>
  </r>
  <r>
    <x v="0"/>
    <n v="0"/>
    <n v="0"/>
    <n v="0"/>
    <n v="834"/>
    <x v="3839"/>
    <x v="0"/>
    <x v="0"/>
    <x v="0"/>
    <s v="03.16.11"/>
    <x v="27"/>
    <x v="0"/>
    <x v="0"/>
    <s v="Direcção de Obras"/>
    <s v="03.16.11"/>
    <s v="Direcção de Obras"/>
    <s v="03.16.11"/>
    <x v="49"/>
    <x v="0"/>
    <x v="0"/>
    <x v="0"/>
    <x v="1"/>
    <x v="0"/>
    <x v="0"/>
    <x v="0"/>
    <x v="8"/>
    <s v="2024-10-23"/>
    <x v="3"/>
    <n v="834"/>
    <x v="0"/>
    <m/>
    <x v="0"/>
    <m/>
    <x v="15"/>
    <n v="100479277"/>
    <x v="0"/>
    <x v="2"/>
    <s v="Direcção de Obras"/>
    <s v="ORI"/>
    <x v="0"/>
    <m/>
    <x v="0"/>
    <x v="0"/>
    <x v="0"/>
    <x v="0"/>
    <x v="0"/>
    <x v="0"/>
    <x v="0"/>
    <x v="0"/>
    <x v="0"/>
    <x v="0"/>
    <x v="0"/>
    <s v="Direcção de Obras"/>
    <x v="0"/>
    <x v="0"/>
    <x v="0"/>
    <x v="0"/>
    <x v="0"/>
    <x v="0"/>
    <x v="0"/>
    <x v="0"/>
    <x v="0"/>
    <x v="0"/>
    <x v="2"/>
    <x v="0"/>
    <s v="Pagamento de salário referente a 10-2024"/>
  </r>
  <r>
    <x v="0"/>
    <n v="0"/>
    <n v="0"/>
    <n v="0"/>
    <n v="726"/>
    <x v="3839"/>
    <x v="0"/>
    <x v="0"/>
    <x v="0"/>
    <s v="03.16.11"/>
    <x v="27"/>
    <x v="0"/>
    <x v="0"/>
    <s v="Direcção de Obras"/>
    <s v="03.16.11"/>
    <s v="Direcção de Obras"/>
    <s v="03.16.11"/>
    <x v="31"/>
    <x v="0"/>
    <x v="0"/>
    <x v="1"/>
    <x v="0"/>
    <x v="0"/>
    <x v="0"/>
    <x v="0"/>
    <x v="8"/>
    <s v="2024-10-23"/>
    <x v="3"/>
    <n v="726"/>
    <x v="0"/>
    <m/>
    <x v="0"/>
    <m/>
    <x v="2"/>
    <n v="100474696"/>
    <x v="0"/>
    <x v="1"/>
    <s v="Direcção de Obras"/>
    <s v="ORI"/>
    <x v="0"/>
    <m/>
    <x v="0"/>
    <x v="0"/>
    <x v="0"/>
    <x v="0"/>
    <x v="0"/>
    <x v="0"/>
    <x v="0"/>
    <x v="0"/>
    <x v="0"/>
    <x v="0"/>
    <x v="0"/>
    <s v="Direcção de Obras"/>
    <x v="0"/>
    <x v="0"/>
    <x v="0"/>
    <x v="0"/>
    <x v="0"/>
    <x v="0"/>
    <x v="0"/>
    <x v="0"/>
    <x v="0"/>
    <x v="0"/>
    <x v="1"/>
    <x v="0"/>
    <s v="Pagamento de salário referente a 10-2024"/>
  </r>
  <r>
    <x v="0"/>
    <n v="0"/>
    <n v="0"/>
    <n v="0"/>
    <n v="23"/>
    <x v="3839"/>
    <x v="0"/>
    <x v="0"/>
    <x v="0"/>
    <s v="03.16.11"/>
    <x v="27"/>
    <x v="0"/>
    <x v="0"/>
    <s v="Direcção de Obras"/>
    <s v="03.16.11"/>
    <s v="Direcção de Obras"/>
    <s v="03.16.11"/>
    <x v="29"/>
    <x v="0"/>
    <x v="0"/>
    <x v="0"/>
    <x v="0"/>
    <x v="0"/>
    <x v="0"/>
    <x v="0"/>
    <x v="8"/>
    <s v="2024-10-23"/>
    <x v="3"/>
    <n v="23"/>
    <x v="0"/>
    <m/>
    <x v="0"/>
    <m/>
    <x v="2"/>
    <n v="100474696"/>
    <x v="0"/>
    <x v="1"/>
    <s v="Direcção de Obras"/>
    <s v="ORI"/>
    <x v="0"/>
    <m/>
    <x v="0"/>
    <x v="0"/>
    <x v="0"/>
    <x v="0"/>
    <x v="0"/>
    <x v="0"/>
    <x v="0"/>
    <x v="0"/>
    <x v="0"/>
    <x v="0"/>
    <x v="0"/>
    <s v="Direcção de Obras"/>
    <x v="0"/>
    <x v="0"/>
    <x v="0"/>
    <x v="0"/>
    <x v="0"/>
    <x v="0"/>
    <x v="0"/>
    <x v="0"/>
    <x v="0"/>
    <x v="0"/>
    <x v="1"/>
    <x v="0"/>
    <s v="Pagamento de salário referente a 10-2024"/>
  </r>
  <r>
    <x v="0"/>
    <n v="0"/>
    <n v="0"/>
    <n v="0"/>
    <n v="2802"/>
    <x v="3839"/>
    <x v="0"/>
    <x v="0"/>
    <x v="0"/>
    <s v="03.16.11"/>
    <x v="27"/>
    <x v="0"/>
    <x v="0"/>
    <s v="Direcção de Obras"/>
    <s v="03.16.11"/>
    <s v="Direcção de Obras"/>
    <s v="03.16.11"/>
    <x v="28"/>
    <x v="0"/>
    <x v="0"/>
    <x v="0"/>
    <x v="0"/>
    <x v="0"/>
    <x v="0"/>
    <x v="0"/>
    <x v="8"/>
    <s v="2024-10-23"/>
    <x v="3"/>
    <n v="2802"/>
    <x v="0"/>
    <m/>
    <x v="0"/>
    <m/>
    <x v="2"/>
    <n v="100474696"/>
    <x v="0"/>
    <x v="1"/>
    <s v="Direcção de Obras"/>
    <s v="ORI"/>
    <x v="0"/>
    <m/>
    <x v="0"/>
    <x v="0"/>
    <x v="0"/>
    <x v="0"/>
    <x v="0"/>
    <x v="0"/>
    <x v="0"/>
    <x v="0"/>
    <x v="0"/>
    <x v="0"/>
    <x v="0"/>
    <s v="Direcção de Obras"/>
    <x v="0"/>
    <x v="0"/>
    <x v="0"/>
    <x v="0"/>
    <x v="0"/>
    <x v="0"/>
    <x v="0"/>
    <x v="0"/>
    <x v="0"/>
    <x v="0"/>
    <x v="1"/>
    <x v="0"/>
    <s v="Pagamento de salário referente a 10-2024"/>
  </r>
  <r>
    <x v="0"/>
    <n v="0"/>
    <n v="0"/>
    <n v="0"/>
    <n v="17043"/>
    <x v="3839"/>
    <x v="0"/>
    <x v="0"/>
    <x v="0"/>
    <s v="03.16.11"/>
    <x v="27"/>
    <x v="0"/>
    <x v="0"/>
    <s v="Direcção de Obras"/>
    <s v="03.16.11"/>
    <s v="Direcção de Obras"/>
    <s v="03.16.11"/>
    <x v="30"/>
    <x v="0"/>
    <x v="0"/>
    <x v="0"/>
    <x v="1"/>
    <x v="0"/>
    <x v="0"/>
    <x v="0"/>
    <x v="8"/>
    <s v="2024-10-23"/>
    <x v="3"/>
    <n v="17043"/>
    <x v="0"/>
    <m/>
    <x v="0"/>
    <m/>
    <x v="2"/>
    <n v="100474696"/>
    <x v="0"/>
    <x v="1"/>
    <s v="Direcção de Obras"/>
    <s v="ORI"/>
    <x v="0"/>
    <m/>
    <x v="0"/>
    <x v="0"/>
    <x v="0"/>
    <x v="0"/>
    <x v="0"/>
    <x v="0"/>
    <x v="0"/>
    <x v="0"/>
    <x v="0"/>
    <x v="0"/>
    <x v="0"/>
    <s v="Direcção de Obras"/>
    <x v="0"/>
    <x v="0"/>
    <x v="0"/>
    <x v="0"/>
    <x v="0"/>
    <x v="0"/>
    <x v="0"/>
    <x v="0"/>
    <x v="0"/>
    <x v="0"/>
    <x v="1"/>
    <x v="0"/>
    <s v="Pagamento de salário referente a 10-2024"/>
  </r>
  <r>
    <x v="0"/>
    <n v="0"/>
    <n v="0"/>
    <n v="0"/>
    <n v="19873"/>
    <x v="3839"/>
    <x v="0"/>
    <x v="0"/>
    <x v="0"/>
    <s v="03.16.11"/>
    <x v="27"/>
    <x v="0"/>
    <x v="0"/>
    <s v="Direcção de Obras"/>
    <s v="03.16.11"/>
    <s v="Direcção de Obras"/>
    <s v="03.16.11"/>
    <x v="48"/>
    <x v="0"/>
    <x v="0"/>
    <x v="0"/>
    <x v="1"/>
    <x v="0"/>
    <x v="0"/>
    <x v="0"/>
    <x v="8"/>
    <s v="2024-10-23"/>
    <x v="3"/>
    <n v="19873"/>
    <x v="0"/>
    <m/>
    <x v="0"/>
    <m/>
    <x v="2"/>
    <n v="100474696"/>
    <x v="0"/>
    <x v="1"/>
    <s v="Direcção de Obras"/>
    <s v="ORI"/>
    <x v="0"/>
    <m/>
    <x v="0"/>
    <x v="0"/>
    <x v="0"/>
    <x v="0"/>
    <x v="0"/>
    <x v="0"/>
    <x v="0"/>
    <x v="0"/>
    <x v="0"/>
    <x v="0"/>
    <x v="0"/>
    <s v="Direcção de Obras"/>
    <x v="0"/>
    <x v="0"/>
    <x v="0"/>
    <x v="0"/>
    <x v="0"/>
    <x v="0"/>
    <x v="0"/>
    <x v="0"/>
    <x v="0"/>
    <x v="0"/>
    <x v="1"/>
    <x v="0"/>
    <s v="Pagamento de salário referente a 10-2024"/>
  </r>
  <r>
    <x v="0"/>
    <n v="0"/>
    <n v="0"/>
    <n v="0"/>
    <n v="7272"/>
    <x v="3839"/>
    <x v="0"/>
    <x v="0"/>
    <x v="0"/>
    <s v="03.16.11"/>
    <x v="27"/>
    <x v="0"/>
    <x v="0"/>
    <s v="Direcção de Obras"/>
    <s v="03.16.11"/>
    <s v="Direcção de Obras"/>
    <s v="03.16.11"/>
    <x v="49"/>
    <x v="0"/>
    <x v="0"/>
    <x v="0"/>
    <x v="1"/>
    <x v="0"/>
    <x v="0"/>
    <x v="0"/>
    <x v="8"/>
    <s v="2024-10-23"/>
    <x v="3"/>
    <n v="7272"/>
    <x v="0"/>
    <m/>
    <x v="0"/>
    <m/>
    <x v="2"/>
    <n v="100474696"/>
    <x v="0"/>
    <x v="1"/>
    <s v="Direcção de Obras"/>
    <s v="ORI"/>
    <x v="0"/>
    <m/>
    <x v="0"/>
    <x v="0"/>
    <x v="0"/>
    <x v="0"/>
    <x v="0"/>
    <x v="0"/>
    <x v="0"/>
    <x v="0"/>
    <x v="0"/>
    <x v="0"/>
    <x v="0"/>
    <s v="Direcção de Obras"/>
    <x v="0"/>
    <x v="0"/>
    <x v="0"/>
    <x v="0"/>
    <x v="0"/>
    <x v="0"/>
    <x v="0"/>
    <x v="0"/>
    <x v="0"/>
    <x v="0"/>
    <x v="1"/>
    <x v="0"/>
    <s v="Pagamento de salário referente a 10-2024"/>
  </r>
  <r>
    <x v="0"/>
    <n v="0"/>
    <n v="0"/>
    <n v="0"/>
    <n v="137"/>
    <x v="3839"/>
    <x v="0"/>
    <x v="0"/>
    <x v="0"/>
    <s v="03.16.11"/>
    <x v="27"/>
    <x v="0"/>
    <x v="0"/>
    <s v="Direcção de Obras"/>
    <s v="03.16.11"/>
    <s v="Direcção de Obras"/>
    <s v="03.16.11"/>
    <x v="31"/>
    <x v="0"/>
    <x v="0"/>
    <x v="1"/>
    <x v="0"/>
    <x v="0"/>
    <x v="0"/>
    <x v="0"/>
    <x v="8"/>
    <s v="2024-10-23"/>
    <x v="3"/>
    <n v="137"/>
    <x v="0"/>
    <m/>
    <x v="0"/>
    <m/>
    <x v="67"/>
    <n v="100474708"/>
    <x v="0"/>
    <x v="7"/>
    <s v="Direcção de Obras"/>
    <s v="ORI"/>
    <x v="0"/>
    <m/>
    <x v="0"/>
    <x v="0"/>
    <x v="0"/>
    <x v="0"/>
    <x v="0"/>
    <x v="0"/>
    <x v="0"/>
    <x v="0"/>
    <x v="0"/>
    <x v="0"/>
    <x v="0"/>
    <s v="Direcção de Obras"/>
    <x v="0"/>
    <x v="0"/>
    <x v="0"/>
    <x v="0"/>
    <x v="0"/>
    <x v="0"/>
    <x v="0"/>
    <x v="0"/>
    <x v="0"/>
    <x v="0"/>
    <x v="7"/>
    <x v="0"/>
    <s v="Pagamento de salário referente a 10-2024"/>
  </r>
  <r>
    <x v="0"/>
    <n v="0"/>
    <n v="0"/>
    <n v="0"/>
    <n v="4"/>
    <x v="3839"/>
    <x v="0"/>
    <x v="0"/>
    <x v="0"/>
    <s v="03.16.11"/>
    <x v="27"/>
    <x v="0"/>
    <x v="0"/>
    <s v="Direcção de Obras"/>
    <s v="03.16.11"/>
    <s v="Direcção de Obras"/>
    <s v="03.16.11"/>
    <x v="29"/>
    <x v="0"/>
    <x v="0"/>
    <x v="0"/>
    <x v="0"/>
    <x v="0"/>
    <x v="0"/>
    <x v="0"/>
    <x v="8"/>
    <s v="2024-10-23"/>
    <x v="3"/>
    <n v="4"/>
    <x v="0"/>
    <m/>
    <x v="0"/>
    <m/>
    <x v="67"/>
    <n v="100474708"/>
    <x v="0"/>
    <x v="7"/>
    <s v="Direcção de Obras"/>
    <s v="ORI"/>
    <x v="0"/>
    <m/>
    <x v="0"/>
    <x v="0"/>
    <x v="0"/>
    <x v="0"/>
    <x v="0"/>
    <x v="0"/>
    <x v="0"/>
    <x v="0"/>
    <x v="0"/>
    <x v="0"/>
    <x v="0"/>
    <s v="Direcção de Obras"/>
    <x v="0"/>
    <x v="0"/>
    <x v="0"/>
    <x v="0"/>
    <x v="0"/>
    <x v="0"/>
    <x v="0"/>
    <x v="0"/>
    <x v="0"/>
    <x v="0"/>
    <x v="7"/>
    <x v="0"/>
    <s v="Pagamento de salário referente a 10-2024"/>
  </r>
  <r>
    <x v="0"/>
    <n v="0"/>
    <n v="0"/>
    <n v="0"/>
    <n v="528"/>
    <x v="3839"/>
    <x v="0"/>
    <x v="0"/>
    <x v="0"/>
    <s v="03.16.11"/>
    <x v="27"/>
    <x v="0"/>
    <x v="0"/>
    <s v="Direcção de Obras"/>
    <s v="03.16.11"/>
    <s v="Direcção de Obras"/>
    <s v="03.16.11"/>
    <x v="28"/>
    <x v="0"/>
    <x v="0"/>
    <x v="0"/>
    <x v="0"/>
    <x v="0"/>
    <x v="0"/>
    <x v="0"/>
    <x v="8"/>
    <s v="2024-10-23"/>
    <x v="3"/>
    <n v="528"/>
    <x v="0"/>
    <m/>
    <x v="0"/>
    <m/>
    <x v="67"/>
    <n v="100474708"/>
    <x v="0"/>
    <x v="7"/>
    <s v="Direcção de Obras"/>
    <s v="ORI"/>
    <x v="0"/>
    <m/>
    <x v="0"/>
    <x v="0"/>
    <x v="0"/>
    <x v="0"/>
    <x v="0"/>
    <x v="0"/>
    <x v="0"/>
    <x v="0"/>
    <x v="0"/>
    <x v="0"/>
    <x v="0"/>
    <s v="Direcção de Obras"/>
    <x v="0"/>
    <x v="0"/>
    <x v="0"/>
    <x v="0"/>
    <x v="0"/>
    <x v="0"/>
    <x v="0"/>
    <x v="0"/>
    <x v="0"/>
    <x v="0"/>
    <x v="7"/>
    <x v="0"/>
    <s v="Pagamento de salário referente a 10-2024"/>
  </r>
  <r>
    <x v="0"/>
    <n v="0"/>
    <n v="0"/>
    <n v="0"/>
    <n v="3213"/>
    <x v="3839"/>
    <x v="0"/>
    <x v="0"/>
    <x v="0"/>
    <s v="03.16.11"/>
    <x v="27"/>
    <x v="0"/>
    <x v="0"/>
    <s v="Direcção de Obras"/>
    <s v="03.16.11"/>
    <s v="Direcção de Obras"/>
    <s v="03.16.11"/>
    <x v="30"/>
    <x v="0"/>
    <x v="0"/>
    <x v="0"/>
    <x v="1"/>
    <x v="0"/>
    <x v="0"/>
    <x v="0"/>
    <x v="8"/>
    <s v="2024-10-23"/>
    <x v="3"/>
    <n v="3213"/>
    <x v="0"/>
    <m/>
    <x v="0"/>
    <m/>
    <x v="67"/>
    <n v="100474708"/>
    <x v="0"/>
    <x v="7"/>
    <s v="Direcção de Obras"/>
    <s v="ORI"/>
    <x v="0"/>
    <m/>
    <x v="0"/>
    <x v="0"/>
    <x v="0"/>
    <x v="0"/>
    <x v="0"/>
    <x v="0"/>
    <x v="0"/>
    <x v="0"/>
    <x v="0"/>
    <x v="0"/>
    <x v="0"/>
    <s v="Direcção de Obras"/>
    <x v="0"/>
    <x v="0"/>
    <x v="0"/>
    <x v="0"/>
    <x v="0"/>
    <x v="0"/>
    <x v="0"/>
    <x v="0"/>
    <x v="0"/>
    <x v="0"/>
    <x v="7"/>
    <x v="0"/>
    <s v="Pagamento de salário referente a 10-2024"/>
  </r>
  <r>
    <x v="0"/>
    <n v="0"/>
    <n v="0"/>
    <n v="0"/>
    <n v="3746"/>
    <x v="3839"/>
    <x v="0"/>
    <x v="0"/>
    <x v="0"/>
    <s v="03.16.11"/>
    <x v="27"/>
    <x v="0"/>
    <x v="0"/>
    <s v="Direcção de Obras"/>
    <s v="03.16.11"/>
    <s v="Direcção de Obras"/>
    <s v="03.16.11"/>
    <x v="48"/>
    <x v="0"/>
    <x v="0"/>
    <x v="0"/>
    <x v="1"/>
    <x v="0"/>
    <x v="0"/>
    <x v="0"/>
    <x v="8"/>
    <s v="2024-10-23"/>
    <x v="3"/>
    <n v="3746"/>
    <x v="0"/>
    <m/>
    <x v="0"/>
    <m/>
    <x v="67"/>
    <n v="100474708"/>
    <x v="0"/>
    <x v="7"/>
    <s v="Direcção de Obras"/>
    <s v="ORI"/>
    <x v="0"/>
    <m/>
    <x v="0"/>
    <x v="0"/>
    <x v="0"/>
    <x v="0"/>
    <x v="0"/>
    <x v="0"/>
    <x v="0"/>
    <x v="0"/>
    <x v="0"/>
    <x v="0"/>
    <x v="0"/>
    <s v="Direcção de Obras"/>
    <x v="0"/>
    <x v="0"/>
    <x v="0"/>
    <x v="0"/>
    <x v="0"/>
    <x v="0"/>
    <x v="0"/>
    <x v="0"/>
    <x v="0"/>
    <x v="0"/>
    <x v="7"/>
    <x v="0"/>
    <s v="Pagamento de salário referente a 10-2024"/>
  </r>
  <r>
    <x v="0"/>
    <n v="0"/>
    <n v="0"/>
    <n v="0"/>
    <n v="1372"/>
    <x v="3839"/>
    <x v="0"/>
    <x v="0"/>
    <x v="0"/>
    <s v="03.16.11"/>
    <x v="27"/>
    <x v="0"/>
    <x v="0"/>
    <s v="Direcção de Obras"/>
    <s v="03.16.11"/>
    <s v="Direcção de Obras"/>
    <s v="03.16.11"/>
    <x v="49"/>
    <x v="0"/>
    <x v="0"/>
    <x v="0"/>
    <x v="1"/>
    <x v="0"/>
    <x v="0"/>
    <x v="0"/>
    <x v="8"/>
    <s v="2024-10-23"/>
    <x v="3"/>
    <n v="1372"/>
    <x v="0"/>
    <m/>
    <x v="0"/>
    <m/>
    <x v="67"/>
    <n v="100474708"/>
    <x v="0"/>
    <x v="7"/>
    <s v="Direcção de Obras"/>
    <s v="ORI"/>
    <x v="0"/>
    <m/>
    <x v="0"/>
    <x v="0"/>
    <x v="0"/>
    <x v="0"/>
    <x v="0"/>
    <x v="0"/>
    <x v="0"/>
    <x v="0"/>
    <x v="0"/>
    <x v="0"/>
    <x v="0"/>
    <s v="Direcção de Obras"/>
    <x v="0"/>
    <x v="0"/>
    <x v="0"/>
    <x v="0"/>
    <x v="0"/>
    <x v="0"/>
    <x v="0"/>
    <x v="0"/>
    <x v="0"/>
    <x v="0"/>
    <x v="7"/>
    <x v="0"/>
    <s v="Pagamento de salário referente a 10-2024"/>
  </r>
  <r>
    <x v="0"/>
    <n v="0"/>
    <n v="0"/>
    <n v="0"/>
    <n v="15"/>
    <x v="3839"/>
    <x v="0"/>
    <x v="0"/>
    <x v="0"/>
    <s v="03.16.11"/>
    <x v="27"/>
    <x v="0"/>
    <x v="0"/>
    <s v="Direcção de Obras"/>
    <s v="03.16.11"/>
    <s v="Direcção de Obras"/>
    <s v="03.16.11"/>
    <x v="31"/>
    <x v="0"/>
    <x v="0"/>
    <x v="1"/>
    <x v="0"/>
    <x v="0"/>
    <x v="0"/>
    <x v="0"/>
    <x v="8"/>
    <s v="2024-10-23"/>
    <x v="3"/>
    <n v="15"/>
    <x v="0"/>
    <m/>
    <x v="0"/>
    <m/>
    <x v="18"/>
    <n v="100478987"/>
    <x v="0"/>
    <x v="5"/>
    <s v="Direcção de Obras"/>
    <s v="ORI"/>
    <x v="0"/>
    <m/>
    <x v="0"/>
    <x v="0"/>
    <x v="0"/>
    <x v="0"/>
    <x v="0"/>
    <x v="0"/>
    <x v="0"/>
    <x v="0"/>
    <x v="0"/>
    <x v="0"/>
    <x v="0"/>
    <s v="Direcção de Obras"/>
    <x v="0"/>
    <x v="0"/>
    <x v="0"/>
    <x v="0"/>
    <x v="0"/>
    <x v="0"/>
    <x v="0"/>
    <x v="0"/>
    <x v="0"/>
    <x v="0"/>
    <x v="5"/>
    <x v="0"/>
    <s v="Pagamento de salário referente a 10-2024"/>
  </r>
  <r>
    <x v="0"/>
    <n v="0"/>
    <n v="0"/>
    <n v="0"/>
    <n v="0"/>
    <x v="3839"/>
    <x v="0"/>
    <x v="0"/>
    <x v="0"/>
    <s v="03.16.11"/>
    <x v="27"/>
    <x v="0"/>
    <x v="0"/>
    <s v="Direcção de Obras"/>
    <s v="03.16.11"/>
    <s v="Direcção de Obras"/>
    <s v="03.16.11"/>
    <x v="29"/>
    <x v="0"/>
    <x v="0"/>
    <x v="0"/>
    <x v="0"/>
    <x v="0"/>
    <x v="0"/>
    <x v="0"/>
    <x v="8"/>
    <s v="2024-10-23"/>
    <x v="3"/>
    <n v="0"/>
    <x v="0"/>
    <m/>
    <x v="0"/>
    <m/>
    <x v="18"/>
    <n v="100478987"/>
    <x v="0"/>
    <x v="5"/>
    <s v="Direcção de Obras"/>
    <s v="ORI"/>
    <x v="0"/>
    <m/>
    <x v="0"/>
    <x v="0"/>
    <x v="0"/>
    <x v="0"/>
    <x v="0"/>
    <x v="0"/>
    <x v="0"/>
    <x v="0"/>
    <x v="0"/>
    <x v="0"/>
    <x v="0"/>
    <s v="Direcção de Obras"/>
    <x v="0"/>
    <x v="0"/>
    <x v="0"/>
    <x v="0"/>
    <x v="0"/>
    <x v="0"/>
    <x v="0"/>
    <x v="0"/>
    <x v="0"/>
    <x v="0"/>
    <x v="5"/>
    <x v="0"/>
    <s v="Pagamento de salário referente a 10-2024"/>
  </r>
  <r>
    <x v="0"/>
    <n v="0"/>
    <n v="0"/>
    <n v="0"/>
    <n v="61"/>
    <x v="3839"/>
    <x v="0"/>
    <x v="0"/>
    <x v="0"/>
    <s v="03.16.11"/>
    <x v="27"/>
    <x v="0"/>
    <x v="0"/>
    <s v="Direcção de Obras"/>
    <s v="03.16.11"/>
    <s v="Direcção de Obras"/>
    <s v="03.16.11"/>
    <x v="28"/>
    <x v="0"/>
    <x v="0"/>
    <x v="0"/>
    <x v="0"/>
    <x v="0"/>
    <x v="0"/>
    <x v="0"/>
    <x v="8"/>
    <s v="2024-10-23"/>
    <x v="3"/>
    <n v="61"/>
    <x v="0"/>
    <m/>
    <x v="0"/>
    <m/>
    <x v="18"/>
    <n v="100478987"/>
    <x v="0"/>
    <x v="5"/>
    <s v="Direcção de Obras"/>
    <s v="ORI"/>
    <x v="0"/>
    <m/>
    <x v="0"/>
    <x v="0"/>
    <x v="0"/>
    <x v="0"/>
    <x v="0"/>
    <x v="0"/>
    <x v="0"/>
    <x v="0"/>
    <x v="0"/>
    <x v="0"/>
    <x v="0"/>
    <s v="Direcção de Obras"/>
    <x v="0"/>
    <x v="0"/>
    <x v="0"/>
    <x v="0"/>
    <x v="0"/>
    <x v="0"/>
    <x v="0"/>
    <x v="0"/>
    <x v="0"/>
    <x v="0"/>
    <x v="5"/>
    <x v="0"/>
    <s v="Pagamento de salário referente a 10-2024"/>
  </r>
  <r>
    <x v="0"/>
    <n v="0"/>
    <n v="0"/>
    <n v="0"/>
    <n v="371"/>
    <x v="3839"/>
    <x v="0"/>
    <x v="0"/>
    <x v="0"/>
    <s v="03.16.11"/>
    <x v="27"/>
    <x v="0"/>
    <x v="0"/>
    <s v="Direcção de Obras"/>
    <s v="03.16.11"/>
    <s v="Direcção de Obras"/>
    <s v="03.16.11"/>
    <x v="30"/>
    <x v="0"/>
    <x v="0"/>
    <x v="0"/>
    <x v="1"/>
    <x v="0"/>
    <x v="0"/>
    <x v="0"/>
    <x v="8"/>
    <s v="2024-10-23"/>
    <x v="3"/>
    <n v="371"/>
    <x v="0"/>
    <m/>
    <x v="0"/>
    <m/>
    <x v="18"/>
    <n v="100478987"/>
    <x v="0"/>
    <x v="5"/>
    <s v="Direcção de Obras"/>
    <s v="ORI"/>
    <x v="0"/>
    <m/>
    <x v="0"/>
    <x v="0"/>
    <x v="0"/>
    <x v="0"/>
    <x v="0"/>
    <x v="0"/>
    <x v="0"/>
    <x v="0"/>
    <x v="0"/>
    <x v="0"/>
    <x v="0"/>
    <s v="Direcção de Obras"/>
    <x v="0"/>
    <x v="0"/>
    <x v="0"/>
    <x v="0"/>
    <x v="0"/>
    <x v="0"/>
    <x v="0"/>
    <x v="0"/>
    <x v="0"/>
    <x v="0"/>
    <x v="5"/>
    <x v="0"/>
    <s v="Pagamento de salário referente a 10-2024"/>
  </r>
  <r>
    <x v="0"/>
    <n v="0"/>
    <n v="0"/>
    <n v="0"/>
    <n v="432"/>
    <x v="3839"/>
    <x v="0"/>
    <x v="0"/>
    <x v="0"/>
    <s v="03.16.11"/>
    <x v="27"/>
    <x v="0"/>
    <x v="0"/>
    <s v="Direcção de Obras"/>
    <s v="03.16.11"/>
    <s v="Direcção de Obras"/>
    <s v="03.16.11"/>
    <x v="48"/>
    <x v="0"/>
    <x v="0"/>
    <x v="0"/>
    <x v="1"/>
    <x v="0"/>
    <x v="0"/>
    <x v="0"/>
    <x v="8"/>
    <s v="2024-10-23"/>
    <x v="3"/>
    <n v="432"/>
    <x v="0"/>
    <m/>
    <x v="0"/>
    <m/>
    <x v="18"/>
    <n v="100478987"/>
    <x v="0"/>
    <x v="5"/>
    <s v="Direcção de Obras"/>
    <s v="ORI"/>
    <x v="0"/>
    <m/>
    <x v="0"/>
    <x v="0"/>
    <x v="0"/>
    <x v="0"/>
    <x v="0"/>
    <x v="0"/>
    <x v="0"/>
    <x v="0"/>
    <x v="0"/>
    <x v="0"/>
    <x v="0"/>
    <s v="Direcção de Obras"/>
    <x v="0"/>
    <x v="0"/>
    <x v="0"/>
    <x v="0"/>
    <x v="0"/>
    <x v="0"/>
    <x v="0"/>
    <x v="0"/>
    <x v="0"/>
    <x v="0"/>
    <x v="5"/>
    <x v="0"/>
    <s v="Pagamento de salário referente a 10-2024"/>
  </r>
  <r>
    <x v="0"/>
    <n v="0"/>
    <n v="0"/>
    <n v="0"/>
    <n v="161"/>
    <x v="3839"/>
    <x v="0"/>
    <x v="0"/>
    <x v="0"/>
    <s v="03.16.11"/>
    <x v="27"/>
    <x v="0"/>
    <x v="0"/>
    <s v="Direcção de Obras"/>
    <s v="03.16.11"/>
    <s v="Direcção de Obras"/>
    <s v="03.16.11"/>
    <x v="49"/>
    <x v="0"/>
    <x v="0"/>
    <x v="0"/>
    <x v="1"/>
    <x v="0"/>
    <x v="0"/>
    <x v="0"/>
    <x v="8"/>
    <s v="2024-10-23"/>
    <x v="3"/>
    <n v="161"/>
    <x v="0"/>
    <m/>
    <x v="0"/>
    <m/>
    <x v="18"/>
    <n v="100478987"/>
    <x v="0"/>
    <x v="5"/>
    <s v="Direcção de Obras"/>
    <s v="ORI"/>
    <x v="0"/>
    <m/>
    <x v="0"/>
    <x v="0"/>
    <x v="0"/>
    <x v="0"/>
    <x v="0"/>
    <x v="0"/>
    <x v="0"/>
    <x v="0"/>
    <x v="0"/>
    <x v="0"/>
    <x v="0"/>
    <s v="Direcção de Obras"/>
    <x v="0"/>
    <x v="0"/>
    <x v="0"/>
    <x v="0"/>
    <x v="0"/>
    <x v="0"/>
    <x v="0"/>
    <x v="0"/>
    <x v="0"/>
    <x v="0"/>
    <x v="5"/>
    <x v="0"/>
    <s v="Pagamento de salário referente a 10-2024"/>
  </r>
  <r>
    <x v="1"/>
    <n v="0"/>
    <n v="0"/>
    <n v="0"/>
    <n v="195856"/>
    <x v="3840"/>
    <x v="0"/>
    <x v="0"/>
    <x v="0"/>
    <s v="01.27.06.42"/>
    <x v="22"/>
    <x v="1"/>
    <x v="1"/>
    <s v="Requalificação Urbana e habitação"/>
    <s v="01.27.06"/>
    <s v="Requalificação Urbana e habitação"/>
    <s v="01.27.06"/>
    <x v="1"/>
    <x v="0"/>
    <x v="0"/>
    <x v="0"/>
    <x v="0"/>
    <x v="1"/>
    <x v="1"/>
    <x v="0"/>
    <x v="6"/>
    <s v="2024-04-05"/>
    <x v="1"/>
    <n v="195856"/>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de relvado sintético de Manguinho, conforme anexo."/>
  </r>
  <r>
    <x v="2"/>
    <n v="0"/>
    <n v="0"/>
    <n v="0"/>
    <n v="52027"/>
    <x v="3841"/>
    <x v="0"/>
    <x v="0"/>
    <x v="0"/>
    <s v="80.02.10.26"/>
    <x v="13"/>
    <x v="2"/>
    <x v="2"/>
    <s v="Outros"/>
    <s v="80.02.10"/>
    <s v="Outros"/>
    <s v="80.02.10"/>
    <x v="27"/>
    <x v="0"/>
    <x v="5"/>
    <x v="8"/>
    <x v="1"/>
    <x v="2"/>
    <x v="0"/>
    <x v="0"/>
    <x v="6"/>
    <s v="2024-04-10"/>
    <x v="1"/>
    <n v="52027"/>
    <x v="0"/>
    <m/>
    <x v="0"/>
    <m/>
    <x v="14"/>
    <n v="100479234"/>
    <x v="0"/>
    <x v="0"/>
    <s v="Retenção Sansung"/>
    <s v="ORI"/>
    <x v="0"/>
    <s v="RS"/>
    <x v="0"/>
    <x v="0"/>
    <x v="0"/>
    <x v="0"/>
    <x v="0"/>
    <x v="0"/>
    <x v="0"/>
    <x v="0"/>
    <x v="0"/>
    <x v="0"/>
    <x v="0"/>
    <s v="Retenção Sansung"/>
    <x v="0"/>
    <x v="0"/>
    <x v="0"/>
    <x v="0"/>
    <x v="2"/>
    <x v="0"/>
    <x v="0"/>
    <x v="0"/>
    <x v="0"/>
    <x v="1"/>
    <x v="0"/>
    <x v="0"/>
    <s v=" Transferência dos descontos efetuada nos salário dos funcionários, referente o pagamento dos equipamento eletrónico, a favor da M&amp;J Tech, referente a mês de Março de 2024, conforme justificativo em anexo. "/>
  </r>
  <r>
    <x v="1"/>
    <n v="0"/>
    <n v="0"/>
    <n v="0"/>
    <n v="245387"/>
    <x v="3842"/>
    <x v="0"/>
    <x v="0"/>
    <x v="0"/>
    <s v="01.27.03.12"/>
    <x v="53"/>
    <x v="1"/>
    <x v="1"/>
    <s v="Gestão de Recursos Hídricos"/>
    <s v="01.27.03"/>
    <s v="Gestão de Recursos Hídricos"/>
    <s v="01.27.03"/>
    <x v="46"/>
    <x v="0"/>
    <x v="0"/>
    <x v="0"/>
    <x v="0"/>
    <x v="1"/>
    <x v="1"/>
    <x v="0"/>
    <x v="6"/>
    <s v="2024-04-11"/>
    <x v="1"/>
    <n v="245387"/>
    <x v="0"/>
    <m/>
    <x v="0"/>
    <m/>
    <x v="202"/>
    <n v="100479567"/>
    <x v="0"/>
    <x v="0"/>
    <s v="Ligações Domiciliarias em Jaquetão e Ribeira de Flamengos"/>
    <s v="ORI"/>
    <x v="0"/>
    <s v="LDJF"/>
    <x v="0"/>
    <x v="0"/>
    <x v="0"/>
    <x v="0"/>
    <x v="0"/>
    <x v="0"/>
    <x v="0"/>
    <x v="0"/>
    <x v="0"/>
    <x v="0"/>
    <x v="0"/>
    <s v="Ligações Domiciliarias em Jaquetão e Ribeira de Flamengos"/>
    <x v="0"/>
    <x v="0"/>
    <x v="0"/>
    <x v="0"/>
    <x v="1"/>
    <x v="0"/>
    <x v="0"/>
    <x v="0"/>
    <x v="0"/>
    <x v="0"/>
    <x v="0"/>
    <x v="0"/>
    <s v="Pagamento a favor de Pinto&amp; Cruz Cabo Verde, referente a matérias para ligação domiciliar de água na localidade de Lém Cardoso e Variante de Monte Pousada, conforme anexo"/>
  </r>
  <r>
    <x v="0"/>
    <n v="0"/>
    <n v="0"/>
    <n v="0"/>
    <n v="5610"/>
    <x v="3843"/>
    <x v="0"/>
    <x v="0"/>
    <x v="0"/>
    <s v="03.16.15"/>
    <x v="0"/>
    <x v="0"/>
    <x v="0"/>
    <s v="Direção Financeira"/>
    <s v="03.16.15"/>
    <s v="Direção Financeira"/>
    <s v="03.16.15"/>
    <x v="0"/>
    <x v="0"/>
    <x v="0"/>
    <x v="0"/>
    <x v="0"/>
    <x v="0"/>
    <x v="0"/>
    <x v="0"/>
    <x v="0"/>
    <s v="2024-01-08"/>
    <x v="0"/>
    <n v="5610"/>
    <x v="0"/>
    <m/>
    <x v="0"/>
    <m/>
    <x v="72"/>
    <n v="100393611"/>
    <x v="0"/>
    <x v="0"/>
    <s v="Direção Financeira"/>
    <s v="ORI"/>
    <x v="0"/>
    <m/>
    <x v="0"/>
    <x v="0"/>
    <x v="0"/>
    <x v="0"/>
    <x v="0"/>
    <x v="0"/>
    <x v="0"/>
    <x v="0"/>
    <x v="0"/>
    <x v="0"/>
    <x v="0"/>
    <s v="Direção Financeira"/>
    <x v="0"/>
    <x v="0"/>
    <x v="0"/>
    <x v="0"/>
    <x v="0"/>
    <x v="0"/>
    <x v="0"/>
    <x v="0"/>
    <x v="0"/>
    <x v="0"/>
    <x v="0"/>
    <x v="0"/>
    <s v="Pagamento a favor de Casa Guga Comercio e Representações Lda. referente a aquisição de filtro de ar L200, conforme anexo."/>
  </r>
  <r>
    <x v="0"/>
    <n v="0"/>
    <n v="0"/>
    <n v="0"/>
    <n v="14333"/>
    <x v="3844"/>
    <x v="0"/>
    <x v="0"/>
    <x v="0"/>
    <s v="03.16.15"/>
    <x v="0"/>
    <x v="0"/>
    <x v="0"/>
    <s v="Direção Financeira"/>
    <s v="03.16.15"/>
    <s v="Direção Financeira"/>
    <s v="03.16.15"/>
    <x v="5"/>
    <x v="0"/>
    <x v="0"/>
    <x v="1"/>
    <x v="0"/>
    <x v="0"/>
    <x v="0"/>
    <x v="0"/>
    <x v="6"/>
    <s v="2024-04-26"/>
    <x v="1"/>
    <n v="14333"/>
    <x v="0"/>
    <m/>
    <x v="0"/>
    <m/>
    <x v="267"/>
    <n v="100479605"/>
    <x v="0"/>
    <x v="0"/>
    <s v="Direção Financeira"/>
    <s v="ORI"/>
    <x v="0"/>
    <m/>
    <x v="0"/>
    <x v="0"/>
    <x v="0"/>
    <x v="0"/>
    <x v="0"/>
    <x v="0"/>
    <x v="0"/>
    <x v="0"/>
    <x v="0"/>
    <x v="0"/>
    <x v="0"/>
    <s v="Direção Financeira"/>
    <x v="0"/>
    <x v="0"/>
    <x v="0"/>
    <x v="0"/>
    <x v="0"/>
    <x v="0"/>
    <x v="0"/>
    <x v="0"/>
    <x v="0"/>
    <x v="0"/>
    <x v="0"/>
    <x v="0"/>
    <s v="Pagamento referente a subsidio  de prestação de serviço do senhor Adilson Monteiro, referente ao mês de abril de 2024, conforme anexo.  "/>
  </r>
  <r>
    <x v="0"/>
    <n v="0"/>
    <n v="0"/>
    <n v="0"/>
    <n v="15000"/>
    <x v="3845"/>
    <x v="0"/>
    <x v="0"/>
    <x v="0"/>
    <s v="01.25.04.22"/>
    <x v="7"/>
    <x v="3"/>
    <x v="3"/>
    <s v="Cultura"/>
    <s v="01.25.04"/>
    <s v="Cultura"/>
    <s v="01.25.04"/>
    <x v="4"/>
    <x v="0"/>
    <x v="2"/>
    <x v="2"/>
    <x v="0"/>
    <x v="1"/>
    <x v="0"/>
    <x v="0"/>
    <x v="3"/>
    <s v="2024-05-20"/>
    <x v="1"/>
    <n v="15000"/>
    <x v="0"/>
    <m/>
    <x v="0"/>
    <m/>
    <x v="168"/>
    <n v="10047896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serviço de dois deslocação feita com grupos de batucadeira da ribeira de São Miguel (Varanda) para participar no evento cultural realizado na cidade da Praia, conforme anexo."/>
  </r>
  <r>
    <x v="0"/>
    <n v="0"/>
    <n v="0"/>
    <n v="0"/>
    <n v="161000"/>
    <x v="3846"/>
    <x v="0"/>
    <x v="0"/>
    <x v="0"/>
    <s v="01.25.05.12"/>
    <x v="10"/>
    <x v="3"/>
    <x v="3"/>
    <s v="Saúde"/>
    <s v="01.25.05"/>
    <s v="Saúde"/>
    <s v="01.25.05"/>
    <x v="7"/>
    <x v="0"/>
    <x v="4"/>
    <x v="4"/>
    <x v="0"/>
    <x v="1"/>
    <x v="0"/>
    <x v="0"/>
    <x v="3"/>
    <s v="2024-05-31"/>
    <x v="1"/>
    <n v="161000"/>
    <x v="0"/>
    <m/>
    <x v="0"/>
    <m/>
    <x v="22"/>
    <n v="100478657"/>
    <x v="0"/>
    <x v="0"/>
    <s v="Promoção e Inclusão Social"/>
    <s v="ORI"/>
    <x v="0"/>
    <m/>
    <x v="0"/>
    <x v="0"/>
    <x v="0"/>
    <x v="0"/>
    <x v="0"/>
    <x v="0"/>
    <x v="0"/>
    <x v="0"/>
    <x v="0"/>
    <x v="0"/>
    <x v="0"/>
    <s v="Promoção e Inclusão Social"/>
    <x v="0"/>
    <x v="0"/>
    <x v="0"/>
    <x v="0"/>
    <x v="1"/>
    <x v="0"/>
    <x v="0"/>
    <x v="0"/>
    <x v="0"/>
    <x v="0"/>
    <x v="0"/>
    <x v="0"/>
    <s v="Pagamento a favor da Translux Comercio e Serviços, para a aquisição de reparação eletrónica da viatura ambulância da CMSM, conforme anexo."/>
  </r>
  <r>
    <x v="0"/>
    <n v="0"/>
    <n v="0"/>
    <n v="0"/>
    <n v="80408"/>
    <x v="3847"/>
    <x v="0"/>
    <x v="1"/>
    <x v="0"/>
    <s v="03.03.10"/>
    <x v="8"/>
    <x v="0"/>
    <x v="4"/>
    <s v="Receitas Da Câmara"/>
    <s v="03.03.10"/>
    <s v="Receitas Da Câmara"/>
    <s v="03.03.10"/>
    <x v="18"/>
    <x v="0"/>
    <x v="0"/>
    <x v="0"/>
    <x v="0"/>
    <x v="0"/>
    <x v="2"/>
    <x v="0"/>
    <x v="4"/>
    <s v="2024-06-28"/>
    <x v="1"/>
    <n v="8040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220"/>
    <x v="3848"/>
    <x v="0"/>
    <x v="1"/>
    <x v="0"/>
    <s v="03.03.10"/>
    <x v="8"/>
    <x v="0"/>
    <x v="4"/>
    <s v="Receitas Da Câmara"/>
    <s v="03.03.10"/>
    <s v="Receitas Da Câmara"/>
    <s v="03.03.10"/>
    <x v="10"/>
    <x v="0"/>
    <x v="3"/>
    <x v="3"/>
    <x v="0"/>
    <x v="0"/>
    <x v="2"/>
    <x v="0"/>
    <x v="4"/>
    <s v="2024-06-28"/>
    <x v="1"/>
    <n v="112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3849"/>
    <x v="0"/>
    <x v="1"/>
    <x v="0"/>
    <s v="03.03.10"/>
    <x v="8"/>
    <x v="0"/>
    <x v="4"/>
    <s v="Receitas Da Câmara"/>
    <s v="03.03.10"/>
    <s v="Receitas Da Câmara"/>
    <s v="03.03.10"/>
    <x v="21"/>
    <x v="0"/>
    <x v="3"/>
    <x v="3"/>
    <x v="0"/>
    <x v="0"/>
    <x v="2"/>
    <x v="0"/>
    <x v="4"/>
    <s v="2024-06-28"/>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800"/>
    <x v="3850"/>
    <x v="0"/>
    <x v="1"/>
    <x v="0"/>
    <s v="03.03.10"/>
    <x v="8"/>
    <x v="0"/>
    <x v="4"/>
    <s v="Receitas Da Câmara"/>
    <s v="03.03.10"/>
    <s v="Receitas Da Câmara"/>
    <s v="03.03.10"/>
    <x v="11"/>
    <x v="0"/>
    <x v="0"/>
    <x v="5"/>
    <x v="0"/>
    <x v="0"/>
    <x v="2"/>
    <x v="0"/>
    <x v="4"/>
    <s v="2024-06-28"/>
    <x v="1"/>
    <n v="20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940"/>
    <x v="3851"/>
    <x v="0"/>
    <x v="1"/>
    <x v="0"/>
    <s v="03.03.10"/>
    <x v="8"/>
    <x v="0"/>
    <x v="4"/>
    <s v="Receitas Da Câmara"/>
    <s v="03.03.10"/>
    <s v="Receitas Da Câmara"/>
    <s v="03.03.10"/>
    <x v="12"/>
    <x v="0"/>
    <x v="3"/>
    <x v="3"/>
    <x v="0"/>
    <x v="0"/>
    <x v="2"/>
    <x v="0"/>
    <x v="4"/>
    <s v="2024-06-28"/>
    <x v="1"/>
    <n v="289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350"/>
    <x v="3852"/>
    <x v="0"/>
    <x v="1"/>
    <x v="0"/>
    <s v="03.03.10"/>
    <x v="8"/>
    <x v="0"/>
    <x v="4"/>
    <s v="Receitas Da Câmara"/>
    <s v="03.03.10"/>
    <s v="Receitas Da Câmara"/>
    <s v="03.03.10"/>
    <x v="17"/>
    <x v="0"/>
    <x v="3"/>
    <x v="3"/>
    <x v="0"/>
    <x v="0"/>
    <x v="2"/>
    <x v="0"/>
    <x v="4"/>
    <s v="2024-06-28"/>
    <x v="1"/>
    <n v="103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90"/>
    <x v="3853"/>
    <x v="0"/>
    <x v="1"/>
    <x v="0"/>
    <s v="03.03.10"/>
    <x v="8"/>
    <x v="0"/>
    <x v="4"/>
    <s v="Receitas Da Câmara"/>
    <s v="03.03.10"/>
    <s v="Receitas Da Câmara"/>
    <s v="03.03.10"/>
    <x v="6"/>
    <x v="0"/>
    <x v="3"/>
    <x v="3"/>
    <x v="0"/>
    <x v="0"/>
    <x v="2"/>
    <x v="0"/>
    <x v="4"/>
    <s v="2024-06-28"/>
    <x v="1"/>
    <n v="33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0"/>
    <x v="3854"/>
    <x v="0"/>
    <x v="1"/>
    <x v="0"/>
    <s v="03.03.10"/>
    <x v="8"/>
    <x v="0"/>
    <x v="4"/>
    <s v="Receitas Da Câmara"/>
    <s v="03.03.10"/>
    <s v="Receitas Da Câmara"/>
    <s v="03.03.10"/>
    <x v="8"/>
    <x v="0"/>
    <x v="3"/>
    <x v="3"/>
    <x v="0"/>
    <x v="0"/>
    <x v="2"/>
    <x v="0"/>
    <x v="4"/>
    <s v="2024-06-28"/>
    <x v="1"/>
    <n v="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3855"/>
    <x v="0"/>
    <x v="1"/>
    <x v="0"/>
    <s v="03.03.10"/>
    <x v="8"/>
    <x v="0"/>
    <x v="4"/>
    <s v="Receitas Da Câmara"/>
    <s v="03.03.10"/>
    <s v="Receitas Da Câmara"/>
    <s v="03.03.10"/>
    <x v="20"/>
    <x v="0"/>
    <x v="3"/>
    <x v="3"/>
    <x v="0"/>
    <x v="0"/>
    <x v="2"/>
    <x v="0"/>
    <x v="4"/>
    <s v="2024-06-28"/>
    <x v="1"/>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53"/>
    <x v="3856"/>
    <x v="0"/>
    <x v="1"/>
    <x v="0"/>
    <s v="03.03.10"/>
    <x v="8"/>
    <x v="0"/>
    <x v="4"/>
    <s v="Receitas Da Câmara"/>
    <s v="03.03.10"/>
    <s v="Receitas Da Câmara"/>
    <s v="03.03.10"/>
    <x v="9"/>
    <x v="0"/>
    <x v="3"/>
    <x v="3"/>
    <x v="0"/>
    <x v="0"/>
    <x v="2"/>
    <x v="0"/>
    <x v="4"/>
    <s v="2024-06-28"/>
    <x v="1"/>
    <n v="5553"/>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50000"/>
    <x v="3857"/>
    <x v="0"/>
    <x v="1"/>
    <x v="0"/>
    <s v="03.03.10"/>
    <x v="8"/>
    <x v="0"/>
    <x v="4"/>
    <s v="Receitas Da Câmara"/>
    <s v="03.03.10"/>
    <s v="Receitas Da Câmara"/>
    <s v="03.03.10"/>
    <x v="15"/>
    <x v="0"/>
    <x v="0"/>
    <x v="0"/>
    <x v="0"/>
    <x v="0"/>
    <x v="2"/>
    <x v="0"/>
    <x v="4"/>
    <s v="2024-06-28"/>
    <x v="1"/>
    <n v="1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00"/>
    <x v="3858"/>
    <x v="0"/>
    <x v="1"/>
    <x v="0"/>
    <s v="03.03.10"/>
    <x v="8"/>
    <x v="0"/>
    <x v="4"/>
    <s v="Receitas Da Câmara"/>
    <s v="03.03.10"/>
    <s v="Receitas Da Câmara"/>
    <s v="03.03.10"/>
    <x v="42"/>
    <x v="0"/>
    <x v="3"/>
    <x v="3"/>
    <x v="0"/>
    <x v="0"/>
    <x v="2"/>
    <x v="0"/>
    <x v="4"/>
    <s v="2024-06-28"/>
    <x v="1"/>
    <n v="3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55"/>
    <x v="3859"/>
    <x v="0"/>
    <x v="1"/>
    <x v="0"/>
    <s v="03.03.10"/>
    <x v="8"/>
    <x v="0"/>
    <x v="4"/>
    <s v="Receitas Da Câmara"/>
    <s v="03.03.10"/>
    <s v="Receitas Da Câmara"/>
    <s v="03.03.10"/>
    <x v="76"/>
    <x v="0"/>
    <x v="3"/>
    <x v="7"/>
    <x v="0"/>
    <x v="0"/>
    <x v="2"/>
    <x v="0"/>
    <x v="4"/>
    <s v="2024-06-28"/>
    <x v="1"/>
    <n v="105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400"/>
    <x v="3860"/>
    <x v="0"/>
    <x v="1"/>
    <x v="0"/>
    <s v="03.03.10"/>
    <x v="8"/>
    <x v="0"/>
    <x v="4"/>
    <s v="Receitas Da Câmara"/>
    <s v="03.03.10"/>
    <s v="Receitas Da Câmara"/>
    <s v="03.03.10"/>
    <x v="11"/>
    <x v="0"/>
    <x v="0"/>
    <x v="5"/>
    <x v="0"/>
    <x v="0"/>
    <x v="2"/>
    <x v="0"/>
    <x v="9"/>
    <s v="2024-07-02"/>
    <x v="2"/>
    <n v="1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702"/>
    <x v="3861"/>
    <x v="0"/>
    <x v="1"/>
    <x v="0"/>
    <s v="03.03.10"/>
    <x v="8"/>
    <x v="0"/>
    <x v="4"/>
    <s v="Receitas Da Câmara"/>
    <s v="03.03.10"/>
    <s v="Receitas Da Câmara"/>
    <s v="03.03.10"/>
    <x v="9"/>
    <x v="0"/>
    <x v="3"/>
    <x v="3"/>
    <x v="0"/>
    <x v="0"/>
    <x v="2"/>
    <x v="0"/>
    <x v="9"/>
    <s v="2024-07-02"/>
    <x v="2"/>
    <n v="970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70"/>
    <x v="3862"/>
    <x v="0"/>
    <x v="1"/>
    <x v="0"/>
    <s v="03.03.10"/>
    <x v="8"/>
    <x v="0"/>
    <x v="4"/>
    <s v="Receitas Da Câmara"/>
    <s v="03.03.10"/>
    <s v="Receitas Da Câmara"/>
    <s v="03.03.10"/>
    <x v="13"/>
    <x v="0"/>
    <x v="3"/>
    <x v="3"/>
    <x v="0"/>
    <x v="0"/>
    <x v="2"/>
    <x v="0"/>
    <x v="9"/>
    <s v="2024-07-02"/>
    <x v="2"/>
    <n v="92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00"/>
    <x v="3863"/>
    <x v="0"/>
    <x v="1"/>
    <x v="0"/>
    <s v="03.03.10"/>
    <x v="8"/>
    <x v="0"/>
    <x v="4"/>
    <s v="Receitas Da Câmara"/>
    <s v="03.03.10"/>
    <s v="Receitas Da Câmara"/>
    <s v="03.03.10"/>
    <x v="12"/>
    <x v="0"/>
    <x v="3"/>
    <x v="3"/>
    <x v="0"/>
    <x v="0"/>
    <x v="2"/>
    <x v="0"/>
    <x v="9"/>
    <s v="2024-07-02"/>
    <x v="2"/>
    <n v="10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3864"/>
    <x v="0"/>
    <x v="1"/>
    <x v="0"/>
    <s v="03.03.10"/>
    <x v="8"/>
    <x v="0"/>
    <x v="4"/>
    <s v="Receitas Da Câmara"/>
    <s v="03.03.10"/>
    <s v="Receitas Da Câmara"/>
    <s v="03.03.10"/>
    <x v="6"/>
    <x v="0"/>
    <x v="3"/>
    <x v="3"/>
    <x v="0"/>
    <x v="0"/>
    <x v="2"/>
    <x v="0"/>
    <x v="9"/>
    <s v="2024-07-02"/>
    <x v="2"/>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50"/>
    <x v="3865"/>
    <x v="0"/>
    <x v="1"/>
    <x v="0"/>
    <s v="03.03.10"/>
    <x v="8"/>
    <x v="0"/>
    <x v="4"/>
    <s v="Receitas Da Câmara"/>
    <s v="03.03.10"/>
    <s v="Receitas Da Câmara"/>
    <s v="03.03.10"/>
    <x v="10"/>
    <x v="0"/>
    <x v="3"/>
    <x v="3"/>
    <x v="0"/>
    <x v="0"/>
    <x v="2"/>
    <x v="0"/>
    <x v="9"/>
    <s v="2024-07-02"/>
    <x v="2"/>
    <n v="1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
    <x v="3866"/>
    <x v="0"/>
    <x v="1"/>
    <x v="0"/>
    <s v="03.03.10"/>
    <x v="8"/>
    <x v="0"/>
    <x v="4"/>
    <s v="Receitas Da Câmara"/>
    <s v="03.03.10"/>
    <s v="Receitas Da Câmara"/>
    <s v="03.03.10"/>
    <x v="8"/>
    <x v="0"/>
    <x v="3"/>
    <x v="3"/>
    <x v="0"/>
    <x v="0"/>
    <x v="2"/>
    <x v="0"/>
    <x v="9"/>
    <s v="2024-07-02"/>
    <x v="2"/>
    <n v="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6"/>
    <x v="3867"/>
    <x v="0"/>
    <x v="1"/>
    <x v="0"/>
    <s v="03.03.10"/>
    <x v="8"/>
    <x v="0"/>
    <x v="4"/>
    <s v="Receitas Da Câmara"/>
    <s v="03.03.10"/>
    <s v="Receitas Da Câmara"/>
    <s v="03.03.10"/>
    <x v="17"/>
    <x v="0"/>
    <x v="3"/>
    <x v="3"/>
    <x v="0"/>
    <x v="0"/>
    <x v="2"/>
    <x v="0"/>
    <x v="9"/>
    <s v="2024-07-02"/>
    <x v="2"/>
    <n v="100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805"/>
    <x v="3868"/>
    <x v="0"/>
    <x v="1"/>
    <x v="0"/>
    <s v="03.03.10"/>
    <x v="8"/>
    <x v="0"/>
    <x v="4"/>
    <s v="Receitas Da Câmara"/>
    <s v="03.03.10"/>
    <s v="Receitas Da Câmara"/>
    <s v="03.03.10"/>
    <x v="18"/>
    <x v="0"/>
    <x v="0"/>
    <x v="0"/>
    <x v="0"/>
    <x v="0"/>
    <x v="2"/>
    <x v="0"/>
    <x v="9"/>
    <s v="2024-07-02"/>
    <x v="2"/>
    <n v="788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3869"/>
    <x v="0"/>
    <x v="1"/>
    <x v="0"/>
    <s v="03.03.10"/>
    <x v="8"/>
    <x v="0"/>
    <x v="4"/>
    <s v="Receitas Da Câmara"/>
    <s v="03.03.10"/>
    <s v="Receitas Da Câmara"/>
    <s v="03.03.10"/>
    <x v="42"/>
    <x v="0"/>
    <x v="3"/>
    <x v="3"/>
    <x v="0"/>
    <x v="0"/>
    <x v="2"/>
    <x v="0"/>
    <x v="9"/>
    <s v="2024-07-02"/>
    <x v="2"/>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0"/>
    <x v="3870"/>
    <x v="0"/>
    <x v="1"/>
    <x v="0"/>
    <s v="03.03.10"/>
    <x v="8"/>
    <x v="0"/>
    <x v="4"/>
    <s v="Receitas Da Câmara"/>
    <s v="03.03.10"/>
    <s v="Receitas Da Câmara"/>
    <s v="03.03.10"/>
    <x v="76"/>
    <x v="0"/>
    <x v="3"/>
    <x v="7"/>
    <x v="0"/>
    <x v="0"/>
    <x v="2"/>
    <x v="0"/>
    <x v="9"/>
    <s v="2024-07-02"/>
    <x v="2"/>
    <n v="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6023"/>
    <x v="3871"/>
    <x v="0"/>
    <x v="1"/>
    <x v="0"/>
    <s v="03.03.10"/>
    <x v="8"/>
    <x v="0"/>
    <x v="4"/>
    <s v="Receitas Da Câmara"/>
    <s v="03.03.10"/>
    <s v="Receitas Da Câmara"/>
    <s v="03.03.10"/>
    <x v="18"/>
    <x v="0"/>
    <x v="0"/>
    <x v="0"/>
    <x v="0"/>
    <x v="0"/>
    <x v="2"/>
    <x v="0"/>
    <x v="9"/>
    <s v="2024-07-03"/>
    <x v="2"/>
    <n v="1560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3872"/>
    <x v="0"/>
    <x v="1"/>
    <x v="0"/>
    <s v="03.03.10"/>
    <x v="8"/>
    <x v="0"/>
    <x v="4"/>
    <s v="Receitas Da Câmara"/>
    <s v="03.03.10"/>
    <s v="Receitas Da Câmara"/>
    <s v="03.03.10"/>
    <x v="9"/>
    <x v="0"/>
    <x v="3"/>
    <x v="3"/>
    <x v="0"/>
    <x v="0"/>
    <x v="2"/>
    <x v="0"/>
    <x v="9"/>
    <s v="2024-07-03"/>
    <x v="2"/>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
    <x v="3873"/>
    <x v="0"/>
    <x v="1"/>
    <x v="0"/>
    <s v="03.03.10"/>
    <x v="8"/>
    <x v="0"/>
    <x v="4"/>
    <s v="Receitas Da Câmara"/>
    <s v="03.03.10"/>
    <s v="Receitas Da Câmara"/>
    <s v="03.03.10"/>
    <x v="8"/>
    <x v="0"/>
    <x v="3"/>
    <x v="3"/>
    <x v="0"/>
    <x v="0"/>
    <x v="2"/>
    <x v="0"/>
    <x v="9"/>
    <s v="2024-07-03"/>
    <x v="2"/>
    <n v="26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67800"/>
    <x v="3874"/>
    <x v="0"/>
    <x v="1"/>
    <x v="0"/>
    <s v="03.03.10"/>
    <x v="8"/>
    <x v="0"/>
    <x v="4"/>
    <s v="Receitas Da Câmara"/>
    <s v="03.03.10"/>
    <s v="Receitas Da Câmara"/>
    <s v="03.03.10"/>
    <x v="15"/>
    <x v="0"/>
    <x v="0"/>
    <x v="0"/>
    <x v="0"/>
    <x v="0"/>
    <x v="2"/>
    <x v="0"/>
    <x v="9"/>
    <s v="2024-07-03"/>
    <x v="2"/>
    <n v="467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300"/>
    <x v="3875"/>
    <x v="0"/>
    <x v="1"/>
    <x v="0"/>
    <s v="03.03.10"/>
    <x v="8"/>
    <x v="0"/>
    <x v="4"/>
    <s v="Receitas Da Câmara"/>
    <s v="03.03.10"/>
    <s v="Receitas Da Câmara"/>
    <s v="03.03.10"/>
    <x v="10"/>
    <x v="0"/>
    <x v="3"/>
    <x v="3"/>
    <x v="0"/>
    <x v="0"/>
    <x v="2"/>
    <x v="0"/>
    <x v="9"/>
    <s v="2024-07-03"/>
    <x v="2"/>
    <n v="4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3876"/>
    <x v="0"/>
    <x v="1"/>
    <x v="0"/>
    <s v="03.03.10"/>
    <x v="8"/>
    <x v="0"/>
    <x v="4"/>
    <s v="Receitas Da Câmara"/>
    <s v="03.03.10"/>
    <s v="Receitas Da Câmara"/>
    <s v="03.03.10"/>
    <x v="13"/>
    <x v="0"/>
    <x v="3"/>
    <x v="3"/>
    <x v="0"/>
    <x v="0"/>
    <x v="2"/>
    <x v="0"/>
    <x v="9"/>
    <s v="2024-07-03"/>
    <x v="2"/>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0"/>
    <x v="3877"/>
    <x v="0"/>
    <x v="1"/>
    <x v="0"/>
    <s v="03.03.10"/>
    <x v="8"/>
    <x v="0"/>
    <x v="4"/>
    <s v="Receitas Da Câmara"/>
    <s v="03.03.10"/>
    <s v="Receitas Da Câmara"/>
    <s v="03.03.10"/>
    <x v="25"/>
    <x v="0"/>
    <x v="3"/>
    <x v="3"/>
    <x v="0"/>
    <x v="0"/>
    <x v="2"/>
    <x v="0"/>
    <x v="9"/>
    <s v="2024-07-03"/>
    <x v="2"/>
    <n v="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50"/>
    <x v="3878"/>
    <x v="0"/>
    <x v="1"/>
    <x v="0"/>
    <s v="03.03.10"/>
    <x v="8"/>
    <x v="0"/>
    <x v="4"/>
    <s v="Receitas Da Câmara"/>
    <s v="03.03.10"/>
    <s v="Receitas Da Câmara"/>
    <s v="03.03.10"/>
    <x v="17"/>
    <x v="0"/>
    <x v="3"/>
    <x v="3"/>
    <x v="0"/>
    <x v="0"/>
    <x v="2"/>
    <x v="0"/>
    <x v="9"/>
    <s v="2024-07-03"/>
    <x v="2"/>
    <n v="1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3879"/>
    <x v="0"/>
    <x v="1"/>
    <x v="0"/>
    <s v="03.03.10"/>
    <x v="8"/>
    <x v="0"/>
    <x v="4"/>
    <s v="Receitas Da Câmara"/>
    <s v="03.03.10"/>
    <s v="Receitas Da Câmara"/>
    <s v="03.03.10"/>
    <x v="21"/>
    <x v="0"/>
    <x v="3"/>
    <x v="3"/>
    <x v="0"/>
    <x v="0"/>
    <x v="2"/>
    <x v="0"/>
    <x v="9"/>
    <s v="2024-07-03"/>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0"/>
    <x v="3880"/>
    <x v="0"/>
    <x v="1"/>
    <x v="0"/>
    <s v="03.03.10"/>
    <x v="8"/>
    <x v="0"/>
    <x v="4"/>
    <s v="Receitas Da Câmara"/>
    <s v="03.03.10"/>
    <s v="Receitas Da Câmara"/>
    <s v="03.03.10"/>
    <x v="26"/>
    <x v="0"/>
    <x v="3"/>
    <x v="3"/>
    <x v="0"/>
    <x v="0"/>
    <x v="2"/>
    <x v="0"/>
    <x v="9"/>
    <s v="2024-07-03"/>
    <x v="2"/>
    <n v="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700"/>
    <x v="3881"/>
    <x v="0"/>
    <x v="1"/>
    <x v="0"/>
    <s v="03.03.10"/>
    <x v="8"/>
    <x v="0"/>
    <x v="4"/>
    <s v="Receitas Da Câmara"/>
    <s v="03.03.10"/>
    <s v="Receitas Da Câmara"/>
    <s v="03.03.10"/>
    <x v="11"/>
    <x v="0"/>
    <x v="0"/>
    <x v="5"/>
    <x v="0"/>
    <x v="0"/>
    <x v="2"/>
    <x v="0"/>
    <x v="9"/>
    <s v="2024-07-03"/>
    <x v="2"/>
    <n v="177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400"/>
    <x v="3882"/>
    <x v="0"/>
    <x v="0"/>
    <x v="0"/>
    <s v="01.23.04.14"/>
    <x v="48"/>
    <x v="7"/>
    <x v="8"/>
    <s v="Ambiente"/>
    <s v="01.23.04"/>
    <s v="Ambiente"/>
    <s v="01.23.04"/>
    <x v="1"/>
    <x v="0"/>
    <x v="0"/>
    <x v="0"/>
    <x v="0"/>
    <x v="1"/>
    <x v="1"/>
    <x v="0"/>
    <x v="9"/>
    <s v="2024-07-23"/>
    <x v="2"/>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 criação e manutenção de espaços verdes referente ao mês de julho de 2024, conforme anexo."/>
  </r>
  <r>
    <x v="1"/>
    <n v="0"/>
    <n v="0"/>
    <n v="0"/>
    <n v="13600"/>
    <x v="3882"/>
    <x v="0"/>
    <x v="0"/>
    <x v="0"/>
    <s v="01.23.04.14"/>
    <x v="48"/>
    <x v="7"/>
    <x v="8"/>
    <s v="Ambiente"/>
    <s v="01.23.04"/>
    <s v="Ambiente"/>
    <s v="01.23.04"/>
    <x v="1"/>
    <x v="0"/>
    <x v="0"/>
    <x v="0"/>
    <x v="0"/>
    <x v="1"/>
    <x v="1"/>
    <x v="0"/>
    <x v="9"/>
    <s v="2024-07-23"/>
    <x v="2"/>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 criação e manutenção de espaços verdes referente ao mês de julho de 2024, conforme anexo."/>
  </r>
  <r>
    <x v="0"/>
    <n v="0"/>
    <n v="0"/>
    <n v="0"/>
    <n v="10000"/>
    <x v="3883"/>
    <x v="0"/>
    <x v="0"/>
    <x v="0"/>
    <s v="01.25.04.22"/>
    <x v="7"/>
    <x v="3"/>
    <x v="3"/>
    <s v="Cultura"/>
    <s v="01.25.04"/>
    <s v="Cultura"/>
    <s v="01.25.04"/>
    <x v="4"/>
    <x v="0"/>
    <x v="2"/>
    <x v="2"/>
    <x v="0"/>
    <x v="1"/>
    <x v="0"/>
    <x v="0"/>
    <x v="5"/>
    <s v="2024-08-23"/>
    <x v="2"/>
    <n v="10000"/>
    <x v="0"/>
    <m/>
    <x v="0"/>
    <m/>
    <x v="543"/>
    <n v="100475906"/>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pelos serviços prestados a noite nas vendas de free pass durante dias 09 e 10 de agosto/2024- Festival Calheta 2024, conforme anexo."/>
  </r>
  <r>
    <x v="0"/>
    <n v="0"/>
    <n v="0"/>
    <n v="0"/>
    <n v="10834"/>
    <x v="3884"/>
    <x v="0"/>
    <x v="1"/>
    <x v="0"/>
    <s v="80.02.01"/>
    <x v="2"/>
    <x v="2"/>
    <x v="2"/>
    <s v="Retenções Iur"/>
    <s v="80.02.01"/>
    <s v="Retenções Iur"/>
    <s v="80.02.01"/>
    <x v="2"/>
    <x v="0"/>
    <x v="1"/>
    <x v="0"/>
    <x v="1"/>
    <x v="2"/>
    <x v="2"/>
    <x v="0"/>
    <x v="5"/>
    <s v="2024-08-28"/>
    <x v="2"/>
    <n v="10834"/>
    <x v="0"/>
    <m/>
    <x v="0"/>
    <m/>
    <x v="2"/>
    <n v="100474696"/>
    <x v="0"/>
    <x v="0"/>
    <s v="Retenções Iur"/>
    <s v="ORI"/>
    <x v="0"/>
    <s v="RIUR"/>
    <x v="0"/>
    <x v="0"/>
    <x v="0"/>
    <x v="0"/>
    <x v="0"/>
    <x v="0"/>
    <x v="0"/>
    <x v="0"/>
    <x v="0"/>
    <x v="0"/>
    <x v="0"/>
    <s v="Retenções Iur"/>
    <x v="0"/>
    <x v="0"/>
    <x v="0"/>
    <x v="0"/>
    <x v="2"/>
    <x v="0"/>
    <x v="0"/>
    <x v="0"/>
    <x v="0"/>
    <x v="1"/>
    <x v="0"/>
    <x v="0"/>
    <s v="RETENCAO OT"/>
  </r>
  <r>
    <x v="0"/>
    <n v="0"/>
    <n v="0"/>
    <n v="0"/>
    <n v="19413"/>
    <x v="3885"/>
    <x v="0"/>
    <x v="1"/>
    <x v="0"/>
    <s v="80.02.10.01"/>
    <x v="16"/>
    <x v="2"/>
    <x v="2"/>
    <s v="Outros"/>
    <s v="80.02.10"/>
    <s v="Outros"/>
    <s v="80.02.10"/>
    <x v="37"/>
    <x v="0"/>
    <x v="1"/>
    <x v="0"/>
    <x v="1"/>
    <x v="2"/>
    <x v="2"/>
    <x v="0"/>
    <x v="5"/>
    <s v="2024-08-28"/>
    <x v="2"/>
    <n v="194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90"/>
    <x v="3886"/>
    <x v="0"/>
    <x v="1"/>
    <x v="0"/>
    <s v="80.02.10.02"/>
    <x v="42"/>
    <x v="2"/>
    <x v="2"/>
    <s v="Outros"/>
    <s v="80.02.10"/>
    <s v="Outros"/>
    <s v="80.02.10"/>
    <x v="67"/>
    <x v="0"/>
    <x v="1"/>
    <x v="0"/>
    <x v="1"/>
    <x v="2"/>
    <x v="2"/>
    <x v="0"/>
    <x v="5"/>
    <s v="2024-08-28"/>
    <x v="2"/>
    <n v="690"/>
    <x v="0"/>
    <m/>
    <x v="0"/>
    <m/>
    <x v="16"/>
    <n v="100474707"/>
    <x v="0"/>
    <x v="0"/>
    <s v="Retençoes STAPS"/>
    <s v="ORI"/>
    <x v="0"/>
    <s v="RSND"/>
    <x v="0"/>
    <x v="0"/>
    <x v="0"/>
    <x v="0"/>
    <x v="0"/>
    <x v="0"/>
    <x v="0"/>
    <x v="0"/>
    <x v="0"/>
    <x v="0"/>
    <x v="0"/>
    <s v="Retençoes STAPS"/>
    <x v="0"/>
    <x v="0"/>
    <x v="0"/>
    <x v="0"/>
    <x v="2"/>
    <x v="0"/>
    <x v="0"/>
    <x v="0"/>
    <x v="0"/>
    <x v="1"/>
    <x v="0"/>
    <x v="0"/>
    <s v="RETENCAO OT"/>
  </r>
  <r>
    <x v="0"/>
    <n v="0"/>
    <n v="0"/>
    <n v="0"/>
    <n v="8123"/>
    <x v="3887"/>
    <x v="0"/>
    <x v="1"/>
    <x v="0"/>
    <s v="80.02.10.26"/>
    <x v="13"/>
    <x v="2"/>
    <x v="2"/>
    <s v="Outros"/>
    <s v="80.02.10"/>
    <s v="Outros"/>
    <s v="80.02.10"/>
    <x v="34"/>
    <x v="0"/>
    <x v="1"/>
    <x v="9"/>
    <x v="1"/>
    <x v="2"/>
    <x v="2"/>
    <x v="0"/>
    <x v="5"/>
    <s v="2024-08-28"/>
    <x v="2"/>
    <n v="8123"/>
    <x v="0"/>
    <m/>
    <x v="0"/>
    <m/>
    <x v="15"/>
    <n v="100479277"/>
    <x v="0"/>
    <x v="0"/>
    <s v="Retenção Sansung"/>
    <s v="ORI"/>
    <x v="0"/>
    <s v="RS"/>
    <x v="0"/>
    <x v="0"/>
    <x v="0"/>
    <x v="0"/>
    <x v="0"/>
    <x v="0"/>
    <x v="0"/>
    <x v="0"/>
    <x v="0"/>
    <x v="0"/>
    <x v="0"/>
    <s v="Retenção Sansung"/>
    <x v="0"/>
    <x v="0"/>
    <x v="0"/>
    <x v="0"/>
    <x v="2"/>
    <x v="0"/>
    <x v="0"/>
    <x v="0"/>
    <x v="0"/>
    <x v="1"/>
    <x v="0"/>
    <x v="0"/>
    <s v="RETENCAO OT"/>
  </r>
  <r>
    <x v="0"/>
    <n v="0"/>
    <n v="0"/>
    <n v="0"/>
    <n v="23942"/>
    <x v="3888"/>
    <x v="0"/>
    <x v="1"/>
    <x v="0"/>
    <s v="80.02.01"/>
    <x v="2"/>
    <x v="2"/>
    <x v="2"/>
    <s v="Retenções Iur"/>
    <s v="80.02.01"/>
    <s v="Retenções Iur"/>
    <s v="80.02.01"/>
    <x v="2"/>
    <x v="0"/>
    <x v="1"/>
    <x v="0"/>
    <x v="1"/>
    <x v="2"/>
    <x v="2"/>
    <x v="0"/>
    <x v="5"/>
    <s v="2024-08-26"/>
    <x v="2"/>
    <n v="23942"/>
    <x v="0"/>
    <m/>
    <x v="0"/>
    <m/>
    <x v="2"/>
    <n v="100474696"/>
    <x v="0"/>
    <x v="0"/>
    <s v="Retenções Iur"/>
    <s v="ORI"/>
    <x v="0"/>
    <s v="RIUR"/>
    <x v="0"/>
    <x v="0"/>
    <x v="0"/>
    <x v="0"/>
    <x v="0"/>
    <x v="0"/>
    <x v="0"/>
    <x v="0"/>
    <x v="0"/>
    <x v="0"/>
    <x v="0"/>
    <s v="Retenções Iur"/>
    <x v="0"/>
    <x v="0"/>
    <x v="0"/>
    <x v="0"/>
    <x v="2"/>
    <x v="0"/>
    <x v="0"/>
    <x v="0"/>
    <x v="0"/>
    <x v="1"/>
    <x v="0"/>
    <x v="0"/>
    <s v="RETENCAO OT"/>
  </r>
  <r>
    <x v="0"/>
    <n v="0"/>
    <n v="0"/>
    <n v="0"/>
    <n v="34613"/>
    <x v="3889"/>
    <x v="0"/>
    <x v="1"/>
    <x v="0"/>
    <s v="80.02.10.01"/>
    <x v="16"/>
    <x v="2"/>
    <x v="2"/>
    <s v="Outros"/>
    <s v="80.02.10"/>
    <s v="Outros"/>
    <s v="80.02.10"/>
    <x v="37"/>
    <x v="0"/>
    <x v="1"/>
    <x v="0"/>
    <x v="1"/>
    <x v="2"/>
    <x v="2"/>
    <x v="0"/>
    <x v="5"/>
    <s v="2024-08-26"/>
    <x v="2"/>
    <n v="346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90"/>
    <x v="3890"/>
    <x v="0"/>
    <x v="1"/>
    <x v="0"/>
    <s v="80.02.10.02"/>
    <x v="42"/>
    <x v="2"/>
    <x v="2"/>
    <s v="Outros"/>
    <s v="80.02.10"/>
    <s v="Outros"/>
    <s v="80.02.10"/>
    <x v="67"/>
    <x v="0"/>
    <x v="1"/>
    <x v="0"/>
    <x v="1"/>
    <x v="2"/>
    <x v="2"/>
    <x v="0"/>
    <x v="5"/>
    <s v="2024-08-26"/>
    <x v="2"/>
    <n v="190"/>
    <x v="0"/>
    <m/>
    <x v="0"/>
    <m/>
    <x v="16"/>
    <n v="100474707"/>
    <x v="0"/>
    <x v="0"/>
    <s v="Retençoes STAPS"/>
    <s v="ORI"/>
    <x v="0"/>
    <s v="RSND"/>
    <x v="0"/>
    <x v="0"/>
    <x v="0"/>
    <x v="0"/>
    <x v="0"/>
    <x v="0"/>
    <x v="0"/>
    <x v="0"/>
    <x v="0"/>
    <x v="0"/>
    <x v="0"/>
    <s v="Retençoes STAPS"/>
    <x v="0"/>
    <x v="0"/>
    <x v="0"/>
    <x v="0"/>
    <x v="2"/>
    <x v="0"/>
    <x v="0"/>
    <x v="0"/>
    <x v="0"/>
    <x v="1"/>
    <x v="0"/>
    <x v="0"/>
    <s v="RETENCAO OT"/>
  </r>
  <r>
    <x v="0"/>
    <n v="0"/>
    <n v="0"/>
    <n v="0"/>
    <n v="4348"/>
    <x v="3891"/>
    <x v="0"/>
    <x v="1"/>
    <x v="0"/>
    <s v="80.02.10.26"/>
    <x v="13"/>
    <x v="2"/>
    <x v="2"/>
    <s v="Outros"/>
    <s v="80.02.10"/>
    <s v="Outros"/>
    <s v="80.02.10"/>
    <x v="34"/>
    <x v="0"/>
    <x v="1"/>
    <x v="9"/>
    <x v="1"/>
    <x v="2"/>
    <x v="2"/>
    <x v="0"/>
    <x v="5"/>
    <s v="2024-08-26"/>
    <x v="2"/>
    <n v="4348"/>
    <x v="0"/>
    <m/>
    <x v="0"/>
    <m/>
    <x v="15"/>
    <n v="100479277"/>
    <x v="0"/>
    <x v="0"/>
    <s v="Retenção Sansung"/>
    <s v="ORI"/>
    <x v="0"/>
    <s v="RS"/>
    <x v="0"/>
    <x v="0"/>
    <x v="0"/>
    <x v="0"/>
    <x v="0"/>
    <x v="0"/>
    <x v="0"/>
    <x v="0"/>
    <x v="0"/>
    <x v="0"/>
    <x v="0"/>
    <s v="Retenção Sansung"/>
    <x v="0"/>
    <x v="0"/>
    <x v="0"/>
    <x v="0"/>
    <x v="2"/>
    <x v="0"/>
    <x v="0"/>
    <x v="0"/>
    <x v="0"/>
    <x v="1"/>
    <x v="0"/>
    <x v="0"/>
    <s v="RETENCAO OT"/>
  </r>
  <r>
    <x v="0"/>
    <n v="0"/>
    <n v="0"/>
    <n v="0"/>
    <n v="47739"/>
    <x v="3892"/>
    <x v="0"/>
    <x v="1"/>
    <x v="0"/>
    <s v="80.02.01"/>
    <x v="2"/>
    <x v="2"/>
    <x v="2"/>
    <s v="Retenções Iur"/>
    <s v="80.02.01"/>
    <s v="Retenções Iur"/>
    <s v="80.02.01"/>
    <x v="2"/>
    <x v="0"/>
    <x v="1"/>
    <x v="0"/>
    <x v="1"/>
    <x v="2"/>
    <x v="2"/>
    <x v="0"/>
    <x v="5"/>
    <s v="2024-08-26"/>
    <x v="2"/>
    <n v="47739"/>
    <x v="0"/>
    <m/>
    <x v="0"/>
    <m/>
    <x v="2"/>
    <n v="100474696"/>
    <x v="0"/>
    <x v="0"/>
    <s v="Retenções Iur"/>
    <s v="ORI"/>
    <x v="0"/>
    <s v="RIUR"/>
    <x v="0"/>
    <x v="0"/>
    <x v="0"/>
    <x v="0"/>
    <x v="0"/>
    <x v="0"/>
    <x v="0"/>
    <x v="0"/>
    <x v="0"/>
    <x v="0"/>
    <x v="0"/>
    <s v="Retenções Iur"/>
    <x v="0"/>
    <x v="0"/>
    <x v="0"/>
    <x v="0"/>
    <x v="2"/>
    <x v="0"/>
    <x v="0"/>
    <x v="0"/>
    <x v="0"/>
    <x v="1"/>
    <x v="0"/>
    <x v="0"/>
    <s v="RETENCAO OT"/>
  </r>
  <r>
    <x v="0"/>
    <n v="0"/>
    <n v="0"/>
    <n v="0"/>
    <n v="9000"/>
    <x v="3893"/>
    <x v="0"/>
    <x v="1"/>
    <x v="0"/>
    <s v="80.02.10.03"/>
    <x v="43"/>
    <x v="2"/>
    <x v="2"/>
    <s v="Outros"/>
    <s v="80.02.10"/>
    <s v="Outros"/>
    <s v="80.02.10"/>
    <x v="68"/>
    <x v="0"/>
    <x v="1"/>
    <x v="0"/>
    <x v="1"/>
    <x v="2"/>
    <x v="2"/>
    <x v="0"/>
    <x v="5"/>
    <s v="2024-08-26"/>
    <x v="2"/>
    <n v="9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58005"/>
    <x v="3894"/>
    <x v="0"/>
    <x v="1"/>
    <x v="0"/>
    <s v="80.02.10.01"/>
    <x v="16"/>
    <x v="2"/>
    <x v="2"/>
    <s v="Outros"/>
    <s v="80.02.10"/>
    <s v="Outros"/>
    <s v="80.02.10"/>
    <x v="37"/>
    <x v="0"/>
    <x v="1"/>
    <x v="0"/>
    <x v="1"/>
    <x v="2"/>
    <x v="2"/>
    <x v="0"/>
    <x v="5"/>
    <s v="2024-08-26"/>
    <x v="2"/>
    <n v="58005"/>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40"/>
    <x v="3895"/>
    <x v="0"/>
    <x v="1"/>
    <x v="0"/>
    <s v="80.02.10.24"/>
    <x v="47"/>
    <x v="2"/>
    <x v="2"/>
    <s v="Outros"/>
    <s v="80.02.10"/>
    <s v="Outros"/>
    <s v="80.02.10"/>
    <x v="67"/>
    <x v="0"/>
    <x v="1"/>
    <x v="0"/>
    <x v="1"/>
    <x v="2"/>
    <x v="2"/>
    <x v="0"/>
    <x v="5"/>
    <s v="2024-08-26"/>
    <x v="2"/>
    <n v="1040"/>
    <x v="0"/>
    <m/>
    <x v="0"/>
    <m/>
    <x v="18"/>
    <n v="100478987"/>
    <x v="0"/>
    <x v="0"/>
    <s v="Retenções SIACSA"/>
    <s v="ORI"/>
    <x v="0"/>
    <s v="SIACSA"/>
    <x v="0"/>
    <x v="0"/>
    <x v="0"/>
    <x v="0"/>
    <x v="0"/>
    <x v="0"/>
    <x v="0"/>
    <x v="0"/>
    <x v="0"/>
    <x v="0"/>
    <x v="0"/>
    <s v="Retenções SIACSA"/>
    <x v="0"/>
    <x v="0"/>
    <x v="0"/>
    <x v="0"/>
    <x v="2"/>
    <x v="0"/>
    <x v="0"/>
    <x v="0"/>
    <x v="0"/>
    <x v="1"/>
    <x v="0"/>
    <x v="0"/>
    <s v="RETENCAO OT"/>
  </r>
  <r>
    <x v="0"/>
    <n v="0"/>
    <n v="0"/>
    <n v="0"/>
    <n v="4182"/>
    <x v="3896"/>
    <x v="0"/>
    <x v="1"/>
    <x v="0"/>
    <s v="80.02.10.26"/>
    <x v="13"/>
    <x v="2"/>
    <x v="2"/>
    <s v="Outros"/>
    <s v="80.02.10"/>
    <s v="Outros"/>
    <s v="80.02.10"/>
    <x v="34"/>
    <x v="0"/>
    <x v="1"/>
    <x v="9"/>
    <x v="1"/>
    <x v="2"/>
    <x v="2"/>
    <x v="0"/>
    <x v="5"/>
    <s v="2024-08-26"/>
    <x v="2"/>
    <n v="4182"/>
    <x v="0"/>
    <m/>
    <x v="0"/>
    <m/>
    <x v="15"/>
    <n v="100479277"/>
    <x v="0"/>
    <x v="0"/>
    <s v="Retenção Sansung"/>
    <s v="ORI"/>
    <x v="0"/>
    <s v="RS"/>
    <x v="0"/>
    <x v="0"/>
    <x v="0"/>
    <x v="0"/>
    <x v="0"/>
    <x v="0"/>
    <x v="0"/>
    <x v="0"/>
    <x v="0"/>
    <x v="0"/>
    <x v="0"/>
    <s v="Retenção Sansung"/>
    <x v="0"/>
    <x v="0"/>
    <x v="0"/>
    <x v="0"/>
    <x v="2"/>
    <x v="0"/>
    <x v="0"/>
    <x v="0"/>
    <x v="0"/>
    <x v="1"/>
    <x v="0"/>
    <x v="0"/>
    <s v="RETENCAO OT"/>
  </r>
  <r>
    <x v="0"/>
    <n v="0"/>
    <n v="0"/>
    <n v="0"/>
    <n v="210291"/>
    <x v="3897"/>
    <x v="0"/>
    <x v="0"/>
    <x v="0"/>
    <s v="03.16.15"/>
    <x v="0"/>
    <x v="0"/>
    <x v="0"/>
    <s v="Direção Financeira"/>
    <s v="03.16.15"/>
    <s v="Direção Financeira"/>
    <s v="03.16.15"/>
    <x v="5"/>
    <x v="0"/>
    <x v="0"/>
    <x v="1"/>
    <x v="0"/>
    <x v="0"/>
    <x v="0"/>
    <x v="0"/>
    <x v="7"/>
    <s v="2024-09-20"/>
    <x v="2"/>
    <n v="210291"/>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setembro 2024, conforme anexo."/>
  </r>
  <r>
    <x v="0"/>
    <n v="0"/>
    <n v="0"/>
    <n v="0"/>
    <n v="7987"/>
    <x v="3897"/>
    <x v="0"/>
    <x v="0"/>
    <x v="0"/>
    <s v="03.16.15"/>
    <x v="0"/>
    <x v="0"/>
    <x v="0"/>
    <s v="Direção Financeira"/>
    <s v="03.16.15"/>
    <s v="Direção Financeira"/>
    <s v="03.16.15"/>
    <x v="28"/>
    <x v="0"/>
    <x v="0"/>
    <x v="0"/>
    <x v="0"/>
    <x v="0"/>
    <x v="0"/>
    <x v="0"/>
    <x v="7"/>
    <s v="2024-09-20"/>
    <x v="2"/>
    <n v="7987"/>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setembro 2024, conforme anexo."/>
  </r>
  <r>
    <x v="0"/>
    <n v="0"/>
    <n v="0"/>
    <n v="0"/>
    <n v="6289"/>
    <x v="3897"/>
    <x v="0"/>
    <x v="0"/>
    <x v="0"/>
    <s v="03.16.15"/>
    <x v="0"/>
    <x v="0"/>
    <x v="0"/>
    <s v="Direção Financeira"/>
    <s v="03.16.15"/>
    <s v="Direção Financeira"/>
    <s v="03.16.15"/>
    <x v="5"/>
    <x v="0"/>
    <x v="0"/>
    <x v="1"/>
    <x v="0"/>
    <x v="0"/>
    <x v="0"/>
    <x v="0"/>
    <x v="7"/>
    <s v="2024-09-20"/>
    <x v="2"/>
    <n v="6289"/>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setembro 2024, conforme anexo."/>
  </r>
  <r>
    <x v="0"/>
    <n v="0"/>
    <n v="0"/>
    <n v="0"/>
    <n v="239"/>
    <x v="3897"/>
    <x v="0"/>
    <x v="0"/>
    <x v="0"/>
    <s v="03.16.15"/>
    <x v="0"/>
    <x v="0"/>
    <x v="0"/>
    <s v="Direção Financeira"/>
    <s v="03.16.15"/>
    <s v="Direção Financeira"/>
    <s v="03.16.15"/>
    <x v="28"/>
    <x v="0"/>
    <x v="0"/>
    <x v="0"/>
    <x v="0"/>
    <x v="0"/>
    <x v="0"/>
    <x v="0"/>
    <x v="7"/>
    <s v="2024-09-20"/>
    <x v="2"/>
    <n v="239"/>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setembro 2024, conforme anexo."/>
  </r>
  <r>
    <x v="0"/>
    <n v="0"/>
    <n v="0"/>
    <n v="0"/>
    <n v="1238608"/>
    <x v="3897"/>
    <x v="0"/>
    <x v="0"/>
    <x v="0"/>
    <s v="03.16.15"/>
    <x v="0"/>
    <x v="0"/>
    <x v="0"/>
    <s v="Direção Financeira"/>
    <s v="03.16.15"/>
    <s v="Direção Financeira"/>
    <s v="03.16.15"/>
    <x v="5"/>
    <x v="0"/>
    <x v="0"/>
    <x v="1"/>
    <x v="0"/>
    <x v="0"/>
    <x v="0"/>
    <x v="0"/>
    <x v="7"/>
    <s v="2024-09-20"/>
    <x v="2"/>
    <n v="1238608"/>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setembro 2024, conforme anexo."/>
  </r>
  <r>
    <x v="0"/>
    <n v="0"/>
    <n v="0"/>
    <n v="0"/>
    <n v="47040"/>
    <x v="3897"/>
    <x v="0"/>
    <x v="0"/>
    <x v="0"/>
    <s v="03.16.15"/>
    <x v="0"/>
    <x v="0"/>
    <x v="0"/>
    <s v="Direção Financeira"/>
    <s v="03.16.15"/>
    <s v="Direção Financeira"/>
    <s v="03.16.15"/>
    <x v="28"/>
    <x v="0"/>
    <x v="0"/>
    <x v="0"/>
    <x v="0"/>
    <x v="0"/>
    <x v="0"/>
    <x v="0"/>
    <x v="7"/>
    <s v="2024-09-20"/>
    <x v="2"/>
    <n v="47040"/>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setembro 2024, conforme anexo."/>
  </r>
  <r>
    <x v="0"/>
    <n v="0"/>
    <n v="0"/>
    <n v="0"/>
    <n v="9730"/>
    <x v="3898"/>
    <x v="0"/>
    <x v="0"/>
    <x v="0"/>
    <s v="03.16.15"/>
    <x v="0"/>
    <x v="0"/>
    <x v="0"/>
    <s v="Direção Financeira"/>
    <s v="03.16.15"/>
    <s v="Direção Financeira"/>
    <s v="03.16.15"/>
    <x v="38"/>
    <x v="0"/>
    <x v="0"/>
    <x v="0"/>
    <x v="0"/>
    <x v="0"/>
    <x v="0"/>
    <x v="0"/>
    <x v="7"/>
    <s v="2024-09-23"/>
    <x v="2"/>
    <n v="9730"/>
    <x v="0"/>
    <m/>
    <x v="0"/>
    <m/>
    <x v="268"/>
    <n v="100479725"/>
    <x v="0"/>
    <x v="0"/>
    <s v="Direção Financeira"/>
    <s v="ORI"/>
    <x v="0"/>
    <m/>
    <x v="0"/>
    <x v="0"/>
    <x v="0"/>
    <x v="0"/>
    <x v="0"/>
    <x v="0"/>
    <x v="0"/>
    <x v="0"/>
    <x v="0"/>
    <x v="0"/>
    <x v="0"/>
    <s v="Direção Financeira"/>
    <x v="0"/>
    <x v="0"/>
    <x v="0"/>
    <x v="0"/>
    <x v="0"/>
    <x v="0"/>
    <x v="0"/>
    <x v="0"/>
    <x v="0"/>
    <x v="0"/>
    <x v="0"/>
    <x v="0"/>
    <s v="Pagamento a favor da Alianca Infinito, referente almoço servido no âmbito da reunião da Camara Municipal de São Miguel, conforme anexo."/>
  </r>
  <r>
    <x v="0"/>
    <n v="0"/>
    <n v="0"/>
    <n v="0"/>
    <n v="191057"/>
    <x v="3899"/>
    <x v="0"/>
    <x v="0"/>
    <x v="0"/>
    <s v="03.16.15"/>
    <x v="0"/>
    <x v="0"/>
    <x v="0"/>
    <s v="Direção Financeira"/>
    <s v="03.16.15"/>
    <s v="Direção Financeira"/>
    <s v="03.16.15"/>
    <x v="36"/>
    <x v="0"/>
    <x v="0"/>
    <x v="0"/>
    <x v="0"/>
    <x v="0"/>
    <x v="0"/>
    <x v="0"/>
    <x v="3"/>
    <s v="2024-05-31"/>
    <x v="1"/>
    <n v="191057"/>
    <x v="0"/>
    <m/>
    <x v="0"/>
    <m/>
    <x v="1"/>
    <n v="100476920"/>
    <x v="0"/>
    <x v="0"/>
    <s v="Direção Financeira"/>
    <s v="ORI"/>
    <x v="0"/>
    <m/>
    <x v="0"/>
    <x v="0"/>
    <x v="0"/>
    <x v="0"/>
    <x v="0"/>
    <x v="0"/>
    <x v="0"/>
    <x v="0"/>
    <x v="0"/>
    <x v="0"/>
    <x v="0"/>
    <s v="Direção Financeira"/>
    <x v="0"/>
    <x v="0"/>
    <x v="0"/>
    <x v="0"/>
    <x v="0"/>
    <x v="0"/>
    <x v="0"/>
    <x v="1"/>
    <x v="0"/>
    <x v="0"/>
    <x v="0"/>
    <x v="0"/>
    <s v="Pagamento referente a aquisição de combustíveis, destinados as viaturas afetos ao serviços da CMSM, conforme anexo. "/>
  </r>
  <r>
    <x v="0"/>
    <n v="0"/>
    <n v="0"/>
    <n v="0"/>
    <n v="4000"/>
    <x v="3900"/>
    <x v="0"/>
    <x v="0"/>
    <x v="0"/>
    <s v="01.25.04.22"/>
    <x v="7"/>
    <x v="3"/>
    <x v="3"/>
    <s v="Cultura"/>
    <s v="01.25.04"/>
    <s v="Cultura"/>
    <s v="01.25.04"/>
    <x v="4"/>
    <x v="0"/>
    <x v="2"/>
    <x v="2"/>
    <x v="0"/>
    <x v="1"/>
    <x v="0"/>
    <x v="0"/>
    <x v="7"/>
    <s v="2024-09-25"/>
    <x v="2"/>
    <n v="4000"/>
    <x v="0"/>
    <m/>
    <x v="0"/>
    <m/>
    <x v="26"/>
    <n v="100458633"/>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Joaquim Tavares, referente a serviços prestado à noite nos dias 09 e 10 de agosto de 2024- festival Calheta 2024, conforme anexo."/>
  </r>
  <r>
    <x v="0"/>
    <n v="0"/>
    <n v="0"/>
    <n v="0"/>
    <n v="12000"/>
    <x v="3901"/>
    <x v="0"/>
    <x v="0"/>
    <x v="0"/>
    <s v="03.16.15"/>
    <x v="0"/>
    <x v="0"/>
    <x v="0"/>
    <s v="Direção Financeira"/>
    <s v="03.16.15"/>
    <s v="Direção Financeira"/>
    <s v="03.16.15"/>
    <x v="39"/>
    <x v="0"/>
    <x v="0"/>
    <x v="1"/>
    <x v="1"/>
    <x v="0"/>
    <x v="0"/>
    <x v="0"/>
    <x v="8"/>
    <s v="2024-10-22"/>
    <x v="3"/>
    <n v="12000"/>
    <x v="0"/>
    <m/>
    <x v="0"/>
    <m/>
    <x v="47"/>
    <n v="100479698"/>
    <x v="0"/>
    <x v="0"/>
    <s v="Direção Financeira"/>
    <s v="ORI"/>
    <x v="0"/>
    <m/>
    <x v="0"/>
    <x v="0"/>
    <x v="0"/>
    <x v="0"/>
    <x v="0"/>
    <x v="0"/>
    <x v="0"/>
    <x v="0"/>
    <x v="0"/>
    <x v="0"/>
    <x v="0"/>
    <s v="Direção Financeira"/>
    <x v="0"/>
    <x v="0"/>
    <x v="0"/>
    <x v="0"/>
    <x v="0"/>
    <x v="0"/>
    <x v="0"/>
    <x v="0"/>
    <x v="0"/>
    <x v="0"/>
    <x v="0"/>
    <x v="0"/>
    <s v="Pagamento a favor da Empresa De Distribuição De Eletricidade De Cabo Verde, correspondente a recarregamento de energias nos contadores pré-pago do Mercado Municipal, referente ao periodo de 22 de outubro a 22 novembro de 2024, conforme anexo."/>
  </r>
  <r>
    <x v="1"/>
    <n v="0"/>
    <n v="0"/>
    <n v="0"/>
    <n v="28300"/>
    <x v="3902"/>
    <x v="0"/>
    <x v="0"/>
    <x v="0"/>
    <s v="01.27.06.80"/>
    <x v="1"/>
    <x v="1"/>
    <x v="1"/>
    <s v="Requalificação Urbana e habitação"/>
    <s v="01.27.06"/>
    <s v="Requalificação Urbana e habitação"/>
    <s v="01.27.06"/>
    <x v="1"/>
    <x v="0"/>
    <x v="0"/>
    <x v="0"/>
    <x v="0"/>
    <x v="1"/>
    <x v="1"/>
    <x v="0"/>
    <x v="10"/>
    <s v="2024-11-04"/>
    <x v="3"/>
    <n v="28300"/>
    <x v="0"/>
    <m/>
    <x v="0"/>
    <m/>
    <x v="373"/>
    <n v="100479699"/>
    <x v="0"/>
    <x v="0"/>
    <s v="Requalificação Urbana de Veneza"/>
    <s v="ORI"/>
    <x v="0"/>
    <m/>
    <x v="0"/>
    <x v="0"/>
    <x v="0"/>
    <x v="0"/>
    <x v="0"/>
    <x v="0"/>
    <x v="0"/>
    <x v="0"/>
    <x v="0"/>
    <x v="0"/>
    <x v="0"/>
    <s v="Requalificação Urbana de Veneza"/>
    <x v="0"/>
    <x v="0"/>
    <x v="0"/>
    <x v="0"/>
    <x v="1"/>
    <x v="0"/>
    <x v="0"/>
    <x v="0"/>
    <x v="0"/>
    <x v="0"/>
    <x v="0"/>
    <x v="0"/>
    <s v="Pagamento a favor da Matercent Comércio, referente a aquisição de varão roscado, porca de parafuso e anilha largo para os trabalhos de fixação dos postes de iluminação no âmbito da requalificação de praia de Veneza, conforme anexo."/>
  </r>
  <r>
    <x v="0"/>
    <n v="0"/>
    <n v="0"/>
    <n v="0"/>
    <n v="10000"/>
    <x v="3903"/>
    <x v="0"/>
    <x v="0"/>
    <x v="0"/>
    <s v="03.16.15"/>
    <x v="0"/>
    <x v="0"/>
    <x v="0"/>
    <s v="Direção Financeira"/>
    <s v="03.16.15"/>
    <s v="Direção Financeira"/>
    <s v="03.16.15"/>
    <x v="39"/>
    <x v="0"/>
    <x v="0"/>
    <x v="1"/>
    <x v="1"/>
    <x v="0"/>
    <x v="0"/>
    <x v="0"/>
    <x v="10"/>
    <s v="2024-11-26"/>
    <x v="3"/>
    <n v="10000"/>
    <x v="0"/>
    <m/>
    <x v="0"/>
    <m/>
    <x v="6"/>
    <n v="100474914"/>
    <x v="0"/>
    <x v="0"/>
    <s v="Direção Financeira"/>
    <s v="ORI"/>
    <x v="0"/>
    <m/>
    <x v="0"/>
    <x v="0"/>
    <x v="0"/>
    <x v="0"/>
    <x v="0"/>
    <x v="0"/>
    <x v="0"/>
    <x v="0"/>
    <x v="0"/>
    <x v="0"/>
    <x v="0"/>
    <s v="Direção Financeira"/>
    <x v="0"/>
    <x v="0"/>
    <x v="0"/>
    <x v="0"/>
    <x v="0"/>
    <x v="0"/>
    <x v="0"/>
    <x v="0"/>
    <x v="0"/>
    <x v="0"/>
    <x v="0"/>
    <x v="0"/>
    <s v="Despesa com recarga de energia elétrica a favor da Tesoureiro Municipal, conforme anexo."/>
  </r>
  <r>
    <x v="0"/>
    <n v="0"/>
    <n v="0"/>
    <n v="0"/>
    <n v="16016"/>
    <x v="3904"/>
    <x v="0"/>
    <x v="0"/>
    <x v="0"/>
    <s v="01.27.02.11"/>
    <x v="18"/>
    <x v="1"/>
    <x v="1"/>
    <s v="Saneamento básico"/>
    <s v="01.27.02"/>
    <s v="Saneamento básico"/>
    <s v="01.27.02"/>
    <x v="4"/>
    <x v="0"/>
    <x v="2"/>
    <x v="2"/>
    <x v="0"/>
    <x v="1"/>
    <x v="0"/>
    <x v="0"/>
    <x v="10"/>
    <s v="2024-11-28"/>
    <x v="3"/>
    <n v="16016"/>
    <x v="0"/>
    <m/>
    <x v="0"/>
    <m/>
    <x v="544"/>
    <n v="100479194"/>
    <x v="0"/>
    <x v="0"/>
    <s v="Reforço do saneamento básico"/>
    <s v="ORI"/>
    <x v="0"/>
    <m/>
    <x v="0"/>
    <x v="0"/>
    <x v="0"/>
    <x v="0"/>
    <x v="0"/>
    <x v="0"/>
    <x v="0"/>
    <x v="0"/>
    <x v="0"/>
    <x v="0"/>
    <x v="0"/>
    <s v="Reforço do saneamento básico"/>
    <x v="0"/>
    <x v="0"/>
    <x v="0"/>
    <x v="0"/>
    <x v="1"/>
    <x v="0"/>
    <x v="0"/>
    <x v="0"/>
    <x v="0"/>
    <x v="0"/>
    <x v="0"/>
    <x v="0"/>
    <s v="Pagamento a favor do Sr. Emanuel Augustos Dos Santos Furtado, pelo subsidio aos trabalhos de limpeza urbana realizados em Ribeira de Principal, durante o mês de novembro de 2024, conforme anexo."/>
  </r>
  <r>
    <x v="0"/>
    <n v="0"/>
    <n v="0"/>
    <n v="0"/>
    <n v="6000"/>
    <x v="3905"/>
    <x v="0"/>
    <x v="0"/>
    <x v="0"/>
    <s v="03.16.15"/>
    <x v="0"/>
    <x v="0"/>
    <x v="0"/>
    <s v="Direção Financeira"/>
    <s v="03.16.15"/>
    <s v="Direção Financeira"/>
    <s v="03.16.15"/>
    <x v="3"/>
    <x v="0"/>
    <x v="0"/>
    <x v="1"/>
    <x v="0"/>
    <x v="0"/>
    <x v="0"/>
    <x v="0"/>
    <x v="11"/>
    <s v="2024-12-11"/>
    <x v="3"/>
    <n v="6000"/>
    <x v="0"/>
    <m/>
    <x v="0"/>
    <m/>
    <x v="545"/>
    <n v="100068575"/>
    <x v="0"/>
    <x v="0"/>
    <s v="Direção Financeira"/>
    <s v="ORI"/>
    <x v="0"/>
    <m/>
    <x v="0"/>
    <x v="0"/>
    <x v="0"/>
    <x v="0"/>
    <x v="0"/>
    <x v="0"/>
    <x v="0"/>
    <x v="0"/>
    <x v="0"/>
    <x v="0"/>
    <x v="0"/>
    <s v="Direção Financeira"/>
    <x v="0"/>
    <x v="0"/>
    <x v="0"/>
    <x v="0"/>
    <x v="0"/>
    <x v="0"/>
    <x v="0"/>
    <x v="0"/>
    <x v="0"/>
    <x v="0"/>
    <x v="0"/>
    <x v="0"/>
    <s v="Pagamento de Subsidio transporte a favor do senhor Cândido Vieira Tavares pela sua deslocação á Praia nos dias 13 e 21 de outubro e nos dias 06, 08, 22, e 31 de novembro de 2024, em missão de serviço conforme anexo."/>
  </r>
  <r>
    <x v="0"/>
    <n v="0"/>
    <n v="0"/>
    <n v="0"/>
    <n v="1400"/>
    <x v="3906"/>
    <x v="0"/>
    <x v="0"/>
    <x v="0"/>
    <s v="03.16.15"/>
    <x v="0"/>
    <x v="0"/>
    <x v="0"/>
    <s v="Direção Financeira"/>
    <s v="03.16.15"/>
    <s v="Direção Financeira"/>
    <s v="03.16.15"/>
    <x v="3"/>
    <x v="0"/>
    <x v="0"/>
    <x v="1"/>
    <x v="0"/>
    <x v="0"/>
    <x v="0"/>
    <x v="0"/>
    <x v="11"/>
    <s v="2024-12-11"/>
    <x v="3"/>
    <n v="1400"/>
    <x v="0"/>
    <m/>
    <x v="0"/>
    <m/>
    <x v="26"/>
    <n v="100458633"/>
    <x v="0"/>
    <x v="0"/>
    <s v="Direção Financeira"/>
    <s v="ORI"/>
    <x v="0"/>
    <m/>
    <x v="0"/>
    <x v="0"/>
    <x v="0"/>
    <x v="0"/>
    <x v="0"/>
    <x v="0"/>
    <x v="0"/>
    <x v="0"/>
    <x v="0"/>
    <x v="0"/>
    <x v="0"/>
    <s v="Direção Financeira"/>
    <x v="0"/>
    <x v="0"/>
    <x v="0"/>
    <x v="0"/>
    <x v="0"/>
    <x v="0"/>
    <x v="0"/>
    <x v="0"/>
    <x v="0"/>
    <x v="0"/>
    <x v="0"/>
    <x v="0"/>
    <s v="Ajuda de custo a favor do senhor Joaquim Lino tavares pela sua deslocação á Praia no dia 09 de dezembro de 2024, em missão de serviço, conforme anexo. "/>
  </r>
  <r>
    <x v="0"/>
    <n v="0"/>
    <n v="0"/>
    <n v="0"/>
    <n v="1000"/>
    <x v="3907"/>
    <x v="0"/>
    <x v="0"/>
    <x v="0"/>
    <s v="03.16.15"/>
    <x v="0"/>
    <x v="0"/>
    <x v="0"/>
    <s v="Direção Financeira"/>
    <s v="03.16.15"/>
    <s v="Direção Financeira"/>
    <s v="03.16.15"/>
    <x v="3"/>
    <x v="0"/>
    <x v="0"/>
    <x v="1"/>
    <x v="0"/>
    <x v="0"/>
    <x v="0"/>
    <x v="0"/>
    <x v="11"/>
    <s v="2024-12-11"/>
    <x v="3"/>
    <n v="1000"/>
    <x v="0"/>
    <m/>
    <x v="0"/>
    <m/>
    <x v="11"/>
    <n v="100384352"/>
    <x v="0"/>
    <x v="0"/>
    <s v="Direção Financeira"/>
    <s v="ORI"/>
    <x v="0"/>
    <m/>
    <x v="0"/>
    <x v="0"/>
    <x v="0"/>
    <x v="0"/>
    <x v="0"/>
    <x v="0"/>
    <x v="0"/>
    <x v="0"/>
    <x v="0"/>
    <x v="0"/>
    <x v="0"/>
    <s v="Direção Financeira"/>
    <x v="0"/>
    <x v="0"/>
    <x v="0"/>
    <x v="0"/>
    <x v="0"/>
    <x v="0"/>
    <x v="0"/>
    <x v="0"/>
    <x v="0"/>
    <x v="0"/>
    <x v="0"/>
    <x v="0"/>
    <s v="Ajuda de custo a favor do senhor João da Luz Martins pela sua deslocação á Santa catarina  no dia 07 de dezembro de 2024, em missão de serviço, conforme anexo. "/>
  </r>
  <r>
    <x v="0"/>
    <n v="0"/>
    <n v="0"/>
    <n v="0"/>
    <n v="2000"/>
    <x v="3908"/>
    <x v="0"/>
    <x v="0"/>
    <x v="0"/>
    <s v="03.16.24"/>
    <x v="31"/>
    <x v="0"/>
    <x v="0"/>
    <s v="Direcao da Familia, Inclusão, Género e Saúde"/>
    <s v="03.16.24"/>
    <s v="Direcao da Familia, Inclusão, Género e Saúde"/>
    <s v="03.16.24"/>
    <x v="3"/>
    <x v="0"/>
    <x v="0"/>
    <x v="1"/>
    <x v="0"/>
    <x v="0"/>
    <x v="0"/>
    <x v="0"/>
    <x v="11"/>
    <s v="2024-12-11"/>
    <x v="3"/>
    <n v="2000"/>
    <x v="0"/>
    <m/>
    <x v="0"/>
    <m/>
    <x v="82"/>
    <n v="100477415"/>
    <x v="0"/>
    <x v="0"/>
    <s v="Direcao da Familia, Inclusão, Género e Saúde"/>
    <s v="ORI"/>
    <x v="0"/>
    <m/>
    <x v="0"/>
    <x v="0"/>
    <x v="0"/>
    <x v="0"/>
    <x v="0"/>
    <x v="0"/>
    <x v="0"/>
    <x v="0"/>
    <x v="0"/>
    <x v="0"/>
    <x v="0"/>
    <s v="Direcao da Familia, Inclusão, Género e Saúde"/>
    <x v="0"/>
    <x v="0"/>
    <x v="0"/>
    <x v="0"/>
    <x v="0"/>
    <x v="0"/>
    <x v="0"/>
    <x v="0"/>
    <x v="0"/>
    <x v="0"/>
    <x v="0"/>
    <x v="0"/>
    <s v="Ajuda de custo a favor do senhor Anildo Rodrigues pela sua deslocação á Praia no dia 09 de dezembro de 2024, em missão de serviço, conforme anexo. "/>
  </r>
  <r>
    <x v="1"/>
    <n v="0"/>
    <n v="0"/>
    <n v="0"/>
    <n v="176500"/>
    <x v="3909"/>
    <x v="0"/>
    <x v="0"/>
    <x v="0"/>
    <s v="01.27.06.80"/>
    <x v="1"/>
    <x v="1"/>
    <x v="1"/>
    <s v="Requalificação Urbana e habitação"/>
    <s v="01.27.06"/>
    <s v="Requalificação Urbana e habitação"/>
    <s v="01.27.06"/>
    <x v="1"/>
    <x v="0"/>
    <x v="0"/>
    <x v="0"/>
    <x v="0"/>
    <x v="1"/>
    <x v="1"/>
    <x v="0"/>
    <x v="10"/>
    <s v="2024-11-29"/>
    <x v="3"/>
    <n v="176500"/>
    <x v="0"/>
    <m/>
    <x v="0"/>
    <m/>
    <x v="109"/>
    <n v="100478380"/>
    <x v="0"/>
    <x v="0"/>
    <s v="Requalificação Urbana de Veneza"/>
    <s v="ORI"/>
    <x v="0"/>
    <m/>
    <x v="0"/>
    <x v="0"/>
    <x v="0"/>
    <x v="0"/>
    <x v="0"/>
    <x v="0"/>
    <x v="0"/>
    <x v="0"/>
    <x v="0"/>
    <x v="0"/>
    <x v="0"/>
    <s v="Requalificação Urbana de Veneza"/>
    <x v="0"/>
    <x v="0"/>
    <x v="0"/>
    <x v="0"/>
    <x v="1"/>
    <x v="0"/>
    <x v="0"/>
    <x v="1"/>
    <x v="0"/>
    <x v="0"/>
    <x v="0"/>
    <x v="0"/>
    <s v="Pagamento referente a prestação de serviço transporte de pedras, inertes, águas, lancil, carga e descarga de cilindro, no âmbito dos trabalhos da requalificação urbana e ambiental de praia de Veneza, conforme anexo. "/>
  </r>
  <r>
    <x v="0"/>
    <n v="0"/>
    <n v="0"/>
    <n v="0"/>
    <n v="1650"/>
    <x v="3910"/>
    <x v="0"/>
    <x v="1"/>
    <x v="0"/>
    <s v="80.02.01"/>
    <x v="2"/>
    <x v="2"/>
    <x v="2"/>
    <s v="Retenções Iur"/>
    <s v="80.02.01"/>
    <s v="Retenções Iur"/>
    <s v="80.02.01"/>
    <x v="2"/>
    <x v="0"/>
    <x v="1"/>
    <x v="0"/>
    <x v="1"/>
    <x v="2"/>
    <x v="2"/>
    <x v="0"/>
    <x v="10"/>
    <s v="2024-11-26"/>
    <x v="3"/>
    <n v="1650"/>
    <x v="0"/>
    <m/>
    <x v="0"/>
    <m/>
    <x v="2"/>
    <n v="100474696"/>
    <x v="0"/>
    <x v="0"/>
    <s v="Retenções Iur"/>
    <s v="ORI"/>
    <x v="0"/>
    <s v="RIUR"/>
    <x v="0"/>
    <x v="0"/>
    <x v="0"/>
    <x v="0"/>
    <x v="0"/>
    <x v="0"/>
    <x v="0"/>
    <x v="0"/>
    <x v="0"/>
    <x v="0"/>
    <x v="0"/>
    <s v="Retenções Iur"/>
    <x v="0"/>
    <x v="0"/>
    <x v="0"/>
    <x v="0"/>
    <x v="2"/>
    <x v="0"/>
    <x v="0"/>
    <x v="0"/>
    <x v="0"/>
    <x v="1"/>
    <x v="0"/>
    <x v="0"/>
    <s v="RETENCAO OT"/>
  </r>
  <r>
    <x v="0"/>
    <n v="0"/>
    <n v="0"/>
    <n v="0"/>
    <n v="3750"/>
    <x v="3911"/>
    <x v="0"/>
    <x v="1"/>
    <x v="0"/>
    <s v="80.02.01"/>
    <x v="2"/>
    <x v="2"/>
    <x v="2"/>
    <s v="Retenções Iur"/>
    <s v="80.02.01"/>
    <s v="Retenções Iur"/>
    <s v="80.02.01"/>
    <x v="2"/>
    <x v="0"/>
    <x v="1"/>
    <x v="0"/>
    <x v="1"/>
    <x v="2"/>
    <x v="2"/>
    <x v="0"/>
    <x v="10"/>
    <s v="2024-11-26"/>
    <x v="3"/>
    <n v="3750"/>
    <x v="0"/>
    <m/>
    <x v="0"/>
    <m/>
    <x v="2"/>
    <n v="100474696"/>
    <x v="0"/>
    <x v="0"/>
    <s v="Retenções Iur"/>
    <s v="ORI"/>
    <x v="0"/>
    <s v="RIUR"/>
    <x v="0"/>
    <x v="0"/>
    <x v="0"/>
    <x v="0"/>
    <x v="0"/>
    <x v="0"/>
    <x v="0"/>
    <x v="0"/>
    <x v="0"/>
    <x v="0"/>
    <x v="0"/>
    <s v="Retenções Iur"/>
    <x v="0"/>
    <x v="0"/>
    <x v="0"/>
    <x v="0"/>
    <x v="2"/>
    <x v="0"/>
    <x v="0"/>
    <x v="0"/>
    <x v="0"/>
    <x v="1"/>
    <x v="0"/>
    <x v="0"/>
    <s v="RETENCAO OT"/>
  </r>
  <r>
    <x v="0"/>
    <n v="0"/>
    <n v="0"/>
    <n v="0"/>
    <n v="9750"/>
    <x v="3912"/>
    <x v="0"/>
    <x v="1"/>
    <x v="0"/>
    <s v="80.02.01"/>
    <x v="2"/>
    <x v="2"/>
    <x v="2"/>
    <s v="Retenções Iur"/>
    <s v="80.02.01"/>
    <s v="Retenções Iur"/>
    <s v="80.02.01"/>
    <x v="2"/>
    <x v="0"/>
    <x v="1"/>
    <x v="0"/>
    <x v="1"/>
    <x v="2"/>
    <x v="2"/>
    <x v="0"/>
    <x v="10"/>
    <s v="2024-11-26"/>
    <x v="3"/>
    <n v="9750"/>
    <x v="0"/>
    <m/>
    <x v="0"/>
    <m/>
    <x v="2"/>
    <n v="100474696"/>
    <x v="0"/>
    <x v="0"/>
    <s v="Retenções Iur"/>
    <s v="ORI"/>
    <x v="0"/>
    <s v="RIUR"/>
    <x v="0"/>
    <x v="0"/>
    <x v="0"/>
    <x v="0"/>
    <x v="0"/>
    <x v="0"/>
    <x v="0"/>
    <x v="0"/>
    <x v="0"/>
    <x v="0"/>
    <x v="0"/>
    <s v="Retenções Iur"/>
    <x v="0"/>
    <x v="0"/>
    <x v="0"/>
    <x v="0"/>
    <x v="2"/>
    <x v="0"/>
    <x v="0"/>
    <x v="0"/>
    <x v="0"/>
    <x v="1"/>
    <x v="0"/>
    <x v="0"/>
    <s v="RETENCAO OT"/>
  </r>
  <r>
    <x v="0"/>
    <n v="0"/>
    <n v="0"/>
    <n v="0"/>
    <n v="2250"/>
    <x v="3913"/>
    <x v="0"/>
    <x v="1"/>
    <x v="0"/>
    <s v="80.02.01"/>
    <x v="2"/>
    <x v="2"/>
    <x v="2"/>
    <s v="Retenções Iur"/>
    <s v="80.02.01"/>
    <s v="Retenções Iur"/>
    <s v="80.02.01"/>
    <x v="2"/>
    <x v="0"/>
    <x v="1"/>
    <x v="0"/>
    <x v="1"/>
    <x v="2"/>
    <x v="2"/>
    <x v="0"/>
    <x v="10"/>
    <s v="2024-11-26"/>
    <x v="3"/>
    <n v="2250"/>
    <x v="0"/>
    <m/>
    <x v="0"/>
    <m/>
    <x v="2"/>
    <n v="100474696"/>
    <x v="0"/>
    <x v="0"/>
    <s v="Retenções Iur"/>
    <s v="ORI"/>
    <x v="0"/>
    <s v="RIUR"/>
    <x v="0"/>
    <x v="0"/>
    <x v="0"/>
    <x v="0"/>
    <x v="0"/>
    <x v="0"/>
    <x v="0"/>
    <x v="0"/>
    <x v="0"/>
    <x v="0"/>
    <x v="0"/>
    <s v="Retenções Iur"/>
    <x v="0"/>
    <x v="0"/>
    <x v="0"/>
    <x v="0"/>
    <x v="2"/>
    <x v="0"/>
    <x v="0"/>
    <x v="0"/>
    <x v="0"/>
    <x v="1"/>
    <x v="0"/>
    <x v="0"/>
    <s v="RETENCAO OT"/>
  </r>
  <r>
    <x v="0"/>
    <n v="0"/>
    <n v="0"/>
    <n v="0"/>
    <n v="4500"/>
    <x v="3914"/>
    <x v="0"/>
    <x v="1"/>
    <x v="0"/>
    <s v="80.02.01"/>
    <x v="2"/>
    <x v="2"/>
    <x v="2"/>
    <s v="Retenções Iur"/>
    <s v="80.02.01"/>
    <s v="Retenções Iur"/>
    <s v="80.02.01"/>
    <x v="2"/>
    <x v="0"/>
    <x v="1"/>
    <x v="0"/>
    <x v="1"/>
    <x v="2"/>
    <x v="2"/>
    <x v="0"/>
    <x v="10"/>
    <s v="2024-11-26"/>
    <x v="3"/>
    <n v="4500"/>
    <x v="0"/>
    <m/>
    <x v="0"/>
    <m/>
    <x v="2"/>
    <n v="100474696"/>
    <x v="0"/>
    <x v="0"/>
    <s v="Retenções Iur"/>
    <s v="ORI"/>
    <x v="0"/>
    <s v="RIUR"/>
    <x v="0"/>
    <x v="0"/>
    <x v="0"/>
    <x v="0"/>
    <x v="0"/>
    <x v="0"/>
    <x v="0"/>
    <x v="0"/>
    <x v="0"/>
    <x v="0"/>
    <x v="0"/>
    <s v="Retenções Iur"/>
    <x v="0"/>
    <x v="0"/>
    <x v="0"/>
    <x v="0"/>
    <x v="2"/>
    <x v="0"/>
    <x v="0"/>
    <x v="0"/>
    <x v="0"/>
    <x v="1"/>
    <x v="0"/>
    <x v="0"/>
    <s v="RETENCAO OT"/>
  </r>
  <r>
    <x v="0"/>
    <n v="0"/>
    <n v="0"/>
    <n v="0"/>
    <n v="16905"/>
    <x v="3915"/>
    <x v="0"/>
    <x v="1"/>
    <x v="0"/>
    <s v="80.02.01"/>
    <x v="2"/>
    <x v="2"/>
    <x v="2"/>
    <s v="Retenções Iur"/>
    <s v="80.02.01"/>
    <s v="Retenções Iur"/>
    <s v="80.02.01"/>
    <x v="2"/>
    <x v="0"/>
    <x v="1"/>
    <x v="0"/>
    <x v="1"/>
    <x v="2"/>
    <x v="2"/>
    <x v="0"/>
    <x v="10"/>
    <s v="2024-11-26"/>
    <x v="3"/>
    <n v="16905"/>
    <x v="0"/>
    <m/>
    <x v="0"/>
    <m/>
    <x v="2"/>
    <n v="100474696"/>
    <x v="0"/>
    <x v="0"/>
    <s v="Retenções Iur"/>
    <s v="ORI"/>
    <x v="0"/>
    <s v="RIUR"/>
    <x v="0"/>
    <x v="0"/>
    <x v="0"/>
    <x v="0"/>
    <x v="0"/>
    <x v="0"/>
    <x v="0"/>
    <x v="0"/>
    <x v="0"/>
    <x v="0"/>
    <x v="0"/>
    <s v="Retenções Iur"/>
    <x v="0"/>
    <x v="0"/>
    <x v="0"/>
    <x v="0"/>
    <x v="2"/>
    <x v="0"/>
    <x v="0"/>
    <x v="0"/>
    <x v="0"/>
    <x v="1"/>
    <x v="0"/>
    <x v="0"/>
    <s v="RETENCAO OT"/>
  </r>
  <r>
    <x v="0"/>
    <n v="0"/>
    <n v="0"/>
    <n v="0"/>
    <n v="3750"/>
    <x v="3916"/>
    <x v="0"/>
    <x v="1"/>
    <x v="0"/>
    <s v="80.02.01"/>
    <x v="2"/>
    <x v="2"/>
    <x v="2"/>
    <s v="Retenções Iur"/>
    <s v="80.02.01"/>
    <s v="Retenções Iur"/>
    <s v="80.02.01"/>
    <x v="2"/>
    <x v="0"/>
    <x v="1"/>
    <x v="0"/>
    <x v="1"/>
    <x v="2"/>
    <x v="2"/>
    <x v="0"/>
    <x v="10"/>
    <s v="2024-11-26"/>
    <x v="3"/>
    <n v="3750"/>
    <x v="0"/>
    <m/>
    <x v="0"/>
    <m/>
    <x v="2"/>
    <n v="100474696"/>
    <x v="0"/>
    <x v="0"/>
    <s v="Retenções Iur"/>
    <s v="ORI"/>
    <x v="0"/>
    <s v="RIUR"/>
    <x v="0"/>
    <x v="0"/>
    <x v="0"/>
    <x v="0"/>
    <x v="0"/>
    <x v="0"/>
    <x v="0"/>
    <x v="0"/>
    <x v="0"/>
    <x v="0"/>
    <x v="0"/>
    <s v="Retenções Iur"/>
    <x v="0"/>
    <x v="0"/>
    <x v="0"/>
    <x v="0"/>
    <x v="2"/>
    <x v="0"/>
    <x v="0"/>
    <x v="0"/>
    <x v="0"/>
    <x v="1"/>
    <x v="0"/>
    <x v="0"/>
    <s v="RETENCAO OT"/>
  </r>
  <r>
    <x v="0"/>
    <n v="0"/>
    <n v="0"/>
    <n v="0"/>
    <n v="3750"/>
    <x v="3917"/>
    <x v="0"/>
    <x v="1"/>
    <x v="0"/>
    <s v="80.02.01"/>
    <x v="2"/>
    <x v="2"/>
    <x v="2"/>
    <s v="Retenções Iur"/>
    <s v="80.02.01"/>
    <s v="Retenções Iur"/>
    <s v="80.02.01"/>
    <x v="2"/>
    <x v="0"/>
    <x v="1"/>
    <x v="0"/>
    <x v="1"/>
    <x v="2"/>
    <x v="2"/>
    <x v="0"/>
    <x v="10"/>
    <s v="2024-11-26"/>
    <x v="3"/>
    <n v="3750"/>
    <x v="0"/>
    <m/>
    <x v="0"/>
    <m/>
    <x v="2"/>
    <n v="100474696"/>
    <x v="0"/>
    <x v="0"/>
    <s v="Retenções Iur"/>
    <s v="ORI"/>
    <x v="0"/>
    <s v="RIUR"/>
    <x v="0"/>
    <x v="0"/>
    <x v="0"/>
    <x v="0"/>
    <x v="0"/>
    <x v="0"/>
    <x v="0"/>
    <x v="0"/>
    <x v="0"/>
    <x v="0"/>
    <x v="0"/>
    <s v="Retenções Iur"/>
    <x v="0"/>
    <x v="0"/>
    <x v="0"/>
    <x v="0"/>
    <x v="2"/>
    <x v="0"/>
    <x v="0"/>
    <x v="0"/>
    <x v="0"/>
    <x v="1"/>
    <x v="0"/>
    <x v="0"/>
    <s v="RETENCAO OT"/>
  </r>
  <r>
    <x v="0"/>
    <n v="0"/>
    <n v="0"/>
    <n v="0"/>
    <n v="2800"/>
    <x v="3918"/>
    <x v="0"/>
    <x v="0"/>
    <x v="0"/>
    <s v="03.16.15"/>
    <x v="0"/>
    <x v="0"/>
    <x v="0"/>
    <s v="Direção Financeira"/>
    <s v="03.16.15"/>
    <s v="Direção Financeira"/>
    <s v="03.16.15"/>
    <x v="3"/>
    <x v="0"/>
    <x v="0"/>
    <x v="1"/>
    <x v="0"/>
    <x v="0"/>
    <x v="0"/>
    <x v="0"/>
    <x v="11"/>
    <s v="2024-12-13"/>
    <x v="3"/>
    <n v="2800"/>
    <x v="0"/>
    <m/>
    <x v="0"/>
    <m/>
    <x v="81"/>
    <n v="100476675"/>
    <x v="0"/>
    <x v="0"/>
    <s v="Direção Financeira"/>
    <s v="ORI"/>
    <x v="0"/>
    <m/>
    <x v="0"/>
    <x v="0"/>
    <x v="0"/>
    <x v="0"/>
    <x v="0"/>
    <x v="0"/>
    <x v="0"/>
    <x v="0"/>
    <x v="0"/>
    <x v="0"/>
    <x v="0"/>
    <s v="Direção Financeira"/>
    <x v="0"/>
    <x v="0"/>
    <x v="0"/>
    <x v="0"/>
    <x v="0"/>
    <x v="0"/>
    <x v="0"/>
    <x v="0"/>
    <x v="0"/>
    <x v="0"/>
    <x v="0"/>
    <x v="0"/>
    <s v="Ajuda de custo a favor do senhor José Jorge Fernandes, pela sua deslocação à Praia nos dias 09 e 12 de dezembro de 2024, em missão de serviço, conforme anexo."/>
  </r>
  <r>
    <x v="0"/>
    <n v="0"/>
    <n v="0"/>
    <n v="0"/>
    <n v="4560"/>
    <x v="3919"/>
    <x v="0"/>
    <x v="1"/>
    <x v="0"/>
    <s v="03.03.10"/>
    <x v="8"/>
    <x v="0"/>
    <x v="4"/>
    <s v="Receitas Da Câmara"/>
    <s v="03.03.10"/>
    <s v="Receitas Da Câmara"/>
    <s v="03.03.10"/>
    <x v="10"/>
    <x v="0"/>
    <x v="3"/>
    <x v="3"/>
    <x v="0"/>
    <x v="0"/>
    <x v="2"/>
    <x v="0"/>
    <x v="10"/>
    <s v="2024-11-14"/>
    <x v="3"/>
    <n v="4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10"/>
    <x v="3920"/>
    <x v="0"/>
    <x v="1"/>
    <x v="0"/>
    <s v="03.03.10"/>
    <x v="8"/>
    <x v="0"/>
    <x v="4"/>
    <s v="Receitas Da Câmara"/>
    <s v="03.03.10"/>
    <s v="Receitas Da Câmara"/>
    <s v="03.03.10"/>
    <x v="17"/>
    <x v="0"/>
    <x v="3"/>
    <x v="3"/>
    <x v="0"/>
    <x v="0"/>
    <x v="2"/>
    <x v="0"/>
    <x v="10"/>
    <s v="2024-11-14"/>
    <x v="3"/>
    <n v="32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729"/>
    <x v="3921"/>
    <x v="0"/>
    <x v="1"/>
    <x v="0"/>
    <s v="03.03.10"/>
    <x v="8"/>
    <x v="0"/>
    <x v="4"/>
    <s v="Receitas Da Câmara"/>
    <s v="03.03.10"/>
    <s v="Receitas Da Câmara"/>
    <s v="03.03.10"/>
    <x v="18"/>
    <x v="0"/>
    <x v="0"/>
    <x v="0"/>
    <x v="0"/>
    <x v="0"/>
    <x v="2"/>
    <x v="0"/>
    <x v="10"/>
    <s v="2024-11-14"/>
    <x v="3"/>
    <n v="147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
    <x v="3922"/>
    <x v="0"/>
    <x v="1"/>
    <x v="0"/>
    <s v="03.03.10"/>
    <x v="8"/>
    <x v="0"/>
    <x v="4"/>
    <s v="Receitas Da Câmara"/>
    <s v="03.03.10"/>
    <s v="Receitas Da Câmara"/>
    <s v="03.03.10"/>
    <x v="8"/>
    <x v="0"/>
    <x v="3"/>
    <x v="3"/>
    <x v="0"/>
    <x v="0"/>
    <x v="2"/>
    <x v="0"/>
    <x v="10"/>
    <s v="2024-11-14"/>
    <x v="3"/>
    <n v="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3923"/>
    <x v="0"/>
    <x v="1"/>
    <x v="0"/>
    <s v="03.03.10"/>
    <x v="8"/>
    <x v="0"/>
    <x v="4"/>
    <s v="Receitas Da Câmara"/>
    <s v="03.03.10"/>
    <s v="Receitas Da Câmara"/>
    <s v="03.03.10"/>
    <x v="6"/>
    <x v="0"/>
    <x v="3"/>
    <x v="3"/>
    <x v="0"/>
    <x v="0"/>
    <x v="2"/>
    <x v="0"/>
    <x v="10"/>
    <s v="2024-11-14"/>
    <x v="3"/>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3924"/>
    <x v="0"/>
    <x v="1"/>
    <x v="0"/>
    <s v="03.03.10"/>
    <x v="8"/>
    <x v="0"/>
    <x v="4"/>
    <s v="Receitas Da Câmara"/>
    <s v="03.03.10"/>
    <s v="Receitas Da Câmara"/>
    <s v="03.03.10"/>
    <x v="20"/>
    <x v="0"/>
    <x v="3"/>
    <x v="3"/>
    <x v="0"/>
    <x v="0"/>
    <x v="2"/>
    <x v="0"/>
    <x v="10"/>
    <s v="2024-11-14"/>
    <x v="3"/>
    <n v="36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000"/>
    <x v="3925"/>
    <x v="0"/>
    <x v="1"/>
    <x v="0"/>
    <s v="03.03.10"/>
    <x v="8"/>
    <x v="0"/>
    <x v="4"/>
    <s v="Receitas Da Câmara"/>
    <s v="03.03.10"/>
    <s v="Receitas Da Câmara"/>
    <s v="03.03.10"/>
    <x v="15"/>
    <x v="0"/>
    <x v="0"/>
    <x v="0"/>
    <x v="0"/>
    <x v="0"/>
    <x v="2"/>
    <x v="0"/>
    <x v="10"/>
    <s v="2024-11-14"/>
    <x v="3"/>
    <n v="3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0"/>
    <x v="3926"/>
    <x v="0"/>
    <x v="1"/>
    <x v="0"/>
    <s v="03.03.10"/>
    <x v="8"/>
    <x v="0"/>
    <x v="4"/>
    <s v="Receitas Da Câmara"/>
    <s v="03.03.10"/>
    <s v="Receitas Da Câmara"/>
    <s v="03.03.10"/>
    <x v="25"/>
    <x v="0"/>
    <x v="3"/>
    <x v="3"/>
    <x v="0"/>
    <x v="0"/>
    <x v="2"/>
    <x v="0"/>
    <x v="10"/>
    <s v="2024-11-14"/>
    <x v="3"/>
    <n v="2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20"/>
    <x v="3927"/>
    <x v="0"/>
    <x v="1"/>
    <x v="0"/>
    <s v="03.03.10"/>
    <x v="8"/>
    <x v="0"/>
    <x v="4"/>
    <s v="Receitas Da Câmara"/>
    <s v="03.03.10"/>
    <s v="Receitas Da Câmara"/>
    <s v="03.03.10"/>
    <x v="13"/>
    <x v="0"/>
    <x v="3"/>
    <x v="3"/>
    <x v="0"/>
    <x v="0"/>
    <x v="2"/>
    <x v="0"/>
    <x v="10"/>
    <s v="2024-11-14"/>
    <x v="3"/>
    <n v="3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
    <x v="3928"/>
    <x v="0"/>
    <x v="1"/>
    <x v="0"/>
    <s v="03.03.10"/>
    <x v="8"/>
    <x v="0"/>
    <x v="4"/>
    <s v="Receitas Da Câmara"/>
    <s v="03.03.10"/>
    <s v="Receitas Da Câmara"/>
    <s v="03.03.10"/>
    <x v="8"/>
    <x v="0"/>
    <x v="3"/>
    <x v="3"/>
    <x v="0"/>
    <x v="0"/>
    <x v="2"/>
    <x v="0"/>
    <x v="10"/>
    <s v="2024-11-15"/>
    <x v="3"/>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75"/>
    <x v="3929"/>
    <x v="0"/>
    <x v="1"/>
    <x v="0"/>
    <s v="03.03.10"/>
    <x v="8"/>
    <x v="0"/>
    <x v="4"/>
    <s v="Receitas Da Câmara"/>
    <s v="03.03.10"/>
    <s v="Receitas Da Câmara"/>
    <s v="03.03.10"/>
    <x v="10"/>
    <x v="0"/>
    <x v="3"/>
    <x v="3"/>
    <x v="0"/>
    <x v="0"/>
    <x v="2"/>
    <x v="0"/>
    <x v="10"/>
    <s v="2024-11-15"/>
    <x v="3"/>
    <n v="21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90"/>
    <x v="3930"/>
    <x v="0"/>
    <x v="1"/>
    <x v="0"/>
    <s v="03.03.10"/>
    <x v="8"/>
    <x v="0"/>
    <x v="4"/>
    <s v="Receitas Da Câmara"/>
    <s v="03.03.10"/>
    <s v="Receitas Da Câmara"/>
    <s v="03.03.10"/>
    <x v="6"/>
    <x v="0"/>
    <x v="3"/>
    <x v="3"/>
    <x v="0"/>
    <x v="0"/>
    <x v="2"/>
    <x v="0"/>
    <x v="10"/>
    <s v="2024-11-15"/>
    <x v="3"/>
    <n v="4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3931"/>
    <x v="0"/>
    <x v="1"/>
    <x v="0"/>
    <s v="03.03.10"/>
    <x v="8"/>
    <x v="0"/>
    <x v="4"/>
    <s v="Receitas Da Câmara"/>
    <s v="03.03.10"/>
    <s v="Receitas Da Câmara"/>
    <s v="03.03.10"/>
    <x v="42"/>
    <x v="0"/>
    <x v="3"/>
    <x v="3"/>
    <x v="0"/>
    <x v="0"/>
    <x v="2"/>
    <x v="0"/>
    <x v="10"/>
    <s v="2024-11-15"/>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3932"/>
    <x v="0"/>
    <x v="1"/>
    <x v="0"/>
    <s v="03.03.10"/>
    <x v="8"/>
    <x v="0"/>
    <x v="4"/>
    <s v="Receitas Da Câmara"/>
    <s v="03.03.10"/>
    <s v="Receitas Da Câmara"/>
    <s v="03.03.10"/>
    <x v="11"/>
    <x v="0"/>
    <x v="0"/>
    <x v="5"/>
    <x v="0"/>
    <x v="0"/>
    <x v="2"/>
    <x v="0"/>
    <x v="10"/>
    <s v="2024-11-15"/>
    <x v="3"/>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20"/>
    <x v="3933"/>
    <x v="0"/>
    <x v="1"/>
    <x v="0"/>
    <s v="03.03.10"/>
    <x v="8"/>
    <x v="0"/>
    <x v="4"/>
    <s v="Receitas Da Câmara"/>
    <s v="03.03.10"/>
    <s v="Receitas Da Câmara"/>
    <s v="03.03.10"/>
    <x v="13"/>
    <x v="0"/>
    <x v="3"/>
    <x v="3"/>
    <x v="0"/>
    <x v="0"/>
    <x v="2"/>
    <x v="0"/>
    <x v="10"/>
    <s v="2024-11-15"/>
    <x v="3"/>
    <n v="28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22205"/>
    <x v="3934"/>
    <x v="0"/>
    <x v="1"/>
    <x v="0"/>
    <s v="03.03.10"/>
    <x v="8"/>
    <x v="0"/>
    <x v="4"/>
    <s v="Receitas Da Câmara"/>
    <s v="03.03.10"/>
    <s v="Receitas Da Câmara"/>
    <s v="03.03.10"/>
    <x v="15"/>
    <x v="0"/>
    <x v="0"/>
    <x v="0"/>
    <x v="0"/>
    <x v="0"/>
    <x v="2"/>
    <x v="0"/>
    <x v="10"/>
    <s v="2024-11-15"/>
    <x v="3"/>
    <n v="2222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430"/>
    <x v="3935"/>
    <x v="0"/>
    <x v="1"/>
    <x v="0"/>
    <s v="03.03.10"/>
    <x v="8"/>
    <x v="0"/>
    <x v="4"/>
    <s v="Receitas Da Câmara"/>
    <s v="03.03.10"/>
    <s v="Receitas Da Câmara"/>
    <s v="03.03.10"/>
    <x v="18"/>
    <x v="0"/>
    <x v="0"/>
    <x v="0"/>
    <x v="0"/>
    <x v="0"/>
    <x v="2"/>
    <x v="0"/>
    <x v="10"/>
    <s v="2024-11-15"/>
    <x v="3"/>
    <n v="274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3936"/>
    <x v="0"/>
    <x v="1"/>
    <x v="0"/>
    <s v="03.03.10"/>
    <x v="8"/>
    <x v="0"/>
    <x v="4"/>
    <s v="Receitas Da Câmara"/>
    <s v="03.03.10"/>
    <s v="Receitas Da Câmara"/>
    <s v="03.03.10"/>
    <x v="17"/>
    <x v="0"/>
    <x v="3"/>
    <x v="3"/>
    <x v="0"/>
    <x v="0"/>
    <x v="2"/>
    <x v="0"/>
    <x v="10"/>
    <s v="2024-11-15"/>
    <x v="3"/>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3937"/>
    <x v="0"/>
    <x v="1"/>
    <x v="0"/>
    <s v="03.03.10"/>
    <x v="8"/>
    <x v="0"/>
    <x v="4"/>
    <s v="Receitas Da Câmara"/>
    <s v="03.03.10"/>
    <s v="Receitas Da Câmara"/>
    <s v="03.03.10"/>
    <x v="10"/>
    <x v="0"/>
    <x v="3"/>
    <x v="3"/>
    <x v="0"/>
    <x v="0"/>
    <x v="2"/>
    <x v="0"/>
    <x v="10"/>
    <s v="2024-11-18"/>
    <x v="3"/>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6"/>
    <x v="3938"/>
    <x v="0"/>
    <x v="1"/>
    <x v="0"/>
    <s v="03.03.10"/>
    <x v="8"/>
    <x v="0"/>
    <x v="4"/>
    <s v="Receitas Da Câmara"/>
    <s v="03.03.10"/>
    <s v="Receitas Da Câmara"/>
    <s v="03.03.10"/>
    <x v="17"/>
    <x v="0"/>
    <x v="3"/>
    <x v="3"/>
    <x v="0"/>
    <x v="0"/>
    <x v="2"/>
    <x v="0"/>
    <x v="10"/>
    <s v="2024-11-18"/>
    <x v="3"/>
    <n v="80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40"/>
    <x v="3939"/>
    <x v="0"/>
    <x v="1"/>
    <x v="0"/>
    <s v="03.03.10"/>
    <x v="8"/>
    <x v="0"/>
    <x v="4"/>
    <s v="Receitas Da Câmara"/>
    <s v="03.03.10"/>
    <s v="Receitas Da Câmara"/>
    <s v="03.03.10"/>
    <x v="13"/>
    <x v="0"/>
    <x v="3"/>
    <x v="3"/>
    <x v="0"/>
    <x v="0"/>
    <x v="2"/>
    <x v="0"/>
    <x v="10"/>
    <s v="2024-11-18"/>
    <x v="3"/>
    <n v="60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500"/>
    <x v="3940"/>
    <x v="0"/>
    <x v="1"/>
    <x v="0"/>
    <s v="03.03.10"/>
    <x v="8"/>
    <x v="0"/>
    <x v="4"/>
    <s v="Receitas Da Câmara"/>
    <s v="03.03.10"/>
    <s v="Receitas Da Câmara"/>
    <s v="03.03.10"/>
    <x v="11"/>
    <x v="0"/>
    <x v="0"/>
    <x v="5"/>
    <x v="0"/>
    <x v="0"/>
    <x v="2"/>
    <x v="0"/>
    <x v="10"/>
    <s v="2024-11-18"/>
    <x v="3"/>
    <n v="13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3941"/>
    <x v="0"/>
    <x v="1"/>
    <x v="0"/>
    <s v="03.03.10"/>
    <x v="8"/>
    <x v="0"/>
    <x v="4"/>
    <s v="Receitas Da Câmara"/>
    <s v="03.03.10"/>
    <s v="Receitas Da Câmara"/>
    <s v="03.03.10"/>
    <x v="42"/>
    <x v="0"/>
    <x v="3"/>
    <x v="3"/>
    <x v="0"/>
    <x v="0"/>
    <x v="2"/>
    <x v="0"/>
    <x v="10"/>
    <s v="2024-11-18"/>
    <x v="3"/>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3942"/>
    <x v="0"/>
    <x v="1"/>
    <x v="0"/>
    <s v="03.03.10"/>
    <x v="8"/>
    <x v="0"/>
    <x v="4"/>
    <s v="Receitas Da Câmara"/>
    <s v="03.03.10"/>
    <s v="Receitas Da Câmara"/>
    <s v="03.03.10"/>
    <x v="8"/>
    <x v="0"/>
    <x v="3"/>
    <x v="3"/>
    <x v="0"/>
    <x v="0"/>
    <x v="2"/>
    <x v="0"/>
    <x v="10"/>
    <s v="2024-11-18"/>
    <x v="3"/>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264"/>
    <x v="3943"/>
    <x v="0"/>
    <x v="1"/>
    <x v="0"/>
    <s v="03.03.10"/>
    <x v="8"/>
    <x v="0"/>
    <x v="4"/>
    <s v="Receitas Da Câmara"/>
    <s v="03.03.10"/>
    <s v="Receitas Da Câmara"/>
    <s v="03.03.10"/>
    <x v="18"/>
    <x v="0"/>
    <x v="0"/>
    <x v="0"/>
    <x v="0"/>
    <x v="0"/>
    <x v="2"/>
    <x v="0"/>
    <x v="10"/>
    <s v="2024-11-18"/>
    <x v="3"/>
    <n v="1626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60"/>
    <x v="3944"/>
    <x v="0"/>
    <x v="1"/>
    <x v="0"/>
    <s v="03.03.10"/>
    <x v="8"/>
    <x v="0"/>
    <x v="4"/>
    <s v="Receitas Da Câmara"/>
    <s v="03.03.10"/>
    <s v="Receitas Da Câmara"/>
    <s v="03.03.10"/>
    <x v="10"/>
    <x v="0"/>
    <x v="3"/>
    <x v="3"/>
    <x v="0"/>
    <x v="0"/>
    <x v="2"/>
    <x v="0"/>
    <x v="10"/>
    <s v="2024-11-19"/>
    <x v="3"/>
    <n v="70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3945"/>
    <x v="0"/>
    <x v="1"/>
    <x v="0"/>
    <s v="03.03.10"/>
    <x v="8"/>
    <x v="0"/>
    <x v="4"/>
    <s v="Receitas Da Câmara"/>
    <s v="03.03.10"/>
    <s v="Receitas Da Câmara"/>
    <s v="03.03.10"/>
    <x v="21"/>
    <x v="0"/>
    <x v="3"/>
    <x v="3"/>
    <x v="0"/>
    <x v="0"/>
    <x v="2"/>
    <x v="0"/>
    <x v="10"/>
    <s v="2024-11-19"/>
    <x v="3"/>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3946"/>
    <x v="0"/>
    <x v="1"/>
    <x v="0"/>
    <s v="03.03.10"/>
    <x v="8"/>
    <x v="0"/>
    <x v="4"/>
    <s v="Receitas Da Câmara"/>
    <s v="03.03.10"/>
    <s v="Receitas Da Câmara"/>
    <s v="03.03.10"/>
    <x v="13"/>
    <x v="0"/>
    <x v="3"/>
    <x v="3"/>
    <x v="0"/>
    <x v="0"/>
    <x v="2"/>
    <x v="0"/>
    <x v="10"/>
    <s v="2024-11-19"/>
    <x v="3"/>
    <n v="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3947"/>
    <x v="0"/>
    <x v="1"/>
    <x v="0"/>
    <s v="03.03.10"/>
    <x v="8"/>
    <x v="0"/>
    <x v="4"/>
    <s v="Receitas Da Câmara"/>
    <s v="03.03.10"/>
    <s v="Receitas Da Câmara"/>
    <s v="03.03.10"/>
    <x v="6"/>
    <x v="0"/>
    <x v="3"/>
    <x v="3"/>
    <x v="0"/>
    <x v="0"/>
    <x v="2"/>
    <x v="0"/>
    <x v="10"/>
    <s v="2024-11-19"/>
    <x v="3"/>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300"/>
    <x v="3948"/>
    <x v="0"/>
    <x v="1"/>
    <x v="0"/>
    <s v="03.03.10"/>
    <x v="8"/>
    <x v="0"/>
    <x v="4"/>
    <s v="Receitas Da Câmara"/>
    <s v="03.03.10"/>
    <s v="Receitas Da Câmara"/>
    <s v="03.03.10"/>
    <x v="42"/>
    <x v="0"/>
    <x v="3"/>
    <x v="3"/>
    <x v="0"/>
    <x v="0"/>
    <x v="2"/>
    <x v="0"/>
    <x v="10"/>
    <s v="2024-11-19"/>
    <x v="3"/>
    <n v="17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278"/>
    <x v="3949"/>
    <x v="0"/>
    <x v="1"/>
    <x v="0"/>
    <s v="03.03.10"/>
    <x v="8"/>
    <x v="0"/>
    <x v="4"/>
    <s v="Receitas Da Câmara"/>
    <s v="03.03.10"/>
    <s v="Receitas Da Câmara"/>
    <s v="03.03.10"/>
    <x v="18"/>
    <x v="0"/>
    <x v="0"/>
    <x v="0"/>
    <x v="0"/>
    <x v="0"/>
    <x v="2"/>
    <x v="0"/>
    <x v="10"/>
    <s v="2024-11-19"/>
    <x v="3"/>
    <n v="4227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3950"/>
    <x v="0"/>
    <x v="1"/>
    <x v="0"/>
    <s v="03.03.10"/>
    <x v="8"/>
    <x v="0"/>
    <x v="4"/>
    <s v="Receitas Da Câmara"/>
    <s v="03.03.10"/>
    <s v="Receitas Da Câmara"/>
    <s v="03.03.10"/>
    <x v="8"/>
    <x v="0"/>
    <x v="3"/>
    <x v="3"/>
    <x v="0"/>
    <x v="0"/>
    <x v="2"/>
    <x v="0"/>
    <x v="10"/>
    <s v="2024-11-19"/>
    <x v="3"/>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3951"/>
    <x v="0"/>
    <x v="1"/>
    <x v="0"/>
    <s v="03.03.10"/>
    <x v="8"/>
    <x v="0"/>
    <x v="4"/>
    <s v="Receitas Da Câmara"/>
    <s v="03.03.10"/>
    <s v="Receitas Da Câmara"/>
    <s v="03.03.10"/>
    <x v="20"/>
    <x v="0"/>
    <x v="3"/>
    <x v="3"/>
    <x v="0"/>
    <x v="0"/>
    <x v="2"/>
    <x v="0"/>
    <x v="10"/>
    <s v="2024-11-19"/>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90"/>
    <x v="3952"/>
    <x v="0"/>
    <x v="1"/>
    <x v="0"/>
    <s v="03.03.10"/>
    <x v="8"/>
    <x v="0"/>
    <x v="4"/>
    <s v="Receitas Da Câmara"/>
    <s v="03.03.10"/>
    <s v="Receitas Da Câmara"/>
    <s v="03.03.10"/>
    <x v="17"/>
    <x v="0"/>
    <x v="3"/>
    <x v="3"/>
    <x v="0"/>
    <x v="0"/>
    <x v="2"/>
    <x v="0"/>
    <x v="10"/>
    <s v="2024-11-19"/>
    <x v="3"/>
    <n v="33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300"/>
    <x v="3953"/>
    <x v="0"/>
    <x v="1"/>
    <x v="0"/>
    <s v="03.03.10"/>
    <x v="8"/>
    <x v="0"/>
    <x v="4"/>
    <s v="Receitas Da Câmara"/>
    <s v="03.03.10"/>
    <s v="Receitas Da Câmara"/>
    <s v="03.03.10"/>
    <x v="11"/>
    <x v="0"/>
    <x v="0"/>
    <x v="5"/>
    <x v="0"/>
    <x v="0"/>
    <x v="2"/>
    <x v="0"/>
    <x v="10"/>
    <s v="2024-11-19"/>
    <x v="3"/>
    <n v="9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3954"/>
    <x v="0"/>
    <x v="1"/>
    <x v="0"/>
    <s v="03.03.10"/>
    <x v="8"/>
    <x v="0"/>
    <x v="4"/>
    <s v="Receitas Da Câmara"/>
    <s v="03.03.10"/>
    <s v="Receitas Da Câmara"/>
    <s v="03.03.10"/>
    <x v="12"/>
    <x v="0"/>
    <x v="3"/>
    <x v="3"/>
    <x v="0"/>
    <x v="0"/>
    <x v="2"/>
    <x v="0"/>
    <x v="10"/>
    <s v="2024-11-19"/>
    <x v="3"/>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3955"/>
    <x v="0"/>
    <x v="1"/>
    <x v="0"/>
    <s v="03.03.10"/>
    <x v="8"/>
    <x v="0"/>
    <x v="4"/>
    <s v="Receitas Da Câmara"/>
    <s v="03.03.10"/>
    <s v="Receitas Da Câmara"/>
    <s v="03.03.10"/>
    <x v="76"/>
    <x v="0"/>
    <x v="3"/>
    <x v="7"/>
    <x v="0"/>
    <x v="0"/>
    <x v="2"/>
    <x v="0"/>
    <x v="10"/>
    <s v="2024-11-19"/>
    <x v="3"/>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55"/>
    <x v="3956"/>
    <x v="0"/>
    <x v="1"/>
    <x v="0"/>
    <s v="03.03.10"/>
    <x v="8"/>
    <x v="0"/>
    <x v="4"/>
    <s v="Receitas Da Câmara"/>
    <s v="03.03.10"/>
    <s v="Receitas Da Câmara"/>
    <s v="03.03.10"/>
    <x v="6"/>
    <x v="0"/>
    <x v="3"/>
    <x v="3"/>
    <x v="0"/>
    <x v="0"/>
    <x v="2"/>
    <x v="0"/>
    <x v="10"/>
    <s v="2024-11-20"/>
    <x v="3"/>
    <n v="675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150"/>
    <x v="3957"/>
    <x v="0"/>
    <x v="1"/>
    <x v="0"/>
    <s v="03.03.10"/>
    <x v="8"/>
    <x v="0"/>
    <x v="4"/>
    <s v="Receitas Da Câmara"/>
    <s v="03.03.10"/>
    <s v="Receitas Da Câmara"/>
    <s v="03.03.10"/>
    <x v="12"/>
    <x v="0"/>
    <x v="3"/>
    <x v="3"/>
    <x v="0"/>
    <x v="0"/>
    <x v="2"/>
    <x v="0"/>
    <x v="10"/>
    <s v="2024-11-20"/>
    <x v="3"/>
    <n v="21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90"/>
    <x v="3958"/>
    <x v="0"/>
    <x v="1"/>
    <x v="0"/>
    <s v="03.03.10"/>
    <x v="8"/>
    <x v="0"/>
    <x v="4"/>
    <s v="Receitas Da Câmara"/>
    <s v="03.03.10"/>
    <s v="Receitas Da Câmara"/>
    <s v="03.03.10"/>
    <x v="17"/>
    <x v="0"/>
    <x v="3"/>
    <x v="3"/>
    <x v="0"/>
    <x v="0"/>
    <x v="2"/>
    <x v="0"/>
    <x v="10"/>
    <s v="2024-11-20"/>
    <x v="3"/>
    <n v="15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922"/>
    <x v="3959"/>
    <x v="0"/>
    <x v="1"/>
    <x v="0"/>
    <s v="03.03.10"/>
    <x v="8"/>
    <x v="0"/>
    <x v="4"/>
    <s v="Receitas Da Câmara"/>
    <s v="03.03.10"/>
    <s v="Receitas Da Câmara"/>
    <s v="03.03.10"/>
    <x v="18"/>
    <x v="0"/>
    <x v="0"/>
    <x v="0"/>
    <x v="0"/>
    <x v="0"/>
    <x v="2"/>
    <x v="0"/>
    <x v="10"/>
    <s v="2024-11-20"/>
    <x v="3"/>
    <n v="2592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3960"/>
    <x v="0"/>
    <x v="1"/>
    <x v="0"/>
    <s v="03.03.10"/>
    <x v="8"/>
    <x v="0"/>
    <x v="4"/>
    <s v="Receitas Da Câmara"/>
    <s v="03.03.10"/>
    <s v="Receitas Da Câmara"/>
    <s v="03.03.10"/>
    <x v="11"/>
    <x v="0"/>
    <x v="0"/>
    <x v="5"/>
    <x v="0"/>
    <x v="0"/>
    <x v="2"/>
    <x v="0"/>
    <x v="10"/>
    <s v="2024-11-20"/>
    <x v="3"/>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40"/>
    <x v="3961"/>
    <x v="0"/>
    <x v="1"/>
    <x v="0"/>
    <s v="03.03.10"/>
    <x v="8"/>
    <x v="0"/>
    <x v="4"/>
    <s v="Receitas Da Câmara"/>
    <s v="03.03.10"/>
    <s v="Receitas Da Câmara"/>
    <s v="03.03.10"/>
    <x v="13"/>
    <x v="0"/>
    <x v="3"/>
    <x v="3"/>
    <x v="0"/>
    <x v="0"/>
    <x v="2"/>
    <x v="0"/>
    <x v="10"/>
    <s v="2024-11-20"/>
    <x v="3"/>
    <n v="59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
    <x v="3962"/>
    <x v="0"/>
    <x v="1"/>
    <x v="0"/>
    <s v="03.03.10"/>
    <x v="8"/>
    <x v="0"/>
    <x v="4"/>
    <s v="Receitas Da Câmara"/>
    <s v="03.03.10"/>
    <s v="Receitas Da Câmara"/>
    <s v="03.03.10"/>
    <x v="8"/>
    <x v="0"/>
    <x v="3"/>
    <x v="3"/>
    <x v="0"/>
    <x v="0"/>
    <x v="2"/>
    <x v="0"/>
    <x v="10"/>
    <s v="2024-11-20"/>
    <x v="3"/>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3963"/>
    <x v="0"/>
    <x v="0"/>
    <x v="0"/>
    <s v="01.25.05.12"/>
    <x v="10"/>
    <x v="3"/>
    <x v="3"/>
    <s v="Saúde"/>
    <s v="01.25.05"/>
    <s v="Saúde"/>
    <s v="01.25.05"/>
    <x v="7"/>
    <x v="0"/>
    <x v="4"/>
    <x v="4"/>
    <x v="0"/>
    <x v="1"/>
    <x v="0"/>
    <x v="0"/>
    <x v="0"/>
    <s v="2024-01-16"/>
    <x v="0"/>
    <n v="3000"/>
    <x v="0"/>
    <m/>
    <x v="0"/>
    <m/>
    <x v="400"/>
    <n v="100478189"/>
    <x v="0"/>
    <x v="0"/>
    <s v="Promoção e Inclusão Social"/>
    <s v="ORI"/>
    <x v="0"/>
    <m/>
    <x v="0"/>
    <x v="0"/>
    <x v="0"/>
    <x v="0"/>
    <x v="0"/>
    <x v="0"/>
    <x v="0"/>
    <x v="0"/>
    <x v="0"/>
    <x v="0"/>
    <x v="0"/>
    <s v="Promoção e Inclusão Social"/>
    <x v="0"/>
    <x v="0"/>
    <x v="0"/>
    <x v="0"/>
    <x v="1"/>
    <x v="0"/>
    <x v="0"/>
    <x v="0"/>
    <x v="0"/>
    <x v="0"/>
    <x v="0"/>
    <x v="0"/>
    <s v="Pagamento a favor da Mercearia Inês Nunes, referente a cesta básica a favor da senhora  Maria Luísa Correia, conforme anexo."/>
  </r>
  <r>
    <x v="1"/>
    <n v="0"/>
    <n v="0"/>
    <n v="0"/>
    <n v="158720"/>
    <x v="3964"/>
    <x v="0"/>
    <x v="0"/>
    <x v="0"/>
    <s v="01.27.06.42"/>
    <x v="22"/>
    <x v="1"/>
    <x v="1"/>
    <s v="Requalificação Urbana e habitação"/>
    <s v="01.27.06"/>
    <s v="Requalificação Urbana e habitação"/>
    <s v="01.27.06"/>
    <x v="1"/>
    <x v="0"/>
    <x v="0"/>
    <x v="0"/>
    <x v="0"/>
    <x v="1"/>
    <x v="1"/>
    <x v="0"/>
    <x v="2"/>
    <s v="2024-02-23"/>
    <x v="0"/>
    <n v="158720"/>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s viaturas  afetos a obra de construção do campo de relvado sintético de Manguinho, conforme anexo."/>
  </r>
  <r>
    <x v="1"/>
    <n v="0"/>
    <n v="0"/>
    <n v="0"/>
    <n v="5000000"/>
    <x v="3965"/>
    <x v="0"/>
    <x v="1"/>
    <x v="0"/>
    <s v="03.03.10"/>
    <x v="8"/>
    <x v="0"/>
    <x v="4"/>
    <s v="Receitas Da Câmara"/>
    <s v="03.03.10"/>
    <s v="Receitas Da Câmara"/>
    <s v="03.03.10"/>
    <x v="56"/>
    <x v="0"/>
    <x v="6"/>
    <x v="10"/>
    <x v="0"/>
    <x v="0"/>
    <x v="2"/>
    <x v="0"/>
    <x v="0"/>
    <s v="2024-01-02"/>
    <x v="0"/>
    <n v="5000000"/>
    <x v="0"/>
    <m/>
    <x v="0"/>
    <m/>
    <x v="6"/>
    <n v="100474914"/>
    <x v="0"/>
    <x v="0"/>
    <s v="Receitas Da Câmara"/>
    <s v="EXT"/>
    <x v="0"/>
    <s v="RDC"/>
    <x v="0"/>
    <x v="0"/>
    <x v="0"/>
    <x v="0"/>
    <x v="0"/>
    <x v="0"/>
    <x v="0"/>
    <x v="0"/>
    <x v="0"/>
    <x v="0"/>
    <x v="0"/>
    <s v="Receitas Da Câmara"/>
    <x v="0"/>
    <x v="0"/>
    <x v="0"/>
    <x v="0"/>
    <x v="0"/>
    <x v="0"/>
    <x v="0"/>
    <x v="0"/>
    <x v="0"/>
    <x v="0"/>
    <x v="0"/>
    <x v="0"/>
    <s v="Transferência de FAC1, conforme anexo. "/>
  </r>
  <r>
    <x v="1"/>
    <n v="0"/>
    <n v="0"/>
    <n v="0"/>
    <n v="1704150"/>
    <x v="3966"/>
    <x v="0"/>
    <x v="0"/>
    <x v="0"/>
    <s v="01.27.06.61"/>
    <x v="34"/>
    <x v="1"/>
    <x v="1"/>
    <s v="Requalificação Urbana e habitação"/>
    <s v="01.27.06"/>
    <s v="Requalificação Urbana e habitação"/>
    <s v="01.27.06"/>
    <x v="1"/>
    <x v="0"/>
    <x v="0"/>
    <x v="0"/>
    <x v="0"/>
    <x v="1"/>
    <x v="1"/>
    <x v="0"/>
    <x v="0"/>
    <s v="2024-01-22"/>
    <x v="0"/>
    <n v="1704150"/>
    <x v="0"/>
    <m/>
    <x v="0"/>
    <m/>
    <x v="148"/>
    <n v="100478082"/>
    <x v="0"/>
    <x v="0"/>
    <s v="Requalificação Urbana de Ponta Verde"/>
    <s v="ORI"/>
    <x v="0"/>
    <s v="PVR"/>
    <x v="0"/>
    <x v="0"/>
    <x v="0"/>
    <x v="0"/>
    <x v="0"/>
    <x v="0"/>
    <x v="0"/>
    <x v="0"/>
    <x v="0"/>
    <x v="0"/>
    <x v="0"/>
    <s v="Requalificação Urbana de Ponta Verde"/>
    <x v="0"/>
    <x v="0"/>
    <x v="0"/>
    <x v="0"/>
    <x v="1"/>
    <x v="0"/>
    <x v="0"/>
    <x v="0"/>
    <x v="0"/>
    <x v="0"/>
    <x v="0"/>
    <x v="0"/>
    <s v="Liquidação do contrato, referente a execução de trabalhos da estrada de cemitério em Ponta Verde, conforme proposta em anexo."/>
  </r>
  <r>
    <x v="0"/>
    <n v="0"/>
    <n v="0"/>
    <n v="0"/>
    <n v="1400"/>
    <x v="3967"/>
    <x v="0"/>
    <x v="0"/>
    <x v="0"/>
    <s v="03.16.15"/>
    <x v="0"/>
    <x v="0"/>
    <x v="0"/>
    <s v="Direção Financeira"/>
    <s v="03.16.15"/>
    <s v="Direção Financeira"/>
    <s v="03.16.15"/>
    <x v="3"/>
    <x v="0"/>
    <x v="0"/>
    <x v="1"/>
    <x v="0"/>
    <x v="0"/>
    <x v="0"/>
    <x v="0"/>
    <x v="0"/>
    <s v="2024-01-25"/>
    <x v="0"/>
    <n v="1400"/>
    <x v="0"/>
    <m/>
    <x v="0"/>
    <m/>
    <x v="546"/>
    <n v="100034424"/>
    <x v="0"/>
    <x v="0"/>
    <s v="Direção Financeira"/>
    <s v="ORI"/>
    <x v="0"/>
    <m/>
    <x v="0"/>
    <x v="0"/>
    <x v="0"/>
    <x v="0"/>
    <x v="0"/>
    <x v="0"/>
    <x v="0"/>
    <x v="0"/>
    <x v="0"/>
    <x v="0"/>
    <x v="0"/>
    <s v="Direção Financeira"/>
    <x v="0"/>
    <x v="0"/>
    <x v="0"/>
    <x v="0"/>
    <x v="0"/>
    <x v="0"/>
    <x v="0"/>
    <x v="0"/>
    <x v="0"/>
    <x v="0"/>
    <x v="0"/>
    <x v="0"/>
    <s v="Ajuda de custo a favor do senhor Domingos Barros pela sua deslocação a Praia no dia 22 de janeiro em missão oficial de serviço, conforme anexo."/>
  </r>
  <r>
    <x v="0"/>
    <n v="0"/>
    <n v="0"/>
    <n v="0"/>
    <n v="939"/>
    <x v="3968"/>
    <x v="0"/>
    <x v="0"/>
    <x v="0"/>
    <s v="03.16.02"/>
    <x v="3"/>
    <x v="0"/>
    <x v="0"/>
    <s v="Gabinete do Presidente"/>
    <s v="03.16.02"/>
    <s v="Gabinete do Presidente"/>
    <s v="03.16.02"/>
    <x v="31"/>
    <x v="0"/>
    <x v="0"/>
    <x v="1"/>
    <x v="0"/>
    <x v="0"/>
    <x v="0"/>
    <x v="0"/>
    <x v="0"/>
    <s v="2024-01-30"/>
    <x v="0"/>
    <n v="939"/>
    <x v="0"/>
    <m/>
    <x v="0"/>
    <m/>
    <x v="2"/>
    <n v="100474696"/>
    <x v="0"/>
    <x v="1"/>
    <s v="Gabinete do Presidente"/>
    <s v="ORI"/>
    <x v="0"/>
    <m/>
    <x v="0"/>
    <x v="0"/>
    <x v="0"/>
    <x v="0"/>
    <x v="0"/>
    <x v="0"/>
    <x v="0"/>
    <x v="0"/>
    <x v="0"/>
    <x v="0"/>
    <x v="0"/>
    <s v="Gabinete do Presidente"/>
    <x v="0"/>
    <x v="0"/>
    <x v="0"/>
    <x v="0"/>
    <x v="0"/>
    <x v="0"/>
    <x v="0"/>
    <x v="0"/>
    <x v="0"/>
    <x v="0"/>
    <x v="1"/>
    <x v="0"/>
    <s v="Pagamento de salário referente a 01-2024"/>
  </r>
  <r>
    <x v="0"/>
    <n v="0"/>
    <n v="0"/>
    <n v="0"/>
    <n v="1409"/>
    <x v="3968"/>
    <x v="0"/>
    <x v="0"/>
    <x v="0"/>
    <s v="03.16.02"/>
    <x v="3"/>
    <x v="0"/>
    <x v="0"/>
    <s v="Gabinete do Presidente"/>
    <s v="03.16.02"/>
    <s v="Gabinete do Presidente"/>
    <s v="03.16.02"/>
    <x v="59"/>
    <x v="0"/>
    <x v="0"/>
    <x v="0"/>
    <x v="0"/>
    <x v="0"/>
    <x v="0"/>
    <x v="0"/>
    <x v="0"/>
    <s v="2024-01-30"/>
    <x v="0"/>
    <n v="1409"/>
    <x v="0"/>
    <m/>
    <x v="0"/>
    <m/>
    <x v="2"/>
    <n v="100474696"/>
    <x v="0"/>
    <x v="1"/>
    <s v="Gabinete do Presidente"/>
    <s v="ORI"/>
    <x v="0"/>
    <m/>
    <x v="0"/>
    <x v="0"/>
    <x v="0"/>
    <x v="0"/>
    <x v="0"/>
    <x v="0"/>
    <x v="0"/>
    <x v="0"/>
    <x v="0"/>
    <x v="0"/>
    <x v="0"/>
    <s v="Gabinete do Presidente"/>
    <x v="0"/>
    <x v="0"/>
    <x v="0"/>
    <x v="0"/>
    <x v="0"/>
    <x v="0"/>
    <x v="0"/>
    <x v="0"/>
    <x v="0"/>
    <x v="0"/>
    <x v="1"/>
    <x v="0"/>
    <s v="Pagamento de salário referente a 01-2024"/>
  </r>
  <r>
    <x v="0"/>
    <n v="0"/>
    <n v="0"/>
    <n v="0"/>
    <n v="4834"/>
    <x v="3968"/>
    <x v="0"/>
    <x v="0"/>
    <x v="0"/>
    <s v="03.16.02"/>
    <x v="3"/>
    <x v="0"/>
    <x v="0"/>
    <s v="Gabinete do Presidente"/>
    <s v="03.16.02"/>
    <s v="Gabinete do Presidente"/>
    <s v="03.16.02"/>
    <x v="28"/>
    <x v="0"/>
    <x v="0"/>
    <x v="0"/>
    <x v="0"/>
    <x v="0"/>
    <x v="0"/>
    <x v="0"/>
    <x v="0"/>
    <s v="2024-01-30"/>
    <x v="0"/>
    <n v="4834"/>
    <x v="0"/>
    <m/>
    <x v="0"/>
    <m/>
    <x v="2"/>
    <n v="100474696"/>
    <x v="0"/>
    <x v="1"/>
    <s v="Gabinete do Presidente"/>
    <s v="ORI"/>
    <x v="0"/>
    <m/>
    <x v="0"/>
    <x v="0"/>
    <x v="0"/>
    <x v="0"/>
    <x v="0"/>
    <x v="0"/>
    <x v="0"/>
    <x v="0"/>
    <x v="0"/>
    <x v="0"/>
    <x v="0"/>
    <s v="Gabinete do Presidente"/>
    <x v="0"/>
    <x v="0"/>
    <x v="0"/>
    <x v="0"/>
    <x v="0"/>
    <x v="0"/>
    <x v="0"/>
    <x v="0"/>
    <x v="0"/>
    <x v="0"/>
    <x v="1"/>
    <x v="0"/>
    <s v="Pagamento de salário referente a 01-2024"/>
  </r>
  <r>
    <x v="0"/>
    <n v="0"/>
    <n v="0"/>
    <n v="0"/>
    <n v="18150"/>
    <x v="3968"/>
    <x v="0"/>
    <x v="0"/>
    <x v="0"/>
    <s v="03.16.02"/>
    <x v="3"/>
    <x v="0"/>
    <x v="0"/>
    <s v="Gabinete do Presidente"/>
    <s v="03.16.02"/>
    <s v="Gabinete do Presidente"/>
    <s v="03.16.02"/>
    <x v="49"/>
    <x v="0"/>
    <x v="0"/>
    <x v="0"/>
    <x v="1"/>
    <x v="0"/>
    <x v="0"/>
    <x v="0"/>
    <x v="0"/>
    <s v="2024-01-30"/>
    <x v="0"/>
    <n v="18150"/>
    <x v="0"/>
    <m/>
    <x v="0"/>
    <m/>
    <x v="2"/>
    <n v="100474696"/>
    <x v="0"/>
    <x v="1"/>
    <s v="Gabinete do Presidente"/>
    <s v="ORI"/>
    <x v="0"/>
    <m/>
    <x v="0"/>
    <x v="0"/>
    <x v="0"/>
    <x v="0"/>
    <x v="0"/>
    <x v="0"/>
    <x v="0"/>
    <x v="0"/>
    <x v="0"/>
    <x v="0"/>
    <x v="0"/>
    <s v="Gabinete do Presidente"/>
    <x v="0"/>
    <x v="0"/>
    <x v="0"/>
    <x v="0"/>
    <x v="0"/>
    <x v="0"/>
    <x v="0"/>
    <x v="0"/>
    <x v="0"/>
    <x v="0"/>
    <x v="1"/>
    <x v="0"/>
    <s v="Pagamento de salário referente a 01-2024"/>
  </r>
  <r>
    <x v="0"/>
    <n v="0"/>
    <n v="0"/>
    <n v="0"/>
    <n v="11648"/>
    <x v="3968"/>
    <x v="0"/>
    <x v="0"/>
    <x v="0"/>
    <s v="03.16.02"/>
    <x v="3"/>
    <x v="0"/>
    <x v="0"/>
    <s v="Gabinete do Presidente"/>
    <s v="03.16.02"/>
    <s v="Gabinete do Presidente"/>
    <s v="03.16.02"/>
    <x v="31"/>
    <x v="0"/>
    <x v="0"/>
    <x v="1"/>
    <x v="0"/>
    <x v="0"/>
    <x v="0"/>
    <x v="0"/>
    <x v="0"/>
    <s v="2024-01-30"/>
    <x v="0"/>
    <n v="11648"/>
    <x v="0"/>
    <m/>
    <x v="0"/>
    <m/>
    <x v="9"/>
    <n v="100474693"/>
    <x v="0"/>
    <x v="0"/>
    <s v="Gabinete do Presidente"/>
    <s v="ORI"/>
    <x v="0"/>
    <m/>
    <x v="0"/>
    <x v="0"/>
    <x v="0"/>
    <x v="0"/>
    <x v="0"/>
    <x v="0"/>
    <x v="0"/>
    <x v="0"/>
    <x v="0"/>
    <x v="0"/>
    <x v="0"/>
    <s v="Gabinete do Presidente"/>
    <x v="0"/>
    <x v="0"/>
    <x v="0"/>
    <x v="0"/>
    <x v="0"/>
    <x v="0"/>
    <x v="0"/>
    <x v="0"/>
    <x v="0"/>
    <x v="0"/>
    <x v="0"/>
    <x v="0"/>
    <s v="Pagamento de salário referente a 01-2024"/>
  </r>
  <r>
    <x v="0"/>
    <n v="0"/>
    <n v="0"/>
    <n v="0"/>
    <n v="17471"/>
    <x v="3968"/>
    <x v="0"/>
    <x v="0"/>
    <x v="0"/>
    <s v="03.16.02"/>
    <x v="3"/>
    <x v="0"/>
    <x v="0"/>
    <s v="Gabinete do Presidente"/>
    <s v="03.16.02"/>
    <s v="Gabinete do Presidente"/>
    <s v="03.16.02"/>
    <x v="59"/>
    <x v="0"/>
    <x v="0"/>
    <x v="0"/>
    <x v="0"/>
    <x v="0"/>
    <x v="0"/>
    <x v="0"/>
    <x v="0"/>
    <s v="2024-01-30"/>
    <x v="0"/>
    <n v="17471"/>
    <x v="0"/>
    <m/>
    <x v="0"/>
    <m/>
    <x v="9"/>
    <n v="100474693"/>
    <x v="0"/>
    <x v="0"/>
    <s v="Gabinete do Presidente"/>
    <s v="ORI"/>
    <x v="0"/>
    <m/>
    <x v="0"/>
    <x v="0"/>
    <x v="0"/>
    <x v="0"/>
    <x v="0"/>
    <x v="0"/>
    <x v="0"/>
    <x v="0"/>
    <x v="0"/>
    <x v="0"/>
    <x v="0"/>
    <s v="Gabinete do Presidente"/>
    <x v="0"/>
    <x v="0"/>
    <x v="0"/>
    <x v="0"/>
    <x v="0"/>
    <x v="0"/>
    <x v="0"/>
    <x v="0"/>
    <x v="0"/>
    <x v="0"/>
    <x v="0"/>
    <x v="0"/>
    <s v="Pagamento de salário referente a 01-2024"/>
  </r>
  <r>
    <x v="0"/>
    <n v="0"/>
    <n v="0"/>
    <n v="0"/>
    <n v="59945"/>
    <x v="3968"/>
    <x v="0"/>
    <x v="0"/>
    <x v="0"/>
    <s v="03.16.02"/>
    <x v="3"/>
    <x v="0"/>
    <x v="0"/>
    <s v="Gabinete do Presidente"/>
    <s v="03.16.02"/>
    <s v="Gabinete do Presidente"/>
    <s v="03.16.02"/>
    <x v="28"/>
    <x v="0"/>
    <x v="0"/>
    <x v="0"/>
    <x v="0"/>
    <x v="0"/>
    <x v="0"/>
    <x v="0"/>
    <x v="0"/>
    <s v="2024-01-30"/>
    <x v="0"/>
    <n v="59945"/>
    <x v="0"/>
    <m/>
    <x v="0"/>
    <m/>
    <x v="9"/>
    <n v="100474693"/>
    <x v="0"/>
    <x v="0"/>
    <s v="Gabinete do Presidente"/>
    <s v="ORI"/>
    <x v="0"/>
    <m/>
    <x v="0"/>
    <x v="0"/>
    <x v="0"/>
    <x v="0"/>
    <x v="0"/>
    <x v="0"/>
    <x v="0"/>
    <x v="0"/>
    <x v="0"/>
    <x v="0"/>
    <x v="0"/>
    <s v="Gabinete do Presidente"/>
    <x v="0"/>
    <x v="0"/>
    <x v="0"/>
    <x v="0"/>
    <x v="0"/>
    <x v="0"/>
    <x v="0"/>
    <x v="0"/>
    <x v="0"/>
    <x v="0"/>
    <x v="0"/>
    <x v="0"/>
    <s v="Pagamento de salário referente a 01-2024"/>
  </r>
  <r>
    <x v="0"/>
    <n v="0"/>
    <n v="0"/>
    <n v="0"/>
    <n v="225008"/>
    <x v="3968"/>
    <x v="0"/>
    <x v="0"/>
    <x v="0"/>
    <s v="03.16.02"/>
    <x v="3"/>
    <x v="0"/>
    <x v="0"/>
    <s v="Gabinete do Presidente"/>
    <s v="03.16.02"/>
    <s v="Gabinete do Presidente"/>
    <s v="03.16.02"/>
    <x v="49"/>
    <x v="0"/>
    <x v="0"/>
    <x v="0"/>
    <x v="1"/>
    <x v="0"/>
    <x v="0"/>
    <x v="0"/>
    <x v="0"/>
    <s v="2024-01-30"/>
    <x v="0"/>
    <n v="225008"/>
    <x v="0"/>
    <m/>
    <x v="0"/>
    <m/>
    <x v="9"/>
    <n v="100474693"/>
    <x v="0"/>
    <x v="0"/>
    <s v="Gabinete do Presidente"/>
    <s v="ORI"/>
    <x v="0"/>
    <m/>
    <x v="0"/>
    <x v="0"/>
    <x v="0"/>
    <x v="0"/>
    <x v="0"/>
    <x v="0"/>
    <x v="0"/>
    <x v="0"/>
    <x v="0"/>
    <x v="0"/>
    <x v="0"/>
    <s v="Gabinete do Presidente"/>
    <x v="0"/>
    <x v="0"/>
    <x v="0"/>
    <x v="0"/>
    <x v="0"/>
    <x v="0"/>
    <x v="0"/>
    <x v="0"/>
    <x v="0"/>
    <x v="0"/>
    <x v="0"/>
    <x v="0"/>
    <s v="Pagamento de salário referente a 01-2024"/>
  </r>
  <r>
    <x v="0"/>
    <n v="0"/>
    <n v="0"/>
    <n v="0"/>
    <n v="15929"/>
    <x v="3969"/>
    <x v="0"/>
    <x v="0"/>
    <x v="0"/>
    <s v="03.16.32"/>
    <x v="29"/>
    <x v="0"/>
    <x v="0"/>
    <s v="Gabinete de Comunicação e Imagem"/>
    <s v="03.16.32"/>
    <s v="Gabinete de Comunicação e Imagem"/>
    <s v="03.16.32"/>
    <x v="30"/>
    <x v="0"/>
    <x v="0"/>
    <x v="0"/>
    <x v="1"/>
    <x v="0"/>
    <x v="0"/>
    <x v="0"/>
    <x v="0"/>
    <s v="2024-01-30"/>
    <x v="0"/>
    <n v="15929"/>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01-2024"/>
  </r>
  <r>
    <x v="0"/>
    <n v="0"/>
    <n v="0"/>
    <n v="0"/>
    <n v="145680"/>
    <x v="3969"/>
    <x v="0"/>
    <x v="0"/>
    <x v="0"/>
    <s v="03.16.32"/>
    <x v="29"/>
    <x v="0"/>
    <x v="0"/>
    <s v="Gabinete de Comunicação e Imagem"/>
    <s v="03.16.32"/>
    <s v="Gabinete de Comunicação e Imagem"/>
    <s v="03.16.32"/>
    <x v="30"/>
    <x v="0"/>
    <x v="0"/>
    <x v="0"/>
    <x v="1"/>
    <x v="0"/>
    <x v="0"/>
    <x v="0"/>
    <x v="0"/>
    <s v="2024-01-30"/>
    <x v="0"/>
    <n v="145680"/>
    <x v="0"/>
    <m/>
    <x v="0"/>
    <m/>
    <x v="9"/>
    <n v="100474693"/>
    <x v="0"/>
    <x v="0"/>
    <s v="Gabinete de Comunicação e Imagem"/>
    <s v="ORI"/>
    <x v="0"/>
    <s v="GCI"/>
    <x v="0"/>
    <x v="0"/>
    <x v="0"/>
    <x v="0"/>
    <x v="0"/>
    <x v="0"/>
    <x v="0"/>
    <x v="0"/>
    <x v="0"/>
    <x v="0"/>
    <x v="0"/>
    <s v="Gabinete de Comunicação e Imagem"/>
    <x v="0"/>
    <x v="0"/>
    <x v="0"/>
    <x v="0"/>
    <x v="0"/>
    <x v="0"/>
    <x v="0"/>
    <x v="0"/>
    <x v="0"/>
    <x v="0"/>
    <x v="0"/>
    <x v="0"/>
    <s v="Pagamento de salário referente a 01-2024"/>
  </r>
  <r>
    <x v="0"/>
    <n v="0"/>
    <n v="0"/>
    <n v="0"/>
    <n v="3124"/>
    <x v="3970"/>
    <x v="0"/>
    <x v="0"/>
    <x v="0"/>
    <s v="03.16.15"/>
    <x v="0"/>
    <x v="0"/>
    <x v="0"/>
    <s v="Direção Financeira"/>
    <s v="03.16.15"/>
    <s v="Direção Financeira"/>
    <s v="03.16.15"/>
    <x v="64"/>
    <x v="0"/>
    <x v="0"/>
    <x v="0"/>
    <x v="0"/>
    <x v="0"/>
    <x v="0"/>
    <x v="0"/>
    <x v="0"/>
    <s v="2024-01-30"/>
    <x v="0"/>
    <n v="3124"/>
    <x v="0"/>
    <m/>
    <x v="0"/>
    <m/>
    <x v="2"/>
    <n v="100474696"/>
    <x v="0"/>
    <x v="1"/>
    <s v="Direção Financeira"/>
    <s v="ORI"/>
    <x v="0"/>
    <m/>
    <x v="0"/>
    <x v="0"/>
    <x v="0"/>
    <x v="0"/>
    <x v="0"/>
    <x v="0"/>
    <x v="0"/>
    <x v="0"/>
    <x v="0"/>
    <x v="0"/>
    <x v="0"/>
    <s v="Direção Financeira"/>
    <x v="0"/>
    <x v="0"/>
    <x v="0"/>
    <x v="0"/>
    <x v="0"/>
    <x v="0"/>
    <x v="0"/>
    <x v="0"/>
    <x v="0"/>
    <x v="0"/>
    <x v="1"/>
    <x v="0"/>
    <s v="Pagamento de salário referente a 01-2024"/>
  </r>
  <r>
    <x v="0"/>
    <n v="0"/>
    <n v="0"/>
    <n v="0"/>
    <n v="42"/>
    <x v="3970"/>
    <x v="0"/>
    <x v="0"/>
    <x v="0"/>
    <s v="03.16.15"/>
    <x v="0"/>
    <x v="0"/>
    <x v="0"/>
    <s v="Direção Financeira"/>
    <s v="03.16.15"/>
    <s v="Direção Financeira"/>
    <s v="03.16.15"/>
    <x v="29"/>
    <x v="0"/>
    <x v="0"/>
    <x v="0"/>
    <x v="0"/>
    <x v="0"/>
    <x v="0"/>
    <x v="0"/>
    <x v="0"/>
    <s v="2024-01-30"/>
    <x v="0"/>
    <n v="42"/>
    <x v="0"/>
    <m/>
    <x v="0"/>
    <m/>
    <x v="2"/>
    <n v="100474696"/>
    <x v="0"/>
    <x v="1"/>
    <s v="Direção Financeira"/>
    <s v="ORI"/>
    <x v="0"/>
    <m/>
    <x v="0"/>
    <x v="0"/>
    <x v="0"/>
    <x v="0"/>
    <x v="0"/>
    <x v="0"/>
    <x v="0"/>
    <x v="0"/>
    <x v="0"/>
    <x v="0"/>
    <x v="0"/>
    <s v="Direção Financeira"/>
    <x v="0"/>
    <x v="0"/>
    <x v="0"/>
    <x v="0"/>
    <x v="0"/>
    <x v="0"/>
    <x v="0"/>
    <x v="0"/>
    <x v="0"/>
    <x v="0"/>
    <x v="1"/>
    <x v="0"/>
    <s v="Pagamento de salário referente a 01-2024"/>
  </r>
  <r>
    <x v="0"/>
    <n v="0"/>
    <n v="0"/>
    <n v="0"/>
    <n v="3371"/>
    <x v="3970"/>
    <x v="0"/>
    <x v="0"/>
    <x v="0"/>
    <s v="03.16.15"/>
    <x v="0"/>
    <x v="0"/>
    <x v="0"/>
    <s v="Direção Financeira"/>
    <s v="03.16.15"/>
    <s v="Direção Financeira"/>
    <s v="03.16.15"/>
    <x v="28"/>
    <x v="0"/>
    <x v="0"/>
    <x v="0"/>
    <x v="0"/>
    <x v="0"/>
    <x v="0"/>
    <x v="0"/>
    <x v="0"/>
    <s v="2024-01-30"/>
    <x v="0"/>
    <n v="3371"/>
    <x v="0"/>
    <m/>
    <x v="0"/>
    <m/>
    <x v="2"/>
    <n v="100474696"/>
    <x v="0"/>
    <x v="1"/>
    <s v="Direção Financeira"/>
    <s v="ORI"/>
    <x v="0"/>
    <m/>
    <x v="0"/>
    <x v="0"/>
    <x v="0"/>
    <x v="0"/>
    <x v="0"/>
    <x v="0"/>
    <x v="0"/>
    <x v="0"/>
    <x v="0"/>
    <x v="0"/>
    <x v="0"/>
    <s v="Direção Financeira"/>
    <x v="0"/>
    <x v="0"/>
    <x v="0"/>
    <x v="0"/>
    <x v="0"/>
    <x v="0"/>
    <x v="0"/>
    <x v="0"/>
    <x v="0"/>
    <x v="0"/>
    <x v="1"/>
    <x v="0"/>
    <s v="Pagamento de salário referente a 01-2024"/>
  </r>
  <r>
    <x v="0"/>
    <n v="0"/>
    <n v="0"/>
    <n v="0"/>
    <n v="31682"/>
    <x v="3970"/>
    <x v="0"/>
    <x v="0"/>
    <x v="0"/>
    <s v="03.16.15"/>
    <x v="0"/>
    <x v="0"/>
    <x v="0"/>
    <s v="Direção Financeira"/>
    <s v="03.16.15"/>
    <s v="Direção Financeira"/>
    <s v="03.16.15"/>
    <x v="30"/>
    <x v="0"/>
    <x v="0"/>
    <x v="0"/>
    <x v="1"/>
    <x v="0"/>
    <x v="0"/>
    <x v="0"/>
    <x v="0"/>
    <s v="2024-01-30"/>
    <x v="0"/>
    <n v="31682"/>
    <x v="0"/>
    <m/>
    <x v="0"/>
    <m/>
    <x v="2"/>
    <n v="100474696"/>
    <x v="0"/>
    <x v="1"/>
    <s v="Direção Financeira"/>
    <s v="ORI"/>
    <x v="0"/>
    <m/>
    <x v="0"/>
    <x v="0"/>
    <x v="0"/>
    <x v="0"/>
    <x v="0"/>
    <x v="0"/>
    <x v="0"/>
    <x v="0"/>
    <x v="0"/>
    <x v="0"/>
    <x v="0"/>
    <s v="Direção Financeira"/>
    <x v="0"/>
    <x v="0"/>
    <x v="0"/>
    <x v="0"/>
    <x v="0"/>
    <x v="0"/>
    <x v="0"/>
    <x v="0"/>
    <x v="0"/>
    <x v="0"/>
    <x v="1"/>
    <x v="0"/>
    <s v="Pagamento de salário referente a 01-2024"/>
  </r>
  <r>
    <x v="0"/>
    <n v="0"/>
    <n v="0"/>
    <n v="0"/>
    <n v="15362"/>
    <x v="3970"/>
    <x v="0"/>
    <x v="0"/>
    <x v="0"/>
    <s v="03.16.15"/>
    <x v="0"/>
    <x v="0"/>
    <x v="0"/>
    <s v="Direção Financeira"/>
    <s v="03.16.15"/>
    <s v="Direção Financeira"/>
    <s v="03.16.15"/>
    <x v="48"/>
    <x v="0"/>
    <x v="0"/>
    <x v="0"/>
    <x v="1"/>
    <x v="0"/>
    <x v="0"/>
    <x v="0"/>
    <x v="0"/>
    <s v="2024-01-30"/>
    <x v="0"/>
    <n v="15362"/>
    <x v="0"/>
    <m/>
    <x v="0"/>
    <m/>
    <x v="2"/>
    <n v="100474696"/>
    <x v="0"/>
    <x v="1"/>
    <s v="Direção Financeira"/>
    <s v="ORI"/>
    <x v="0"/>
    <m/>
    <x v="0"/>
    <x v="0"/>
    <x v="0"/>
    <x v="0"/>
    <x v="0"/>
    <x v="0"/>
    <x v="0"/>
    <x v="0"/>
    <x v="0"/>
    <x v="0"/>
    <x v="0"/>
    <s v="Direção Financeira"/>
    <x v="0"/>
    <x v="0"/>
    <x v="0"/>
    <x v="0"/>
    <x v="0"/>
    <x v="0"/>
    <x v="0"/>
    <x v="0"/>
    <x v="0"/>
    <x v="0"/>
    <x v="1"/>
    <x v="0"/>
    <s v="Pagamento de salário referente a 01-2024"/>
  </r>
  <r>
    <x v="0"/>
    <n v="0"/>
    <n v="0"/>
    <n v="0"/>
    <n v="699"/>
    <x v="3970"/>
    <x v="0"/>
    <x v="0"/>
    <x v="0"/>
    <s v="03.16.15"/>
    <x v="0"/>
    <x v="0"/>
    <x v="0"/>
    <s v="Direção Financeira"/>
    <s v="03.16.15"/>
    <s v="Direção Financeira"/>
    <s v="03.16.15"/>
    <x v="64"/>
    <x v="0"/>
    <x v="0"/>
    <x v="0"/>
    <x v="0"/>
    <x v="0"/>
    <x v="0"/>
    <x v="0"/>
    <x v="0"/>
    <s v="2024-01-30"/>
    <x v="0"/>
    <n v="699"/>
    <x v="0"/>
    <m/>
    <x v="0"/>
    <m/>
    <x v="67"/>
    <n v="100474708"/>
    <x v="0"/>
    <x v="7"/>
    <s v="Direção Financeira"/>
    <s v="ORI"/>
    <x v="0"/>
    <m/>
    <x v="0"/>
    <x v="0"/>
    <x v="0"/>
    <x v="0"/>
    <x v="0"/>
    <x v="0"/>
    <x v="0"/>
    <x v="0"/>
    <x v="0"/>
    <x v="0"/>
    <x v="0"/>
    <s v="Direção Financeira"/>
    <x v="0"/>
    <x v="0"/>
    <x v="0"/>
    <x v="0"/>
    <x v="0"/>
    <x v="0"/>
    <x v="0"/>
    <x v="0"/>
    <x v="0"/>
    <x v="0"/>
    <x v="7"/>
    <x v="0"/>
    <s v="Pagamento de salário referente a 01-2024"/>
  </r>
  <r>
    <x v="0"/>
    <n v="0"/>
    <n v="0"/>
    <n v="0"/>
    <n v="9"/>
    <x v="3970"/>
    <x v="0"/>
    <x v="0"/>
    <x v="0"/>
    <s v="03.16.15"/>
    <x v="0"/>
    <x v="0"/>
    <x v="0"/>
    <s v="Direção Financeira"/>
    <s v="03.16.15"/>
    <s v="Direção Financeira"/>
    <s v="03.16.15"/>
    <x v="29"/>
    <x v="0"/>
    <x v="0"/>
    <x v="0"/>
    <x v="0"/>
    <x v="0"/>
    <x v="0"/>
    <x v="0"/>
    <x v="0"/>
    <s v="2024-01-30"/>
    <x v="0"/>
    <n v="9"/>
    <x v="0"/>
    <m/>
    <x v="0"/>
    <m/>
    <x v="67"/>
    <n v="100474708"/>
    <x v="0"/>
    <x v="7"/>
    <s v="Direção Financeira"/>
    <s v="ORI"/>
    <x v="0"/>
    <m/>
    <x v="0"/>
    <x v="0"/>
    <x v="0"/>
    <x v="0"/>
    <x v="0"/>
    <x v="0"/>
    <x v="0"/>
    <x v="0"/>
    <x v="0"/>
    <x v="0"/>
    <x v="0"/>
    <s v="Direção Financeira"/>
    <x v="0"/>
    <x v="0"/>
    <x v="0"/>
    <x v="0"/>
    <x v="0"/>
    <x v="0"/>
    <x v="0"/>
    <x v="0"/>
    <x v="0"/>
    <x v="0"/>
    <x v="7"/>
    <x v="0"/>
    <s v="Pagamento de salário referente a 01-2024"/>
  </r>
  <r>
    <x v="0"/>
    <n v="0"/>
    <n v="0"/>
    <n v="0"/>
    <n v="755"/>
    <x v="3970"/>
    <x v="0"/>
    <x v="0"/>
    <x v="0"/>
    <s v="03.16.15"/>
    <x v="0"/>
    <x v="0"/>
    <x v="0"/>
    <s v="Direção Financeira"/>
    <s v="03.16.15"/>
    <s v="Direção Financeira"/>
    <s v="03.16.15"/>
    <x v="28"/>
    <x v="0"/>
    <x v="0"/>
    <x v="0"/>
    <x v="0"/>
    <x v="0"/>
    <x v="0"/>
    <x v="0"/>
    <x v="0"/>
    <s v="2024-01-30"/>
    <x v="0"/>
    <n v="755"/>
    <x v="0"/>
    <m/>
    <x v="0"/>
    <m/>
    <x v="67"/>
    <n v="100474708"/>
    <x v="0"/>
    <x v="7"/>
    <s v="Direção Financeira"/>
    <s v="ORI"/>
    <x v="0"/>
    <m/>
    <x v="0"/>
    <x v="0"/>
    <x v="0"/>
    <x v="0"/>
    <x v="0"/>
    <x v="0"/>
    <x v="0"/>
    <x v="0"/>
    <x v="0"/>
    <x v="0"/>
    <x v="0"/>
    <s v="Direção Financeira"/>
    <x v="0"/>
    <x v="0"/>
    <x v="0"/>
    <x v="0"/>
    <x v="0"/>
    <x v="0"/>
    <x v="0"/>
    <x v="0"/>
    <x v="0"/>
    <x v="0"/>
    <x v="7"/>
    <x v="0"/>
    <s v="Pagamento de salário referente a 01-2024"/>
  </r>
  <r>
    <x v="0"/>
    <n v="0"/>
    <n v="0"/>
    <n v="0"/>
    <n v="7095"/>
    <x v="3970"/>
    <x v="0"/>
    <x v="0"/>
    <x v="0"/>
    <s v="03.16.15"/>
    <x v="0"/>
    <x v="0"/>
    <x v="0"/>
    <s v="Direção Financeira"/>
    <s v="03.16.15"/>
    <s v="Direção Financeira"/>
    <s v="03.16.15"/>
    <x v="30"/>
    <x v="0"/>
    <x v="0"/>
    <x v="0"/>
    <x v="1"/>
    <x v="0"/>
    <x v="0"/>
    <x v="0"/>
    <x v="0"/>
    <s v="2024-01-30"/>
    <x v="0"/>
    <n v="7095"/>
    <x v="0"/>
    <m/>
    <x v="0"/>
    <m/>
    <x v="67"/>
    <n v="100474708"/>
    <x v="0"/>
    <x v="7"/>
    <s v="Direção Financeira"/>
    <s v="ORI"/>
    <x v="0"/>
    <m/>
    <x v="0"/>
    <x v="0"/>
    <x v="0"/>
    <x v="0"/>
    <x v="0"/>
    <x v="0"/>
    <x v="0"/>
    <x v="0"/>
    <x v="0"/>
    <x v="0"/>
    <x v="0"/>
    <s v="Direção Financeira"/>
    <x v="0"/>
    <x v="0"/>
    <x v="0"/>
    <x v="0"/>
    <x v="0"/>
    <x v="0"/>
    <x v="0"/>
    <x v="0"/>
    <x v="0"/>
    <x v="0"/>
    <x v="7"/>
    <x v="0"/>
    <s v="Pagamento de salário referente a 01-2024"/>
  </r>
  <r>
    <x v="0"/>
    <n v="0"/>
    <n v="0"/>
    <n v="0"/>
    <n v="3442"/>
    <x v="3970"/>
    <x v="0"/>
    <x v="0"/>
    <x v="0"/>
    <s v="03.16.15"/>
    <x v="0"/>
    <x v="0"/>
    <x v="0"/>
    <s v="Direção Financeira"/>
    <s v="03.16.15"/>
    <s v="Direção Financeira"/>
    <s v="03.16.15"/>
    <x v="48"/>
    <x v="0"/>
    <x v="0"/>
    <x v="0"/>
    <x v="1"/>
    <x v="0"/>
    <x v="0"/>
    <x v="0"/>
    <x v="0"/>
    <s v="2024-01-30"/>
    <x v="0"/>
    <n v="3442"/>
    <x v="0"/>
    <m/>
    <x v="0"/>
    <m/>
    <x v="67"/>
    <n v="100474708"/>
    <x v="0"/>
    <x v="7"/>
    <s v="Direção Financeira"/>
    <s v="ORI"/>
    <x v="0"/>
    <m/>
    <x v="0"/>
    <x v="0"/>
    <x v="0"/>
    <x v="0"/>
    <x v="0"/>
    <x v="0"/>
    <x v="0"/>
    <x v="0"/>
    <x v="0"/>
    <x v="0"/>
    <x v="0"/>
    <s v="Direção Financeira"/>
    <x v="0"/>
    <x v="0"/>
    <x v="0"/>
    <x v="0"/>
    <x v="0"/>
    <x v="0"/>
    <x v="0"/>
    <x v="0"/>
    <x v="0"/>
    <x v="0"/>
    <x v="7"/>
    <x v="0"/>
    <s v="Pagamento de salário referente a 01-2024"/>
  </r>
  <r>
    <x v="0"/>
    <n v="0"/>
    <n v="0"/>
    <n v="0"/>
    <n v="50353"/>
    <x v="3970"/>
    <x v="0"/>
    <x v="0"/>
    <x v="0"/>
    <s v="03.16.15"/>
    <x v="0"/>
    <x v="0"/>
    <x v="0"/>
    <s v="Direção Financeira"/>
    <s v="03.16.15"/>
    <s v="Direção Financeira"/>
    <s v="03.16.15"/>
    <x v="64"/>
    <x v="0"/>
    <x v="0"/>
    <x v="0"/>
    <x v="0"/>
    <x v="0"/>
    <x v="0"/>
    <x v="0"/>
    <x v="0"/>
    <s v="2024-01-30"/>
    <x v="0"/>
    <n v="50353"/>
    <x v="0"/>
    <m/>
    <x v="0"/>
    <m/>
    <x v="9"/>
    <n v="100474693"/>
    <x v="0"/>
    <x v="0"/>
    <s v="Direção Financeira"/>
    <s v="ORI"/>
    <x v="0"/>
    <m/>
    <x v="0"/>
    <x v="0"/>
    <x v="0"/>
    <x v="0"/>
    <x v="0"/>
    <x v="0"/>
    <x v="0"/>
    <x v="0"/>
    <x v="0"/>
    <x v="0"/>
    <x v="0"/>
    <s v="Direção Financeira"/>
    <x v="0"/>
    <x v="0"/>
    <x v="0"/>
    <x v="0"/>
    <x v="0"/>
    <x v="0"/>
    <x v="0"/>
    <x v="0"/>
    <x v="0"/>
    <x v="0"/>
    <x v="0"/>
    <x v="0"/>
    <s v="Pagamento de salário referente a 01-2024"/>
  </r>
  <r>
    <x v="0"/>
    <n v="0"/>
    <n v="0"/>
    <n v="0"/>
    <n v="692"/>
    <x v="3970"/>
    <x v="0"/>
    <x v="0"/>
    <x v="0"/>
    <s v="03.16.15"/>
    <x v="0"/>
    <x v="0"/>
    <x v="0"/>
    <s v="Direção Financeira"/>
    <s v="03.16.15"/>
    <s v="Direção Financeira"/>
    <s v="03.16.15"/>
    <x v="29"/>
    <x v="0"/>
    <x v="0"/>
    <x v="0"/>
    <x v="0"/>
    <x v="0"/>
    <x v="0"/>
    <x v="0"/>
    <x v="0"/>
    <s v="2024-01-30"/>
    <x v="0"/>
    <n v="692"/>
    <x v="0"/>
    <m/>
    <x v="0"/>
    <m/>
    <x v="9"/>
    <n v="100474693"/>
    <x v="0"/>
    <x v="0"/>
    <s v="Direção Financeira"/>
    <s v="ORI"/>
    <x v="0"/>
    <m/>
    <x v="0"/>
    <x v="0"/>
    <x v="0"/>
    <x v="0"/>
    <x v="0"/>
    <x v="0"/>
    <x v="0"/>
    <x v="0"/>
    <x v="0"/>
    <x v="0"/>
    <x v="0"/>
    <s v="Direção Financeira"/>
    <x v="0"/>
    <x v="0"/>
    <x v="0"/>
    <x v="0"/>
    <x v="0"/>
    <x v="0"/>
    <x v="0"/>
    <x v="0"/>
    <x v="0"/>
    <x v="0"/>
    <x v="0"/>
    <x v="0"/>
    <s v="Pagamento de salário referente a 01-2024"/>
  </r>
  <r>
    <x v="0"/>
    <n v="0"/>
    <n v="0"/>
    <n v="0"/>
    <n v="54341"/>
    <x v="3970"/>
    <x v="0"/>
    <x v="0"/>
    <x v="0"/>
    <s v="03.16.15"/>
    <x v="0"/>
    <x v="0"/>
    <x v="0"/>
    <s v="Direção Financeira"/>
    <s v="03.16.15"/>
    <s v="Direção Financeira"/>
    <s v="03.16.15"/>
    <x v="28"/>
    <x v="0"/>
    <x v="0"/>
    <x v="0"/>
    <x v="0"/>
    <x v="0"/>
    <x v="0"/>
    <x v="0"/>
    <x v="0"/>
    <s v="2024-01-30"/>
    <x v="0"/>
    <n v="54341"/>
    <x v="0"/>
    <m/>
    <x v="0"/>
    <m/>
    <x v="9"/>
    <n v="100474693"/>
    <x v="0"/>
    <x v="0"/>
    <s v="Direção Financeira"/>
    <s v="ORI"/>
    <x v="0"/>
    <m/>
    <x v="0"/>
    <x v="0"/>
    <x v="0"/>
    <x v="0"/>
    <x v="0"/>
    <x v="0"/>
    <x v="0"/>
    <x v="0"/>
    <x v="0"/>
    <x v="0"/>
    <x v="0"/>
    <s v="Direção Financeira"/>
    <x v="0"/>
    <x v="0"/>
    <x v="0"/>
    <x v="0"/>
    <x v="0"/>
    <x v="0"/>
    <x v="0"/>
    <x v="0"/>
    <x v="0"/>
    <x v="0"/>
    <x v="0"/>
    <x v="0"/>
    <s v="Pagamento de salário referente a 01-2024"/>
  </r>
  <r>
    <x v="0"/>
    <n v="0"/>
    <n v="0"/>
    <n v="0"/>
    <n v="510626"/>
    <x v="3970"/>
    <x v="0"/>
    <x v="0"/>
    <x v="0"/>
    <s v="03.16.15"/>
    <x v="0"/>
    <x v="0"/>
    <x v="0"/>
    <s v="Direção Financeira"/>
    <s v="03.16.15"/>
    <s v="Direção Financeira"/>
    <s v="03.16.15"/>
    <x v="30"/>
    <x v="0"/>
    <x v="0"/>
    <x v="0"/>
    <x v="1"/>
    <x v="0"/>
    <x v="0"/>
    <x v="0"/>
    <x v="0"/>
    <s v="2024-01-30"/>
    <x v="0"/>
    <n v="510626"/>
    <x v="0"/>
    <m/>
    <x v="0"/>
    <m/>
    <x v="9"/>
    <n v="100474693"/>
    <x v="0"/>
    <x v="0"/>
    <s v="Direção Financeira"/>
    <s v="ORI"/>
    <x v="0"/>
    <m/>
    <x v="0"/>
    <x v="0"/>
    <x v="0"/>
    <x v="0"/>
    <x v="0"/>
    <x v="0"/>
    <x v="0"/>
    <x v="0"/>
    <x v="0"/>
    <x v="0"/>
    <x v="0"/>
    <s v="Direção Financeira"/>
    <x v="0"/>
    <x v="0"/>
    <x v="0"/>
    <x v="0"/>
    <x v="0"/>
    <x v="0"/>
    <x v="0"/>
    <x v="0"/>
    <x v="0"/>
    <x v="0"/>
    <x v="0"/>
    <x v="0"/>
    <s v="Pagamento de salário referente a 01-2024"/>
  </r>
  <r>
    <x v="0"/>
    <n v="0"/>
    <n v="0"/>
    <n v="0"/>
    <n v="247548"/>
    <x v="3970"/>
    <x v="0"/>
    <x v="0"/>
    <x v="0"/>
    <s v="03.16.15"/>
    <x v="0"/>
    <x v="0"/>
    <x v="0"/>
    <s v="Direção Financeira"/>
    <s v="03.16.15"/>
    <s v="Direção Financeira"/>
    <s v="03.16.15"/>
    <x v="48"/>
    <x v="0"/>
    <x v="0"/>
    <x v="0"/>
    <x v="1"/>
    <x v="0"/>
    <x v="0"/>
    <x v="0"/>
    <x v="0"/>
    <s v="2024-01-30"/>
    <x v="0"/>
    <n v="247548"/>
    <x v="0"/>
    <m/>
    <x v="0"/>
    <m/>
    <x v="9"/>
    <n v="100474693"/>
    <x v="0"/>
    <x v="0"/>
    <s v="Direção Financeira"/>
    <s v="ORI"/>
    <x v="0"/>
    <m/>
    <x v="0"/>
    <x v="0"/>
    <x v="0"/>
    <x v="0"/>
    <x v="0"/>
    <x v="0"/>
    <x v="0"/>
    <x v="0"/>
    <x v="0"/>
    <x v="0"/>
    <x v="0"/>
    <s v="Direção Financeira"/>
    <x v="0"/>
    <x v="0"/>
    <x v="0"/>
    <x v="0"/>
    <x v="0"/>
    <x v="0"/>
    <x v="0"/>
    <x v="0"/>
    <x v="0"/>
    <x v="0"/>
    <x v="0"/>
    <x v="0"/>
    <s v="Pagamento de salário referente a 01-2024"/>
  </r>
  <r>
    <x v="0"/>
    <n v="0"/>
    <n v="0"/>
    <n v="0"/>
    <n v="222"/>
    <x v="3971"/>
    <x v="0"/>
    <x v="0"/>
    <x v="0"/>
    <s v="03.16.19"/>
    <x v="21"/>
    <x v="0"/>
    <x v="0"/>
    <s v="Direção de Inovação e Desporto"/>
    <s v="03.16.19"/>
    <s v="Direção de Inovação e Desporto"/>
    <s v="03.16.19"/>
    <x v="31"/>
    <x v="0"/>
    <x v="0"/>
    <x v="1"/>
    <x v="0"/>
    <x v="0"/>
    <x v="0"/>
    <x v="0"/>
    <x v="0"/>
    <s v="2024-01-30"/>
    <x v="0"/>
    <n v="222"/>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1-2024"/>
  </r>
  <r>
    <x v="0"/>
    <n v="0"/>
    <n v="0"/>
    <n v="0"/>
    <n v="5404"/>
    <x v="3971"/>
    <x v="0"/>
    <x v="0"/>
    <x v="0"/>
    <s v="03.16.19"/>
    <x v="21"/>
    <x v="0"/>
    <x v="0"/>
    <s v="Direção de Inovação e Desporto"/>
    <s v="03.16.19"/>
    <s v="Direção de Inovação e Desporto"/>
    <s v="03.16.19"/>
    <x v="30"/>
    <x v="0"/>
    <x v="0"/>
    <x v="0"/>
    <x v="1"/>
    <x v="0"/>
    <x v="0"/>
    <x v="0"/>
    <x v="0"/>
    <s v="2024-01-30"/>
    <x v="0"/>
    <n v="540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1-2024"/>
  </r>
  <r>
    <x v="0"/>
    <n v="0"/>
    <n v="0"/>
    <n v="0"/>
    <n v="4972"/>
    <x v="3971"/>
    <x v="0"/>
    <x v="0"/>
    <x v="0"/>
    <s v="03.16.19"/>
    <x v="21"/>
    <x v="0"/>
    <x v="0"/>
    <s v="Direção de Inovação e Desporto"/>
    <s v="03.16.19"/>
    <s v="Direção de Inovação e Desporto"/>
    <s v="03.16.19"/>
    <x v="31"/>
    <x v="0"/>
    <x v="0"/>
    <x v="1"/>
    <x v="0"/>
    <x v="0"/>
    <x v="0"/>
    <x v="0"/>
    <x v="0"/>
    <s v="2024-01-30"/>
    <x v="0"/>
    <n v="497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1-2024"/>
  </r>
  <r>
    <x v="0"/>
    <n v="0"/>
    <n v="0"/>
    <n v="0"/>
    <n v="121002"/>
    <x v="3971"/>
    <x v="0"/>
    <x v="0"/>
    <x v="0"/>
    <s v="03.16.19"/>
    <x v="21"/>
    <x v="0"/>
    <x v="0"/>
    <s v="Direção de Inovação e Desporto"/>
    <s v="03.16.19"/>
    <s v="Direção de Inovação e Desporto"/>
    <s v="03.16.19"/>
    <x v="30"/>
    <x v="0"/>
    <x v="0"/>
    <x v="0"/>
    <x v="1"/>
    <x v="0"/>
    <x v="0"/>
    <x v="0"/>
    <x v="0"/>
    <s v="2024-01-30"/>
    <x v="0"/>
    <n v="12100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1-2024"/>
  </r>
  <r>
    <x v="0"/>
    <n v="0"/>
    <n v="0"/>
    <n v="0"/>
    <n v="5095"/>
    <x v="3972"/>
    <x v="0"/>
    <x v="0"/>
    <x v="0"/>
    <s v="03.16.28"/>
    <x v="36"/>
    <x v="0"/>
    <x v="0"/>
    <s v="Gabinete da Auditoria Interna"/>
    <s v="03.16.28"/>
    <s v="Gabinete da Auditoria Interna"/>
    <s v="03.16.28"/>
    <x v="30"/>
    <x v="0"/>
    <x v="0"/>
    <x v="0"/>
    <x v="1"/>
    <x v="0"/>
    <x v="0"/>
    <x v="0"/>
    <x v="0"/>
    <s v="2024-01-30"/>
    <x v="0"/>
    <n v="5095"/>
    <x v="0"/>
    <m/>
    <x v="0"/>
    <m/>
    <x v="2"/>
    <n v="100474696"/>
    <x v="0"/>
    <x v="1"/>
    <s v="Gabinete da Auditoria Interna"/>
    <s v="ORI"/>
    <x v="0"/>
    <s v="GAI"/>
    <x v="0"/>
    <x v="0"/>
    <x v="0"/>
    <x v="0"/>
    <x v="0"/>
    <x v="0"/>
    <x v="0"/>
    <x v="0"/>
    <x v="0"/>
    <x v="0"/>
    <x v="0"/>
    <s v="Gabinete da Auditoria Interna"/>
    <x v="0"/>
    <x v="0"/>
    <x v="0"/>
    <x v="0"/>
    <x v="0"/>
    <x v="0"/>
    <x v="0"/>
    <x v="0"/>
    <x v="0"/>
    <x v="0"/>
    <x v="1"/>
    <x v="0"/>
    <s v="Pagamento de salário referente a 01-2024"/>
  </r>
  <r>
    <x v="0"/>
    <n v="0"/>
    <n v="0"/>
    <n v="0"/>
    <n v="62065"/>
    <x v="3972"/>
    <x v="0"/>
    <x v="0"/>
    <x v="0"/>
    <s v="03.16.28"/>
    <x v="36"/>
    <x v="0"/>
    <x v="0"/>
    <s v="Gabinete da Auditoria Interna"/>
    <s v="03.16.28"/>
    <s v="Gabinete da Auditoria Interna"/>
    <s v="03.16.28"/>
    <x v="30"/>
    <x v="0"/>
    <x v="0"/>
    <x v="0"/>
    <x v="1"/>
    <x v="0"/>
    <x v="0"/>
    <x v="0"/>
    <x v="0"/>
    <s v="2024-01-30"/>
    <x v="0"/>
    <n v="62065"/>
    <x v="0"/>
    <m/>
    <x v="0"/>
    <m/>
    <x v="9"/>
    <n v="100474693"/>
    <x v="0"/>
    <x v="0"/>
    <s v="Gabinete da Auditoria Interna"/>
    <s v="ORI"/>
    <x v="0"/>
    <s v="GAI"/>
    <x v="0"/>
    <x v="0"/>
    <x v="0"/>
    <x v="0"/>
    <x v="0"/>
    <x v="0"/>
    <x v="0"/>
    <x v="0"/>
    <x v="0"/>
    <x v="0"/>
    <x v="0"/>
    <s v="Gabinete da Auditoria Interna"/>
    <x v="0"/>
    <x v="0"/>
    <x v="0"/>
    <x v="0"/>
    <x v="0"/>
    <x v="0"/>
    <x v="0"/>
    <x v="0"/>
    <x v="0"/>
    <x v="0"/>
    <x v="0"/>
    <x v="0"/>
    <s v="Pagamento de salário referente a 01-2024"/>
  </r>
  <r>
    <x v="0"/>
    <n v="0"/>
    <n v="0"/>
    <n v="0"/>
    <n v="677"/>
    <x v="3973"/>
    <x v="0"/>
    <x v="0"/>
    <x v="0"/>
    <s v="03.16.11"/>
    <x v="27"/>
    <x v="0"/>
    <x v="0"/>
    <s v="Direcção de Obras"/>
    <s v="03.16.11"/>
    <s v="Direcção de Obras"/>
    <s v="03.16.11"/>
    <x v="31"/>
    <x v="0"/>
    <x v="0"/>
    <x v="1"/>
    <x v="0"/>
    <x v="0"/>
    <x v="0"/>
    <x v="0"/>
    <x v="0"/>
    <s v="2024-01-30"/>
    <x v="0"/>
    <n v="677"/>
    <x v="0"/>
    <m/>
    <x v="0"/>
    <m/>
    <x v="2"/>
    <n v="100474696"/>
    <x v="0"/>
    <x v="1"/>
    <s v="Direcção de Obras"/>
    <s v="ORI"/>
    <x v="0"/>
    <m/>
    <x v="0"/>
    <x v="0"/>
    <x v="0"/>
    <x v="0"/>
    <x v="0"/>
    <x v="0"/>
    <x v="0"/>
    <x v="0"/>
    <x v="0"/>
    <x v="0"/>
    <x v="0"/>
    <s v="Direcção de Obras"/>
    <x v="0"/>
    <x v="0"/>
    <x v="0"/>
    <x v="0"/>
    <x v="0"/>
    <x v="0"/>
    <x v="0"/>
    <x v="0"/>
    <x v="0"/>
    <x v="0"/>
    <x v="1"/>
    <x v="0"/>
    <s v="Pagamento de salário referente a 01-2024"/>
  </r>
  <r>
    <x v="0"/>
    <n v="0"/>
    <n v="0"/>
    <n v="0"/>
    <n v="194"/>
    <x v="3973"/>
    <x v="0"/>
    <x v="0"/>
    <x v="0"/>
    <s v="03.16.11"/>
    <x v="27"/>
    <x v="0"/>
    <x v="0"/>
    <s v="Direcção de Obras"/>
    <s v="03.16.11"/>
    <s v="Direcção de Obras"/>
    <s v="03.16.11"/>
    <x v="60"/>
    <x v="0"/>
    <x v="0"/>
    <x v="0"/>
    <x v="0"/>
    <x v="0"/>
    <x v="0"/>
    <x v="0"/>
    <x v="0"/>
    <s v="2024-01-30"/>
    <x v="0"/>
    <n v="194"/>
    <x v="0"/>
    <m/>
    <x v="0"/>
    <m/>
    <x v="2"/>
    <n v="100474696"/>
    <x v="0"/>
    <x v="1"/>
    <s v="Direcção de Obras"/>
    <s v="ORI"/>
    <x v="0"/>
    <m/>
    <x v="0"/>
    <x v="0"/>
    <x v="0"/>
    <x v="0"/>
    <x v="0"/>
    <x v="0"/>
    <x v="0"/>
    <x v="0"/>
    <x v="0"/>
    <x v="0"/>
    <x v="0"/>
    <s v="Direcção de Obras"/>
    <x v="0"/>
    <x v="0"/>
    <x v="0"/>
    <x v="0"/>
    <x v="0"/>
    <x v="0"/>
    <x v="0"/>
    <x v="0"/>
    <x v="0"/>
    <x v="0"/>
    <x v="1"/>
    <x v="0"/>
    <s v="Pagamento de salário referente a 01-2024"/>
  </r>
  <r>
    <x v="0"/>
    <n v="0"/>
    <n v="0"/>
    <n v="0"/>
    <n v="22"/>
    <x v="3973"/>
    <x v="0"/>
    <x v="0"/>
    <x v="0"/>
    <s v="03.16.11"/>
    <x v="27"/>
    <x v="0"/>
    <x v="0"/>
    <s v="Direcção de Obras"/>
    <s v="03.16.11"/>
    <s v="Direcção de Obras"/>
    <s v="03.16.11"/>
    <x v="29"/>
    <x v="0"/>
    <x v="0"/>
    <x v="0"/>
    <x v="0"/>
    <x v="0"/>
    <x v="0"/>
    <x v="0"/>
    <x v="0"/>
    <s v="2024-01-30"/>
    <x v="0"/>
    <n v="22"/>
    <x v="0"/>
    <m/>
    <x v="0"/>
    <m/>
    <x v="2"/>
    <n v="100474696"/>
    <x v="0"/>
    <x v="1"/>
    <s v="Direcção de Obras"/>
    <s v="ORI"/>
    <x v="0"/>
    <m/>
    <x v="0"/>
    <x v="0"/>
    <x v="0"/>
    <x v="0"/>
    <x v="0"/>
    <x v="0"/>
    <x v="0"/>
    <x v="0"/>
    <x v="0"/>
    <x v="0"/>
    <x v="0"/>
    <s v="Direcção de Obras"/>
    <x v="0"/>
    <x v="0"/>
    <x v="0"/>
    <x v="0"/>
    <x v="0"/>
    <x v="0"/>
    <x v="0"/>
    <x v="0"/>
    <x v="0"/>
    <x v="0"/>
    <x v="1"/>
    <x v="0"/>
    <s v="Pagamento de salário referente a 01-2024"/>
  </r>
  <r>
    <x v="0"/>
    <n v="0"/>
    <n v="0"/>
    <n v="0"/>
    <n v="3536"/>
    <x v="3973"/>
    <x v="0"/>
    <x v="0"/>
    <x v="0"/>
    <s v="03.16.11"/>
    <x v="27"/>
    <x v="0"/>
    <x v="0"/>
    <s v="Direcção de Obras"/>
    <s v="03.16.11"/>
    <s v="Direcção de Obras"/>
    <s v="03.16.11"/>
    <x v="28"/>
    <x v="0"/>
    <x v="0"/>
    <x v="0"/>
    <x v="0"/>
    <x v="0"/>
    <x v="0"/>
    <x v="0"/>
    <x v="0"/>
    <s v="2024-01-30"/>
    <x v="0"/>
    <n v="3536"/>
    <x v="0"/>
    <m/>
    <x v="0"/>
    <m/>
    <x v="2"/>
    <n v="100474696"/>
    <x v="0"/>
    <x v="1"/>
    <s v="Direcção de Obras"/>
    <s v="ORI"/>
    <x v="0"/>
    <m/>
    <x v="0"/>
    <x v="0"/>
    <x v="0"/>
    <x v="0"/>
    <x v="0"/>
    <x v="0"/>
    <x v="0"/>
    <x v="0"/>
    <x v="0"/>
    <x v="0"/>
    <x v="0"/>
    <s v="Direcção de Obras"/>
    <x v="0"/>
    <x v="0"/>
    <x v="0"/>
    <x v="0"/>
    <x v="0"/>
    <x v="0"/>
    <x v="0"/>
    <x v="0"/>
    <x v="0"/>
    <x v="0"/>
    <x v="1"/>
    <x v="0"/>
    <s v="Pagamento de salário referente a 01-2024"/>
  </r>
  <r>
    <x v="0"/>
    <n v="0"/>
    <n v="0"/>
    <n v="0"/>
    <n v="18661"/>
    <x v="3973"/>
    <x v="0"/>
    <x v="0"/>
    <x v="0"/>
    <s v="03.16.11"/>
    <x v="27"/>
    <x v="0"/>
    <x v="0"/>
    <s v="Direcção de Obras"/>
    <s v="03.16.11"/>
    <s v="Direcção de Obras"/>
    <s v="03.16.11"/>
    <x v="30"/>
    <x v="0"/>
    <x v="0"/>
    <x v="0"/>
    <x v="1"/>
    <x v="0"/>
    <x v="0"/>
    <x v="0"/>
    <x v="0"/>
    <s v="2024-01-30"/>
    <x v="0"/>
    <n v="18661"/>
    <x v="0"/>
    <m/>
    <x v="0"/>
    <m/>
    <x v="2"/>
    <n v="100474696"/>
    <x v="0"/>
    <x v="1"/>
    <s v="Direcção de Obras"/>
    <s v="ORI"/>
    <x v="0"/>
    <m/>
    <x v="0"/>
    <x v="0"/>
    <x v="0"/>
    <x v="0"/>
    <x v="0"/>
    <x v="0"/>
    <x v="0"/>
    <x v="0"/>
    <x v="0"/>
    <x v="0"/>
    <x v="0"/>
    <s v="Direcção de Obras"/>
    <x v="0"/>
    <x v="0"/>
    <x v="0"/>
    <x v="0"/>
    <x v="0"/>
    <x v="0"/>
    <x v="0"/>
    <x v="0"/>
    <x v="0"/>
    <x v="0"/>
    <x v="1"/>
    <x v="0"/>
    <s v="Pagamento de salário referente a 01-2024"/>
  </r>
  <r>
    <x v="0"/>
    <n v="0"/>
    <n v="0"/>
    <n v="0"/>
    <n v="18531"/>
    <x v="3973"/>
    <x v="0"/>
    <x v="0"/>
    <x v="0"/>
    <s v="03.16.11"/>
    <x v="27"/>
    <x v="0"/>
    <x v="0"/>
    <s v="Direcção de Obras"/>
    <s v="03.16.11"/>
    <s v="Direcção de Obras"/>
    <s v="03.16.11"/>
    <x v="48"/>
    <x v="0"/>
    <x v="0"/>
    <x v="0"/>
    <x v="1"/>
    <x v="0"/>
    <x v="0"/>
    <x v="0"/>
    <x v="0"/>
    <s v="2024-01-30"/>
    <x v="0"/>
    <n v="18531"/>
    <x v="0"/>
    <m/>
    <x v="0"/>
    <m/>
    <x v="2"/>
    <n v="100474696"/>
    <x v="0"/>
    <x v="1"/>
    <s v="Direcção de Obras"/>
    <s v="ORI"/>
    <x v="0"/>
    <m/>
    <x v="0"/>
    <x v="0"/>
    <x v="0"/>
    <x v="0"/>
    <x v="0"/>
    <x v="0"/>
    <x v="0"/>
    <x v="0"/>
    <x v="0"/>
    <x v="0"/>
    <x v="0"/>
    <s v="Direcção de Obras"/>
    <x v="0"/>
    <x v="0"/>
    <x v="0"/>
    <x v="0"/>
    <x v="0"/>
    <x v="0"/>
    <x v="0"/>
    <x v="0"/>
    <x v="0"/>
    <x v="0"/>
    <x v="1"/>
    <x v="0"/>
    <s v="Pagamento de salário referente a 01-2024"/>
  </r>
  <r>
    <x v="0"/>
    <n v="0"/>
    <n v="0"/>
    <n v="0"/>
    <n v="6780"/>
    <x v="3973"/>
    <x v="0"/>
    <x v="0"/>
    <x v="0"/>
    <s v="03.16.11"/>
    <x v="27"/>
    <x v="0"/>
    <x v="0"/>
    <s v="Direcção de Obras"/>
    <s v="03.16.11"/>
    <s v="Direcção de Obras"/>
    <s v="03.16.11"/>
    <x v="49"/>
    <x v="0"/>
    <x v="0"/>
    <x v="0"/>
    <x v="1"/>
    <x v="0"/>
    <x v="0"/>
    <x v="0"/>
    <x v="0"/>
    <s v="2024-01-30"/>
    <x v="0"/>
    <n v="6780"/>
    <x v="0"/>
    <m/>
    <x v="0"/>
    <m/>
    <x v="2"/>
    <n v="100474696"/>
    <x v="0"/>
    <x v="1"/>
    <s v="Direcção de Obras"/>
    <s v="ORI"/>
    <x v="0"/>
    <m/>
    <x v="0"/>
    <x v="0"/>
    <x v="0"/>
    <x v="0"/>
    <x v="0"/>
    <x v="0"/>
    <x v="0"/>
    <x v="0"/>
    <x v="0"/>
    <x v="0"/>
    <x v="0"/>
    <s v="Direcção de Obras"/>
    <x v="0"/>
    <x v="0"/>
    <x v="0"/>
    <x v="0"/>
    <x v="0"/>
    <x v="0"/>
    <x v="0"/>
    <x v="0"/>
    <x v="0"/>
    <x v="0"/>
    <x v="1"/>
    <x v="0"/>
    <s v="Pagamento de salário referente a 01-2024"/>
  </r>
  <r>
    <x v="0"/>
    <n v="0"/>
    <n v="0"/>
    <n v="0"/>
    <n v="126"/>
    <x v="3973"/>
    <x v="0"/>
    <x v="0"/>
    <x v="0"/>
    <s v="03.16.11"/>
    <x v="27"/>
    <x v="0"/>
    <x v="0"/>
    <s v="Direcção de Obras"/>
    <s v="03.16.11"/>
    <s v="Direcção de Obras"/>
    <s v="03.16.11"/>
    <x v="31"/>
    <x v="0"/>
    <x v="0"/>
    <x v="1"/>
    <x v="0"/>
    <x v="0"/>
    <x v="0"/>
    <x v="0"/>
    <x v="0"/>
    <s v="2024-01-30"/>
    <x v="0"/>
    <n v="126"/>
    <x v="0"/>
    <m/>
    <x v="0"/>
    <m/>
    <x v="67"/>
    <n v="100474708"/>
    <x v="0"/>
    <x v="7"/>
    <s v="Direcção de Obras"/>
    <s v="ORI"/>
    <x v="0"/>
    <m/>
    <x v="0"/>
    <x v="0"/>
    <x v="0"/>
    <x v="0"/>
    <x v="0"/>
    <x v="0"/>
    <x v="0"/>
    <x v="0"/>
    <x v="0"/>
    <x v="0"/>
    <x v="0"/>
    <s v="Direcção de Obras"/>
    <x v="0"/>
    <x v="0"/>
    <x v="0"/>
    <x v="0"/>
    <x v="0"/>
    <x v="0"/>
    <x v="0"/>
    <x v="0"/>
    <x v="0"/>
    <x v="0"/>
    <x v="7"/>
    <x v="0"/>
    <s v="Pagamento de salário referente a 01-2024"/>
  </r>
  <r>
    <x v="0"/>
    <n v="0"/>
    <n v="0"/>
    <n v="0"/>
    <n v="36"/>
    <x v="3973"/>
    <x v="0"/>
    <x v="0"/>
    <x v="0"/>
    <s v="03.16.11"/>
    <x v="27"/>
    <x v="0"/>
    <x v="0"/>
    <s v="Direcção de Obras"/>
    <s v="03.16.11"/>
    <s v="Direcção de Obras"/>
    <s v="03.16.11"/>
    <x v="60"/>
    <x v="0"/>
    <x v="0"/>
    <x v="0"/>
    <x v="0"/>
    <x v="0"/>
    <x v="0"/>
    <x v="0"/>
    <x v="0"/>
    <s v="2024-01-30"/>
    <x v="0"/>
    <n v="36"/>
    <x v="0"/>
    <m/>
    <x v="0"/>
    <m/>
    <x v="67"/>
    <n v="100474708"/>
    <x v="0"/>
    <x v="7"/>
    <s v="Direcção de Obras"/>
    <s v="ORI"/>
    <x v="0"/>
    <m/>
    <x v="0"/>
    <x v="0"/>
    <x v="0"/>
    <x v="0"/>
    <x v="0"/>
    <x v="0"/>
    <x v="0"/>
    <x v="0"/>
    <x v="0"/>
    <x v="0"/>
    <x v="0"/>
    <s v="Direcção de Obras"/>
    <x v="0"/>
    <x v="0"/>
    <x v="0"/>
    <x v="0"/>
    <x v="0"/>
    <x v="0"/>
    <x v="0"/>
    <x v="0"/>
    <x v="0"/>
    <x v="0"/>
    <x v="7"/>
    <x v="0"/>
    <s v="Pagamento de salário referente a 01-2024"/>
  </r>
  <r>
    <x v="0"/>
    <n v="0"/>
    <n v="0"/>
    <n v="0"/>
    <n v="4"/>
    <x v="3973"/>
    <x v="0"/>
    <x v="0"/>
    <x v="0"/>
    <s v="03.16.11"/>
    <x v="27"/>
    <x v="0"/>
    <x v="0"/>
    <s v="Direcção de Obras"/>
    <s v="03.16.11"/>
    <s v="Direcção de Obras"/>
    <s v="03.16.11"/>
    <x v="29"/>
    <x v="0"/>
    <x v="0"/>
    <x v="0"/>
    <x v="0"/>
    <x v="0"/>
    <x v="0"/>
    <x v="0"/>
    <x v="0"/>
    <s v="2024-01-30"/>
    <x v="0"/>
    <n v="4"/>
    <x v="0"/>
    <m/>
    <x v="0"/>
    <m/>
    <x v="67"/>
    <n v="100474708"/>
    <x v="0"/>
    <x v="7"/>
    <s v="Direcção de Obras"/>
    <s v="ORI"/>
    <x v="0"/>
    <m/>
    <x v="0"/>
    <x v="0"/>
    <x v="0"/>
    <x v="0"/>
    <x v="0"/>
    <x v="0"/>
    <x v="0"/>
    <x v="0"/>
    <x v="0"/>
    <x v="0"/>
    <x v="0"/>
    <s v="Direcção de Obras"/>
    <x v="0"/>
    <x v="0"/>
    <x v="0"/>
    <x v="0"/>
    <x v="0"/>
    <x v="0"/>
    <x v="0"/>
    <x v="0"/>
    <x v="0"/>
    <x v="0"/>
    <x v="7"/>
    <x v="0"/>
    <s v="Pagamento de salário referente a 01-2024"/>
  </r>
  <r>
    <x v="0"/>
    <n v="0"/>
    <n v="0"/>
    <n v="0"/>
    <n v="657"/>
    <x v="3973"/>
    <x v="0"/>
    <x v="0"/>
    <x v="0"/>
    <s v="03.16.11"/>
    <x v="27"/>
    <x v="0"/>
    <x v="0"/>
    <s v="Direcção de Obras"/>
    <s v="03.16.11"/>
    <s v="Direcção de Obras"/>
    <s v="03.16.11"/>
    <x v="28"/>
    <x v="0"/>
    <x v="0"/>
    <x v="0"/>
    <x v="0"/>
    <x v="0"/>
    <x v="0"/>
    <x v="0"/>
    <x v="0"/>
    <s v="2024-01-30"/>
    <x v="0"/>
    <n v="657"/>
    <x v="0"/>
    <m/>
    <x v="0"/>
    <m/>
    <x v="67"/>
    <n v="100474708"/>
    <x v="0"/>
    <x v="7"/>
    <s v="Direcção de Obras"/>
    <s v="ORI"/>
    <x v="0"/>
    <m/>
    <x v="0"/>
    <x v="0"/>
    <x v="0"/>
    <x v="0"/>
    <x v="0"/>
    <x v="0"/>
    <x v="0"/>
    <x v="0"/>
    <x v="0"/>
    <x v="0"/>
    <x v="0"/>
    <s v="Direcção de Obras"/>
    <x v="0"/>
    <x v="0"/>
    <x v="0"/>
    <x v="0"/>
    <x v="0"/>
    <x v="0"/>
    <x v="0"/>
    <x v="0"/>
    <x v="0"/>
    <x v="0"/>
    <x v="7"/>
    <x v="0"/>
    <s v="Pagamento de salário referente a 01-2024"/>
  </r>
  <r>
    <x v="0"/>
    <n v="0"/>
    <n v="0"/>
    <n v="0"/>
    <n v="3469"/>
    <x v="3973"/>
    <x v="0"/>
    <x v="0"/>
    <x v="0"/>
    <s v="03.16.11"/>
    <x v="27"/>
    <x v="0"/>
    <x v="0"/>
    <s v="Direcção de Obras"/>
    <s v="03.16.11"/>
    <s v="Direcção de Obras"/>
    <s v="03.16.11"/>
    <x v="30"/>
    <x v="0"/>
    <x v="0"/>
    <x v="0"/>
    <x v="1"/>
    <x v="0"/>
    <x v="0"/>
    <x v="0"/>
    <x v="0"/>
    <s v="2024-01-30"/>
    <x v="0"/>
    <n v="3469"/>
    <x v="0"/>
    <m/>
    <x v="0"/>
    <m/>
    <x v="67"/>
    <n v="100474708"/>
    <x v="0"/>
    <x v="7"/>
    <s v="Direcção de Obras"/>
    <s v="ORI"/>
    <x v="0"/>
    <m/>
    <x v="0"/>
    <x v="0"/>
    <x v="0"/>
    <x v="0"/>
    <x v="0"/>
    <x v="0"/>
    <x v="0"/>
    <x v="0"/>
    <x v="0"/>
    <x v="0"/>
    <x v="0"/>
    <s v="Direcção de Obras"/>
    <x v="0"/>
    <x v="0"/>
    <x v="0"/>
    <x v="0"/>
    <x v="0"/>
    <x v="0"/>
    <x v="0"/>
    <x v="0"/>
    <x v="0"/>
    <x v="0"/>
    <x v="7"/>
    <x v="0"/>
    <s v="Pagamento de salário referente a 01-2024"/>
  </r>
  <r>
    <x v="0"/>
    <n v="0"/>
    <n v="0"/>
    <n v="0"/>
    <n v="3445"/>
    <x v="3973"/>
    <x v="0"/>
    <x v="0"/>
    <x v="0"/>
    <s v="03.16.11"/>
    <x v="27"/>
    <x v="0"/>
    <x v="0"/>
    <s v="Direcção de Obras"/>
    <s v="03.16.11"/>
    <s v="Direcção de Obras"/>
    <s v="03.16.11"/>
    <x v="48"/>
    <x v="0"/>
    <x v="0"/>
    <x v="0"/>
    <x v="1"/>
    <x v="0"/>
    <x v="0"/>
    <x v="0"/>
    <x v="0"/>
    <s v="2024-01-30"/>
    <x v="0"/>
    <n v="3445"/>
    <x v="0"/>
    <m/>
    <x v="0"/>
    <m/>
    <x v="67"/>
    <n v="100474708"/>
    <x v="0"/>
    <x v="7"/>
    <s v="Direcção de Obras"/>
    <s v="ORI"/>
    <x v="0"/>
    <m/>
    <x v="0"/>
    <x v="0"/>
    <x v="0"/>
    <x v="0"/>
    <x v="0"/>
    <x v="0"/>
    <x v="0"/>
    <x v="0"/>
    <x v="0"/>
    <x v="0"/>
    <x v="0"/>
    <s v="Direcção de Obras"/>
    <x v="0"/>
    <x v="0"/>
    <x v="0"/>
    <x v="0"/>
    <x v="0"/>
    <x v="0"/>
    <x v="0"/>
    <x v="0"/>
    <x v="0"/>
    <x v="0"/>
    <x v="7"/>
    <x v="0"/>
    <s v="Pagamento de salário referente a 01-2024"/>
  </r>
  <r>
    <x v="0"/>
    <n v="0"/>
    <n v="0"/>
    <n v="0"/>
    <n v="1263"/>
    <x v="3973"/>
    <x v="0"/>
    <x v="0"/>
    <x v="0"/>
    <s v="03.16.11"/>
    <x v="27"/>
    <x v="0"/>
    <x v="0"/>
    <s v="Direcção de Obras"/>
    <s v="03.16.11"/>
    <s v="Direcção de Obras"/>
    <s v="03.16.11"/>
    <x v="49"/>
    <x v="0"/>
    <x v="0"/>
    <x v="0"/>
    <x v="1"/>
    <x v="0"/>
    <x v="0"/>
    <x v="0"/>
    <x v="0"/>
    <s v="2024-01-30"/>
    <x v="0"/>
    <n v="1263"/>
    <x v="0"/>
    <m/>
    <x v="0"/>
    <m/>
    <x v="67"/>
    <n v="100474708"/>
    <x v="0"/>
    <x v="7"/>
    <s v="Direcção de Obras"/>
    <s v="ORI"/>
    <x v="0"/>
    <m/>
    <x v="0"/>
    <x v="0"/>
    <x v="0"/>
    <x v="0"/>
    <x v="0"/>
    <x v="0"/>
    <x v="0"/>
    <x v="0"/>
    <x v="0"/>
    <x v="0"/>
    <x v="0"/>
    <s v="Direcção de Obras"/>
    <x v="0"/>
    <x v="0"/>
    <x v="0"/>
    <x v="0"/>
    <x v="0"/>
    <x v="0"/>
    <x v="0"/>
    <x v="0"/>
    <x v="0"/>
    <x v="0"/>
    <x v="7"/>
    <x v="0"/>
    <s v="Pagamento de salário referente a 01-2024"/>
  </r>
  <r>
    <x v="0"/>
    <n v="0"/>
    <n v="0"/>
    <n v="0"/>
    <n v="10498"/>
    <x v="3973"/>
    <x v="0"/>
    <x v="0"/>
    <x v="0"/>
    <s v="03.16.11"/>
    <x v="27"/>
    <x v="0"/>
    <x v="0"/>
    <s v="Direcção de Obras"/>
    <s v="03.16.11"/>
    <s v="Direcção de Obras"/>
    <s v="03.16.11"/>
    <x v="31"/>
    <x v="0"/>
    <x v="0"/>
    <x v="1"/>
    <x v="0"/>
    <x v="0"/>
    <x v="0"/>
    <x v="0"/>
    <x v="0"/>
    <s v="2024-01-30"/>
    <x v="0"/>
    <n v="10498"/>
    <x v="0"/>
    <m/>
    <x v="0"/>
    <m/>
    <x v="9"/>
    <n v="100474693"/>
    <x v="0"/>
    <x v="0"/>
    <s v="Direcção de Obras"/>
    <s v="ORI"/>
    <x v="0"/>
    <m/>
    <x v="0"/>
    <x v="0"/>
    <x v="0"/>
    <x v="0"/>
    <x v="0"/>
    <x v="0"/>
    <x v="0"/>
    <x v="0"/>
    <x v="0"/>
    <x v="0"/>
    <x v="0"/>
    <s v="Direcção de Obras"/>
    <x v="0"/>
    <x v="0"/>
    <x v="0"/>
    <x v="0"/>
    <x v="0"/>
    <x v="0"/>
    <x v="0"/>
    <x v="0"/>
    <x v="0"/>
    <x v="0"/>
    <x v="0"/>
    <x v="0"/>
    <s v="Pagamento de salário referente a 01-2024"/>
  </r>
  <r>
    <x v="0"/>
    <n v="0"/>
    <n v="0"/>
    <n v="0"/>
    <n v="3010"/>
    <x v="3973"/>
    <x v="0"/>
    <x v="0"/>
    <x v="0"/>
    <s v="03.16.11"/>
    <x v="27"/>
    <x v="0"/>
    <x v="0"/>
    <s v="Direcção de Obras"/>
    <s v="03.16.11"/>
    <s v="Direcção de Obras"/>
    <s v="03.16.11"/>
    <x v="60"/>
    <x v="0"/>
    <x v="0"/>
    <x v="0"/>
    <x v="0"/>
    <x v="0"/>
    <x v="0"/>
    <x v="0"/>
    <x v="0"/>
    <s v="2024-01-30"/>
    <x v="0"/>
    <n v="3010"/>
    <x v="0"/>
    <m/>
    <x v="0"/>
    <m/>
    <x v="9"/>
    <n v="100474693"/>
    <x v="0"/>
    <x v="0"/>
    <s v="Direcção de Obras"/>
    <s v="ORI"/>
    <x v="0"/>
    <m/>
    <x v="0"/>
    <x v="0"/>
    <x v="0"/>
    <x v="0"/>
    <x v="0"/>
    <x v="0"/>
    <x v="0"/>
    <x v="0"/>
    <x v="0"/>
    <x v="0"/>
    <x v="0"/>
    <s v="Direcção de Obras"/>
    <x v="0"/>
    <x v="0"/>
    <x v="0"/>
    <x v="0"/>
    <x v="0"/>
    <x v="0"/>
    <x v="0"/>
    <x v="0"/>
    <x v="0"/>
    <x v="0"/>
    <x v="0"/>
    <x v="0"/>
    <s v="Pagamento de salário referente a 01-2024"/>
  </r>
  <r>
    <x v="0"/>
    <n v="0"/>
    <n v="0"/>
    <n v="0"/>
    <n v="344"/>
    <x v="3973"/>
    <x v="0"/>
    <x v="0"/>
    <x v="0"/>
    <s v="03.16.11"/>
    <x v="27"/>
    <x v="0"/>
    <x v="0"/>
    <s v="Direcção de Obras"/>
    <s v="03.16.11"/>
    <s v="Direcção de Obras"/>
    <s v="03.16.11"/>
    <x v="29"/>
    <x v="0"/>
    <x v="0"/>
    <x v="0"/>
    <x v="0"/>
    <x v="0"/>
    <x v="0"/>
    <x v="0"/>
    <x v="0"/>
    <s v="2024-01-30"/>
    <x v="0"/>
    <n v="344"/>
    <x v="0"/>
    <m/>
    <x v="0"/>
    <m/>
    <x v="9"/>
    <n v="100474693"/>
    <x v="0"/>
    <x v="0"/>
    <s v="Direcção de Obras"/>
    <s v="ORI"/>
    <x v="0"/>
    <m/>
    <x v="0"/>
    <x v="0"/>
    <x v="0"/>
    <x v="0"/>
    <x v="0"/>
    <x v="0"/>
    <x v="0"/>
    <x v="0"/>
    <x v="0"/>
    <x v="0"/>
    <x v="0"/>
    <s v="Direcção de Obras"/>
    <x v="0"/>
    <x v="0"/>
    <x v="0"/>
    <x v="0"/>
    <x v="0"/>
    <x v="0"/>
    <x v="0"/>
    <x v="0"/>
    <x v="0"/>
    <x v="0"/>
    <x v="0"/>
    <x v="0"/>
    <s v="Pagamento de salário referente a 01-2024"/>
  </r>
  <r>
    <x v="0"/>
    <n v="0"/>
    <n v="0"/>
    <n v="0"/>
    <n v="54767"/>
    <x v="3973"/>
    <x v="0"/>
    <x v="0"/>
    <x v="0"/>
    <s v="03.16.11"/>
    <x v="27"/>
    <x v="0"/>
    <x v="0"/>
    <s v="Direcção de Obras"/>
    <s v="03.16.11"/>
    <s v="Direcção de Obras"/>
    <s v="03.16.11"/>
    <x v="28"/>
    <x v="0"/>
    <x v="0"/>
    <x v="0"/>
    <x v="0"/>
    <x v="0"/>
    <x v="0"/>
    <x v="0"/>
    <x v="0"/>
    <s v="2024-01-30"/>
    <x v="0"/>
    <n v="54767"/>
    <x v="0"/>
    <m/>
    <x v="0"/>
    <m/>
    <x v="9"/>
    <n v="100474693"/>
    <x v="0"/>
    <x v="0"/>
    <s v="Direcção de Obras"/>
    <s v="ORI"/>
    <x v="0"/>
    <m/>
    <x v="0"/>
    <x v="0"/>
    <x v="0"/>
    <x v="0"/>
    <x v="0"/>
    <x v="0"/>
    <x v="0"/>
    <x v="0"/>
    <x v="0"/>
    <x v="0"/>
    <x v="0"/>
    <s v="Direcção de Obras"/>
    <x v="0"/>
    <x v="0"/>
    <x v="0"/>
    <x v="0"/>
    <x v="0"/>
    <x v="0"/>
    <x v="0"/>
    <x v="0"/>
    <x v="0"/>
    <x v="0"/>
    <x v="0"/>
    <x v="0"/>
    <s v="Pagamento de salário referente a 01-2024"/>
  </r>
  <r>
    <x v="0"/>
    <n v="0"/>
    <n v="0"/>
    <n v="0"/>
    <n v="288981"/>
    <x v="3973"/>
    <x v="0"/>
    <x v="0"/>
    <x v="0"/>
    <s v="03.16.11"/>
    <x v="27"/>
    <x v="0"/>
    <x v="0"/>
    <s v="Direcção de Obras"/>
    <s v="03.16.11"/>
    <s v="Direcção de Obras"/>
    <s v="03.16.11"/>
    <x v="30"/>
    <x v="0"/>
    <x v="0"/>
    <x v="0"/>
    <x v="1"/>
    <x v="0"/>
    <x v="0"/>
    <x v="0"/>
    <x v="0"/>
    <s v="2024-01-30"/>
    <x v="0"/>
    <n v="288981"/>
    <x v="0"/>
    <m/>
    <x v="0"/>
    <m/>
    <x v="9"/>
    <n v="100474693"/>
    <x v="0"/>
    <x v="0"/>
    <s v="Direcção de Obras"/>
    <s v="ORI"/>
    <x v="0"/>
    <m/>
    <x v="0"/>
    <x v="0"/>
    <x v="0"/>
    <x v="0"/>
    <x v="0"/>
    <x v="0"/>
    <x v="0"/>
    <x v="0"/>
    <x v="0"/>
    <x v="0"/>
    <x v="0"/>
    <s v="Direcção de Obras"/>
    <x v="0"/>
    <x v="0"/>
    <x v="0"/>
    <x v="0"/>
    <x v="0"/>
    <x v="0"/>
    <x v="0"/>
    <x v="0"/>
    <x v="0"/>
    <x v="0"/>
    <x v="0"/>
    <x v="0"/>
    <s v="Pagamento de salário referente a 01-2024"/>
  </r>
  <r>
    <x v="0"/>
    <n v="0"/>
    <n v="0"/>
    <n v="0"/>
    <n v="286977"/>
    <x v="3973"/>
    <x v="0"/>
    <x v="0"/>
    <x v="0"/>
    <s v="03.16.11"/>
    <x v="27"/>
    <x v="0"/>
    <x v="0"/>
    <s v="Direcção de Obras"/>
    <s v="03.16.11"/>
    <s v="Direcção de Obras"/>
    <s v="03.16.11"/>
    <x v="48"/>
    <x v="0"/>
    <x v="0"/>
    <x v="0"/>
    <x v="1"/>
    <x v="0"/>
    <x v="0"/>
    <x v="0"/>
    <x v="0"/>
    <s v="2024-01-30"/>
    <x v="0"/>
    <n v="286977"/>
    <x v="0"/>
    <m/>
    <x v="0"/>
    <m/>
    <x v="9"/>
    <n v="100474693"/>
    <x v="0"/>
    <x v="0"/>
    <s v="Direcção de Obras"/>
    <s v="ORI"/>
    <x v="0"/>
    <m/>
    <x v="0"/>
    <x v="0"/>
    <x v="0"/>
    <x v="0"/>
    <x v="0"/>
    <x v="0"/>
    <x v="0"/>
    <x v="0"/>
    <x v="0"/>
    <x v="0"/>
    <x v="0"/>
    <s v="Direcção de Obras"/>
    <x v="0"/>
    <x v="0"/>
    <x v="0"/>
    <x v="0"/>
    <x v="0"/>
    <x v="0"/>
    <x v="0"/>
    <x v="0"/>
    <x v="0"/>
    <x v="0"/>
    <x v="0"/>
    <x v="0"/>
    <s v="Pagamento de salário referente a 01-2024"/>
  </r>
  <r>
    <x v="0"/>
    <n v="0"/>
    <n v="0"/>
    <n v="0"/>
    <n v="104947"/>
    <x v="3973"/>
    <x v="0"/>
    <x v="0"/>
    <x v="0"/>
    <s v="03.16.11"/>
    <x v="27"/>
    <x v="0"/>
    <x v="0"/>
    <s v="Direcção de Obras"/>
    <s v="03.16.11"/>
    <s v="Direcção de Obras"/>
    <s v="03.16.11"/>
    <x v="49"/>
    <x v="0"/>
    <x v="0"/>
    <x v="0"/>
    <x v="1"/>
    <x v="0"/>
    <x v="0"/>
    <x v="0"/>
    <x v="0"/>
    <s v="2024-01-30"/>
    <x v="0"/>
    <n v="104947"/>
    <x v="0"/>
    <m/>
    <x v="0"/>
    <m/>
    <x v="9"/>
    <n v="100474693"/>
    <x v="0"/>
    <x v="0"/>
    <s v="Direcção de Obras"/>
    <s v="ORI"/>
    <x v="0"/>
    <m/>
    <x v="0"/>
    <x v="0"/>
    <x v="0"/>
    <x v="0"/>
    <x v="0"/>
    <x v="0"/>
    <x v="0"/>
    <x v="0"/>
    <x v="0"/>
    <x v="0"/>
    <x v="0"/>
    <s v="Direcção de Obras"/>
    <x v="0"/>
    <x v="0"/>
    <x v="0"/>
    <x v="0"/>
    <x v="0"/>
    <x v="0"/>
    <x v="0"/>
    <x v="0"/>
    <x v="0"/>
    <x v="0"/>
    <x v="0"/>
    <x v="0"/>
    <s v="Pagamento de salário referente a 01-2024"/>
  </r>
  <r>
    <x v="0"/>
    <n v="0"/>
    <n v="0"/>
    <n v="0"/>
    <n v="158"/>
    <x v="3974"/>
    <x v="0"/>
    <x v="0"/>
    <x v="0"/>
    <s v="03.16.01"/>
    <x v="38"/>
    <x v="0"/>
    <x v="0"/>
    <s v="Assembleia Municipal"/>
    <s v="03.16.01"/>
    <s v="Assembleia Municipal"/>
    <s v="03.16.01"/>
    <x v="31"/>
    <x v="0"/>
    <x v="0"/>
    <x v="1"/>
    <x v="0"/>
    <x v="0"/>
    <x v="0"/>
    <x v="0"/>
    <x v="0"/>
    <s v="2024-01-30"/>
    <x v="0"/>
    <n v="158"/>
    <x v="0"/>
    <m/>
    <x v="0"/>
    <m/>
    <x v="2"/>
    <n v="100474696"/>
    <x v="0"/>
    <x v="1"/>
    <s v="Assembleia Municipal"/>
    <s v="ORI"/>
    <x v="0"/>
    <s v="AM"/>
    <x v="0"/>
    <x v="0"/>
    <x v="0"/>
    <x v="0"/>
    <x v="0"/>
    <x v="0"/>
    <x v="0"/>
    <x v="0"/>
    <x v="0"/>
    <x v="0"/>
    <x v="0"/>
    <s v="Assembleia Municipal"/>
    <x v="0"/>
    <x v="0"/>
    <x v="0"/>
    <x v="0"/>
    <x v="0"/>
    <x v="0"/>
    <x v="0"/>
    <x v="0"/>
    <x v="0"/>
    <x v="0"/>
    <x v="1"/>
    <x v="0"/>
    <s v="Pagamento de salário referente a 01-2024"/>
  </r>
  <r>
    <x v="0"/>
    <n v="0"/>
    <n v="0"/>
    <n v="0"/>
    <n v="4999"/>
    <x v="3974"/>
    <x v="0"/>
    <x v="0"/>
    <x v="0"/>
    <s v="03.16.01"/>
    <x v="38"/>
    <x v="0"/>
    <x v="0"/>
    <s v="Assembleia Municipal"/>
    <s v="03.16.01"/>
    <s v="Assembleia Municipal"/>
    <s v="03.16.01"/>
    <x v="49"/>
    <x v="0"/>
    <x v="0"/>
    <x v="0"/>
    <x v="1"/>
    <x v="0"/>
    <x v="0"/>
    <x v="0"/>
    <x v="0"/>
    <s v="2024-01-30"/>
    <x v="0"/>
    <n v="4999"/>
    <x v="0"/>
    <m/>
    <x v="0"/>
    <m/>
    <x v="2"/>
    <n v="100474696"/>
    <x v="0"/>
    <x v="1"/>
    <s v="Assembleia Municipal"/>
    <s v="ORI"/>
    <x v="0"/>
    <s v="AM"/>
    <x v="0"/>
    <x v="0"/>
    <x v="0"/>
    <x v="0"/>
    <x v="0"/>
    <x v="0"/>
    <x v="0"/>
    <x v="0"/>
    <x v="0"/>
    <x v="0"/>
    <x v="0"/>
    <s v="Assembleia Municipal"/>
    <x v="0"/>
    <x v="0"/>
    <x v="0"/>
    <x v="0"/>
    <x v="0"/>
    <x v="0"/>
    <x v="0"/>
    <x v="0"/>
    <x v="0"/>
    <x v="0"/>
    <x v="1"/>
    <x v="0"/>
    <s v="Pagamento de salário referente a 01-2024"/>
  </r>
  <r>
    <x v="0"/>
    <n v="0"/>
    <n v="0"/>
    <n v="0"/>
    <n v="3218"/>
    <x v="3974"/>
    <x v="0"/>
    <x v="0"/>
    <x v="0"/>
    <s v="03.16.01"/>
    <x v="38"/>
    <x v="0"/>
    <x v="0"/>
    <s v="Assembleia Municipal"/>
    <s v="03.16.01"/>
    <s v="Assembleia Municipal"/>
    <s v="03.16.01"/>
    <x v="31"/>
    <x v="0"/>
    <x v="0"/>
    <x v="1"/>
    <x v="0"/>
    <x v="0"/>
    <x v="0"/>
    <x v="0"/>
    <x v="0"/>
    <s v="2024-01-30"/>
    <x v="0"/>
    <n v="3218"/>
    <x v="0"/>
    <m/>
    <x v="0"/>
    <m/>
    <x v="9"/>
    <n v="100474693"/>
    <x v="0"/>
    <x v="0"/>
    <s v="Assembleia Municipal"/>
    <s v="ORI"/>
    <x v="0"/>
    <s v="AM"/>
    <x v="0"/>
    <x v="0"/>
    <x v="0"/>
    <x v="0"/>
    <x v="0"/>
    <x v="0"/>
    <x v="0"/>
    <x v="0"/>
    <x v="0"/>
    <x v="0"/>
    <x v="0"/>
    <s v="Assembleia Municipal"/>
    <x v="0"/>
    <x v="0"/>
    <x v="0"/>
    <x v="0"/>
    <x v="0"/>
    <x v="0"/>
    <x v="0"/>
    <x v="0"/>
    <x v="0"/>
    <x v="0"/>
    <x v="0"/>
    <x v="0"/>
    <s v="Pagamento de salário referente a 01-2024"/>
  </r>
  <r>
    <x v="0"/>
    <n v="0"/>
    <n v="0"/>
    <n v="0"/>
    <n v="101665"/>
    <x v="3974"/>
    <x v="0"/>
    <x v="0"/>
    <x v="0"/>
    <s v="03.16.01"/>
    <x v="38"/>
    <x v="0"/>
    <x v="0"/>
    <s v="Assembleia Municipal"/>
    <s v="03.16.01"/>
    <s v="Assembleia Municipal"/>
    <s v="03.16.01"/>
    <x v="49"/>
    <x v="0"/>
    <x v="0"/>
    <x v="0"/>
    <x v="1"/>
    <x v="0"/>
    <x v="0"/>
    <x v="0"/>
    <x v="0"/>
    <s v="2024-01-30"/>
    <x v="0"/>
    <n v="101665"/>
    <x v="0"/>
    <m/>
    <x v="0"/>
    <m/>
    <x v="9"/>
    <n v="100474693"/>
    <x v="0"/>
    <x v="0"/>
    <s v="Assembleia Municipal"/>
    <s v="ORI"/>
    <x v="0"/>
    <s v="AM"/>
    <x v="0"/>
    <x v="0"/>
    <x v="0"/>
    <x v="0"/>
    <x v="0"/>
    <x v="0"/>
    <x v="0"/>
    <x v="0"/>
    <x v="0"/>
    <x v="0"/>
    <x v="0"/>
    <s v="Assembleia Municipal"/>
    <x v="0"/>
    <x v="0"/>
    <x v="0"/>
    <x v="0"/>
    <x v="0"/>
    <x v="0"/>
    <x v="0"/>
    <x v="0"/>
    <x v="0"/>
    <x v="0"/>
    <x v="0"/>
    <x v="0"/>
    <s v="Pagamento de salário referente a 01-2024"/>
  </r>
  <r>
    <x v="0"/>
    <n v="0"/>
    <n v="0"/>
    <n v="0"/>
    <n v="341"/>
    <x v="3975"/>
    <x v="0"/>
    <x v="0"/>
    <x v="0"/>
    <s v="03.16.25"/>
    <x v="23"/>
    <x v="0"/>
    <x v="0"/>
    <s v="Direção dos  Recursos Humanos"/>
    <s v="03.16.25"/>
    <s v="Direção dos  Recursos Humanos"/>
    <s v="03.16.25"/>
    <x v="31"/>
    <x v="0"/>
    <x v="0"/>
    <x v="1"/>
    <x v="0"/>
    <x v="0"/>
    <x v="0"/>
    <x v="0"/>
    <x v="0"/>
    <s v="2024-01-30"/>
    <x v="0"/>
    <n v="341"/>
    <x v="0"/>
    <m/>
    <x v="0"/>
    <m/>
    <x v="2"/>
    <n v="100474696"/>
    <x v="0"/>
    <x v="1"/>
    <s v="Direção dos  Recursos Humanos"/>
    <s v="ORI"/>
    <x v="0"/>
    <m/>
    <x v="0"/>
    <x v="0"/>
    <x v="0"/>
    <x v="0"/>
    <x v="0"/>
    <x v="0"/>
    <x v="0"/>
    <x v="0"/>
    <x v="0"/>
    <x v="0"/>
    <x v="0"/>
    <s v="Direção dos  Recursos Humanos"/>
    <x v="0"/>
    <x v="0"/>
    <x v="0"/>
    <x v="0"/>
    <x v="0"/>
    <x v="0"/>
    <x v="0"/>
    <x v="0"/>
    <x v="0"/>
    <x v="0"/>
    <x v="1"/>
    <x v="0"/>
    <s v="Pagamento de salário referente a 01-2024"/>
  </r>
  <r>
    <x v="0"/>
    <n v="0"/>
    <n v="0"/>
    <n v="0"/>
    <n v="78"/>
    <x v="3975"/>
    <x v="0"/>
    <x v="0"/>
    <x v="0"/>
    <s v="03.16.25"/>
    <x v="23"/>
    <x v="0"/>
    <x v="0"/>
    <s v="Direção dos  Recursos Humanos"/>
    <s v="03.16.25"/>
    <s v="Direção dos  Recursos Humanos"/>
    <s v="03.16.25"/>
    <x v="29"/>
    <x v="0"/>
    <x v="0"/>
    <x v="0"/>
    <x v="0"/>
    <x v="0"/>
    <x v="0"/>
    <x v="0"/>
    <x v="0"/>
    <s v="2024-01-30"/>
    <x v="0"/>
    <n v="78"/>
    <x v="0"/>
    <m/>
    <x v="0"/>
    <m/>
    <x v="2"/>
    <n v="100474696"/>
    <x v="0"/>
    <x v="1"/>
    <s v="Direção dos  Recursos Humanos"/>
    <s v="ORI"/>
    <x v="0"/>
    <m/>
    <x v="0"/>
    <x v="0"/>
    <x v="0"/>
    <x v="0"/>
    <x v="0"/>
    <x v="0"/>
    <x v="0"/>
    <x v="0"/>
    <x v="0"/>
    <x v="0"/>
    <x v="0"/>
    <s v="Direção dos  Recursos Humanos"/>
    <x v="0"/>
    <x v="0"/>
    <x v="0"/>
    <x v="0"/>
    <x v="0"/>
    <x v="0"/>
    <x v="0"/>
    <x v="0"/>
    <x v="0"/>
    <x v="0"/>
    <x v="1"/>
    <x v="0"/>
    <s v="Pagamento de salário referente a 01-2024"/>
  </r>
  <r>
    <x v="0"/>
    <n v="0"/>
    <n v="0"/>
    <n v="0"/>
    <n v="1394"/>
    <x v="3975"/>
    <x v="0"/>
    <x v="0"/>
    <x v="0"/>
    <s v="03.16.25"/>
    <x v="23"/>
    <x v="0"/>
    <x v="0"/>
    <s v="Direção dos  Recursos Humanos"/>
    <s v="03.16.25"/>
    <s v="Direção dos  Recursos Humanos"/>
    <s v="03.16.25"/>
    <x v="30"/>
    <x v="0"/>
    <x v="0"/>
    <x v="0"/>
    <x v="1"/>
    <x v="0"/>
    <x v="0"/>
    <x v="0"/>
    <x v="0"/>
    <s v="2024-01-30"/>
    <x v="0"/>
    <n v="1394"/>
    <x v="0"/>
    <m/>
    <x v="0"/>
    <m/>
    <x v="2"/>
    <n v="100474696"/>
    <x v="0"/>
    <x v="1"/>
    <s v="Direção dos  Recursos Humanos"/>
    <s v="ORI"/>
    <x v="0"/>
    <m/>
    <x v="0"/>
    <x v="0"/>
    <x v="0"/>
    <x v="0"/>
    <x v="0"/>
    <x v="0"/>
    <x v="0"/>
    <x v="0"/>
    <x v="0"/>
    <x v="0"/>
    <x v="0"/>
    <s v="Direção dos  Recursos Humanos"/>
    <x v="0"/>
    <x v="0"/>
    <x v="0"/>
    <x v="0"/>
    <x v="0"/>
    <x v="0"/>
    <x v="0"/>
    <x v="0"/>
    <x v="0"/>
    <x v="0"/>
    <x v="1"/>
    <x v="0"/>
    <s v="Pagamento de salário referente a 01-2024"/>
  </r>
  <r>
    <x v="0"/>
    <n v="0"/>
    <n v="0"/>
    <n v="0"/>
    <n v="9482"/>
    <x v="3975"/>
    <x v="0"/>
    <x v="0"/>
    <x v="0"/>
    <s v="03.16.25"/>
    <x v="23"/>
    <x v="0"/>
    <x v="0"/>
    <s v="Direção dos  Recursos Humanos"/>
    <s v="03.16.25"/>
    <s v="Direção dos  Recursos Humanos"/>
    <s v="03.16.25"/>
    <x v="48"/>
    <x v="0"/>
    <x v="0"/>
    <x v="0"/>
    <x v="1"/>
    <x v="0"/>
    <x v="0"/>
    <x v="0"/>
    <x v="0"/>
    <s v="2024-01-30"/>
    <x v="0"/>
    <n v="9482"/>
    <x v="0"/>
    <m/>
    <x v="0"/>
    <m/>
    <x v="2"/>
    <n v="100474696"/>
    <x v="0"/>
    <x v="1"/>
    <s v="Direção dos  Recursos Humanos"/>
    <s v="ORI"/>
    <x v="0"/>
    <m/>
    <x v="0"/>
    <x v="0"/>
    <x v="0"/>
    <x v="0"/>
    <x v="0"/>
    <x v="0"/>
    <x v="0"/>
    <x v="0"/>
    <x v="0"/>
    <x v="0"/>
    <x v="0"/>
    <s v="Direção dos  Recursos Humanos"/>
    <x v="0"/>
    <x v="0"/>
    <x v="0"/>
    <x v="0"/>
    <x v="0"/>
    <x v="0"/>
    <x v="0"/>
    <x v="0"/>
    <x v="0"/>
    <x v="0"/>
    <x v="1"/>
    <x v="0"/>
    <s v="Pagamento de salário referente a 01-2024"/>
  </r>
  <r>
    <x v="0"/>
    <n v="0"/>
    <n v="0"/>
    <n v="0"/>
    <n v="3413"/>
    <x v="3975"/>
    <x v="0"/>
    <x v="0"/>
    <x v="0"/>
    <s v="03.16.25"/>
    <x v="23"/>
    <x v="0"/>
    <x v="0"/>
    <s v="Direção dos  Recursos Humanos"/>
    <s v="03.16.25"/>
    <s v="Direção dos  Recursos Humanos"/>
    <s v="03.16.25"/>
    <x v="49"/>
    <x v="0"/>
    <x v="0"/>
    <x v="0"/>
    <x v="1"/>
    <x v="0"/>
    <x v="0"/>
    <x v="0"/>
    <x v="0"/>
    <s v="2024-01-30"/>
    <x v="0"/>
    <n v="3413"/>
    <x v="0"/>
    <m/>
    <x v="0"/>
    <m/>
    <x v="2"/>
    <n v="100474696"/>
    <x v="0"/>
    <x v="1"/>
    <s v="Direção dos  Recursos Humanos"/>
    <s v="ORI"/>
    <x v="0"/>
    <m/>
    <x v="0"/>
    <x v="0"/>
    <x v="0"/>
    <x v="0"/>
    <x v="0"/>
    <x v="0"/>
    <x v="0"/>
    <x v="0"/>
    <x v="0"/>
    <x v="0"/>
    <x v="0"/>
    <s v="Direção dos  Recursos Humanos"/>
    <x v="0"/>
    <x v="0"/>
    <x v="0"/>
    <x v="0"/>
    <x v="0"/>
    <x v="0"/>
    <x v="0"/>
    <x v="0"/>
    <x v="0"/>
    <x v="0"/>
    <x v="1"/>
    <x v="0"/>
    <s v="Pagamento de salário referente a 01-2024"/>
  </r>
  <r>
    <x v="0"/>
    <n v="0"/>
    <n v="0"/>
    <n v="0"/>
    <n v="1699"/>
    <x v="3975"/>
    <x v="0"/>
    <x v="0"/>
    <x v="0"/>
    <s v="03.16.25"/>
    <x v="23"/>
    <x v="0"/>
    <x v="0"/>
    <s v="Direção dos  Recursos Humanos"/>
    <s v="03.16.25"/>
    <s v="Direção dos  Recursos Humanos"/>
    <s v="03.16.25"/>
    <x v="78"/>
    <x v="0"/>
    <x v="4"/>
    <x v="17"/>
    <x v="0"/>
    <x v="0"/>
    <x v="0"/>
    <x v="0"/>
    <x v="0"/>
    <s v="2024-01-30"/>
    <x v="0"/>
    <n v="1699"/>
    <x v="0"/>
    <m/>
    <x v="0"/>
    <m/>
    <x v="2"/>
    <n v="100474696"/>
    <x v="0"/>
    <x v="1"/>
    <s v="Direção dos  Recursos Humanos"/>
    <s v="ORI"/>
    <x v="0"/>
    <m/>
    <x v="0"/>
    <x v="0"/>
    <x v="0"/>
    <x v="0"/>
    <x v="0"/>
    <x v="0"/>
    <x v="0"/>
    <x v="0"/>
    <x v="0"/>
    <x v="0"/>
    <x v="0"/>
    <s v="Direção dos  Recursos Humanos"/>
    <x v="0"/>
    <x v="0"/>
    <x v="0"/>
    <x v="0"/>
    <x v="0"/>
    <x v="0"/>
    <x v="0"/>
    <x v="0"/>
    <x v="0"/>
    <x v="0"/>
    <x v="1"/>
    <x v="0"/>
    <s v="Pagamento de salário referente a 01-2024"/>
  </r>
  <r>
    <x v="0"/>
    <n v="0"/>
    <n v="0"/>
    <n v="0"/>
    <n v="28262"/>
    <x v="3975"/>
    <x v="0"/>
    <x v="0"/>
    <x v="0"/>
    <s v="03.16.25"/>
    <x v="23"/>
    <x v="0"/>
    <x v="0"/>
    <s v="Direção dos  Recursos Humanos"/>
    <s v="03.16.25"/>
    <s v="Direção dos  Recursos Humanos"/>
    <s v="03.16.25"/>
    <x v="79"/>
    <x v="0"/>
    <x v="4"/>
    <x v="17"/>
    <x v="0"/>
    <x v="0"/>
    <x v="0"/>
    <x v="0"/>
    <x v="0"/>
    <s v="2024-01-30"/>
    <x v="0"/>
    <n v="28262"/>
    <x v="0"/>
    <m/>
    <x v="0"/>
    <m/>
    <x v="2"/>
    <n v="100474696"/>
    <x v="0"/>
    <x v="1"/>
    <s v="Direção dos  Recursos Humanos"/>
    <s v="ORI"/>
    <x v="0"/>
    <m/>
    <x v="0"/>
    <x v="0"/>
    <x v="0"/>
    <x v="0"/>
    <x v="0"/>
    <x v="0"/>
    <x v="0"/>
    <x v="0"/>
    <x v="0"/>
    <x v="0"/>
    <x v="0"/>
    <s v="Direção dos  Recursos Humanos"/>
    <x v="0"/>
    <x v="0"/>
    <x v="0"/>
    <x v="0"/>
    <x v="0"/>
    <x v="0"/>
    <x v="0"/>
    <x v="0"/>
    <x v="0"/>
    <x v="0"/>
    <x v="1"/>
    <x v="0"/>
    <s v="Pagamento de salário referente a 01-2024"/>
  </r>
  <r>
    <x v="0"/>
    <n v="0"/>
    <n v="0"/>
    <n v="0"/>
    <n v="11334"/>
    <x v="3975"/>
    <x v="0"/>
    <x v="0"/>
    <x v="0"/>
    <s v="03.16.25"/>
    <x v="23"/>
    <x v="0"/>
    <x v="0"/>
    <s v="Direção dos  Recursos Humanos"/>
    <s v="03.16.25"/>
    <s v="Direção dos  Recursos Humanos"/>
    <s v="03.16.25"/>
    <x v="31"/>
    <x v="0"/>
    <x v="0"/>
    <x v="1"/>
    <x v="0"/>
    <x v="0"/>
    <x v="0"/>
    <x v="0"/>
    <x v="0"/>
    <s v="2024-01-30"/>
    <x v="0"/>
    <n v="11334"/>
    <x v="0"/>
    <m/>
    <x v="0"/>
    <m/>
    <x v="9"/>
    <n v="100474693"/>
    <x v="0"/>
    <x v="0"/>
    <s v="Direção dos  Recursos Humanos"/>
    <s v="ORI"/>
    <x v="0"/>
    <m/>
    <x v="0"/>
    <x v="0"/>
    <x v="0"/>
    <x v="0"/>
    <x v="0"/>
    <x v="0"/>
    <x v="0"/>
    <x v="0"/>
    <x v="0"/>
    <x v="0"/>
    <x v="0"/>
    <s v="Direção dos  Recursos Humanos"/>
    <x v="0"/>
    <x v="0"/>
    <x v="0"/>
    <x v="0"/>
    <x v="0"/>
    <x v="0"/>
    <x v="0"/>
    <x v="0"/>
    <x v="0"/>
    <x v="0"/>
    <x v="0"/>
    <x v="0"/>
    <s v="Pagamento de salário referente a 01-2024"/>
  </r>
  <r>
    <x v="0"/>
    <n v="0"/>
    <n v="0"/>
    <n v="0"/>
    <n v="2595"/>
    <x v="3975"/>
    <x v="0"/>
    <x v="0"/>
    <x v="0"/>
    <s v="03.16.25"/>
    <x v="23"/>
    <x v="0"/>
    <x v="0"/>
    <s v="Direção dos  Recursos Humanos"/>
    <s v="03.16.25"/>
    <s v="Direção dos  Recursos Humanos"/>
    <s v="03.16.25"/>
    <x v="29"/>
    <x v="0"/>
    <x v="0"/>
    <x v="0"/>
    <x v="0"/>
    <x v="0"/>
    <x v="0"/>
    <x v="0"/>
    <x v="0"/>
    <s v="2024-01-30"/>
    <x v="0"/>
    <n v="2595"/>
    <x v="0"/>
    <m/>
    <x v="0"/>
    <m/>
    <x v="9"/>
    <n v="100474693"/>
    <x v="0"/>
    <x v="0"/>
    <s v="Direção dos  Recursos Humanos"/>
    <s v="ORI"/>
    <x v="0"/>
    <m/>
    <x v="0"/>
    <x v="0"/>
    <x v="0"/>
    <x v="0"/>
    <x v="0"/>
    <x v="0"/>
    <x v="0"/>
    <x v="0"/>
    <x v="0"/>
    <x v="0"/>
    <x v="0"/>
    <s v="Direção dos  Recursos Humanos"/>
    <x v="0"/>
    <x v="0"/>
    <x v="0"/>
    <x v="0"/>
    <x v="0"/>
    <x v="0"/>
    <x v="0"/>
    <x v="0"/>
    <x v="0"/>
    <x v="0"/>
    <x v="0"/>
    <x v="0"/>
    <s v="Pagamento de salário referente a 01-2024"/>
  </r>
  <r>
    <x v="0"/>
    <n v="0"/>
    <n v="0"/>
    <n v="0"/>
    <n v="46287"/>
    <x v="3975"/>
    <x v="0"/>
    <x v="0"/>
    <x v="0"/>
    <s v="03.16.25"/>
    <x v="23"/>
    <x v="0"/>
    <x v="0"/>
    <s v="Direção dos  Recursos Humanos"/>
    <s v="03.16.25"/>
    <s v="Direção dos  Recursos Humanos"/>
    <s v="03.16.25"/>
    <x v="30"/>
    <x v="0"/>
    <x v="0"/>
    <x v="0"/>
    <x v="1"/>
    <x v="0"/>
    <x v="0"/>
    <x v="0"/>
    <x v="0"/>
    <s v="2024-01-30"/>
    <x v="0"/>
    <n v="46287"/>
    <x v="0"/>
    <m/>
    <x v="0"/>
    <m/>
    <x v="9"/>
    <n v="100474693"/>
    <x v="0"/>
    <x v="0"/>
    <s v="Direção dos  Recursos Humanos"/>
    <s v="ORI"/>
    <x v="0"/>
    <m/>
    <x v="0"/>
    <x v="0"/>
    <x v="0"/>
    <x v="0"/>
    <x v="0"/>
    <x v="0"/>
    <x v="0"/>
    <x v="0"/>
    <x v="0"/>
    <x v="0"/>
    <x v="0"/>
    <s v="Direção dos  Recursos Humanos"/>
    <x v="0"/>
    <x v="0"/>
    <x v="0"/>
    <x v="0"/>
    <x v="0"/>
    <x v="0"/>
    <x v="0"/>
    <x v="0"/>
    <x v="0"/>
    <x v="0"/>
    <x v="0"/>
    <x v="0"/>
    <s v="Pagamento de salário referente a 01-2024"/>
  </r>
  <r>
    <x v="0"/>
    <n v="0"/>
    <n v="0"/>
    <n v="0"/>
    <n v="314738"/>
    <x v="3975"/>
    <x v="0"/>
    <x v="0"/>
    <x v="0"/>
    <s v="03.16.25"/>
    <x v="23"/>
    <x v="0"/>
    <x v="0"/>
    <s v="Direção dos  Recursos Humanos"/>
    <s v="03.16.25"/>
    <s v="Direção dos  Recursos Humanos"/>
    <s v="03.16.25"/>
    <x v="48"/>
    <x v="0"/>
    <x v="0"/>
    <x v="0"/>
    <x v="1"/>
    <x v="0"/>
    <x v="0"/>
    <x v="0"/>
    <x v="0"/>
    <s v="2024-01-30"/>
    <x v="0"/>
    <n v="314738"/>
    <x v="0"/>
    <m/>
    <x v="0"/>
    <m/>
    <x v="9"/>
    <n v="100474693"/>
    <x v="0"/>
    <x v="0"/>
    <s v="Direção dos  Recursos Humanos"/>
    <s v="ORI"/>
    <x v="0"/>
    <m/>
    <x v="0"/>
    <x v="0"/>
    <x v="0"/>
    <x v="0"/>
    <x v="0"/>
    <x v="0"/>
    <x v="0"/>
    <x v="0"/>
    <x v="0"/>
    <x v="0"/>
    <x v="0"/>
    <s v="Direção dos  Recursos Humanos"/>
    <x v="0"/>
    <x v="0"/>
    <x v="0"/>
    <x v="0"/>
    <x v="0"/>
    <x v="0"/>
    <x v="0"/>
    <x v="0"/>
    <x v="0"/>
    <x v="0"/>
    <x v="0"/>
    <x v="0"/>
    <s v="Pagamento de salário referente a 01-2024"/>
  </r>
  <r>
    <x v="0"/>
    <n v="0"/>
    <n v="0"/>
    <n v="0"/>
    <n v="113308"/>
    <x v="3975"/>
    <x v="0"/>
    <x v="0"/>
    <x v="0"/>
    <s v="03.16.25"/>
    <x v="23"/>
    <x v="0"/>
    <x v="0"/>
    <s v="Direção dos  Recursos Humanos"/>
    <s v="03.16.25"/>
    <s v="Direção dos  Recursos Humanos"/>
    <s v="03.16.25"/>
    <x v="49"/>
    <x v="0"/>
    <x v="0"/>
    <x v="0"/>
    <x v="1"/>
    <x v="0"/>
    <x v="0"/>
    <x v="0"/>
    <x v="0"/>
    <s v="2024-01-30"/>
    <x v="0"/>
    <n v="113308"/>
    <x v="0"/>
    <m/>
    <x v="0"/>
    <m/>
    <x v="9"/>
    <n v="100474693"/>
    <x v="0"/>
    <x v="0"/>
    <s v="Direção dos  Recursos Humanos"/>
    <s v="ORI"/>
    <x v="0"/>
    <m/>
    <x v="0"/>
    <x v="0"/>
    <x v="0"/>
    <x v="0"/>
    <x v="0"/>
    <x v="0"/>
    <x v="0"/>
    <x v="0"/>
    <x v="0"/>
    <x v="0"/>
    <x v="0"/>
    <s v="Direção dos  Recursos Humanos"/>
    <x v="0"/>
    <x v="0"/>
    <x v="0"/>
    <x v="0"/>
    <x v="0"/>
    <x v="0"/>
    <x v="0"/>
    <x v="0"/>
    <x v="0"/>
    <x v="0"/>
    <x v="0"/>
    <x v="0"/>
    <s v="Pagamento de salário referente a 01-2024"/>
  </r>
  <r>
    <x v="0"/>
    <n v="0"/>
    <n v="0"/>
    <n v="0"/>
    <n v="56418"/>
    <x v="3975"/>
    <x v="0"/>
    <x v="0"/>
    <x v="0"/>
    <s v="03.16.25"/>
    <x v="23"/>
    <x v="0"/>
    <x v="0"/>
    <s v="Direção dos  Recursos Humanos"/>
    <s v="03.16.25"/>
    <s v="Direção dos  Recursos Humanos"/>
    <s v="03.16.25"/>
    <x v="78"/>
    <x v="0"/>
    <x v="4"/>
    <x v="17"/>
    <x v="0"/>
    <x v="0"/>
    <x v="0"/>
    <x v="0"/>
    <x v="0"/>
    <s v="2024-01-30"/>
    <x v="0"/>
    <n v="56418"/>
    <x v="0"/>
    <m/>
    <x v="0"/>
    <m/>
    <x v="9"/>
    <n v="100474693"/>
    <x v="0"/>
    <x v="0"/>
    <s v="Direção dos  Recursos Humanos"/>
    <s v="ORI"/>
    <x v="0"/>
    <m/>
    <x v="0"/>
    <x v="0"/>
    <x v="0"/>
    <x v="0"/>
    <x v="0"/>
    <x v="0"/>
    <x v="0"/>
    <x v="0"/>
    <x v="0"/>
    <x v="0"/>
    <x v="0"/>
    <s v="Direção dos  Recursos Humanos"/>
    <x v="0"/>
    <x v="0"/>
    <x v="0"/>
    <x v="0"/>
    <x v="0"/>
    <x v="0"/>
    <x v="0"/>
    <x v="0"/>
    <x v="0"/>
    <x v="0"/>
    <x v="0"/>
    <x v="0"/>
    <s v="Pagamento de salário referente a 01-2024"/>
  </r>
  <r>
    <x v="0"/>
    <n v="0"/>
    <n v="0"/>
    <n v="0"/>
    <n v="937926"/>
    <x v="3975"/>
    <x v="0"/>
    <x v="0"/>
    <x v="0"/>
    <s v="03.16.25"/>
    <x v="23"/>
    <x v="0"/>
    <x v="0"/>
    <s v="Direção dos  Recursos Humanos"/>
    <s v="03.16.25"/>
    <s v="Direção dos  Recursos Humanos"/>
    <s v="03.16.25"/>
    <x v="79"/>
    <x v="0"/>
    <x v="4"/>
    <x v="17"/>
    <x v="0"/>
    <x v="0"/>
    <x v="0"/>
    <x v="0"/>
    <x v="0"/>
    <s v="2024-01-30"/>
    <x v="0"/>
    <n v="937926"/>
    <x v="0"/>
    <m/>
    <x v="0"/>
    <m/>
    <x v="9"/>
    <n v="100474693"/>
    <x v="0"/>
    <x v="0"/>
    <s v="Direção dos  Recursos Humanos"/>
    <s v="ORI"/>
    <x v="0"/>
    <m/>
    <x v="0"/>
    <x v="0"/>
    <x v="0"/>
    <x v="0"/>
    <x v="0"/>
    <x v="0"/>
    <x v="0"/>
    <x v="0"/>
    <x v="0"/>
    <x v="0"/>
    <x v="0"/>
    <s v="Direção dos  Recursos Humanos"/>
    <x v="0"/>
    <x v="0"/>
    <x v="0"/>
    <x v="0"/>
    <x v="0"/>
    <x v="0"/>
    <x v="0"/>
    <x v="0"/>
    <x v="0"/>
    <x v="0"/>
    <x v="0"/>
    <x v="0"/>
    <s v="Pagamento de salário referente a 01-2024"/>
  </r>
  <r>
    <x v="0"/>
    <n v="0"/>
    <n v="0"/>
    <n v="0"/>
    <n v="8593"/>
    <x v="3976"/>
    <x v="0"/>
    <x v="0"/>
    <x v="0"/>
    <s v="03.16.10"/>
    <x v="39"/>
    <x v="0"/>
    <x v="0"/>
    <s v="Delegações Municipais "/>
    <s v="03.16.10"/>
    <s v="Delegações Municipais "/>
    <s v="03.16.10"/>
    <x v="30"/>
    <x v="0"/>
    <x v="0"/>
    <x v="0"/>
    <x v="1"/>
    <x v="0"/>
    <x v="0"/>
    <x v="0"/>
    <x v="0"/>
    <s v="2024-01-30"/>
    <x v="0"/>
    <n v="8593"/>
    <x v="0"/>
    <m/>
    <x v="0"/>
    <m/>
    <x v="2"/>
    <n v="100474696"/>
    <x v="0"/>
    <x v="1"/>
    <s v="Delegações Municipais "/>
    <s v="ORI"/>
    <x v="0"/>
    <m/>
    <x v="0"/>
    <x v="0"/>
    <x v="0"/>
    <x v="0"/>
    <x v="0"/>
    <x v="0"/>
    <x v="0"/>
    <x v="0"/>
    <x v="0"/>
    <x v="0"/>
    <x v="0"/>
    <s v="Delegações Municipais "/>
    <x v="0"/>
    <x v="0"/>
    <x v="0"/>
    <x v="0"/>
    <x v="0"/>
    <x v="0"/>
    <x v="0"/>
    <x v="0"/>
    <x v="0"/>
    <x v="0"/>
    <x v="1"/>
    <x v="0"/>
    <s v="Pagamento de salário referente a 01-2024"/>
  </r>
  <r>
    <x v="0"/>
    <n v="0"/>
    <n v="0"/>
    <n v="0"/>
    <n v="115230"/>
    <x v="3976"/>
    <x v="0"/>
    <x v="0"/>
    <x v="0"/>
    <s v="03.16.10"/>
    <x v="39"/>
    <x v="0"/>
    <x v="0"/>
    <s v="Delegações Municipais "/>
    <s v="03.16.10"/>
    <s v="Delegações Municipais "/>
    <s v="03.16.10"/>
    <x v="30"/>
    <x v="0"/>
    <x v="0"/>
    <x v="0"/>
    <x v="1"/>
    <x v="0"/>
    <x v="0"/>
    <x v="0"/>
    <x v="0"/>
    <s v="2024-01-30"/>
    <x v="0"/>
    <n v="115230"/>
    <x v="0"/>
    <m/>
    <x v="0"/>
    <m/>
    <x v="9"/>
    <n v="100474693"/>
    <x v="0"/>
    <x v="0"/>
    <s v="Delegações Municipais "/>
    <s v="ORI"/>
    <x v="0"/>
    <m/>
    <x v="0"/>
    <x v="0"/>
    <x v="0"/>
    <x v="0"/>
    <x v="0"/>
    <x v="0"/>
    <x v="0"/>
    <x v="0"/>
    <x v="0"/>
    <x v="0"/>
    <x v="0"/>
    <s v="Delegações Municipais "/>
    <x v="0"/>
    <x v="0"/>
    <x v="0"/>
    <x v="0"/>
    <x v="0"/>
    <x v="0"/>
    <x v="0"/>
    <x v="0"/>
    <x v="0"/>
    <x v="0"/>
    <x v="0"/>
    <x v="0"/>
    <s v="Pagamento de salário referente a 01-2024"/>
  </r>
  <r>
    <x v="0"/>
    <n v="0"/>
    <n v="0"/>
    <n v="0"/>
    <n v="4"/>
    <x v="3977"/>
    <x v="0"/>
    <x v="0"/>
    <x v="0"/>
    <s v="03.16.23"/>
    <x v="14"/>
    <x v="0"/>
    <x v="0"/>
    <s v="Direção da Educação, Formação Profissional, Emprego"/>
    <s v="03.16.23"/>
    <s v="Direção da Educação, Formação Profissional, Emprego"/>
    <s v="03.16.23"/>
    <x v="28"/>
    <x v="0"/>
    <x v="0"/>
    <x v="0"/>
    <x v="0"/>
    <x v="0"/>
    <x v="0"/>
    <x v="0"/>
    <x v="0"/>
    <s v="2024-01-30"/>
    <x v="0"/>
    <n v="4"/>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1-2024"/>
  </r>
  <r>
    <x v="0"/>
    <n v="0"/>
    <n v="0"/>
    <n v="0"/>
    <n v="0"/>
    <x v="3977"/>
    <x v="0"/>
    <x v="0"/>
    <x v="0"/>
    <s v="03.16.23"/>
    <x v="14"/>
    <x v="0"/>
    <x v="0"/>
    <s v="Direção da Educação, Formação Profissional, Emprego"/>
    <s v="03.16.23"/>
    <s v="Direção da Educação, Formação Profissional, Emprego"/>
    <s v="03.16.23"/>
    <x v="29"/>
    <x v="0"/>
    <x v="0"/>
    <x v="0"/>
    <x v="0"/>
    <x v="0"/>
    <x v="0"/>
    <x v="0"/>
    <x v="0"/>
    <s v="2024-01-30"/>
    <x v="0"/>
    <n v="0"/>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1-2024"/>
  </r>
  <r>
    <x v="0"/>
    <n v="0"/>
    <n v="0"/>
    <n v="0"/>
    <n v="520"/>
    <x v="3977"/>
    <x v="0"/>
    <x v="0"/>
    <x v="0"/>
    <s v="03.16.23"/>
    <x v="14"/>
    <x v="0"/>
    <x v="0"/>
    <s v="Direção da Educação, Formação Profissional, Emprego"/>
    <s v="03.16.23"/>
    <s v="Direção da Educação, Formação Profissional, Emprego"/>
    <s v="03.16.23"/>
    <x v="30"/>
    <x v="0"/>
    <x v="0"/>
    <x v="0"/>
    <x v="1"/>
    <x v="0"/>
    <x v="0"/>
    <x v="0"/>
    <x v="0"/>
    <s v="2024-01-30"/>
    <x v="0"/>
    <n v="520"/>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1-2024"/>
  </r>
  <r>
    <x v="0"/>
    <n v="0"/>
    <n v="0"/>
    <n v="0"/>
    <n v="8519"/>
    <x v="3977"/>
    <x v="0"/>
    <x v="0"/>
    <x v="0"/>
    <s v="03.16.23"/>
    <x v="14"/>
    <x v="0"/>
    <x v="0"/>
    <s v="Direção da Educação, Formação Profissional, Emprego"/>
    <s v="03.16.23"/>
    <s v="Direção da Educação, Formação Profissional, Emprego"/>
    <s v="03.16.23"/>
    <x v="28"/>
    <x v="0"/>
    <x v="0"/>
    <x v="0"/>
    <x v="0"/>
    <x v="0"/>
    <x v="0"/>
    <x v="0"/>
    <x v="0"/>
    <s v="2024-01-30"/>
    <x v="0"/>
    <n v="8519"/>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1-2024"/>
  </r>
  <r>
    <x v="0"/>
    <n v="0"/>
    <n v="0"/>
    <n v="0"/>
    <n v="1642"/>
    <x v="3977"/>
    <x v="0"/>
    <x v="0"/>
    <x v="0"/>
    <s v="03.16.23"/>
    <x v="14"/>
    <x v="0"/>
    <x v="0"/>
    <s v="Direção da Educação, Formação Profissional, Emprego"/>
    <s v="03.16.23"/>
    <s v="Direção da Educação, Formação Profissional, Emprego"/>
    <s v="03.16.23"/>
    <x v="29"/>
    <x v="0"/>
    <x v="0"/>
    <x v="0"/>
    <x v="0"/>
    <x v="0"/>
    <x v="0"/>
    <x v="0"/>
    <x v="0"/>
    <s v="2024-01-30"/>
    <x v="0"/>
    <n v="1642"/>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1-2024"/>
  </r>
  <r>
    <x v="0"/>
    <n v="0"/>
    <n v="0"/>
    <n v="0"/>
    <n v="989297"/>
    <x v="3977"/>
    <x v="0"/>
    <x v="0"/>
    <x v="0"/>
    <s v="03.16.23"/>
    <x v="14"/>
    <x v="0"/>
    <x v="0"/>
    <s v="Direção da Educação, Formação Profissional, Emprego"/>
    <s v="03.16.23"/>
    <s v="Direção da Educação, Formação Profissional, Emprego"/>
    <s v="03.16.23"/>
    <x v="30"/>
    <x v="0"/>
    <x v="0"/>
    <x v="0"/>
    <x v="1"/>
    <x v="0"/>
    <x v="0"/>
    <x v="0"/>
    <x v="0"/>
    <s v="2024-01-30"/>
    <x v="0"/>
    <n v="989297"/>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1-2024"/>
  </r>
  <r>
    <x v="0"/>
    <n v="0"/>
    <n v="0"/>
    <n v="0"/>
    <n v="550"/>
    <x v="3978"/>
    <x v="0"/>
    <x v="0"/>
    <x v="0"/>
    <s v="03.16.21"/>
    <x v="56"/>
    <x v="0"/>
    <x v="0"/>
    <s v="Dir. Turismo, Investimento e Emprendedorismo"/>
    <s v="03.16.21"/>
    <s v="Dir. Turismo, Investimento e Emprendedorismo"/>
    <s v="03.16.21"/>
    <x v="31"/>
    <x v="0"/>
    <x v="0"/>
    <x v="1"/>
    <x v="0"/>
    <x v="0"/>
    <x v="0"/>
    <x v="0"/>
    <x v="0"/>
    <s v="2024-01-30"/>
    <x v="0"/>
    <n v="550"/>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1-2024"/>
  </r>
  <r>
    <x v="0"/>
    <n v="0"/>
    <n v="0"/>
    <n v="0"/>
    <n v="5861"/>
    <x v="3978"/>
    <x v="0"/>
    <x v="0"/>
    <x v="0"/>
    <s v="03.16.21"/>
    <x v="56"/>
    <x v="0"/>
    <x v="0"/>
    <s v="Dir. Turismo, Investimento e Emprendedorismo"/>
    <s v="03.16.21"/>
    <s v="Dir. Turismo, Investimento e Emprendedorismo"/>
    <s v="03.16.21"/>
    <x v="49"/>
    <x v="0"/>
    <x v="0"/>
    <x v="0"/>
    <x v="1"/>
    <x v="0"/>
    <x v="0"/>
    <x v="0"/>
    <x v="0"/>
    <s v="2024-01-30"/>
    <x v="0"/>
    <n v="5861"/>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1-2024"/>
  </r>
  <r>
    <x v="0"/>
    <n v="0"/>
    <n v="0"/>
    <n v="0"/>
    <n v="7110"/>
    <x v="3978"/>
    <x v="0"/>
    <x v="0"/>
    <x v="0"/>
    <s v="03.16.21"/>
    <x v="56"/>
    <x v="0"/>
    <x v="0"/>
    <s v="Dir. Turismo, Investimento e Emprendedorismo"/>
    <s v="03.16.21"/>
    <s v="Dir. Turismo, Investimento e Emprendedorismo"/>
    <s v="03.16.21"/>
    <x v="31"/>
    <x v="0"/>
    <x v="0"/>
    <x v="1"/>
    <x v="0"/>
    <x v="0"/>
    <x v="0"/>
    <x v="0"/>
    <x v="0"/>
    <s v="2024-01-30"/>
    <x v="0"/>
    <n v="7110"/>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1-2024"/>
  </r>
  <r>
    <x v="0"/>
    <n v="0"/>
    <n v="0"/>
    <n v="0"/>
    <n v="75739"/>
    <x v="3978"/>
    <x v="0"/>
    <x v="0"/>
    <x v="0"/>
    <s v="03.16.21"/>
    <x v="56"/>
    <x v="0"/>
    <x v="0"/>
    <s v="Dir. Turismo, Investimento e Emprendedorismo"/>
    <s v="03.16.21"/>
    <s v="Dir. Turismo, Investimento e Emprendedorismo"/>
    <s v="03.16.21"/>
    <x v="49"/>
    <x v="0"/>
    <x v="0"/>
    <x v="0"/>
    <x v="1"/>
    <x v="0"/>
    <x v="0"/>
    <x v="0"/>
    <x v="0"/>
    <s v="2024-01-30"/>
    <x v="0"/>
    <n v="75739"/>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1-2024"/>
  </r>
  <r>
    <x v="0"/>
    <n v="0"/>
    <n v="0"/>
    <n v="0"/>
    <n v="851"/>
    <x v="3979"/>
    <x v="0"/>
    <x v="0"/>
    <x v="0"/>
    <s v="03.16.12"/>
    <x v="40"/>
    <x v="0"/>
    <x v="0"/>
    <s v="Direcção de Urbanismo"/>
    <s v="03.16.12"/>
    <s v="Direcção de Urbanismo"/>
    <s v="03.16.12"/>
    <x v="31"/>
    <x v="0"/>
    <x v="0"/>
    <x v="1"/>
    <x v="0"/>
    <x v="0"/>
    <x v="0"/>
    <x v="0"/>
    <x v="0"/>
    <s v="2024-01-30"/>
    <x v="0"/>
    <n v="851"/>
    <x v="0"/>
    <m/>
    <x v="0"/>
    <m/>
    <x v="2"/>
    <n v="100474696"/>
    <x v="0"/>
    <x v="1"/>
    <s v="Direcção de Urbanismo"/>
    <s v="ORI"/>
    <x v="0"/>
    <m/>
    <x v="0"/>
    <x v="0"/>
    <x v="0"/>
    <x v="0"/>
    <x v="0"/>
    <x v="0"/>
    <x v="0"/>
    <x v="0"/>
    <x v="0"/>
    <x v="0"/>
    <x v="0"/>
    <s v="Direcção de Urbanismo"/>
    <x v="0"/>
    <x v="0"/>
    <x v="0"/>
    <x v="0"/>
    <x v="0"/>
    <x v="0"/>
    <x v="0"/>
    <x v="0"/>
    <x v="0"/>
    <x v="0"/>
    <x v="1"/>
    <x v="0"/>
    <s v="Pagamento de salário referente a 01-2024"/>
  </r>
  <r>
    <x v="0"/>
    <n v="0"/>
    <n v="0"/>
    <n v="0"/>
    <n v="533"/>
    <x v="3979"/>
    <x v="0"/>
    <x v="0"/>
    <x v="0"/>
    <s v="03.16.12"/>
    <x v="40"/>
    <x v="0"/>
    <x v="0"/>
    <s v="Direcção de Urbanismo"/>
    <s v="03.16.12"/>
    <s v="Direcção de Urbanismo"/>
    <s v="03.16.12"/>
    <x v="60"/>
    <x v="0"/>
    <x v="0"/>
    <x v="0"/>
    <x v="0"/>
    <x v="0"/>
    <x v="0"/>
    <x v="0"/>
    <x v="0"/>
    <s v="2024-01-30"/>
    <x v="0"/>
    <n v="533"/>
    <x v="0"/>
    <m/>
    <x v="0"/>
    <m/>
    <x v="2"/>
    <n v="100474696"/>
    <x v="0"/>
    <x v="1"/>
    <s v="Direcção de Urbanismo"/>
    <s v="ORI"/>
    <x v="0"/>
    <m/>
    <x v="0"/>
    <x v="0"/>
    <x v="0"/>
    <x v="0"/>
    <x v="0"/>
    <x v="0"/>
    <x v="0"/>
    <x v="0"/>
    <x v="0"/>
    <x v="0"/>
    <x v="0"/>
    <s v="Direcção de Urbanismo"/>
    <x v="0"/>
    <x v="0"/>
    <x v="0"/>
    <x v="0"/>
    <x v="0"/>
    <x v="0"/>
    <x v="0"/>
    <x v="0"/>
    <x v="0"/>
    <x v="0"/>
    <x v="1"/>
    <x v="0"/>
    <s v="Pagamento de salário referente a 01-2024"/>
  </r>
  <r>
    <x v="0"/>
    <n v="0"/>
    <n v="0"/>
    <n v="0"/>
    <n v="5078"/>
    <x v="3979"/>
    <x v="0"/>
    <x v="0"/>
    <x v="0"/>
    <s v="03.16.12"/>
    <x v="40"/>
    <x v="0"/>
    <x v="0"/>
    <s v="Direcção de Urbanismo"/>
    <s v="03.16.12"/>
    <s v="Direcção de Urbanismo"/>
    <s v="03.16.12"/>
    <x v="30"/>
    <x v="0"/>
    <x v="0"/>
    <x v="0"/>
    <x v="1"/>
    <x v="0"/>
    <x v="0"/>
    <x v="0"/>
    <x v="0"/>
    <s v="2024-01-30"/>
    <x v="0"/>
    <n v="5078"/>
    <x v="0"/>
    <m/>
    <x v="0"/>
    <m/>
    <x v="2"/>
    <n v="100474696"/>
    <x v="0"/>
    <x v="1"/>
    <s v="Direcção de Urbanismo"/>
    <s v="ORI"/>
    <x v="0"/>
    <m/>
    <x v="0"/>
    <x v="0"/>
    <x v="0"/>
    <x v="0"/>
    <x v="0"/>
    <x v="0"/>
    <x v="0"/>
    <x v="0"/>
    <x v="0"/>
    <x v="0"/>
    <x v="0"/>
    <s v="Direcção de Urbanismo"/>
    <x v="0"/>
    <x v="0"/>
    <x v="0"/>
    <x v="0"/>
    <x v="0"/>
    <x v="0"/>
    <x v="0"/>
    <x v="0"/>
    <x v="0"/>
    <x v="0"/>
    <x v="1"/>
    <x v="0"/>
    <s v="Pagamento de salário referente a 01-2024"/>
  </r>
  <r>
    <x v="0"/>
    <n v="0"/>
    <n v="0"/>
    <n v="0"/>
    <n v="8517"/>
    <x v="3979"/>
    <x v="0"/>
    <x v="0"/>
    <x v="0"/>
    <s v="03.16.12"/>
    <x v="40"/>
    <x v="0"/>
    <x v="0"/>
    <s v="Direcção de Urbanismo"/>
    <s v="03.16.12"/>
    <s v="Direcção de Urbanismo"/>
    <s v="03.16.12"/>
    <x v="49"/>
    <x v="0"/>
    <x v="0"/>
    <x v="0"/>
    <x v="1"/>
    <x v="0"/>
    <x v="0"/>
    <x v="0"/>
    <x v="0"/>
    <s v="2024-01-30"/>
    <x v="0"/>
    <n v="8517"/>
    <x v="0"/>
    <m/>
    <x v="0"/>
    <m/>
    <x v="2"/>
    <n v="100474696"/>
    <x v="0"/>
    <x v="1"/>
    <s v="Direcção de Urbanismo"/>
    <s v="ORI"/>
    <x v="0"/>
    <m/>
    <x v="0"/>
    <x v="0"/>
    <x v="0"/>
    <x v="0"/>
    <x v="0"/>
    <x v="0"/>
    <x v="0"/>
    <x v="0"/>
    <x v="0"/>
    <x v="0"/>
    <x v="0"/>
    <s v="Direcção de Urbanismo"/>
    <x v="0"/>
    <x v="0"/>
    <x v="0"/>
    <x v="0"/>
    <x v="0"/>
    <x v="0"/>
    <x v="0"/>
    <x v="0"/>
    <x v="0"/>
    <x v="0"/>
    <x v="1"/>
    <x v="0"/>
    <s v="Pagamento de salário referente a 01-2024"/>
  </r>
  <r>
    <x v="0"/>
    <n v="0"/>
    <n v="0"/>
    <n v="0"/>
    <n v="10473"/>
    <x v="3979"/>
    <x v="0"/>
    <x v="0"/>
    <x v="0"/>
    <s v="03.16.12"/>
    <x v="40"/>
    <x v="0"/>
    <x v="0"/>
    <s v="Direcção de Urbanismo"/>
    <s v="03.16.12"/>
    <s v="Direcção de Urbanismo"/>
    <s v="03.16.12"/>
    <x v="31"/>
    <x v="0"/>
    <x v="0"/>
    <x v="1"/>
    <x v="0"/>
    <x v="0"/>
    <x v="0"/>
    <x v="0"/>
    <x v="0"/>
    <s v="2024-01-30"/>
    <x v="0"/>
    <n v="10473"/>
    <x v="0"/>
    <m/>
    <x v="0"/>
    <m/>
    <x v="9"/>
    <n v="100474693"/>
    <x v="0"/>
    <x v="0"/>
    <s v="Direcção de Urbanismo"/>
    <s v="ORI"/>
    <x v="0"/>
    <m/>
    <x v="0"/>
    <x v="0"/>
    <x v="0"/>
    <x v="0"/>
    <x v="0"/>
    <x v="0"/>
    <x v="0"/>
    <x v="0"/>
    <x v="0"/>
    <x v="0"/>
    <x v="0"/>
    <s v="Direcção de Urbanismo"/>
    <x v="0"/>
    <x v="0"/>
    <x v="0"/>
    <x v="0"/>
    <x v="0"/>
    <x v="0"/>
    <x v="0"/>
    <x v="0"/>
    <x v="0"/>
    <x v="0"/>
    <x v="0"/>
    <x v="0"/>
    <s v="Pagamento de salário referente a 01-2024"/>
  </r>
  <r>
    <x v="0"/>
    <n v="0"/>
    <n v="0"/>
    <n v="0"/>
    <n v="6561"/>
    <x v="3979"/>
    <x v="0"/>
    <x v="0"/>
    <x v="0"/>
    <s v="03.16.12"/>
    <x v="40"/>
    <x v="0"/>
    <x v="0"/>
    <s v="Direcção de Urbanismo"/>
    <s v="03.16.12"/>
    <s v="Direcção de Urbanismo"/>
    <s v="03.16.12"/>
    <x v="60"/>
    <x v="0"/>
    <x v="0"/>
    <x v="0"/>
    <x v="0"/>
    <x v="0"/>
    <x v="0"/>
    <x v="0"/>
    <x v="0"/>
    <s v="2024-01-30"/>
    <x v="0"/>
    <n v="6561"/>
    <x v="0"/>
    <m/>
    <x v="0"/>
    <m/>
    <x v="9"/>
    <n v="100474693"/>
    <x v="0"/>
    <x v="0"/>
    <s v="Direcção de Urbanismo"/>
    <s v="ORI"/>
    <x v="0"/>
    <m/>
    <x v="0"/>
    <x v="0"/>
    <x v="0"/>
    <x v="0"/>
    <x v="0"/>
    <x v="0"/>
    <x v="0"/>
    <x v="0"/>
    <x v="0"/>
    <x v="0"/>
    <x v="0"/>
    <s v="Direcção de Urbanismo"/>
    <x v="0"/>
    <x v="0"/>
    <x v="0"/>
    <x v="0"/>
    <x v="0"/>
    <x v="0"/>
    <x v="0"/>
    <x v="0"/>
    <x v="0"/>
    <x v="0"/>
    <x v="0"/>
    <x v="0"/>
    <s v="Pagamento de salário referente a 01-2024"/>
  </r>
  <r>
    <x v="0"/>
    <n v="0"/>
    <n v="0"/>
    <n v="0"/>
    <n v="62453"/>
    <x v="3979"/>
    <x v="0"/>
    <x v="0"/>
    <x v="0"/>
    <s v="03.16.12"/>
    <x v="40"/>
    <x v="0"/>
    <x v="0"/>
    <s v="Direcção de Urbanismo"/>
    <s v="03.16.12"/>
    <s v="Direcção de Urbanismo"/>
    <s v="03.16.12"/>
    <x v="30"/>
    <x v="0"/>
    <x v="0"/>
    <x v="0"/>
    <x v="1"/>
    <x v="0"/>
    <x v="0"/>
    <x v="0"/>
    <x v="0"/>
    <s v="2024-01-30"/>
    <x v="0"/>
    <n v="62453"/>
    <x v="0"/>
    <m/>
    <x v="0"/>
    <m/>
    <x v="9"/>
    <n v="100474693"/>
    <x v="0"/>
    <x v="0"/>
    <s v="Direcção de Urbanismo"/>
    <s v="ORI"/>
    <x v="0"/>
    <m/>
    <x v="0"/>
    <x v="0"/>
    <x v="0"/>
    <x v="0"/>
    <x v="0"/>
    <x v="0"/>
    <x v="0"/>
    <x v="0"/>
    <x v="0"/>
    <x v="0"/>
    <x v="0"/>
    <s v="Direcção de Urbanismo"/>
    <x v="0"/>
    <x v="0"/>
    <x v="0"/>
    <x v="0"/>
    <x v="0"/>
    <x v="0"/>
    <x v="0"/>
    <x v="0"/>
    <x v="0"/>
    <x v="0"/>
    <x v="0"/>
    <x v="0"/>
    <s v="Pagamento de salário referente a 01-2024"/>
  </r>
  <r>
    <x v="0"/>
    <n v="0"/>
    <n v="0"/>
    <n v="0"/>
    <n v="104709"/>
    <x v="3979"/>
    <x v="0"/>
    <x v="0"/>
    <x v="0"/>
    <s v="03.16.12"/>
    <x v="40"/>
    <x v="0"/>
    <x v="0"/>
    <s v="Direcção de Urbanismo"/>
    <s v="03.16.12"/>
    <s v="Direcção de Urbanismo"/>
    <s v="03.16.12"/>
    <x v="49"/>
    <x v="0"/>
    <x v="0"/>
    <x v="0"/>
    <x v="1"/>
    <x v="0"/>
    <x v="0"/>
    <x v="0"/>
    <x v="0"/>
    <s v="2024-01-30"/>
    <x v="0"/>
    <n v="104709"/>
    <x v="0"/>
    <m/>
    <x v="0"/>
    <m/>
    <x v="9"/>
    <n v="100474693"/>
    <x v="0"/>
    <x v="0"/>
    <s v="Direcção de Urbanismo"/>
    <s v="ORI"/>
    <x v="0"/>
    <m/>
    <x v="0"/>
    <x v="0"/>
    <x v="0"/>
    <x v="0"/>
    <x v="0"/>
    <x v="0"/>
    <x v="0"/>
    <x v="0"/>
    <x v="0"/>
    <x v="0"/>
    <x v="0"/>
    <s v="Direcção de Urbanismo"/>
    <x v="0"/>
    <x v="0"/>
    <x v="0"/>
    <x v="0"/>
    <x v="0"/>
    <x v="0"/>
    <x v="0"/>
    <x v="0"/>
    <x v="0"/>
    <x v="0"/>
    <x v="0"/>
    <x v="0"/>
    <s v="Pagamento de salário referente a 01-2024"/>
  </r>
  <r>
    <x v="0"/>
    <n v="0"/>
    <n v="0"/>
    <n v="0"/>
    <n v="10834"/>
    <x v="3980"/>
    <x v="0"/>
    <x v="0"/>
    <x v="0"/>
    <s v="03.16.13"/>
    <x v="41"/>
    <x v="0"/>
    <x v="0"/>
    <s v="Unidade Gestão de Aquisições"/>
    <s v="03.16.13"/>
    <s v="Unidade Gestão de Aquisições"/>
    <s v="03.16.13"/>
    <x v="30"/>
    <x v="0"/>
    <x v="0"/>
    <x v="0"/>
    <x v="1"/>
    <x v="0"/>
    <x v="0"/>
    <x v="0"/>
    <x v="0"/>
    <s v="2024-01-30"/>
    <x v="0"/>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01-2024"/>
  </r>
  <r>
    <x v="0"/>
    <n v="0"/>
    <n v="0"/>
    <n v="0"/>
    <n v="83615"/>
    <x v="3980"/>
    <x v="0"/>
    <x v="0"/>
    <x v="0"/>
    <s v="03.16.13"/>
    <x v="41"/>
    <x v="0"/>
    <x v="0"/>
    <s v="Unidade Gestão de Aquisições"/>
    <s v="03.16.13"/>
    <s v="Unidade Gestão de Aquisições"/>
    <s v="03.16.13"/>
    <x v="30"/>
    <x v="0"/>
    <x v="0"/>
    <x v="0"/>
    <x v="1"/>
    <x v="0"/>
    <x v="0"/>
    <x v="0"/>
    <x v="0"/>
    <s v="2024-01-30"/>
    <x v="0"/>
    <n v="83615"/>
    <x v="0"/>
    <m/>
    <x v="0"/>
    <m/>
    <x v="9"/>
    <n v="100474693"/>
    <x v="0"/>
    <x v="0"/>
    <s v="Unidade Gestão de Aquisições"/>
    <s v="ORI"/>
    <x v="0"/>
    <s v="UGA"/>
    <x v="0"/>
    <x v="0"/>
    <x v="0"/>
    <x v="0"/>
    <x v="0"/>
    <x v="0"/>
    <x v="0"/>
    <x v="0"/>
    <x v="0"/>
    <x v="0"/>
    <x v="0"/>
    <s v="Unidade Gestão de Aquisições"/>
    <x v="0"/>
    <x v="0"/>
    <x v="0"/>
    <x v="0"/>
    <x v="0"/>
    <x v="0"/>
    <x v="0"/>
    <x v="0"/>
    <x v="0"/>
    <x v="0"/>
    <x v="0"/>
    <x v="0"/>
    <s v="Pagamento de salário referente a 01-2024"/>
  </r>
  <r>
    <x v="0"/>
    <n v="0"/>
    <n v="0"/>
    <n v="0"/>
    <n v="332"/>
    <x v="3981"/>
    <x v="0"/>
    <x v="0"/>
    <x v="0"/>
    <s v="03.16.24"/>
    <x v="31"/>
    <x v="0"/>
    <x v="0"/>
    <s v="Direcao da Familia, Inclusão, Género e Saúde"/>
    <s v="03.16.24"/>
    <s v="Direcao da Familia, Inclusão, Género e Saúde"/>
    <s v="03.16.24"/>
    <x v="60"/>
    <x v="0"/>
    <x v="0"/>
    <x v="0"/>
    <x v="0"/>
    <x v="0"/>
    <x v="0"/>
    <x v="0"/>
    <x v="0"/>
    <s v="2024-01-30"/>
    <x v="0"/>
    <n v="332"/>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1-2024"/>
  </r>
  <r>
    <x v="0"/>
    <n v="0"/>
    <n v="0"/>
    <n v="0"/>
    <n v="10155"/>
    <x v="3981"/>
    <x v="0"/>
    <x v="0"/>
    <x v="0"/>
    <s v="03.16.24"/>
    <x v="31"/>
    <x v="0"/>
    <x v="0"/>
    <s v="Direcao da Familia, Inclusão, Género e Saúde"/>
    <s v="03.16.24"/>
    <s v="Direcao da Familia, Inclusão, Género e Saúde"/>
    <s v="03.16.24"/>
    <x v="30"/>
    <x v="0"/>
    <x v="0"/>
    <x v="0"/>
    <x v="1"/>
    <x v="0"/>
    <x v="0"/>
    <x v="0"/>
    <x v="0"/>
    <s v="2024-01-30"/>
    <x v="0"/>
    <n v="10155"/>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1-2024"/>
  </r>
  <r>
    <x v="0"/>
    <n v="0"/>
    <n v="0"/>
    <n v="0"/>
    <n v="11992"/>
    <x v="3981"/>
    <x v="0"/>
    <x v="0"/>
    <x v="0"/>
    <s v="03.16.24"/>
    <x v="31"/>
    <x v="0"/>
    <x v="0"/>
    <s v="Direcao da Familia, Inclusão, Género e Saúde"/>
    <s v="03.16.24"/>
    <s v="Direcao da Familia, Inclusão, Género e Saúde"/>
    <s v="03.16.24"/>
    <x v="48"/>
    <x v="0"/>
    <x v="0"/>
    <x v="0"/>
    <x v="1"/>
    <x v="0"/>
    <x v="0"/>
    <x v="0"/>
    <x v="0"/>
    <s v="2024-01-30"/>
    <x v="0"/>
    <n v="11992"/>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1-2024"/>
  </r>
  <r>
    <x v="0"/>
    <n v="0"/>
    <n v="0"/>
    <n v="0"/>
    <n v="6066"/>
    <x v="3981"/>
    <x v="0"/>
    <x v="0"/>
    <x v="0"/>
    <s v="03.16.24"/>
    <x v="31"/>
    <x v="0"/>
    <x v="0"/>
    <s v="Direcao da Familia, Inclusão, Género e Saúde"/>
    <s v="03.16.24"/>
    <s v="Direcao da Familia, Inclusão, Género e Saúde"/>
    <s v="03.16.24"/>
    <x v="60"/>
    <x v="0"/>
    <x v="0"/>
    <x v="0"/>
    <x v="0"/>
    <x v="0"/>
    <x v="0"/>
    <x v="0"/>
    <x v="0"/>
    <s v="2024-01-30"/>
    <x v="0"/>
    <n v="6066"/>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1-2024"/>
  </r>
  <r>
    <x v="0"/>
    <n v="0"/>
    <n v="0"/>
    <n v="0"/>
    <n v="184933"/>
    <x v="3981"/>
    <x v="0"/>
    <x v="0"/>
    <x v="0"/>
    <s v="03.16.24"/>
    <x v="31"/>
    <x v="0"/>
    <x v="0"/>
    <s v="Direcao da Familia, Inclusão, Género e Saúde"/>
    <s v="03.16.24"/>
    <s v="Direcao da Familia, Inclusão, Género e Saúde"/>
    <s v="03.16.24"/>
    <x v="30"/>
    <x v="0"/>
    <x v="0"/>
    <x v="0"/>
    <x v="1"/>
    <x v="0"/>
    <x v="0"/>
    <x v="0"/>
    <x v="0"/>
    <s v="2024-01-30"/>
    <x v="0"/>
    <n v="184933"/>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1-2024"/>
  </r>
  <r>
    <x v="0"/>
    <n v="0"/>
    <n v="0"/>
    <n v="0"/>
    <n v="218335"/>
    <x v="3981"/>
    <x v="0"/>
    <x v="0"/>
    <x v="0"/>
    <s v="03.16.24"/>
    <x v="31"/>
    <x v="0"/>
    <x v="0"/>
    <s v="Direcao da Familia, Inclusão, Género e Saúde"/>
    <s v="03.16.24"/>
    <s v="Direcao da Familia, Inclusão, Género e Saúde"/>
    <s v="03.16.24"/>
    <x v="48"/>
    <x v="0"/>
    <x v="0"/>
    <x v="0"/>
    <x v="1"/>
    <x v="0"/>
    <x v="0"/>
    <x v="0"/>
    <x v="0"/>
    <s v="2024-01-30"/>
    <x v="0"/>
    <n v="218335"/>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1-2024"/>
  </r>
  <r>
    <x v="0"/>
    <n v="0"/>
    <n v="0"/>
    <n v="0"/>
    <n v="10834"/>
    <x v="3982"/>
    <x v="0"/>
    <x v="0"/>
    <x v="0"/>
    <s v="03.16.20"/>
    <x v="55"/>
    <x v="0"/>
    <x v="0"/>
    <s v="Dir. do Comércio, Indústria, Transporte Feiras e Pesca"/>
    <s v="03.16.20"/>
    <s v="Dir. do Comércio, Indústria, Transporte Feiras e Pesca"/>
    <s v="03.16.20"/>
    <x v="48"/>
    <x v="0"/>
    <x v="0"/>
    <x v="0"/>
    <x v="1"/>
    <x v="0"/>
    <x v="0"/>
    <x v="0"/>
    <x v="0"/>
    <s v="2024-01-30"/>
    <x v="0"/>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01-2024"/>
  </r>
  <r>
    <x v="0"/>
    <n v="0"/>
    <n v="0"/>
    <n v="0"/>
    <n v="83615"/>
    <x v="3982"/>
    <x v="0"/>
    <x v="0"/>
    <x v="0"/>
    <s v="03.16.20"/>
    <x v="55"/>
    <x v="0"/>
    <x v="0"/>
    <s v="Dir. do Comércio, Indústria, Transporte Feiras e Pesca"/>
    <s v="03.16.20"/>
    <s v="Dir. do Comércio, Indústria, Transporte Feiras e Pesca"/>
    <s v="03.16.20"/>
    <x v="48"/>
    <x v="0"/>
    <x v="0"/>
    <x v="0"/>
    <x v="1"/>
    <x v="0"/>
    <x v="0"/>
    <x v="0"/>
    <x v="0"/>
    <s v="2024-01-30"/>
    <x v="0"/>
    <n v="83615"/>
    <x v="0"/>
    <m/>
    <x v="0"/>
    <m/>
    <x v="9"/>
    <n v="100474693"/>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01-2024"/>
  </r>
  <r>
    <x v="0"/>
    <n v="0"/>
    <n v="0"/>
    <n v="0"/>
    <n v="711"/>
    <x v="3983"/>
    <x v="0"/>
    <x v="0"/>
    <x v="0"/>
    <s v="03.16.16"/>
    <x v="24"/>
    <x v="0"/>
    <x v="0"/>
    <s v="Direção Ambiente e Saneamento "/>
    <s v="03.16.16"/>
    <s v="Direção Ambiente e Saneamento "/>
    <s v="03.16.16"/>
    <x v="28"/>
    <x v="0"/>
    <x v="0"/>
    <x v="0"/>
    <x v="0"/>
    <x v="0"/>
    <x v="0"/>
    <x v="0"/>
    <x v="0"/>
    <s v="2024-01-30"/>
    <x v="0"/>
    <n v="711"/>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1-2024"/>
  </r>
  <r>
    <x v="0"/>
    <n v="0"/>
    <n v="0"/>
    <n v="0"/>
    <n v="15"/>
    <x v="3983"/>
    <x v="0"/>
    <x v="0"/>
    <x v="0"/>
    <s v="03.16.16"/>
    <x v="24"/>
    <x v="0"/>
    <x v="0"/>
    <s v="Direção Ambiente e Saneamento "/>
    <s v="03.16.16"/>
    <s v="Direção Ambiente e Saneamento "/>
    <s v="03.16.16"/>
    <x v="29"/>
    <x v="0"/>
    <x v="0"/>
    <x v="0"/>
    <x v="0"/>
    <x v="0"/>
    <x v="0"/>
    <x v="0"/>
    <x v="0"/>
    <s v="2024-01-30"/>
    <x v="0"/>
    <n v="15"/>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1-2024"/>
  </r>
  <r>
    <x v="0"/>
    <n v="0"/>
    <n v="0"/>
    <n v="0"/>
    <n v="9422"/>
    <x v="3983"/>
    <x v="0"/>
    <x v="0"/>
    <x v="0"/>
    <s v="03.16.16"/>
    <x v="24"/>
    <x v="0"/>
    <x v="0"/>
    <s v="Direção Ambiente e Saneamento "/>
    <s v="03.16.16"/>
    <s v="Direção Ambiente e Saneamento "/>
    <s v="03.16.16"/>
    <x v="30"/>
    <x v="0"/>
    <x v="0"/>
    <x v="0"/>
    <x v="1"/>
    <x v="0"/>
    <x v="0"/>
    <x v="0"/>
    <x v="0"/>
    <s v="2024-01-30"/>
    <x v="0"/>
    <n v="9422"/>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1-2024"/>
  </r>
  <r>
    <x v="0"/>
    <n v="0"/>
    <n v="0"/>
    <n v="0"/>
    <n v="631"/>
    <x v="3983"/>
    <x v="0"/>
    <x v="0"/>
    <x v="0"/>
    <s v="03.16.16"/>
    <x v="24"/>
    <x v="0"/>
    <x v="0"/>
    <s v="Direção Ambiente e Saneamento "/>
    <s v="03.16.16"/>
    <s v="Direção Ambiente e Saneamento "/>
    <s v="03.16.16"/>
    <x v="28"/>
    <x v="0"/>
    <x v="0"/>
    <x v="0"/>
    <x v="0"/>
    <x v="0"/>
    <x v="0"/>
    <x v="0"/>
    <x v="0"/>
    <s v="2024-01-30"/>
    <x v="0"/>
    <n v="631"/>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1-2024"/>
  </r>
  <r>
    <x v="0"/>
    <n v="0"/>
    <n v="0"/>
    <n v="0"/>
    <n v="13"/>
    <x v="3983"/>
    <x v="0"/>
    <x v="0"/>
    <x v="0"/>
    <s v="03.16.16"/>
    <x v="24"/>
    <x v="0"/>
    <x v="0"/>
    <s v="Direção Ambiente e Saneamento "/>
    <s v="03.16.16"/>
    <s v="Direção Ambiente e Saneamento "/>
    <s v="03.16.16"/>
    <x v="29"/>
    <x v="0"/>
    <x v="0"/>
    <x v="0"/>
    <x v="0"/>
    <x v="0"/>
    <x v="0"/>
    <x v="0"/>
    <x v="0"/>
    <s v="2024-01-30"/>
    <x v="0"/>
    <n v="13"/>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1-2024"/>
  </r>
  <r>
    <x v="0"/>
    <n v="0"/>
    <n v="0"/>
    <n v="0"/>
    <n v="8356"/>
    <x v="3983"/>
    <x v="0"/>
    <x v="0"/>
    <x v="0"/>
    <s v="03.16.16"/>
    <x v="24"/>
    <x v="0"/>
    <x v="0"/>
    <s v="Direção Ambiente e Saneamento "/>
    <s v="03.16.16"/>
    <s v="Direção Ambiente e Saneamento "/>
    <s v="03.16.16"/>
    <x v="30"/>
    <x v="0"/>
    <x v="0"/>
    <x v="0"/>
    <x v="1"/>
    <x v="0"/>
    <x v="0"/>
    <x v="0"/>
    <x v="0"/>
    <s v="2024-01-30"/>
    <x v="0"/>
    <n v="8356"/>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1-2024"/>
  </r>
  <r>
    <x v="0"/>
    <n v="0"/>
    <n v="0"/>
    <n v="0"/>
    <n v="577"/>
    <x v="3983"/>
    <x v="0"/>
    <x v="0"/>
    <x v="0"/>
    <s v="03.16.16"/>
    <x v="24"/>
    <x v="0"/>
    <x v="0"/>
    <s v="Direção Ambiente e Saneamento "/>
    <s v="03.16.16"/>
    <s v="Direção Ambiente e Saneamento "/>
    <s v="03.16.16"/>
    <x v="28"/>
    <x v="0"/>
    <x v="0"/>
    <x v="0"/>
    <x v="0"/>
    <x v="0"/>
    <x v="0"/>
    <x v="0"/>
    <x v="0"/>
    <s v="2024-01-30"/>
    <x v="0"/>
    <n v="577"/>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1-2024"/>
  </r>
  <r>
    <x v="0"/>
    <n v="0"/>
    <n v="0"/>
    <n v="0"/>
    <n v="12"/>
    <x v="3983"/>
    <x v="0"/>
    <x v="0"/>
    <x v="0"/>
    <s v="03.16.16"/>
    <x v="24"/>
    <x v="0"/>
    <x v="0"/>
    <s v="Direção Ambiente e Saneamento "/>
    <s v="03.16.16"/>
    <s v="Direção Ambiente e Saneamento "/>
    <s v="03.16.16"/>
    <x v="29"/>
    <x v="0"/>
    <x v="0"/>
    <x v="0"/>
    <x v="0"/>
    <x v="0"/>
    <x v="0"/>
    <x v="0"/>
    <x v="0"/>
    <s v="2024-01-30"/>
    <x v="0"/>
    <n v="12"/>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1-2024"/>
  </r>
  <r>
    <x v="0"/>
    <n v="0"/>
    <n v="0"/>
    <n v="0"/>
    <n v="7644"/>
    <x v="3983"/>
    <x v="0"/>
    <x v="0"/>
    <x v="0"/>
    <s v="03.16.16"/>
    <x v="24"/>
    <x v="0"/>
    <x v="0"/>
    <s v="Direção Ambiente e Saneamento "/>
    <s v="03.16.16"/>
    <s v="Direção Ambiente e Saneamento "/>
    <s v="03.16.16"/>
    <x v="30"/>
    <x v="0"/>
    <x v="0"/>
    <x v="0"/>
    <x v="1"/>
    <x v="0"/>
    <x v="0"/>
    <x v="0"/>
    <x v="0"/>
    <s v="2024-01-30"/>
    <x v="0"/>
    <n v="7644"/>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1-2024"/>
  </r>
  <r>
    <x v="0"/>
    <n v="0"/>
    <n v="0"/>
    <n v="0"/>
    <n v="90596"/>
    <x v="3983"/>
    <x v="0"/>
    <x v="0"/>
    <x v="0"/>
    <s v="03.16.16"/>
    <x v="24"/>
    <x v="0"/>
    <x v="0"/>
    <s v="Direção Ambiente e Saneamento "/>
    <s v="03.16.16"/>
    <s v="Direção Ambiente e Saneamento "/>
    <s v="03.16.16"/>
    <x v="28"/>
    <x v="0"/>
    <x v="0"/>
    <x v="0"/>
    <x v="0"/>
    <x v="0"/>
    <x v="0"/>
    <x v="0"/>
    <x v="0"/>
    <s v="2024-01-30"/>
    <x v="0"/>
    <n v="90596"/>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1-2024"/>
  </r>
  <r>
    <x v="0"/>
    <n v="0"/>
    <n v="0"/>
    <n v="0"/>
    <n v="1985"/>
    <x v="3983"/>
    <x v="0"/>
    <x v="0"/>
    <x v="0"/>
    <s v="03.16.16"/>
    <x v="24"/>
    <x v="0"/>
    <x v="0"/>
    <s v="Direção Ambiente e Saneamento "/>
    <s v="03.16.16"/>
    <s v="Direção Ambiente e Saneamento "/>
    <s v="03.16.16"/>
    <x v="29"/>
    <x v="0"/>
    <x v="0"/>
    <x v="0"/>
    <x v="0"/>
    <x v="0"/>
    <x v="0"/>
    <x v="0"/>
    <x v="0"/>
    <s v="2024-01-30"/>
    <x v="0"/>
    <n v="1985"/>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1-2024"/>
  </r>
  <r>
    <x v="0"/>
    <n v="0"/>
    <n v="0"/>
    <n v="0"/>
    <n v="1199145"/>
    <x v="3983"/>
    <x v="0"/>
    <x v="0"/>
    <x v="0"/>
    <s v="03.16.16"/>
    <x v="24"/>
    <x v="0"/>
    <x v="0"/>
    <s v="Direção Ambiente e Saneamento "/>
    <s v="03.16.16"/>
    <s v="Direção Ambiente e Saneamento "/>
    <s v="03.16.16"/>
    <x v="30"/>
    <x v="0"/>
    <x v="0"/>
    <x v="0"/>
    <x v="1"/>
    <x v="0"/>
    <x v="0"/>
    <x v="0"/>
    <x v="0"/>
    <s v="2024-01-30"/>
    <x v="0"/>
    <n v="1199145"/>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1-2024"/>
  </r>
  <r>
    <x v="0"/>
    <n v="0"/>
    <n v="0"/>
    <n v="0"/>
    <n v="10834"/>
    <x v="3984"/>
    <x v="0"/>
    <x v="0"/>
    <x v="0"/>
    <s v="03.16.30"/>
    <x v="37"/>
    <x v="0"/>
    <x v="0"/>
    <s v="Gabinete de Relações Externas"/>
    <s v="03.16.30"/>
    <s v="Gabinete de Relações Externas"/>
    <s v="03.16.30"/>
    <x v="30"/>
    <x v="0"/>
    <x v="0"/>
    <x v="0"/>
    <x v="1"/>
    <x v="0"/>
    <x v="0"/>
    <x v="0"/>
    <x v="0"/>
    <s v="2024-01-30"/>
    <x v="0"/>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01-2024"/>
  </r>
  <r>
    <x v="0"/>
    <n v="0"/>
    <n v="0"/>
    <n v="0"/>
    <n v="83615"/>
    <x v="3984"/>
    <x v="0"/>
    <x v="0"/>
    <x v="0"/>
    <s v="03.16.30"/>
    <x v="37"/>
    <x v="0"/>
    <x v="0"/>
    <s v="Gabinete de Relações Externas"/>
    <s v="03.16.30"/>
    <s v="Gabinete de Relações Externas"/>
    <s v="03.16.30"/>
    <x v="30"/>
    <x v="0"/>
    <x v="0"/>
    <x v="0"/>
    <x v="1"/>
    <x v="0"/>
    <x v="0"/>
    <x v="0"/>
    <x v="0"/>
    <s v="2024-01-30"/>
    <x v="0"/>
    <n v="83615"/>
    <x v="0"/>
    <m/>
    <x v="0"/>
    <m/>
    <x v="9"/>
    <n v="100474693"/>
    <x v="0"/>
    <x v="0"/>
    <s v="Gabinete de Relações Externas"/>
    <s v="ORI"/>
    <x v="0"/>
    <s v="GRE"/>
    <x v="0"/>
    <x v="0"/>
    <x v="0"/>
    <x v="0"/>
    <x v="0"/>
    <x v="0"/>
    <x v="0"/>
    <x v="0"/>
    <x v="0"/>
    <x v="0"/>
    <x v="0"/>
    <s v="Gabinete de Relações Externas"/>
    <x v="0"/>
    <x v="0"/>
    <x v="0"/>
    <x v="0"/>
    <x v="0"/>
    <x v="0"/>
    <x v="0"/>
    <x v="0"/>
    <x v="0"/>
    <x v="0"/>
    <x v="0"/>
    <x v="0"/>
    <s v="Pagamento de salário referente a 01-2024"/>
  </r>
  <r>
    <x v="0"/>
    <n v="0"/>
    <n v="0"/>
    <n v="0"/>
    <n v="1310"/>
    <x v="3985"/>
    <x v="0"/>
    <x v="0"/>
    <x v="0"/>
    <s v="03.16.22"/>
    <x v="58"/>
    <x v="0"/>
    <x v="0"/>
    <s v="Direção da Habitação"/>
    <s v="03.16.22"/>
    <s v="Direção da Habitação"/>
    <s v="03.16.22"/>
    <x v="31"/>
    <x v="0"/>
    <x v="0"/>
    <x v="1"/>
    <x v="0"/>
    <x v="0"/>
    <x v="0"/>
    <x v="0"/>
    <x v="0"/>
    <s v="2024-01-30"/>
    <x v="0"/>
    <n v="1310"/>
    <x v="0"/>
    <m/>
    <x v="0"/>
    <m/>
    <x v="2"/>
    <n v="100474696"/>
    <x v="0"/>
    <x v="1"/>
    <s v="Direção da Habitação"/>
    <s v="ORI"/>
    <x v="0"/>
    <m/>
    <x v="0"/>
    <x v="0"/>
    <x v="0"/>
    <x v="0"/>
    <x v="0"/>
    <x v="0"/>
    <x v="0"/>
    <x v="0"/>
    <x v="0"/>
    <x v="0"/>
    <x v="0"/>
    <s v="Direção da Habitação"/>
    <x v="0"/>
    <x v="0"/>
    <x v="0"/>
    <x v="0"/>
    <x v="0"/>
    <x v="0"/>
    <x v="0"/>
    <x v="0"/>
    <x v="0"/>
    <x v="0"/>
    <x v="1"/>
    <x v="0"/>
    <s v="Pagamento de salário referente a 01-2024"/>
  </r>
  <r>
    <x v="0"/>
    <n v="0"/>
    <n v="0"/>
    <n v="0"/>
    <n v="13669"/>
    <x v="3985"/>
    <x v="0"/>
    <x v="0"/>
    <x v="0"/>
    <s v="03.16.22"/>
    <x v="58"/>
    <x v="0"/>
    <x v="0"/>
    <s v="Direção da Habitação"/>
    <s v="03.16.22"/>
    <s v="Direção da Habitação"/>
    <s v="03.16.22"/>
    <x v="49"/>
    <x v="0"/>
    <x v="0"/>
    <x v="0"/>
    <x v="1"/>
    <x v="0"/>
    <x v="0"/>
    <x v="0"/>
    <x v="0"/>
    <s v="2024-01-30"/>
    <x v="0"/>
    <n v="13669"/>
    <x v="0"/>
    <m/>
    <x v="0"/>
    <m/>
    <x v="2"/>
    <n v="100474696"/>
    <x v="0"/>
    <x v="1"/>
    <s v="Direção da Habitação"/>
    <s v="ORI"/>
    <x v="0"/>
    <m/>
    <x v="0"/>
    <x v="0"/>
    <x v="0"/>
    <x v="0"/>
    <x v="0"/>
    <x v="0"/>
    <x v="0"/>
    <x v="0"/>
    <x v="0"/>
    <x v="0"/>
    <x v="0"/>
    <s v="Direção da Habitação"/>
    <x v="0"/>
    <x v="0"/>
    <x v="0"/>
    <x v="0"/>
    <x v="0"/>
    <x v="0"/>
    <x v="0"/>
    <x v="0"/>
    <x v="0"/>
    <x v="0"/>
    <x v="1"/>
    <x v="0"/>
    <s v="Pagamento de salário referente a 01-2024"/>
  </r>
  <r>
    <x v="0"/>
    <n v="0"/>
    <n v="0"/>
    <n v="0"/>
    <n v="9573"/>
    <x v="3985"/>
    <x v="0"/>
    <x v="0"/>
    <x v="0"/>
    <s v="03.16.22"/>
    <x v="58"/>
    <x v="0"/>
    <x v="0"/>
    <s v="Direção da Habitação"/>
    <s v="03.16.22"/>
    <s v="Direção da Habitação"/>
    <s v="03.16.22"/>
    <x v="31"/>
    <x v="0"/>
    <x v="0"/>
    <x v="1"/>
    <x v="0"/>
    <x v="0"/>
    <x v="0"/>
    <x v="0"/>
    <x v="0"/>
    <s v="2024-01-30"/>
    <x v="0"/>
    <n v="9573"/>
    <x v="0"/>
    <m/>
    <x v="0"/>
    <m/>
    <x v="9"/>
    <n v="100474693"/>
    <x v="0"/>
    <x v="0"/>
    <s v="Direção da Habitação"/>
    <s v="ORI"/>
    <x v="0"/>
    <m/>
    <x v="0"/>
    <x v="0"/>
    <x v="0"/>
    <x v="0"/>
    <x v="0"/>
    <x v="0"/>
    <x v="0"/>
    <x v="0"/>
    <x v="0"/>
    <x v="0"/>
    <x v="0"/>
    <s v="Direção da Habitação"/>
    <x v="0"/>
    <x v="0"/>
    <x v="0"/>
    <x v="0"/>
    <x v="0"/>
    <x v="0"/>
    <x v="0"/>
    <x v="0"/>
    <x v="0"/>
    <x v="0"/>
    <x v="0"/>
    <x v="0"/>
    <s v="Pagamento de salário referente a 01-2024"/>
  </r>
  <r>
    <x v="0"/>
    <n v="0"/>
    <n v="0"/>
    <n v="0"/>
    <n v="99796"/>
    <x v="3985"/>
    <x v="0"/>
    <x v="0"/>
    <x v="0"/>
    <s v="03.16.22"/>
    <x v="58"/>
    <x v="0"/>
    <x v="0"/>
    <s v="Direção da Habitação"/>
    <s v="03.16.22"/>
    <s v="Direção da Habitação"/>
    <s v="03.16.22"/>
    <x v="49"/>
    <x v="0"/>
    <x v="0"/>
    <x v="0"/>
    <x v="1"/>
    <x v="0"/>
    <x v="0"/>
    <x v="0"/>
    <x v="0"/>
    <s v="2024-01-30"/>
    <x v="0"/>
    <n v="99796"/>
    <x v="0"/>
    <m/>
    <x v="0"/>
    <m/>
    <x v="9"/>
    <n v="100474693"/>
    <x v="0"/>
    <x v="0"/>
    <s v="Direção da Habitação"/>
    <s v="ORI"/>
    <x v="0"/>
    <m/>
    <x v="0"/>
    <x v="0"/>
    <x v="0"/>
    <x v="0"/>
    <x v="0"/>
    <x v="0"/>
    <x v="0"/>
    <x v="0"/>
    <x v="0"/>
    <x v="0"/>
    <x v="0"/>
    <s v="Direção da Habitação"/>
    <x v="0"/>
    <x v="0"/>
    <x v="0"/>
    <x v="0"/>
    <x v="0"/>
    <x v="0"/>
    <x v="0"/>
    <x v="0"/>
    <x v="0"/>
    <x v="0"/>
    <x v="0"/>
    <x v="0"/>
    <s v="Pagamento de salário referente a 01-2024"/>
  </r>
  <r>
    <x v="0"/>
    <n v="0"/>
    <n v="0"/>
    <n v="0"/>
    <n v="1029"/>
    <x v="3986"/>
    <x v="0"/>
    <x v="0"/>
    <x v="0"/>
    <s v="03.16.17"/>
    <x v="51"/>
    <x v="0"/>
    <x v="0"/>
    <s v="Direção Proteção Civil"/>
    <s v="03.16.17"/>
    <s v="Direção Proteção Civil"/>
    <s v="03.16.17"/>
    <x v="28"/>
    <x v="0"/>
    <x v="0"/>
    <x v="0"/>
    <x v="0"/>
    <x v="0"/>
    <x v="0"/>
    <x v="0"/>
    <x v="0"/>
    <s v="2024-01-30"/>
    <x v="0"/>
    <n v="1029"/>
    <x v="0"/>
    <m/>
    <x v="0"/>
    <m/>
    <x v="2"/>
    <n v="100474696"/>
    <x v="0"/>
    <x v="1"/>
    <s v="Direção Proteção Civil"/>
    <s v="ORI"/>
    <x v="0"/>
    <m/>
    <x v="0"/>
    <x v="0"/>
    <x v="0"/>
    <x v="0"/>
    <x v="0"/>
    <x v="0"/>
    <x v="0"/>
    <x v="0"/>
    <x v="0"/>
    <x v="0"/>
    <x v="0"/>
    <s v="Direção Proteção Civil"/>
    <x v="0"/>
    <x v="0"/>
    <x v="0"/>
    <x v="0"/>
    <x v="0"/>
    <x v="0"/>
    <x v="0"/>
    <x v="0"/>
    <x v="0"/>
    <x v="0"/>
    <x v="1"/>
    <x v="0"/>
    <s v="Pagamento de salário referente a 01-2024"/>
  </r>
  <r>
    <x v="0"/>
    <n v="0"/>
    <n v="0"/>
    <n v="0"/>
    <n v="2021"/>
    <x v="3986"/>
    <x v="0"/>
    <x v="0"/>
    <x v="0"/>
    <s v="03.16.17"/>
    <x v="51"/>
    <x v="0"/>
    <x v="0"/>
    <s v="Direção Proteção Civil"/>
    <s v="03.16.17"/>
    <s v="Direção Proteção Civil"/>
    <s v="03.16.17"/>
    <x v="30"/>
    <x v="0"/>
    <x v="0"/>
    <x v="0"/>
    <x v="1"/>
    <x v="0"/>
    <x v="0"/>
    <x v="0"/>
    <x v="0"/>
    <s v="2024-01-30"/>
    <x v="0"/>
    <n v="2021"/>
    <x v="0"/>
    <m/>
    <x v="0"/>
    <m/>
    <x v="2"/>
    <n v="100474696"/>
    <x v="0"/>
    <x v="1"/>
    <s v="Direção Proteção Civil"/>
    <s v="ORI"/>
    <x v="0"/>
    <m/>
    <x v="0"/>
    <x v="0"/>
    <x v="0"/>
    <x v="0"/>
    <x v="0"/>
    <x v="0"/>
    <x v="0"/>
    <x v="0"/>
    <x v="0"/>
    <x v="0"/>
    <x v="0"/>
    <s v="Direção Proteção Civil"/>
    <x v="0"/>
    <x v="0"/>
    <x v="0"/>
    <x v="0"/>
    <x v="0"/>
    <x v="0"/>
    <x v="0"/>
    <x v="0"/>
    <x v="0"/>
    <x v="0"/>
    <x v="1"/>
    <x v="0"/>
    <s v="Pagamento de salário referente a 01-2024"/>
  </r>
  <r>
    <x v="0"/>
    <n v="0"/>
    <n v="0"/>
    <n v="0"/>
    <n v="39000"/>
    <x v="3986"/>
    <x v="0"/>
    <x v="0"/>
    <x v="0"/>
    <s v="03.16.17"/>
    <x v="51"/>
    <x v="0"/>
    <x v="0"/>
    <s v="Direção Proteção Civil"/>
    <s v="03.16.17"/>
    <s v="Direção Proteção Civil"/>
    <s v="03.16.17"/>
    <x v="28"/>
    <x v="0"/>
    <x v="0"/>
    <x v="0"/>
    <x v="0"/>
    <x v="0"/>
    <x v="0"/>
    <x v="0"/>
    <x v="0"/>
    <s v="2024-01-30"/>
    <x v="0"/>
    <n v="39000"/>
    <x v="0"/>
    <m/>
    <x v="0"/>
    <m/>
    <x v="9"/>
    <n v="100474693"/>
    <x v="0"/>
    <x v="0"/>
    <s v="Direção Proteção Civil"/>
    <s v="ORI"/>
    <x v="0"/>
    <m/>
    <x v="0"/>
    <x v="0"/>
    <x v="0"/>
    <x v="0"/>
    <x v="0"/>
    <x v="0"/>
    <x v="0"/>
    <x v="0"/>
    <x v="0"/>
    <x v="0"/>
    <x v="0"/>
    <s v="Direção Proteção Civil"/>
    <x v="0"/>
    <x v="0"/>
    <x v="0"/>
    <x v="0"/>
    <x v="0"/>
    <x v="0"/>
    <x v="0"/>
    <x v="0"/>
    <x v="0"/>
    <x v="0"/>
    <x v="0"/>
    <x v="0"/>
    <s v="Pagamento de salário referente a 01-2024"/>
  </r>
  <r>
    <x v="0"/>
    <n v="0"/>
    <n v="0"/>
    <n v="0"/>
    <n v="76494"/>
    <x v="3986"/>
    <x v="0"/>
    <x v="0"/>
    <x v="0"/>
    <s v="03.16.17"/>
    <x v="51"/>
    <x v="0"/>
    <x v="0"/>
    <s v="Direção Proteção Civil"/>
    <s v="03.16.17"/>
    <s v="Direção Proteção Civil"/>
    <s v="03.16.17"/>
    <x v="30"/>
    <x v="0"/>
    <x v="0"/>
    <x v="0"/>
    <x v="1"/>
    <x v="0"/>
    <x v="0"/>
    <x v="0"/>
    <x v="0"/>
    <s v="2024-01-30"/>
    <x v="0"/>
    <n v="76494"/>
    <x v="0"/>
    <m/>
    <x v="0"/>
    <m/>
    <x v="9"/>
    <n v="100474693"/>
    <x v="0"/>
    <x v="0"/>
    <s v="Direção Proteção Civil"/>
    <s v="ORI"/>
    <x v="0"/>
    <m/>
    <x v="0"/>
    <x v="0"/>
    <x v="0"/>
    <x v="0"/>
    <x v="0"/>
    <x v="0"/>
    <x v="0"/>
    <x v="0"/>
    <x v="0"/>
    <x v="0"/>
    <x v="0"/>
    <s v="Direção Proteção Civil"/>
    <x v="0"/>
    <x v="0"/>
    <x v="0"/>
    <x v="0"/>
    <x v="0"/>
    <x v="0"/>
    <x v="0"/>
    <x v="0"/>
    <x v="0"/>
    <x v="0"/>
    <x v="0"/>
    <x v="0"/>
    <s v="Pagamento de salário referente a 01-2024"/>
  </r>
  <r>
    <x v="0"/>
    <n v="0"/>
    <n v="0"/>
    <n v="0"/>
    <n v="275"/>
    <x v="3987"/>
    <x v="0"/>
    <x v="0"/>
    <x v="0"/>
    <s v="03.16.27"/>
    <x v="59"/>
    <x v="0"/>
    <x v="0"/>
    <s v="Direção dos Assuntos Jurídicos, Fiscalização e Policia Municipal"/>
    <s v="03.16.27"/>
    <s v="Direção dos Assuntos Jurídicos, Fiscalização e Policia Municipal"/>
    <s v="03.16.27"/>
    <x v="60"/>
    <x v="0"/>
    <x v="0"/>
    <x v="0"/>
    <x v="0"/>
    <x v="0"/>
    <x v="0"/>
    <x v="0"/>
    <x v="0"/>
    <s v="2024-01-30"/>
    <x v="0"/>
    <n v="275"/>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1-2024"/>
  </r>
  <r>
    <x v="0"/>
    <n v="0"/>
    <n v="0"/>
    <n v="0"/>
    <n v="887"/>
    <x v="3987"/>
    <x v="0"/>
    <x v="0"/>
    <x v="0"/>
    <s v="03.16.27"/>
    <x v="59"/>
    <x v="0"/>
    <x v="0"/>
    <s v="Direção dos Assuntos Jurídicos, Fiscalização e Policia Municipal"/>
    <s v="03.16.27"/>
    <s v="Direção dos Assuntos Jurídicos, Fiscalização e Policia Municipal"/>
    <s v="03.16.27"/>
    <x v="28"/>
    <x v="0"/>
    <x v="0"/>
    <x v="0"/>
    <x v="0"/>
    <x v="0"/>
    <x v="0"/>
    <x v="0"/>
    <x v="0"/>
    <s v="2024-01-30"/>
    <x v="0"/>
    <n v="887"/>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1-2024"/>
  </r>
  <r>
    <x v="0"/>
    <n v="0"/>
    <n v="0"/>
    <n v="0"/>
    <n v="6278"/>
    <x v="3987"/>
    <x v="0"/>
    <x v="0"/>
    <x v="0"/>
    <s v="03.16.27"/>
    <x v="59"/>
    <x v="0"/>
    <x v="0"/>
    <s v="Direção dos Assuntos Jurídicos, Fiscalização e Policia Municipal"/>
    <s v="03.16.27"/>
    <s v="Direção dos Assuntos Jurídicos, Fiscalização e Policia Municipal"/>
    <s v="03.16.27"/>
    <x v="30"/>
    <x v="0"/>
    <x v="0"/>
    <x v="0"/>
    <x v="1"/>
    <x v="0"/>
    <x v="0"/>
    <x v="0"/>
    <x v="0"/>
    <s v="2024-01-30"/>
    <x v="0"/>
    <n v="6278"/>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1-2024"/>
  </r>
  <r>
    <x v="0"/>
    <n v="0"/>
    <n v="0"/>
    <n v="0"/>
    <n v="3394"/>
    <x v="3987"/>
    <x v="0"/>
    <x v="0"/>
    <x v="0"/>
    <s v="03.16.27"/>
    <x v="59"/>
    <x v="0"/>
    <x v="0"/>
    <s v="Direção dos Assuntos Jurídicos, Fiscalização e Policia Municipal"/>
    <s v="03.16.27"/>
    <s v="Direção dos Assuntos Jurídicos, Fiscalização e Policia Municipal"/>
    <s v="03.16.27"/>
    <x v="48"/>
    <x v="0"/>
    <x v="0"/>
    <x v="0"/>
    <x v="1"/>
    <x v="0"/>
    <x v="0"/>
    <x v="0"/>
    <x v="0"/>
    <s v="2024-01-30"/>
    <x v="0"/>
    <n v="3394"/>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1-2024"/>
  </r>
  <r>
    <x v="0"/>
    <n v="0"/>
    <n v="0"/>
    <n v="0"/>
    <n v="7234"/>
    <x v="3987"/>
    <x v="0"/>
    <x v="0"/>
    <x v="0"/>
    <s v="03.16.27"/>
    <x v="59"/>
    <x v="0"/>
    <x v="0"/>
    <s v="Direção dos Assuntos Jurídicos, Fiscalização e Policia Municipal"/>
    <s v="03.16.27"/>
    <s v="Direção dos Assuntos Jurídicos, Fiscalização e Policia Municipal"/>
    <s v="03.16.27"/>
    <x v="60"/>
    <x v="0"/>
    <x v="0"/>
    <x v="0"/>
    <x v="0"/>
    <x v="0"/>
    <x v="0"/>
    <x v="0"/>
    <x v="0"/>
    <s v="2024-01-30"/>
    <x v="0"/>
    <n v="7234"/>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1-2024"/>
  </r>
  <r>
    <x v="0"/>
    <n v="0"/>
    <n v="0"/>
    <n v="0"/>
    <n v="23309"/>
    <x v="3987"/>
    <x v="0"/>
    <x v="0"/>
    <x v="0"/>
    <s v="03.16.27"/>
    <x v="59"/>
    <x v="0"/>
    <x v="0"/>
    <s v="Direção dos Assuntos Jurídicos, Fiscalização e Policia Municipal"/>
    <s v="03.16.27"/>
    <s v="Direção dos Assuntos Jurídicos, Fiscalização e Policia Municipal"/>
    <s v="03.16.27"/>
    <x v="28"/>
    <x v="0"/>
    <x v="0"/>
    <x v="0"/>
    <x v="0"/>
    <x v="0"/>
    <x v="0"/>
    <x v="0"/>
    <x v="0"/>
    <s v="2024-01-30"/>
    <x v="0"/>
    <n v="23309"/>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1-2024"/>
  </r>
  <r>
    <x v="0"/>
    <n v="0"/>
    <n v="0"/>
    <n v="0"/>
    <n v="164903"/>
    <x v="3987"/>
    <x v="0"/>
    <x v="0"/>
    <x v="0"/>
    <s v="03.16.27"/>
    <x v="59"/>
    <x v="0"/>
    <x v="0"/>
    <s v="Direção dos Assuntos Jurídicos, Fiscalização e Policia Municipal"/>
    <s v="03.16.27"/>
    <s v="Direção dos Assuntos Jurídicos, Fiscalização e Policia Municipal"/>
    <s v="03.16.27"/>
    <x v="30"/>
    <x v="0"/>
    <x v="0"/>
    <x v="0"/>
    <x v="1"/>
    <x v="0"/>
    <x v="0"/>
    <x v="0"/>
    <x v="0"/>
    <s v="2024-01-30"/>
    <x v="0"/>
    <n v="164903"/>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1-2024"/>
  </r>
  <r>
    <x v="0"/>
    <n v="0"/>
    <n v="0"/>
    <n v="0"/>
    <n v="89091"/>
    <x v="3987"/>
    <x v="0"/>
    <x v="0"/>
    <x v="0"/>
    <s v="03.16.27"/>
    <x v="59"/>
    <x v="0"/>
    <x v="0"/>
    <s v="Direção dos Assuntos Jurídicos, Fiscalização e Policia Municipal"/>
    <s v="03.16.27"/>
    <s v="Direção dos Assuntos Jurídicos, Fiscalização e Policia Municipal"/>
    <s v="03.16.27"/>
    <x v="48"/>
    <x v="0"/>
    <x v="0"/>
    <x v="0"/>
    <x v="1"/>
    <x v="0"/>
    <x v="0"/>
    <x v="0"/>
    <x v="0"/>
    <s v="2024-01-30"/>
    <x v="0"/>
    <n v="89091"/>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1-2024"/>
  </r>
  <r>
    <x v="0"/>
    <n v="0"/>
    <n v="0"/>
    <n v="0"/>
    <n v="18400"/>
    <x v="3988"/>
    <x v="0"/>
    <x v="0"/>
    <x v="0"/>
    <s v="03.16.15"/>
    <x v="0"/>
    <x v="0"/>
    <x v="0"/>
    <s v="Direção Financeira"/>
    <s v="03.16.15"/>
    <s v="Direção Financeira"/>
    <s v="03.16.15"/>
    <x v="43"/>
    <x v="0"/>
    <x v="0"/>
    <x v="1"/>
    <x v="0"/>
    <x v="0"/>
    <x v="0"/>
    <x v="0"/>
    <x v="1"/>
    <s v="2024-03-06"/>
    <x v="0"/>
    <n v="18400"/>
    <x v="0"/>
    <m/>
    <x v="0"/>
    <m/>
    <x v="547"/>
    <n v="100400796"/>
    <x v="0"/>
    <x v="0"/>
    <s v="Direção Financeira"/>
    <s v="ORI"/>
    <x v="0"/>
    <m/>
    <x v="0"/>
    <x v="0"/>
    <x v="0"/>
    <x v="0"/>
    <x v="0"/>
    <x v="0"/>
    <x v="0"/>
    <x v="0"/>
    <x v="0"/>
    <x v="0"/>
    <x v="0"/>
    <s v="Direção Financeira"/>
    <x v="0"/>
    <x v="0"/>
    <x v="0"/>
    <x v="0"/>
    <x v="0"/>
    <x v="0"/>
    <x v="0"/>
    <x v="0"/>
    <x v="0"/>
    <x v="0"/>
    <x v="0"/>
    <x v="0"/>
    <s v=" Pagamento a favor da ITAC, pela a aquisição de serviços de inspeção periódica ligeiro e pesados das viaturas da CMSM, conforme anexo.  "/>
  </r>
  <r>
    <x v="0"/>
    <n v="0"/>
    <n v="0"/>
    <n v="0"/>
    <n v="1856"/>
    <x v="3989"/>
    <x v="0"/>
    <x v="0"/>
    <x v="0"/>
    <s v="01.27.02.11"/>
    <x v="18"/>
    <x v="1"/>
    <x v="1"/>
    <s v="Saneamento básico"/>
    <s v="01.27.02"/>
    <s v="Saneamento básico"/>
    <s v="01.27.02"/>
    <x v="4"/>
    <x v="0"/>
    <x v="2"/>
    <x v="2"/>
    <x v="0"/>
    <x v="1"/>
    <x v="0"/>
    <x v="0"/>
    <x v="1"/>
    <s v="2024-03-11"/>
    <x v="0"/>
    <n v="1856"/>
    <x v="0"/>
    <m/>
    <x v="0"/>
    <m/>
    <x v="2"/>
    <n v="100474696"/>
    <x v="0"/>
    <x v="1"/>
    <s v="Reforço do saneamento básico"/>
    <s v="ORI"/>
    <x v="0"/>
    <m/>
    <x v="0"/>
    <x v="0"/>
    <x v="0"/>
    <x v="0"/>
    <x v="0"/>
    <x v="0"/>
    <x v="0"/>
    <x v="0"/>
    <x v="0"/>
    <x v="0"/>
    <x v="0"/>
    <s v="Reforço do saneamento básico"/>
    <x v="0"/>
    <x v="0"/>
    <x v="0"/>
    <x v="0"/>
    <x v="1"/>
    <x v="0"/>
    <x v="0"/>
    <x v="0"/>
    <x v="0"/>
    <x v="0"/>
    <x v="1"/>
    <x v="0"/>
    <s v="Pagamento a favor do Sr. Maurício António Oliveira, referente a 49,5 m2 de escavação de Vala na localidade de Variante Monte Pousada, conforme anexo."/>
  </r>
  <r>
    <x v="0"/>
    <n v="0"/>
    <n v="0"/>
    <n v="0"/>
    <n v="10519"/>
    <x v="3989"/>
    <x v="0"/>
    <x v="0"/>
    <x v="0"/>
    <s v="01.27.02.11"/>
    <x v="18"/>
    <x v="1"/>
    <x v="1"/>
    <s v="Saneamento básico"/>
    <s v="01.27.02"/>
    <s v="Saneamento básico"/>
    <s v="01.27.02"/>
    <x v="4"/>
    <x v="0"/>
    <x v="2"/>
    <x v="2"/>
    <x v="0"/>
    <x v="1"/>
    <x v="0"/>
    <x v="0"/>
    <x v="1"/>
    <s v="2024-03-11"/>
    <x v="0"/>
    <n v="10519"/>
    <x v="0"/>
    <m/>
    <x v="0"/>
    <m/>
    <x v="548"/>
    <n v="100283218"/>
    <x v="0"/>
    <x v="0"/>
    <s v="Reforço do saneamento básico"/>
    <s v="ORI"/>
    <x v="0"/>
    <m/>
    <x v="0"/>
    <x v="0"/>
    <x v="0"/>
    <x v="0"/>
    <x v="0"/>
    <x v="0"/>
    <x v="0"/>
    <x v="0"/>
    <x v="0"/>
    <x v="0"/>
    <x v="0"/>
    <s v="Reforço do saneamento básico"/>
    <x v="0"/>
    <x v="0"/>
    <x v="0"/>
    <x v="0"/>
    <x v="1"/>
    <x v="0"/>
    <x v="0"/>
    <x v="0"/>
    <x v="0"/>
    <x v="0"/>
    <x v="0"/>
    <x v="0"/>
    <s v="Pagamento a favor do Sr. Maurício António Oliveira, referente a 49,5 m2 de escavação de Vala na localidade de Variante Monte Pousada, conforme anexo."/>
  </r>
  <r>
    <x v="0"/>
    <n v="0"/>
    <n v="0"/>
    <n v="0"/>
    <n v="152830"/>
    <x v="3990"/>
    <x v="0"/>
    <x v="0"/>
    <x v="0"/>
    <s v="03.16.25"/>
    <x v="23"/>
    <x v="0"/>
    <x v="0"/>
    <s v="Direção dos  Recursos Humanos"/>
    <s v="03.16.25"/>
    <s v="Direção dos  Recursos Humanos"/>
    <s v="03.16.25"/>
    <x v="79"/>
    <x v="0"/>
    <x v="4"/>
    <x v="17"/>
    <x v="0"/>
    <x v="0"/>
    <x v="0"/>
    <x v="0"/>
    <x v="1"/>
    <s v="2024-03-12"/>
    <x v="0"/>
    <n v="152830"/>
    <x v="0"/>
    <m/>
    <x v="0"/>
    <m/>
    <x v="549"/>
    <n v="100348434"/>
    <x v="0"/>
    <x v="0"/>
    <s v="Direção dos  Recursos Humanos"/>
    <s v="ORI"/>
    <x v="0"/>
    <m/>
    <x v="0"/>
    <x v="0"/>
    <x v="0"/>
    <x v="0"/>
    <x v="0"/>
    <x v="0"/>
    <x v="0"/>
    <x v="0"/>
    <x v="0"/>
    <x v="0"/>
    <x v="0"/>
    <s v="Direção dos  Recursos Humanos"/>
    <x v="0"/>
    <x v="0"/>
    <x v="0"/>
    <x v="0"/>
    <x v="0"/>
    <x v="0"/>
    <x v="0"/>
    <x v="0"/>
    <x v="0"/>
    <x v="0"/>
    <x v="0"/>
    <x v="0"/>
    <s v="Pagamento 50% do valor de compensação de pensão de aposentação, pago de forma inexato, conforme proposta em anexo."/>
  </r>
  <r>
    <x v="0"/>
    <n v="0"/>
    <n v="0"/>
    <n v="0"/>
    <n v="1395"/>
    <x v="3991"/>
    <x v="0"/>
    <x v="0"/>
    <x v="0"/>
    <s v="01.25.05.12"/>
    <x v="10"/>
    <x v="3"/>
    <x v="3"/>
    <s v="Saúde"/>
    <s v="01.25.05"/>
    <s v="Saúde"/>
    <s v="01.25.05"/>
    <x v="7"/>
    <x v="0"/>
    <x v="4"/>
    <x v="4"/>
    <x v="0"/>
    <x v="1"/>
    <x v="0"/>
    <x v="0"/>
    <x v="6"/>
    <s v="2024-04-04"/>
    <x v="1"/>
    <n v="1395"/>
    <x v="0"/>
    <m/>
    <x v="0"/>
    <m/>
    <x v="7"/>
    <n v="100475791"/>
    <x v="0"/>
    <x v="0"/>
    <s v="Promoção e Inclusão Social"/>
    <s v="ORI"/>
    <x v="0"/>
    <m/>
    <x v="0"/>
    <x v="0"/>
    <x v="0"/>
    <x v="0"/>
    <x v="0"/>
    <x v="0"/>
    <x v="0"/>
    <x v="0"/>
    <x v="0"/>
    <x v="0"/>
    <x v="0"/>
    <s v="Promoção e Inclusão Social"/>
    <x v="0"/>
    <x v="0"/>
    <x v="0"/>
    <x v="0"/>
    <x v="1"/>
    <x v="0"/>
    <x v="0"/>
    <x v="0"/>
    <x v="0"/>
    <x v="0"/>
    <x v="0"/>
    <x v="0"/>
    <s v="Apoio a favor da senhora Maria Segunda Soares Semedo, referente a assistência social, conforme anexo."/>
  </r>
  <r>
    <x v="0"/>
    <n v="0"/>
    <n v="0"/>
    <n v="0"/>
    <n v="28000"/>
    <x v="3992"/>
    <x v="0"/>
    <x v="0"/>
    <x v="0"/>
    <s v="03.16.15"/>
    <x v="0"/>
    <x v="0"/>
    <x v="0"/>
    <s v="Direção Financeira"/>
    <s v="03.16.15"/>
    <s v="Direção Financeira"/>
    <s v="03.16.15"/>
    <x v="41"/>
    <x v="0"/>
    <x v="0"/>
    <x v="1"/>
    <x v="0"/>
    <x v="0"/>
    <x v="0"/>
    <x v="0"/>
    <x v="3"/>
    <s v="2024-05-14"/>
    <x v="1"/>
    <n v="28000"/>
    <x v="0"/>
    <m/>
    <x v="0"/>
    <m/>
    <x v="350"/>
    <n v="100479322"/>
    <x v="0"/>
    <x v="0"/>
    <s v="Direção Financeira"/>
    <s v="ORI"/>
    <x v="0"/>
    <m/>
    <x v="0"/>
    <x v="0"/>
    <x v="0"/>
    <x v="0"/>
    <x v="0"/>
    <x v="0"/>
    <x v="0"/>
    <x v="0"/>
    <x v="0"/>
    <x v="0"/>
    <x v="0"/>
    <s v="Direção Financeira"/>
    <x v="0"/>
    <x v="0"/>
    <x v="0"/>
    <x v="0"/>
    <x v="0"/>
    <x v="0"/>
    <x v="0"/>
    <x v="0"/>
    <x v="0"/>
    <x v="0"/>
    <x v="0"/>
    <x v="0"/>
    <s v="Pagamento referente a aquisição de serviço de manutenção de aparelhos de ar condicionados da CMSM, conforme anexo."/>
  </r>
  <r>
    <x v="0"/>
    <n v="0"/>
    <n v="0"/>
    <n v="0"/>
    <n v="11304"/>
    <x v="3765"/>
    <x v="0"/>
    <x v="0"/>
    <x v="0"/>
    <s v="03.16.25"/>
    <x v="23"/>
    <x v="0"/>
    <x v="0"/>
    <s v="Direção dos  Recursos Humanos"/>
    <s v="03.16.25"/>
    <s v="Direção dos  Recursos Humanos"/>
    <s v="03.16.25"/>
    <x v="31"/>
    <x v="0"/>
    <x v="0"/>
    <x v="1"/>
    <x v="0"/>
    <x v="0"/>
    <x v="0"/>
    <x v="0"/>
    <x v="3"/>
    <s v="2024-05-21"/>
    <x v="1"/>
    <n v="11304"/>
    <x v="0"/>
    <m/>
    <x v="0"/>
    <m/>
    <x v="9"/>
    <n v="100474693"/>
    <x v="0"/>
    <x v="0"/>
    <s v="Direção dos  Recursos Humanos"/>
    <s v="ORI"/>
    <x v="0"/>
    <m/>
    <x v="0"/>
    <x v="0"/>
    <x v="0"/>
    <x v="0"/>
    <x v="0"/>
    <x v="0"/>
    <x v="0"/>
    <x v="0"/>
    <x v="0"/>
    <x v="0"/>
    <x v="0"/>
    <s v="Direção dos  Recursos Humanos"/>
    <x v="0"/>
    <x v="0"/>
    <x v="0"/>
    <x v="0"/>
    <x v="0"/>
    <x v="0"/>
    <x v="0"/>
    <x v="0"/>
    <x v="0"/>
    <x v="0"/>
    <x v="0"/>
    <x v="0"/>
    <s v="Pagamento de salário referente a 05-2024"/>
  </r>
  <r>
    <x v="0"/>
    <n v="0"/>
    <n v="0"/>
    <n v="0"/>
    <n v="5851"/>
    <x v="3765"/>
    <x v="0"/>
    <x v="0"/>
    <x v="0"/>
    <s v="03.16.25"/>
    <x v="23"/>
    <x v="0"/>
    <x v="0"/>
    <s v="Direção dos  Recursos Humanos"/>
    <s v="03.16.25"/>
    <s v="Direção dos  Recursos Humanos"/>
    <s v="03.16.25"/>
    <x v="28"/>
    <x v="0"/>
    <x v="0"/>
    <x v="0"/>
    <x v="0"/>
    <x v="0"/>
    <x v="0"/>
    <x v="0"/>
    <x v="3"/>
    <s v="2024-05-21"/>
    <x v="1"/>
    <n v="5851"/>
    <x v="0"/>
    <m/>
    <x v="0"/>
    <m/>
    <x v="9"/>
    <n v="100474693"/>
    <x v="0"/>
    <x v="0"/>
    <s v="Direção dos  Recursos Humanos"/>
    <s v="ORI"/>
    <x v="0"/>
    <m/>
    <x v="0"/>
    <x v="0"/>
    <x v="0"/>
    <x v="0"/>
    <x v="0"/>
    <x v="0"/>
    <x v="0"/>
    <x v="0"/>
    <x v="0"/>
    <x v="0"/>
    <x v="0"/>
    <s v="Direção dos  Recursos Humanos"/>
    <x v="0"/>
    <x v="0"/>
    <x v="0"/>
    <x v="0"/>
    <x v="0"/>
    <x v="0"/>
    <x v="0"/>
    <x v="0"/>
    <x v="0"/>
    <x v="0"/>
    <x v="0"/>
    <x v="0"/>
    <s v="Pagamento de salário referente a 05-2024"/>
  </r>
  <r>
    <x v="0"/>
    <n v="0"/>
    <n v="0"/>
    <n v="0"/>
    <n v="2589"/>
    <x v="3765"/>
    <x v="0"/>
    <x v="0"/>
    <x v="0"/>
    <s v="03.16.25"/>
    <x v="23"/>
    <x v="0"/>
    <x v="0"/>
    <s v="Direção dos  Recursos Humanos"/>
    <s v="03.16.25"/>
    <s v="Direção dos  Recursos Humanos"/>
    <s v="03.16.25"/>
    <x v="29"/>
    <x v="0"/>
    <x v="0"/>
    <x v="0"/>
    <x v="0"/>
    <x v="0"/>
    <x v="0"/>
    <x v="0"/>
    <x v="3"/>
    <s v="2024-05-21"/>
    <x v="1"/>
    <n v="2589"/>
    <x v="0"/>
    <m/>
    <x v="0"/>
    <m/>
    <x v="9"/>
    <n v="100474693"/>
    <x v="0"/>
    <x v="0"/>
    <s v="Direção dos  Recursos Humanos"/>
    <s v="ORI"/>
    <x v="0"/>
    <m/>
    <x v="0"/>
    <x v="0"/>
    <x v="0"/>
    <x v="0"/>
    <x v="0"/>
    <x v="0"/>
    <x v="0"/>
    <x v="0"/>
    <x v="0"/>
    <x v="0"/>
    <x v="0"/>
    <s v="Direção dos  Recursos Humanos"/>
    <x v="0"/>
    <x v="0"/>
    <x v="0"/>
    <x v="0"/>
    <x v="0"/>
    <x v="0"/>
    <x v="0"/>
    <x v="0"/>
    <x v="0"/>
    <x v="0"/>
    <x v="0"/>
    <x v="0"/>
    <s v="Pagamento de salário referente a 05-2024"/>
  </r>
  <r>
    <x v="0"/>
    <n v="0"/>
    <n v="0"/>
    <n v="0"/>
    <n v="46167"/>
    <x v="3765"/>
    <x v="0"/>
    <x v="0"/>
    <x v="0"/>
    <s v="03.16.25"/>
    <x v="23"/>
    <x v="0"/>
    <x v="0"/>
    <s v="Direção dos  Recursos Humanos"/>
    <s v="03.16.25"/>
    <s v="Direção dos  Recursos Humanos"/>
    <s v="03.16.25"/>
    <x v="30"/>
    <x v="0"/>
    <x v="0"/>
    <x v="0"/>
    <x v="1"/>
    <x v="0"/>
    <x v="0"/>
    <x v="0"/>
    <x v="3"/>
    <s v="2024-05-21"/>
    <x v="1"/>
    <n v="46167"/>
    <x v="0"/>
    <m/>
    <x v="0"/>
    <m/>
    <x v="9"/>
    <n v="100474693"/>
    <x v="0"/>
    <x v="0"/>
    <s v="Direção dos  Recursos Humanos"/>
    <s v="ORI"/>
    <x v="0"/>
    <m/>
    <x v="0"/>
    <x v="0"/>
    <x v="0"/>
    <x v="0"/>
    <x v="0"/>
    <x v="0"/>
    <x v="0"/>
    <x v="0"/>
    <x v="0"/>
    <x v="0"/>
    <x v="0"/>
    <s v="Direção dos  Recursos Humanos"/>
    <x v="0"/>
    <x v="0"/>
    <x v="0"/>
    <x v="0"/>
    <x v="0"/>
    <x v="0"/>
    <x v="0"/>
    <x v="0"/>
    <x v="0"/>
    <x v="0"/>
    <x v="0"/>
    <x v="0"/>
    <s v="Pagamento de salário referente a 05-2024"/>
  </r>
  <r>
    <x v="0"/>
    <n v="0"/>
    <n v="0"/>
    <n v="0"/>
    <n v="313907"/>
    <x v="3765"/>
    <x v="0"/>
    <x v="0"/>
    <x v="0"/>
    <s v="03.16.25"/>
    <x v="23"/>
    <x v="0"/>
    <x v="0"/>
    <s v="Direção dos  Recursos Humanos"/>
    <s v="03.16.25"/>
    <s v="Direção dos  Recursos Humanos"/>
    <s v="03.16.25"/>
    <x v="48"/>
    <x v="0"/>
    <x v="0"/>
    <x v="0"/>
    <x v="1"/>
    <x v="0"/>
    <x v="0"/>
    <x v="0"/>
    <x v="3"/>
    <s v="2024-05-21"/>
    <x v="1"/>
    <n v="313907"/>
    <x v="0"/>
    <m/>
    <x v="0"/>
    <m/>
    <x v="9"/>
    <n v="100474693"/>
    <x v="0"/>
    <x v="0"/>
    <s v="Direção dos  Recursos Humanos"/>
    <s v="ORI"/>
    <x v="0"/>
    <m/>
    <x v="0"/>
    <x v="0"/>
    <x v="0"/>
    <x v="0"/>
    <x v="0"/>
    <x v="0"/>
    <x v="0"/>
    <x v="0"/>
    <x v="0"/>
    <x v="0"/>
    <x v="0"/>
    <s v="Direção dos  Recursos Humanos"/>
    <x v="0"/>
    <x v="0"/>
    <x v="0"/>
    <x v="0"/>
    <x v="0"/>
    <x v="0"/>
    <x v="0"/>
    <x v="0"/>
    <x v="0"/>
    <x v="0"/>
    <x v="0"/>
    <x v="0"/>
    <s v="Pagamento de salário referente a 05-2024"/>
  </r>
  <r>
    <x v="0"/>
    <n v="0"/>
    <n v="0"/>
    <n v="0"/>
    <n v="113009"/>
    <x v="3765"/>
    <x v="0"/>
    <x v="0"/>
    <x v="0"/>
    <s v="03.16.25"/>
    <x v="23"/>
    <x v="0"/>
    <x v="0"/>
    <s v="Direção dos  Recursos Humanos"/>
    <s v="03.16.25"/>
    <s v="Direção dos  Recursos Humanos"/>
    <s v="03.16.25"/>
    <x v="49"/>
    <x v="0"/>
    <x v="0"/>
    <x v="0"/>
    <x v="1"/>
    <x v="0"/>
    <x v="0"/>
    <x v="0"/>
    <x v="3"/>
    <s v="2024-05-21"/>
    <x v="1"/>
    <n v="113009"/>
    <x v="0"/>
    <m/>
    <x v="0"/>
    <m/>
    <x v="9"/>
    <n v="100474693"/>
    <x v="0"/>
    <x v="0"/>
    <s v="Direção dos  Recursos Humanos"/>
    <s v="ORI"/>
    <x v="0"/>
    <m/>
    <x v="0"/>
    <x v="0"/>
    <x v="0"/>
    <x v="0"/>
    <x v="0"/>
    <x v="0"/>
    <x v="0"/>
    <x v="0"/>
    <x v="0"/>
    <x v="0"/>
    <x v="0"/>
    <s v="Direção dos  Recursos Humanos"/>
    <x v="0"/>
    <x v="0"/>
    <x v="0"/>
    <x v="0"/>
    <x v="0"/>
    <x v="0"/>
    <x v="0"/>
    <x v="0"/>
    <x v="0"/>
    <x v="0"/>
    <x v="0"/>
    <x v="0"/>
    <s v="Pagamento de salário referente a 05-2024"/>
  </r>
  <r>
    <x v="0"/>
    <n v="0"/>
    <n v="0"/>
    <n v="0"/>
    <n v="56268"/>
    <x v="3765"/>
    <x v="0"/>
    <x v="0"/>
    <x v="0"/>
    <s v="03.16.25"/>
    <x v="23"/>
    <x v="0"/>
    <x v="0"/>
    <s v="Direção dos  Recursos Humanos"/>
    <s v="03.16.25"/>
    <s v="Direção dos  Recursos Humanos"/>
    <s v="03.16.25"/>
    <x v="78"/>
    <x v="0"/>
    <x v="4"/>
    <x v="17"/>
    <x v="0"/>
    <x v="0"/>
    <x v="0"/>
    <x v="0"/>
    <x v="3"/>
    <s v="2024-05-21"/>
    <x v="1"/>
    <n v="56268"/>
    <x v="0"/>
    <m/>
    <x v="0"/>
    <m/>
    <x v="9"/>
    <n v="100474693"/>
    <x v="0"/>
    <x v="0"/>
    <s v="Direção dos  Recursos Humanos"/>
    <s v="ORI"/>
    <x v="0"/>
    <m/>
    <x v="0"/>
    <x v="0"/>
    <x v="0"/>
    <x v="0"/>
    <x v="0"/>
    <x v="0"/>
    <x v="0"/>
    <x v="0"/>
    <x v="0"/>
    <x v="0"/>
    <x v="0"/>
    <s v="Direção dos  Recursos Humanos"/>
    <x v="0"/>
    <x v="0"/>
    <x v="0"/>
    <x v="0"/>
    <x v="0"/>
    <x v="0"/>
    <x v="0"/>
    <x v="0"/>
    <x v="0"/>
    <x v="0"/>
    <x v="0"/>
    <x v="0"/>
    <s v="Pagamento de salário referente a 05-2024"/>
  </r>
  <r>
    <x v="0"/>
    <n v="0"/>
    <n v="0"/>
    <n v="0"/>
    <n v="1002848"/>
    <x v="3765"/>
    <x v="0"/>
    <x v="0"/>
    <x v="0"/>
    <s v="03.16.25"/>
    <x v="23"/>
    <x v="0"/>
    <x v="0"/>
    <s v="Direção dos  Recursos Humanos"/>
    <s v="03.16.25"/>
    <s v="Direção dos  Recursos Humanos"/>
    <s v="03.16.25"/>
    <x v="79"/>
    <x v="0"/>
    <x v="4"/>
    <x v="17"/>
    <x v="0"/>
    <x v="0"/>
    <x v="0"/>
    <x v="0"/>
    <x v="3"/>
    <s v="2024-05-21"/>
    <x v="1"/>
    <n v="1002848"/>
    <x v="0"/>
    <m/>
    <x v="0"/>
    <m/>
    <x v="9"/>
    <n v="100474693"/>
    <x v="0"/>
    <x v="0"/>
    <s v="Direção dos  Recursos Humanos"/>
    <s v="ORI"/>
    <x v="0"/>
    <m/>
    <x v="0"/>
    <x v="0"/>
    <x v="0"/>
    <x v="0"/>
    <x v="0"/>
    <x v="0"/>
    <x v="0"/>
    <x v="0"/>
    <x v="0"/>
    <x v="0"/>
    <x v="0"/>
    <s v="Direção dos  Recursos Humanos"/>
    <x v="0"/>
    <x v="0"/>
    <x v="0"/>
    <x v="0"/>
    <x v="0"/>
    <x v="0"/>
    <x v="0"/>
    <x v="0"/>
    <x v="0"/>
    <x v="0"/>
    <x v="0"/>
    <x v="0"/>
    <s v="Pagamento de salário referente a 05-2024"/>
  </r>
  <r>
    <x v="0"/>
    <n v="0"/>
    <n v="0"/>
    <n v="0"/>
    <n v="25000"/>
    <x v="3993"/>
    <x v="0"/>
    <x v="0"/>
    <x v="0"/>
    <s v="01.25.01.12"/>
    <x v="54"/>
    <x v="3"/>
    <x v="3"/>
    <s v="Educação"/>
    <s v="01.25.01"/>
    <s v="Educação"/>
    <s v="01.25.01"/>
    <x v="4"/>
    <x v="0"/>
    <x v="2"/>
    <x v="2"/>
    <x v="0"/>
    <x v="1"/>
    <x v="0"/>
    <x v="0"/>
    <x v="3"/>
    <s v="2024-05-27"/>
    <x v="1"/>
    <n v="25000"/>
    <x v="0"/>
    <m/>
    <x v="0"/>
    <m/>
    <x v="243"/>
    <n v="100479280"/>
    <x v="0"/>
    <x v="0"/>
    <s v="Comparticipação da Câmara com Ensino Superior"/>
    <s v="ORI"/>
    <x v="0"/>
    <m/>
    <x v="0"/>
    <x v="0"/>
    <x v="0"/>
    <x v="0"/>
    <x v="0"/>
    <x v="0"/>
    <x v="0"/>
    <x v="0"/>
    <x v="0"/>
    <x v="0"/>
    <x v="0"/>
    <s v="Comparticipação da Câmara com Ensino Superior"/>
    <x v="0"/>
    <x v="0"/>
    <x v="0"/>
    <x v="0"/>
    <x v="1"/>
    <x v="0"/>
    <x v="0"/>
    <x v="0"/>
    <x v="0"/>
    <x v="0"/>
    <x v="0"/>
    <x v="0"/>
    <s v="Subsídios monetários a favor do Sr. Wilson Semedo Gomes, para custear as despesas com formação, referente ao mêses de Janeiro, fevereiro, Março Abril e Maio de 2024, conforme nexo. "/>
  </r>
  <r>
    <x v="0"/>
    <n v="0"/>
    <n v="0"/>
    <n v="0"/>
    <n v="59840"/>
    <x v="3994"/>
    <x v="0"/>
    <x v="0"/>
    <x v="0"/>
    <s v="01.24.04.01.05"/>
    <x v="44"/>
    <x v="6"/>
    <x v="7"/>
    <s v="Segurança"/>
    <s v="01.24.04"/>
    <s v="Segurança"/>
    <s v="01.24.04"/>
    <x v="65"/>
    <x v="0"/>
    <x v="0"/>
    <x v="0"/>
    <x v="0"/>
    <x v="1"/>
    <x v="0"/>
    <x v="0"/>
    <x v="4"/>
    <s v="2024-06-03"/>
    <x v="1"/>
    <n v="59840"/>
    <x v="0"/>
    <m/>
    <x v="0"/>
    <m/>
    <x v="131"/>
    <n v="100479635"/>
    <x v="0"/>
    <x v="0"/>
    <s v="Formação de Bombeiros/Fiscais Municipais"/>
    <s v="ORI"/>
    <x v="0"/>
    <m/>
    <x v="0"/>
    <x v="0"/>
    <x v="0"/>
    <x v="0"/>
    <x v="0"/>
    <x v="0"/>
    <x v="0"/>
    <x v="0"/>
    <x v="0"/>
    <x v="0"/>
    <x v="0"/>
    <s v="Formação de Bombeiros/Fiscais Municipais"/>
    <x v="0"/>
    <x v="0"/>
    <x v="0"/>
    <x v="0"/>
    <x v="1"/>
    <x v="0"/>
    <x v="0"/>
    <x v="0"/>
    <x v="0"/>
    <x v="0"/>
    <x v="0"/>
    <x v="0"/>
    <s v="Pagamento referente a aquisição de almoços fornecidos aos formandos da Polícia Municipal da CMSM no período de 24 de abril a 24 maio  de 2024, conforme anexo.    "/>
  </r>
  <r>
    <x v="1"/>
    <n v="0"/>
    <n v="0"/>
    <n v="0"/>
    <n v="127500"/>
    <x v="3995"/>
    <x v="0"/>
    <x v="0"/>
    <x v="0"/>
    <s v="01.27.06.41"/>
    <x v="19"/>
    <x v="1"/>
    <x v="1"/>
    <s v="Requalificação Urbana e habitação"/>
    <s v="01.27.06"/>
    <s v="Requalificação Urbana e habitação"/>
    <s v="01.27.06"/>
    <x v="40"/>
    <x v="0"/>
    <x v="0"/>
    <x v="0"/>
    <x v="0"/>
    <x v="1"/>
    <x v="1"/>
    <x v="0"/>
    <x v="4"/>
    <s v="2024-06-07"/>
    <x v="1"/>
    <n v="127500"/>
    <x v="0"/>
    <m/>
    <x v="0"/>
    <m/>
    <x v="550"/>
    <n v="100479663"/>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trabalhos de reabilitação do jardim de Aguadinha em Ribeira de São Miguel, conforme anexo."/>
  </r>
  <r>
    <x v="1"/>
    <n v="0"/>
    <n v="0"/>
    <n v="0"/>
    <n v="22500"/>
    <x v="3995"/>
    <x v="0"/>
    <x v="0"/>
    <x v="0"/>
    <s v="01.27.06.41"/>
    <x v="19"/>
    <x v="1"/>
    <x v="1"/>
    <s v="Requalificação Urbana e habitação"/>
    <s v="01.27.06"/>
    <s v="Requalificação Urbana e habitação"/>
    <s v="01.27.06"/>
    <x v="40"/>
    <x v="0"/>
    <x v="0"/>
    <x v="0"/>
    <x v="0"/>
    <x v="1"/>
    <x v="1"/>
    <x v="0"/>
    <x v="4"/>
    <s v="2024-06-07"/>
    <x v="1"/>
    <n v="22500"/>
    <x v="0"/>
    <m/>
    <x v="0"/>
    <m/>
    <x v="2"/>
    <n v="100474696"/>
    <x v="0"/>
    <x v="1"/>
    <s v="Reabilitação de Jardins Infantis e Escolas do EBI"/>
    <s v="ORI"/>
    <x v="0"/>
    <s v="RJEBI"/>
    <x v="0"/>
    <x v="0"/>
    <x v="0"/>
    <x v="0"/>
    <x v="0"/>
    <x v="0"/>
    <x v="0"/>
    <x v="0"/>
    <x v="0"/>
    <x v="0"/>
    <x v="0"/>
    <s v="Reabilitação de Jardins Infantis e Escolas do EBI"/>
    <x v="0"/>
    <x v="0"/>
    <x v="0"/>
    <x v="0"/>
    <x v="1"/>
    <x v="0"/>
    <x v="0"/>
    <x v="0"/>
    <x v="0"/>
    <x v="0"/>
    <x v="1"/>
    <x v="0"/>
    <s v="Pagamento referente a trabalhos de reabilitação do jardim de Aguadinha em Ribeira de São Miguel, conforme anexo."/>
  </r>
  <r>
    <x v="1"/>
    <n v="0"/>
    <n v="0"/>
    <n v="0"/>
    <n v="1350"/>
    <x v="3996"/>
    <x v="0"/>
    <x v="0"/>
    <x v="0"/>
    <s v="01.25.02.23"/>
    <x v="12"/>
    <x v="3"/>
    <x v="3"/>
    <s v="desporto"/>
    <s v="01.25.02"/>
    <s v="desporto"/>
    <s v="01.25.02"/>
    <x v="1"/>
    <x v="0"/>
    <x v="0"/>
    <x v="0"/>
    <x v="0"/>
    <x v="1"/>
    <x v="1"/>
    <x v="0"/>
    <x v="4"/>
    <s v="2024-06-13"/>
    <x v="1"/>
    <n v="1350"/>
    <x v="0"/>
    <m/>
    <x v="0"/>
    <m/>
    <x v="2"/>
    <n v="100474696"/>
    <x v="0"/>
    <x v="1"/>
    <s v="Atividades desportivas e promoção do desporto no Concelho"/>
    <s v="ORI"/>
    <x v="0"/>
    <m/>
    <x v="0"/>
    <x v="0"/>
    <x v="0"/>
    <x v="0"/>
    <x v="0"/>
    <x v="0"/>
    <x v="0"/>
    <x v="0"/>
    <x v="0"/>
    <x v="0"/>
    <x v="0"/>
    <s v="Atividades desportivas e promoção do desporto no Concelho"/>
    <x v="0"/>
    <x v="0"/>
    <x v="0"/>
    <x v="0"/>
    <x v="1"/>
    <x v="0"/>
    <x v="0"/>
    <x v="0"/>
    <x v="0"/>
    <x v="0"/>
    <x v="1"/>
    <x v="0"/>
    <s v="Pagamento a favor de Aquilino Juvêncio Furtado Vaz, referente três deslocação feita com a equipa de futsal júnior da Ribeira de São Miguel para participação no torneiro de futsal realizado em Ribeireta, conforme anexo."/>
  </r>
  <r>
    <x v="1"/>
    <n v="0"/>
    <n v="0"/>
    <n v="0"/>
    <n v="7650"/>
    <x v="3996"/>
    <x v="0"/>
    <x v="0"/>
    <x v="0"/>
    <s v="01.25.02.23"/>
    <x v="12"/>
    <x v="3"/>
    <x v="3"/>
    <s v="desporto"/>
    <s v="01.25.02"/>
    <s v="desporto"/>
    <s v="01.25.02"/>
    <x v="1"/>
    <x v="0"/>
    <x v="0"/>
    <x v="0"/>
    <x v="0"/>
    <x v="1"/>
    <x v="1"/>
    <x v="0"/>
    <x v="4"/>
    <s v="2024-06-13"/>
    <x v="1"/>
    <n v="7650"/>
    <x v="0"/>
    <m/>
    <x v="0"/>
    <m/>
    <x v="551"/>
    <n v="100479666"/>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Aquilino Juvêncio Furtado Vaz, referente três deslocação feita com a equipa de futsal júnior da Ribeira de São Miguel para participação no torneiro de futsal realizado em Ribeireta, conforme anexo."/>
  </r>
  <r>
    <x v="0"/>
    <n v="0"/>
    <n v="0"/>
    <n v="0"/>
    <n v="2800"/>
    <x v="3997"/>
    <x v="0"/>
    <x v="0"/>
    <x v="0"/>
    <s v="03.16.16"/>
    <x v="24"/>
    <x v="0"/>
    <x v="0"/>
    <s v="Direção Ambiente e Saneamento "/>
    <s v="03.16.16"/>
    <s v="Direção Ambiente e Saneamento "/>
    <s v="03.16.16"/>
    <x v="3"/>
    <x v="0"/>
    <x v="0"/>
    <x v="1"/>
    <x v="0"/>
    <x v="0"/>
    <x v="0"/>
    <x v="0"/>
    <x v="4"/>
    <s v="2024-06-20"/>
    <x v="1"/>
    <n v="2800"/>
    <x v="0"/>
    <m/>
    <x v="0"/>
    <m/>
    <x v="174"/>
    <n v="100476021"/>
    <x v="0"/>
    <x v="0"/>
    <s v="Direção Ambiente e Saneamento "/>
    <s v="ORI"/>
    <x v="0"/>
    <m/>
    <x v="0"/>
    <x v="0"/>
    <x v="0"/>
    <x v="0"/>
    <x v="0"/>
    <x v="0"/>
    <x v="0"/>
    <x v="0"/>
    <x v="0"/>
    <x v="0"/>
    <x v="0"/>
    <s v="Direção Ambiente e Saneamento "/>
    <x v="0"/>
    <x v="0"/>
    <x v="0"/>
    <x v="0"/>
    <x v="0"/>
    <x v="0"/>
    <x v="0"/>
    <x v="0"/>
    <x v="0"/>
    <x v="0"/>
    <x v="0"/>
    <x v="0"/>
    <s v="Ajuda de custo a favor do senhor Edmilson Adriano Leal Tavares, pela sua deslocação a Praia nos dias 12 e 19 de junho de 2024, em missão de serviço, conforme anexo."/>
  </r>
  <r>
    <x v="0"/>
    <n v="0"/>
    <n v="0"/>
    <n v="0"/>
    <n v="5000"/>
    <x v="3998"/>
    <x v="0"/>
    <x v="0"/>
    <x v="0"/>
    <s v="01.25.05.12"/>
    <x v="10"/>
    <x v="3"/>
    <x v="3"/>
    <s v="Saúde"/>
    <s v="01.25.05"/>
    <s v="Saúde"/>
    <s v="01.25.05"/>
    <x v="7"/>
    <x v="0"/>
    <x v="4"/>
    <x v="4"/>
    <x v="0"/>
    <x v="1"/>
    <x v="0"/>
    <x v="0"/>
    <x v="4"/>
    <s v="2024-06-21"/>
    <x v="1"/>
    <n v="5000"/>
    <x v="0"/>
    <m/>
    <x v="0"/>
    <m/>
    <x v="552"/>
    <n v="100479676"/>
    <x v="0"/>
    <x v="0"/>
    <s v="Promoção e Inclusão Social"/>
    <s v="ORI"/>
    <x v="0"/>
    <m/>
    <x v="0"/>
    <x v="0"/>
    <x v="0"/>
    <x v="0"/>
    <x v="0"/>
    <x v="0"/>
    <x v="0"/>
    <x v="0"/>
    <x v="0"/>
    <x v="0"/>
    <x v="0"/>
    <s v="Promoção e Inclusão Social"/>
    <x v="0"/>
    <x v="0"/>
    <x v="0"/>
    <x v="0"/>
    <x v="1"/>
    <x v="0"/>
    <x v="0"/>
    <x v="0"/>
    <x v="0"/>
    <x v="0"/>
    <x v="0"/>
    <x v="0"/>
    <s v="Apoio a favor da senhora Amélia Maria Semedo Monteiro, comparticipação para atividades religioso &quot;Radio Maria&quot;, conforme anexo."/>
  </r>
  <r>
    <x v="0"/>
    <n v="0"/>
    <n v="0"/>
    <n v="0"/>
    <n v="23382"/>
    <x v="3999"/>
    <x v="0"/>
    <x v="1"/>
    <x v="0"/>
    <s v="80.02.01"/>
    <x v="2"/>
    <x v="2"/>
    <x v="2"/>
    <s v="Retenções Iur"/>
    <s v="80.02.01"/>
    <s v="Retenções Iur"/>
    <s v="80.02.01"/>
    <x v="2"/>
    <x v="0"/>
    <x v="1"/>
    <x v="0"/>
    <x v="1"/>
    <x v="2"/>
    <x v="2"/>
    <x v="0"/>
    <x v="4"/>
    <s v="2024-06-19"/>
    <x v="1"/>
    <n v="23382"/>
    <x v="0"/>
    <m/>
    <x v="0"/>
    <m/>
    <x v="2"/>
    <n v="100474696"/>
    <x v="0"/>
    <x v="0"/>
    <s v="Retenções Iur"/>
    <s v="ORI"/>
    <x v="0"/>
    <s v="RIUR"/>
    <x v="0"/>
    <x v="0"/>
    <x v="0"/>
    <x v="0"/>
    <x v="0"/>
    <x v="0"/>
    <x v="0"/>
    <x v="0"/>
    <x v="0"/>
    <x v="0"/>
    <x v="0"/>
    <s v="Retenções Iur"/>
    <x v="0"/>
    <x v="0"/>
    <x v="0"/>
    <x v="0"/>
    <x v="2"/>
    <x v="0"/>
    <x v="0"/>
    <x v="0"/>
    <x v="0"/>
    <x v="1"/>
    <x v="0"/>
    <x v="0"/>
    <s v="RETENCAO OT"/>
  </r>
  <r>
    <x v="2"/>
    <n v="0"/>
    <n v="0"/>
    <n v="0"/>
    <n v="34293"/>
    <x v="4000"/>
    <x v="0"/>
    <x v="0"/>
    <x v="0"/>
    <s v="80.02.10.01"/>
    <x v="16"/>
    <x v="2"/>
    <x v="2"/>
    <s v="Outros"/>
    <s v="80.02.10"/>
    <s v="Outros"/>
    <s v="80.02.10"/>
    <x v="66"/>
    <x v="0"/>
    <x v="5"/>
    <x v="13"/>
    <x v="1"/>
    <x v="2"/>
    <x v="0"/>
    <x v="0"/>
    <x v="4"/>
    <s v="2024-06-19"/>
    <x v="1"/>
    <n v="3429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90"/>
    <x v="4001"/>
    <x v="0"/>
    <x v="1"/>
    <x v="0"/>
    <s v="80.02.10.02"/>
    <x v="42"/>
    <x v="2"/>
    <x v="2"/>
    <s v="Outros"/>
    <s v="80.02.10"/>
    <s v="Outros"/>
    <s v="80.02.10"/>
    <x v="67"/>
    <x v="0"/>
    <x v="1"/>
    <x v="0"/>
    <x v="1"/>
    <x v="2"/>
    <x v="2"/>
    <x v="0"/>
    <x v="4"/>
    <s v="2024-06-19"/>
    <x v="1"/>
    <n v="190"/>
    <x v="0"/>
    <m/>
    <x v="0"/>
    <m/>
    <x v="16"/>
    <n v="100474707"/>
    <x v="0"/>
    <x v="0"/>
    <s v="Retençoes STAPS"/>
    <s v="ORI"/>
    <x v="0"/>
    <s v="RSND"/>
    <x v="0"/>
    <x v="0"/>
    <x v="0"/>
    <x v="0"/>
    <x v="0"/>
    <x v="0"/>
    <x v="0"/>
    <x v="0"/>
    <x v="0"/>
    <x v="0"/>
    <x v="0"/>
    <s v="Retençoes STAPS"/>
    <x v="0"/>
    <x v="0"/>
    <x v="0"/>
    <x v="0"/>
    <x v="2"/>
    <x v="0"/>
    <x v="0"/>
    <x v="0"/>
    <x v="0"/>
    <x v="1"/>
    <x v="0"/>
    <x v="0"/>
    <s v="RETENCAO OT"/>
  </r>
  <r>
    <x v="0"/>
    <n v="0"/>
    <n v="0"/>
    <n v="0"/>
    <n v="4348"/>
    <x v="4002"/>
    <x v="0"/>
    <x v="1"/>
    <x v="0"/>
    <s v="80.02.10.26"/>
    <x v="13"/>
    <x v="2"/>
    <x v="2"/>
    <s v="Outros"/>
    <s v="80.02.10"/>
    <s v="Outros"/>
    <s v="80.02.10"/>
    <x v="34"/>
    <x v="0"/>
    <x v="1"/>
    <x v="9"/>
    <x v="1"/>
    <x v="2"/>
    <x v="2"/>
    <x v="0"/>
    <x v="4"/>
    <s v="2024-06-19"/>
    <x v="1"/>
    <n v="4348"/>
    <x v="0"/>
    <m/>
    <x v="0"/>
    <m/>
    <x v="15"/>
    <n v="100479277"/>
    <x v="0"/>
    <x v="0"/>
    <s v="Retenção Sansung"/>
    <s v="ORI"/>
    <x v="0"/>
    <s v="RS"/>
    <x v="0"/>
    <x v="0"/>
    <x v="0"/>
    <x v="0"/>
    <x v="0"/>
    <x v="0"/>
    <x v="0"/>
    <x v="0"/>
    <x v="0"/>
    <x v="0"/>
    <x v="0"/>
    <s v="Retenção Sansung"/>
    <x v="0"/>
    <x v="0"/>
    <x v="0"/>
    <x v="0"/>
    <x v="2"/>
    <x v="0"/>
    <x v="0"/>
    <x v="0"/>
    <x v="0"/>
    <x v="1"/>
    <x v="0"/>
    <x v="0"/>
    <s v="RETENCAO OT"/>
  </r>
  <r>
    <x v="0"/>
    <n v="0"/>
    <n v="0"/>
    <n v="0"/>
    <n v="47739"/>
    <x v="4003"/>
    <x v="0"/>
    <x v="1"/>
    <x v="0"/>
    <s v="80.02.01"/>
    <x v="2"/>
    <x v="2"/>
    <x v="2"/>
    <s v="Retenções Iur"/>
    <s v="80.02.01"/>
    <s v="Retenções Iur"/>
    <s v="80.02.01"/>
    <x v="2"/>
    <x v="0"/>
    <x v="1"/>
    <x v="0"/>
    <x v="1"/>
    <x v="2"/>
    <x v="2"/>
    <x v="0"/>
    <x v="4"/>
    <s v="2024-06-19"/>
    <x v="1"/>
    <n v="47739"/>
    <x v="0"/>
    <m/>
    <x v="0"/>
    <m/>
    <x v="2"/>
    <n v="100474696"/>
    <x v="0"/>
    <x v="0"/>
    <s v="Retenções Iur"/>
    <s v="ORI"/>
    <x v="0"/>
    <s v="RIUR"/>
    <x v="0"/>
    <x v="0"/>
    <x v="0"/>
    <x v="0"/>
    <x v="0"/>
    <x v="0"/>
    <x v="0"/>
    <x v="0"/>
    <x v="0"/>
    <x v="0"/>
    <x v="0"/>
    <s v="Retenções Iur"/>
    <x v="0"/>
    <x v="0"/>
    <x v="0"/>
    <x v="0"/>
    <x v="2"/>
    <x v="0"/>
    <x v="0"/>
    <x v="0"/>
    <x v="0"/>
    <x v="1"/>
    <x v="0"/>
    <x v="0"/>
    <s v="RETENCAO OT"/>
  </r>
  <r>
    <x v="0"/>
    <n v="0"/>
    <n v="0"/>
    <n v="0"/>
    <n v="9000"/>
    <x v="4004"/>
    <x v="0"/>
    <x v="1"/>
    <x v="0"/>
    <s v="80.02.10.03"/>
    <x v="43"/>
    <x v="2"/>
    <x v="2"/>
    <s v="Outros"/>
    <s v="80.02.10"/>
    <s v="Outros"/>
    <s v="80.02.10"/>
    <x v="68"/>
    <x v="0"/>
    <x v="1"/>
    <x v="0"/>
    <x v="1"/>
    <x v="2"/>
    <x v="2"/>
    <x v="0"/>
    <x v="4"/>
    <s v="2024-06-19"/>
    <x v="1"/>
    <n v="9000"/>
    <x v="0"/>
    <m/>
    <x v="0"/>
    <m/>
    <x v="67"/>
    <n v="100474708"/>
    <x v="0"/>
    <x v="0"/>
    <s v="Retençoes Pensao Alimenticia"/>
    <s v="ORI"/>
    <x v="0"/>
    <s v="RPA"/>
    <x v="0"/>
    <x v="0"/>
    <x v="0"/>
    <x v="0"/>
    <x v="0"/>
    <x v="0"/>
    <x v="0"/>
    <x v="0"/>
    <x v="0"/>
    <x v="0"/>
    <x v="0"/>
    <s v="Retençoes Pensao Alimenticia"/>
    <x v="0"/>
    <x v="0"/>
    <x v="0"/>
    <x v="0"/>
    <x v="2"/>
    <x v="0"/>
    <x v="0"/>
    <x v="0"/>
    <x v="0"/>
    <x v="1"/>
    <x v="0"/>
    <x v="0"/>
    <s v="RETENCAO OT"/>
  </r>
  <r>
    <x v="2"/>
    <n v="0"/>
    <n v="0"/>
    <n v="0"/>
    <n v="58405"/>
    <x v="4005"/>
    <x v="0"/>
    <x v="0"/>
    <x v="0"/>
    <s v="80.02.10.01"/>
    <x v="16"/>
    <x v="2"/>
    <x v="2"/>
    <s v="Outros"/>
    <s v="80.02.10"/>
    <s v="Outros"/>
    <s v="80.02.10"/>
    <x v="66"/>
    <x v="0"/>
    <x v="5"/>
    <x v="13"/>
    <x v="1"/>
    <x v="2"/>
    <x v="0"/>
    <x v="0"/>
    <x v="4"/>
    <s v="2024-06-19"/>
    <x v="1"/>
    <n v="58405"/>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40"/>
    <x v="4006"/>
    <x v="0"/>
    <x v="1"/>
    <x v="0"/>
    <s v="80.02.10.24"/>
    <x v="47"/>
    <x v="2"/>
    <x v="2"/>
    <s v="Outros"/>
    <s v="80.02.10"/>
    <s v="Outros"/>
    <s v="80.02.10"/>
    <x v="67"/>
    <x v="0"/>
    <x v="1"/>
    <x v="0"/>
    <x v="1"/>
    <x v="2"/>
    <x v="2"/>
    <x v="0"/>
    <x v="4"/>
    <s v="2024-06-19"/>
    <x v="1"/>
    <n v="1040"/>
    <x v="0"/>
    <m/>
    <x v="0"/>
    <m/>
    <x v="18"/>
    <n v="100478987"/>
    <x v="0"/>
    <x v="0"/>
    <s v="Retenções SIACSA"/>
    <s v="ORI"/>
    <x v="0"/>
    <s v="SIACSA"/>
    <x v="0"/>
    <x v="0"/>
    <x v="0"/>
    <x v="0"/>
    <x v="0"/>
    <x v="0"/>
    <x v="0"/>
    <x v="0"/>
    <x v="0"/>
    <x v="0"/>
    <x v="0"/>
    <s v="Retenções SIACSA"/>
    <x v="0"/>
    <x v="0"/>
    <x v="0"/>
    <x v="0"/>
    <x v="2"/>
    <x v="0"/>
    <x v="0"/>
    <x v="0"/>
    <x v="0"/>
    <x v="1"/>
    <x v="0"/>
    <x v="0"/>
    <s v="RETENCAO OT"/>
  </r>
  <r>
    <x v="0"/>
    <n v="0"/>
    <n v="0"/>
    <n v="0"/>
    <n v="5448"/>
    <x v="4007"/>
    <x v="0"/>
    <x v="1"/>
    <x v="0"/>
    <s v="80.02.10.26"/>
    <x v="13"/>
    <x v="2"/>
    <x v="2"/>
    <s v="Outros"/>
    <s v="80.02.10"/>
    <s v="Outros"/>
    <s v="80.02.10"/>
    <x v="34"/>
    <x v="0"/>
    <x v="1"/>
    <x v="9"/>
    <x v="1"/>
    <x v="2"/>
    <x v="2"/>
    <x v="0"/>
    <x v="4"/>
    <s v="2024-06-19"/>
    <x v="1"/>
    <n v="5448"/>
    <x v="0"/>
    <m/>
    <x v="0"/>
    <m/>
    <x v="15"/>
    <n v="100479277"/>
    <x v="0"/>
    <x v="0"/>
    <s v="Retenção Sansung"/>
    <s v="ORI"/>
    <x v="0"/>
    <s v="RS"/>
    <x v="0"/>
    <x v="0"/>
    <x v="0"/>
    <x v="0"/>
    <x v="0"/>
    <x v="0"/>
    <x v="0"/>
    <x v="0"/>
    <x v="0"/>
    <x v="0"/>
    <x v="0"/>
    <s v="Retenção Sansung"/>
    <x v="0"/>
    <x v="0"/>
    <x v="0"/>
    <x v="0"/>
    <x v="2"/>
    <x v="0"/>
    <x v="0"/>
    <x v="0"/>
    <x v="0"/>
    <x v="1"/>
    <x v="0"/>
    <x v="0"/>
    <s v="RETENCAO OT"/>
  </r>
  <r>
    <x v="0"/>
    <n v="0"/>
    <n v="0"/>
    <n v="0"/>
    <n v="10834"/>
    <x v="4008"/>
    <x v="0"/>
    <x v="1"/>
    <x v="0"/>
    <s v="80.02.01"/>
    <x v="2"/>
    <x v="2"/>
    <x v="2"/>
    <s v="Retenções Iur"/>
    <s v="80.02.01"/>
    <s v="Retenções Iur"/>
    <s v="80.02.01"/>
    <x v="2"/>
    <x v="0"/>
    <x v="1"/>
    <x v="0"/>
    <x v="1"/>
    <x v="2"/>
    <x v="2"/>
    <x v="0"/>
    <x v="4"/>
    <s v="2024-06-19"/>
    <x v="1"/>
    <n v="10834"/>
    <x v="0"/>
    <m/>
    <x v="0"/>
    <m/>
    <x v="2"/>
    <n v="100474696"/>
    <x v="0"/>
    <x v="0"/>
    <s v="Retenções Iur"/>
    <s v="ORI"/>
    <x v="0"/>
    <s v="RIUR"/>
    <x v="0"/>
    <x v="0"/>
    <x v="0"/>
    <x v="0"/>
    <x v="0"/>
    <x v="0"/>
    <x v="0"/>
    <x v="0"/>
    <x v="0"/>
    <x v="0"/>
    <x v="0"/>
    <s v="Retenções Iur"/>
    <x v="0"/>
    <x v="0"/>
    <x v="0"/>
    <x v="0"/>
    <x v="2"/>
    <x v="0"/>
    <x v="0"/>
    <x v="0"/>
    <x v="0"/>
    <x v="1"/>
    <x v="0"/>
    <x v="0"/>
    <s v="RETENCAO OT"/>
  </r>
  <r>
    <x v="2"/>
    <n v="0"/>
    <n v="0"/>
    <n v="0"/>
    <n v="8213"/>
    <x v="4009"/>
    <x v="0"/>
    <x v="0"/>
    <x v="0"/>
    <s v="80.02.10.01"/>
    <x v="16"/>
    <x v="2"/>
    <x v="2"/>
    <s v="Outros"/>
    <s v="80.02.10"/>
    <s v="Outros"/>
    <s v="80.02.10"/>
    <x v="66"/>
    <x v="0"/>
    <x v="5"/>
    <x v="13"/>
    <x v="1"/>
    <x v="2"/>
    <x v="0"/>
    <x v="0"/>
    <x v="4"/>
    <s v="2024-06-19"/>
    <x v="1"/>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600"/>
    <x v="4010"/>
    <x v="0"/>
    <x v="0"/>
    <x v="0"/>
    <s v="03.16.15"/>
    <x v="0"/>
    <x v="0"/>
    <x v="0"/>
    <s v="Direção Financeira"/>
    <s v="03.16.15"/>
    <s v="Direção Financeira"/>
    <s v="03.16.15"/>
    <x v="0"/>
    <x v="0"/>
    <x v="0"/>
    <x v="0"/>
    <x v="0"/>
    <x v="0"/>
    <x v="0"/>
    <x v="0"/>
    <x v="0"/>
    <s v="2024-01-30"/>
    <x v="0"/>
    <n v="1600"/>
    <x v="0"/>
    <m/>
    <x v="0"/>
    <m/>
    <x v="72"/>
    <n v="100393611"/>
    <x v="0"/>
    <x v="0"/>
    <s v="Direção Financeira"/>
    <s v="ORI"/>
    <x v="0"/>
    <m/>
    <x v="0"/>
    <x v="0"/>
    <x v="0"/>
    <x v="0"/>
    <x v="0"/>
    <x v="0"/>
    <x v="0"/>
    <x v="0"/>
    <x v="0"/>
    <x v="0"/>
    <x v="0"/>
    <s v="Direção Financeira"/>
    <x v="0"/>
    <x v="0"/>
    <x v="0"/>
    <x v="0"/>
    <x v="0"/>
    <x v="0"/>
    <x v="0"/>
    <x v="0"/>
    <x v="0"/>
    <x v="0"/>
    <x v="0"/>
    <x v="0"/>
    <s v="Pagamento a favor da Casa Guga Comercio e REP, LDA, para a aquisição d filtro de óleo e filtro de gasóleo para a viatura ST-27-UL afeto as obras da CMSM, conforme anexo."/>
  </r>
  <r>
    <x v="0"/>
    <n v="0"/>
    <n v="0"/>
    <n v="0"/>
    <n v="22500"/>
    <x v="4011"/>
    <x v="0"/>
    <x v="1"/>
    <x v="0"/>
    <s v="80.02.01"/>
    <x v="2"/>
    <x v="2"/>
    <x v="2"/>
    <s v="Retenções Iur"/>
    <s v="80.02.01"/>
    <s v="Retenções Iur"/>
    <s v="80.02.01"/>
    <x v="2"/>
    <x v="0"/>
    <x v="1"/>
    <x v="0"/>
    <x v="1"/>
    <x v="2"/>
    <x v="2"/>
    <x v="0"/>
    <x v="0"/>
    <s v="2024-01-23"/>
    <x v="0"/>
    <n v="22500"/>
    <x v="0"/>
    <m/>
    <x v="0"/>
    <m/>
    <x v="2"/>
    <n v="100474696"/>
    <x v="0"/>
    <x v="0"/>
    <s v="Retenções Iur"/>
    <s v="ORI"/>
    <x v="0"/>
    <s v="RIUR"/>
    <x v="0"/>
    <x v="0"/>
    <x v="0"/>
    <x v="0"/>
    <x v="0"/>
    <x v="0"/>
    <x v="0"/>
    <x v="0"/>
    <x v="0"/>
    <x v="0"/>
    <x v="0"/>
    <s v="Retenções Iur"/>
    <x v="0"/>
    <x v="0"/>
    <x v="0"/>
    <x v="0"/>
    <x v="2"/>
    <x v="0"/>
    <x v="0"/>
    <x v="0"/>
    <x v="0"/>
    <x v="1"/>
    <x v="0"/>
    <x v="0"/>
    <s v="RETENCAO OT"/>
  </r>
  <r>
    <x v="1"/>
    <n v="0"/>
    <n v="0"/>
    <n v="0"/>
    <n v="252679"/>
    <x v="4012"/>
    <x v="0"/>
    <x v="0"/>
    <x v="0"/>
    <s v="01.28.01.08"/>
    <x v="15"/>
    <x v="4"/>
    <x v="5"/>
    <s v="Habitação Social"/>
    <s v="01.28.01"/>
    <s v="Habitação Social"/>
    <s v="01.28.01"/>
    <x v="1"/>
    <x v="0"/>
    <x v="0"/>
    <x v="0"/>
    <x v="0"/>
    <x v="1"/>
    <x v="1"/>
    <x v="0"/>
    <x v="0"/>
    <s v="2024-01-03"/>
    <x v="0"/>
    <n v="252679"/>
    <x v="0"/>
    <m/>
    <x v="0"/>
    <m/>
    <x v="447"/>
    <n v="100478984"/>
    <x v="0"/>
    <x v="0"/>
    <s v="Habitações Sociais"/>
    <s v="ORI"/>
    <x v="0"/>
    <s v="HS"/>
    <x v="0"/>
    <x v="0"/>
    <x v="0"/>
    <x v="0"/>
    <x v="0"/>
    <x v="0"/>
    <x v="0"/>
    <x v="0"/>
    <x v="0"/>
    <x v="0"/>
    <x v="0"/>
    <s v="Habitações Sociais"/>
    <x v="0"/>
    <x v="0"/>
    <x v="0"/>
    <x v="0"/>
    <x v="1"/>
    <x v="0"/>
    <x v="0"/>
    <x v="0"/>
    <x v="0"/>
    <x v="0"/>
    <x v="0"/>
    <x v="0"/>
    <s v="Pagamento a favor de Madesilar Comércio e Industria Lda. referente a aquisição de matérias de construção para habitação, conforme anexo."/>
  </r>
  <r>
    <x v="0"/>
    <n v="0"/>
    <n v="0"/>
    <n v="0"/>
    <n v="50000"/>
    <x v="4013"/>
    <x v="0"/>
    <x v="0"/>
    <x v="0"/>
    <s v="01.25.01.12"/>
    <x v="54"/>
    <x v="3"/>
    <x v="3"/>
    <s v="Educação"/>
    <s v="01.25.01"/>
    <s v="Educação"/>
    <s v="01.25.01"/>
    <x v="4"/>
    <x v="0"/>
    <x v="2"/>
    <x v="2"/>
    <x v="0"/>
    <x v="1"/>
    <x v="0"/>
    <x v="0"/>
    <x v="0"/>
    <s v="2024-01-09"/>
    <x v="0"/>
    <n v="50000"/>
    <x v="0"/>
    <m/>
    <x v="0"/>
    <m/>
    <x v="553"/>
    <n v="100475359"/>
    <x v="0"/>
    <x v="0"/>
    <s v="Comparticipação da Câmara com Ensino Superior"/>
    <s v="ORI"/>
    <x v="0"/>
    <m/>
    <x v="0"/>
    <x v="0"/>
    <x v="0"/>
    <x v="0"/>
    <x v="0"/>
    <x v="0"/>
    <x v="0"/>
    <x v="0"/>
    <x v="0"/>
    <x v="0"/>
    <x v="0"/>
    <s v="Comparticipação da Câmara com Ensino Superior"/>
    <x v="0"/>
    <x v="0"/>
    <x v="0"/>
    <x v="0"/>
    <x v="1"/>
    <x v="0"/>
    <x v="0"/>
    <x v="0"/>
    <x v="0"/>
    <x v="0"/>
    <x v="0"/>
    <x v="0"/>
    <s v="Pagamento a favor da Universidade de Santiago, referente ao apoio pagamento propina do estudante Jailson Miranda, conforme anexo."/>
  </r>
  <r>
    <x v="1"/>
    <n v="0"/>
    <n v="0"/>
    <n v="0"/>
    <n v="46000"/>
    <x v="4014"/>
    <x v="0"/>
    <x v="0"/>
    <x v="0"/>
    <s v="01.27.06.80"/>
    <x v="1"/>
    <x v="1"/>
    <x v="1"/>
    <s v="Requalificação Urbana e habitação"/>
    <s v="01.27.06"/>
    <s v="Requalificação Urbana e habitação"/>
    <s v="01.27.06"/>
    <x v="1"/>
    <x v="0"/>
    <x v="0"/>
    <x v="0"/>
    <x v="0"/>
    <x v="1"/>
    <x v="1"/>
    <x v="0"/>
    <x v="0"/>
    <s v="2024-01-24"/>
    <x v="0"/>
    <n v="46000"/>
    <x v="0"/>
    <m/>
    <x v="0"/>
    <m/>
    <x v="341"/>
    <n v="100479078"/>
    <x v="0"/>
    <x v="0"/>
    <s v="Requalificação Urbana de Veneza"/>
    <s v="ORI"/>
    <x v="0"/>
    <m/>
    <x v="0"/>
    <x v="0"/>
    <x v="0"/>
    <x v="0"/>
    <x v="0"/>
    <x v="0"/>
    <x v="0"/>
    <x v="0"/>
    <x v="0"/>
    <x v="0"/>
    <x v="0"/>
    <s v="Requalificação Urbana de Veneza"/>
    <x v="0"/>
    <x v="0"/>
    <x v="0"/>
    <x v="0"/>
    <x v="1"/>
    <x v="0"/>
    <x v="0"/>
    <x v="0"/>
    <x v="0"/>
    <x v="0"/>
    <x v="0"/>
    <x v="0"/>
    <s v="Pagamento referente a aluguer de Betoneira e Motor Elétrico para a realização dos trabalhos na obras de requalificação urbana e ambiental de praia de Veneza, conforme anexo."/>
  </r>
  <r>
    <x v="0"/>
    <n v="0"/>
    <n v="0"/>
    <n v="0"/>
    <n v="69835"/>
    <x v="4015"/>
    <x v="0"/>
    <x v="0"/>
    <x v="0"/>
    <s v="01.25.04.22"/>
    <x v="7"/>
    <x v="3"/>
    <x v="3"/>
    <s v="Cultura"/>
    <s v="01.25.04"/>
    <s v="Cultura"/>
    <s v="01.25.04"/>
    <x v="4"/>
    <x v="0"/>
    <x v="2"/>
    <x v="2"/>
    <x v="0"/>
    <x v="1"/>
    <x v="0"/>
    <x v="0"/>
    <x v="2"/>
    <s v="2024-02-12"/>
    <x v="0"/>
    <n v="69835"/>
    <x v="0"/>
    <m/>
    <x v="0"/>
    <m/>
    <x v="115"/>
    <n v="10047832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refeições servidas, conforme propostas em anexo. "/>
  </r>
  <r>
    <x v="0"/>
    <n v="0"/>
    <n v="0"/>
    <n v="0"/>
    <n v="56131"/>
    <x v="4016"/>
    <x v="0"/>
    <x v="0"/>
    <x v="0"/>
    <s v="01.27.02.11"/>
    <x v="18"/>
    <x v="1"/>
    <x v="1"/>
    <s v="Saneamento básico"/>
    <s v="01.27.02"/>
    <s v="Saneamento básico"/>
    <s v="01.27.02"/>
    <x v="4"/>
    <x v="0"/>
    <x v="2"/>
    <x v="2"/>
    <x v="0"/>
    <x v="1"/>
    <x v="0"/>
    <x v="0"/>
    <x v="2"/>
    <s v="2024-02-23"/>
    <x v="0"/>
    <n v="56131"/>
    <x v="0"/>
    <m/>
    <x v="0"/>
    <m/>
    <x v="2"/>
    <n v="100474696"/>
    <x v="0"/>
    <x v="1"/>
    <s v="Reforço do saneamento básico"/>
    <s v="ORI"/>
    <x v="0"/>
    <m/>
    <x v="0"/>
    <x v="0"/>
    <x v="0"/>
    <x v="0"/>
    <x v="0"/>
    <x v="0"/>
    <x v="0"/>
    <x v="0"/>
    <x v="0"/>
    <x v="0"/>
    <x v="0"/>
    <s v="Reforço do saneamento básico"/>
    <x v="0"/>
    <x v="0"/>
    <x v="0"/>
    <x v="0"/>
    <x v="1"/>
    <x v="0"/>
    <x v="0"/>
    <x v="0"/>
    <x v="0"/>
    <x v="0"/>
    <x v="1"/>
    <x v="0"/>
    <s v="Pagamento prestação de serviço em reforço saneamento básico referente ao mês de fevereiro 2024, conforme anexo."/>
  </r>
  <r>
    <x v="0"/>
    <n v="0"/>
    <n v="0"/>
    <n v="0"/>
    <n v="2431"/>
    <x v="4016"/>
    <x v="0"/>
    <x v="0"/>
    <x v="0"/>
    <s v="01.27.02.11"/>
    <x v="18"/>
    <x v="1"/>
    <x v="1"/>
    <s v="Saneamento básico"/>
    <s v="01.27.02"/>
    <s v="Saneamento básico"/>
    <s v="01.27.02"/>
    <x v="4"/>
    <x v="0"/>
    <x v="2"/>
    <x v="2"/>
    <x v="0"/>
    <x v="1"/>
    <x v="0"/>
    <x v="0"/>
    <x v="2"/>
    <s v="2024-02-23"/>
    <x v="0"/>
    <n v="2431"/>
    <x v="0"/>
    <m/>
    <x v="0"/>
    <m/>
    <x v="15"/>
    <n v="100479277"/>
    <x v="0"/>
    <x v="2"/>
    <s v="Reforço do saneamento básico"/>
    <s v="ORI"/>
    <x v="0"/>
    <m/>
    <x v="0"/>
    <x v="0"/>
    <x v="0"/>
    <x v="0"/>
    <x v="0"/>
    <x v="0"/>
    <x v="0"/>
    <x v="0"/>
    <x v="0"/>
    <x v="0"/>
    <x v="0"/>
    <s v="Reforço do saneamento básico"/>
    <x v="0"/>
    <x v="0"/>
    <x v="0"/>
    <x v="0"/>
    <x v="1"/>
    <x v="0"/>
    <x v="0"/>
    <x v="0"/>
    <x v="0"/>
    <x v="0"/>
    <x v="2"/>
    <x v="0"/>
    <s v="Pagamento prestação de serviço em reforço saneamento básico referente ao mês de fevereiro 2024, conforme anexo."/>
  </r>
  <r>
    <x v="0"/>
    <n v="0"/>
    <n v="0"/>
    <n v="0"/>
    <n v="315644"/>
    <x v="4016"/>
    <x v="0"/>
    <x v="0"/>
    <x v="0"/>
    <s v="01.27.02.11"/>
    <x v="18"/>
    <x v="1"/>
    <x v="1"/>
    <s v="Saneamento básico"/>
    <s v="01.27.02"/>
    <s v="Saneamento básico"/>
    <s v="01.27.02"/>
    <x v="4"/>
    <x v="0"/>
    <x v="2"/>
    <x v="2"/>
    <x v="0"/>
    <x v="1"/>
    <x v="0"/>
    <x v="0"/>
    <x v="2"/>
    <s v="2024-02-23"/>
    <x v="0"/>
    <n v="315644"/>
    <x v="0"/>
    <m/>
    <x v="0"/>
    <m/>
    <x v="6"/>
    <n v="100474914"/>
    <x v="0"/>
    <x v="0"/>
    <s v="Reforço do saneamento básico"/>
    <s v="ORI"/>
    <x v="0"/>
    <m/>
    <x v="0"/>
    <x v="0"/>
    <x v="0"/>
    <x v="0"/>
    <x v="0"/>
    <x v="0"/>
    <x v="0"/>
    <x v="0"/>
    <x v="0"/>
    <x v="0"/>
    <x v="0"/>
    <s v="Reforço do saneamento básico"/>
    <x v="0"/>
    <x v="0"/>
    <x v="0"/>
    <x v="0"/>
    <x v="1"/>
    <x v="0"/>
    <x v="0"/>
    <x v="0"/>
    <x v="0"/>
    <x v="0"/>
    <x v="0"/>
    <x v="0"/>
    <s v="Pagamento prestação de serviço em reforço saneamento básico referente ao mês de fevereiro 2024, conforme anexo."/>
  </r>
  <r>
    <x v="0"/>
    <n v="0"/>
    <n v="0"/>
    <n v="0"/>
    <n v="162005"/>
    <x v="4017"/>
    <x v="0"/>
    <x v="0"/>
    <x v="0"/>
    <s v="03.16.15"/>
    <x v="0"/>
    <x v="0"/>
    <x v="0"/>
    <s v="Direção Financeira"/>
    <s v="03.16.15"/>
    <s v="Direção Financeira"/>
    <s v="03.16.15"/>
    <x v="5"/>
    <x v="0"/>
    <x v="0"/>
    <x v="1"/>
    <x v="0"/>
    <x v="0"/>
    <x v="0"/>
    <x v="0"/>
    <x v="2"/>
    <s v="2024-02-26"/>
    <x v="0"/>
    <n v="162005"/>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fevereiro 2024, conforme anexo."/>
  </r>
  <r>
    <x v="0"/>
    <n v="0"/>
    <n v="0"/>
    <n v="0"/>
    <n v="4727"/>
    <x v="4017"/>
    <x v="0"/>
    <x v="0"/>
    <x v="0"/>
    <s v="03.16.15"/>
    <x v="0"/>
    <x v="0"/>
    <x v="0"/>
    <s v="Direção Financeira"/>
    <s v="03.16.15"/>
    <s v="Direção Financeira"/>
    <s v="03.16.15"/>
    <x v="28"/>
    <x v="0"/>
    <x v="0"/>
    <x v="0"/>
    <x v="0"/>
    <x v="0"/>
    <x v="0"/>
    <x v="0"/>
    <x v="2"/>
    <s v="2024-02-26"/>
    <x v="0"/>
    <n v="4727"/>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fevereiro 2024, conforme anexo."/>
  </r>
  <r>
    <x v="0"/>
    <n v="0"/>
    <n v="0"/>
    <n v="0"/>
    <n v="6342"/>
    <x v="4017"/>
    <x v="0"/>
    <x v="0"/>
    <x v="0"/>
    <s v="03.16.15"/>
    <x v="0"/>
    <x v="0"/>
    <x v="0"/>
    <s v="Direção Financeira"/>
    <s v="03.16.15"/>
    <s v="Direção Financeira"/>
    <s v="03.16.15"/>
    <x v="5"/>
    <x v="0"/>
    <x v="0"/>
    <x v="1"/>
    <x v="0"/>
    <x v="0"/>
    <x v="0"/>
    <x v="0"/>
    <x v="2"/>
    <s v="2024-02-26"/>
    <x v="0"/>
    <n v="6342"/>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fevereiro 2024, conforme anexo."/>
  </r>
  <r>
    <x v="0"/>
    <n v="0"/>
    <n v="0"/>
    <n v="0"/>
    <n v="186"/>
    <x v="4017"/>
    <x v="0"/>
    <x v="0"/>
    <x v="0"/>
    <s v="03.16.15"/>
    <x v="0"/>
    <x v="0"/>
    <x v="0"/>
    <s v="Direção Financeira"/>
    <s v="03.16.15"/>
    <s v="Direção Financeira"/>
    <s v="03.16.15"/>
    <x v="28"/>
    <x v="0"/>
    <x v="0"/>
    <x v="0"/>
    <x v="0"/>
    <x v="0"/>
    <x v="0"/>
    <x v="0"/>
    <x v="2"/>
    <s v="2024-02-26"/>
    <x v="0"/>
    <n v="186"/>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fevereiro 2024, conforme anexo."/>
  </r>
  <r>
    <x v="0"/>
    <n v="0"/>
    <n v="0"/>
    <n v="0"/>
    <n v="943214"/>
    <x v="4017"/>
    <x v="0"/>
    <x v="0"/>
    <x v="0"/>
    <s v="03.16.15"/>
    <x v="0"/>
    <x v="0"/>
    <x v="0"/>
    <s v="Direção Financeira"/>
    <s v="03.16.15"/>
    <s v="Direção Financeira"/>
    <s v="03.16.15"/>
    <x v="5"/>
    <x v="0"/>
    <x v="0"/>
    <x v="1"/>
    <x v="0"/>
    <x v="0"/>
    <x v="0"/>
    <x v="0"/>
    <x v="2"/>
    <s v="2024-02-26"/>
    <x v="0"/>
    <n v="943214"/>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fevereiro 2024, conforme anexo."/>
  </r>
  <r>
    <x v="0"/>
    <n v="0"/>
    <n v="0"/>
    <n v="0"/>
    <n v="27516"/>
    <x v="4017"/>
    <x v="0"/>
    <x v="0"/>
    <x v="0"/>
    <s v="03.16.15"/>
    <x v="0"/>
    <x v="0"/>
    <x v="0"/>
    <s v="Direção Financeira"/>
    <s v="03.16.15"/>
    <s v="Direção Financeira"/>
    <s v="03.16.15"/>
    <x v="28"/>
    <x v="0"/>
    <x v="0"/>
    <x v="0"/>
    <x v="0"/>
    <x v="0"/>
    <x v="0"/>
    <x v="0"/>
    <x v="2"/>
    <s v="2024-02-26"/>
    <x v="0"/>
    <n v="27516"/>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fevereiro 2024, conforme anexo."/>
  </r>
  <r>
    <x v="0"/>
    <n v="0"/>
    <n v="0"/>
    <n v="0"/>
    <n v="158"/>
    <x v="4018"/>
    <x v="0"/>
    <x v="0"/>
    <x v="0"/>
    <s v="03.16.01"/>
    <x v="38"/>
    <x v="0"/>
    <x v="0"/>
    <s v="Assembleia Municipal"/>
    <s v="03.16.01"/>
    <s v="Assembleia Municipal"/>
    <s v="03.16.01"/>
    <x v="31"/>
    <x v="0"/>
    <x v="0"/>
    <x v="1"/>
    <x v="0"/>
    <x v="0"/>
    <x v="0"/>
    <x v="0"/>
    <x v="2"/>
    <s v="2024-02-26"/>
    <x v="0"/>
    <n v="158"/>
    <x v="0"/>
    <m/>
    <x v="0"/>
    <m/>
    <x v="2"/>
    <n v="100474696"/>
    <x v="0"/>
    <x v="1"/>
    <s v="Assembleia Municipal"/>
    <s v="ORI"/>
    <x v="0"/>
    <s v="AM"/>
    <x v="0"/>
    <x v="0"/>
    <x v="0"/>
    <x v="0"/>
    <x v="0"/>
    <x v="0"/>
    <x v="0"/>
    <x v="0"/>
    <x v="0"/>
    <x v="0"/>
    <x v="0"/>
    <s v="Assembleia Municipal"/>
    <x v="0"/>
    <x v="0"/>
    <x v="0"/>
    <x v="0"/>
    <x v="0"/>
    <x v="0"/>
    <x v="0"/>
    <x v="0"/>
    <x v="0"/>
    <x v="0"/>
    <x v="1"/>
    <x v="0"/>
    <s v="Pagamento de salário referente a 02-2024"/>
  </r>
  <r>
    <x v="0"/>
    <n v="0"/>
    <n v="0"/>
    <n v="0"/>
    <n v="4999"/>
    <x v="4018"/>
    <x v="0"/>
    <x v="0"/>
    <x v="0"/>
    <s v="03.16.01"/>
    <x v="38"/>
    <x v="0"/>
    <x v="0"/>
    <s v="Assembleia Municipal"/>
    <s v="03.16.01"/>
    <s v="Assembleia Municipal"/>
    <s v="03.16.01"/>
    <x v="49"/>
    <x v="0"/>
    <x v="0"/>
    <x v="0"/>
    <x v="1"/>
    <x v="0"/>
    <x v="0"/>
    <x v="0"/>
    <x v="2"/>
    <s v="2024-02-26"/>
    <x v="0"/>
    <n v="4999"/>
    <x v="0"/>
    <m/>
    <x v="0"/>
    <m/>
    <x v="2"/>
    <n v="100474696"/>
    <x v="0"/>
    <x v="1"/>
    <s v="Assembleia Municipal"/>
    <s v="ORI"/>
    <x v="0"/>
    <s v="AM"/>
    <x v="0"/>
    <x v="0"/>
    <x v="0"/>
    <x v="0"/>
    <x v="0"/>
    <x v="0"/>
    <x v="0"/>
    <x v="0"/>
    <x v="0"/>
    <x v="0"/>
    <x v="0"/>
    <s v="Assembleia Municipal"/>
    <x v="0"/>
    <x v="0"/>
    <x v="0"/>
    <x v="0"/>
    <x v="0"/>
    <x v="0"/>
    <x v="0"/>
    <x v="0"/>
    <x v="0"/>
    <x v="0"/>
    <x v="1"/>
    <x v="0"/>
    <s v="Pagamento de salário referente a 02-2024"/>
  </r>
  <r>
    <x v="0"/>
    <n v="0"/>
    <n v="0"/>
    <n v="0"/>
    <n v="24"/>
    <x v="4018"/>
    <x v="0"/>
    <x v="0"/>
    <x v="0"/>
    <s v="03.16.01"/>
    <x v="38"/>
    <x v="0"/>
    <x v="0"/>
    <s v="Assembleia Municipal"/>
    <s v="03.16.01"/>
    <s v="Assembleia Municipal"/>
    <s v="03.16.01"/>
    <x v="31"/>
    <x v="0"/>
    <x v="0"/>
    <x v="1"/>
    <x v="0"/>
    <x v="0"/>
    <x v="0"/>
    <x v="0"/>
    <x v="2"/>
    <s v="2024-02-26"/>
    <x v="0"/>
    <n v="24"/>
    <x v="0"/>
    <m/>
    <x v="0"/>
    <m/>
    <x v="54"/>
    <n v="100477977"/>
    <x v="0"/>
    <x v="8"/>
    <s v="Assembleia Municipal"/>
    <s v="ORI"/>
    <x v="0"/>
    <s v="AM"/>
    <x v="0"/>
    <x v="0"/>
    <x v="0"/>
    <x v="0"/>
    <x v="0"/>
    <x v="0"/>
    <x v="0"/>
    <x v="0"/>
    <x v="0"/>
    <x v="0"/>
    <x v="0"/>
    <s v="Assembleia Municipal"/>
    <x v="0"/>
    <x v="0"/>
    <x v="0"/>
    <x v="0"/>
    <x v="0"/>
    <x v="0"/>
    <x v="0"/>
    <x v="0"/>
    <x v="0"/>
    <x v="0"/>
    <x v="8"/>
    <x v="0"/>
    <s v="Pagamento de salário referente a 02-2024"/>
  </r>
  <r>
    <x v="0"/>
    <n v="0"/>
    <n v="0"/>
    <n v="0"/>
    <n v="776"/>
    <x v="4018"/>
    <x v="0"/>
    <x v="0"/>
    <x v="0"/>
    <s v="03.16.01"/>
    <x v="38"/>
    <x v="0"/>
    <x v="0"/>
    <s v="Assembleia Municipal"/>
    <s v="03.16.01"/>
    <s v="Assembleia Municipal"/>
    <s v="03.16.01"/>
    <x v="49"/>
    <x v="0"/>
    <x v="0"/>
    <x v="0"/>
    <x v="1"/>
    <x v="0"/>
    <x v="0"/>
    <x v="0"/>
    <x v="2"/>
    <s v="2024-02-26"/>
    <x v="0"/>
    <n v="776"/>
    <x v="0"/>
    <m/>
    <x v="0"/>
    <m/>
    <x v="54"/>
    <n v="100477977"/>
    <x v="0"/>
    <x v="8"/>
    <s v="Assembleia Municipal"/>
    <s v="ORI"/>
    <x v="0"/>
    <s v="AM"/>
    <x v="0"/>
    <x v="0"/>
    <x v="0"/>
    <x v="0"/>
    <x v="0"/>
    <x v="0"/>
    <x v="0"/>
    <x v="0"/>
    <x v="0"/>
    <x v="0"/>
    <x v="0"/>
    <s v="Assembleia Municipal"/>
    <x v="0"/>
    <x v="0"/>
    <x v="0"/>
    <x v="0"/>
    <x v="0"/>
    <x v="0"/>
    <x v="0"/>
    <x v="0"/>
    <x v="0"/>
    <x v="0"/>
    <x v="8"/>
    <x v="0"/>
    <s v="Pagamento de salário referente a 02-2024"/>
  </r>
  <r>
    <x v="0"/>
    <n v="0"/>
    <n v="0"/>
    <n v="0"/>
    <n v="3218"/>
    <x v="4018"/>
    <x v="0"/>
    <x v="0"/>
    <x v="0"/>
    <s v="03.16.01"/>
    <x v="38"/>
    <x v="0"/>
    <x v="0"/>
    <s v="Assembleia Municipal"/>
    <s v="03.16.01"/>
    <s v="Assembleia Municipal"/>
    <s v="03.16.01"/>
    <x v="31"/>
    <x v="0"/>
    <x v="0"/>
    <x v="1"/>
    <x v="0"/>
    <x v="0"/>
    <x v="0"/>
    <x v="0"/>
    <x v="2"/>
    <s v="2024-02-26"/>
    <x v="0"/>
    <n v="3218"/>
    <x v="0"/>
    <m/>
    <x v="0"/>
    <m/>
    <x v="9"/>
    <n v="100474693"/>
    <x v="0"/>
    <x v="0"/>
    <s v="Assembleia Municipal"/>
    <s v="ORI"/>
    <x v="0"/>
    <s v="AM"/>
    <x v="0"/>
    <x v="0"/>
    <x v="0"/>
    <x v="0"/>
    <x v="0"/>
    <x v="0"/>
    <x v="0"/>
    <x v="0"/>
    <x v="0"/>
    <x v="0"/>
    <x v="0"/>
    <s v="Assembleia Municipal"/>
    <x v="0"/>
    <x v="0"/>
    <x v="0"/>
    <x v="0"/>
    <x v="0"/>
    <x v="0"/>
    <x v="0"/>
    <x v="0"/>
    <x v="0"/>
    <x v="0"/>
    <x v="0"/>
    <x v="0"/>
    <s v="Pagamento de salário referente a 02-2024"/>
  </r>
  <r>
    <x v="0"/>
    <n v="0"/>
    <n v="0"/>
    <n v="0"/>
    <n v="101665"/>
    <x v="4018"/>
    <x v="0"/>
    <x v="0"/>
    <x v="0"/>
    <s v="03.16.01"/>
    <x v="38"/>
    <x v="0"/>
    <x v="0"/>
    <s v="Assembleia Municipal"/>
    <s v="03.16.01"/>
    <s v="Assembleia Municipal"/>
    <s v="03.16.01"/>
    <x v="49"/>
    <x v="0"/>
    <x v="0"/>
    <x v="0"/>
    <x v="1"/>
    <x v="0"/>
    <x v="0"/>
    <x v="0"/>
    <x v="2"/>
    <s v="2024-02-26"/>
    <x v="0"/>
    <n v="101665"/>
    <x v="0"/>
    <m/>
    <x v="0"/>
    <m/>
    <x v="9"/>
    <n v="100474693"/>
    <x v="0"/>
    <x v="0"/>
    <s v="Assembleia Municipal"/>
    <s v="ORI"/>
    <x v="0"/>
    <s v="AM"/>
    <x v="0"/>
    <x v="0"/>
    <x v="0"/>
    <x v="0"/>
    <x v="0"/>
    <x v="0"/>
    <x v="0"/>
    <x v="0"/>
    <x v="0"/>
    <x v="0"/>
    <x v="0"/>
    <s v="Assembleia Municipal"/>
    <x v="0"/>
    <x v="0"/>
    <x v="0"/>
    <x v="0"/>
    <x v="0"/>
    <x v="0"/>
    <x v="0"/>
    <x v="0"/>
    <x v="0"/>
    <x v="0"/>
    <x v="0"/>
    <x v="0"/>
    <s v="Pagamento de salário referente a 02-2024"/>
  </r>
  <r>
    <x v="1"/>
    <n v="0"/>
    <n v="0"/>
    <n v="0"/>
    <n v="104656"/>
    <x v="4019"/>
    <x v="0"/>
    <x v="0"/>
    <x v="0"/>
    <s v="01.27.06.80"/>
    <x v="1"/>
    <x v="1"/>
    <x v="1"/>
    <s v="Requalificação Urbana e habitação"/>
    <s v="01.27.06"/>
    <s v="Requalificação Urbana e habitação"/>
    <s v="01.27.06"/>
    <x v="1"/>
    <x v="0"/>
    <x v="0"/>
    <x v="0"/>
    <x v="0"/>
    <x v="1"/>
    <x v="1"/>
    <x v="0"/>
    <x v="2"/>
    <s v="2024-02-27"/>
    <x v="0"/>
    <n v="104656"/>
    <x v="0"/>
    <m/>
    <x v="0"/>
    <m/>
    <x v="1"/>
    <n v="100476920"/>
    <x v="0"/>
    <x v="0"/>
    <s v="Requalificação Urbana de Veneza"/>
    <s v="ORI"/>
    <x v="0"/>
    <m/>
    <x v="0"/>
    <x v="0"/>
    <x v="0"/>
    <x v="0"/>
    <x v="0"/>
    <x v="0"/>
    <x v="0"/>
    <x v="0"/>
    <x v="0"/>
    <x v="0"/>
    <x v="0"/>
    <s v="Requalificação Urbana de Veneza"/>
    <x v="0"/>
    <x v="0"/>
    <x v="0"/>
    <x v="0"/>
    <x v="1"/>
    <x v="0"/>
    <x v="0"/>
    <x v="0"/>
    <x v="0"/>
    <x v="0"/>
    <x v="0"/>
    <x v="0"/>
    <s v="Pagamento a favor da Felisberto Carvalho Auto, pela aquisição de combustíveis, destinados a viatura afeto a obras de construção de requalificação urbana de praia de Veneza, conforme anexo."/>
  </r>
  <r>
    <x v="0"/>
    <n v="0"/>
    <n v="0"/>
    <n v="0"/>
    <n v="10000"/>
    <x v="4020"/>
    <x v="0"/>
    <x v="0"/>
    <x v="0"/>
    <s v="01.25.05.12"/>
    <x v="10"/>
    <x v="3"/>
    <x v="3"/>
    <s v="Saúde"/>
    <s v="01.25.05"/>
    <s v="Saúde"/>
    <s v="01.25.05"/>
    <x v="7"/>
    <x v="0"/>
    <x v="4"/>
    <x v="4"/>
    <x v="0"/>
    <x v="1"/>
    <x v="0"/>
    <x v="0"/>
    <x v="1"/>
    <s v="2024-03-07"/>
    <x v="0"/>
    <n v="10000"/>
    <x v="0"/>
    <m/>
    <x v="0"/>
    <m/>
    <x v="152"/>
    <n v="100361920"/>
    <x v="0"/>
    <x v="0"/>
    <s v="Promoção e Inclusão Social"/>
    <s v="ORI"/>
    <x v="0"/>
    <m/>
    <x v="0"/>
    <x v="0"/>
    <x v="0"/>
    <x v="0"/>
    <x v="0"/>
    <x v="0"/>
    <x v="0"/>
    <x v="0"/>
    <x v="0"/>
    <x v="0"/>
    <x v="0"/>
    <s v="Promoção e Inclusão Social"/>
    <x v="0"/>
    <x v="0"/>
    <x v="0"/>
    <x v="0"/>
    <x v="1"/>
    <x v="0"/>
    <x v="0"/>
    <x v="0"/>
    <x v="0"/>
    <x v="0"/>
    <x v="0"/>
    <x v="0"/>
    <s v="Apoio social a favor da Sra. Genoveva Gomes tavares, referente assistência a família vitima de VBG no pagamento de renda, conforme anexo."/>
  </r>
  <r>
    <x v="1"/>
    <n v="0"/>
    <n v="0"/>
    <n v="0"/>
    <n v="7500"/>
    <x v="4021"/>
    <x v="0"/>
    <x v="0"/>
    <x v="0"/>
    <s v="01.27.06.41"/>
    <x v="19"/>
    <x v="1"/>
    <x v="1"/>
    <s v="Requalificação Urbana e habitação"/>
    <s v="01.27.06"/>
    <s v="Requalificação Urbana e habitação"/>
    <s v="01.27.06"/>
    <x v="40"/>
    <x v="0"/>
    <x v="0"/>
    <x v="0"/>
    <x v="0"/>
    <x v="1"/>
    <x v="1"/>
    <x v="0"/>
    <x v="1"/>
    <s v="2024-03-12"/>
    <x v="0"/>
    <n v="7500"/>
    <x v="0"/>
    <m/>
    <x v="0"/>
    <m/>
    <x v="2"/>
    <n v="100474696"/>
    <x v="0"/>
    <x v="1"/>
    <s v="Reabilitação de Jardins Infantis e Escolas do EBI"/>
    <s v="ORI"/>
    <x v="0"/>
    <s v="RJEBI"/>
    <x v="0"/>
    <x v="0"/>
    <x v="0"/>
    <x v="0"/>
    <x v="0"/>
    <x v="0"/>
    <x v="0"/>
    <x v="0"/>
    <x v="0"/>
    <x v="0"/>
    <x v="0"/>
    <s v="Reabilitação de Jardins Infantis e Escolas do EBI"/>
    <x v="0"/>
    <x v="0"/>
    <x v="0"/>
    <x v="0"/>
    <x v="1"/>
    <x v="0"/>
    <x v="0"/>
    <x v="0"/>
    <x v="0"/>
    <x v="0"/>
    <x v="1"/>
    <x v="0"/>
    <s v="Pagamento a favor de Elvis José Tavares Furtado, referente ao adiantamento dos trabalhos de reabilitação do jardim infantil de Cutelo Gomes em Ribeira São Miguel, conforme anexo."/>
  </r>
  <r>
    <x v="1"/>
    <n v="0"/>
    <n v="0"/>
    <n v="0"/>
    <n v="42500"/>
    <x v="4021"/>
    <x v="0"/>
    <x v="0"/>
    <x v="0"/>
    <s v="01.27.06.41"/>
    <x v="19"/>
    <x v="1"/>
    <x v="1"/>
    <s v="Requalificação Urbana e habitação"/>
    <s v="01.27.06"/>
    <s v="Requalificação Urbana e habitação"/>
    <s v="01.27.06"/>
    <x v="40"/>
    <x v="0"/>
    <x v="0"/>
    <x v="0"/>
    <x v="0"/>
    <x v="1"/>
    <x v="1"/>
    <x v="0"/>
    <x v="1"/>
    <s v="2024-03-12"/>
    <x v="0"/>
    <n v="42500"/>
    <x v="0"/>
    <m/>
    <x v="0"/>
    <m/>
    <x v="49"/>
    <n v="100478060"/>
    <x v="0"/>
    <x v="0"/>
    <s v="Reabilitação de Jardins Infantis e Escolas do EBI"/>
    <s v="ORI"/>
    <x v="0"/>
    <s v="RJEBI"/>
    <x v="0"/>
    <x v="0"/>
    <x v="0"/>
    <x v="0"/>
    <x v="0"/>
    <x v="0"/>
    <x v="0"/>
    <x v="0"/>
    <x v="0"/>
    <x v="0"/>
    <x v="0"/>
    <s v="Reabilitação de Jardins Infantis e Escolas do EBI"/>
    <x v="0"/>
    <x v="0"/>
    <x v="0"/>
    <x v="0"/>
    <x v="1"/>
    <x v="0"/>
    <x v="0"/>
    <x v="0"/>
    <x v="0"/>
    <x v="0"/>
    <x v="0"/>
    <x v="0"/>
    <s v="Pagamento a favor de Elvis José Tavares Furtado, referente ao adiantamento dos trabalhos de reabilitação do jardim infantil de Cutelo Gomes em Ribeira São Miguel, conforme anexo."/>
  </r>
  <r>
    <x v="0"/>
    <n v="0"/>
    <n v="0"/>
    <n v="0"/>
    <n v="2000"/>
    <x v="4022"/>
    <x v="0"/>
    <x v="0"/>
    <x v="0"/>
    <s v="03.16.15"/>
    <x v="0"/>
    <x v="0"/>
    <x v="0"/>
    <s v="Direção Financeira"/>
    <s v="03.16.15"/>
    <s v="Direção Financeira"/>
    <s v="03.16.15"/>
    <x v="3"/>
    <x v="0"/>
    <x v="0"/>
    <x v="1"/>
    <x v="0"/>
    <x v="0"/>
    <x v="0"/>
    <x v="0"/>
    <x v="1"/>
    <s v="2024-03-12"/>
    <x v="0"/>
    <n v="2000"/>
    <x v="0"/>
    <m/>
    <x v="0"/>
    <m/>
    <x v="205"/>
    <n v="100478458"/>
    <x v="0"/>
    <x v="0"/>
    <s v="Direção Financeira"/>
    <s v="ORI"/>
    <x v="0"/>
    <m/>
    <x v="0"/>
    <x v="0"/>
    <x v="0"/>
    <x v="0"/>
    <x v="0"/>
    <x v="0"/>
    <x v="0"/>
    <x v="0"/>
    <x v="0"/>
    <x v="0"/>
    <x v="0"/>
    <s v="Direção Financeira"/>
    <x v="0"/>
    <x v="0"/>
    <x v="0"/>
    <x v="0"/>
    <x v="0"/>
    <x v="0"/>
    <x v="0"/>
    <x v="0"/>
    <x v="0"/>
    <x v="0"/>
    <x v="0"/>
    <x v="0"/>
    <s v="Ajuda de custo a favor do sr. Felisberto Mendonça, pela sua deslocação a Santa Catarina, no dia 01 e 02 de março, conforme guia de marcha em anexo."/>
  </r>
  <r>
    <x v="0"/>
    <n v="0"/>
    <n v="0"/>
    <n v="0"/>
    <n v="2800"/>
    <x v="4023"/>
    <x v="0"/>
    <x v="0"/>
    <x v="0"/>
    <s v="03.16.15"/>
    <x v="0"/>
    <x v="0"/>
    <x v="0"/>
    <s v="Direção Financeira"/>
    <s v="03.16.15"/>
    <s v="Direção Financeira"/>
    <s v="03.16.15"/>
    <x v="3"/>
    <x v="0"/>
    <x v="0"/>
    <x v="1"/>
    <x v="0"/>
    <x v="0"/>
    <x v="0"/>
    <x v="0"/>
    <x v="1"/>
    <s v="2024-03-12"/>
    <x v="0"/>
    <n v="2800"/>
    <x v="0"/>
    <m/>
    <x v="0"/>
    <m/>
    <x v="26"/>
    <n v="100458633"/>
    <x v="0"/>
    <x v="0"/>
    <s v="Direção Financeira"/>
    <s v="ORI"/>
    <x v="0"/>
    <m/>
    <x v="0"/>
    <x v="0"/>
    <x v="0"/>
    <x v="0"/>
    <x v="0"/>
    <x v="0"/>
    <x v="0"/>
    <x v="0"/>
    <x v="0"/>
    <x v="0"/>
    <x v="0"/>
    <s v="Direção Financeira"/>
    <x v="0"/>
    <x v="0"/>
    <x v="0"/>
    <x v="0"/>
    <x v="0"/>
    <x v="0"/>
    <x v="0"/>
    <x v="0"/>
    <x v="0"/>
    <x v="0"/>
    <x v="0"/>
    <x v="0"/>
    <s v="Ajuda de custo a favor do sr. Joaquim Tavares, pela sua deslocação Praia, nos dias 09 e 10 de março em missão de serviço, conforme guia de marcha em anexo."/>
  </r>
  <r>
    <x v="0"/>
    <n v="0"/>
    <n v="0"/>
    <n v="0"/>
    <n v="39600"/>
    <x v="4024"/>
    <x v="0"/>
    <x v="1"/>
    <x v="0"/>
    <s v="80.02.01"/>
    <x v="2"/>
    <x v="2"/>
    <x v="2"/>
    <s v="Retenções Iur"/>
    <s v="80.02.01"/>
    <s v="Retenções Iur"/>
    <s v="80.02.01"/>
    <x v="2"/>
    <x v="0"/>
    <x v="1"/>
    <x v="0"/>
    <x v="1"/>
    <x v="2"/>
    <x v="2"/>
    <x v="0"/>
    <x v="0"/>
    <s v="2024-01-24"/>
    <x v="0"/>
    <n v="39600"/>
    <x v="0"/>
    <m/>
    <x v="0"/>
    <m/>
    <x v="2"/>
    <n v="100474696"/>
    <x v="0"/>
    <x v="0"/>
    <s v="Retenções Iur"/>
    <s v="ORI"/>
    <x v="0"/>
    <s v="RIUR"/>
    <x v="0"/>
    <x v="0"/>
    <x v="0"/>
    <x v="0"/>
    <x v="0"/>
    <x v="0"/>
    <x v="0"/>
    <x v="0"/>
    <x v="0"/>
    <x v="0"/>
    <x v="0"/>
    <s v="Retenções Iur"/>
    <x v="0"/>
    <x v="0"/>
    <x v="0"/>
    <x v="0"/>
    <x v="2"/>
    <x v="0"/>
    <x v="0"/>
    <x v="0"/>
    <x v="0"/>
    <x v="1"/>
    <x v="0"/>
    <x v="0"/>
    <s v="RETENCAO OT"/>
  </r>
  <r>
    <x v="0"/>
    <n v="0"/>
    <n v="0"/>
    <n v="0"/>
    <n v="4995"/>
    <x v="4025"/>
    <x v="0"/>
    <x v="0"/>
    <x v="0"/>
    <s v="03.16.15"/>
    <x v="0"/>
    <x v="0"/>
    <x v="0"/>
    <s v="Direção Financeira"/>
    <s v="03.16.15"/>
    <s v="Direção Financeira"/>
    <s v="03.16.15"/>
    <x v="5"/>
    <x v="0"/>
    <x v="0"/>
    <x v="1"/>
    <x v="0"/>
    <x v="0"/>
    <x v="0"/>
    <x v="0"/>
    <x v="1"/>
    <s v="2024-03-14"/>
    <x v="0"/>
    <n v="4995"/>
    <x v="0"/>
    <m/>
    <x v="0"/>
    <m/>
    <x v="2"/>
    <n v="100474696"/>
    <x v="0"/>
    <x v="1"/>
    <s v="Direção Financeira"/>
    <s v="ORI"/>
    <x v="0"/>
    <m/>
    <x v="0"/>
    <x v="0"/>
    <x v="0"/>
    <x v="0"/>
    <x v="0"/>
    <x v="0"/>
    <x v="0"/>
    <x v="0"/>
    <x v="0"/>
    <x v="0"/>
    <x v="0"/>
    <s v="Direção Financeira"/>
    <x v="0"/>
    <x v="0"/>
    <x v="0"/>
    <x v="0"/>
    <x v="0"/>
    <x v="0"/>
    <x v="0"/>
    <x v="0"/>
    <x v="0"/>
    <x v="0"/>
    <x v="1"/>
    <x v="0"/>
    <s v="Pagamento prestação de serviços referente ao més de fevereiro 2024, conforme anexo."/>
  </r>
  <r>
    <x v="0"/>
    <n v="0"/>
    <n v="0"/>
    <n v="0"/>
    <n v="28308"/>
    <x v="4025"/>
    <x v="0"/>
    <x v="0"/>
    <x v="0"/>
    <s v="03.16.15"/>
    <x v="0"/>
    <x v="0"/>
    <x v="0"/>
    <s v="Direção Financeira"/>
    <s v="03.16.15"/>
    <s v="Direção Financeira"/>
    <s v="03.16.15"/>
    <x v="5"/>
    <x v="0"/>
    <x v="0"/>
    <x v="1"/>
    <x v="0"/>
    <x v="0"/>
    <x v="0"/>
    <x v="0"/>
    <x v="1"/>
    <s v="2024-03-14"/>
    <x v="0"/>
    <n v="28308"/>
    <x v="0"/>
    <m/>
    <x v="0"/>
    <m/>
    <x v="341"/>
    <n v="100479078"/>
    <x v="0"/>
    <x v="0"/>
    <s v="Direção Financeira"/>
    <s v="ORI"/>
    <x v="0"/>
    <m/>
    <x v="0"/>
    <x v="0"/>
    <x v="0"/>
    <x v="0"/>
    <x v="0"/>
    <x v="0"/>
    <x v="0"/>
    <x v="0"/>
    <x v="0"/>
    <x v="0"/>
    <x v="0"/>
    <s v="Direção Financeira"/>
    <x v="0"/>
    <x v="0"/>
    <x v="0"/>
    <x v="0"/>
    <x v="0"/>
    <x v="0"/>
    <x v="0"/>
    <x v="0"/>
    <x v="0"/>
    <x v="0"/>
    <x v="0"/>
    <x v="0"/>
    <s v="Pagamento prestação de serviços referente ao més de fevereiro 2024, conforme anexo."/>
  </r>
  <r>
    <x v="1"/>
    <n v="0"/>
    <n v="0"/>
    <n v="0"/>
    <n v="148750"/>
    <x v="4026"/>
    <x v="0"/>
    <x v="0"/>
    <x v="0"/>
    <s v="01.27.06.72"/>
    <x v="32"/>
    <x v="1"/>
    <x v="1"/>
    <s v="Requalificação Urbana e habitação"/>
    <s v="01.27.06"/>
    <s v="Requalificação Urbana e habitação"/>
    <s v="01.27.06"/>
    <x v="1"/>
    <x v="0"/>
    <x v="0"/>
    <x v="0"/>
    <x v="0"/>
    <x v="1"/>
    <x v="1"/>
    <x v="0"/>
    <x v="1"/>
    <s v="2024-03-28"/>
    <x v="0"/>
    <n v="148750"/>
    <x v="0"/>
    <m/>
    <x v="0"/>
    <m/>
    <x v="107"/>
    <n v="100478900"/>
    <x v="0"/>
    <x v="0"/>
    <s v="Manutenção e Reabilitação de Edificios Municipais"/>
    <s v="ORI"/>
    <x v="0"/>
    <m/>
    <x v="0"/>
    <x v="0"/>
    <x v="0"/>
    <x v="0"/>
    <x v="0"/>
    <x v="0"/>
    <x v="0"/>
    <x v="0"/>
    <x v="0"/>
    <x v="0"/>
    <x v="0"/>
    <s v="Manutenção e Reabilitação de Edificios Municipais"/>
    <x v="0"/>
    <x v="0"/>
    <x v="0"/>
    <x v="0"/>
    <x v="1"/>
    <x v="0"/>
    <x v="0"/>
    <x v="0"/>
    <x v="0"/>
    <x v="0"/>
    <x v="0"/>
    <x v="0"/>
    <s v="Pagamento referente a trabalhos de pintura, no âmbito dos trabalhos da reabilitação da instalação do Centro de Apoio á Vítima, conforme anexo."/>
  </r>
  <r>
    <x v="0"/>
    <n v="0"/>
    <n v="0"/>
    <n v="0"/>
    <n v="160767"/>
    <x v="4027"/>
    <x v="0"/>
    <x v="0"/>
    <x v="0"/>
    <s v="03.16.15"/>
    <x v="0"/>
    <x v="0"/>
    <x v="0"/>
    <s v="Direção Financeira"/>
    <s v="03.16.15"/>
    <s v="Direção Financeira"/>
    <s v="03.16.15"/>
    <x v="5"/>
    <x v="0"/>
    <x v="0"/>
    <x v="1"/>
    <x v="0"/>
    <x v="0"/>
    <x v="0"/>
    <x v="0"/>
    <x v="1"/>
    <s v="2024-03-21"/>
    <x v="0"/>
    <n v="160767"/>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março 2024, conforme anexo."/>
  </r>
  <r>
    <x v="0"/>
    <n v="0"/>
    <n v="0"/>
    <n v="0"/>
    <n v="5969"/>
    <x v="4027"/>
    <x v="0"/>
    <x v="0"/>
    <x v="0"/>
    <s v="03.16.15"/>
    <x v="0"/>
    <x v="0"/>
    <x v="0"/>
    <s v="Direção Financeira"/>
    <s v="03.16.15"/>
    <s v="Direção Financeira"/>
    <s v="03.16.15"/>
    <x v="28"/>
    <x v="0"/>
    <x v="0"/>
    <x v="0"/>
    <x v="0"/>
    <x v="0"/>
    <x v="0"/>
    <x v="0"/>
    <x v="1"/>
    <s v="2024-03-21"/>
    <x v="0"/>
    <n v="5969"/>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março 2024, conforme anexo."/>
  </r>
  <r>
    <x v="0"/>
    <n v="0"/>
    <n v="0"/>
    <n v="0"/>
    <n v="6294"/>
    <x v="4027"/>
    <x v="0"/>
    <x v="0"/>
    <x v="0"/>
    <s v="03.16.15"/>
    <x v="0"/>
    <x v="0"/>
    <x v="0"/>
    <s v="Direção Financeira"/>
    <s v="03.16.15"/>
    <s v="Direção Financeira"/>
    <s v="03.16.15"/>
    <x v="5"/>
    <x v="0"/>
    <x v="0"/>
    <x v="1"/>
    <x v="0"/>
    <x v="0"/>
    <x v="0"/>
    <x v="0"/>
    <x v="1"/>
    <s v="2024-03-21"/>
    <x v="0"/>
    <n v="6294"/>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março 2024, conforme anexo."/>
  </r>
  <r>
    <x v="0"/>
    <n v="0"/>
    <n v="0"/>
    <n v="0"/>
    <n v="234"/>
    <x v="4027"/>
    <x v="0"/>
    <x v="0"/>
    <x v="0"/>
    <s v="03.16.15"/>
    <x v="0"/>
    <x v="0"/>
    <x v="0"/>
    <s v="Direção Financeira"/>
    <s v="03.16.15"/>
    <s v="Direção Financeira"/>
    <s v="03.16.15"/>
    <x v="28"/>
    <x v="0"/>
    <x v="0"/>
    <x v="0"/>
    <x v="0"/>
    <x v="0"/>
    <x v="0"/>
    <x v="0"/>
    <x v="1"/>
    <s v="2024-03-21"/>
    <x v="0"/>
    <n v="234"/>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março 2024, conforme anexo."/>
  </r>
  <r>
    <x v="0"/>
    <n v="0"/>
    <n v="0"/>
    <n v="0"/>
    <n v="35067"/>
    <x v="4027"/>
    <x v="0"/>
    <x v="0"/>
    <x v="0"/>
    <s v="03.16.15"/>
    <x v="0"/>
    <x v="0"/>
    <x v="0"/>
    <s v="Direção Financeira"/>
    <s v="03.16.15"/>
    <s v="Direção Financeira"/>
    <s v="03.16.15"/>
    <x v="28"/>
    <x v="0"/>
    <x v="0"/>
    <x v="0"/>
    <x v="0"/>
    <x v="0"/>
    <x v="0"/>
    <x v="0"/>
    <x v="1"/>
    <s v="2024-03-21"/>
    <x v="0"/>
    <n v="35067"/>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março 2024, conforme anexo."/>
  </r>
  <r>
    <x v="0"/>
    <n v="0"/>
    <n v="0"/>
    <n v="0"/>
    <n v="944521"/>
    <x v="4027"/>
    <x v="0"/>
    <x v="0"/>
    <x v="0"/>
    <s v="03.16.15"/>
    <x v="0"/>
    <x v="0"/>
    <x v="0"/>
    <s v="Direção Financeira"/>
    <s v="03.16.15"/>
    <s v="Direção Financeira"/>
    <s v="03.16.15"/>
    <x v="5"/>
    <x v="0"/>
    <x v="0"/>
    <x v="1"/>
    <x v="0"/>
    <x v="0"/>
    <x v="0"/>
    <x v="0"/>
    <x v="1"/>
    <s v="2024-03-21"/>
    <x v="0"/>
    <n v="944521"/>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março 2024, conforme anexo."/>
  </r>
  <r>
    <x v="1"/>
    <n v="0"/>
    <n v="0"/>
    <n v="0"/>
    <n v="26250"/>
    <x v="4026"/>
    <x v="0"/>
    <x v="0"/>
    <x v="0"/>
    <s v="01.27.06.72"/>
    <x v="32"/>
    <x v="1"/>
    <x v="1"/>
    <s v="Requalificação Urbana e habitação"/>
    <s v="01.27.06"/>
    <s v="Requalificação Urbana e habitação"/>
    <s v="01.27.06"/>
    <x v="1"/>
    <x v="0"/>
    <x v="0"/>
    <x v="0"/>
    <x v="0"/>
    <x v="1"/>
    <x v="1"/>
    <x v="0"/>
    <x v="1"/>
    <s v="2024-03-28"/>
    <x v="0"/>
    <n v="2625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referente a trabalhos de pintura, no âmbito dos trabalhos da reabilitação da instalação do Centro de Apoio á Vítima, conforme anexo."/>
  </r>
  <r>
    <x v="1"/>
    <n v="0"/>
    <n v="0"/>
    <n v="0"/>
    <n v="13800"/>
    <x v="4028"/>
    <x v="0"/>
    <x v="0"/>
    <x v="0"/>
    <s v="01.25.02.23"/>
    <x v="12"/>
    <x v="3"/>
    <x v="3"/>
    <s v="desporto"/>
    <s v="01.25.02"/>
    <s v="desporto"/>
    <s v="01.25.02"/>
    <x v="1"/>
    <x v="0"/>
    <x v="0"/>
    <x v="0"/>
    <x v="0"/>
    <x v="1"/>
    <x v="1"/>
    <x v="0"/>
    <x v="1"/>
    <s v="2024-03-28"/>
    <x v="0"/>
    <n v="13800"/>
    <x v="0"/>
    <m/>
    <x v="0"/>
    <m/>
    <x v="13"/>
    <n v="100476730"/>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R&amp;C Distribuição, referente a aquisição de medalhas a serem entregues aos finalista da Copa Divina Misericórdia no escalão Sub 13 e Sub 15 no âmbito da festa romaria local de Achada Espinho Branco, conforme anexo."/>
  </r>
  <r>
    <x v="0"/>
    <n v="0"/>
    <n v="0"/>
    <n v="0"/>
    <n v="122070"/>
    <x v="4029"/>
    <x v="0"/>
    <x v="0"/>
    <x v="0"/>
    <s v="03.16.15"/>
    <x v="0"/>
    <x v="0"/>
    <x v="0"/>
    <s v="Direção Financeira"/>
    <s v="03.16.15"/>
    <s v="Direção Financeira"/>
    <s v="03.16.15"/>
    <x v="43"/>
    <x v="0"/>
    <x v="0"/>
    <x v="1"/>
    <x v="0"/>
    <x v="0"/>
    <x v="0"/>
    <x v="0"/>
    <x v="6"/>
    <s v="2024-04-04"/>
    <x v="1"/>
    <n v="122070"/>
    <x v="0"/>
    <m/>
    <x v="0"/>
    <m/>
    <x v="554"/>
    <n v="100479618"/>
    <x v="0"/>
    <x v="0"/>
    <s v="Direção Financeira"/>
    <s v="ORI"/>
    <x v="0"/>
    <m/>
    <x v="0"/>
    <x v="0"/>
    <x v="0"/>
    <x v="0"/>
    <x v="0"/>
    <x v="0"/>
    <x v="0"/>
    <x v="0"/>
    <x v="0"/>
    <x v="0"/>
    <x v="0"/>
    <s v="Direção Financeira"/>
    <x v="0"/>
    <x v="0"/>
    <x v="0"/>
    <x v="0"/>
    <x v="0"/>
    <x v="0"/>
    <x v="0"/>
    <x v="0"/>
    <x v="0"/>
    <x v="0"/>
    <x v="0"/>
    <x v="0"/>
    <s v="Pagamento referente a emolumento dos serviços de apoio do Tribunal e homologação de conta, conforme anexo."/>
  </r>
  <r>
    <x v="0"/>
    <n v="0"/>
    <n v="0"/>
    <n v="0"/>
    <n v="2800"/>
    <x v="4030"/>
    <x v="0"/>
    <x v="0"/>
    <x v="0"/>
    <s v="03.16.15"/>
    <x v="0"/>
    <x v="0"/>
    <x v="0"/>
    <s v="Direção Financeira"/>
    <s v="03.16.15"/>
    <s v="Direção Financeira"/>
    <s v="03.16.15"/>
    <x v="3"/>
    <x v="0"/>
    <x v="0"/>
    <x v="1"/>
    <x v="0"/>
    <x v="0"/>
    <x v="0"/>
    <x v="0"/>
    <x v="6"/>
    <s v="2024-04-08"/>
    <x v="1"/>
    <n v="2800"/>
    <x v="0"/>
    <m/>
    <x v="0"/>
    <m/>
    <x v="26"/>
    <n v="100458633"/>
    <x v="0"/>
    <x v="0"/>
    <s v="Direção Financeira"/>
    <s v="ORI"/>
    <x v="0"/>
    <m/>
    <x v="0"/>
    <x v="0"/>
    <x v="0"/>
    <x v="0"/>
    <x v="0"/>
    <x v="0"/>
    <x v="0"/>
    <x v="0"/>
    <x v="0"/>
    <x v="0"/>
    <x v="0"/>
    <s v="Direção Financeira"/>
    <x v="0"/>
    <x v="0"/>
    <x v="0"/>
    <x v="0"/>
    <x v="0"/>
    <x v="0"/>
    <x v="0"/>
    <x v="0"/>
    <x v="0"/>
    <x v="0"/>
    <x v="0"/>
    <x v="0"/>
    <s v="Ajuda de custo a favor do senhor Joaquim Nunes pela sua deslocação a Praia nos dias 06 e 07 de Abril de 2024, em missão oficial de serviço, conforme anexo."/>
  </r>
  <r>
    <x v="0"/>
    <n v="0"/>
    <n v="0"/>
    <n v="0"/>
    <n v="1000"/>
    <x v="4031"/>
    <x v="0"/>
    <x v="0"/>
    <x v="0"/>
    <s v="03.16.17"/>
    <x v="51"/>
    <x v="0"/>
    <x v="0"/>
    <s v="Direção Proteção Civil"/>
    <s v="03.16.17"/>
    <s v="Direção Proteção Civil"/>
    <s v="03.16.17"/>
    <x v="3"/>
    <x v="0"/>
    <x v="0"/>
    <x v="1"/>
    <x v="0"/>
    <x v="0"/>
    <x v="0"/>
    <x v="0"/>
    <x v="6"/>
    <s v="2024-04-12"/>
    <x v="1"/>
    <n v="1000"/>
    <x v="0"/>
    <m/>
    <x v="0"/>
    <m/>
    <x v="328"/>
    <n v="100476020"/>
    <x v="0"/>
    <x v="0"/>
    <s v="Direção Proteção Civil"/>
    <s v="ORI"/>
    <x v="0"/>
    <m/>
    <x v="0"/>
    <x v="0"/>
    <x v="0"/>
    <x v="0"/>
    <x v="0"/>
    <x v="0"/>
    <x v="0"/>
    <x v="0"/>
    <x v="0"/>
    <x v="0"/>
    <x v="0"/>
    <s v="Direção Proteção Civil"/>
    <x v="0"/>
    <x v="0"/>
    <x v="0"/>
    <x v="0"/>
    <x v="0"/>
    <x v="0"/>
    <x v="0"/>
    <x v="0"/>
    <x v="0"/>
    <x v="0"/>
    <x v="0"/>
    <x v="0"/>
    <s v="Ajuda de custo a favor do Sr. Lito Admar Barbosa, condutor pela sua deslocação em missão de serviço a cidade da Assomada no dia 02 de Abril de 2024, conforme justificativo em anexo. "/>
  </r>
  <r>
    <x v="0"/>
    <n v="0"/>
    <n v="0"/>
    <n v="0"/>
    <n v="1000"/>
    <x v="4032"/>
    <x v="0"/>
    <x v="0"/>
    <x v="0"/>
    <s v="03.16.17"/>
    <x v="51"/>
    <x v="0"/>
    <x v="0"/>
    <s v="Direção Proteção Civil"/>
    <s v="03.16.17"/>
    <s v="Direção Proteção Civil"/>
    <s v="03.16.17"/>
    <x v="3"/>
    <x v="0"/>
    <x v="0"/>
    <x v="1"/>
    <x v="0"/>
    <x v="0"/>
    <x v="0"/>
    <x v="0"/>
    <x v="6"/>
    <s v="2024-04-15"/>
    <x v="1"/>
    <n v="1000"/>
    <x v="0"/>
    <m/>
    <x v="0"/>
    <m/>
    <x v="174"/>
    <n v="100476021"/>
    <x v="0"/>
    <x v="0"/>
    <s v="Direção Proteção Civil"/>
    <s v="ORI"/>
    <x v="0"/>
    <m/>
    <x v="0"/>
    <x v="0"/>
    <x v="0"/>
    <x v="0"/>
    <x v="0"/>
    <x v="0"/>
    <x v="0"/>
    <x v="0"/>
    <x v="0"/>
    <x v="0"/>
    <x v="0"/>
    <s v="Direção Proteção Civil"/>
    <x v="0"/>
    <x v="0"/>
    <x v="0"/>
    <x v="0"/>
    <x v="0"/>
    <x v="0"/>
    <x v="0"/>
    <x v="0"/>
    <x v="0"/>
    <x v="0"/>
    <x v="0"/>
    <x v="0"/>
    <s v="Ajuda de custo a favor do Sr. Edmilson Leal pela sua deslocação a São Domingos no dia 19 de Março de 2024, em missão oficial de serviço, conforme anexo. "/>
  </r>
  <r>
    <x v="1"/>
    <n v="0"/>
    <n v="0"/>
    <n v="0"/>
    <n v="78484"/>
    <x v="4033"/>
    <x v="0"/>
    <x v="0"/>
    <x v="0"/>
    <s v="01.23.04.14"/>
    <x v="48"/>
    <x v="7"/>
    <x v="8"/>
    <s v="Ambiente"/>
    <s v="01.23.04"/>
    <s v="Ambiente"/>
    <s v="01.23.04"/>
    <x v="1"/>
    <x v="0"/>
    <x v="0"/>
    <x v="0"/>
    <x v="0"/>
    <x v="1"/>
    <x v="1"/>
    <x v="0"/>
    <x v="6"/>
    <s v="2024-04-24"/>
    <x v="1"/>
    <n v="78484"/>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de trabalhos dos espaços verdes, realizado durante o mês de abril de 2024, conforme as folhas em anexo."/>
  </r>
  <r>
    <x v="0"/>
    <n v="0"/>
    <n v="0"/>
    <n v="0"/>
    <n v="10000"/>
    <x v="4034"/>
    <x v="0"/>
    <x v="0"/>
    <x v="0"/>
    <s v="03.16.15"/>
    <x v="0"/>
    <x v="0"/>
    <x v="0"/>
    <s v="Direção Financeira"/>
    <s v="03.16.15"/>
    <s v="Direção Financeira"/>
    <s v="03.16.15"/>
    <x v="39"/>
    <x v="0"/>
    <x v="0"/>
    <x v="1"/>
    <x v="1"/>
    <x v="0"/>
    <x v="0"/>
    <x v="0"/>
    <x v="6"/>
    <s v="2024-04-26"/>
    <x v="1"/>
    <n v="10000"/>
    <x v="0"/>
    <m/>
    <x v="0"/>
    <m/>
    <x v="99"/>
    <n v="100476775"/>
    <x v="0"/>
    <x v="0"/>
    <s v="Direção Financeira"/>
    <s v="ORI"/>
    <x v="0"/>
    <m/>
    <x v="0"/>
    <x v="0"/>
    <x v="0"/>
    <x v="0"/>
    <x v="0"/>
    <x v="0"/>
    <x v="0"/>
    <x v="0"/>
    <x v="0"/>
    <x v="0"/>
    <x v="0"/>
    <s v="Direção Financeira"/>
    <x v="0"/>
    <x v="0"/>
    <x v="0"/>
    <x v="0"/>
    <x v="0"/>
    <x v="0"/>
    <x v="0"/>
    <x v="0"/>
    <x v="0"/>
    <x v="0"/>
    <x v="0"/>
    <x v="0"/>
    <s v="Pagamento referente a aquisição de carregamento de energia do contador nº 14298918153 pertencente ao cliente Herménio Fernandes, conforme anexo."/>
  </r>
  <r>
    <x v="0"/>
    <n v="0"/>
    <n v="0"/>
    <n v="0"/>
    <n v="3300"/>
    <x v="4035"/>
    <x v="0"/>
    <x v="1"/>
    <x v="0"/>
    <s v="03.03.10"/>
    <x v="8"/>
    <x v="0"/>
    <x v="4"/>
    <s v="Receitas Da Câmara"/>
    <s v="03.03.10"/>
    <s v="Receitas Da Câmara"/>
    <s v="03.03.10"/>
    <x v="10"/>
    <x v="0"/>
    <x v="3"/>
    <x v="3"/>
    <x v="0"/>
    <x v="0"/>
    <x v="2"/>
    <x v="0"/>
    <x v="6"/>
    <s v="2024-04-26"/>
    <x v="1"/>
    <n v="33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79463"/>
    <x v="4036"/>
    <x v="0"/>
    <x v="1"/>
    <x v="0"/>
    <s v="03.03.10"/>
    <x v="8"/>
    <x v="0"/>
    <x v="4"/>
    <s v="Receitas Da Câmara"/>
    <s v="03.03.10"/>
    <s v="Receitas Da Câmara"/>
    <s v="03.03.10"/>
    <x v="15"/>
    <x v="0"/>
    <x v="0"/>
    <x v="0"/>
    <x v="0"/>
    <x v="0"/>
    <x v="2"/>
    <x v="0"/>
    <x v="6"/>
    <s v="2024-04-26"/>
    <x v="1"/>
    <n v="107946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1"/>
    <x v="4037"/>
    <x v="0"/>
    <x v="1"/>
    <x v="0"/>
    <s v="03.03.10"/>
    <x v="8"/>
    <x v="0"/>
    <x v="4"/>
    <s v="Receitas Da Câmara"/>
    <s v="03.03.10"/>
    <s v="Receitas Da Câmara"/>
    <s v="03.03.10"/>
    <x v="25"/>
    <x v="0"/>
    <x v="3"/>
    <x v="3"/>
    <x v="0"/>
    <x v="0"/>
    <x v="2"/>
    <x v="0"/>
    <x v="6"/>
    <s v="2024-04-26"/>
    <x v="1"/>
    <n v="56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30"/>
    <x v="4038"/>
    <x v="0"/>
    <x v="1"/>
    <x v="0"/>
    <s v="03.03.10"/>
    <x v="8"/>
    <x v="0"/>
    <x v="4"/>
    <s v="Receitas Da Câmara"/>
    <s v="03.03.10"/>
    <s v="Receitas Da Câmara"/>
    <s v="03.03.10"/>
    <x v="42"/>
    <x v="0"/>
    <x v="3"/>
    <x v="3"/>
    <x v="0"/>
    <x v="0"/>
    <x v="2"/>
    <x v="0"/>
    <x v="6"/>
    <s v="2024-04-26"/>
    <x v="1"/>
    <n v="2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00"/>
    <x v="4039"/>
    <x v="0"/>
    <x v="1"/>
    <x v="0"/>
    <s v="03.03.10"/>
    <x v="8"/>
    <x v="0"/>
    <x v="4"/>
    <s v="Receitas Da Câmara"/>
    <s v="03.03.10"/>
    <s v="Receitas Da Câmara"/>
    <s v="03.03.10"/>
    <x v="11"/>
    <x v="0"/>
    <x v="0"/>
    <x v="5"/>
    <x v="0"/>
    <x v="0"/>
    <x v="2"/>
    <x v="0"/>
    <x v="6"/>
    <s v="2024-04-26"/>
    <x v="1"/>
    <n v="2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40"/>
    <x v="4040"/>
    <x v="0"/>
    <x v="1"/>
    <x v="0"/>
    <s v="03.03.10"/>
    <x v="8"/>
    <x v="0"/>
    <x v="4"/>
    <s v="Receitas Da Câmara"/>
    <s v="03.03.10"/>
    <s v="Receitas Da Câmara"/>
    <s v="03.03.10"/>
    <x v="9"/>
    <x v="0"/>
    <x v="3"/>
    <x v="3"/>
    <x v="0"/>
    <x v="0"/>
    <x v="2"/>
    <x v="0"/>
    <x v="6"/>
    <s v="2024-04-26"/>
    <x v="1"/>
    <n v="59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375"/>
    <x v="4041"/>
    <x v="0"/>
    <x v="1"/>
    <x v="0"/>
    <s v="03.03.10"/>
    <x v="8"/>
    <x v="0"/>
    <x v="4"/>
    <s v="Receitas Da Câmara"/>
    <s v="03.03.10"/>
    <s v="Receitas Da Câmara"/>
    <s v="03.03.10"/>
    <x v="12"/>
    <x v="0"/>
    <x v="3"/>
    <x v="3"/>
    <x v="0"/>
    <x v="0"/>
    <x v="2"/>
    <x v="0"/>
    <x v="6"/>
    <s v="2024-04-26"/>
    <x v="1"/>
    <n v="63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
    <x v="4042"/>
    <x v="0"/>
    <x v="1"/>
    <x v="0"/>
    <s v="03.03.10"/>
    <x v="8"/>
    <x v="0"/>
    <x v="4"/>
    <s v="Receitas Da Câmara"/>
    <s v="03.03.10"/>
    <s v="Receitas Da Câmara"/>
    <s v="03.03.10"/>
    <x v="17"/>
    <x v="0"/>
    <x v="3"/>
    <x v="3"/>
    <x v="0"/>
    <x v="0"/>
    <x v="2"/>
    <x v="0"/>
    <x v="6"/>
    <s v="2024-04-26"/>
    <x v="1"/>
    <n v="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480"/>
    <x v="4043"/>
    <x v="0"/>
    <x v="1"/>
    <x v="0"/>
    <s v="03.03.10"/>
    <x v="8"/>
    <x v="0"/>
    <x v="4"/>
    <s v="Receitas Da Câmara"/>
    <s v="03.03.10"/>
    <s v="Receitas Da Câmara"/>
    <s v="03.03.10"/>
    <x v="18"/>
    <x v="0"/>
    <x v="0"/>
    <x v="0"/>
    <x v="0"/>
    <x v="0"/>
    <x v="2"/>
    <x v="0"/>
    <x v="6"/>
    <s v="2024-04-26"/>
    <x v="1"/>
    <n v="16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4044"/>
    <x v="0"/>
    <x v="1"/>
    <x v="0"/>
    <s v="03.03.10"/>
    <x v="8"/>
    <x v="0"/>
    <x v="4"/>
    <s v="Receitas Da Câmara"/>
    <s v="03.03.10"/>
    <s v="Receitas Da Câmara"/>
    <s v="03.03.10"/>
    <x v="8"/>
    <x v="0"/>
    <x v="3"/>
    <x v="3"/>
    <x v="0"/>
    <x v="0"/>
    <x v="2"/>
    <x v="0"/>
    <x v="6"/>
    <s v="2024-04-26"/>
    <x v="1"/>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045"/>
    <x v="0"/>
    <x v="1"/>
    <x v="0"/>
    <s v="03.03.10"/>
    <x v="8"/>
    <x v="0"/>
    <x v="4"/>
    <s v="Receitas Da Câmara"/>
    <s v="03.03.10"/>
    <s v="Receitas Da Câmara"/>
    <s v="03.03.10"/>
    <x v="6"/>
    <x v="0"/>
    <x v="3"/>
    <x v="3"/>
    <x v="0"/>
    <x v="0"/>
    <x v="2"/>
    <x v="0"/>
    <x v="6"/>
    <s v="2024-04-26"/>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400"/>
    <x v="4046"/>
    <x v="0"/>
    <x v="1"/>
    <x v="0"/>
    <s v="03.03.10"/>
    <x v="8"/>
    <x v="0"/>
    <x v="4"/>
    <s v="Receitas Da Câmara"/>
    <s v="03.03.10"/>
    <s v="Receitas Da Câmara"/>
    <s v="03.03.10"/>
    <x v="11"/>
    <x v="0"/>
    <x v="0"/>
    <x v="5"/>
    <x v="0"/>
    <x v="0"/>
    <x v="2"/>
    <x v="0"/>
    <x v="6"/>
    <s v="2024-04-29"/>
    <x v="1"/>
    <n v="1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4047"/>
    <x v="0"/>
    <x v="1"/>
    <x v="0"/>
    <s v="03.03.10"/>
    <x v="8"/>
    <x v="0"/>
    <x v="4"/>
    <s v="Receitas Da Câmara"/>
    <s v="03.03.10"/>
    <s v="Receitas Da Câmara"/>
    <s v="03.03.10"/>
    <x v="12"/>
    <x v="0"/>
    <x v="3"/>
    <x v="3"/>
    <x v="0"/>
    <x v="0"/>
    <x v="2"/>
    <x v="0"/>
    <x v="6"/>
    <s v="2024-04-29"/>
    <x v="1"/>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0"/>
    <x v="4048"/>
    <x v="0"/>
    <x v="1"/>
    <x v="0"/>
    <s v="03.03.10"/>
    <x v="8"/>
    <x v="0"/>
    <x v="4"/>
    <s v="Receitas Da Câmara"/>
    <s v="03.03.10"/>
    <s v="Receitas Da Câmara"/>
    <s v="03.03.10"/>
    <x v="17"/>
    <x v="0"/>
    <x v="3"/>
    <x v="3"/>
    <x v="0"/>
    <x v="0"/>
    <x v="2"/>
    <x v="0"/>
    <x v="6"/>
    <s v="2024-04-29"/>
    <x v="1"/>
    <n v="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049"/>
    <x v="0"/>
    <x v="1"/>
    <x v="0"/>
    <s v="03.03.10"/>
    <x v="8"/>
    <x v="0"/>
    <x v="4"/>
    <s v="Receitas Da Câmara"/>
    <s v="03.03.10"/>
    <s v="Receitas Da Câmara"/>
    <s v="03.03.10"/>
    <x v="6"/>
    <x v="0"/>
    <x v="3"/>
    <x v="3"/>
    <x v="0"/>
    <x v="0"/>
    <x v="2"/>
    <x v="0"/>
    <x v="6"/>
    <s v="2024-04-29"/>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4050"/>
    <x v="0"/>
    <x v="1"/>
    <x v="0"/>
    <s v="03.03.10"/>
    <x v="8"/>
    <x v="0"/>
    <x v="4"/>
    <s v="Receitas Da Câmara"/>
    <s v="03.03.10"/>
    <s v="Receitas Da Câmara"/>
    <s v="03.03.10"/>
    <x v="10"/>
    <x v="0"/>
    <x v="3"/>
    <x v="3"/>
    <x v="0"/>
    <x v="0"/>
    <x v="2"/>
    <x v="0"/>
    <x v="6"/>
    <s v="2024-04-29"/>
    <x v="1"/>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051"/>
    <x v="0"/>
    <x v="1"/>
    <x v="0"/>
    <s v="03.03.10"/>
    <x v="8"/>
    <x v="0"/>
    <x v="4"/>
    <s v="Receitas Da Câmara"/>
    <s v="03.03.10"/>
    <s v="Receitas Da Câmara"/>
    <s v="03.03.10"/>
    <x v="21"/>
    <x v="0"/>
    <x v="3"/>
    <x v="3"/>
    <x v="0"/>
    <x v="0"/>
    <x v="2"/>
    <x v="0"/>
    <x v="6"/>
    <s v="2024-04-29"/>
    <x v="1"/>
    <n v="4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43800"/>
    <x v="4052"/>
    <x v="0"/>
    <x v="1"/>
    <x v="0"/>
    <s v="03.03.10"/>
    <x v="8"/>
    <x v="0"/>
    <x v="4"/>
    <s v="Receitas Da Câmara"/>
    <s v="03.03.10"/>
    <s v="Receitas Da Câmara"/>
    <s v="03.03.10"/>
    <x v="15"/>
    <x v="0"/>
    <x v="0"/>
    <x v="0"/>
    <x v="0"/>
    <x v="0"/>
    <x v="2"/>
    <x v="0"/>
    <x v="6"/>
    <s v="2024-04-29"/>
    <x v="1"/>
    <n v="743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4053"/>
    <x v="0"/>
    <x v="1"/>
    <x v="0"/>
    <s v="03.03.10"/>
    <x v="8"/>
    <x v="0"/>
    <x v="4"/>
    <s v="Receitas Da Câmara"/>
    <s v="03.03.10"/>
    <s v="Receitas Da Câmara"/>
    <s v="03.03.10"/>
    <x v="42"/>
    <x v="0"/>
    <x v="3"/>
    <x v="3"/>
    <x v="0"/>
    <x v="0"/>
    <x v="2"/>
    <x v="0"/>
    <x v="6"/>
    <s v="2024-04-29"/>
    <x v="1"/>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2202"/>
    <x v="4054"/>
    <x v="0"/>
    <x v="1"/>
    <x v="0"/>
    <s v="03.03.10"/>
    <x v="8"/>
    <x v="0"/>
    <x v="4"/>
    <s v="Receitas Da Câmara"/>
    <s v="03.03.10"/>
    <s v="Receitas Da Câmara"/>
    <s v="03.03.10"/>
    <x v="18"/>
    <x v="0"/>
    <x v="0"/>
    <x v="0"/>
    <x v="0"/>
    <x v="0"/>
    <x v="2"/>
    <x v="0"/>
    <x v="6"/>
    <s v="2024-04-29"/>
    <x v="1"/>
    <n v="8220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
    <x v="4055"/>
    <x v="0"/>
    <x v="1"/>
    <x v="0"/>
    <s v="03.03.10"/>
    <x v="8"/>
    <x v="0"/>
    <x v="4"/>
    <s v="Receitas Da Câmara"/>
    <s v="03.03.10"/>
    <s v="Receitas Da Câmara"/>
    <s v="03.03.10"/>
    <x v="8"/>
    <x v="0"/>
    <x v="3"/>
    <x v="3"/>
    <x v="0"/>
    <x v="0"/>
    <x v="2"/>
    <x v="0"/>
    <x v="6"/>
    <s v="2024-04-29"/>
    <x v="1"/>
    <n v="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4056"/>
    <x v="0"/>
    <x v="1"/>
    <x v="0"/>
    <s v="03.03.10"/>
    <x v="8"/>
    <x v="0"/>
    <x v="4"/>
    <s v="Receitas Da Câmara"/>
    <s v="03.03.10"/>
    <s v="Receitas Da Câmara"/>
    <s v="03.03.10"/>
    <x v="26"/>
    <x v="0"/>
    <x v="3"/>
    <x v="3"/>
    <x v="0"/>
    <x v="0"/>
    <x v="2"/>
    <x v="0"/>
    <x v="6"/>
    <s v="2024-04-29"/>
    <x v="1"/>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60"/>
    <x v="4057"/>
    <x v="0"/>
    <x v="1"/>
    <x v="0"/>
    <s v="03.03.10"/>
    <x v="8"/>
    <x v="0"/>
    <x v="4"/>
    <s v="Receitas Da Câmara"/>
    <s v="03.03.10"/>
    <s v="Receitas Da Câmara"/>
    <s v="03.03.10"/>
    <x v="9"/>
    <x v="0"/>
    <x v="3"/>
    <x v="3"/>
    <x v="0"/>
    <x v="0"/>
    <x v="2"/>
    <x v="0"/>
    <x v="6"/>
    <s v="2024-04-29"/>
    <x v="1"/>
    <n v="8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2"/>
    <x v="4058"/>
    <x v="0"/>
    <x v="1"/>
    <x v="0"/>
    <s v="03.03.10"/>
    <x v="8"/>
    <x v="0"/>
    <x v="4"/>
    <s v="Receitas Da Câmara"/>
    <s v="03.03.10"/>
    <s v="Receitas Da Câmara"/>
    <s v="03.03.10"/>
    <x v="25"/>
    <x v="0"/>
    <x v="3"/>
    <x v="3"/>
    <x v="0"/>
    <x v="0"/>
    <x v="2"/>
    <x v="0"/>
    <x v="6"/>
    <s v="2024-04-29"/>
    <x v="1"/>
    <n v="36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30"/>
    <x v="4059"/>
    <x v="0"/>
    <x v="1"/>
    <x v="0"/>
    <s v="03.03.10"/>
    <x v="8"/>
    <x v="0"/>
    <x v="4"/>
    <s v="Receitas Da Câmara"/>
    <s v="03.03.10"/>
    <s v="Receitas Da Câmara"/>
    <s v="03.03.10"/>
    <x v="13"/>
    <x v="0"/>
    <x v="3"/>
    <x v="3"/>
    <x v="0"/>
    <x v="0"/>
    <x v="2"/>
    <x v="0"/>
    <x v="6"/>
    <s v="2024-04-29"/>
    <x v="1"/>
    <n v="513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13972"/>
    <x v="4060"/>
    <x v="0"/>
    <x v="0"/>
    <x v="0"/>
    <s v="01.27.06.42"/>
    <x v="22"/>
    <x v="1"/>
    <x v="1"/>
    <s v="Requalificação Urbana e habitação"/>
    <s v="01.27.06"/>
    <s v="Requalificação Urbana e habitação"/>
    <s v="01.27.06"/>
    <x v="1"/>
    <x v="0"/>
    <x v="0"/>
    <x v="0"/>
    <x v="0"/>
    <x v="1"/>
    <x v="1"/>
    <x v="0"/>
    <x v="6"/>
    <s v="2024-04-30"/>
    <x v="1"/>
    <n v="113972"/>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a Felisberto Carvalho Auto, pela aquisição de combustíveis, destinados a viatura afeto a obras de construção de campo de relvado sintético de manguinho, conforme anexo."/>
  </r>
  <r>
    <x v="0"/>
    <n v="0"/>
    <n v="0"/>
    <n v="0"/>
    <n v="1400"/>
    <x v="4061"/>
    <x v="0"/>
    <x v="0"/>
    <x v="0"/>
    <s v="03.16.15"/>
    <x v="0"/>
    <x v="0"/>
    <x v="0"/>
    <s v="Direção Financeira"/>
    <s v="03.16.15"/>
    <s v="Direção Financeira"/>
    <s v="03.16.15"/>
    <x v="3"/>
    <x v="0"/>
    <x v="0"/>
    <x v="1"/>
    <x v="0"/>
    <x v="0"/>
    <x v="0"/>
    <x v="0"/>
    <x v="3"/>
    <s v="2024-05-16"/>
    <x v="1"/>
    <n v="1400"/>
    <x v="0"/>
    <m/>
    <x v="0"/>
    <m/>
    <x v="81"/>
    <n v="100476675"/>
    <x v="0"/>
    <x v="0"/>
    <s v="Direção Financeira"/>
    <s v="ORI"/>
    <x v="0"/>
    <m/>
    <x v="0"/>
    <x v="0"/>
    <x v="0"/>
    <x v="0"/>
    <x v="0"/>
    <x v="0"/>
    <x v="0"/>
    <x v="0"/>
    <x v="0"/>
    <x v="0"/>
    <x v="0"/>
    <s v="Direção Financeira"/>
    <x v="0"/>
    <x v="0"/>
    <x v="0"/>
    <x v="0"/>
    <x v="0"/>
    <x v="0"/>
    <x v="0"/>
    <x v="0"/>
    <x v="0"/>
    <x v="0"/>
    <x v="0"/>
    <x v="0"/>
    <s v="Ajuda de custo a favor do senhor José Jorge Fernandes, pela sua deslocação  a Praia para aquisição de matérias de escritório no dia 14 de maio de 2024, conforme anexo."/>
  </r>
  <r>
    <x v="0"/>
    <n v="0"/>
    <n v="0"/>
    <n v="0"/>
    <n v="4500"/>
    <x v="4062"/>
    <x v="0"/>
    <x v="0"/>
    <x v="0"/>
    <s v="01.25.05.12"/>
    <x v="10"/>
    <x v="3"/>
    <x v="3"/>
    <s v="Saúde"/>
    <s v="01.25.05"/>
    <s v="Saúde"/>
    <s v="01.25.05"/>
    <x v="7"/>
    <x v="0"/>
    <x v="4"/>
    <x v="4"/>
    <x v="0"/>
    <x v="1"/>
    <x v="0"/>
    <x v="0"/>
    <x v="3"/>
    <s v="2024-05-16"/>
    <x v="1"/>
    <n v="4500"/>
    <x v="0"/>
    <m/>
    <x v="0"/>
    <m/>
    <x v="2"/>
    <n v="100474696"/>
    <x v="0"/>
    <x v="1"/>
    <s v="Promoção e Inclusão Social"/>
    <s v="ORI"/>
    <x v="0"/>
    <m/>
    <x v="0"/>
    <x v="0"/>
    <x v="0"/>
    <x v="0"/>
    <x v="0"/>
    <x v="0"/>
    <x v="0"/>
    <x v="0"/>
    <x v="0"/>
    <x v="0"/>
    <x v="0"/>
    <s v="Promoção e Inclusão Social"/>
    <x v="0"/>
    <x v="0"/>
    <x v="0"/>
    <x v="0"/>
    <x v="1"/>
    <x v="0"/>
    <x v="0"/>
    <x v="0"/>
    <x v="0"/>
    <x v="0"/>
    <x v="1"/>
    <x v="0"/>
    <s v="Pagamento a favor do Sr. Vital Gomes Gonçalves, pela realização da fisioterapia domiciliar á 16 vulneráveis, do concelho de São Miguel, conforme documento em anexo."/>
  </r>
  <r>
    <x v="0"/>
    <n v="0"/>
    <n v="0"/>
    <n v="0"/>
    <n v="25500"/>
    <x v="4062"/>
    <x v="0"/>
    <x v="0"/>
    <x v="0"/>
    <s v="01.25.05.12"/>
    <x v="10"/>
    <x v="3"/>
    <x v="3"/>
    <s v="Saúde"/>
    <s v="01.25.05"/>
    <s v="Saúde"/>
    <s v="01.25.05"/>
    <x v="7"/>
    <x v="0"/>
    <x v="4"/>
    <x v="4"/>
    <x v="0"/>
    <x v="1"/>
    <x v="0"/>
    <x v="0"/>
    <x v="3"/>
    <s v="2024-05-16"/>
    <x v="1"/>
    <n v="25500"/>
    <x v="0"/>
    <m/>
    <x v="0"/>
    <m/>
    <x v="127"/>
    <n v="100399700"/>
    <x v="0"/>
    <x v="0"/>
    <s v="Promoção e Inclusão Social"/>
    <s v="ORI"/>
    <x v="0"/>
    <m/>
    <x v="0"/>
    <x v="0"/>
    <x v="0"/>
    <x v="0"/>
    <x v="0"/>
    <x v="0"/>
    <x v="0"/>
    <x v="0"/>
    <x v="0"/>
    <x v="0"/>
    <x v="0"/>
    <s v="Promoção e Inclusão Social"/>
    <x v="0"/>
    <x v="0"/>
    <x v="0"/>
    <x v="0"/>
    <x v="1"/>
    <x v="0"/>
    <x v="0"/>
    <x v="0"/>
    <x v="0"/>
    <x v="0"/>
    <x v="0"/>
    <x v="0"/>
    <s v="Pagamento a favor do Sr. Vital Gomes Gonçalves, pela realização da fisioterapia domiciliar á 16 vulneráveis, do concelho de São Miguel, conforme documento em anexo."/>
  </r>
  <r>
    <x v="1"/>
    <n v="0"/>
    <n v="0"/>
    <n v="0"/>
    <n v="86526"/>
    <x v="4063"/>
    <x v="0"/>
    <x v="0"/>
    <x v="0"/>
    <s v="01.27.06.42"/>
    <x v="22"/>
    <x v="1"/>
    <x v="1"/>
    <s v="Requalificação Urbana e habitação"/>
    <s v="01.27.06"/>
    <s v="Requalificação Urbana e habitação"/>
    <s v="01.27.06"/>
    <x v="1"/>
    <x v="0"/>
    <x v="0"/>
    <x v="0"/>
    <x v="0"/>
    <x v="1"/>
    <x v="1"/>
    <x v="0"/>
    <x v="3"/>
    <s v="2024-05-21"/>
    <x v="1"/>
    <n v="86526"/>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de relvado sintético de Manguinho, conforme anexo."/>
  </r>
  <r>
    <x v="0"/>
    <n v="0"/>
    <n v="0"/>
    <n v="0"/>
    <n v="6000"/>
    <x v="4064"/>
    <x v="0"/>
    <x v="0"/>
    <x v="0"/>
    <s v="01.25.05.12"/>
    <x v="10"/>
    <x v="3"/>
    <x v="3"/>
    <s v="Saúde"/>
    <s v="01.25.05"/>
    <s v="Saúde"/>
    <s v="01.25.05"/>
    <x v="7"/>
    <x v="0"/>
    <x v="4"/>
    <x v="4"/>
    <x v="0"/>
    <x v="1"/>
    <x v="0"/>
    <x v="0"/>
    <x v="3"/>
    <s v="2024-05-27"/>
    <x v="1"/>
    <n v="6000"/>
    <x v="0"/>
    <m/>
    <x v="0"/>
    <m/>
    <x v="28"/>
    <n v="100479335"/>
    <x v="0"/>
    <x v="0"/>
    <s v="Promoção e Inclusão Social"/>
    <s v="ORI"/>
    <x v="0"/>
    <m/>
    <x v="0"/>
    <x v="0"/>
    <x v="0"/>
    <x v="0"/>
    <x v="0"/>
    <x v="0"/>
    <x v="0"/>
    <x v="0"/>
    <x v="0"/>
    <x v="0"/>
    <x v="0"/>
    <s v="Promoção e Inclusão Social"/>
    <x v="0"/>
    <x v="0"/>
    <x v="0"/>
    <x v="0"/>
    <x v="1"/>
    <x v="0"/>
    <x v="0"/>
    <x v="0"/>
    <x v="0"/>
    <x v="0"/>
    <x v="0"/>
    <x v="0"/>
    <s v="Pagamento a favar da Minimercado Ribeiro, referente a aquisição  géneros alimentícios para composição de cesta básicas para famílias vulneráveis, conforme anexo.  "/>
  </r>
  <r>
    <x v="1"/>
    <n v="0"/>
    <n v="0"/>
    <n v="0"/>
    <n v="281450"/>
    <x v="4065"/>
    <x v="0"/>
    <x v="0"/>
    <x v="0"/>
    <s v="01.27.06.42"/>
    <x v="22"/>
    <x v="1"/>
    <x v="1"/>
    <s v="Requalificação Urbana e habitação"/>
    <s v="01.27.06"/>
    <s v="Requalificação Urbana e habitação"/>
    <s v="01.27.06"/>
    <x v="1"/>
    <x v="0"/>
    <x v="0"/>
    <x v="0"/>
    <x v="0"/>
    <x v="1"/>
    <x v="1"/>
    <x v="0"/>
    <x v="4"/>
    <s v="2024-06-03"/>
    <x v="1"/>
    <n v="281450"/>
    <x v="0"/>
    <m/>
    <x v="0"/>
    <m/>
    <x v="555"/>
    <n v="100479658"/>
    <x v="0"/>
    <x v="0"/>
    <s v="Manutenção do Estádio Municipal/Campos Futebol 11"/>
    <s v="ORI"/>
    <x v="0"/>
    <s v="MCF"/>
    <x v="0"/>
    <x v="0"/>
    <x v="0"/>
    <x v="0"/>
    <x v="0"/>
    <x v="0"/>
    <x v="0"/>
    <x v="0"/>
    <x v="0"/>
    <x v="0"/>
    <x v="0"/>
    <s v="Manutenção do Estádio Municipal/Campos Futebol 11"/>
    <x v="0"/>
    <x v="0"/>
    <x v="0"/>
    <x v="0"/>
    <x v="1"/>
    <x v="0"/>
    <x v="0"/>
    <x v="0"/>
    <x v="0"/>
    <x v="0"/>
    <x v="0"/>
    <x v="0"/>
    <s v="Pagamento referente aquisição areia fina, areia grosso e brita para as obras de construção do campo relvado de Manguinho, conforme anexo. "/>
  </r>
  <r>
    <x v="1"/>
    <n v="0"/>
    <n v="0"/>
    <n v="0"/>
    <n v="30000"/>
    <x v="4066"/>
    <x v="0"/>
    <x v="0"/>
    <x v="0"/>
    <s v="01.25.02.17"/>
    <x v="30"/>
    <x v="3"/>
    <x v="3"/>
    <s v="desporto"/>
    <s v="01.25.02"/>
    <s v="desporto"/>
    <s v="01.25.02"/>
    <x v="1"/>
    <x v="0"/>
    <x v="0"/>
    <x v="0"/>
    <x v="0"/>
    <x v="1"/>
    <x v="1"/>
    <x v="0"/>
    <x v="4"/>
    <s v="2024-06-05"/>
    <x v="1"/>
    <n v="30000"/>
    <x v="0"/>
    <m/>
    <x v="0"/>
    <m/>
    <x v="200"/>
    <n v="100477943"/>
    <x v="0"/>
    <x v="0"/>
    <s v="Construção e Reabilitação de Placas Desportivas"/>
    <s v="ORI"/>
    <x v="0"/>
    <m/>
    <x v="0"/>
    <x v="0"/>
    <x v="0"/>
    <x v="0"/>
    <x v="0"/>
    <x v="0"/>
    <x v="0"/>
    <x v="0"/>
    <x v="0"/>
    <x v="0"/>
    <x v="0"/>
    <s v="Construção e Reabilitação de Placas Desportivas"/>
    <x v="0"/>
    <x v="0"/>
    <x v="0"/>
    <x v="0"/>
    <x v="1"/>
    <x v="0"/>
    <x v="0"/>
    <x v="0"/>
    <x v="0"/>
    <x v="0"/>
    <x v="0"/>
    <x v="0"/>
    <s v="Pagamento a favor da SUN, LDA para a aquisição de 2 projetor led 300W para a iluminação da placa desportiva de Ponta Verde, conforme anexo."/>
  </r>
  <r>
    <x v="0"/>
    <n v="0"/>
    <n v="0"/>
    <n v="0"/>
    <n v="10000"/>
    <x v="4067"/>
    <x v="0"/>
    <x v="0"/>
    <x v="0"/>
    <s v="03.16.15"/>
    <x v="0"/>
    <x v="0"/>
    <x v="0"/>
    <s v="Direção Financeira"/>
    <s v="03.16.15"/>
    <s v="Direção Financeira"/>
    <s v="03.16.15"/>
    <x v="39"/>
    <x v="0"/>
    <x v="0"/>
    <x v="1"/>
    <x v="1"/>
    <x v="0"/>
    <x v="0"/>
    <x v="0"/>
    <x v="4"/>
    <s v="2024-06-05"/>
    <x v="1"/>
    <n v="10000"/>
    <x v="0"/>
    <m/>
    <x v="0"/>
    <m/>
    <x v="99"/>
    <n v="100476775"/>
    <x v="0"/>
    <x v="0"/>
    <s v="Direção Financeira"/>
    <s v="ORI"/>
    <x v="0"/>
    <m/>
    <x v="0"/>
    <x v="0"/>
    <x v="0"/>
    <x v="0"/>
    <x v="0"/>
    <x v="0"/>
    <x v="0"/>
    <x v="0"/>
    <x v="0"/>
    <x v="0"/>
    <x v="0"/>
    <s v="Direção Financeira"/>
    <x v="0"/>
    <x v="0"/>
    <x v="0"/>
    <x v="0"/>
    <x v="0"/>
    <x v="0"/>
    <x v="0"/>
    <x v="0"/>
    <x v="0"/>
    <x v="0"/>
    <x v="0"/>
    <x v="0"/>
    <s v="Pagamento referente a aquisição de serviço de carregamento de energia do contador nº 14298918153, pertencente a cliente Herménio Fernandes, conforme anexo."/>
  </r>
  <r>
    <x v="0"/>
    <n v="0"/>
    <n v="0"/>
    <n v="0"/>
    <n v="15500"/>
    <x v="4068"/>
    <x v="0"/>
    <x v="0"/>
    <x v="0"/>
    <s v="03.16.15"/>
    <x v="0"/>
    <x v="0"/>
    <x v="0"/>
    <s v="Direção Financeira"/>
    <s v="03.16.15"/>
    <s v="Direção Financeira"/>
    <s v="03.16.15"/>
    <x v="38"/>
    <x v="0"/>
    <x v="0"/>
    <x v="0"/>
    <x v="0"/>
    <x v="0"/>
    <x v="0"/>
    <x v="0"/>
    <x v="4"/>
    <s v="2024-06-05"/>
    <x v="1"/>
    <n v="15500"/>
    <x v="0"/>
    <m/>
    <x v="0"/>
    <m/>
    <x v="34"/>
    <n v="100477243"/>
    <x v="0"/>
    <x v="0"/>
    <s v="Direção Financeira"/>
    <s v="ORI"/>
    <x v="0"/>
    <m/>
    <x v="0"/>
    <x v="0"/>
    <x v="0"/>
    <x v="0"/>
    <x v="0"/>
    <x v="0"/>
    <x v="0"/>
    <x v="0"/>
    <x v="0"/>
    <x v="0"/>
    <x v="0"/>
    <s v="Direção Financeira"/>
    <x v="0"/>
    <x v="0"/>
    <x v="0"/>
    <x v="0"/>
    <x v="0"/>
    <x v="0"/>
    <x v="0"/>
    <x v="0"/>
    <x v="0"/>
    <x v="0"/>
    <x v="0"/>
    <x v="0"/>
    <s v="Pagamento referente ao fornecimento de  8 almoço no reunião da 49ª Ordenaria de Câmara, 3 almoço para júris de concurso de para atribuição de licença de Taxi e 7 almoço para visita de EU ao município de SM, conforme anexo. "/>
  </r>
  <r>
    <x v="1"/>
    <n v="0"/>
    <n v="0"/>
    <n v="0"/>
    <n v="333334"/>
    <x v="4069"/>
    <x v="0"/>
    <x v="1"/>
    <x v="0"/>
    <s v="03.03.10"/>
    <x v="8"/>
    <x v="0"/>
    <x v="4"/>
    <s v="Receitas Da Câmara"/>
    <s v="03.03.10"/>
    <s v="Receitas Da Câmara"/>
    <s v="03.03.10"/>
    <x v="56"/>
    <x v="0"/>
    <x v="6"/>
    <x v="10"/>
    <x v="0"/>
    <x v="0"/>
    <x v="2"/>
    <x v="0"/>
    <x v="3"/>
    <s v="2024-05-09"/>
    <x v="1"/>
    <n v="333334"/>
    <x v="0"/>
    <m/>
    <x v="0"/>
    <m/>
    <x v="6"/>
    <n v="100474914"/>
    <x v="0"/>
    <x v="0"/>
    <s v="Receitas Da Câmara"/>
    <s v="EXT"/>
    <x v="0"/>
    <s v="RDC"/>
    <x v="0"/>
    <x v="0"/>
    <x v="0"/>
    <x v="0"/>
    <x v="0"/>
    <x v="0"/>
    <x v="0"/>
    <x v="0"/>
    <x v="0"/>
    <x v="0"/>
    <x v="0"/>
    <s v="Receitas Da Câmara"/>
    <x v="0"/>
    <x v="0"/>
    <x v="0"/>
    <x v="0"/>
    <x v="0"/>
    <x v="0"/>
    <x v="0"/>
    <x v="0"/>
    <x v="0"/>
    <x v="0"/>
    <x v="0"/>
    <x v="0"/>
    <s v="Recebimento de transporte escolar, conforme anexo."/>
  </r>
  <r>
    <x v="1"/>
    <n v="0"/>
    <n v="0"/>
    <n v="0"/>
    <n v="786782"/>
    <x v="4070"/>
    <x v="0"/>
    <x v="1"/>
    <x v="0"/>
    <s v="03.03.10"/>
    <x v="8"/>
    <x v="0"/>
    <x v="4"/>
    <s v="Receitas Da Câmara"/>
    <s v="03.03.10"/>
    <s v="Receitas Da Câmara"/>
    <s v="03.03.10"/>
    <x v="56"/>
    <x v="0"/>
    <x v="6"/>
    <x v="10"/>
    <x v="0"/>
    <x v="0"/>
    <x v="2"/>
    <x v="0"/>
    <x v="3"/>
    <s v="2024-05-09"/>
    <x v="1"/>
    <n v="786782"/>
    <x v="0"/>
    <m/>
    <x v="0"/>
    <m/>
    <x v="6"/>
    <n v="100474914"/>
    <x v="0"/>
    <x v="0"/>
    <s v="Receitas Da Câmara"/>
    <s v="EXT"/>
    <x v="0"/>
    <s v="RDC"/>
    <x v="0"/>
    <x v="0"/>
    <x v="0"/>
    <x v="0"/>
    <x v="0"/>
    <x v="0"/>
    <x v="0"/>
    <x v="0"/>
    <x v="0"/>
    <x v="0"/>
    <x v="0"/>
    <s v="Receitas Da Câmara"/>
    <x v="0"/>
    <x v="0"/>
    <x v="0"/>
    <x v="0"/>
    <x v="0"/>
    <x v="0"/>
    <x v="0"/>
    <x v="0"/>
    <x v="0"/>
    <x v="0"/>
    <x v="0"/>
    <x v="0"/>
    <s v="Recebimento da 1ª tranche, conforme anexo "/>
  </r>
  <r>
    <x v="0"/>
    <n v="0"/>
    <n v="0"/>
    <n v="0"/>
    <n v="20000"/>
    <x v="4071"/>
    <x v="0"/>
    <x v="0"/>
    <x v="0"/>
    <s v="01.25.03.12"/>
    <x v="6"/>
    <x v="3"/>
    <x v="3"/>
    <s v="Emprego e Formação profissional"/>
    <s v="01.25.03"/>
    <s v="Emprego e Formação profissional"/>
    <s v="01.25.03"/>
    <x v="4"/>
    <x v="0"/>
    <x v="2"/>
    <x v="2"/>
    <x v="0"/>
    <x v="1"/>
    <x v="0"/>
    <x v="0"/>
    <x v="4"/>
    <s v="2024-06-10"/>
    <x v="1"/>
    <n v="20000"/>
    <x v="0"/>
    <m/>
    <x v="0"/>
    <m/>
    <x v="556"/>
    <n v="100478958"/>
    <x v="0"/>
    <x v="0"/>
    <s v="Estágios Profissionais e Promoção de Emprego"/>
    <s v="ORI"/>
    <x v="0"/>
    <m/>
    <x v="0"/>
    <x v="0"/>
    <x v="0"/>
    <x v="0"/>
    <x v="0"/>
    <x v="0"/>
    <x v="0"/>
    <x v="0"/>
    <x v="0"/>
    <x v="0"/>
    <x v="0"/>
    <s v="Estágios Profissionais e Promoção de Emprego"/>
    <x v="0"/>
    <x v="0"/>
    <x v="0"/>
    <x v="0"/>
    <x v="1"/>
    <x v="0"/>
    <x v="0"/>
    <x v="0"/>
    <x v="0"/>
    <x v="0"/>
    <x v="0"/>
    <x v="0"/>
    <s v="Apoio financeiro a favor de Adilson Varela de Oliveira, para criação  autoemprego, conforme anexo."/>
  </r>
  <r>
    <x v="0"/>
    <n v="0"/>
    <n v="0"/>
    <n v="0"/>
    <n v="1333607"/>
    <x v="4072"/>
    <x v="0"/>
    <x v="0"/>
    <x v="0"/>
    <s v="03.16.15"/>
    <x v="0"/>
    <x v="0"/>
    <x v="0"/>
    <s v="Direção Financeira"/>
    <s v="03.16.15"/>
    <s v="Direção Financeira"/>
    <s v="03.16.15"/>
    <x v="54"/>
    <x v="0"/>
    <x v="0"/>
    <x v="0"/>
    <x v="0"/>
    <x v="0"/>
    <x v="0"/>
    <x v="0"/>
    <x v="3"/>
    <s v="2024-05-31"/>
    <x v="1"/>
    <n v="1333607"/>
    <x v="0"/>
    <m/>
    <x v="0"/>
    <m/>
    <x v="6"/>
    <n v="100474914"/>
    <x v="0"/>
    <x v="0"/>
    <s v="Direção Financeira"/>
    <s v="ORI"/>
    <x v="0"/>
    <m/>
    <x v="0"/>
    <x v="0"/>
    <x v="0"/>
    <x v="0"/>
    <x v="0"/>
    <x v="0"/>
    <x v="0"/>
    <x v="0"/>
    <x v="0"/>
    <x v="0"/>
    <x v="0"/>
    <s v="Direção Financeira"/>
    <x v="0"/>
    <x v="0"/>
    <x v="0"/>
    <x v="0"/>
    <x v="0"/>
    <x v="0"/>
    <x v="0"/>
    <x v="1"/>
    <x v="0"/>
    <x v="0"/>
    <x v="0"/>
    <x v="0"/>
    <s v="Despesas com juros da divida referente ao mês de maio de 2024, conforme anexo."/>
  </r>
  <r>
    <x v="0"/>
    <n v="0"/>
    <n v="0"/>
    <n v="0"/>
    <n v="5000"/>
    <x v="4073"/>
    <x v="0"/>
    <x v="0"/>
    <x v="0"/>
    <s v="01.25.05.12"/>
    <x v="10"/>
    <x v="3"/>
    <x v="3"/>
    <s v="Saúde"/>
    <s v="01.25.05"/>
    <s v="Saúde"/>
    <s v="01.25.05"/>
    <x v="7"/>
    <x v="0"/>
    <x v="4"/>
    <x v="4"/>
    <x v="0"/>
    <x v="1"/>
    <x v="0"/>
    <x v="0"/>
    <x v="4"/>
    <s v="2024-06-18"/>
    <x v="1"/>
    <n v="5000"/>
    <x v="0"/>
    <m/>
    <x v="0"/>
    <m/>
    <x v="211"/>
    <n v="100476946"/>
    <x v="0"/>
    <x v="0"/>
    <s v="Promoção e Inclusão Social"/>
    <s v="ORI"/>
    <x v="0"/>
    <m/>
    <x v="0"/>
    <x v="0"/>
    <x v="0"/>
    <x v="0"/>
    <x v="0"/>
    <x v="0"/>
    <x v="0"/>
    <x v="0"/>
    <x v="0"/>
    <x v="0"/>
    <x v="0"/>
    <s v="Promoção e Inclusão Social"/>
    <x v="0"/>
    <x v="0"/>
    <x v="0"/>
    <x v="0"/>
    <x v="1"/>
    <x v="0"/>
    <x v="0"/>
    <x v="0"/>
    <x v="0"/>
    <x v="0"/>
    <x v="0"/>
    <x v="0"/>
    <s v="Pagamento referente a divida e religação de água na habitação da Sra. Arcângela Mendes Furtado, residente em Achada Batalha, conforme anexo."/>
  </r>
  <r>
    <x v="0"/>
    <n v="0"/>
    <n v="0"/>
    <n v="0"/>
    <n v="10834"/>
    <x v="4074"/>
    <x v="0"/>
    <x v="0"/>
    <x v="0"/>
    <s v="03.16.20"/>
    <x v="55"/>
    <x v="0"/>
    <x v="0"/>
    <s v="Dir. do Comércio, Indústria, Transporte Feiras e Pesca"/>
    <s v="03.16.20"/>
    <s v="Dir. do Comércio, Indústria, Transporte Feiras e Pesca"/>
    <s v="03.16.20"/>
    <x v="48"/>
    <x v="0"/>
    <x v="0"/>
    <x v="0"/>
    <x v="1"/>
    <x v="0"/>
    <x v="0"/>
    <x v="0"/>
    <x v="4"/>
    <s v="2024-06-19"/>
    <x v="1"/>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06-2024"/>
  </r>
  <r>
    <x v="0"/>
    <n v="0"/>
    <n v="0"/>
    <n v="0"/>
    <n v="8213"/>
    <x v="4074"/>
    <x v="0"/>
    <x v="0"/>
    <x v="0"/>
    <s v="03.16.20"/>
    <x v="55"/>
    <x v="0"/>
    <x v="0"/>
    <s v="Dir. do Comércio, Indústria, Transporte Feiras e Pesca"/>
    <s v="03.16.20"/>
    <s v="Dir. do Comércio, Indústria, Transporte Feiras e Pesca"/>
    <s v="03.16.20"/>
    <x v="48"/>
    <x v="0"/>
    <x v="0"/>
    <x v="0"/>
    <x v="1"/>
    <x v="0"/>
    <x v="0"/>
    <x v="0"/>
    <x v="4"/>
    <s v="2024-06-19"/>
    <x v="1"/>
    <n v="8213"/>
    <x v="0"/>
    <m/>
    <x v="0"/>
    <m/>
    <x v="19"/>
    <n v="100474706"/>
    <x v="0"/>
    <x v="6"/>
    <s v="Dir. do Comércio, Indústria, Transporte Feiras e Pesca"/>
    <s v="ORI"/>
    <x v="0"/>
    <m/>
    <x v="0"/>
    <x v="0"/>
    <x v="0"/>
    <x v="0"/>
    <x v="0"/>
    <x v="0"/>
    <x v="0"/>
    <x v="0"/>
    <x v="0"/>
    <x v="0"/>
    <x v="0"/>
    <s v="Dir. do Comércio, Indústria, Transporte Feiras e Pesca"/>
    <x v="0"/>
    <x v="0"/>
    <x v="0"/>
    <x v="0"/>
    <x v="0"/>
    <x v="0"/>
    <x v="0"/>
    <x v="0"/>
    <x v="0"/>
    <x v="0"/>
    <x v="6"/>
    <x v="0"/>
    <s v="Pagamento de salário referente a 06-2024"/>
  </r>
  <r>
    <x v="0"/>
    <n v="0"/>
    <n v="0"/>
    <n v="0"/>
    <n v="83615"/>
    <x v="4074"/>
    <x v="0"/>
    <x v="0"/>
    <x v="0"/>
    <s v="03.16.20"/>
    <x v="55"/>
    <x v="0"/>
    <x v="0"/>
    <s v="Dir. do Comércio, Indústria, Transporte Feiras e Pesca"/>
    <s v="03.16.20"/>
    <s v="Dir. do Comércio, Indústria, Transporte Feiras e Pesca"/>
    <s v="03.16.20"/>
    <x v="48"/>
    <x v="0"/>
    <x v="0"/>
    <x v="0"/>
    <x v="1"/>
    <x v="0"/>
    <x v="0"/>
    <x v="0"/>
    <x v="4"/>
    <s v="2024-06-19"/>
    <x v="1"/>
    <n v="83615"/>
    <x v="0"/>
    <m/>
    <x v="0"/>
    <m/>
    <x v="9"/>
    <n v="100474693"/>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06-2024"/>
  </r>
  <r>
    <x v="0"/>
    <n v="0"/>
    <n v="0"/>
    <n v="0"/>
    <n v="3606"/>
    <x v="4075"/>
    <x v="0"/>
    <x v="0"/>
    <x v="0"/>
    <s v="03.16.15"/>
    <x v="0"/>
    <x v="0"/>
    <x v="0"/>
    <s v="Direção Financeira"/>
    <s v="03.16.15"/>
    <s v="Direção Financeira"/>
    <s v="03.16.15"/>
    <x v="64"/>
    <x v="0"/>
    <x v="0"/>
    <x v="0"/>
    <x v="0"/>
    <x v="0"/>
    <x v="0"/>
    <x v="0"/>
    <x v="4"/>
    <s v="2024-06-19"/>
    <x v="1"/>
    <n v="3606"/>
    <x v="0"/>
    <m/>
    <x v="0"/>
    <m/>
    <x v="2"/>
    <n v="100474696"/>
    <x v="0"/>
    <x v="1"/>
    <s v="Direção Financeira"/>
    <s v="ORI"/>
    <x v="0"/>
    <m/>
    <x v="0"/>
    <x v="0"/>
    <x v="0"/>
    <x v="0"/>
    <x v="0"/>
    <x v="0"/>
    <x v="0"/>
    <x v="0"/>
    <x v="0"/>
    <x v="0"/>
    <x v="0"/>
    <s v="Direção Financeira"/>
    <x v="0"/>
    <x v="0"/>
    <x v="0"/>
    <x v="0"/>
    <x v="0"/>
    <x v="0"/>
    <x v="0"/>
    <x v="0"/>
    <x v="0"/>
    <x v="0"/>
    <x v="1"/>
    <x v="0"/>
    <s v="Pagamento de salário referente a 06-2024"/>
  </r>
  <r>
    <x v="0"/>
    <n v="0"/>
    <n v="0"/>
    <n v="0"/>
    <n v="73"/>
    <x v="4075"/>
    <x v="0"/>
    <x v="0"/>
    <x v="0"/>
    <s v="03.16.15"/>
    <x v="0"/>
    <x v="0"/>
    <x v="0"/>
    <s v="Direção Financeira"/>
    <s v="03.16.15"/>
    <s v="Direção Financeira"/>
    <s v="03.16.15"/>
    <x v="29"/>
    <x v="0"/>
    <x v="0"/>
    <x v="0"/>
    <x v="0"/>
    <x v="0"/>
    <x v="0"/>
    <x v="0"/>
    <x v="4"/>
    <s v="2024-06-19"/>
    <x v="1"/>
    <n v="73"/>
    <x v="0"/>
    <m/>
    <x v="0"/>
    <m/>
    <x v="2"/>
    <n v="100474696"/>
    <x v="0"/>
    <x v="1"/>
    <s v="Direção Financeira"/>
    <s v="ORI"/>
    <x v="0"/>
    <m/>
    <x v="0"/>
    <x v="0"/>
    <x v="0"/>
    <x v="0"/>
    <x v="0"/>
    <x v="0"/>
    <x v="0"/>
    <x v="0"/>
    <x v="0"/>
    <x v="0"/>
    <x v="0"/>
    <s v="Direção Financeira"/>
    <x v="0"/>
    <x v="0"/>
    <x v="0"/>
    <x v="0"/>
    <x v="0"/>
    <x v="0"/>
    <x v="0"/>
    <x v="0"/>
    <x v="0"/>
    <x v="0"/>
    <x v="1"/>
    <x v="0"/>
    <s v="Pagamento de salário referente a 06-2024"/>
  </r>
  <r>
    <x v="0"/>
    <n v="0"/>
    <n v="0"/>
    <n v="0"/>
    <n v="2624"/>
    <x v="4075"/>
    <x v="0"/>
    <x v="0"/>
    <x v="0"/>
    <s v="03.16.15"/>
    <x v="0"/>
    <x v="0"/>
    <x v="0"/>
    <s v="Direção Financeira"/>
    <s v="03.16.15"/>
    <s v="Direção Financeira"/>
    <s v="03.16.15"/>
    <x v="28"/>
    <x v="0"/>
    <x v="0"/>
    <x v="0"/>
    <x v="0"/>
    <x v="0"/>
    <x v="0"/>
    <x v="0"/>
    <x v="4"/>
    <s v="2024-06-19"/>
    <x v="1"/>
    <n v="2624"/>
    <x v="0"/>
    <m/>
    <x v="0"/>
    <m/>
    <x v="2"/>
    <n v="100474696"/>
    <x v="0"/>
    <x v="1"/>
    <s v="Direção Financeira"/>
    <s v="ORI"/>
    <x v="0"/>
    <m/>
    <x v="0"/>
    <x v="0"/>
    <x v="0"/>
    <x v="0"/>
    <x v="0"/>
    <x v="0"/>
    <x v="0"/>
    <x v="0"/>
    <x v="0"/>
    <x v="0"/>
    <x v="0"/>
    <s v="Direção Financeira"/>
    <x v="0"/>
    <x v="0"/>
    <x v="0"/>
    <x v="0"/>
    <x v="0"/>
    <x v="0"/>
    <x v="0"/>
    <x v="0"/>
    <x v="0"/>
    <x v="0"/>
    <x v="1"/>
    <x v="0"/>
    <s v="Pagamento de salário referente a 06-2024"/>
  </r>
  <r>
    <x v="0"/>
    <n v="0"/>
    <n v="0"/>
    <n v="0"/>
    <n v="38210"/>
    <x v="4075"/>
    <x v="0"/>
    <x v="0"/>
    <x v="0"/>
    <s v="03.16.15"/>
    <x v="0"/>
    <x v="0"/>
    <x v="0"/>
    <s v="Direção Financeira"/>
    <s v="03.16.15"/>
    <s v="Direção Financeira"/>
    <s v="03.16.15"/>
    <x v="30"/>
    <x v="0"/>
    <x v="0"/>
    <x v="0"/>
    <x v="1"/>
    <x v="0"/>
    <x v="0"/>
    <x v="0"/>
    <x v="4"/>
    <s v="2024-06-19"/>
    <x v="1"/>
    <n v="38210"/>
    <x v="0"/>
    <m/>
    <x v="0"/>
    <m/>
    <x v="2"/>
    <n v="100474696"/>
    <x v="0"/>
    <x v="1"/>
    <s v="Direção Financeira"/>
    <s v="ORI"/>
    <x v="0"/>
    <m/>
    <x v="0"/>
    <x v="0"/>
    <x v="0"/>
    <x v="0"/>
    <x v="0"/>
    <x v="0"/>
    <x v="0"/>
    <x v="0"/>
    <x v="0"/>
    <x v="0"/>
    <x v="0"/>
    <s v="Direção Financeira"/>
    <x v="0"/>
    <x v="0"/>
    <x v="0"/>
    <x v="0"/>
    <x v="0"/>
    <x v="0"/>
    <x v="0"/>
    <x v="0"/>
    <x v="0"/>
    <x v="0"/>
    <x v="1"/>
    <x v="0"/>
    <s v="Pagamento de salário referente a 06-2024"/>
  </r>
  <r>
    <x v="0"/>
    <n v="0"/>
    <n v="0"/>
    <n v="0"/>
    <n v="22231"/>
    <x v="4075"/>
    <x v="0"/>
    <x v="0"/>
    <x v="0"/>
    <s v="03.16.15"/>
    <x v="0"/>
    <x v="0"/>
    <x v="0"/>
    <s v="Direção Financeira"/>
    <s v="03.16.15"/>
    <s v="Direção Financeira"/>
    <s v="03.16.15"/>
    <x v="48"/>
    <x v="0"/>
    <x v="0"/>
    <x v="0"/>
    <x v="1"/>
    <x v="0"/>
    <x v="0"/>
    <x v="0"/>
    <x v="4"/>
    <s v="2024-06-19"/>
    <x v="1"/>
    <n v="22231"/>
    <x v="0"/>
    <m/>
    <x v="0"/>
    <m/>
    <x v="2"/>
    <n v="100474696"/>
    <x v="0"/>
    <x v="1"/>
    <s v="Direção Financeira"/>
    <s v="ORI"/>
    <x v="0"/>
    <m/>
    <x v="0"/>
    <x v="0"/>
    <x v="0"/>
    <x v="0"/>
    <x v="0"/>
    <x v="0"/>
    <x v="0"/>
    <x v="0"/>
    <x v="0"/>
    <x v="0"/>
    <x v="0"/>
    <s v="Direção Financeira"/>
    <x v="0"/>
    <x v="0"/>
    <x v="0"/>
    <x v="0"/>
    <x v="0"/>
    <x v="0"/>
    <x v="0"/>
    <x v="0"/>
    <x v="0"/>
    <x v="0"/>
    <x v="1"/>
    <x v="0"/>
    <s v="Pagamento de salário referente a 06-2024"/>
  </r>
  <r>
    <x v="0"/>
    <n v="0"/>
    <n v="0"/>
    <n v="0"/>
    <n v="48638"/>
    <x v="4075"/>
    <x v="0"/>
    <x v="0"/>
    <x v="0"/>
    <s v="03.16.15"/>
    <x v="0"/>
    <x v="0"/>
    <x v="0"/>
    <s v="Direção Financeira"/>
    <s v="03.16.15"/>
    <s v="Direção Financeira"/>
    <s v="03.16.15"/>
    <x v="64"/>
    <x v="0"/>
    <x v="0"/>
    <x v="0"/>
    <x v="0"/>
    <x v="0"/>
    <x v="0"/>
    <x v="0"/>
    <x v="4"/>
    <s v="2024-06-19"/>
    <x v="1"/>
    <n v="48638"/>
    <x v="0"/>
    <m/>
    <x v="0"/>
    <m/>
    <x v="9"/>
    <n v="100474693"/>
    <x v="0"/>
    <x v="0"/>
    <s v="Direção Financeira"/>
    <s v="ORI"/>
    <x v="0"/>
    <m/>
    <x v="0"/>
    <x v="0"/>
    <x v="0"/>
    <x v="0"/>
    <x v="0"/>
    <x v="0"/>
    <x v="0"/>
    <x v="0"/>
    <x v="0"/>
    <x v="0"/>
    <x v="0"/>
    <s v="Direção Financeira"/>
    <x v="0"/>
    <x v="0"/>
    <x v="0"/>
    <x v="0"/>
    <x v="0"/>
    <x v="0"/>
    <x v="0"/>
    <x v="0"/>
    <x v="0"/>
    <x v="0"/>
    <x v="0"/>
    <x v="0"/>
    <s v="Pagamento de salário referente a 06-2024"/>
  </r>
  <r>
    <x v="0"/>
    <n v="0"/>
    <n v="0"/>
    <n v="0"/>
    <n v="1001"/>
    <x v="4075"/>
    <x v="0"/>
    <x v="0"/>
    <x v="0"/>
    <s v="03.16.15"/>
    <x v="0"/>
    <x v="0"/>
    <x v="0"/>
    <s v="Direção Financeira"/>
    <s v="03.16.15"/>
    <s v="Direção Financeira"/>
    <s v="03.16.15"/>
    <x v="29"/>
    <x v="0"/>
    <x v="0"/>
    <x v="0"/>
    <x v="0"/>
    <x v="0"/>
    <x v="0"/>
    <x v="0"/>
    <x v="4"/>
    <s v="2024-06-19"/>
    <x v="1"/>
    <n v="1001"/>
    <x v="0"/>
    <m/>
    <x v="0"/>
    <m/>
    <x v="9"/>
    <n v="100474693"/>
    <x v="0"/>
    <x v="0"/>
    <s v="Direção Financeira"/>
    <s v="ORI"/>
    <x v="0"/>
    <m/>
    <x v="0"/>
    <x v="0"/>
    <x v="0"/>
    <x v="0"/>
    <x v="0"/>
    <x v="0"/>
    <x v="0"/>
    <x v="0"/>
    <x v="0"/>
    <x v="0"/>
    <x v="0"/>
    <s v="Direção Financeira"/>
    <x v="0"/>
    <x v="0"/>
    <x v="0"/>
    <x v="0"/>
    <x v="0"/>
    <x v="0"/>
    <x v="0"/>
    <x v="0"/>
    <x v="0"/>
    <x v="0"/>
    <x v="0"/>
    <x v="0"/>
    <s v="Pagamento de salário referente a 06-2024"/>
  </r>
  <r>
    <x v="0"/>
    <n v="0"/>
    <n v="0"/>
    <n v="0"/>
    <n v="35397"/>
    <x v="4075"/>
    <x v="0"/>
    <x v="0"/>
    <x v="0"/>
    <s v="03.16.15"/>
    <x v="0"/>
    <x v="0"/>
    <x v="0"/>
    <s v="Direção Financeira"/>
    <s v="03.16.15"/>
    <s v="Direção Financeira"/>
    <s v="03.16.15"/>
    <x v="28"/>
    <x v="0"/>
    <x v="0"/>
    <x v="0"/>
    <x v="0"/>
    <x v="0"/>
    <x v="0"/>
    <x v="0"/>
    <x v="4"/>
    <s v="2024-06-19"/>
    <x v="1"/>
    <n v="35397"/>
    <x v="0"/>
    <m/>
    <x v="0"/>
    <m/>
    <x v="9"/>
    <n v="100474693"/>
    <x v="0"/>
    <x v="0"/>
    <s v="Direção Financeira"/>
    <s v="ORI"/>
    <x v="0"/>
    <m/>
    <x v="0"/>
    <x v="0"/>
    <x v="0"/>
    <x v="0"/>
    <x v="0"/>
    <x v="0"/>
    <x v="0"/>
    <x v="0"/>
    <x v="0"/>
    <x v="0"/>
    <x v="0"/>
    <s v="Direção Financeira"/>
    <x v="0"/>
    <x v="0"/>
    <x v="0"/>
    <x v="0"/>
    <x v="0"/>
    <x v="0"/>
    <x v="0"/>
    <x v="0"/>
    <x v="0"/>
    <x v="0"/>
    <x v="0"/>
    <x v="0"/>
    <s v="Pagamento de salário referente a 06-2024"/>
  </r>
  <r>
    <x v="0"/>
    <n v="0"/>
    <n v="0"/>
    <n v="0"/>
    <n v="515306"/>
    <x v="4075"/>
    <x v="0"/>
    <x v="0"/>
    <x v="0"/>
    <s v="03.16.15"/>
    <x v="0"/>
    <x v="0"/>
    <x v="0"/>
    <s v="Direção Financeira"/>
    <s v="03.16.15"/>
    <s v="Direção Financeira"/>
    <s v="03.16.15"/>
    <x v="30"/>
    <x v="0"/>
    <x v="0"/>
    <x v="0"/>
    <x v="1"/>
    <x v="0"/>
    <x v="0"/>
    <x v="0"/>
    <x v="4"/>
    <s v="2024-06-19"/>
    <x v="1"/>
    <n v="515306"/>
    <x v="0"/>
    <m/>
    <x v="0"/>
    <m/>
    <x v="9"/>
    <n v="100474693"/>
    <x v="0"/>
    <x v="0"/>
    <s v="Direção Financeira"/>
    <s v="ORI"/>
    <x v="0"/>
    <m/>
    <x v="0"/>
    <x v="0"/>
    <x v="0"/>
    <x v="0"/>
    <x v="0"/>
    <x v="0"/>
    <x v="0"/>
    <x v="0"/>
    <x v="0"/>
    <x v="0"/>
    <x v="0"/>
    <s v="Direção Financeira"/>
    <x v="0"/>
    <x v="0"/>
    <x v="0"/>
    <x v="0"/>
    <x v="0"/>
    <x v="0"/>
    <x v="0"/>
    <x v="0"/>
    <x v="0"/>
    <x v="0"/>
    <x v="0"/>
    <x v="0"/>
    <s v="Pagamento de salário referente a 06-2024"/>
  </r>
  <r>
    <x v="0"/>
    <n v="0"/>
    <n v="0"/>
    <n v="0"/>
    <n v="299766"/>
    <x v="4075"/>
    <x v="0"/>
    <x v="0"/>
    <x v="0"/>
    <s v="03.16.15"/>
    <x v="0"/>
    <x v="0"/>
    <x v="0"/>
    <s v="Direção Financeira"/>
    <s v="03.16.15"/>
    <s v="Direção Financeira"/>
    <s v="03.16.15"/>
    <x v="48"/>
    <x v="0"/>
    <x v="0"/>
    <x v="0"/>
    <x v="1"/>
    <x v="0"/>
    <x v="0"/>
    <x v="0"/>
    <x v="4"/>
    <s v="2024-06-19"/>
    <x v="1"/>
    <n v="299766"/>
    <x v="0"/>
    <m/>
    <x v="0"/>
    <m/>
    <x v="9"/>
    <n v="100474693"/>
    <x v="0"/>
    <x v="0"/>
    <s v="Direção Financeira"/>
    <s v="ORI"/>
    <x v="0"/>
    <m/>
    <x v="0"/>
    <x v="0"/>
    <x v="0"/>
    <x v="0"/>
    <x v="0"/>
    <x v="0"/>
    <x v="0"/>
    <x v="0"/>
    <x v="0"/>
    <x v="0"/>
    <x v="0"/>
    <s v="Direção Financeira"/>
    <x v="0"/>
    <x v="0"/>
    <x v="0"/>
    <x v="0"/>
    <x v="0"/>
    <x v="0"/>
    <x v="0"/>
    <x v="0"/>
    <x v="0"/>
    <x v="0"/>
    <x v="0"/>
    <x v="0"/>
    <s v="Pagamento de salário referente a 06-2024"/>
  </r>
  <r>
    <x v="0"/>
    <n v="0"/>
    <n v="0"/>
    <n v="0"/>
    <n v="10834"/>
    <x v="4076"/>
    <x v="0"/>
    <x v="0"/>
    <x v="0"/>
    <s v="03.16.13"/>
    <x v="41"/>
    <x v="0"/>
    <x v="0"/>
    <s v="Unidade Gestão de Aquisições"/>
    <s v="03.16.13"/>
    <s v="Unidade Gestão de Aquisições"/>
    <s v="03.16.13"/>
    <x v="30"/>
    <x v="0"/>
    <x v="0"/>
    <x v="0"/>
    <x v="1"/>
    <x v="0"/>
    <x v="0"/>
    <x v="0"/>
    <x v="4"/>
    <s v="2024-06-19"/>
    <x v="1"/>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06-2024"/>
  </r>
  <r>
    <x v="0"/>
    <n v="0"/>
    <n v="0"/>
    <n v="0"/>
    <n v="8213"/>
    <x v="4076"/>
    <x v="0"/>
    <x v="0"/>
    <x v="0"/>
    <s v="03.16.13"/>
    <x v="41"/>
    <x v="0"/>
    <x v="0"/>
    <s v="Unidade Gestão de Aquisições"/>
    <s v="03.16.13"/>
    <s v="Unidade Gestão de Aquisições"/>
    <s v="03.16.13"/>
    <x v="30"/>
    <x v="0"/>
    <x v="0"/>
    <x v="0"/>
    <x v="1"/>
    <x v="0"/>
    <x v="0"/>
    <x v="0"/>
    <x v="4"/>
    <s v="2024-06-19"/>
    <x v="1"/>
    <n v="8213"/>
    <x v="0"/>
    <m/>
    <x v="0"/>
    <m/>
    <x v="19"/>
    <n v="100474706"/>
    <x v="0"/>
    <x v="6"/>
    <s v="Unidade Gestão de Aquisições"/>
    <s v="ORI"/>
    <x v="0"/>
    <s v="UGA"/>
    <x v="0"/>
    <x v="0"/>
    <x v="0"/>
    <x v="0"/>
    <x v="0"/>
    <x v="0"/>
    <x v="0"/>
    <x v="0"/>
    <x v="0"/>
    <x v="0"/>
    <x v="0"/>
    <s v="Unidade Gestão de Aquisições"/>
    <x v="0"/>
    <x v="0"/>
    <x v="0"/>
    <x v="0"/>
    <x v="0"/>
    <x v="0"/>
    <x v="0"/>
    <x v="0"/>
    <x v="0"/>
    <x v="0"/>
    <x v="6"/>
    <x v="0"/>
    <s v="Pagamento de salário referente a 06-2024"/>
  </r>
  <r>
    <x v="0"/>
    <n v="0"/>
    <n v="0"/>
    <n v="0"/>
    <n v="83615"/>
    <x v="4076"/>
    <x v="0"/>
    <x v="0"/>
    <x v="0"/>
    <s v="03.16.13"/>
    <x v="41"/>
    <x v="0"/>
    <x v="0"/>
    <s v="Unidade Gestão de Aquisições"/>
    <s v="03.16.13"/>
    <s v="Unidade Gestão de Aquisições"/>
    <s v="03.16.13"/>
    <x v="30"/>
    <x v="0"/>
    <x v="0"/>
    <x v="0"/>
    <x v="1"/>
    <x v="0"/>
    <x v="0"/>
    <x v="0"/>
    <x v="4"/>
    <s v="2024-06-19"/>
    <x v="1"/>
    <n v="83615"/>
    <x v="0"/>
    <m/>
    <x v="0"/>
    <m/>
    <x v="9"/>
    <n v="100474693"/>
    <x v="0"/>
    <x v="0"/>
    <s v="Unidade Gestão de Aquisições"/>
    <s v="ORI"/>
    <x v="0"/>
    <s v="UGA"/>
    <x v="0"/>
    <x v="0"/>
    <x v="0"/>
    <x v="0"/>
    <x v="0"/>
    <x v="0"/>
    <x v="0"/>
    <x v="0"/>
    <x v="0"/>
    <x v="0"/>
    <x v="0"/>
    <s v="Unidade Gestão de Aquisições"/>
    <x v="0"/>
    <x v="0"/>
    <x v="0"/>
    <x v="0"/>
    <x v="0"/>
    <x v="0"/>
    <x v="0"/>
    <x v="0"/>
    <x v="0"/>
    <x v="0"/>
    <x v="0"/>
    <x v="0"/>
    <s v="Pagamento de salário referente a 06-2024"/>
  </r>
  <r>
    <x v="0"/>
    <n v="0"/>
    <n v="0"/>
    <n v="0"/>
    <n v="851"/>
    <x v="4077"/>
    <x v="0"/>
    <x v="0"/>
    <x v="0"/>
    <s v="03.16.12"/>
    <x v="40"/>
    <x v="0"/>
    <x v="0"/>
    <s v="Direcção de Urbanismo"/>
    <s v="03.16.12"/>
    <s v="Direcção de Urbanismo"/>
    <s v="03.16.12"/>
    <x v="31"/>
    <x v="0"/>
    <x v="0"/>
    <x v="1"/>
    <x v="0"/>
    <x v="0"/>
    <x v="0"/>
    <x v="0"/>
    <x v="4"/>
    <s v="2024-06-19"/>
    <x v="1"/>
    <n v="851"/>
    <x v="0"/>
    <m/>
    <x v="0"/>
    <m/>
    <x v="2"/>
    <n v="100474696"/>
    <x v="0"/>
    <x v="1"/>
    <s v="Direcção de Urbanismo"/>
    <s v="ORI"/>
    <x v="0"/>
    <m/>
    <x v="0"/>
    <x v="0"/>
    <x v="0"/>
    <x v="0"/>
    <x v="0"/>
    <x v="0"/>
    <x v="0"/>
    <x v="0"/>
    <x v="0"/>
    <x v="0"/>
    <x v="0"/>
    <s v="Direcção de Urbanismo"/>
    <x v="0"/>
    <x v="0"/>
    <x v="0"/>
    <x v="0"/>
    <x v="0"/>
    <x v="0"/>
    <x v="0"/>
    <x v="0"/>
    <x v="0"/>
    <x v="0"/>
    <x v="1"/>
    <x v="0"/>
    <s v="Pagamento de salário referente a 06-2024"/>
  </r>
  <r>
    <x v="0"/>
    <n v="0"/>
    <n v="0"/>
    <n v="0"/>
    <n v="533"/>
    <x v="4077"/>
    <x v="0"/>
    <x v="0"/>
    <x v="0"/>
    <s v="03.16.12"/>
    <x v="40"/>
    <x v="0"/>
    <x v="0"/>
    <s v="Direcção de Urbanismo"/>
    <s v="03.16.12"/>
    <s v="Direcção de Urbanismo"/>
    <s v="03.16.12"/>
    <x v="60"/>
    <x v="0"/>
    <x v="0"/>
    <x v="0"/>
    <x v="0"/>
    <x v="0"/>
    <x v="0"/>
    <x v="0"/>
    <x v="4"/>
    <s v="2024-06-19"/>
    <x v="1"/>
    <n v="533"/>
    <x v="0"/>
    <m/>
    <x v="0"/>
    <m/>
    <x v="2"/>
    <n v="100474696"/>
    <x v="0"/>
    <x v="1"/>
    <s v="Direcção de Urbanismo"/>
    <s v="ORI"/>
    <x v="0"/>
    <m/>
    <x v="0"/>
    <x v="0"/>
    <x v="0"/>
    <x v="0"/>
    <x v="0"/>
    <x v="0"/>
    <x v="0"/>
    <x v="0"/>
    <x v="0"/>
    <x v="0"/>
    <x v="0"/>
    <s v="Direcção de Urbanismo"/>
    <x v="0"/>
    <x v="0"/>
    <x v="0"/>
    <x v="0"/>
    <x v="0"/>
    <x v="0"/>
    <x v="0"/>
    <x v="0"/>
    <x v="0"/>
    <x v="0"/>
    <x v="1"/>
    <x v="0"/>
    <s v="Pagamento de salário referente a 06-2024"/>
  </r>
  <r>
    <x v="0"/>
    <n v="0"/>
    <n v="0"/>
    <n v="0"/>
    <n v="5078"/>
    <x v="4077"/>
    <x v="0"/>
    <x v="0"/>
    <x v="0"/>
    <s v="03.16.12"/>
    <x v="40"/>
    <x v="0"/>
    <x v="0"/>
    <s v="Direcção de Urbanismo"/>
    <s v="03.16.12"/>
    <s v="Direcção de Urbanismo"/>
    <s v="03.16.12"/>
    <x v="30"/>
    <x v="0"/>
    <x v="0"/>
    <x v="0"/>
    <x v="1"/>
    <x v="0"/>
    <x v="0"/>
    <x v="0"/>
    <x v="4"/>
    <s v="2024-06-19"/>
    <x v="1"/>
    <n v="5078"/>
    <x v="0"/>
    <m/>
    <x v="0"/>
    <m/>
    <x v="2"/>
    <n v="100474696"/>
    <x v="0"/>
    <x v="1"/>
    <s v="Direcção de Urbanismo"/>
    <s v="ORI"/>
    <x v="0"/>
    <m/>
    <x v="0"/>
    <x v="0"/>
    <x v="0"/>
    <x v="0"/>
    <x v="0"/>
    <x v="0"/>
    <x v="0"/>
    <x v="0"/>
    <x v="0"/>
    <x v="0"/>
    <x v="0"/>
    <s v="Direcção de Urbanismo"/>
    <x v="0"/>
    <x v="0"/>
    <x v="0"/>
    <x v="0"/>
    <x v="0"/>
    <x v="0"/>
    <x v="0"/>
    <x v="0"/>
    <x v="0"/>
    <x v="0"/>
    <x v="1"/>
    <x v="0"/>
    <s v="Pagamento de salário referente a 06-2024"/>
  </r>
  <r>
    <x v="0"/>
    <n v="0"/>
    <n v="0"/>
    <n v="0"/>
    <n v="8517"/>
    <x v="4077"/>
    <x v="0"/>
    <x v="0"/>
    <x v="0"/>
    <s v="03.16.12"/>
    <x v="40"/>
    <x v="0"/>
    <x v="0"/>
    <s v="Direcção de Urbanismo"/>
    <s v="03.16.12"/>
    <s v="Direcção de Urbanismo"/>
    <s v="03.16.12"/>
    <x v="49"/>
    <x v="0"/>
    <x v="0"/>
    <x v="0"/>
    <x v="1"/>
    <x v="0"/>
    <x v="0"/>
    <x v="0"/>
    <x v="4"/>
    <s v="2024-06-19"/>
    <x v="1"/>
    <n v="8517"/>
    <x v="0"/>
    <m/>
    <x v="0"/>
    <m/>
    <x v="2"/>
    <n v="100474696"/>
    <x v="0"/>
    <x v="1"/>
    <s v="Direcção de Urbanismo"/>
    <s v="ORI"/>
    <x v="0"/>
    <m/>
    <x v="0"/>
    <x v="0"/>
    <x v="0"/>
    <x v="0"/>
    <x v="0"/>
    <x v="0"/>
    <x v="0"/>
    <x v="0"/>
    <x v="0"/>
    <x v="0"/>
    <x v="0"/>
    <s v="Direcção de Urbanismo"/>
    <x v="0"/>
    <x v="0"/>
    <x v="0"/>
    <x v="0"/>
    <x v="0"/>
    <x v="0"/>
    <x v="0"/>
    <x v="0"/>
    <x v="0"/>
    <x v="0"/>
    <x v="1"/>
    <x v="0"/>
    <s v="Pagamento de salário referente a 06-2024"/>
  </r>
  <r>
    <x v="0"/>
    <n v="0"/>
    <n v="0"/>
    <n v="0"/>
    <n v="888"/>
    <x v="4077"/>
    <x v="0"/>
    <x v="0"/>
    <x v="0"/>
    <s v="03.16.12"/>
    <x v="40"/>
    <x v="0"/>
    <x v="0"/>
    <s v="Direcção de Urbanismo"/>
    <s v="03.16.12"/>
    <s v="Direcção de Urbanismo"/>
    <s v="03.16.12"/>
    <x v="31"/>
    <x v="0"/>
    <x v="0"/>
    <x v="1"/>
    <x v="0"/>
    <x v="0"/>
    <x v="0"/>
    <x v="0"/>
    <x v="4"/>
    <s v="2024-06-19"/>
    <x v="1"/>
    <n v="888"/>
    <x v="0"/>
    <m/>
    <x v="0"/>
    <m/>
    <x v="19"/>
    <n v="100474706"/>
    <x v="0"/>
    <x v="6"/>
    <s v="Direcção de Urbanismo"/>
    <s v="ORI"/>
    <x v="0"/>
    <m/>
    <x v="0"/>
    <x v="0"/>
    <x v="0"/>
    <x v="0"/>
    <x v="0"/>
    <x v="0"/>
    <x v="0"/>
    <x v="0"/>
    <x v="0"/>
    <x v="0"/>
    <x v="0"/>
    <s v="Direcção de Urbanismo"/>
    <x v="0"/>
    <x v="0"/>
    <x v="0"/>
    <x v="0"/>
    <x v="0"/>
    <x v="0"/>
    <x v="0"/>
    <x v="0"/>
    <x v="0"/>
    <x v="0"/>
    <x v="6"/>
    <x v="0"/>
    <s v="Pagamento de salário referente a 06-2024"/>
  </r>
  <r>
    <x v="0"/>
    <n v="0"/>
    <n v="0"/>
    <n v="0"/>
    <n v="556"/>
    <x v="4077"/>
    <x v="0"/>
    <x v="0"/>
    <x v="0"/>
    <s v="03.16.12"/>
    <x v="40"/>
    <x v="0"/>
    <x v="0"/>
    <s v="Direcção de Urbanismo"/>
    <s v="03.16.12"/>
    <s v="Direcção de Urbanismo"/>
    <s v="03.16.12"/>
    <x v="60"/>
    <x v="0"/>
    <x v="0"/>
    <x v="0"/>
    <x v="0"/>
    <x v="0"/>
    <x v="0"/>
    <x v="0"/>
    <x v="4"/>
    <s v="2024-06-19"/>
    <x v="1"/>
    <n v="556"/>
    <x v="0"/>
    <m/>
    <x v="0"/>
    <m/>
    <x v="19"/>
    <n v="100474706"/>
    <x v="0"/>
    <x v="6"/>
    <s v="Direcção de Urbanismo"/>
    <s v="ORI"/>
    <x v="0"/>
    <m/>
    <x v="0"/>
    <x v="0"/>
    <x v="0"/>
    <x v="0"/>
    <x v="0"/>
    <x v="0"/>
    <x v="0"/>
    <x v="0"/>
    <x v="0"/>
    <x v="0"/>
    <x v="0"/>
    <s v="Direcção de Urbanismo"/>
    <x v="0"/>
    <x v="0"/>
    <x v="0"/>
    <x v="0"/>
    <x v="0"/>
    <x v="0"/>
    <x v="0"/>
    <x v="0"/>
    <x v="0"/>
    <x v="0"/>
    <x v="6"/>
    <x v="0"/>
    <s v="Pagamento de salário referente a 06-2024"/>
  </r>
  <r>
    <x v="0"/>
    <n v="0"/>
    <n v="0"/>
    <n v="0"/>
    <n v="5300"/>
    <x v="4077"/>
    <x v="0"/>
    <x v="0"/>
    <x v="0"/>
    <s v="03.16.12"/>
    <x v="40"/>
    <x v="0"/>
    <x v="0"/>
    <s v="Direcção de Urbanismo"/>
    <s v="03.16.12"/>
    <s v="Direcção de Urbanismo"/>
    <s v="03.16.12"/>
    <x v="30"/>
    <x v="0"/>
    <x v="0"/>
    <x v="0"/>
    <x v="1"/>
    <x v="0"/>
    <x v="0"/>
    <x v="0"/>
    <x v="4"/>
    <s v="2024-06-19"/>
    <x v="1"/>
    <n v="5300"/>
    <x v="0"/>
    <m/>
    <x v="0"/>
    <m/>
    <x v="19"/>
    <n v="100474706"/>
    <x v="0"/>
    <x v="6"/>
    <s v="Direcção de Urbanismo"/>
    <s v="ORI"/>
    <x v="0"/>
    <m/>
    <x v="0"/>
    <x v="0"/>
    <x v="0"/>
    <x v="0"/>
    <x v="0"/>
    <x v="0"/>
    <x v="0"/>
    <x v="0"/>
    <x v="0"/>
    <x v="0"/>
    <x v="0"/>
    <s v="Direcção de Urbanismo"/>
    <x v="0"/>
    <x v="0"/>
    <x v="0"/>
    <x v="0"/>
    <x v="0"/>
    <x v="0"/>
    <x v="0"/>
    <x v="0"/>
    <x v="0"/>
    <x v="0"/>
    <x v="6"/>
    <x v="0"/>
    <s v="Pagamento de salário referente a 06-2024"/>
  </r>
  <r>
    <x v="0"/>
    <n v="0"/>
    <n v="0"/>
    <n v="0"/>
    <n v="8888"/>
    <x v="4077"/>
    <x v="0"/>
    <x v="0"/>
    <x v="0"/>
    <s v="03.16.12"/>
    <x v="40"/>
    <x v="0"/>
    <x v="0"/>
    <s v="Direcção de Urbanismo"/>
    <s v="03.16.12"/>
    <s v="Direcção de Urbanismo"/>
    <s v="03.16.12"/>
    <x v="49"/>
    <x v="0"/>
    <x v="0"/>
    <x v="0"/>
    <x v="1"/>
    <x v="0"/>
    <x v="0"/>
    <x v="0"/>
    <x v="4"/>
    <s v="2024-06-19"/>
    <x v="1"/>
    <n v="8888"/>
    <x v="0"/>
    <m/>
    <x v="0"/>
    <m/>
    <x v="19"/>
    <n v="100474706"/>
    <x v="0"/>
    <x v="6"/>
    <s v="Direcção de Urbanismo"/>
    <s v="ORI"/>
    <x v="0"/>
    <m/>
    <x v="0"/>
    <x v="0"/>
    <x v="0"/>
    <x v="0"/>
    <x v="0"/>
    <x v="0"/>
    <x v="0"/>
    <x v="0"/>
    <x v="0"/>
    <x v="0"/>
    <x v="0"/>
    <s v="Direcção de Urbanismo"/>
    <x v="0"/>
    <x v="0"/>
    <x v="0"/>
    <x v="0"/>
    <x v="0"/>
    <x v="0"/>
    <x v="0"/>
    <x v="0"/>
    <x v="0"/>
    <x v="0"/>
    <x v="6"/>
    <x v="0"/>
    <s v="Pagamento de salário referente a 06-2024"/>
  </r>
  <r>
    <x v="0"/>
    <n v="0"/>
    <n v="0"/>
    <n v="0"/>
    <n v="10501"/>
    <x v="4077"/>
    <x v="0"/>
    <x v="0"/>
    <x v="0"/>
    <s v="03.16.12"/>
    <x v="40"/>
    <x v="0"/>
    <x v="0"/>
    <s v="Direcção de Urbanismo"/>
    <s v="03.16.12"/>
    <s v="Direcção de Urbanismo"/>
    <s v="03.16.12"/>
    <x v="31"/>
    <x v="0"/>
    <x v="0"/>
    <x v="1"/>
    <x v="0"/>
    <x v="0"/>
    <x v="0"/>
    <x v="0"/>
    <x v="4"/>
    <s v="2024-06-19"/>
    <x v="1"/>
    <n v="10501"/>
    <x v="0"/>
    <m/>
    <x v="0"/>
    <m/>
    <x v="9"/>
    <n v="100474693"/>
    <x v="0"/>
    <x v="0"/>
    <s v="Direcção de Urbanismo"/>
    <s v="ORI"/>
    <x v="0"/>
    <m/>
    <x v="0"/>
    <x v="0"/>
    <x v="0"/>
    <x v="0"/>
    <x v="0"/>
    <x v="0"/>
    <x v="0"/>
    <x v="0"/>
    <x v="0"/>
    <x v="0"/>
    <x v="0"/>
    <s v="Direcção de Urbanismo"/>
    <x v="0"/>
    <x v="0"/>
    <x v="0"/>
    <x v="0"/>
    <x v="0"/>
    <x v="0"/>
    <x v="0"/>
    <x v="0"/>
    <x v="0"/>
    <x v="0"/>
    <x v="0"/>
    <x v="0"/>
    <s v="Pagamento de salário referente a 06-2024"/>
  </r>
  <r>
    <x v="0"/>
    <n v="0"/>
    <n v="0"/>
    <n v="0"/>
    <n v="6578"/>
    <x v="4077"/>
    <x v="0"/>
    <x v="0"/>
    <x v="0"/>
    <s v="03.16.12"/>
    <x v="40"/>
    <x v="0"/>
    <x v="0"/>
    <s v="Direcção de Urbanismo"/>
    <s v="03.16.12"/>
    <s v="Direcção de Urbanismo"/>
    <s v="03.16.12"/>
    <x v="60"/>
    <x v="0"/>
    <x v="0"/>
    <x v="0"/>
    <x v="0"/>
    <x v="0"/>
    <x v="0"/>
    <x v="0"/>
    <x v="4"/>
    <s v="2024-06-19"/>
    <x v="1"/>
    <n v="6578"/>
    <x v="0"/>
    <m/>
    <x v="0"/>
    <m/>
    <x v="9"/>
    <n v="100474693"/>
    <x v="0"/>
    <x v="0"/>
    <s v="Direcção de Urbanismo"/>
    <s v="ORI"/>
    <x v="0"/>
    <m/>
    <x v="0"/>
    <x v="0"/>
    <x v="0"/>
    <x v="0"/>
    <x v="0"/>
    <x v="0"/>
    <x v="0"/>
    <x v="0"/>
    <x v="0"/>
    <x v="0"/>
    <x v="0"/>
    <s v="Direcção de Urbanismo"/>
    <x v="0"/>
    <x v="0"/>
    <x v="0"/>
    <x v="0"/>
    <x v="0"/>
    <x v="0"/>
    <x v="0"/>
    <x v="0"/>
    <x v="0"/>
    <x v="0"/>
    <x v="0"/>
    <x v="0"/>
    <s v="Pagamento de salário referente a 06-2024"/>
  </r>
  <r>
    <x v="0"/>
    <n v="0"/>
    <n v="0"/>
    <n v="0"/>
    <n v="62622"/>
    <x v="4077"/>
    <x v="0"/>
    <x v="0"/>
    <x v="0"/>
    <s v="03.16.12"/>
    <x v="40"/>
    <x v="0"/>
    <x v="0"/>
    <s v="Direcção de Urbanismo"/>
    <s v="03.16.12"/>
    <s v="Direcção de Urbanismo"/>
    <s v="03.16.12"/>
    <x v="30"/>
    <x v="0"/>
    <x v="0"/>
    <x v="0"/>
    <x v="1"/>
    <x v="0"/>
    <x v="0"/>
    <x v="0"/>
    <x v="4"/>
    <s v="2024-06-19"/>
    <x v="1"/>
    <n v="62622"/>
    <x v="0"/>
    <m/>
    <x v="0"/>
    <m/>
    <x v="9"/>
    <n v="100474693"/>
    <x v="0"/>
    <x v="0"/>
    <s v="Direcção de Urbanismo"/>
    <s v="ORI"/>
    <x v="0"/>
    <m/>
    <x v="0"/>
    <x v="0"/>
    <x v="0"/>
    <x v="0"/>
    <x v="0"/>
    <x v="0"/>
    <x v="0"/>
    <x v="0"/>
    <x v="0"/>
    <x v="0"/>
    <x v="0"/>
    <s v="Direcção de Urbanismo"/>
    <x v="0"/>
    <x v="0"/>
    <x v="0"/>
    <x v="0"/>
    <x v="0"/>
    <x v="0"/>
    <x v="0"/>
    <x v="0"/>
    <x v="0"/>
    <x v="0"/>
    <x v="0"/>
    <x v="0"/>
    <s v="Pagamento de salário referente a 06-2024"/>
  </r>
  <r>
    <x v="0"/>
    <n v="0"/>
    <n v="0"/>
    <n v="0"/>
    <n v="104995"/>
    <x v="4077"/>
    <x v="0"/>
    <x v="0"/>
    <x v="0"/>
    <s v="03.16.12"/>
    <x v="40"/>
    <x v="0"/>
    <x v="0"/>
    <s v="Direcção de Urbanismo"/>
    <s v="03.16.12"/>
    <s v="Direcção de Urbanismo"/>
    <s v="03.16.12"/>
    <x v="49"/>
    <x v="0"/>
    <x v="0"/>
    <x v="0"/>
    <x v="1"/>
    <x v="0"/>
    <x v="0"/>
    <x v="0"/>
    <x v="4"/>
    <s v="2024-06-19"/>
    <x v="1"/>
    <n v="104995"/>
    <x v="0"/>
    <m/>
    <x v="0"/>
    <m/>
    <x v="9"/>
    <n v="100474693"/>
    <x v="0"/>
    <x v="0"/>
    <s v="Direcção de Urbanismo"/>
    <s v="ORI"/>
    <x v="0"/>
    <m/>
    <x v="0"/>
    <x v="0"/>
    <x v="0"/>
    <x v="0"/>
    <x v="0"/>
    <x v="0"/>
    <x v="0"/>
    <x v="0"/>
    <x v="0"/>
    <x v="0"/>
    <x v="0"/>
    <s v="Direcção de Urbanismo"/>
    <x v="0"/>
    <x v="0"/>
    <x v="0"/>
    <x v="0"/>
    <x v="0"/>
    <x v="0"/>
    <x v="0"/>
    <x v="0"/>
    <x v="0"/>
    <x v="0"/>
    <x v="0"/>
    <x v="0"/>
    <s v="Pagamento de salário referente a 06-2024"/>
  </r>
  <r>
    <x v="0"/>
    <n v="0"/>
    <n v="0"/>
    <n v="0"/>
    <n v="84"/>
    <x v="4078"/>
    <x v="0"/>
    <x v="0"/>
    <x v="0"/>
    <s v="03.16.11"/>
    <x v="27"/>
    <x v="0"/>
    <x v="0"/>
    <s v="Direcção de Obras"/>
    <s v="03.16.11"/>
    <s v="Direcção de Obras"/>
    <s v="03.16.11"/>
    <x v="31"/>
    <x v="0"/>
    <x v="0"/>
    <x v="1"/>
    <x v="0"/>
    <x v="0"/>
    <x v="0"/>
    <x v="0"/>
    <x v="4"/>
    <s v="2024-06-19"/>
    <x v="1"/>
    <n v="84"/>
    <x v="0"/>
    <m/>
    <x v="0"/>
    <m/>
    <x v="15"/>
    <n v="100479277"/>
    <x v="0"/>
    <x v="2"/>
    <s v="Direcção de Obras"/>
    <s v="ORI"/>
    <x v="0"/>
    <m/>
    <x v="0"/>
    <x v="0"/>
    <x v="0"/>
    <x v="0"/>
    <x v="0"/>
    <x v="0"/>
    <x v="0"/>
    <x v="0"/>
    <x v="0"/>
    <x v="0"/>
    <x v="0"/>
    <s v="Direcção de Obras"/>
    <x v="0"/>
    <x v="0"/>
    <x v="0"/>
    <x v="0"/>
    <x v="0"/>
    <x v="0"/>
    <x v="0"/>
    <x v="0"/>
    <x v="0"/>
    <x v="0"/>
    <x v="2"/>
    <x v="0"/>
    <s v="Pagamento de salário referente a 06-2024"/>
  </r>
  <r>
    <x v="0"/>
    <n v="0"/>
    <n v="0"/>
    <n v="0"/>
    <n v="2"/>
    <x v="4078"/>
    <x v="0"/>
    <x v="0"/>
    <x v="0"/>
    <s v="03.16.11"/>
    <x v="27"/>
    <x v="0"/>
    <x v="0"/>
    <s v="Direcção de Obras"/>
    <s v="03.16.11"/>
    <s v="Direcção de Obras"/>
    <s v="03.16.11"/>
    <x v="29"/>
    <x v="0"/>
    <x v="0"/>
    <x v="0"/>
    <x v="0"/>
    <x v="0"/>
    <x v="0"/>
    <x v="0"/>
    <x v="4"/>
    <s v="2024-06-19"/>
    <x v="1"/>
    <n v="2"/>
    <x v="0"/>
    <m/>
    <x v="0"/>
    <m/>
    <x v="15"/>
    <n v="100479277"/>
    <x v="0"/>
    <x v="2"/>
    <s v="Direcção de Obras"/>
    <s v="ORI"/>
    <x v="0"/>
    <m/>
    <x v="0"/>
    <x v="0"/>
    <x v="0"/>
    <x v="0"/>
    <x v="0"/>
    <x v="0"/>
    <x v="0"/>
    <x v="0"/>
    <x v="0"/>
    <x v="0"/>
    <x v="0"/>
    <s v="Direcção de Obras"/>
    <x v="0"/>
    <x v="0"/>
    <x v="0"/>
    <x v="0"/>
    <x v="0"/>
    <x v="0"/>
    <x v="0"/>
    <x v="0"/>
    <x v="0"/>
    <x v="0"/>
    <x v="2"/>
    <x v="0"/>
    <s v="Pagamento de salário referente a 06-2024"/>
  </r>
  <r>
    <x v="0"/>
    <n v="0"/>
    <n v="0"/>
    <n v="0"/>
    <n v="325"/>
    <x v="4078"/>
    <x v="0"/>
    <x v="0"/>
    <x v="0"/>
    <s v="03.16.11"/>
    <x v="27"/>
    <x v="0"/>
    <x v="0"/>
    <s v="Direcção de Obras"/>
    <s v="03.16.11"/>
    <s v="Direcção de Obras"/>
    <s v="03.16.11"/>
    <x v="28"/>
    <x v="0"/>
    <x v="0"/>
    <x v="0"/>
    <x v="0"/>
    <x v="0"/>
    <x v="0"/>
    <x v="0"/>
    <x v="4"/>
    <s v="2024-06-19"/>
    <x v="1"/>
    <n v="325"/>
    <x v="0"/>
    <m/>
    <x v="0"/>
    <m/>
    <x v="15"/>
    <n v="100479277"/>
    <x v="0"/>
    <x v="2"/>
    <s v="Direcção de Obras"/>
    <s v="ORI"/>
    <x v="0"/>
    <m/>
    <x v="0"/>
    <x v="0"/>
    <x v="0"/>
    <x v="0"/>
    <x v="0"/>
    <x v="0"/>
    <x v="0"/>
    <x v="0"/>
    <x v="0"/>
    <x v="0"/>
    <x v="0"/>
    <s v="Direcção de Obras"/>
    <x v="0"/>
    <x v="0"/>
    <x v="0"/>
    <x v="0"/>
    <x v="0"/>
    <x v="0"/>
    <x v="0"/>
    <x v="0"/>
    <x v="0"/>
    <x v="0"/>
    <x v="2"/>
    <x v="0"/>
    <s v="Pagamento de salário referente a 06-2024"/>
  </r>
  <r>
    <x v="0"/>
    <n v="0"/>
    <n v="0"/>
    <n v="0"/>
    <n v="1882"/>
    <x v="4078"/>
    <x v="0"/>
    <x v="0"/>
    <x v="0"/>
    <s v="03.16.11"/>
    <x v="27"/>
    <x v="0"/>
    <x v="0"/>
    <s v="Direcção de Obras"/>
    <s v="03.16.11"/>
    <s v="Direcção de Obras"/>
    <s v="03.16.11"/>
    <x v="30"/>
    <x v="0"/>
    <x v="0"/>
    <x v="0"/>
    <x v="1"/>
    <x v="0"/>
    <x v="0"/>
    <x v="0"/>
    <x v="4"/>
    <s v="2024-06-19"/>
    <x v="1"/>
    <n v="1882"/>
    <x v="0"/>
    <m/>
    <x v="0"/>
    <m/>
    <x v="15"/>
    <n v="100479277"/>
    <x v="0"/>
    <x v="2"/>
    <s v="Direcção de Obras"/>
    <s v="ORI"/>
    <x v="0"/>
    <m/>
    <x v="0"/>
    <x v="0"/>
    <x v="0"/>
    <x v="0"/>
    <x v="0"/>
    <x v="0"/>
    <x v="0"/>
    <x v="0"/>
    <x v="0"/>
    <x v="0"/>
    <x v="0"/>
    <s v="Direcção de Obras"/>
    <x v="0"/>
    <x v="0"/>
    <x v="0"/>
    <x v="0"/>
    <x v="0"/>
    <x v="0"/>
    <x v="0"/>
    <x v="0"/>
    <x v="0"/>
    <x v="0"/>
    <x v="2"/>
    <x v="0"/>
    <s v="Pagamento de salário referente a 06-2024"/>
  </r>
  <r>
    <x v="0"/>
    <n v="0"/>
    <n v="0"/>
    <n v="0"/>
    <n v="2308"/>
    <x v="4078"/>
    <x v="0"/>
    <x v="0"/>
    <x v="0"/>
    <s v="03.16.11"/>
    <x v="27"/>
    <x v="0"/>
    <x v="0"/>
    <s v="Direcção de Obras"/>
    <s v="03.16.11"/>
    <s v="Direcção de Obras"/>
    <s v="03.16.11"/>
    <x v="48"/>
    <x v="0"/>
    <x v="0"/>
    <x v="0"/>
    <x v="1"/>
    <x v="0"/>
    <x v="0"/>
    <x v="0"/>
    <x v="4"/>
    <s v="2024-06-19"/>
    <x v="1"/>
    <n v="2308"/>
    <x v="0"/>
    <m/>
    <x v="0"/>
    <m/>
    <x v="15"/>
    <n v="100479277"/>
    <x v="0"/>
    <x v="2"/>
    <s v="Direcção de Obras"/>
    <s v="ORI"/>
    <x v="0"/>
    <m/>
    <x v="0"/>
    <x v="0"/>
    <x v="0"/>
    <x v="0"/>
    <x v="0"/>
    <x v="0"/>
    <x v="0"/>
    <x v="0"/>
    <x v="0"/>
    <x v="0"/>
    <x v="0"/>
    <s v="Direcção de Obras"/>
    <x v="0"/>
    <x v="0"/>
    <x v="0"/>
    <x v="0"/>
    <x v="0"/>
    <x v="0"/>
    <x v="0"/>
    <x v="0"/>
    <x v="0"/>
    <x v="0"/>
    <x v="2"/>
    <x v="0"/>
    <s v="Pagamento de salário referente a 06-2024"/>
  </r>
  <r>
    <x v="0"/>
    <n v="0"/>
    <n v="0"/>
    <n v="0"/>
    <n v="847"/>
    <x v="4078"/>
    <x v="0"/>
    <x v="0"/>
    <x v="0"/>
    <s v="03.16.11"/>
    <x v="27"/>
    <x v="0"/>
    <x v="0"/>
    <s v="Direcção de Obras"/>
    <s v="03.16.11"/>
    <s v="Direcção de Obras"/>
    <s v="03.16.11"/>
    <x v="49"/>
    <x v="0"/>
    <x v="0"/>
    <x v="0"/>
    <x v="1"/>
    <x v="0"/>
    <x v="0"/>
    <x v="0"/>
    <x v="4"/>
    <s v="2024-06-19"/>
    <x v="1"/>
    <n v="847"/>
    <x v="0"/>
    <m/>
    <x v="0"/>
    <m/>
    <x v="15"/>
    <n v="100479277"/>
    <x v="0"/>
    <x v="2"/>
    <s v="Direcção de Obras"/>
    <s v="ORI"/>
    <x v="0"/>
    <m/>
    <x v="0"/>
    <x v="0"/>
    <x v="0"/>
    <x v="0"/>
    <x v="0"/>
    <x v="0"/>
    <x v="0"/>
    <x v="0"/>
    <x v="0"/>
    <x v="0"/>
    <x v="0"/>
    <s v="Direcção de Obras"/>
    <x v="0"/>
    <x v="0"/>
    <x v="0"/>
    <x v="0"/>
    <x v="0"/>
    <x v="0"/>
    <x v="0"/>
    <x v="0"/>
    <x v="0"/>
    <x v="0"/>
    <x v="2"/>
    <x v="0"/>
    <s v="Pagamento de salário referente a 06-2024"/>
  </r>
  <r>
    <x v="0"/>
    <n v="0"/>
    <n v="0"/>
    <n v="0"/>
    <n v="739"/>
    <x v="4078"/>
    <x v="0"/>
    <x v="0"/>
    <x v="0"/>
    <s v="03.16.11"/>
    <x v="27"/>
    <x v="0"/>
    <x v="0"/>
    <s v="Direcção de Obras"/>
    <s v="03.16.11"/>
    <s v="Direcção de Obras"/>
    <s v="03.16.11"/>
    <x v="31"/>
    <x v="0"/>
    <x v="0"/>
    <x v="1"/>
    <x v="0"/>
    <x v="0"/>
    <x v="0"/>
    <x v="0"/>
    <x v="4"/>
    <s v="2024-06-19"/>
    <x v="1"/>
    <n v="739"/>
    <x v="0"/>
    <m/>
    <x v="0"/>
    <m/>
    <x v="2"/>
    <n v="100474696"/>
    <x v="0"/>
    <x v="1"/>
    <s v="Direcção de Obras"/>
    <s v="ORI"/>
    <x v="0"/>
    <m/>
    <x v="0"/>
    <x v="0"/>
    <x v="0"/>
    <x v="0"/>
    <x v="0"/>
    <x v="0"/>
    <x v="0"/>
    <x v="0"/>
    <x v="0"/>
    <x v="0"/>
    <x v="0"/>
    <s v="Direcção de Obras"/>
    <x v="0"/>
    <x v="0"/>
    <x v="0"/>
    <x v="0"/>
    <x v="0"/>
    <x v="0"/>
    <x v="0"/>
    <x v="0"/>
    <x v="0"/>
    <x v="0"/>
    <x v="1"/>
    <x v="0"/>
    <s v="Pagamento de salário referente a 06-2024"/>
  </r>
  <r>
    <x v="0"/>
    <n v="0"/>
    <n v="0"/>
    <n v="0"/>
    <n v="24"/>
    <x v="4078"/>
    <x v="0"/>
    <x v="0"/>
    <x v="0"/>
    <s v="03.16.11"/>
    <x v="27"/>
    <x v="0"/>
    <x v="0"/>
    <s v="Direcção de Obras"/>
    <s v="03.16.11"/>
    <s v="Direcção de Obras"/>
    <s v="03.16.11"/>
    <x v="29"/>
    <x v="0"/>
    <x v="0"/>
    <x v="0"/>
    <x v="0"/>
    <x v="0"/>
    <x v="0"/>
    <x v="0"/>
    <x v="4"/>
    <s v="2024-06-19"/>
    <x v="1"/>
    <n v="24"/>
    <x v="0"/>
    <m/>
    <x v="0"/>
    <m/>
    <x v="2"/>
    <n v="100474696"/>
    <x v="0"/>
    <x v="1"/>
    <s v="Direcção de Obras"/>
    <s v="ORI"/>
    <x v="0"/>
    <m/>
    <x v="0"/>
    <x v="0"/>
    <x v="0"/>
    <x v="0"/>
    <x v="0"/>
    <x v="0"/>
    <x v="0"/>
    <x v="0"/>
    <x v="0"/>
    <x v="0"/>
    <x v="0"/>
    <s v="Direcção de Obras"/>
    <x v="0"/>
    <x v="0"/>
    <x v="0"/>
    <x v="0"/>
    <x v="0"/>
    <x v="0"/>
    <x v="0"/>
    <x v="0"/>
    <x v="0"/>
    <x v="0"/>
    <x v="1"/>
    <x v="0"/>
    <s v="Pagamento de salário referente a 06-2024"/>
  </r>
  <r>
    <x v="0"/>
    <n v="0"/>
    <n v="0"/>
    <n v="0"/>
    <n v="2852"/>
    <x v="4078"/>
    <x v="0"/>
    <x v="0"/>
    <x v="0"/>
    <s v="03.16.11"/>
    <x v="27"/>
    <x v="0"/>
    <x v="0"/>
    <s v="Direcção de Obras"/>
    <s v="03.16.11"/>
    <s v="Direcção de Obras"/>
    <s v="03.16.11"/>
    <x v="28"/>
    <x v="0"/>
    <x v="0"/>
    <x v="0"/>
    <x v="0"/>
    <x v="0"/>
    <x v="0"/>
    <x v="0"/>
    <x v="4"/>
    <s v="2024-06-19"/>
    <x v="1"/>
    <n v="2852"/>
    <x v="0"/>
    <m/>
    <x v="0"/>
    <m/>
    <x v="2"/>
    <n v="100474696"/>
    <x v="0"/>
    <x v="1"/>
    <s v="Direcção de Obras"/>
    <s v="ORI"/>
    <x v="0"/>
    <m/>
    <x v="0"/>
    <x v="0"/>
    <x v="0"/>
    <x v="0"/>
    <x v="0"/>
    <x v="0"/>
    <x v="0"/>
    <x v="0"/>
    <x v="0"/>
    <x v="0"/>
    <x v="0"/>
    <s v="Direcção de Obras"/>
    <x v="0"/>
    <x v="0"/>
    <x v="0"/>
    <x v="0"/>
    <x v="0"/>
    <x v="0"/>
    <x v="0"/>
    <x v="0"/>
    <x v="0"/>
    <x v="0"/>
    <x v="1"/>
    <x v="0"/>
    <s v="Pagamento de salário referente a 06-2024"/>
  </r>
  <r>
    <x v="0"/>
    <n v="0"/>
    <n v="0"/>
    <n v="0"/>
    <n v="16499"/>
    <x v="4078"/>
    <x v="0"/>
    <x v="0"/>
    <x v="0"/>
    <s v="03.16.11"/>
    <x v="27"/>
    <x v="0"/>
    <x v="0"/>
    <s v="Direcção de Obras"/>
    <s v="03.16.11"/>
    <s v="Direcção de Obras"/>
    <s v="03.16.11"/>
    <x v="30"/>
    <x v="0"/>
    <x v="0"/>
    <x v="0"/>
    <x v="1"/>
    <x v="0"/>
    <x v="0"/>
    <x v="0"/>
    <x v="4"/>
    <s v="2024-06-19"/>
    <x v="1"/>
    <n v="16499"/>
    <x v="0"/>
    <m/>
    <x v="0"/>
    <m/>
    <x v="2"/>
    <n v="100474696"/>
    <x v="0"/>
    <x v="1"/>
    <s v="Direcção de Obras"/>
    <s v="ORI"/>
    <x v="0"/>
    <m/>
    <x v="0"/>
    <x v="0"/>
    <x v="0"/>
    <x v="0"/>
    <x v="0"/>
    <x v="0"/>
    <x v="0"/>
    <x v="0"/>
    <x v="0"/>
    <x v="0"/>
    <x v="0"/>
    <s v="Direcção de Obras"/>
    <x v="0"/>
    <x v="0"/>
    <x v="0"/>
    <x v="0"/>
    <x v="0"/>
    <x v="0"/>
    <x v="0"/>
    <x v="0"/>
    <x v="0"/>
    <x v="0"/>
    <x v="1"/>
    <x v="0"/>
    <s v="Pagamento de salário referente a 06-2024"/>
  </r>
  <r>
    <x v="0"/>
    <n v="0"/>
    <n v="0"/>
    <n v="0"/>
    <n v="20225"/>
    <x v="4078"/>
    <x v="0"/>
    <x v="0"/>
    <x v="0"/>
    <s v="03.16.11"/>
    <x v="27"/>
    <x v="0"/>
    <x v="0"/>
    <s v="Direcção de Obras"/>
    <s v="03.16.11"/>
    <s v="Direcção de Obras"/>
    <s v="03.16.11"/>
    <x v="48"/>
    <x v="0"/>
    <x v="0"/>
    <x v="0"/>
    <x v="1"/>
    <x v="0"/>
    <x v="0"/>
    <x v="0"/>
    <x v="4"/>
    <s v="2024-06-19"/>
    <x v="1"/>
    <n v="20225"/>
    <x v="0"/>
    <m/>
    <x v="0"/>
    <m/>
    <x v="2"/>
    <n v="100474696"/>
    <x v="0"/>
    <x v="1"/>
    <s v="Direcção de Obras"/>
    <s v="ORI"/>
    <x v="0"/>
    <m/>
    <x v="0"/>
    <x v="0"/>
    <x v="0"/>
    <x v="0"/>
    <x v="0"/>
    <x v="0"/>
    <x v="0"/>
    <x v="0"/>
    <x v="0"/>
    <x v="0"/>
    <x v="0"/>
    <s v="Direcção de Obras"/>
    <x v="0"/>
    <x v="0"/>
    <x v="0"/>
    <x v="0"/>
    <x v="0"/>
    <x v="0"/>
    <x v="0"/>
    <x v="0"/>
    <x v="0"/>
    <x v="0"/>
    <x v="1"/>
    <x v="0"/>
    <s v="Pagamento de salário referente a 06-2024"/>
  </r>
  <r>
    <x v="0"/>
    <n v="0"/>
    <n v="0"/>
    <n v="0"/>
    <n v="7400"/>
    <x v="4078"/>
    <x v="0"/>
    <x v="0"/>
    <x v="0"/>
    <s v="03.16.11"/>
    <x v="27"/>
    <x v="0"/>
    <x v="0"/>
    <s v="Direcção de Obras"/>
    <s v="03.16.11"/>
    <s v="Direcção de Obras"/>
    <s v="03.16.11"/>
    <x v="49"/>
    <x v="0"/>
    <x v="0"/>
    <x v="0"/>
    <x v="1"/>
    <x v="0"/>
    <x v="0"/>
    <x v="0"/>
    <x v="4"/>
    <s v="2024-06-19"/>
    <x v="1"/>
    <n v="7400"/>
    <x v="0"/>
    <m/>
    <x v="0"/>
    <m/>
    <x v="2"/>
    <n v="100474696"/>
    <x v="0"/>
    <x v="1"/>
    <s v="Direcção de Obras"/>
    <s v="ORI"/>
    <x v="0"/>
    <m/>
    <x v="0"/>
    <x v="0"/>
    <x v="0"/>
    <x v="0"/>
    <x v="0"/>
    <x v="0"/>
    <x v="0"/>
    <x v="0"/>
    <x v="0"/>
    <x v="0"/>
    <x v="0"/>
    <s v="Direcção de Obras"/>
    <x v="0"/>
    <x v="0"/>
    <x v="0"/>
    <x v="0"/>
    <x v="0"/>
    <x v="0"/>
    <x v="0"/>
    <x v="0"/>
    <x v="0"/>
    <x v="0"/>
    <x v="1"/>
    <x v="0"/>
    <s v="Pagamento de salário referente a 06-2024"/>
  </r>
  <r>
    <x v="0"/>
    <n v="0"/>
    <n v="0"/>
    <n v="0"/>
    <n v="139"/>
    <x v="4078"/>
    <x v="0"/>
    <x v="0"/>
    <x v="0"/>
    <s v="03.16.11"/>
    <x v="27"/>
    <x v="0"/>
    <x v="0"/>
    <s v="Direcção de Obras"/>
    <s v="03.16.11"/>
    <s v="Direcção de Obras"/>
    <s v="03.16.11"/>
    <x v="31"/>
    <x v="0"/>
    <x v="0"/>
    <x v="1"/>
    <x v="0"/>
    <x v="0"/>
    <x v="0"/>
    <x v="0"/>
    <x v="4"/>
    <s v="2024-06-19"/>
    <x v="1"/>
    <n v="139"/>
    <x v="0"/>
    <m/>
    <x v="0"/>
    <m/>
    <x v="67"/>
    <n v="100474708"/>
    <x v="0"/>
    <x v="7"/>
    <s v="Direcção de Obras"/>
    <s v="ORI"/>
    <x v="0"/>
    <m/>
    <x v="0"/>
    <x v="0"/>
    <x v="0"/>
    <x v="0"/>
    <x v="0"/>
    <x v="0"/>
    <x v="0"/>
    <x v="0"/>
    <x v="0"/>
    <x v="0"/>
    <x v="0"/>
    <s v="Direcção de Obras"/>
    <x v="0"/>
    <x v="0"/>
    <x v="0"/>
    <x v="0"/>
    <x v="0"/>
    <x v="0"/>
    <x v="0"/>
    <x v="0"/>
    <x v="0"/>
    <x v="0"/>
    <x v="7"/>
    <x v="0"/>
    <s v="Pagamento de salário referente a 06-2024"/>
  </r>
  <r>
    <x v="0"/>
    <n v="0"/>
    <n v="0"/>
    <n v="0"/>
    <n v="4"/>
    <x v="4078"/>
    <x v="0"/>
    <x v="0"/>
    <x v="0"/>
    <s v="03.16.11"/>
    <x v="27"/>
    <x v="0"/>
    <x v="0"/>
    <s v="Direcção de Obras"/>
    <s v="03.16.11"/>
    <s v="Direcção de Obras"/>
    <s v="03.16.11"/>
    <x v="29"/>
    <x v="0"/>
    <x v="0"/>
    <x v="0"/>
    <x v="0"/>
    <x v="0"/>
    <x v="0"/>
    <x v="0"/>
    <x v="4"/>
    <s v="2024-06-19"/>
    <x v="1"/>
    <n v="4"/>
    <x v="0"/>
    <m/>
    <x v="0"/>
    <m/>
    <x v="67"/>
    <n v="100474708"/>
    <x v="0"/>
    <x v="7"/>
    <s v="Direcção de Obras"/>
    <s v="ORI"/>
    <x v="0"/>
    <m/>
    <x v="0"/>
    <x v="0"/>
    <x v="0"/>
    <x v="0"/>
    <x v="0"/>
    <x v="0"/>
    <x v="0"/>
    <x v="0"/>
    <x v="0"/>
    <x v="0"/>
    <x v="0"/>
    <s v="Direcção de Obras"/>
    <x v="0"/>
    <x v="0"/>
    <x v="0"/>
    <x v="0"/>
    <x v="0"/>
    <x v="0"/>
    <x v="0"/>
    <x v="0"/>
    <x v="0"/>
    <x v="0"/>
    <x v="7"/>
    <x v="0"/>
    <s v="Pagamento de salário referente a 06-2024"/>
  </r>
  <r>
    <x v="0"/>
    <n v="0"/>
    <n v="0"/>
    <n v="0"/>
    <n v="537"/>
    <x v="4078"/>
    <x v="0"/>
    <x v="0"/>
    <x v="0"/>
    <s v="03.16.11"/>
    <x v="27"/>
    <x v="0"/>
    <x v="0"/>
    <s v="Direcção de Obras"/>
    <s v="03.16.11"/>
    <s v="Direcção de Obras"/>
    <s v="03.16.11"/>
    <x v="28"/>
    <x v="0"/>
    <x v="0"/>
    <x v="0"/>
    <x v="0"/>
    <x v="0"/>
    <x v="0"/>
    <x v="0"/>
    <x v="4"/>
    <s v="2024-06-19"/>
    <x v="1"/>
    <n v="537"/>
    <x v="0"/>
    <m/>
    <x v="0"/>
    <m/>
    <x v="67"/>
    <n v="100474708"/>
    <x v="0"/>
    <x v="7"/>
    <s v="Direcção de Obras"/>
    <s v="ORI"/>
    <x v="0"/>
    <m/>
    <x v="0"/>
    <x v="0"/>
    <x v="0"/>
    <x v="0"/>
    <x v="0"/>
    <x v="0"/>
    <x v="0"/>
    <x v="0"/>
    <x v="0"/>
    <x v="0"/>
    <x v="0"/>
    <s v="Direcção de Obras"/>
    <x v="0"/>
    <x v="0"/>
    <x v="0"/>
    <x v="0"/>
    <x v="0"/>
    <x v="0"/>
    <x v="0"/>
    <x v="0"/>
    <x v="0"/>
    <x v="0"/>
    <x v="7"/>
    <x v="0"/>
    <s v="Pagamento de salário referente a 06-2024"/>
  </r>
  <r>
    <x v="0"/>
    <n v="0"/>
    <n v="0"/>
    <n v="0"/>
    <n v="3110"/>
    <x v="4078"/>
    <x v="0"/>
    <x v="0"/>
    <x v="0"/>
    <s v="03.16.11"/>
    <x v="27"/>
    <x v="0"/>
    <x v="0"/>
    <s v="Direcção de Obras"/>
    <s v="03.16.11"/>
    <s v="Direcção de Obras"/>
    <s v="03.16.11"/>
    <x v="30"/>
    <x v="0"/>
    <x v="0"/>
    <x v="0"/>
    <x v="1"/>
    <x v="0"/>
    <x v="0"/>
    <x v="0"/>
    <x v="4"/>
    <s v="2024-06-19"/>
    <x v="1"/>
    <n v="3110"/>
    <x v="0"/>
    <m/>
    <x v="0"/>
    <m/>
    <x v="67"/>
    <n v="100474708"/>
    <x v="0"/>
    <x v="7"/>
    <s v="Direcção de Obras"/>
    <s v="ORI"/>
    <x v="0"/>
    <m/>
    <x v="0"/>
    <x v="0"/>
    <x v="0"/>
    <x v="0"/>
    <x v="0"/>
    <x v="0"/>
    <x v="0"/>
    <x v="0"/>
    <x v="0"/>
    <x v="0"/>
    <x v="0"/>
    <s v="Direcção de Obras"/>
    <x v="0"/>
    <x v="0"/>
    <x v="0"/>
    <x v="0"/>
    <x v="0"/>
    <x v="0"/>
    <x v="0"/>
    <x v="0"/>
    <x v="0"/>
    <x v="0"/>
    <x v="7"/>
    <x v="0"/>
    <s v="Pagamento de salário referente a 06-2024"/>
  </r>
  <r>
    <x v="0"/>
    <n v="0"/>
    <n v="0"/>
    <n v="0"/>
    <n v="3813"/>
    <x v="4078"/>
    <x v="0"/>
    <x v="0"/>
    <x v="0"/>
    <s v="03.16.11"/>
    <x v="27"/>
    <x v="0"/>
    <x v="0"/>
    <s v="Direcção de Obras"/>
    <s v="03.16.11"/>
    <s v="Direcção de Obras"/>
    <s v="03.16.11"/>
    <x v="48"/>
    <x v="0"/>
    <x v="0"/>
    <x v="0"/>
    <x v="1"/>
    <x v="0"/>
    <x v="0"/>
    <x v="0"/>
    <x v="4"/>
    <s v="2024-06-19"/>
    <x v="1"/>
    <n v="3813"/>
    <x v="0"/>
    <m/>
    <x v="0"/>
    <m/>
    <x v="67"/>
    <n v="100474708"/>
    <x v="0"/>
    <x v="7"/>
    <s v="Direcção de Obras"/>
    <s v="ORI"/>
    <x v="0"/>
    <m/>
    <x v="0"/>
    <x v="0"/>
    <x v="0"/>
    <x v="0"/>
    <x v="0"/>
    <x v="0"/>
    <x v="0"/>
    <x v="0"/>
    <x v="0"/>
    <x v="0"/>
    <x v="0"/>
    <s v="Direcção de Obras"/>
    <x v="0"/>
    <x v="0"/>
    <x v="0"/>
    <x v="0"/>
    <x v="0"/>
    <x v="0"/>
    <x v="0"/>
    <x v="0"/>
    <x v="0"/>
    <x v="0"/>
    <x v="7"/>
    <x v="0"/>
    <s v="Pagamento de salário referente a 06-2024"/>
  </r>
  <r>
    <x v="0"/>
    <n v="0"/>
    <n v="0"/>
    <n v="0"/>
    <n v="1397"/>
    <x v="4078"/>
    <x v="0"/>
    <x v="0"/>
    <x v="0"/>
    <s v="03.16.11"/>
    <x v="27"/>
    <x v="0"/>
    <x v="0"/>
    <s v="Direcção de Obras"/>
    <s v="03.16.11"/>
    <s v="Direcção de Obras"/>
    <s v="03.16.11"/>
    <x v="49"/>
    <x v="0"/>
    <x v="0"/>
    <x v="0"/>
    <x v="1"/>
    <x v="0"/>
    <x v="0"/>
    <x v="0"/>
    <x v="4"/>
    <s v="2024-06-19"/>
    <x v="1"/>
    <n v="1397"/>
    <x v="0"/>
    <m/>
    <x v="0"/>
    <m/>
    <x v="67"/>
    <n v="100474708"/>
    <x v="0"/>
    <x v="7"/>
    <s v="Direcção de Obras"/>
    <s v="ORI"/>
    <x v="0"/>
    <m/>
    <x v="0"/>
    <x v="0"/>
    <x v="0"/>
    <x v="0"/>
    <x v="0"/>
    <x v="0"/>
    <x v="0"/>
    <x v="0"/>
    <x v="0"/>
    <x v="0"/>
    <x v="0"/>
    <s v="Direcção de Obras"/>
    <x v="0"/>
    <x v="0"/>
    <x v="0"/>
    <x v="0"/>
    <x v="0"/>
    <x v="0"/>
    <x v="0"/>
    <x v="0"/>
    <x v="0"/>
    <x v="0"/>
    <x v="7"/>
    <x v="0"/>
    <s v="Pagamento de salário referente a 06-2024"/>
  </r>
  <r>
    <x v="0"/>
    <n v="0"/>
    <n v="0"/>
    <n v="0"/>
    <n v="16"/>
    <x v="4078"/>
    <x v="0"/>
    <x v="0"/>
    <x v="0"/>
    <s v="03.16.11"/>
    <x v="27"/>
    <x v="0"/>
    <x v="0"/>
    <s v="Direcção de Obras"/>
    <s v="03.16.11"/>
    <s v="Direcção de Obras"/>
    <s v="03.16.11"/>
    <x v="31"/>
    <x v="0"/>
    <x v="0"/>
    <x v="1"/>
    <x v="0"/>
    <x v="0"/>
    <x v="0"/>
    <x v="0"/>
    <x v="4"/>
    <s v="2024-06-19"/>
    <x v="1"/>
    <n v="16"/>
    <x v="0"/>
    <m/>
    <x v="0"/>
    <m/>
    <x v="18"/>
    <n v="100478987"/>
    <x v="0"/>
    <x v="5"/>
    <s v="Direcção de Obras"/>
    <s v="ORI"/>
    <x v="0"/>
    <m/>
    <x v="0"/>
    <x v="0"/>
    <x v="0"/>
    <x v="0"/>
    <x v="0"/>
    <x v="0"/>
    <x v="0"/>
    <x v="0"/>
    <x v="0"/>
    <x v="0"/>
    <x v="0"/>
    <s v="Direcção de Obras"/>
    <x v="0"/>
    <x v="0"/>
    <x v="0"/>
    <x v="0"/>
    <x v="0"/>
    <x v="0"/>
    <x v="0"/>
    <x v="0"/>
    <x v="0"/>
    <x v="0"/>
    <x v="5"/>
    <x v="0"/>
    <s v="Pagamento de salário referente a 06-2024"/>
  </r>
  <r>
    <x v="0"/>
    <n v="0"/>
    <n v="0"/>
    <n v="0"/>
    <n v="0"/>
    <x v="4078"/>
    <x v="0"/>
    <x v="0"/>
    <x v="0"/>
    <s v="03.16.11"/>
    <x v="27"/>
    <x v="0"/>
    <x v="0"/>
    <s v="Direcção de Obras"/>
    <s v="03.16.11"/>
    <s v="Direcção de Obras"/>
    <s v="03.16.11"/>
    <x v="29"/>
    <x v="0"/>
    <x v="0"/>
    <x v="0"/>
    <x v="0"/>
    <x v="0"/>
    <x v="0"/>
    <x v="0"/>
    <x v="4"/>
    <s v="2024-06-19"/>
    <x v="1"/>
    <n v="0"/>
    <x v="0"/>
    <m/>
    <x v="0"/>
    <m/>
    <x v="18"/>
    <n v="100478987"/>
    <x v="0"/>
    <x v="5"/>
    <s v="Direcção de Obras"/>
    <s v="ORI"/>
    <x v="0"/>
    <m/>
    <x v="0"/>
    <x v="0"/>
    <x v="0"/>
    <x v="0"/>
    <x v="0"/>
    <x v="0"/>
    <x v="0"/>
    <x v="0"/>
    <x v="0"/>
    <x v="0"/>
    <x v="0"/>
    <s v="Direcção de Obras"/>
    <x v="0"/>
    <x v="0"/>
    <x v="0"/>
    <x v="0"/>
    <x v="0"/>
    <x v="0"/>
    <x v="0"/>
    <x v="0"/>
    <x v="0"/>
    <x v="0"/>
    <x v="5"/>
    <x v="0"/>
    <s v="Pagamento de salário referente a 06-2024"/>
  </r>
  <r>
    <x v="0"/>
    <n v="0"/>
    <n v="0"/>
    <n v="0"/>
    <n v="62"/>
    <x v="4078"/>
    <x v="0"/>
    <x v="0"/>
    <x v="0"/>
    <s v="03.16.11"/>
    <x v="27"/>
    <x v="0"/>
    <x v="0"/>
    <s v="Direcção de Obras"/>
    <s v="03.16.11"/>
    <s v="Direcção de Obras"/>
    <s v="03.16.11"/>
    <x v="28"/>
    <x v="0"/>
    <x v="0"/>
    <x v="0"/>
    <x v="0"/>
    <x v="0"/>
    <x v="0"/>
    <x v="0"/>
    <x v="4"/>
    <s v="2024-06-19"/>
    <x v="1"/>
    <n v="62"/>
    <x v="0"/>
    <m/>
    <x v="0"/>
    <m/>
    <x v="18"/>
    <n v="100478987"/>
    <x v="0"/>
    <x v="5"/>
    <s v="Direcção de Obras"/>
    <s v="ORI"/>
    <x v="0"/>
    <m/>
    <x v="0"/>
    <x v="0"/>
    <x v="0"/>
    <x v="0"/>
    <x v="0"/>
    <x v="0"/>
    <x v="0"/>
    <x v="0"/>
    <x v="0"/>
    <x v="0"/>
    <x v="0"/>
    <s v="Direcção de Obras"/>
    <x v="0"/>
    <x v="0"/>
    <x v="0"/>
    <x v="0"/>
    <x v="0"/>
    <x v="0"/>
    <x v="0"/>
    <x v="0"/>
    <x v="0"/>
    <x v="0"/>
    <x v="5"/>
    <x v="0"/>
    <s v="Pagamento de salário referente a 06-2024"/>
  </r>
  <r>
    <x v="0"/>
    <n v="0"/>
    <n v="0"/>
    <n v="0"/>
    <n v="359"/>
    <x v="4078"/>
    <x v="0"/>
    <x v="0"/>
    <x v="0"/>
    <s v="03.16.11"/>
    <x v="27"/>
    <x v="0"/>
    <x v="0"/>
    <s v="Direcção de Obras"/>
    <s v="03.16.11"/>
    <s v="Direcção de Obras"/>
    <s v="03.16.11"/>
    <x v="30"/>
    <x v="0"/>
    <x v="0"/>
    <x v="0"/>
    <x v="1"/>
    <x v="0"/>
    <x v="0"/>
    <x v="0"/>
    <x v="4"/>
    <s v="2024-06-19"/>
    <x v="1"/>
    <n v="359"/>
    <x v="0"/>
    <m/>
    <x v="0"/>
    <m/>
    <x v="18"/>
    <n v="100478987"/>
    <x v="0"/>
    <x v="5"/>
    <s v="Direcção de Obras"/>
    <s v="ORI"/>
    <x v="0"/>
    <m/>
    <x v="0"/>
    <x v="0"/>
    <x v="0"/>
    <x v="0"/>
    <x v="0"/>
    <x v="0"/>
    <x v="0"/>
    <x v="0"/>
    <x v="0"/>
    <x v="0"/>
    <x v="0"/>
    <s v="Direcção de Obras"/>
    <x v="0"/>
    <x v="0"/>
    <x v="0"/>
    <x v="0"/>
    <x v="0"/>
    <x v="0"/>
    <x v="0"/>
    <x v="0"/>
    <x v="0"/>
    <x v="0"/>
    <x v="5"/>
    <x v="0"/>
    <s v="Pagamento de salário referente a 06-2024"/>
  </r>
  <r>
    <x v="0"/>
    <n v="0"/>
    <n v="0"/>
    <n v="0"/>
    <n v="440"/>
    <x v="4078"/>
    <x v="0"/>
    <x v="0"/>
    <x v="0"/>
    <s v="03.16.11"/>
    <x v="27"/>
    <x v="0"/>
    <x v="0"/>
    <s v="Direcção de Obras"/>
    <s v="03.16.11"/>
    <s v="Direcção de Obras"/>
    <s v="03.16.11"/>
    <x v="48"/>
    <x v="0"/>
    <x v="0"/>
    <x v="0"/>
    <x v="1"/>
    <x v="0"/>
    <x v="0"/>
    <x v="0"/>
    <x v="4"/>
    <s v="2024-06-19"/>
    <x v="1"/>
    <n v="440"/>
    <x v="0"/>
    <m/>
    <x v="0"/>
    <m/>
    <x v="18"/>
    <n v="100478987"/>
    <x v="0"/>
    <x v="5"/>
    <s v="Direcção de Obras"/>
    <s v="ORI"/>
    <x v="0"/>
    <m/>
    <x v="0"/>
    <x v="0"/>
    <x v="0"/>
    <x v="0"/>
    <x v="0"/>
    <x v="0"/>
    <x v="0"/>
    <x v="0"/>
    <x v="0"/>
    <x v="0"/>
    <x v="0"/>
    <s v="Direcção de Obras"/>
    <x v="0"/>
    <x v="0"/>
    <x v="0"/>
    <x v="0"/>
    <x v="0"/>
    <x v="0"/>
    <x v="0"/>
    <x v="0"/>
    <x v="0"/>
    <x v="0"/>
    <x v="5"/>
    <x v="0"/>
    <s v="Pagamento de salário referente a 06-2024"/>
  </r>
  <r>
    <x v="0"/>
    <n v="0"/>
    <n v="0"/>
    <n v="0"/>
    <n v="163"/>
    <x v="4078"/>
    <x v="0"/>
    <x v="0"/>
    <x v="0"/>
    <s v="03.16.11"/>
    <x v="27"/>
    <x v="0"/>
    <x v="0"/>
    <s v="Direcção de Obras"/>
    <s v="03.16.11"/>
    <s v="Direcção de Obras"/>
    <s v="03.16.11"/>
    <x v="49"/>
    <x v="0"/>
    <x v="0"/>
    <x v="0"/>
    <x v="1"/>
    <x v="0"/>
    <x v="0"/>
    <x v="0"/>
    <x v="4"/>
    <s v="2024-06-19"/>
    <x v="1"/>
    <n v="163"/>
    <x v="0"/>
    <m/>
    <x v="0"/>
    <m/>
    <x v="18"/>
    <n v="100478987"/>
    <x v="0"/>
    <x v="5"/>
    <s v="Direcção de Obras"/>
    <s v="ORI"/>
    <x v="0"/>
    <m/>
    <x v="0"/>
    <x v="0"/>
    <x v="0"/>
    <x v="0"/>
    <x v="0"/>
    <x v="0"/>
    <x v="0"/>
    <x v="0"/>
    <x v="0"/>
    <x v="0"/>
    <x v="0"/>
    <s v="Direcção de Obras"/>
    <x v="0"/>
    <x v="0"/>
    <x v="0"/>
    <x v="0"/>
    <x v="0"/>
    <x v="0"/>
    <x v="0"/>
    <x v="0"/>
    <x v="0"/>
    <x v="0"/>
    <x v="5"/>
    <x v="0"/>
    <s v="Pagamento de salário referente a 06-2024"/>
  </r>
  <r>
    <x v="0"/>
    <n v="0"/>
    <n v="0"/>
    <n v="0"/>
    <n v="905"/>
    <x v="4078"/>
    <x v="0"/>
    <x v="0"/>
    <x v="0"/>
    <s v="03.16.11"/>
    <x v="27"/>
    <x v="0"/>
    <x v="0"/>
    <s v="Direcção de Obras"/>
    <s v="03.16.11"/>
    <s v="Direcção de Obras"/>
    <s v="03.16.11"/>
    <x v="31"/>
    <x v="0"/>
    <x v="0"/>
    <x v="1"/>
    <x v="0"/>
    <x v="0"/>
    <x v="0"/>
    <x v="0"/>
    <x v="4"/>
    <s v="2024-06-19"/>
    <x v="1"/>
    <n v="905"/>
    <x v="0"/>
    <m/>
    <x v="0"/>
    <m/>
    <x v="19"/>
    <n v="100474706"/>
    <x v="0"/>
    <x v="6"/>
    <s v="Direcção de Obras"/>
    <s v="ORI"/>
    <x v="0"/>
    <m/>
    <x v="0"/>
    <x v="0"/>
    <x v="0"/>
    <x v="0"/>
    <x v="0"/>
    <x v="0"/>
    <x v="0"/>
    <x v="0"/>
    <x v="0"/>
    <x v="0"/>
    <x v="0"/>
    <s v="Direcção de Obras"/>
    <x v="0"/>
    <x v="0"/>
    <x v="0"/>
    <x v="0"/>
    <x v="0"/>
    <x v="0"/>
    <x v="0"/>
    <x v="0"/>
    <x v="0"/>
    <x v="0"/>
    <x v="6"/>
    <x v="0"/>
    <s v="Pagamento de salário referente a 06-2024"/>
  </r>
  <r>
    <x v="0"/>
    <n v="0"/>
    <n v="0"/>
    <n v="0"/>
    <n v="29"/>
    <x v="4078"/>
    <x v="0"/>
    <x v="0"/>
    <x v="0"/>
    <s v="03.16.11"/>
    <x v="27"/>
    <x v="0"/>
    <x v="0"/>
    <s v="Direcção de Obras"/>
    <s v="03.16.11"/>
    <s v="Direcção de Obras"/>
    <s v="03.16.11"/>
    <x v="29"/>
    <x v="0"/>
    <x v="0"/>
    <x v="0"/>
    <x v="0"/>
    <x v="0"/>
    <x v="0"/>
    <x v="0"/>
    <x v="4"/>
    <s v="2024-06-19"/>
    <x v="1"/>
    <n v="29"/>
    <x v="0"/>
    <m/>
    <x v="0"/>
    <m/>
    <x v="19"/>
    <n v="100474706"/>
    <x v="0"/>
    <x v="6"/>
    <s v="Direcção de Obras"/>
    <s v="ORI"/>
    <x v="0"/>
    <m/>
    <x v="0"/>
    <x v="0"/>
    <x v="0"/>
    <x v="0"/>
    <x v="0"/>
    <x v="0"/>
    <x v="0"/>
    <x v="0"/>
    <x v="0"/>
    <x v="0"/>
    <x v="0"/>
    <s v="Direcção de Obras"/>
    <x v="0"/>
    <x v="0"/>
    <x v="0"/>
    <x v="0"/>
    <x v="0"/>
    <x v="0"/>
    <x v="0"/>
    <x v="0"/>
    <x v="0"/>
    <x v="0"/>
    <x v="6"/>
    <x v="0"/>
    <s v="Pagamento de salário referente a 06-2024"/>
  </r>
  <r>
    <x v="0"/>
    <n v="0"/>
    <n v="0"/>
    <n v="0"/>
    <n v="3489"/>
    <x v="4078"/>
    <x v="0"/>
    <x v="0"/>
    <x v="0"/>
    <s v="03.16.11"/>
    <x v="27"/>
    <x v="0"/>
    <x v="0"/>
    <s v="Direcção de Obras"/>
    <s v="03.16.11"/>
    <s v="Direcção de Obras"/>
    <s v="03.16.11"/>
    <x v="28"/>
    <x v="0"/>
    <x v="0"/>
    <x v="0"/>
    <x v="0"/>
    <x v="0"/>
    <x v="0"/>
    <x v="0"/>
    <x v="4"/>
    <s v="2024-06-19"/>
    <x v="1"/>
    <n v="3489"/>
    <x v="0"/>
    <m/>
    <x v="0"/>
    <m/>
    <x v="19"/>
    <n v="100474706"/>
    <x v="0"/>
    <x v="6"/>
    <s v="Direcção de Obras"/>
    <s v="ORI"/>
    <x v="0"/>
    <m/>
    <x v="0"/>
    <x v="0"/>
    <x v="0"/>
    <x v="0"/>
    <x v="0"/>
    <x v="0"/>
    <x v="0"/>
    <x v="0"/>
    <x v="0"/>
    <x v="0"/>
    <x v="0"/>
    <s v="Direcção de Obras"/>
    <x v="0"/>
    <x v="0"/>
    <x v="0"/>
    <x v="0"/>
    <x v="0"/>
    <x v="0"/>
    <x v="0"/>
    <x v="0"/>
    <x v="0"/>
    <x v="0"/>
    <x v="6"/>
    <x v="0"/>
    <s v="Pagamento de salário referente a 06-2024"/>
  </r>
  <r>
    <x v="0"/>
    <n v="0"/>
    <n v="0"/>
    <n v="0"/>
    <n v="20185"/>
    <x v="4078"/>
    <x v="0"/>
    <x v="0"/>
    <x v="0"/>
    <s v="03.16.11"/>
    <x v="27"/>
    <x v="0"/>
    <x v="0"/>
    <s v="Direcção de Obras"/>
    <s v="03.16.11"/>
    <s v="Direcção de Obras"/>
    <s v="03.16.11"/>
    <x v="30"/>
    <x v="0"/>
    <x v="0"/>
    <x v="0"/>
    <x v="1"/>
    <x v="0"/>
    <x v="0"/>
    <x v="0"/>
    <x v="4"/>
    <s v="2024-06-19"/>
    <x v="1"/>
    <n v="20185"/>
    <x v="0"/>
    <m/>
    <x v="0"/>
    <m/>
    <x v="19"/>
    <n v="100474706"/>
    <x v="0"/>
    <x v="6"/>
    <s v="Direcção de Obras"/>
    <s v="ORI"/>
    <x v="0"/>
    <m/>
    <x v="0"/>
    <x v="0"/>
    <x v="0"/>
    <x v="0"/>
    <x v="0"/>
    <x v="0"/>
    <x v="0"/>
    <x v="0"/>
    <x v="0"/>
    <x v="0"/>
    <x v="0"/>
    <s v="Direcção de Obras"/>
    <x v="0"/>
    <x v="0"/>
    <x v="0"/>
    <x v="0"/>
    <x v="0"/>
    <x v="0"/>
    <x v="0"/>
    <x v="0"/>
    <x v="0"/>
    <x v="0"/>
    <x v="6"/>
    <x v="0"/>
    <s v="Pagamento de salário referente a 06-2024"/>
  </r>
  <r>
    <x v="0"/>
    <n v="0"/>
    <n v="0"/>
    <n v="0"/>
    <n v="24744"/>
    <x v="4078"/>
    <x v="0"/>
    <x v="0"/>
    <x v="0"/>
    <s v="03.16.11"/>
    <x v="27"/>
    <x v="0"/>
    <x v="0"/>
    <s v="Direcção de Obras"/>
    <s v="03.16.11"/>
    <s v="Direcção de Obras"/>
    <s v="03.16.11"/>
    <x v="48"/>
    <x v="0"/>
    <x v="0"/>
    <x v="0"/>
    <x v="1"/>
    <x v="0"/>
    <x v="0"/>
    <x v="0"/>
    <x v="4"/>
    <s v="2024-06-19"/>
    <x v="1"/>
    <n v="24744"/>
    <x v="0"/>
    <m/>
    <x v="0"/>
    <m/>
    <x v="19"/>
    <n v="100474706"/>
    <x v="0"/>
    <x v="6"/>
    <s v="Direcção de Obras"/>
    <s v="ORI"/>
    <x v="0"/>
    <m/>
    <x v="0"/>
    <x v="0"/>
    <x v="0"/>
    <x v="0"/>
    <x v="0"/>
    <x v="0"/>
    <x v="0"/>
    <x v="0"/>
    <x v="0"/>
    <x v="0"/>
    <x v="0"/>
    <s v="Direcção de Obras"/>
    <x v="0"/>
    <x v="0"/>
    <x v="0"/>
    <x v="0"/>
    <x v="0"/>
    <x v="0"/>
    <x v="0"/>
    <x v="0"/>
    <x v="0"/>
    <x v="0"/>
    <x v="6"/>
    <x v="0"/>
    <s v="Pagamento de salário referente a 06-2024"/>
  </r>
  <r>
    <x v="0"/>
    <n v="0"/>
    <n v="0"/>
    <n v="0"/>
    <n v="9053"/>
    <x v="4078"/>
    <x v="0"/>
    <x v="0"/>
    <x v="0"/>
    <s v="03.16.11"/>
    <x v="27"/>
    <x v="0"/>
    <x v="0"/>
    <s v="Direcção de Obras"/>
    <s v="03.16.11"/>
    <s v="Direcção de Obras"/>
    <s v="03.16.11"/>
    <x v="49"/>
    <x v="0"/>
    <x v="0"/>
    <x v="0"/>
    <x v="1"/>
    <x v="0"/>
    <x v="0"/>
    <x v="0"/>
    <x v="4"/>
    <s v="2024-06-19"/>
    <x v="1"/>
    <n v="9053"/>
    <x v="0"/>
    <m/>
    <x v="0"/>
    <m/>
    <x v="19"/>
    <n v="100474706"/>
    <x v="0"/>
    <x v="6"/>
    <s v="Direcção de Obras"/>
    <s v="ORI"/>
    <x v="0"/>
    <m/>
    <x v="0"/>
    <x v="0"/>
    <x v="0"/>
    <x v="0"/>
    <x v="0"/>
    <x v="0"/>
    <x v="0"/>
    <x v="0"/>
    <x v="0"/>
    <x v="0"/>
    <x v="0"/>
    <s v="Direcção de Obras"/>
    <x v="0"/>
    <x v="0"/>
    <x v="0"/>
    <x v="0"/>
    <x v="0"/>
    <x v="0"/>
    <x v="0"/>
    <x v="0"/>
    <x v="0"/>
    <x v="0"/>
    <x v="6"/>
    <x v="0"/>
    <s v="Pagamento de salário referente a 06-2024"/>
  </r>
  <r>
    <x v="0"/>
    <n v="0"/>
    <n v="0"/>
    <n v="0"/>
    <n v="230965"/>
    <x v="4078"/>
    <x v="0"/>
    <x v="0"/>
    <x v="0"/>
    <s v="03.16.11"/>
    <x v="27"/>
    <x v="0"/>
    <x v="0"/>
    <s v="Direcção de Obras"/>
    <s v="03.16.11"/>
    <s v="Direcção de Obras"/>
    <s v="03.16.11"/>
    <x v="30"/>
    <x v="0"/>
    <x v="0"/>
    <x v="0"/>
    <x v="1"/>
    <x v="0"/>
    <x v="0"/>
    <x v="0"/>
    <x v="4"/>
    <s v="2024-06-19"/>
    <x v="1"/>
    <n v="230965"/>
    <x v="0"/>
    <m/>
    <x v="0"/>
    <m/>
    <x v="9"/>
    <n v="100474693"/>
    <x v="0"/>
    <x v="0"/>
    <s v="Direcção de Obras"/>
    <s v="ORI"/>
    <x v="0"/>
    <m/>
    <x v="0"/>
    <x v="0"/>
    <x v="0"/>
    <x v="0"/>
    <x v="0"/>
    <x v="0"/>
    <x v="0"/>
    <x v="0"/>
    <x v="0"/>
    <x v="0"/>
    <x v="0"/>
    <s v="Direcção de Obras"/>
    <x v="0"/>
    <x v="0"/>
    <x v="0"/>
    <x v="0"/>
    <x v="0"/>
    <x v="0"/>
    <x v="0"/>
    <x v="0"/>
    <x v="0"/>
    <x v="0"/>
    <x v="0"/>
    <x v="0"/>
    <s v="Pagamento de salário referente a 06-2024"/>
  </r>
  <r>
    <x v="0"/>
    <n v="0"/>
    <n v="0"/>
    <n v="0"/>
    <n v="283132"/>
    <x v="4078"/>
    <x v="0"/>
    <x v="0"/>
    <x v="0"/>
    <s v="03.16.11"/>
    <x v="27"/>
    <x v="0"/>
    <x v="0"/>
    <s v="Direcção de Obras"/>
    <s v="03.16.11"/>
    <s v="Direcção de Obras"/>
    <s v="03.16.11"/>
    <x v="48"/>
    <x v="0"/>
    <x v="0"/>
    <x v="0"/>
    <x v="1"/>
    <x v="0"/>
    <x v="0"/>
    <x v="0"/>
    <x v="4"/>
    <s v="2024-06-19"/>
    <x v="1"/>
    <n v="283132"/>
    <x v="0"/>
    <m/>
    <x v="0"/>
    <m/>
    <x v="9"/>
    <n v="100474693"/>
    <x v="0"/>
    <x v="0"/>
    <s v="Direcção de Obras"/>
    <s v="ORI"/>
    <x v="0"/>
    <m/>
    <x v="0"/>
    <x v="0"/>
    <x v="0"/>
    <x v="0"/>
    <x v="0"/>
    <x v="0"/>
    <x v="0"/>
    <x v="0"/>
    <x v="0"/>
    <x v="0"/>
    <x v="0"/>
    <s v="Direcção de Obras"/>
    <x v="0"/>
    <x v="0"/>
    <x v="0"/>
    <x v="0"/>
    <x v="0"/>
    <x v="0"/>
    <x v="0"/>
    <x v="0"/>
    <x v="0"/>
    <x v="0"/>
    <x v="0"/>
    <x v="0"/>
    <s v="Pagamento de salário referente a 06-2024"/>
  </r>
  <r>
    <x v="0"/>
    <n v="0"/>
    <n v="0"/>
    <n v="0"/>
    <n v="103540"/>
    <x v="4078"/>
    <x v="0"/>
    <x v="0"/>
    <x v="0"/>
    <s v="03.16.11"/>
    <x v="27"/>
    <x v="0"/>
    <x v="0"/>
    <s v="Direcção de Obras"/>
    <s v="03.16.11"/>
    <s v="Direcção de Obras"/>
    <s v="03.16.11"/>
    <x v="49"/>
    <x v="0"/>
    <x v="0"/>
    <x v="0"/>
    <x v="1"/>
    <x v="0"/>
    <x v="0"/>
    <x v="0"/>
    <x v="4"/>
    <s v="2024-06-19"/>
    <x v="1"/>
    <n v="103540"/>
    <x v="0"/>
    <m/>
    <x v="0"/>
    <m/>
    <x v="9"/>
    <n v="100474693"/>
    <x v="0"/>
    <x v="0"/>
    <s v="Direcção de Obras"/>
    <s v="ORI"/>
    <x v="0"/>
    <m/>
    <x v="0"/>
    <x v="0"/>
    <x v="0"/>
    <x v="0"/>
    <x v="0"/>
    <x v="0"/>
    <x v="0"/>
    <x v="0"/>
    <x v="0"/>
    <x v="0"/>
    <x v="0"/>
    <s v="Direcção de Obras"/>
    <x v="0"/>
    <x v="0"/>
    <x v="0"/>
    <x v="0"/>
    <x v="0"/>
    <x v="0"/>
    <x v="0"/>
    <x v="0"/>
    <x v="0"/>
    <x v="0"/>
    <x v="0"/>
    <x v="0"/>
    <s v="Pagamento de salário referente a 06-2024"/>
  </r>
  <r>
    <x v="0"/>
    <n v="0"/>
    <n v="0"/>
    <n v="0"/>
    <n v="10357"/>
    <x v="4078"/>
    <x v="0"/>
    <x v="0"/>
    <x v="0"/>
    <s v="03.16.11"/>
    <x v="27"/>
    <x v="0"/>
    <x v="0"/>
    <s v="Direcção de Obras"/>
    <s v="03.16.11"/>
    <s v="Direcção de Obras"/>
    <s v="03.16.11"/>
    <x v="31"/>
    <x v="0"/>
    <x v="0"/>
    <x v="1"/>
    <x v="0"/>
    <x v="0"/>
    <x v="0"/>
    <x v="0"/>
    <x v="4"/>
    <s v="2024-06-19"/>
    <x v="1"/>
    <n v="10357"/>
    <x v="0"/>
    <m/>
    <x v="0"/>
    <m/>
    <x v="9"/>
    <n v="100474693"/>
    <x v="0"/>
    <x v="0"/>
    <s v="Direcção de Obras"/>
    <s v="ORI"/>
    <x v="0"/>
    <m/>
    <x v="0"/>
    <x v="0"/>
    <x v="0"/>
    <x v="0"/>
    <x v="0"/>
    <x v="0"/>
    <x v="0"/>
    <x v="0"/>
    <x v="0"/>
    <x v="0"/>
    <x v="0"/>
    <s v="Direcção de Obras"/>
    <x v="0"/>
    <x v="0"/>
    <x v="0"/>
    <x v="0"/>
    <x v="0"/>
    <x v="0"/>
    <x v="0"/>
    <x v="0"/>
    <x v="0"/>
    <x v="0"/>
    <x v="0"/>
    <x v="0"/>
    <s v="Pagamento de salário referente a 06-2024"/>
  </r>
  <r>
    <x v="0"/>
    <n v="0"/>
    <n v="0"/>
    <n v="0"/>
    <n v="341"/>
    <x v="4078"/>
    <x v="0"/>
    <x v="0"/>
    <x v="0"/>
    <s v="03.16.11"/>
    <x v="27"/>
    <x v="0"/>
    <x v="0"/>
    <s v="Direcção de Obras"/>
    <s v="03.16.11"/>
    <s v="Direcção de Obras"/>
    <s v="03.16.11"/>
    <x v="29"/>
    <x v="0"/>
    <x v="0"/>
    <x v="0"/>
    <x v="0"/>
    <x v="0"/>
    <x v="0"/>
    <x v="0"/>
    <x v="4"/>
    <s v="2024-06-19"/>
    <x v="1"/>
    <n v="341"/>
    <x v="0"/>
    <m/>
    <x v="0"/>
    <m/>
    <x v="9"/>
    <n v="100474693"/>
    <x v="0"/>
    <x v="0"/>
    <s v="Direcção de Obras"/>
    <s v="ORI"/>
    <x v="0"/>
    <m/>
    <x v="0"/>
    <x v="0"/>
    <x v="0"/>
    <x v="0"/>
    <x v="0"/>
    <x v="0"/>
    <x v="0"/>
    <x v="0"/>
    <x v="0"/>
    <x v="0"/>
    <x v="0"/>
    <s v="Direcção de Obras"/>
    <x v="0"/>
    <x v="0"/>
    <x v="0"/>
    <x v="0"/>
    <x v="0"/>
    <x v="0"/>
    <x v="0"/>
    <x v="0"/>
    <x v="0"/>
    <x v="0"/>
    <x v="0"/>
    <x v="0"/>
    <s v="Pagamento de salário referente a 06-2024"/>
  </r>
  <r>
    <x v="0"/>
    <n v="0"/>
    <n v="0"/>
    <n v="0"/>
    <n v="39934"/>
    <x v="4078"/>
    <x v="0"/>
    <x v="0"/>
    <x v="0"/>
    <s v="03.16.11"/>
    <x v="27"/>
    <x v="0"/>
    <x v="0"/>
    <s v="Direcção de Obras"/>
    <s v="03.16.11"/>
    <s v="Direcção de Obras"/>
    <s v="03.16.11"/>
    <x v="28"/>
    <x v="0"/>
    <x v="0"/>
    <x v="0"/>
    <x v="0"/>
    <x v="0"/>
    <x v="0"/>
    <x v="0"/>
    <x v="4"/>
    <s v="2024-06-19"/>
    <x v="1"/>
    <n v="39934"/>
    <x v="0"/>
    <m/>
    <x v="0"/>
    <m/>
    <x v="9"/>
    <n v="100474693"/>
    <x v="0"/>
    <x v="0"/>
    <s v="Direcção de Obras"/>
    <s v="ORI"/>
    <x v="0"/>
    <m/>
    <x v="0"/>
    <x v="0"/>
    <x v="0"/>
    <x v="0"/>
    <x v="0"/>
    <x v="0"/>
    <x v="0"/>
    <x v="0"/>
    <x v="0"/>
    <x v="0"/>
    <x v="0"/>
    <s v="Direcção de Obras"/>
    <x v="0"/>
    <x v="0"/>
    <x v="0"/>
    <x v="0"/>
    <x v="0"/>
    <x v="0"/>
    <x v="0"/>
    <x v="0"/>
    <x v="0"/>
    <x v="0"/>
    <x v="0"/>
    <x v="0"/>
    <s v="Pagamento de salário referente a 06-2024"/>
  </r>
  <r>
    <x v="0"/>
    <n v="0"/>
    <n v="0"/>
    <n v="0"/>
    <n v="8593"/>
    <x v="4079"/>
    <x v="0"/>
    <x v="0"/>
    <x v="0"/>
    <s v="03.16.10"/>
    <x v="39"/>
    <x v="0"/>
    <x v="0"/>
    <s v="Delegações Municipais "/>
    <s v="03.16.10"/>
    <s v="Delegações Municipais "/>
    <s v="03.16.10"/>
    <x v="30"/>
    <x v="0"/>
    <x v="0"/>
    <x v="0"/>
    <x v="1"/>
    <x v="0"/>
    <x v="0"/>
    <x v="0"/>
    <x v="4"/>
    <s v="2024-06-19"/>
    <x v="1"/>
    <n v="8593"/>
    <x v="0"/>
    <m/>
    <x v="0"/>
    <m/>
    <x v="2"/>
    <n v="100474696"/>
    <x v="0"/>
    <x v="1"/>
    <s v="Delegações Municipais "/>
    <s v="ORI"/>
    <x v="0"/>
    <m/>
    <x v="0"/>
    <x v="0"/>
    <x v="0"/>
    <x v="0"/>
    <x v="0"/>
    <x v="0"/>
    <x v="0"/>
    <x v="0"/>
    <x v="0"/>
    <x v="0"/>
    <x v="0"/>
    <s v="Delegações Municipais "/>
    <x v="0"/>
    <x v="0"/>
    <x v="0"/>
    <x v="0"/>
    <x v="0"/>
    <x v="0"/>
    <x v="0"/>
    <x v="0"/>
    <x v="0"/>
    <x v="0"/>
    <x v="1"/>
    <x v="0"/>
    <s v="Pagamento de salário referente a 06-2024"/>
  </r>
  <r>
    <x v="0"/>
    <n v="0"/>
    <n v="0"/>
    <n v="0"/>
    <n v="10767"/>
    <x v="4079"/>
    <x v="0"/>
    <x v="0"/>
    <x v="0"/>
    <s v="03.16.10"/>
    <x v="39"/>
    <x v="0"/>
    <x v="0"/>
    <s v="Delegações Municipais "/>
    <s v="03.16.10"/>
    <s v="Delegações Municipais "/>
    <s v="03.16.10"/>
    <x v="30"/>
    <x v="0"/>
    <x v="0"/>
    <x v="0"/>
    <x v="1"/>
    <x v="0"/>
    <x v="0"/>
    <x v="0"/>
    <x v="4"/>
    <s v="2024-06-19"/>
    <x v="1"/>
    <n v="10767"/>
    <x v="0"/>
    <m/>
    <x v="0"/>
    <m/>
    <x v="19"/>
    <n v="100474706"/>
    <x v="0"/>
    <x v="6"/>
    <s v="Delegações Municipais "/>
    <s v="ORI"/>
    <x v="0"/>
    <m/>
    <x v="0"/>
    <x v="0"/>
    <x v="0"/>
    <x v="0"/>
    <x v="0"/>
    <x v="0"/>
    <x v="0"/>
    <x v="0"/>
    <x v="0"/>
    <x v="0"/>
    <x v="0"/>
    <s v="Delegações Municipais "/>
    <x v="0"/>
    <x v="0"/>
    <x v="0"/>
    <x v="0"/>
    <x v="0"/>
    <x v="0"/>
    <x v="0"/>
    <x v="0"/>
    <x v="0"/>
    <x v="0"/>
    <x v="6"/>
    <x v="0"/>
    <s v="Pagamento de salário referente a 06-2024"/>
  </r>
  <r>
    <x v="0"/>
    <n v="0"/>
    <n v="0"/>
    <n v="0"/>
    <n v="115230"/>
    <x v="4079"/>
    <x v="0"/>
    <x v="0"/>
    <x v="0"/>
    <s v="03.16.10"/>
    <x v="39"/>
    <x v="0"/>
    <x v="0"/>
    <s v="Delegações Municipais "/>
    <s v="03.16.10"/>
    <s v="Delegações Municipais "/>
    <s v="03.16.10"/>
    <x v="30"/>
    <x v="0"/>
    <x v="0"/>
    <x v="0"/>
    <x v="1"/>
    <x v="0"/>
    <x v="0"/>
    <x v="0"/>
    <x v="4"/>
    <s v="2024-06-19"/>
    <x v="1"/>
    <n v="115230"/>
    <x v="0"/>
    <m/>
    <x v="0"/>
    <m/>
    <x v="9"/>
    <n v="100474693"/>
    <x v="0"/>
    <x v="0"/>
    <s v="Delegações Municipais "/>
    <s v="ORI"/>
    <x v="0"/>
    <m/>
    <x v="0"/>
    <x v="0"/>
    <x v="0"/>
    <x v="0"/>
    <x v="0"/>
    <x v="0"/>
    <x v="0"/>
    <x v="0"/>
    <x v="0"/>
    <x v="0"/>
    <x v="0"/>
    <s v="Delegações Municipais "/>
    <x v="0"/>
    <x v="0"/>
    <x v="0"/>
    <x v="0"/>
    <x v="0"/>
    <x v="0"/>
    <x v="0"/>
    <x v="0"/>
    <x v="0"/>
    <x v="0"/>
    <x v="0"/>
    <x v="0"/>
    <s v="Pagamento de salário referente a 06-2024"/>
  </r>
  <r>
    <x v="0"/>
    <n v="0"/>
    <n v="0"/>
    <n v="0"/>
    <n v="69"/>
    <x v="4080"/>
    <x v="0"/>
    <x v="0"/>
    <x v="0"/>
    <s v="03.16.02"/>
    <x v="3"/>
    <x v="0"/>
    <x v="0"/>
    <s v="Gabinete do Presidente"/>
    <s v="03.16.02"/>
    <s v="Gabinete do Presidente"/>
    <s v="03.16.02"/>
    <x v="31"/>
    <x v="0"/>
    <x v="0"/>
    <x v="1"/>
    <x v="0"/>
    <x v="0"/>
    <x v="0"/>
    <x v="0"/>
    <x v="4"/>
    <s v="2024-06-19"/>
    <x v="1"/>
    <n v="69"/>
    <x v="0"/>
    <m/>
    <x v="0"/>
    <m/>
    <x v="15"/>
    <n v="100479277"/>
    <x v="0"/>
    <x v="2"/>
    <s v="Gabinete do Presidente"/>
    <s v="ORI"/>
    <x v="0"/>
    <m/>
    <x v="0"/>
    <x v="0"/>
    <x v="0"/>
    <x v="0"/>
    <x v="0"/>
    <x v="0"/>
    <x v="0"/>
    <x v="0"/>
    <x v="0"/>
    <x v="0"/>
    <x v="0"/>
    <s v="Gabinete do Presidente"/>
    <x v="0"/>
    <x v="0"/>
    <x v="0"/>
    <x v="0"/>
    <x v="0"/>
    <x v="0"/>
    <x v="0"/>
    <x v="0"/>
    <x v="0"/>
    <x v="0"/>
    <x v="2"/>
    <x v="0"/>
    <s v="Pagamento de salário referente a 06-2024"/>
  </r>
  <r>
    <x v="0"/>
    <n v="0"/>
    <n v="0"/>
    <n v="0"/>
    <n v="104"/>
    <x v="4080"/>
    <x v="0"/>
    <x v="0"/>
    <x v="0"/>
    <s v="03.16.02"/>
    <x v="3"/>
    <x v="0"/>
    <x v="0"/>
    <s v="Gabinete do Presidente"/>
    <s v="03.16.02"/>
    <s v="Gabinete do Presidente"/>
    <s v="03.16.02"/>
    <x v="59"/>
    <x v="0"/>
    <x v="0"/>
    <x v="0"/>
    <x v="0"/>
    <x v="0"/>
    <x v="0"/>
    <x v="0"/>
    <x v="4"/>
    <s v="2024-06-19"/>
    <x v="1"/>
    <n v="104"/>
    <x v="0"/>
    <m/>
    <x v="0"/>
    <m/>
    <x v="15"/>
    <n v="100479277"/>
    <x v="0"/>
    <x v="2"/>
    <s v="Gabinete do Presidente"/>
    <s v="ORI"/>
    <x v="0"/>
    <m/>
    <x v="0"/>
    <x v="0"/>
    <x v="0"/>
    <x v="0"/>
    <x v="0"/>
    <x v="0"/>
    <x v="0"/>
    <x v="0"/>
    <x v="0"/>
    <x v="0"/>
    <x v="0"/>
    <s v="Gabinete do Presidente"/>
    <x v="0"/>
    <x v="0"/>
    <x v="0"/>
    <x v="0"/>
    <x v="0"/>
    <x v="0"/>
    <x v="0"/>
    <x v="0"/>
    <x v="0"/>
    <x v="0"/>
    <x v="2"/>
    <x v="0"/>
    <s v="Pagamento de salário referente a 06-2024"/>
  </r>
  <r>
    <x v="0"/>
    <n v="0"/>
    <n v="0"/>
    <n v="0"/>
    <n v="357"/>
    <x v="4080"/>
    <x v="0"/>
    <x v="0"/>
    <x v="0"/>
    <s v="03.16.02"/>
    <x v="3"/>
    <x v="0"/>
    <x v="0"/>
    <s v="Gabinete do Presidente"/>
    <s v="03.16.02"/>
    <s v="Gabinete do Presidente"/>
    <s v="03.16.02"/>
    <x v="28"/>
    <x v="0"/>
    <x v="0"/>
    <x v="0"/>
    <x v="0"/>
    <x v="0"/>
    <x v="0"/>
    <x v="0"/>
    <x v="4"/>
    <s v="2024-06-19"/>
    <x v="1"/>
    <n v="357"/>
    <x v="0"/>
    <m/>
    <x v="0"/>
    <m/>
    <x v="15"/>
    <n v="100479277"/>
    <x v="0"/>
    <x v="2"/>
    <s v="Gabinete do Presidente"/>
    <s v="ORI"/>
    <x v="0"/>
    <m/>
    <x v="0"/>
    <x v="0"/>
    <x v="0"/>
    <x v="0"/>
    <x v="0"/>
    <x v="0"/>
    <x v="0"/>
    <x v="0"/>
    <x v="0"/>
    <x v="0"/>
    <x v="0"/>
    <s v="Gabinete do Presidente"/>
    <x v="0"/>
    <x v="0"/>
    <x v="0"/>
    <x v="0"/>
    <x v="0"/>
    <x v="0"/>
    <x v="0"/>
    <x v="0"/>
    <x v="0"/>
    <x v="0"/>
    <x v="2"/>
    <x v="0"/>
    <s v="Pagamento de salário referente a 06-2024"/>
  </r>
  <r>
    <x v="0"/>
    <n v="0"/>
    <n v="0"/>
    <n v="0"/>
    <n v="1011"/>
    <x v="4080"/>
    <x v="0"/>
    <x v="0"/>
    <x v="0"/>
    <s v="03.16.02"/>
    <x v="3"/>
    <x v="0"/>
    <x v="0"/>
    <s v="Gabinete do Presidente"/>
    <s v="03.16.02"/>
    <s v="Gabinete do Presidente"/>
    <s v="03.16.02"/>
    <x v="49"/>
    <x v="0"/>
    <x v="0"/>
    <x v="0"/>
    <x v="1"/>
    <x v="0"/>
    <x v="0"/>
    <x v="0"/>
    <x v="4"/>
    <s v="2024-06-19"/>
    <x v="1"/>
    <n v="1011"/>
    <x v="0"/>
    <m/>
    <x v="0"/>
    <m/>
    <x v="15"/>
    <n v="100479277"/>
    <x v="0"/>
    <x v="2"/>
    <s v="Gabinete do Presidente"/>
    <s v="ORI"/>
    <x v="0"/>
    <m/>
    <x v="0"/>
    <x v="0"/>
    <x v="0"/>
    <x v="0"/>
    <x v="0"/>
    <x v="0"/>
    <x v="0"/>
    <x v="0"/>
    <x v="0"/>
    <x v="0"/>
    <x v="0"/>
    <s v="Gabinete do Presidente"/>
    <x v="0"/>
    <x v="0"/>
    <x v="0"/>
    <x v="0"/>
    <x v="0"/>
    <x v="0"/>
    <x v="0"/>
    <x v="0"/>
    <x v="0"/>
    <x v="0"/>
    <x v="2"/>
    <x v="0"/>
    <s v="Pagamento de salário referente a 06-2024"/>
  </r>
  <r>
    <x v="0"/>
    <n v="0"/>
    <n v="0"/>
    <n v="0"/>
    <n v="961"/>
    <x v="4080"/>
    <x v="0"/>
    <x v="0"/>
    <x v="0"/>
    <s v="03.16.02"/>
    <x v="3"/>
    <x v="0"/>
    <x v="0"/>
    <s v="Gabinete do Presidente"/>
    <s v="03.16.02"/>
    <s v="Gabinete do Presidente"/>
    <s v="03.16.02"/>
    <x v="31"/>
    <x v="0"/>
    <x v="0"/>
    <x v="1"/>
    <x v="0"/>
    <x v="0"/>
    <x v="0"/>
    <x v="0"/>
    <x v="4"/>
    <s v="2024-06-19"/>
    <x v="1"/>
    <n v="961"/>
    <x v="0"/>
    <m/>
    <x v="0"/>
    <m/>
    <x v="2"/>
    <n v="100474696"/>
    <x v="0"/>
    <x v="1"/>
    <s v="Gabinete do Presidente"/>
    <s v="ORI"/>
    <x v="0"/>
    <m/>
    <x v="0"/>
    <x v="0"/>
    <x v="0"/>
    <x v="0"/>
    <x v="0"/>
    <x v="0"/>
    <x v="0"/>
    <x v="0"/>
    <x v="0"/>
    <x v="0"/>
    <x v="0"/>
    <s v="Gabinete do Presidente"/>
    <x v="0"/>
    <x v="0"/>
    <x v="0"/>
    <x v="0"/>
    <x v="0"/>
    <x v="0"/>
    <x v="0"/>
    <x v="0"/>
    <x v="0"/>
    <x v="0"/>
    <x v="1"/>
    <x v="0"/>
    <s v="Pagamento de salário referente a 06-2024"/>
  </r>
  <r>
    <x v="0"/>
    <n v="0"/>
    <n v="0"/>
    <n v="0"/>
    <n v="1441"/>
    <x v="4080"/>
    <x v="0"/>
    <x v="0"/>
    <x v="0"/>
    <s v="03.16.02"/>
    <x v="3"/>
    <x v="0"/>
    <x v="0"/>
    <s v="Gabinete do Presidente"/>
    <s v="03.16.02"/>
    <s v="Gabinete do Presidente"/>
    <s v="03.16.02"/>
    <x v="59"/>
    <x v="0"/>
    <x v="0"/>
    <x v="0"/>
    <x v="0"/>
    <x v="0"/>
    <x v="0"/>
    <x v="0"/>
    <x v="4"/>
    <s v="2024-06-19"/>
    <x v="1"/>
    <n v="1441"/>
    <x v="0"/>
    <m/>
    <x v="0"/>
    <m/>
    <x v="2"/>
    <n v="100474696"/>
    <x v="0"/>
    <x v="1"/>
    <s v="Gabinete do Presidente"/>
    <s v="ORI"/>
    <x v="0"/>
    <m/>
    <x v="0"/>
    <x v="0"/>
    <x v="0"/>
    <x v="0"/>
    <x v="0"/>
    <x v="0"/>
    <x v="0"/>
    <x v="0"/>
    <x v="0"/>
    <x v="0"/>
    <x v="0"/>
    <s v="Gabinete do Presidente"/>
    <x v="0"/>
    <x v="0"/>
    <x v="0"/>
    <x v="0"/>
    <x v="0"/>
    <x v="0"/>
    <x v="0"/>
    <x v="0"/>
    <x v="0"/>
    <x v="0"/>
    <x v="1"/>
    <x v="0"/>
    <s v="Pagamento de salário referente a 06-2024"/>
  </r>
  <r>
    <x v="0"/>
    <n v="0"/>
    <n v="0"/>
    <n v="0"/>
    <n v="4947"/>
    <x v="4080"/>
    <x v="0"/>
    <x v="0"/>
    <x v="0"/>
    <s v="03.16.02"/>
    <x v="3"/>
    <x v="0"/>
    <x v="0"/>
    <s v="Gabinete do Presidente"/>
    <s v="03.16.02"/>
    <s v="Gabinete do Presidente"/>
    <s v="03.16.02"/>
    <x v="28"/>
    <x v="0"/>
    <x v="0"/>
    <x v="0"/>
    <x v="0"/>
    <x v="0"/>
    <x v="0"/>
    <x v="0"/>
    <x v="4"/>
    <s v="2024-06-19"/>
    <x v="1"/>
    <n v="4947"/>
    <x v="0"/>
    <m/>
    <x v="0"/>
    <m/>
    <x v="2"/>
    <n v="100474696"/>
    <x v="0"/>
    <x v="1"/>
    <s v="Gabinete do Presidente"/>
    <s v="ORI"/>
    <x v="0"/>
    <m/>
    <x v="0"/>
    <x v="0"/>
    <x v="0"/>
    <x v="0"/>
    <x v="0"/>
    <x v="0"/>
    <x v="0"/>
    <x v="0"/>
    <x v="0"/>
    <x v="0"/>
    <x v="0"/>
    <s v="Gabinete do Presidente"/>
    <x v="0"/>
    <x v="0"/>
    <x v="0"/>
    <x v="0"/>
    <x v="0"/>
    <x v="0"/>
    <x v="0"/>
    <x v="0"/>
    <x v="0"/>
    <x v="0"/>
    <x v="1"/>
    <x v="0"/>
    <s v="Pagamento de salário referente a 06-2024"/>
  </r>
  <r>
    <x v="0"/>
    <n v="0"/>
    <n v="0"/>
    <n v="0"/>
    <n v="13953"/>
    <x v="4080"/>
    <x v="0"/>
    <x v="0"/>
    <x v="0"/>
    <s v="03.16.02"/>
    <x v="3"/>
    <x v="0"/>
    <x v="0"/>
    <s v="Gabinete do Presidente"/>
    <s v="03.16.02"/>
    <s v="Gabinete do Presidente"/>
    <s v="03.16.02"/>
    <x v="49"/>
    <x v="0"/>
    <x v="0"/>
    <x v="0"/>
    <x v="1"/>
    <x v="0"/>
    <x v="0"/>
    <x v="0"/>
    <x v="4"/>
    <s v="2024-06-19"/>
    <x v="1"/>
    <n v="13953"/>
    <x v="0"/>
    <m/>
    <x v="0"/>
    <m/>
    <x v="2"/>
    <n v="100474696"/>
    <x v="0"/>
    <x v="1"/>
    <s v="Gabinete do Presidente"/>
    <s v="ORI"/>
    <x v="0"/>
    <m/>
    <x v="0"/>
    <x v="0"/>
    <x v="0"/>
    <x v="0"/>
    <x v="0"/>
    <x v="0"/>
    <x v="0"/>
    <x v="0"/>
    <x v="0"/>
    <x v="0"/>
    <x v="0"/>
    <s v="Gabinete do Presidente"/>
    <x v="0"/>
    <x v="0"/>
    <x v="0"/>
    <x v="0"/>
    <x v="0"/>
    <x v="0"/>
    <x v="0"/>
    <x v="0"/>
    <x v="0"/>
    <x v="0"/>
    <x v="1"/>
    <x v="0"/>
    <s v="Pagamento de salário referente a 06-2024"/>
  </r>
  <r>
    <x v="1"/>
    <n v="0"/>
    <n v="0"/>
    <n v="0"/>
    <n v="5132519"/>
    <x v="4081"/>
    <x v="0"/>
    <x v="0"/>
    <x v="0"/>
    <s v="01.27.03.11"/>
    <x v="63"/>
    <x v="1"/>
    <x v="1"/>
    <s v="Gestão de Recursos Hídricos"/>
    <s v="01.27.03"/>
    <s v="Gestão de Recursos Hídricos"/>
    <s v="01.27.03"/>
    <x v="46"/>
    <x v="0"/>
    <x v="0"/>
    <x v="0"/>
    <x v="0"/>
    <x v="1"/>
    <x v="1"/>
    <x v="0"/>
    <x v="2"/>
    <s v="2024-02-02"/>
    <x v="0"/>
    <n v="5132519"/>
    <x v="0"/>
    <m/>
    <x v="0"/>
    <m/>
    <x v="12"/>
    <n v="100478565"/>
    <x v="0"/>
    <x v="0"/>
    <s v="Construção de rede de adução, reservatórios e implementação de rega gota-a-gota na Rib. Flamengos"/>
    <s v="ORI"/>
    <x v="0"/>
    <s v="CRARRF"/>
    <x v="0"/>
    <x v="0"/>
    <x v="0"/>
    <x v="0"/>
    <x v="0"/>
    <x v="0"/>
    <x v="0"/>
    <x v="0"/>
    <x v="0"/>
    <x v="0"/>
    <x v="0"/>
    <s v="Construção de rede de adução, reservatórios e implementação de rega gota-a-gota na Rib. Flamengos"/>
    <x v="0"/>
    <x v="0"/>
    <x v="0"/>
    <x v="0"/>
    <x v="1"/>
    <x v="0"/>
    <x v="0"/>
    <x v="0"/>
    <x v="0"/>
    <x v="0"/>
    <x v="0"/>
    <x v="0"/>
    <s v="Pagamento referente a trabalhos complementares, conforme proposta em anexo."/>
  </r>
  <r>
    <x v="1"/>
    <n v="0"/>
    <n v="0"/>
    <n v="0"/>
    <n v="16388"/>
    <x v="4082"/>
    <x v="0"/>
    <x v="0"/>
    <x v="0"/>
    <s v="01.28.01.08"/>
    <x v="15"/>
    <x v="4"/>
    <x v="5"/>
    <s v="Habitação Social"/>
    <s v="01.28.01"/>
    <s v="Habitação Social"/>
    <s v="01.28.01"/>
    <x v="1"/>
    <x v="0"/>
    <x v="0"/>
    <x v="0"/>
    <x v="0"/>
    <x v="1"/>
    <x v="1"/>
    <x v="0"/>
    <x v="2"/>
    <s v="2024-02-19"/>
    <x v="0"/>
    <n v="16388"/>
    <x v="0"/>
    <m/>
    <x v="0"/>
    <m/>
    <x v="2"/>
    <n v="100474696"/>
    <x v="0"/>
    <x v="1"/>
    <s v="Habitações Sociais"/>
    <s v="ORI"/>
    <x v="0"/>
    <s v="HS"/>
    <x v="0"/>
    <x v="0"/>
    <x v="0"/>
    <x v="0"/>
    <x v="0"/>
    <x v="0"/>
    <x v="0"/>
    <x v="0"/>
    <x v="0"/>
    <x v="0"/>
    <x v="0"/>
    <s v="Habitações Sociais"/>
    <x v="0"/>
    <x v="0"/>
    <x v="0"/>
    <x v="0"/>
    <x v="1"/>
    <x v="0"/>
    <x v="0"/>
    <x v="0"/>
    <x v="0"/>
    <x v="0"/>
    <x v="1"/>
    <x v="0"/>
    <s v="Pagamento referente a reboco e pintura de fachada de habitação da Sra. Máxima Cardoso e Cacilda Furtado, conforme proposta em anexo."/>
  </r>
  <r>
    <x v="1"/>
    <n v="0"/>
    <n v="0"/>
    <n v="0"/>
    <n v="8700"/>
    <x v="4083"/>
    <x v="0"/>
    <x v="0"/>
    <x v="0"/>
    <s v="01.27.06.80"/>
    <x v="1"/>
    <x v="1"/>
    <x v="1"/>
    <s v="Requalificação Urbana e habitação"/>
    <s v="01.27.06"/>
    <s v="Requalificação Urbana e habitação"/>
    <s v="01.27.06"/>
    <x v="1"/>
    <x v="0"/>
    <x v="0"/>
    <x v="0"/>
    <x v="0"/>
    <x v="1"/>
    <x v="1"/>
    <x v="0"/>
    <x v="0"/>
    <s v="2024-01-05"/>
    <x v="0"/>
    <n v="8700"/>
    <x v="0"/>
    <m/>
    <x v="0"/>
    <m/>
    <x v="1"/>
    <n v="100476920"/>
    <x v="0"/>
    <x v="0"/>
    <s v="Requalificação Urbana de Veneza"/>
    <s v="ORI"/>
    <x v="0"/>
    <m/>
    <x v="0"/>
    <x v="0"/>
    <x v="0"/>
    <x v="0"/>
    <x v="0"/>
    <x v="0"/>
    <x v="0"/>
    <x v="0"/>
    <x v="0"/>
    <x v="0"/>
    <x v="0"/>
    <s v="Requalificação Urbana de Veneza"/>
    <x v="0"/>
    <x v="0"/>
    <x v="0"/>
    <x v="0"/>
    <x v="1"/>
    <x v="0"/>
    <x v="0"/>
    <x v="0"/>
    <x v="0"/>
    <x v="0"/>
    <x v="0"/>
    <x v="0"/>
    <s v="Pagamento a favor de Felisberto Carvalho Auto, referente a aquisição de combustível, destinados as viaturas afetos a obras de requalificação urbana de Praia de Veneza, conforme anexo. "/>
  </r>
  <r>
    <x v="0"/>
    <n v="0"/>
    <n v="0"/>
    <n v="0"/>
    <n v="41031"/>
    <x v="4084"/>
    <x v="0"/>
    <x v="0"/>
    <x v="0"/>
    <s v="03.16.15"/>
    <x v="0"/>
    <x v="0"/>
    <x v="0"/>
    <s v="Direção Financeira"/>
    <s v="03.16.15"/>
    <s v="Direção Financeira"/>
    <s v="03.16.15"/>
    <x v="36"/>
    <x v="0"/>
    <x v="0"/>
    <x v="0"/>
    <x v="0"/>
    <x v="0"/>
    <x v="0"/>
    <x v="0"/>
    <x v="0"/>
    <s v="2024-01-05"/>
    <x v="0"/>
    <n v="41031"/>
    <x v="0"/>
    <m/>
    <x v="0"/>
    <m/>
    <x v="1"/>
    <n v="100476920"/>
    <x v="0"/>
    <x v="0"/>
    <s v="Direção Financeira"/>
    <s v="ORI"/>
    <x v="0"/>
    <m/>
    <x v="0"/>
    <x v="0"/>
    <x v="0"/>
    <x v="0"/>
    <x v="0"/>
    <x v="0"/>
    <x v="0"/>
    <x v="0"/>
    <x v="0"/>
    <x v="0"/>
    <x v="0"/>
    <s v="Direção Financeira"/>
    <x v="0"/>
    <x v="0"/>
    <x v="0"/>
    <x v="0"/>
    <x v="0"/>
    <x v="0"/>
    <x v="0"/>
    <x v="0"/>
    <x v="0"/>
    <x v="0"/>
    <x v="0"/>
    <x v="0"/>
    <s v="Pagamento a favor de Felisberto Carvalho Auto, referente a aquisição de combustíveis, destinados as viaturas afetos ao serviços da CMSM, conforme anexo. "/>
  </r>
  <r>
    <x v="1"/>
    <n v="0"/>
    <n v="0"/>
    <n v="0"/>
    <n v="89309"/>
    <x v="4085"/>
    <x v="0"/>
    <x v="0"/>
    <x v="0"/>
    <s v="01.23.04.14"/>
    <x v="48"/>
    <x v="7"/>
    <x v="8"/>
    <s v="Ambiente"/>
    <s v="01.23.04"/>
    <s v="Ambiente"/>
    <s v="01.23.04"/>
    <x v="1"/>
    <x v="0"/>
    <x v="0"/>
    <x v="0"/>
    <x v="0"/>
    <x v="1"/>
    <x v="1"/>
    <x v="0"/>
    <x v="0"/>
    <s v="2024-01-22"/>
    <x v="0"/>
    <n v="89309"/>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salario de  trabalhos dos  espaço verde realizados no mês de Janeiro 2024, conforme anexo."/>
  </r>
  <r>
    <x v="0"/>
    <n v="0"/>
    <n v="0"/>
    <n v="0"/>
    <n v="21528"/>
    <x v="4086"/>
    <x v="0"/>
    <x v="0"/>
    <x v="0"/>
    <s v="03.16.15"/>
    <x v="0"/>
    <x v="0"/>
    <x v="0"/>
    <s v="Direção Financeira"/>
    <s v="03.16.15"/>
    <s v="Direção Financeira"/>
    <s v="03.16.15"/>
    <x v="58"/>
    <x v="0"/>
    <x v="0"/>
    <x v="1"/>
    <x v="0"/>
    <x v="0"/>
    <x v="0"/>
    <x v="0"/>
    <x v="2"/>
    <s v="2024-02-09"/>
    <x v="0"/>
    <n v="21528"/>
    <x v="0"/>
    <m/>
    <x v="0"/>
    <m/>
    <x v="89"/>
    <n v="100391565"/>
    <x v="0"/>
    <x v="0"/>
    <s v="Direção Financeira"/>
    <s v="ORI"/>
    <x v="0"/>
    <m/>
    <x v="0"/>
    <x v="0"/>
    <x v="0"/>
    <x v="0"/>
    <x v="0"/>
    <x v="0"/>
    <x v="0"/>
    <x v="0"/>
    <x v="0"/>
    <x v="0"/>
    <x v="0"/>
    <s v="Direção Financeira"/>
    <x v="0"/>
    <x v="0"/>
    <x v="0"/>
    <x v="0"/>
    <x v="0"/>
    <x v="0"/>
    <x v="0"/>
    <x v="0"/>
    <x v="0"/>
    <x v="0"/>
    <x v="0"/>
    <x v="0"/>
    <s v="pagamento referente a aquisição de serviços de publicação no Boletim Oficial dos seguintes normativos: B.O IIª Serie, 1 pag- texto de deliberação nº 49/2020 de 08 de junho, publicação B.O IIª Serie, 2/2 pag- que aprova a proposta da criação da Policia Municipal de SM, e a publicação de quadro de pessoal e orçamento da instalação e funcionários, conforme anexo."/>
  </r>
  <r>
    <x v="1"/>
    <n v="0"/>
    <n v="0"/>
    <n v="0"/>
    <n v="92862"/>
    <x v="4082"/>
    <x v="0"/>
    <x v="0"/>
    <x v="0"/>
    <s v="01.28.01.08"/>
    <x v="15"/>
    <x v="4"/>
    <x v="5"/>
    <s v="Habitação Social"/>
    <s v="01.28.01"/>
    <s v="Habitação Social"/>
    <s v="01.28.01"/>
    <x v="1"/>
    <x v="0"/>
    <x v="0"/>
    <x v="0"/>
    <x v="0"/>
    <x v="1"/>
    <x v="1"/>
    <x v="0"/>
    <x v="2"/>
    <s v="2024-02-19"/>
    <x v="0"/>
    <n v="92862"/>
    <x v="0"/>
    <m/>
    <x v="0"/>
    <m/>
    <x v="107"/>
    <n v="100478900"/>
    <x v="0"/>
    <x v="0"/>
    <s v="Habitações Sociais"/>
    <s v="ORI"/>
    <x v="0"/>
    <s v="HS"/>
    <x v="0"/>
    <x v="0"/>
    <x v="0"/>
    <x v="0"/>
    <x v="0"/>
    <x v="0"/>
    <x v="0"/>
    <x v="0"/>
    <x v="0"/>
    <x v="0"/>
    <x v="0"/>
    <s v="Habitações Sociais"/>
    <x v="0"/>
    <x v="0"/>
    <x v="0"/>
    <x v="0"/>
    <x v="1"/>
    <x v="0"/>
    <x v="0"/>
    <x v="0"/>
    <x v="0"/>
    <x v="0"/>
    <x v="0"/>
    <x v="0"/>
    <s v="Pagamento referente a reboco e pintura de fachada de habitação da Sra. Máxima Cardoso e Cacilda Furtado, conforme proposta em anexo."/>
  </r>
  <r>
    <x v="0"/>
    <n v="0"/>
    <n v="0"/>
    <n v="0"/>
    <n v="12000"/>
    <x v="4087"/>
    <x v="0"/>
    <x v="0"/>
    <x v="0"/>
    <s v="03.16.15"/>
    <x v="0"/>
    <x v="0"/>
    <x v="0"/>
    <s v="Direção Financeira"/>
    <s v="03.16.15"/>
    <s v="Direção Financeira"/>
    <s v="03.16.15"/>
    <x v="3"/>
    <x v="0"/>
    <x v="0"/>
    <x v="1"/>
    <x v="0"/>
    <x v="0"/>
    <x v="0"/>
    <x v="0"/>
    <x v="2"/>
    <s v="2024-02-27"/>
    <x v="0"/>
    <n v="12000"/>
    <x v="0"/>
    <m/>
    <x v="0"/>
    <m/>
    <x v="57"/>
    <n v="100475419"/>
    <x v="0"/>
    <x v="0"/>
    <s v="Direção Financeira"/>
    <s v="ORI"/>
    <x v="0"/>
    <m/>
    <x v="0"/>
    <x v="0"/>
    <x v="0"/>
    <x v="0"/>
    <x v="0"/>
    <x v="0"/>
    <x v="0"/>
    <x v="0"/>
    <x v="0"/>
    <x v="0"/>
    <x v="0"/>
    <s v="Direção Financeira"/>
    <x v="0"/>
    <x v="0"/>
    <x v="0"/>
    <x v="0"/>
    <x v="0"/>
    <x v="0"/>
    <x v="0"/>
    <x v="0"/>
    <x v="0"/>
    <x v="0"/>
    <x v="0"/>
    <x v="0"/>
    <s v="Pagamento ajuda de custo e subsidio transporte, na deslocação à cidade da Praia, nos dias 27,28,29 e 30."/>
  </r>
  <r>
    <x v="0"/>
    <n v="0"/>
    <n v="0"/>
    <n v="0"/>
    <n v="4500"/>
    <x v="4088"/>
    <x v="0"/>
    <x v="1"/>
    <x v="0"/>
    <s v="80.02.01"/>
    <x v="2"/>
    <x v="2"/>
    <x v="2"/>
    <s v="Retenções Iur"/>
    <s v="80.02.01"/>
    <s v="Retenções Iur"/>
    <s v="80.02.01"/>
    <x v="2"/>
    <x v="0"/>
    <x v="1"/>
    <x v="0"/>
    <x v="1"/>
    <x v="2"/>
    <x v="2"/>
    <x v="0"/>
    <x v="1"/>
    <s v="2024-03-01"/>
    <x v="0"/>
    <n v="4500"/>
    <x v="0"/>
    <m/>
    <x v="0"/>
    <m/>
    <x v="2"/>
    <n v="100474696"/>
    <x v="0"/>
    <x v="0"/>
    <s v="Retenções Iur"/>
    <s v="ORI"/>
    <x v="0"/>
    <s v="RIUR"/>
    <x v="0"/>
    <x v="0"/>
    <x v="0"/>
    <x v="0"/>
    <x v="0"/>
    <x v="0"/>
    <x v="0"/>
    <x v="0"/>
    <x v="0"/>
    <x v="0"/>
    <x v="0"/>
    <s v="Retenções Iur"/>
    <x v="0"/>
    <x v="0"/>
    <x v="0"/>
    <x v="0"/>
    <x v="2"/>
    <x v="0"/>
    <x v="0"/>
    <x v="0"/>
    <x v="0"/>
    <x v="1"/>
    <x v="0"/>
    <x v="0"/>
    <s v="RETENCAO OT"/>
  </r>
  <r>
    <x v="0"/>
    <n v="0"/>
    <n v="0"/>
    <n v="0"/>
    <n v="20800"/>
    <x v="4089"/>
    <x v="0"/>
    <x v="0"/>
    <x v="0"/>
    <s v="01.25.04.22"/>
    <x v="7"/>
    <x v="3"/>
    <x v="3"/>
    <s v="Cultura"/>
    <s v="01.25.04"/>
    <s v="Cultura"/>
    <s v="01.25.04"/>
    <x v="4"/>
    <x v="0"/>
    <x v="2"/>
    <x v="2"/>
    <x v="0"/>
    <x v="1"/>
    <x v="0"/>
    <x v="0"/>
    <x v="6"/>
    <s v="2024-04-18"/>
    <x v="1"/>
    <n v="20800"/>
    <x v="0"/>
    <m/>
    <x v="0"/>
    <m/>
    <x v="557"/>
    <n v="10047934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luguer de son no evento realizado no dia 5 de julho, dia de independência de Cabo Verde, conforme anexo. "/>
  </r>
  <r>
    <x v="0"/>
    <n v="0"/>
    <n v="0"/>
    <n v="0"/>
    <n v="2850"/>
    <x v="4090"/>
    <x v="0"/>
    <x v="1"/>
    <x v="0"/>
    <s v="80.02.01"/>
    <x v="2"/>
    <x v="2"/>
    <x v="2"/>
    <s v="Retenções Iur"/>
    <s v="80.02.01"/>
    <s v="Retenções Iur"/>
    <s v="80.02.01"/>
    <x v="2"/>
    <x v="0"/>
    <x v="1"/>
    <x v="0"/>
    <x v="1"/>
    <x v="2"/>
    <x v="2"/>
    <x v="0"/>
    <x v="6"/>
    <s v="2024-04-29"/>
    <x v="1"/>
    <n v="2850"/>
    <x v="0"/>
    <m/>
    <x v="0"/>
    <m/>
    <x v="2"/>
    <n v="100474696"/>
    <x v="0"/>
    <x v="0"/>
    <s v="Retenções Iur"/>
    <s v="ORI"/>
    <x v="0"/>
    <s v="RIUR"/>
    <x v="0"/>
    <x v="0"/>
    <x v="0"/>
    <x v="0"/>
    <x v="0"/>
    <x v="0"/>
    <x v="0"/>
    <x v="0"/>
    <x v="0"/>
    <x v="0"/>
    <x v="0"/>
    <s v="Retenções Iur"/>
    <x v="0"/>
    <x v="0"/>
    <x v="0"/>
    <x v="0"/>
    <x v="2"/>
    <x v="0"/>
    <x v="0"/>
    <x v="0"/>
    <x v="0"/>
    <x v="1"/>
    <x v="0"/>
    <x v="0"/>
    <s v="RETENCAO OT"/>
  </r>
  <r>
    <x v="2"/>
    <n v="0"/>
    <n v="0"/>
    <n v="0"/>
    <n v="49596"/>
    <x v="4091"/>
    <x v="0"/>
    <x v="0"/>
    <x v="0"/>
    <s v="80.02.10.26"/>
    <x v="13"/>
    <x v="2"/>
    <x v="2"/>
    <s v="Outros"/>
    <s v="80.02.10"/>
    <s v="Outros"/>
    <s v="80.02.10"/>
    <x v="27"/>
    <x v="0"/>
    <x v="5"/>
    <x v="8"/>
    <x v="1"/>
    <x v="2"/>
    <x v="0"/>
    <x v="0"/>
    <x v="3"/>
    <s v="2024-05-13"/>
    <x v="1"/>
    <n v="49596"/>
    <x v="0"/>
    <m/>
    <x v="0"/>
    <m/>
    <x v="14"/>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 de Abril de 2024, conforme justificativo em anexo.    "/>
  </r>
  <r>
    <x v="0"/>
    <n v="0"/>
    <n v="0"/>
    <n v="0"/>
    <n v="38400"/>
    <x v="4092"/>
    <x v="0"/>
    <x v="0"/>
    <x v="0"/>
    <s v="01.25.01.10"/>
    <x v="33"/>
    <x v="3"/>
    <x v="3"/>
    <s v="Educação"/>
    <s v="01.25.01"/>
    <s v="Educação"/>
    <s v="01.25.01"/>
    <x v="4"/>
    <x v="0"/>
    <x v="2"/>
    <x v="2"/>
    <x v="0"/>
    <x v="1"/>
    <x v="0"/>
    <x v="0"/>
    <x v="3"/>
    <s v="2024-05-29"/>
    <x v="1"/>
    <n v="38400"/>
    <x v="0"/>
    <m/>
    <x v="0"/>
    <m/>
    <x v="77"/>
    <n v="100477538"/>
    <x v="0"/>
    <x v="0"/>
    <s v="Transporte escolar"/>
    <s v="ORI"/>
    <x v="0"/>
    <m/>
    <x v="0"/>
    <x v="0"/>
    <x v="0"/>
    <x v="0"/>
    <x v="0"/>
    <x v="0"/>
    <x v="0"/>
    <x v="0"/>
    <x v="0"/>
    <x v="0"/>
    <x v="0"/>
    <s v="Transporte escolar"/>
    <x v="0"/>
    <x v="0"/>
    <x v="0"/>
    <x v="0"/>
    <x v="1"/>
    <x v="0"/>
    <x v="0"/>
    <x v="0"/>
    <x v="0"/>
    <x v="0"/>
    <x v="0"/>
    <x v="0"/>
    <s v="Pagamento a favor da Oficina Mecânica André, para a aquisição de serviços de reparação de camião autocarro ST-89-Tl afeto aos transporte escolar da CMSM, conforme anexo."/>
  </r>
  <r>
    <x v="1"/>
    <n v="0"/>
    <n v="0"/>
    <n v="0"/>
    <n v="659914"/>
    <x v="4093"/>
    <x v="0"/>
    <x v="0"/>
    <x v="0"/>
    <s v="03.16.15"/>
    <x v="0"/>
    <x v="0"/>
    <x v="0"/>
    <s v="Direção Financeira"/>
    <s v="03.16.15"/>
    <s v="Direção Financeira"/>
    <s v="03.16.15"/>
    <x v="55"/>
    <x v="0"/>
    <x v="0"/>
    <x v="0"/>
    <x v="0"/>
    <x v="0"/>
    <x v="1"/>
    <x v="0"/>
    <x v="4"/>
    <s v="2024-06-03"/>
    <x v="1"/>
    <n v="659914"/>
    <x v="0"/>
    <m/>
    <x v="0"/>
    <m/>
    <x v="558"/>
    <n v="100478534"/>
    <x v="0"/>
    <x v="0"/>
    <s v="Direção Financeira"/>
    <s v="ORI"/>
    <x v="0"/>
    <m/>
    <x v="0"/>
    <x v="0"/>
    <x v="0"/>
    <x v="0"/>
    <x v="0"/>
    <x v="0"/>
    <x v="0"/>
    <x v="0"/>
    <x v="0"/>
    <x v="0"/>
    <x v="0"/>
    <s v="Direção Financeira"/>
    <x v="0"/>
    <x v="0"/>
    <x v="0"/>
    <x v="0"/>
    <x v="0"/>
    <x v="0"/>
    <x v="0"/>
    <x v="0"/>
    <x v="0"/>
    <x v="0"/>
    <x v="0"/>
    <x v="0"/>
    <s v="Liquidação do Contrato a favor de Placa construções, referente a trabalhos complementares da empreitada de requalificação urbana e ambiental de Cutelo Miranda, conforme documento em anexo.  "/>
  </r>
  <r>
    <x v="0"/>
    <n v="0"/>
    <n v="0"/>
    <n v="0"/>
    <n v="2400"/>
    <x v="4094"/>
    <x v="0"/>
    <x v="1"/>
    <x v="0"/>
    <s v="03.03.10"/>
    <x v="8"/>
    <x v="0"/>
    <x v="4"/>
    <s v="Receitas Da Câmara"/>
    <s v="03.03.10"/>
    <s v="Receitas Da Câmara"/>
    <s v="03.03.10"/>
    <x v="20"/>
    <x v="0"/>
    <x v="3"/>
    <x v="3"/>
    <x v="0"/>
    <x v="0"/>
    <x v="2"/>
    <x v="0"/>
    <x v="4"/>
    <s v="2024-06-05"/>
    <x v="1"/>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3"/>
    <x v="4095"/>
    <x v="0"/>
    <x v="1"/>
    <x v="0"/>
    <s v="03.03.10"/>
    <x v="8"/>
    <x v="0"/>
    <x v="4"/>
    <s v="Receitas Da Câmara"/>
    <s v="03.03.10"/>
    <s v="Receitas Da Câmara"/>
    <s v="03.03.10"/>
    <x v="9"/>
    <x v="0"/>
    <x v="3"/>
    <x v="3"/>
    <x v="0"/>
    <x v="0"/>
    <x v="2"/>
    <x v="0"/>
    <x v="4"/>
    <s v="2024-06-05"/>
    <x v="1"/>
    <n v="4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200"/>
    <x v="4096"/>
    <x v="0"/>
    <x v="1"/>
    <x v="0"/>
    <s v="03.03.10"/>
    <x v="8"/>
    <x v="0"/>
    <x v="4"/>
    <s v="Receitas Da Câmara"/>
    <s v="03.03.10"/>
    <s v="Receitas Da Câmara"/>
    <s v="03.03.10"/>
    <x v="42"/>
    <x v="0"/>
    <x v="3"/>
    <x v="3"/>
    <x v="0"/>
    <x v="0"/>
    <x v="2"/>
    <x v="0"/>
    <x v="4"/>
    <s v="2024-06-05"/>
    <x v="1"/>
    <n v="3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
    <x v="4097"/>
    <x v="0"/>
    <x v="1"/>
    <x v="0"/>
    <s v="03.03.10"/>
    <x v="8"/>
    <x v="0"/>
    <x v="4"/>
    <s v="Receitas Da Câmara"/>
    <s v="03.03.10"/>
    <s v="Receitas Da Câmara"/>
    <s v="03.03.10"/>
    <x v="8"/>
    <x v="0"/>
    <x v="3"/>
    <x v="3"/>
    <x v="0"/>
    <x v="0"/>
    <x v="2"/>
    <x v="0"/>
    <x v="4"/>
    <s v="2024-06-05"/>
    <x v="1"/>
    <n v="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4098"/>
    <x v="0"/>
    <x v="1"/>
    <x v="0"/>
    <s v="03.03.10"/>
    <x v="8"/>
    <x v="0"/>
    <x v="4"/>
    <s v="Receitas Da Câmara"/>
    <s v="03.03.10"/>
    <s v="Receitas Da Câmara"/>
    <s v="03.03.10"/>
    <x v="6"/>
    <x v="0"/>
    <x v="3"/>
    <x v="3"/>
    <x v="0"/>
    <x v="0"/>
    <x v="2"/>
    <x v="0"/>
    <x v="4"/>
    <s v="2024-06-05"/>
    <x v="1"/>
    <n v="10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0561"/>
    <x v="4099"/>
    <x v="0"/>
    <x v="1"/>
    <x v="0"/>
    <s v="03.03.10"/>
    <x v="8"/>
    <x v="0"/>
    <x v="4"/>
    <s v="Receitas Da Câmara"/>
    <s v="03.03.10"/>
    <s v="Receitas Da Câmara"/>
    <s v="03.03.10"/>
    <x v="15"/>
    <x v="0"/>
    <x v="0"/>
    <x v="0"/>
    <x v="0"/>
    <x v="0"/>
    <x v="2"/>
    <x v="0"/>
    <x v="4"/>
    <s v="2024-06-05"/>
    <x v="1"/>
    <n v="4056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85"/>
    <x v="4100"/>
    <x v="0"/>
    <x v="1"/>
    <x v="0"/>
    <s v="03.03.10"/>
    <x v="8"/>
    <x v="0"/>
    <x v="4"/>
    <s v="Receitas Da Câmara"/>
    <s v="03.03.10"/>
    <s v="Receitas Da Câmara"/>
    <s v="03.03.10"/>
    <x v="10"/>
    <x v="0"/>
    <x v="3"/>
    <x v="3"/>
    <x v="0"/>
    <x v="0"/>
    <x v="2"/>
    <x v="0"/>
    <x v="4"/>
    <s v="2024-06-05"/>
    <x v="1"/>
    <n v="45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640"/>
    <x v="4101"/>
    <x v="0"/>
    <x v="1"/>
    <x v="0"/>
    <s v="03.03.10"/>
    <x v="8"/>
    <x v="0"/>
    <x v="4"/>
    <s v="Receitas Da Câmara"/>
    <s v="03.03.10"/>
    <s v="Receitas Da Câmara"/>
    <s v="03.03.10"/>
    <x v="17"/>
    <x v="0"/>
    <x v="3"/>
    <x v="3"/>
    <x v="0"/>
    <x v="0"/>
    <x v="2"/>
    <x v="0"/>
    <x v="4"/>
    <s v="2024-06-05"/>
    <x v="1"/>
    <n v="14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50"/>
    <x v="4102"/>
    <x v="0"/>
    <x v="1"/>
    <x v="0"/>
    <s v="03.03.10"/>
    <x v="8"/>
    <x v="0"/>
    <x v="4"/>
    <s v="Receitas Da Câmara"/>
    <s v="03.03.10"/>
    <s v="Receitas Da Câmara"/>
    <s v="03.03.10"/>
    <x v="13"/>
    <x v="0"/>
    <x v="3"/>
    <x v="3"/>
    <x v="0"/>
    <x v="0"/>
    <x v="2"/>
    <x v="0"/>
    <x v="4"/>
    <s v="2024-06-05"/>
    <x v="1"/>
    <n v="2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525"/>
    <x v="4103"/>
    <x v="0"/>
    <x v="1"/>
    <x v="0"/>
    <s v="03.03.10"/>
    <x v="8"/>
    <x v="0"/>
    <x v="4"/>
    <s v="Receitas Da Câmara"/>
    <s v="03.03.10"/>
    <s v="Receitas Da Câmara"/>
    <s v="03.03.10"/>
    <x v="18"/>
    <x v="0"/>
    <x v="0"/>
    <x v="0"/>
    <x v="0"/>
    <x v="0"/>
    <x v="2"/>
    <x v="0"/>
    <x v="4"/>
    <s v="2024-06-05"/>
    <x v="1"/>
    <n v="205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
    <x v="4104"/>
    <x v="0"/>
    <x v="1"/>
    <x v="0"/>
    <s v="03.03.10"/>
    <x v="8"/>
    <x v="0"/>
    <x v="4"/>
    <s v="Receitas Da Câmara"/>
    <s v="03.03.10"/>
    <s v="Receitas Da Câmara"/>
    <s v="03.03.10"/>
    <x v="11"/>
    <x v="0"/>
    <x v="0"/>
    <x v="5"/>
    <x v="0"/>
    <x v="0"/>
    <x v="2"/>
    <x v="0"/>
    <x v="4"/>
    <s v="2024-06-05"/>
    <x v="1"/>
    <n v="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
    <x v="4105"/>
    <x v="0"/>
    <x v="1"/>
    <x v="0"/>
    <s v="03.03.10"/>
    <x v="8"/>
    <x v="0"/>
    <x v="4"/>
    <s v="Receitas Da Câmara"/>
    <s v="03.03.10"/>
    <s v="Receitas Da Câmara"/>
    <s v="03.03.10"/>
    <x v="76"/>
    <x v="0"/>
    <x v="3"/>
    <x v="7"/>
    <x v="0"/>
    <x v="0"/>
    <x v="2"/>
    <x v="0"/>
    <x v="4"/>
    <s v="2024-06-05"/>
    <x v="1"/>
    <n v="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4106"/>
    <x v="0"/>
    <x v="1"/>
    <x v="0"/>
    <s v="03.03.10"/>
    <x v="8"/>
    <x v="0"/>
    <x v="4"/>
    <s v="Receitas Da Câmara"/>
    <s v="03.03.10"/>
    <s v="Receitas Da Câmara"/>
    <s v="03.03.10"/>
    <x v="16"/>
    <x v="0"/>
    <x v="0"/>
    <x v="5"/>
    <x v="0"/>
    <x v="0"/>
    <x v="2"/>
    <x v="0"/>
    <x v="4"/>
    <s v="2024-06-05"/>
    <x v="1"/>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4107"/>
    <x v="0"/>
    <x v="1"/>
    <x v="0"/>
    <s v="03.03.10"/>
    <x v="8"/>
    <x v="0"/>
    <x v="4"/>
    <s v="Receitas Da Câmara"/>
    <s v="03.03.10"/>
    <s v="Receitas Da Câmara"/>
    <s v="03.03.10"/>
    <x v="14"/>
    <x v="0"/>
    <x v="3"/>
    <x v="3"/>
    <x v="0"/>
    <x v="0"/>
    <x v="2"/>
    <x v="0"/>
    <x v="4"/>
    <s v="2024-06-05"/>
    <x v="1"/>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50"/>
    <x v="4108"/>
    <x v="0"/>
    <x v="1"/>
    <x v="0"/>
    <s v="80.02.01"/>
    <x v="2"/>
    <x v="2"/>
    <x v="2"/>
    <s v="Retenções Iur"/>
    <s v="80.02.01"/>
    <s v="Retenções Iur"/>
    <s v="80.02.01"/>
    <x v="2"/>
    <x v="0"/>
    <x v="1"/>
    <x v="0"/>
    <x v="1"/>
    <x v="2"/>
    <x v="2"/>
    <x v="0"/>
    <x v="4"/>
    <s v="2024-06-03"/>
    <x v="1"/>
    <n v="2250"/>
    <x v="0"/>
    <m/>
    <x v="0"/>
    <m/>
    <x v="2"/>
    <n v="100474696"/>
    <x v="0"/>
    <x v="0"/>
    <s v="Retenções Iur"/>
    <s v="ORI"/>
    <x v="0"/>
    <s v="RIUR"/>
    <x v="0"/>
    <x v="0"/>
    <x v="0"/>
    <x v="0"/>
    <x v="0"/>
    <x v="0"/>
    <x v="0"/>
    <x v="0"/>
    <x v="0"/>
    <x v="0"/>
    <x v="0"/>
    <s v="Retenções Iur"/>
    <x v="0"/>
    <x v="0"/>
    <x v="0"/>
    <x v="0"/>
    <x v="2"/>
    <x v="0"/>
    <x v="0"/>
    <x v="0"/>
    <x v="0"/>
    <x v="1"/>
    <x v="0"/>
    <x v="0"/>
    <s v="RETENCAO OT"/>
  </r>
  <r>
    <x v="1"/>
    <n v="0"/>
    <n v="0"/>
    <n v="0"/>
    <n v="613800"/>
    <x v="4109"/>
    <x v="0"/>
    <x v="0"/>
    <x v="0"/>
    <s v="01.27.06.42"/>
    <x v="22"/>
    <x v="1"/>
    <x v="1"/>
    <s v="Requalificação Urbana e habitação"/>
    <s v="01.27.06"/>
    <s v="Requalificação Urbana e habitação"/>
    <s v="01.27.06"/>
    <x v="1"/>
    <x v="0"/>
    <x v="0"/>
    <x v="0"/>
    <x v="0"/>
    <x v="1"/>
    <x v="1"/>
    <x v="0"/>
    <x v="4"/>
    <s v="2024-06-10"/>
    <x v="1"/>
    <n v="613800"/>
    <x v="0"/>
    <m/>
    <x v="0"/>
    <m/>
    <x v="135"/>
    <n v="100479497"/>
    <x v="0"/>
    <x v="0"/>
    <s v="Manutenção do Estádio Municipal/Campos Futebol 11"/>
    <s v="ORI"/>
    <x v="0"/>
    <s v="MCF"/>
    <x v="0"/>
    <x v="0"/>
    <x v="0"/>
    <x v="0"/>
    <x v="0"/>
    <x v="0"/>
    <x v="0"/>
    <x v="0"/>
    <x v="0"/>
    <x v="0"/>
    <x v="0"/>
    <s v="Manutenção do Estádio Municipal/Campos Futebol 11"/>
    <x v="0"/>
    <x v="0"/>
    <x v="0"/>
    <x v="0"/>
    <x v="1"/>
    <x v="0"/>
    <x v="0"/>
    <x v="0"/>
    <x v="0"/>
    <x v="0"/>
    <x v="0"/>
    <x v="0"/>
    <s v=" Pagamento a favor da Transporte Comercio e Serviços- J Gonçalves, pela aquisição de serviços de transporte de terra nas obras de construção do campo relvado sintético de Manguinho, conforme anexo.  "/>
  </r>
  <r>
    <x v="0"/>
    <n v="0"/>
    <n v="0"/>
    <n v="0"/>
    <n v="1000"/>
    <x v="4110"/>
    <x v="0"/>
    <x v="0"/>
    <x v="0"/>
    <s v="03.16.15"/>
    <x v="0"/>
    <x v="0"/>
    <x v="0"/>
    <s v="Direção Financeira"/>
    <s v="03.16.15"/>
    <s v="Direção Financeira"/>
    <s v="03.16.15"/>
    <x v="31"/>
    <x v="0"/>
    <x v="0"/>
    <x v="1"/>
    <x v="0"/>
    <x v="0"/>
    <x v="0"/>
    <x v="0"/>
    <x v="9"/>
    <s v="2024-07-22"/>
    <x v="2"/>
    <n v="1000"/>
    <x v="0"/>
    <m/>
    <x v="0"/>
    <m/>
    <x v="21"/>
    <n v="100391960"/>
    <x v="0"/>
    <x v="0"/>
    <s v="Direção Financeira"/>
    <s v="ORI"/>
    <x v="0"/>
    <m/>
    <x v="0"/>
    <x v="0"/>
    <x v="0"/>
    <x v="0"/>
    <x v="0"/>
    <x v="0"/>
    <x v="0"/>
    <x v="0"/>
    <x v="0"/>
    <x v="0"/>
    <x v="0"/>
    <s v="Direção Financeira"/>
    <x v="0"/>
    <x v="0"/>
    <x v="0"/>
    <x v="0"/>
    <x v="0"/>
    <x v="0"/>
    <x v="0"/>
    <x v="0"/>
    <x v="0"/>
    <x v="0"/>
    <x v="0"/>
    <x v="0"/>
    <s v="Pagamento referente a aquisição de carregamento de saldo de internet para o polo escola do mar da CMSM, conforme anexo."/>
  </r>
  <r>
    <x v="0"/>
    <n v="0"/>
    <n v="0"/>
    <n v="0"/>
    <n v="325"/>
    <x v="4111"/>
    <x v="0"/>
    <x v="0"/>
    <x v="0"/>
    <s v="03.16.25"/>
    <x v="23"/>
    <x v="0"/>
    <x v="0"/>
    <s v="Direção dos  Recursos Humanos"/>
    <s v="03.16.25"/>
    <s v="Direção dos  Recursos Humanos"/>
    <s v="03.16.25"/>
    <x v="31"/>
    <x v="0"/>
    <x v="0"/>
    <x v="1"/>
    <x v="0"/>
    <x v="0"/>
    <x v="0"/>
    <x v="0"/>
    <x v="9"/>
    <s v="2024-07-23"/>
    <x v="2"/>
    <n v="325"/>
    <x v="0"/>
    <m/>
    <x v="0"/>
    <m/>
    <x v="2"/>
    <n v="100474696"/>
    <x v="0"/>
    <x v="1"/>
    <s v="Direção dos  Recursos Humanos"/>
    <s v="ORI"/>
    <x v="0"/>
    <m/>
    <x v="0"/>
    <x v="0"/>
    <x v="0"/>
    <x v="0"/>
    <x v="0"/>
    <x v="0"/>
    <x v="0"/>
    <x v="0"/>
    <x v="0"/>
    <x v="0"/>
    <x v="0"/>
    <s v="Direção dos  Recursos Humanos"/>
    <x v="0"/>
    <x v="0"/>
    <x v="0"/>
    <x v="0"/>
    <x v="0"/>
    <x v="0"/>
    <x v="0"/>
    <x v="0"/>
    <x v="0"/>
    <x v="0"/>
    <x v="1"/>
    <x v="0"/>
    <s v="Pagamento de salário referente a 07-2024"/>
  </r>
  <r>
    <x v="0"/>
    <n v="0"/>
    <n v="0"/>
    <n v="0"/>
    <n v="74"/>
    <x v="4111"/>
    <x v="0"/>
    <x v="0"/>
    <x v="0"/>
    <s v="03.16.25"/>
    <x v="23"/>
    <x v="0"/>
    <x v="0"/>
    <s v="Direção dos  Recursos Humanos"/>
    <s v="03.16.25"/>
    <s v="Direção dos  Recursos Humanos"/>
    <s v="03.16.25"/>
    <x v="29"/>
    <x v="0"/>
    <x v="0"/>
    <x v="0"/>
    <x v="0"/>
    <x v="0"/>
    <x v="0"/>
    <x v="0"/>
    <x v="9"/>
    <s v="2024-07-23"/>
    <x v="2"/>
    <n v="74"/>
    <x v="0"/>
    <m/>
    <x v="0"/>
    <m/>
    <x v="2"/>
    <n v="100474696"/>
    <x v="0"/>
    <x v="1"/>
    <s v="Direção dos  Recursos Humanos"/>
    <s v="ORI"/>
    <x v="0"/>
    <m/>
    <x v="0"/>
    <x v="0"/>
    <x v="0"/>
    <x v="0"/>
    <x v="0"/>
    <x v="0"/>
    <x v="0"/>
    <x v="0"/>
    <x v="0"/>
    <x v="0"/>
    <x v="0"/>
    <s v="Direção dos  Recursos Humanos"/>
    <x v="0"/>
    <x v="0"/>
    <x v="0"/>
    <x v="0"/>
    <x v="0"/>
    <x v="0"/>
    <x v="0"/>
    <x v="0"/>
    <x v="0"/>
    <x v="0"/>
    <x v="1"/>
    <x v="0"/>
    <s v="Pagamento de salário referente a 07-2024"/>
  </r>
  <r>
    <x v="0"/>
    <n v="0"/>
    <n v="0"/>
    <n v="0"/>
    <n v="1327"/>
    <x v="4111"/>
    <x v="0"/>
    <x v="0"/>
    <x v="0"/>
    <s v="03.16.25"/>
    <x v="23"/>
    <x v="0"/>
    <x v="0"/>
    <s v="Direção dos  Recursos Humanos"/>
    <s v="03.16.25"/>
    <s v="Direção dos  Recursos Humanos"/>
    <s v="03.16.25"/>
    <x v="30"/>
    <x v="0"/>
    <x v="0"/>
    <x v="0"/>
    <x v="1"/>
    <x v="0"/>
    <x v="0"/>
    <x v="0"/>
    <x v="9"/>
    <s v="2024-07-23"/>
    <x v="2"/>
    <n v="1327"/>
    <x v="0"/>
    <m/>
    <x v="0"/>
    <m/>
    <x v="2"/>
    <n v="100474696"/>
    <x v="0"/>
    <x v="1"/>
    <s v="Direção dos  Recursos Humanos"/>
    <s v="ORI"/>
    <x v="0"/>
    <m/>
    <x v="0"/>
    <x v="0"/>
    <x v="0"/>
    <x v="0"/>
    <x v="0"/>
    <x v="0"/>
    <x v="0"/>
    <x v="0"/>
    <x v="0"/>
    <x v="0"/>
    <x v="0"/>
    <s v="Direção dos  Recursos Humanos"/>
    <x v="0"/>
    <x v="0"/>
    <x v="0"/>
    <x v="0"/>
    <x v="0"/>
    <x v="0"/>
    <x v="0"/>
    <x v="0"/>
    <x v="0"/>
    <x v="0"/>
    <x v="1"/>
    <x v="0"/>
    <s v="Pagamento de salário referente a 07-2024"/>
  </r>
  <r>
    <x v="0"/>
    <n v="0"/>
    <n v="0"/>
    <n v="0"/>
    <n v="9029"/>
    <x v="4111"/>
    <x v="0"/>
    <x v="0"/>
    <x v="0"/>
    <s v="03.16.25"/>
    <x v="23"/>
    <x v="0"/>
    <x v="0"/>
    <s v="Direção dos  Recursos Humanos"/>
    <s v="03.16.25"/>
    <s v="Direção dos  Recursos Humanos"/>
    <s v="03.16.25"/>
    <x v="48"/>
    <x v="0"/>
    <x v="0"/>
    <x v="0"/>
    <x v="1"/>
    <x v="0"/>
    <x v="0"/>
    <x v="0"/>
    <x v="9"/>
    <s v="2024-07-23"/>
    <x v="2"/>
    <n v="9029"/>
    <x v="0"/>
    <m/>
    <x v="0"/>
    <m/>
    <x v="2"/>
    <n v="100474696"/>
    <x v="0"/>
    <x v="1"/>
    <s v="Direção dos  Recursos Humanos"/>
    <s v="ORI"/>
    <x v="0"/>
    <m/>
    <x v="0"/>
    <x v="0"/>
    <x v="0"/>
    <x v="0"/>
    <x v="0"/>
    <x v="0"/>
    <x v="0"/>
    <x v="0"/>
    <x v="0"/>
    <x v="0"/>
    <x v="0"/>
    <s v="Direção dos  Recursos Humanos"/>
    <x v="0"/>
    <x v="0"/>
    <x v="0"/>
    <x v="0"/>
    <x v="0"/>
    <x v="0"/>
    <x v="0"/>
    <x v="0"/>
    <x v="0"/>
    <x v="0"/>
    <x v="1"/>
    <x v="0"/>
    <s v="Pagamento de salário referente a 07-2024"/>
  </r>
  <r>
    <x v="0"/>
    <n v="0"/>
    <n v="0"/>
    <n v="0"/>
    <n v="1618"/>
    <x v="4111"/>
    <x v="0"/>
    <x v="0"/>
    <x v="0"/>
    <s v="03.16.25"/>
    <x v="23"/>
    <x v="0"/>
    <x v="0"/>
    <s v="Direção dos  Recursos Humanos"/>
    <s v="03.16.25"/>
    <s v="Direção dos  Recursos Humanos"/>
    <s v="03.16.25"/>
    <x v="78"/>
    <x v="0"/>
    <x v="4"/>
    <x v="17"/>
    <x v="0"/>
    <x v="0"/>
    <x v="0"/>
    <x v="0"/>
    <x v="9"/>
    <s v="2024-07-23"/>
    <x v="2"/>
    <n v="1618"/>
    <x v="0"/>
    <m/>
    <x v="0"/>
    <m/>
    <x v="2"/>
    <n v="100474696"/>
    <x v="0"/>
    <x v="1"/>
    <s v="Direção dos  Recursos Humanos"/>
    <s v="ORI"/>
    <x v="0"/>
    <m/>
    <x v="0"/>
    <x v="0"/>
    <x v="0"/>
    <x v="0"/>
    <x v="0"/>
    <x v="0"/>
    <x v="0"/>
    <x v="0"/>
    <x v="0"/>
    <x v="0"/>
    <x v="0"/>
    <s v="Direção dos  Recursos Humanos"/>
    <x v="0"/>
    <x v="0"/>
    <x v="0"/>
    <x v="0"/>
    <x v="0"/>
    <x v="0"/>
    <x v="0"/>
    <x v="0"/>
    <x v="0"/>
    <x v="0"/>
    <x v="1"/>
    <x v="0"/>
    <s v="Pagamento de salário referente a 07-2024"/>
  </r>
  <r>
    <x v="0"/>
    <n v="0"/>
    <n v="0"/>
    <n v="0"/>
    <n v="3250"/>
    <x v="4111"/>
    <x v="0"/>
    <x v="0"/>
    <x v="0"/>
    <s v="03.16.25"/>
    <x v="23"/>
    <x v="0"/>
    <x v="0"/>
    <s v="Direção dos  Recursos Humanos"/>
    <s v="03.16.25"/>
    <s v="Direção dos  Recursos Humanos"/>
    <s v="03.16.25"/>
    <x v="49"/>
    <x v="0"/>
    <x v="0"/>
    <x v="0"/>
    <x v="1"/>
    <x v="0"/>
    <x v="0"/>
    <x v="0"/>
    <x v="9"/>
    <s v="2024-07-23"/>
    <x v="2"/>
    <n v="3250"/>
    <x v="0"/>
    <m/>
    <x v="0"/>
    <m/>
    <x v="2"/>
    <n v="100474696"/>
    <x v="0"/>
    <x v="1"/>
    <s v="Direção dos  Recursos Humanos"/>
    <s v="ORI"/>
    <x v="0"/>
    <m/>
    <x v="0"/>
    <x v="0"/>
    <x v="0"/>
    <x v="0"/>
    <x v="0"/>
    <x v="0"/>
    <x v="0"/>
    <x v="0"/>
    <x v="0"/>
    <x v="0"/>
    <x v="0"/>
    <s v="Direção dos  Recursos Humanos"/>
    <x v="0"/>
    <x v="0"/>
    <x v="0"/>
    <x v="0"/>
    <x v="0"/>
    <x v="0"/>
    <x v="0"/>
    <x v="0"/>
    <x v="0"/>
    <x v="0"/>
    <x v="1"/>
    <x v="0"/>
    <s v="Pagamento de salário referente a 07-2024"/>
  </r>
  <r>
    <x v="0"/>
    <n v="0"/>
    <n v="0"/>
    <n v="0"/>
    <n v="29046"/>
    <x v="4111"/>
    <x v="0"/>
    <x v="0"/>
    <x v="0"/>
    <s v="03.16.25"/>
    <x v="23"/>
    <x v="0"/>
    <x v="0"/>
    <s v="Direção dos  Recursos Humanos"/>
    <s v="03.16.25"/>
    <s v="Direção dos  Recursos Humanos"/>
    <s v="03.16.25"/>
    <x v="79"/>
    <x v="0"/>
    <x v="4"/>
    <x v="17"/>
    <x v="0"/>
    <x v="0"/>
    <x v="0"/>
    <x v="0"/>
    <x v="9"/>
    <s v="2024-07-23"/>
    <x v="2"/>
    <n v="29046"/>
    <x v="0"/>
    <m/>
    <x v="0"/>
    <m/>
    <x v="2"/>
    <n v="100474696"/>
    <x v="0"/>
    <x v="1"/>
    <s v="Direção dos  Recursos Humanos"/>
    <s v="ORI"/>
    <x v="0"/>
    <m/>
    <x v="0"/>
    <x v="0"/>
    <x v="0"/>
    <x v="0"/>
    <x v="0"/>
    <x v="0"/>
    <x v="0"/>
    <x v="0"/>
    <x v="0"/>
    <x v="0"/>
    <x v="0"/>
    <s v="Direção dos  Recursos Humanos"/>
    <x v="0"/>
    <x v="0"/>
    <x v="0"/>
    <x v="0"/>
    <x v="0"/>
    <x v="0"/>
    <x v="0"/>
    <x v="0"/>
    <x v="0"/>
    <x v="0"/>
    <x v="1"/>
    <x v="0"/>
    <s v="Pagamento de salário referente a 07-2024"/>
  </r>
  <r>
    <x v="0"/>
    <n v="0"/>
    <n v="0"/>
    <n v="0"/>
    <n v="11306"/>
    <x v="4111"/>
    <x v="0"/>
    <x v="0"/>
    <x v="0"/>
    <s v="03.16.25"/>
    <x v="23"/>
    <x v="0"/>
    <x v="0"/>
    <s v="Direção dos  Recursos Humanos"/>
    <s v="03.16.25"/>
    <s v="Direção dos  Recursos Humanos"/>
    <s v="03.16.25"/>
    <x v="31"/>
    <x v="0"/>
    <x v="0"/>
    <x v="1"/>
    <x v="0"/>
    <x v="0"/>
    <x v="0"/>
    <x v="0"/>
    <x v="9"/>
    <s v="2024-07-23"/>
    <x v="2"/>
    <n v="11306"/>
    <x v="0"/>
    <m/>
    <x v="0"/>
    <m/>
    <x v="9"/>
    <n v="100474693"/>
    <x v="0"/>
    <x v="0"/>
    <s v="Direção dos  Recursos Humanos"/>
    <s v="ORI"/>
    <x v="0"/>
    <m/>
    <x v="0"/>
    <x v="0"/>
    <x v="0"/>
    <x v="0"/>
    <x v="0"/>
    <x v="0"/>
    <x v="0"/>
    <x v="0"/>
    <x v="0"/>
    <x v="0"/>
    <x v="0"/>
    <s v="Direção dos  Recursos Humanos"/>
    <x v="0"/>
    <x v="0"/>
    <x v="0"/>
    <x v="0"/>
    <x v="0"/>
    <x v="0"/>
    <x v="0"/>
    <x v="0"/>
    <x v="0"/>
    <x v="0"/>
    <x v="0"/>
    <x v="0"/>
    <s v="Pagamento de salário referente a 07-2024"/>
  </r>
  <r>
    <x v="0"/>
    <n v="0"/>
    <n v="0"/>
    <n v="0"/>
    <n v="2588"/>
    <x v="4111"/>
    <x v="0"/>
    <x v="0"/>
    <x v="0"/>
    <s v="03.16.25"/>
    <x v="23"/>
    <x v="0"/>
    <x v="0"/>
    <s v="Direção dos  Recursos Humanos"/>
    <s v="03.16.25"/>
    <s v="Direção dos  Recursos Humanos"/>
    <s v="03.16.25"/>
    <x v="29"/>
    <x v="0"/>
    <x v="0"/>
    <x v="0"/>
    <x v="0"/>
    <x v="0"/>
    <x v="0"/>
    <x v="0"/>
    <x v="9"/>
    <s v="2024-07-23"/>
    <x v="2"/>
    <n v="2588"/>
    <x v="0"/>
    <m/>
    <x v="0"/>
    <m/>
    <x v="9"/>
    <n v="100474693"/>
    <x v="0"/>
    <x v="0"/>
    <s v="Direção dos  Recursos Humanos"/>
    <s v="ORI"/>
    <x v="0"/>
    <m/>
    <x v="0"/>
    <x v="0"/>
    <x v="0"/>
    <x v="0"/>
    <x v="0"/>
    <x v="0"/>
    <x v="0"/>
    <x v="0"/>
    <x v="0"/>
    <x v="0"/>
    <x v="0"/>
    <s v="Direção dos  Recursos Humanos"/>
    <x v="0"/>
    <x v="0"/>
    <x v="0"/>
    <x v="0"/>
    <x v="0"/>
    <x v="0"/>
    <x v="0"/>
    <x v="0"/>
    <x v="0"/>
    <x v="0"/>
    <x v="0"/>
    <x v="0"/>
    <s v="Pagamento de salário referente a 07-2024"/>
  </r>
  <r>
    <x v="0"/>
    <n v="0"/>
    <n v="0"/>
    <n v="0"/>
    <n v="46179"/>
    <x v="4111"/>
    <x v="0"/>
    <x v="0"/>
    <x v="0"/>
    <s v="03.16.25"/>
    <x v="23"/>
    <x v="0"/>
    <x v="0"/>
    <s v="Direção dos  Recursos Humanos"/>
    <s v="03.16.25"/>
    <s v="Direção dos  Recursos Humanos"/>
    <s v="03.16.25"/>
    <x v="30"/>
    <x v="0"/>
    <x v="0"/>
    <x v="0"/>
    <x v="1"/>
    <x v="0"/>
    <x v="0"/>
    <x v="0"/>
    <x v="9"/>
    <s v="2024-07-23"/>
    <x v="2"/>
    <n v="46179"/>
    <x v="0"/>
    <m/>
    <x v="0"/>
    <m/>
    <x v="9"/>
    <n v="100474693"/>
    <x v="0"/>
    <x v="0"/>
    <s v="Direção dos  Recursos Humanos"/>
    <s v="ORI"/>
    <x v="0"/>
    <m/>
    <x v="0"/>
    <x v="0"/>
    <x v="0"/>
    <x v="0"/>
    <x v="0"/>
    <x v="0"/>
    <x v="0"/>
    <x v="0"/>
    <x v="0"/>
    <x v="0"/>
    <x v="0"/>
    <s v="Direção dos  Recursos Humanos"/>
    <x v="0"/>
    <x v="0"/>
    <x v="0"/>
    <x v="0"/>
    <x v="0"/>
    <x v="0"/>
    <x v="0"/>
    <x v="0"/>
    <x v="0"/>
    <x v="0"/>
    <x v="0"/>
    <x v="0"/>
    <s v="Pagamento de salário referente a 07-2024"/>
  </r>
  <r>
    <x v="0"/>
    <n v="0"/>
    <n v="0"/>
    <n v="0"/>
    <n v="313991"/>
    <x v="4111"/>
    <x v="0"/>
    <x v="0"/>
    <x v="0"/>
    <s v="03.16.25"/>
    <x v="23"/>
    <x v="0"/>
    <x v="0"/>
    <s v="Direção dos  Recursos Humanos"/>
    <s v="03.16.25"/>
    <s v="Direção dos  Recursos Humanos"/>
    <s v="03.16.25"/>
    <x v="48"/>
    <x v="0"/>
    <x v="0"/>
    <x v="0"/>
    <x v="1"/>
    <x v="0"/>
    <x v="0"/>
    <x v="0"/>
    <x v="9"/>
    <s v="2024-07-23"/>
    <x v="2"/>
    <n v="313991"/>
    <x v="0"/>
    <m/>
    <x v="0"/>
    <m/>
    <x v="9"/>
    <n v="100474693"/>
    <x v="0"/>
    <x v="0"/>
    <s v="Direção dos  Recursos Humanos"/>
    <s v="ORI"/>
    <x v="0"/>
    <m/>
    <x v="0"/>
    <x v="0"/>
    <x v="0"/>
    <x v="0"/>
    <x v="0"/>
    <x v="0"/>
    <x v="0"/>
    <x v="0"/>
    <x v="0"/>
    <x v="0"/>
    <x v="0"/>
    <s v="Direção dos  Recursos Humanos"/>
    <x v="0"/>
    <x v="0"/>
    <x v="0"/>
    <x v="0"/>
    <x v="0"/>
    <x v="0"/>
    <x v="0"/>
    <x v="0"/>
    <x v="0"/>
    <x v="0"/>
    <x v="0"/>
    <x v="0"/>
    <s v="Pagamento de salário referente a 07-2024"/>
  </r>
  <r>
    <x v="0"/>
    <n v="0"/>
    <n v="0"/>
    <n v="0"/>
    <n v="56283"/>
    <x v="4111"/>
    <x v="0"/>
    <x v="0"/>
    <x v="0"/>
    <s v="03.16.25"/>
    <x v="23"/>
    <x v="0"/>
    <x v="0"/>
    <s v="Direção dos  Recursos Humanos"/>
    <s v="03.16.25"/>
    <s v="Direção dos  Recursos Humanos"/>
    <s v="03.16.25"/>
    <x v="78"/>
    <x v="0"/>
    <x v="4"/>
    <x v="17"/>
    <x v="0"/>
    <x v="0"/>
    <x v="0"/>
    <x v="0"/>
    <x v="9"/>
    <s v="2024-07-23"/>
    <x v="2"/>
    <n v="56283"/>
    <x v="0"/>
    <m/>
    <x v="0"/>
    <m/>
    <x v="9"/>
    <n v="100474693"/>
    <x v="0"/>
    <x v="0"/>
    <s v="Direção dos  Recursos Humanos"/>
    <s v="ORI"/>
    <x v="0"/>
    <m/>
    <x v="0"/>
    <x v="0"/>
    <x v="0"/>
    <x v="0"/>
    <x v="0"/>
    <x v="0"/>
    <x v="0"/>
    <x v="0"/>
    <x v="0"/>
    <x v="0"/>
    <x v="0"/>
    <s v="Direção dos  Recursos Humanos"/>
    <x v="0"/>
    <x v="0"/>
    <x v="0"/>
    <x v="0"/>
    <x v="0"/>
    <x v="0"/>
    <x v="0"/>
    <x v="0"/>
    <x v="0"/>
    <x v="0"/>
    <x v="0"/>
    <x v="0"/>
    <s v="Pagamento de salário referente a 07-2024"/>
  </r>
  <r>
    <x v="0"/>
    <n v="0"/>
    <n v="0"/>
    <n v="0"/>
    <n v="113040"/>
    <x v="4111"/>
    <x v="0"/>
    <x v="0"/>
    <x v="0"/>
    <s v="03.16.25"/>
    <x v="23"/>
    <x v="0"/>
    <x v="0"/>
    <s v="Direção dos  Recursos Humanos"/>
    <s v="03.16.25"/>
    <s v="Direção dos  Recursos Humanos"/>
    <s v="03.16.25"/>
    <x v="49"/>
    <x v="0"/>
    <x v="0"/>
    <x v="0"/>
    <x v="1"/>
    <x v="0"/>
    <x v="0"/>
    <x v="0"/>
    <x v="9"/>
    <s v="2024-07-23"/>
    <x v="2"/>
    <n v="113040"/>
    <x v="0"/>
    <m/>
    <x v="0"/>
    <m/>
    <x v="9"/>
    <n v="100474693"/>
    <x v="0"/>
    <x v="0"/>
    <s v="Direção dos  Recursos Humanos"/>
    <s v="ORI"/>
    <x v="0"/>
    <m/>
    <x v="0"/>
    <x v="0"/>
    <x v="0"/>
    <x v="0"/>
    <x v="0"/>
    <x v="0"/>
    <x v="0"/>
    <x v="0"/>
    <x v="0"/>
    <x v="0"/>
    <x v="0"/>
    <s v="Direção dos  Recursos Humanos"/>
    <x v="0"/>
    <x v="0"/>
    <x v="0"/>
    <x v="0"/>
    <x v="0"/>
    <x v="0"/>
    <x v="0"/>
    <x v="0"/>
    <x v="0"/>
    <x v="0"/>
    <x v="0"/>
    <x v="0"/>
    <s v="Pagamento de salário referente a 07-2024"/>
  </r>
  <r>
    <x v="0"/>
    <n v="0"/>
    <n v="0"/>
    <n v="0"/>
    <n v="1009916"/>
    <x v="4111"/>
    <x v="0"/>
    <x v="0"/>
    <x v="0"/>
    <s v="03.16.25"/>
    <x v="23"/>
    <x v="0"/>
    <x v="0"/>
    <s v="Direção dos  Recursos Humanos"/>
    <s v="03.16.25"/>
    <s v="Direção dos  Recursos Humanos"/>
    <s v="03.16.25"/>
    <x v="79"/>
    <x v="0"/>
    <x v="4"/>
    <x v="17"/>
    <x v="0"/>
    <x v="0"/>
    <x v="0"/>
    <x v="0"/>
    <x v="9"/>
    <s v="2024-07-23"/>
    <x v="2"/>
    <n v="1009916"/>
    <x v="0"/>
    <m/>
    <x v="0"/>
    <m/>
    <x v="9"/>
    <n v="100474693"/>
    <x v="0"/>
    <x v="0"/>
    <s v="Direção dos  Recursos Humanos"/>
    <s v="ORI"/>
    <x v="0"/>
    <m/>
    <x v="0"/>
    <x v="0"/>
    <x v="0"/>
    <x v="0"/>
    <x v="0"/>
    <x v="0"/>
    <x v="0"/>
    <x v="0"/>
    <x v="0"/>
    <x v="0"/>
    <x v="0"/>
    <s v="Direção dos  Recursos Humanos"/>
    <x v="0"/>
    <x v="0"/>
    <x v="0"/>
    <x v="0"/>
    <x v="0"/>
    <x v="0"/>
    <x v="0"/>
    <x v="0"/>
    <x v="0"/>
    <x v="0"/>
    <x v="0"/>
    <x v="0"/>
    <s v="Pagamento de salário referente a 07-2024"/>
  </r>
  <r>
    <x v="0"/>
    <n v="0"/>
    <n v="0"/>
    <n v="0"/>
    <n v="728"/>
    <x v="4112"/>
    <x v="0"/>
    <x v="0"/>
    <x v="0"/>
    <s v="03.16.27"/>
    <x v="59"/>
    <x v="0"/>
    <x v="0"/>
    <s v="Direção dos Assuntos Jurídicos, Fiscalização e Policia Municipal"/>
    <s v="03.16.27"/>
    <s v="Direção dos Assuntos Jurídicos, Fiscalização e Policia Municipal"/>
    <s v="03.16.27"/>
    <x v="28"/>
    <x v="0"/>
    <x v="0"/>
    <x v="0"/>
    <x v="0"/>
    <x v="0"/>
    <x v="0"/>
    <x v="0"/>
    <x v="9"/>
    <s v="2024-07-23"/>
    <x v="2"/>
    <n v="728"/>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7-2024"/>
  </r>
  <r>
    <x v="0"/>
    <n v="0"/>
    <n v="0"/>
    <n v="0"/>
    <n v="4610"/>
    <x v="4112"/>
    <x v="0"/>
    <x v="0"/>
    <x v="0"/>
    <s v="03.16.27"/>
    <x v="59"/>
    <x v="0"/>
    <x v="0"/>
    <s v="Direção dos Assuntos Jurídicos, Fiscalização e Policia Municipal"/>
    <s v="03.16.27"/>
    <s v="Direção dos Assuntos Jurídicos, Fiscalização e Policia Municipal"/>
    <s v="03.16.27"/>
    <x v="30"/>
    <x v="0"/>
    <x v="0"/>
    <x v="0"/>
    <x v="1"/>
    <x v="0"/>
    <x v="0"/>
    <x v="0"/>
    <x v="9"/>
    <s v="2024-07-23"/>
    <x v="2"/>
    <n v="4610"/>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7-2024"/>
  </r>
  <r>
    <x v="0"/>
    <n v="0"/>
    <n v="0"/>
    <n v="0"/>
    <n v="2785"/>
    <x v="4112"/>
    <x v="0"/>
    <x v="0"/>
    <x v="0"/>
    <s v="03.16.27"/>
    <x v="59"/>
    <x v="0"/>
    <x v="0"/>
    <s v="Direção dos Assuntos Jurídicos, Fiscalização e Policia Municipal"/>
    <s v="03.16.27"/>
    <s v="Direção dos Assuntos Jurídicos, Fiscalização e Policia Municipal"/>
    <s v="03.16.27"/>
    <x v="48"/>
    <x v="0"/>
    <x v="0"/>
    <x v="0"/>
    <x v="1"/>
    <x v="0"/>
    <x v="0"/>
    <x v="0"/>
    <x v="9"/>
    <s v="2024-07-23"/>
    <x v="2"/>
    <n v="2785"/>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7-2024"/>
  </r>
  <r>
    <x v="0"/>
    <n v="0"/>
    <n v="0"/>
    <n v="0"/>
    <n v="971"/>
    <x v="4112"/>
    <x v="0"/>
    <x v="0"/>
    <x v="0"/>
    <s v="03.16.27"/>
    <x v="59"/>
    <x v="0"/>
    <x v="0"/>
    <s v="Direção dos Assuntos Jurídicos, Fiscalização e Policia Municipal"/>
    <s v="03.16.27"/>
    <s v="Direção dos Assuntos Jurídicos, Fiscalização e Policia Municipal"/>
    <s v="03.16.27"/>
    <x v="28"/>
    <x v="0"/>
    <x v="0"/>
    <x v="0"/>
    <x v="0"/>
    <x v="0"/>
    <x v="0"/>
    <x v="0"/>
    <x v="9"/>
    <s v="2024-07-23"/>
    <x v="2"/>
    <n v="971"/>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7-2024"/>
  </r>
  <r>
    <x v="0"/>
    <n v="0"/>
    <n v="0"/>
    <n v="0"/>
    <n v="6149"/>
    <x v="4112"/>
    <x v="0"/>
    <x v="0"/>
    <x v="0"/>
    <s v="03.16.27"/>
    <x v="59"/>
    <x v="0"/>
    <x v="0"/>
    <s v="Direção dos Assuntos Jurídicos, Fiscalização e Policia Municipal"/>
    <s v="03.16.27"/>
    <s v="Direção dos Assuntos Jurídicos, Fiscalização e Policia Municipal"/>
    <s v="03.16.27"/>
    <x v="30"/>
    <x v="0"/>
    <x v="0"/>
    <x v="0"/>
    <x v="1"/>
    <x v="0"/>
    <x v="0"/>
    <x v="0"/>
    <x v="9"/>
    <s v="2024-07-23"/>
    <x v="2"/>
    <n v="6149"/>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7-2024"/>
  </r>
  <r>
    <x v="0"/>
    <n v="0"/>
    <n v="0"/>
    <n v="0"/>
    <n v="3714"/>
    <x v="4112"/>
    <x v="0"/>
    <x v="0"/>
    <x v="0"/>
    <s v="03.16.27"/>
    <x v="59"/>
    <x v="0"/>
    <x v="0"/>
    <s v="Direção dos Assuntos Jurídicos, Fiscalização e Policia Municipal"/>
    <s v="03.16.27"/>
    <s v="Direção dos Assuntos Jurídicos, Fiscalização e Policia Municipal"/>
    <s v="03.16.27"/>
    <x v="48"/>
    <x v="0"/>
    <x v="0"/>
    <x v="0"/>
    <x v="1"/>
    <x v="0"/>
    <x v="0"/>
    <x v="0"/>
    <x v="9"/>
    <s v="2024-07-23"/>
    <x v="2"/>
    <n v="3714"/>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7-2024"/>
  </r>
  <r>
    <x v="0"/>
    <n v="0"/>
    <n v="0"/>
    <n v="0"/>
    <n v="61"/>
    <x v="4112"/>
    <x v="0"/>
    <x v="0"/>
    <x v="0"/>
    <s v="03.16.27"/>
    <x v="59"/>
    <x v="0"/>
    <x v="0"/>
    <s v="Direção dos Assuntos Jurídicos, Fiscalização e Policia Municipal"/>
    <s v="03.16.27"/>
    <s v="Direção dos Assuntos Jurídicos, Fiscalização e Policia Municipal"/>
    <s v="03.16.27"/>
    <x v="28"/>
    <x v="0"/>
    <x v="0"/>
    <x v="0"/>
    <x v="0"/>
    <x v="0"/>
    <x v="0"/>
    <x v="0"/>
    <x v="9"/>
    <s v="2024-07-23"/>
    <x v="2"/>
    <n v="61"/>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7-2024"/>
  </r>
  <r>
    <x v="0"/>
    <n v="0"/>
    <n v="0"/>
    <n v="0"/>
    <n v="391"/>
    <x v="4112"/>
    <x v="0"/>
    <x v="0"/>
    <x v="0"/>
    <s v="03.16.27"/>
    <x v="59"/>
    <x v="0"/>
    <x v="0"/>
    <s v="Direção dos Assuntos Jurídicos, Fiscalização e Policia Municipal"/>
    <s v="03.16.27"/>
    <s v="Direção dos Assuntos Jurídicos, Fiscalização e Policia Municipal"/>
    <s v="03.16.27"/>
    <x v="30"/>
    <x v="0"/>
    <x v="0"/>
    <x v="0"/>
    <x v="1"/>
    <x v="0"/>
    <x v="0"/>
    <x v="0"/>
    <x v="9"/>
    <s v="2024-07-23"/>
    <x v="2"/>
    <n v="391"/>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7-2024"/>
  </r>
  <r>
    <x v="0"/>
    <n v="0"/>
    <n v="0"/>
    <n v="0"/>
    <n v="238"/>
    <x v="4112"/>
    <x v="0"/>
    <x v="0"/>
    <x v="0"/>
    <s v="03.16.27"/>
    <x v="59"/>
    <x v="0"/>
    <x v="0"/>
    <s v="Direção dos Assuntos Jurídicos, Fiscalização e Policia Municipal"/>
    <s v="03.16.27"/>
    <s v="Direção dos Assuntos Jurídicos, Fiscalização e Policia Municipal"/>
    <s v="03.16.27"/>
    <x v="48"/>
    <x v="0"/>
    <x v="0"/>
    <x v="0"/>
    <x v="1"/>
    <x v="0"/>
    <x v="0"/>
    <x v="0"/>
    <x v="9"/>
    <s v="2024-07-23"/>
    <x v="2"/>
    <n v="238"/>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7-2024"/>
  </r>
  <r>
    <x v="0"/>
    <n v="0"/>
    <n v="0"/>
    <n v="0"/>
    <n v="16"/>
    <x v="4112"/>
    <x v="0"/>
    <x v="0"/>
    <x v="0"/>
    <s v="03.16.27"/>
    <x v="59"/>
    <x v="0"/>
    <x v="0"/>
    <s v="Direção dos Assuntos Jurídicos, Fiscalização e Policia Municipal"/>
    <s v="03.16.27"/>
    <s v="Direção dos Assuntos Jurídicos, Fiscalização e Policia Municipal"/>
    <s v="03.16.27"/>
    <x v="28"/>
    <x v="0"/>
    <x v="0"/>
    <x v="0"/>
    <x v="0"/>
    <x v="0"/>
    <x v="0"/>
    <x v="0"/>
    <x v="9"/>
    <s v="2024-07-23"/>
    <x v="2"/>
    <n v="16"/>
    <x v="0"/>
    <m/>
    <x v="0"/>
    <m/>
    <x v="18"/>
    <n v="100478987"/>
    <x v="0"/>
    <x v="5"/>
    <s v="Direção dos Assuntos Jurídicos, Fiscalização e Policia Municipal"/>
    <s v="ORI"/>
    <x v="0"/>
    <m/>
    <x v="0"/>
    <x v="0"/>
    <x v="0"/>
    <x v="0"/>
    <x v="0"/>
    <x v="0"/>
    <x v="0"/>
    <x v="0"/>
    <x v="0"/>
    <x v="0"/>
    <x v="0"/>
    <s v="Direção dos Assuntos Jurídicos, Fiscalização e Policia Municipal"/>
    <x v="0"/>
    <x v="0"/>
    <x v="0"/>
    <x v="0"/>
    <x v="0"/>
    <x v="0"/>
    <x v="0"/>
    <x v="0"/>
    <x v="0"/>
    <x v="0"/>
    <x v="5"/>
    <x v="0"/>
    <s v="Pagamento de salário referente a 07-2024"/>
  </r>
  <r>
    <x v="0"/>
    <n v="0"/>
    <n v="0"/>
    <n v="0"/>
    <n v="103"/>
    <x v="4112"/>
    <x v="0"/>
    <x v="0"/>
    <x v="0"/>
    <s v="03.16.27"/>
    <x v="59"/>
    <x v="0"/>
    <x v="0"/>
    <s v="Direção dos Assuntos Jurídicos, Fiscalização e Policia Municipal"/>
    <s v="03.16.27"/>
    <s v="Direção dos Assuntos Jurídicos, Fiscalização e Policia Municipal"/>
    <s v="03.16.27"/>
    <x v="30"/>
    <x v="0"/>
    <x v="0"/>
    <x v="0"/>
    <x v="1"/>
    <x v="0"/>
    <x v="0"/>
    <x v="0"/>
    <x v="9"/>
    <s v="2024-07-23"/>
    <x v="2"/>
    <n v="103"/>
    <x v="0"/>
    <m/>
    <x v="0"/>
    <m/>
    <x v="18"/>
    <n v="100478987"/>
    <x v="0"/>
    <x v="5"/>
    <s v="Direção dos Assuntos Jurídicos, Fiscalização e Policia Municipal"/>
    <s v="ORI"/>
    <x v="0"/>
    <m/>
    <x v="0"/>
    <x v="0"/>
    <x v="0"/>
    <x v="0"/>
    <x v="0"/>
    <x v="0"/>
    <x v="0"/>
    <x v="0"/>
    <x v="0"/>
    <x v="0"/>
    <x v="0"/>
    <s v="Direção dos Assuntos Jurídicos, Fiscalização e Policia Municipal"/>
    <x v="0"/>
    <x v="0"/>
    <x v="0"/>
    <x v="0"/>
    <x v="0"/>
    <x v="0"/>
    <x v="0"/>
    <x v="0"/>
    <x v="0"/>
    <x v="0"/>
    <x v="5"/>
    <x v="0"/>
    <s v="Pagamento de salário referente a 07-2024"/>
  </r>
  <r>
    <x v="0"/>
    <n v="0"/>
    <n v="0"/>
    <n v="0"/>
    <n v="64"/>
    <x v="4112"/>
    <x v="0"/>
    <x v="0"/>
    <x v="0"/>
    <s v="03.16.27"/>
    <x v="59"/>
    <x v="0"/>
    <x v="0"/>
    <s v="Direção dos Assuntos Jurídicos, Fiscalização e Policia Municipal"/>
    <s v="03.16.27"/>
    <s v="Direção dos Assuntos Jurídicos, Fiscalização e Policia Municipal"/>
    <s v="03.16.27"/>
    <x v="48"/>
    <x v="0"/>
    <x v="0"/>
    <x v="0"/>
    <x v="1"/>
    <x v="0"/>
    <x v="0"/>
    <x v="0"/>
    <x v="9"/>
    <s v="2024-07-23"/>
    <x v="2"/>
    <n v="64"/>
    <x v="0"/>
    <m/>
    <x v="0"/>
    <m/>
    <x v="18"/>
    <n v="100478987"/>
    <x v="0"/>
    <x v="5"/>
    <s v="Direção dos Assuntos Jurídicos, Fiscalização e Policia Municipal"/>
    <s v="ORI"/>
    <x v="0"/>
    <m/>
    <x v="0"/>
    <x v="0"/>
    <x v="0"/>
    <x v="0"/>
    <x v="0"/>
    <x v="0"/>
    <x v="0"/>
    <x v="0"/>
    <x v="0"/>
    <x v="0"/>
    <x v="0"/>
    <s v="Direção dos Assuntos Jurídicos, Fiscalização e Policia Municipal"/>
    <x v="0"/>
    <x v="0"/>
    <x v="0"/>
    <x v="0"/>
    <x v="0"/>
    <x v="0"/>
    <x v="0"/>
    <x v="0"/>
    <x v="0"/>
    <x v="0"/>
    <x v="5"/>
    <x v="0"/>
    <s v="Pagamento de salário referente a 07-2024"/>
  </r>
  <r>
    <x v="0"/>
    <n v="0"/>
    <n v="0"/>
    <n v="0"/>
    <n v="1955"/>
    <x v="4112"/>
    <x v="0"/>
    <x v="0"/>
    <x v="0"/>
    <s v="03.16.27"/>
    <x v="59"/>
    <x v="0"/>
    <x v="0"/>
    <s v="Direção dos Assuntos Jurídicos, Fiscalização e Policia Municipal"/>
    <s v="03.16.27"/>
    <s v="Direção dos Assuntos Jurídicos, Fiscalização e Policia Municipal"/>
    <s v="03.16.27"/>
    <x v="28"/>
    <x v="0"/>
    <x v="0"/>
    <x v="0"/>
    <x v="0"/>
    <x v="0"/>
    <x v="0"/>
    <x v="0"/>
    <x v="9"/>
    <s v="2024-07-23"/>
    <x v="2"/>
    <n v="1955"/>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7-2024"/>
  </r>
  <r>
    <x v="0"/>
    <n v="0"/>
    <n v="0"/>
    <n v="0"/>
    <n v="12379"/>
    <x v="4112"/>
    <x v="0"/>
    <x v="0"/>
    <x v="0"/>
    <s v="03.16.27"/>
    <x v="59"/>
    <x v="0"/>
    <x v="0"/>
    <s v="Direção dos Assuntos Jurídicos, Fiscalização e Policia Municipal"/>
    <s v="03.16.27"/>
    <s v="Direção dos Assuntos Jurídicos, Fiscalização e Policia Municipal"/>
    <s v="03.16.27"/>
    <x v="30"/>
    <x v="0"/>
    <x v="0"/>
    <x v="0"/>
    <x v="1"/>
    <x v="0"/>
    <x v="0"/>
    <x v="0"/>
    <x v="9"/>
    <s v="2024-07-23"/>
    <x v="2"/>
    <n v="12379"/>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7-2024"/>
  </r>
  <r>
    <x v="0"/>
    <n v="0"/>
    <n v="0"/>
    <n v="0"/>
    <n v="7478"/>
    <x v="4112"/>
    <x v="0"/>
    <x v="0"/>
    <x v="0"/>
    <s v="03.16.27"/>
    <x v="59"/>
    <x v="0"/>
    <x v="0"/>
    <s v="Direção dos Assuntos Jurídicos, Fiscalização e Policia Municipal"/>
    <s v="03.16.27"/>
    <s v="Direção dos Assuntos Jurídicos, Fiscalização e Policia Municipal"/>
    <s v="03.16.27"/>
    <x v="48"/>
    <x v="0"/>
    <x v="0"/>
    <x v="0"/>
    <x v="1"/>
    <x v="0"/>
    <x v="0"/>
    <x v="0"/>
    <x v="9"/>
    <s v="2024-07-23"/>
    <x v="2"/>
    <n v="7478"/>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7-2024"/>
  </r>
  <r>
    <x v="0"/>
    <n v="0"/>
    <n v="0"/>
    <n v="0"/>
    <n v="23123"/>
    <x v="4112"/>
    <x v="0"/>
    <x v="0"/>
    <x v="0"/>
    <s v="03.16.27"/>
    <x v="59"/>
    <x v="0"/>
    <x v="0"/>
    <s v="Direção dos Assuntos Jurídicos, Fiscalização e Policia Municipal"/>
    <s v="03.16.27"/>
    <s v="Direção dos Assuntos Jurídicos, Fiscalização e Policia Municipal"/>
    <s v="03.16.27"/>
    <x v="28"/>
    <x v="0"/>
    <x v="0"/>
    <x v="0"/>
    <x v="0"/>
    <x v="0"/>
    <x v="0"/>
    <x v="0"/>
    <x v="9"/>
    <s v="2024-07-23"/>
    <x v="2"/>
    <n v="23123"/>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7-2024"/>
  </r>
  <r>
    <x v="0"/>
    <n v="0"/>
    <n v="0"/>
    <n v="0"/>
    <n v="146361"/>
    <x v="4112"/>
    <x v="0"/>
    <x v="0"/>
    <x v="0"/>
    <s v="03.16.27"/>
    <x v="59"/>
    <x v="0"/>
    <x v="0"/>
    <s v="Direção dos Assuntos Jurídicos, Fiscalização e Policia Municipal"/>
    <s v="03.16.27"/>
    <s v="Direção dos Assuntos Jurídicos, Fiscalização e Policia Municipal"/>
    <s v="03.16.27"/>
    <x v="30"/>
    <x v="0"/>
    <x v="0"/>
    <x v="0"/>
    <x v="1"/>
    <x v="0"/>
    <x v="0"/>
    <x v="0"/>
    <x v="9"/>
    <s v="2024-07-23"/>
    <x v="2"/>
    <n v="146361"/>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7-2024"/>
  </r>
  <r>
    <x v="0"/>
    <n v="0"/>
    <n v="0"/>
    <n v="0"/>
    <n v="88383"/>
    <x v="4112"/>
    <x v="0"/>
    <x v="0"/>
    <x v="0"/>
    <s v="03.16.27"/>
    <x v="59"/>
    <x v="0"/>
    <x v="0"/>
    <s v="Direção dos Assuntos Jurídicos, Fiscalização e Policia Municipal"/>
    <s v="03.16.27"/>
    <s v="Direção dos Assuntos Jurídicos, Fiscalização e Policia Municipal"/>
    <s v="03.16.27"/>
    <x v="48"/>
    <x v="0"/>
    <x v="0"/>
    <x v="0"/>
    <x v="1"/>
    <x v="0"/>
    <x v="0"/>
    <x v="0"/>
    <x v="9"/>
    <s v="2024-07-23"/>
    <x v="2"/>
    <n v="88383"/>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7-2024"/>
  </r>
  <r>
    <x v="0"/>
    <n v="0"/>
    <n v="0"/>
    <n v="0"/>
    <n v="8"/>
    <x v="4113"/>
    <x v="0"/>
    <x v="0"/>
    <x v="0"/>
    <s v="03.16.23"/>
    <x v="14"/>
    <x v="0"/>
    <x v="0"/>
    <s v="Direção da Educação, Formação Profissional, Emprego"/>
    <s v="03.16.23"/>
    <s v="Direção da Educação, Formação Profissional, Emprego"/>
    <s v="03.16.23"/>
    <x v="29"/>
    <x v="0"/>
    <x v="0"/>
    <x v="0"/>
    <x v="0"/>
    <x v="0"/>
    <x v="0"/>
    <x v="0"/>
    <x v="9"/>
    <s v="2024-07-23"/>
    <x v="2"/>
    <n v="8"/>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07-2024"/>
  </r>
  <r>
    <x v="0"/>
    <n v="0"/>
    <n v="0"/>
    <n v="0"/>
    <n v="4992"/>
    <x v="4113"/>
    <x v="0"/>
    <x v="0"/>
    <x v="0"/>
    <s v="03.16.23"/>
    <x v="14"/>
    <x v="0"/>
    <x v="0"/>
    <s v="Direção da Educação, Formação Profissional, Emprego"/>
    <s v="03.16.23"/>
    <s v="Direção da Educação, Formação Profissional, Emprego"/>
    <s v="03.16.23"/>
    <x v="30"/>
    <x v="0"/>
    <x v="0"/>
    <x v="0"/>
    <x v="1"/>
    <x v="0"/>
    <x v="0"/>
    <x v="0"/>
    <x v="9"/>
    <s v="2024-07-23"/>
    <x v="2"/>
    <n v="4992"/>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07-2024"/>
  </r>
  <r>
    <x v="0"/>
    <n v="0"/>
    <n v="0"/>
    <n v="0"/>
    <n v="1634"/>
    <x v="4113"/>
    <x v="0"/>
    <x v="0"/>
    <x v="0"/>
    <s v="03.16.23"/>
    <x v="14"/>
    <x v="0"/>
    <x v="0"/>
    <s v="Direção da Educação, Formação Profissional, Emprego"/>
    <s v="03.16.23"/>
    <s v="Direção da Educação, Formação Profissional, Emprego"/>
    <s v="03.16.23"/>
    <x v="29"/>
    <x v="0"/>
    <x v="0"/>
    <x v="0"/>
    <x v="0"/>
    <x v="0"/>
    <x v="0"/>
    <x v="0"/>
    <x v="9"/>
    <s v="2024-07-23"/>
    <x v="2"/>
    <n v="1634"/>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7-2024"/>
  </r>
  <r>
    <x v="0"/>
    <n v="0"/>
    <n v="0"/>
    <n v="0"/>
    <n v="974277"/>
    <x v="4113"/>
    <x v="0"/>
    <x v="0"/>
    <x v="0"/>
    <s v="03.16.23"/>
    <x v="14"/>
    <x v="0"/>
    <x v="0"/>
    <s v="Direção da Educação, Formação Profissional, Emprego"/>
    <s v="03.16.23"/>
    <s v="Direção da Educação, Formação Profissional, Emprego"/>
    <s v="03.16.23"/>
    <x v="30"/>
    <x v="0"/>
    <x v="0"/>
    <x v="0"/>
    <x v="1"/>
    <x v="0"/>
    <x v="0"/>
    <x v="0"/>
    <x v="9"/>
    <s v="2024-07-23"/>
    <x v="2"/>
    <n v="974277"/>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7-2024"/>
  </r>
  <r>
    <x v="0"/>
    <n v="0"/>
    <n v="0"/>
    <n v="0"/>
    <n v="14979"/>
    <x v="4114"/>
    <x v="0"/>
    <x v="0"/>
    <x v="0"/>
    <s v="03.16.22"/>
    <x v="58"/>
    <x v="0"/>
    <x v="0"/>
    <s v="Direção da Habitação"/>
    <s v="03.16.22"/>
    <s v="Direção da Habitação"/>
    <s v="03.16.22"/>
    <x v="49"/>
    <x v="0"/>
    <x v="0"/>
    <x v="0"/>
    <x v="1"/>
    <x v="0"/>
    <x v="0"/>
    <x v="0"/>
    <x v="9"/>
    <s v="2024-07-23"/>
    <x v="2"/>
    <n v="14979"/>
    <x v="0"/>
    <m/>
    <x v="0"/>
    <m/>
    <x v="2"/>
    <n v="100474696"/>
    <x v="0"/>
    <x v="1"/>
    <s v="Direção da Habitação"/>
    <s v="ORI"/>
    <x v="0"/>
    <m/>
    <x v="0"/>
    <x v="0"/>
    <x v="0"/>
    <x v="0"/>
    <x v="0"/>
    <x v="0"/>
    <x v="0"/>
    <x v="0"/>
    <x v="0"/>
    <x v="0"/>
    <x v="0"/>
    <s v="Direção da Habitação"/>
    <x v="0"/>
    <x v="0"/>
    <x v="0"/>
    <x v="0"/>
    <x v="0"/>
    <x v="0"/>
    <x v="0"/>
    <x v="0"/>
    <x v="0"/>
    <x v="0"/>
    <x v="1"/>
    <x v="0"/>
    <s v="Pagamento de salário referente a 07-2024"/>
  </r>
  <r>
    <x v="0"/>
    <n v="0"/>
    <n v="0"/>
    <n v="0"/>
    <n v="9792"/>
    <x v="4114"/>
    <x v="0"/>
    <x v="0"/>
    <x v="0"/>
    <s v="03.16.22"/>
    <x v="58"/>
    <x v="0"/>
    <x v="0"/>
    <s v="Direção da Habitação"/>
    <s v="03.16.22"/>
    <s v="Direção da Habitação"/>
    <s v="03.16.22"/>
    <x v="49"/>
    <x v="0"/>
    <x v="0"/>
    <x v="0"/>
    <x v="1"/>
    <x v="0"/>
    <x v="0"/>
    <x v="0"/>
    <x v="9"/>
    <s v="2024-07-23"/>
    <x v="2"/>
    <n v="9792"/>
    <x v="0"/>
    <m/>
    <x v="0"/>
    <m/>
    <x v="19"/>
    <n v="100474706"/>
    <x v="0"/>
    <x v="6"/>
    <s v="Direção da Habitação"/>
    <s v="ORI"/>
    <x v="0"/>
    <m/>
    <x v="0"/>
    <x v="0"/>
    <x v="0"/>
    <x v="0"/>
    <x v="0"/>
    <x v="0"/>
    <x v="0"/>
    <x v="0"/>
    <x v="0"/>
    <x v="0"/>
    <x v="0"/>
    <s v="Direção da Habitação"/>
    <x v="0"/>
    <x v="0"/>
    <x v="0"/>
    <x v="0"/>
    <x v="0"/>
    <x v="0"/>
    <x v="0"/>
    <x v="0"/>
    <x v="0"/>
    <x v="0"/>
    <x v="6"/>
    <x v="0"/>
    <s v="Pagamento de salário referente a 07-2024"/>
  </r>
  <r>
    <x v="0"/>
    <n v="0"/>
    <n v="0"/>
    <n v="0"/>
    <n v="97629"/>
    <x v="4114"/>
    <x v="0"/>
    <x v="0"/>
    <x v="0"/>
    <s v="03.16.22"/>
    <x v="58"/>
    <x v="0"/>
    <x v="0"/>
    <s v="Direção da Habitação"/>
    <s v="03.16.22"/>
    <s v="Direção da Habitação"/>
    <s v="03.16.22"/>
    <x v="49"/>
    <x v="0"/>
    <x v="0"/>
    <x v="0"/>
    <x v="1"/>
    <x v="0"/>
    <x v="0"/>
    <x v="0"/>
    <x v="9"/>
    <s v="2024-07-23"/>
    <x v="2"/>
    <n v="97629"/>
    <x v="0"/>
    <m/>
    <x v="0"/>
    <m/>
    <x v="9"/>
    <n v="100474693"/>
    <x v="0"/>
    <x v="0"/>
    <s v="Direção da Habitação"/>
    <s v="ORI"/>
    <x v="0"/>
    <m/>
    <x v="0"/>
    <x v="0"/>
    <x v="0"/>
    <x v="0"/>
    <x v="0"/>
    <x v="0"/>
    <x v="0"/>
    <x v="0"/>
    <x v="0"/>
    <x v="0"/>
    <x v="0"/>
    <s v="Direção da Habitação"/>
    <x v="0"/>
    <x v="0"/>
    <x v="0"/>
    <x v="0"/>
    <x v="0"/>
    <x v="0"/>
    <x v="0"/>
    <x v="0"/>
    <x v="0"/>
    <x v="0"/>
    <x v="0"/>
    <x v="0"/>
    <s v="Pagamento de salário referente a 07-2024"/>
  </r>
  <r>
    <x v="0"/>
    <n v="0"/>
    <n v="0"/>
    <n v="0"/>
    <n v="582"/>
    <x v="4115"/>
    <x v="0"/>
    <x v="0"/>
    <x v="0"/>
    <s v="03.16.21"/>
    <x v="56"/>
    <x v="0"/>
    <x v="0"/>
    <s v="Dir. Turismo, Investimento e Emprendedorismo"/>
    <s v="03.16.21"/>
    <s v="Dir. Turismo, Investimento e Emprendedorismo"/>
    <s v="03.16.21"/>
    <x v="31"/>
    <x v="0"/>
    <x v="0"/>
    <x v="1"/>
    <x v="0"/>
    <x v="0"/>
    <x v="0"/>
    <x v="0"/>
    <x v="9"/>
    <s v="2024-07-23"/>
    <x v="2"/>
    <n v="582"/>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7-2024"/>
  </r>
  <r>
    <x v="0"/>
    <n v="0"/>
    <n v="0"/>
    <n v="0"/>
    <n v="5829"/>
    <x v="4115"/>
    <x v="0"/>
    <x v="0"/>
    <x v="0"/>
    <s v="03.16.21"/>
    <x v="56"/>
    <x v="0"/>
    <x v="0"/>
    <s v="Dir. Turismo, Investimento e Emprendedorismo"/>
    <s v="03.16.21"/>
    <s v="Dir. Turismo, Investimento e Emprendedorismo"/>
    <s v="03.16.21"/>
    <x v="49"/>
    <x v="0"/>
    <x v="0"/>
    <x v="0"/>
    <x v="1"/>
    <x v="0"/>
    <x v="0"/>
    <x v="0"/>
    <x v="9"/>
    <s v="2024-07-23"/>
    <x v="2"/>
    <n v="5829"/>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7-2024"/>
  </r>
  <r>
    <x v="0"/>
    <n v="0"/>
    <n v="0"/>
    <n v="0"/>
    <n v="7578"/>
    <x v="4115"/>
    <x v="0"/>
    <x v="0"/>
    <x v="0"/>
    <s v="03.16.21"/>
    <x v="56"/>
    <x v="0"/>
    <x v="0"/>
    <s v="Dir. Turismo, Investimento e Emprendedorismo"/>
    <s v="03.16.21"/>
    <s v="Dir. Turismo, Investimento e Emprendedorismo"/>
    <s v="03.16.21"/>
    <x v="31"/>
    <x v="0"/>
    <x v="0"/>
    <x v="1"/>
    <x v="0"/>
    <x v="0"/>
    <x v="0"/>
    <x v="0"/>
    <x v="9"/>
    <s v="2024-07-23"/>
    <x v="2"/>
    <n v="7578"/>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7-2024"/>
  </r>
  <r>
    <x v="0"/>
    <n v="0"/>
    <n v="0"/>
    <n v="0"/>
    <n v="75771"/>
    <x v="4115"/>
    <x v="0"/>
    <x v="0"/>
    <x v="0"/>
    <s v="03.16.21"/>
    <x v="56"/>
    <x v="0"/>
    <x v="0"/>
    <s v="Dir. Turismo, Investimento e Emprendedorismo"/>
    <s v="03.16.21"/>
    <s v="Dir. Turismo, Investimento e Emprendedorismo"/>
    <s v="03.16.21"/>
    <x v="49"/>
    <x v="0"/>
    <x v="0"/>
    <x v="0"/>
    <x v="1"/>
    <x v="0"/>
    <x v="0"/>
    <x v="0"/>
    <x v="9"/>
    <s v="2024-07-23"/>
    <x v="2"/>
    <n v="75771"/>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7-2024"/>
  </r>
  <r>
    <x v="0"/>
    <n v="0"/>
    <n v="0"/>
    <n v="0"/>
    <n v="10834"/>
    <x v="4116"/>
    <x v="0"/>
    <x v="0"/>
    <x v="0"/>
    <s v="03.16.20"/>
    <x v="55"/>
    <x v="0"/>
    <x v="0"/>
    <s v="Dir. do Comércio, Indústria, Transporte Feiras e Pesca"/>
    <s v="03.16.20"/>
    <s v="Dir. do Comércio, Indústria, Transporte Feiras e Pesca"/>
    <s v="03.16.20"/>
    <x v="48"/>
    <x v="0"/>
    <x v="0"/>
    <x v="0"/>
    <x v="1"/>
    <x v="0"/>
    <x v="0"/>
    <x v="0"/>
    <x v="9"/>
    <s v="2024-07-23"/>
    <x v="2"/>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07-2024"/>
  </r>
  <r>
    <x v="0"/>
    <n v="0"/>
    <n v="0"/>
    <n v="0"/>
    <n v="8213"/>
    <x v="4116"/>
    <x v="0"/>
    <x v="0"/>
    <x v="0"/>
    <s v="03.16.20"/>
    <x v="55"/>
    <x v="0"/>
    <x v="0"/>
    <s v="Dir. do Comércio, Indústria, Transporte Feiras e Pesca"/>
    <s v="03.16.20"/>
    <s v="Dir. do Comércio, Indústria, Transporte Feiras e Pesca"/>
    <s v="03.16.20"/>
    <x v="48"/>
    <x v="0"/>
    <x v="0"/>
    <x v="0"/>
    <x v="1"/>
    <x v="0"/>
    <x v="0"/>
    <x v="0"/>
    <x v="9"/>
    <s v="2024-07-23"/>
    <x v="2"/>
    <n v="8213"/>
    <x v="0"/>
    <m/>
    <x v="0"/>
    <m/>
    <x v="19"/>
    <n v="100474706"/>
    <x v="0"/>
    <x v="6"/>
    <s v="Dir. do Comércio, Indústria, Transporte Feiras e Pesca"/>
    <s v="ORI"/>
    <x v="0"/>
    <m/>
    <x v="0"/>
    <x v="0"/>
    <x v="0"/>
    <x v="0"/>
    <x v="0"/>
    <x v="0"/>
    <x v="0"/>
    <x v="0"/>
    <x v="0"/>
    <x v="0"/>
    <x v="0"/>
    <s v="Dir. do Comércio, Indústria, Transporte Feiras e Pesca"/>
    <x v="0"/>
    <x v="0"/>
    <x v="0"/>
    <x v="0"/>
    <x v="0"/>
    <x v="0"/>
    <x v="0"/>
    <x v="0"/>
    <x v="0"/>
    <x v="0"/>
    <x v="6"/>
    <x v="0"/>
    <s v="Pagamento de salário referente a 07-2024"/>
  </r>
  <r>
    <x v="0"/>
    <n v="0"/>
    <n v="0"/>
    <n v="0"/>
    <n v="83615"/>
    <x v="4116"/>
    <x v="0"/>
    <x v="0"/>
    <x v="0"/>
    <s v="03.16.20"/>
    <x v="55"/>
    <x v="0"/>
    <x v="0"/>
    <s v="Dir. do Comércio, Indústria, Transporte Feiras e Pesca"/>
    <s v="03.16.20"/>
    <s v="Dir. do Comércio, Indústria, Transporte Feiras e Pesca"/>
    <s v="03.16.20"/>
    <x v="48"/>
    <x v="0"/>
    <x v="0"/>
    <x v="0"/>
    <x v="1"/>
    <x v="0"/>
    <x v="0"/>
    <x v="0"/>
    <x v="9"/>
    <s v="2024-07-23"/>
    <x v="2"/>
    <n v="83615"/>
    <x v="0"/>
    <m/>
    <x v="0"/>
    <m/>
    <x v="9"/>
    <n v="100474693"/>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07-2024"/>
  </r>
  <r>
    <x v="0"/>
    <n v="0"/>
    <n v="0"/>
    <n v="0"/>
    <n v="222"/>
    <x v="4117"/>
    <x v="0"/>
    <x v="0"/>
    <x v="0"/>
    <s v="03.16.19"/>
    <x v="21"/>
    <x v="0"/>
    <x v="0"/>
    <s v="Direção de Inovação e Desporto"/>
    <s v="03.16.19"/>
    <s v="Direção de Inovação e Desporto"/>
    <s v="03.16.19"/>
    <x v="31"/>
    <x v="0"/>
    <x v="0"/>
    <x v="1"/>
    <x v="0"/>
    <x v="0"/>
    <x v="0"/>
    <x v="0"/>
    <x v="9"/>
    <s v="2024-07-23"/>
    <x v="2"/>
    <n v="222"/>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7-2024"/>
  </r>
  <r>
    <x v="0"/>
    <n v="0"/>
    <n v="0"/>
    <n v="0"/>
    <n v="5404"/>
    <x v="4117"/>
    <x v="0"/>
    <x v="0"/>
    <x v="0"/>
    <s v="03.16.19"/>
    <x v="21"/>
    <x v="0"/>
    <x v="0"/>
    <s v="Direção de Inovação e Desporto"/>
    <s v="03.16.19"/>
    <s v="Direção de Inovação e Desporto"/>
    <s v="03.16.19"/>
    <x v="30"/>
    <x v="0"/>
    <x v="0"/>
    <x v="0"/>
    <x v="1"/>
    <x v="0"/>
    <x v="0"/>
    <x v="0"/>
    <x v="9"/>
    <s v="2024-07-23"/>
    <x v="2"/>
    <n v="540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7-2024"/>
  </r>
  <r>
    <x v="0"/>
    <n v="0"/>
    <n v="0"/>
    <n v="0"/>
    <n v="246"/>
    <x v="4117"/>
    <x v="0"/>
    <x v="0"/>
    <x v="0"/>
    <s v="03.16.19"/>
    <x v="21"/>
    <x v="0"/>
    <x v="0"/>
    <s v="Direção de Inovação e Desporto"/>
    <s v="03.16.19"/>
    <s v="Direção de Inovação e Desporto"/>
    <s v="03.16.19"/>
    <x v="31"/>
    <x v="0"/>
    <x v="0"/>
    <x v="1"/>
    <x v="0"/>
    <x v="0"/>
    <x v="0"/>
    <x v="0"/>
    <x v="9"/>
    <s v="2024-07-23"/>
    <x v="2"/>
    <n v="246"/>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07-2024"/>
  </r>
  <r>
    <x v="0"/>
    <n v="0"/>
    <n v="0"/>
    <n v="0"/>
    <n v="5994"/>
    <x v="4117"/>
    <x v="0"/>
    <x v="0"/>
    <x v="0"/>
    <s v="03.16.19"/>
    <x v="21"/>
    <x v="0"/>
    <x v="0"/>
    <s v="Direção de Inovação e Desporto"/>
    <s v="03.16.19"/>
    <s v="Direção de Inovação e Desporto"/>
    <s v="03.16.19"/>
    <x v="30"/>
    <x v="0"/>
    <x v="0"/>
    <x v="0"/>
    <x v="1"/>
    <x v="0"/>
    <x v="0"/>
    <x v="0"/>
    <x v="9"/>
    <s v="2024-07-23"/>
    <x v="2"/>
    <n v="5994"/>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07-2024"/>
  </r>
  <r>
    <x v="0"/>
    <n v="0"/>
    <n v="0"/>
    <n v="0"/>
    <n v="4972"/>
    <x v="4117"/>
    <x v="0"/>
    <x v="0"/>
    <x v="0"/>
    <s v="03.16.19"/>
    <x v="21"/>
    <x v="0"/>
    <x v="0"/>
    <s v="Direção de Inovação e Desporto"/>
    <s v="03.16.19"/>
    <s v="Direção de Inovação e Desporto"/>
    <s v="03.16.19"/>
    <x v="31"/>
    <x v="0"/>
    <x v="0"/>
    <x v="1"/>
    <x v="0"/>
    <x v="0"/>
    <x v="0"/>
    <x v="0"/>
    <x v="9"/>
    <s v="2024-07-23"/>
    <x v="2"/>
    <n v="497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7-2024"/>
  </r>
  <r>
    <x v="0"/>
    <n v="0"/>
    <n v="0"/>
    <n v="0"/>
    <n v="121002"/>
    <x v="4117"/>
    <x v="0"/>
    <x v="0"/>
    <x v="0"/>
    <s v="03.16.19"/>
    <x v="21"/>
    <x v="0"/>
    <x v="0"/>
    <s v="Direção de Inovação e Desporto"/>
    <s v="03.16.19"/>
    <s v="Direção de Inovação e Desporto"/>
    <s v="03.16.19"/>
    <x v="30"/>
    <x v="0"/>
    <x v="0"/>
    <x v="0"/>
    <x v="1"/>
    <x v="0"/>
    <x v="0"/>
    <x v="0"/>
    <x v="9"/>
    <s v="2024-07-23"/>
    <x v="2"/>
    <n v="12100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7-2024"/>
  </r>
  <r>
    <x v="0"/>
    <n v="0"/>
    <n v="0"/>
    <n v="0"/>
    <n v="520"/>
    <x v="4118"/>
    <x v="0"/>
    <x v="0"/>
    <x v="0"/>
    <s v="03.16.17"/>
    <x v="51"/>
    <x v="0"/>
    <x v="0"/>
    <s v="Direção Proteção Civil"/>
    <s v="03.16.17"/>
    <s v="Direção Proteção Civil"/>
    <s v="03.16.17"/>
    <x v="28"/>
    <x v="0"/>
    <x v="0"/>
    <x v="0"/>
    <x v="0"/>
    <x v="0"/>
    <x v="0"/>
    <x v="0"/>
    <x v="9"/>
    <s v="2024-07-23"/>
    <x v="2"/>
    <n v="520"/>
    <x v="0"/>
    <m/>
    <x v="0"/>
    <m/>
    <x v="15"/>
    <n v="100479277"/>
    <x v="0"/>
    <x v="2"/>
    <s v="Direção Proteção Civil"/>
    <s v="ORI"/>
    <x v="0"/>
    <m/>
    <x v="0"/>
    <x v="0"/>
    <x v="0"/>
    <x v="0"/>
    <x v="0"/>
    <x v="0"/>
    <x v="0"/>
    <x v="0"/>
    <x v="0"/>
    <x v="0"/>
    <x v="0"/>
    <s v="Direção Proteção Civil"/>
    <x v="0"/>
    <x v="0"/>
    <x v="0"/>
    <x v="0"/>
    <x v="0"/>
    <x v="0"/>
    <x v="0"/>
    <x v="0"/>
    <x v="0"/>
    <x v="0"/>
    <x v="2"/>
    <x v="0"/>
    <s v="Pagamento de salário referente a 07-2024"/>
  </r>
  <r>
    <x v="0"/>
    <n v="0"/>
    <n v="0"/>
    <n v="0"/>
    <n v="1021"/>
    <x v="4118"/>
    <x v="0"/>
    <x v="0"/>
    <x v="0"/>
    <s v="03.16.17"/>
    <x v="51"/>
    <x v="0"/>
    <x v="0"/>
    <s v="Direção Proteção Civil"/>
    <s v="03.16.17"/>
    <s v="Direção Proteção Civil"/>
    <s v="03.16.17"/>
    <x v="30"/>
    <x v="0"/>
    <x v="0"/>
    <x v="0"/>
    <x v="1"/>
    <x v="0"/>
    <x v="0"/>
    <x v="0"/>
    <x v="9"/>
    <s v="2024-07-23"/>
    <x v="2"/>
    <n v="1021"/>
    <x v="0"/>
    <m/>
    <x v="0"/>
    <m/>
    <x v="15"/>
    <n v="100479277"/>
    <x v="0"/>
    <x v="2"/>
    <s v="Direção Proteção Civil"/>
    <s v="ORI"/>
    <x v="0"/>
    <m/>
    <x v="0"/>
    <x v="0"/>
    <x v="0"/>
    <x v="0"/>
    <x v="0"/>
    <x v="0"/>
    <x v="0"/>
    <x v="0"/>
    <x v="0"/>
    <x v="0"/>
    <x v="0"/>
    <s v="Direção Proteção Civil"/>
    <x v="0"/>
    <x v="0"/>
    <x v="0"/>
    <x v="0"/>
    <x v="0"/>
    <x v="0"/>
    <x v="0"/>
    <x v="0"/>
    <x v="0"/>
    <x v="0"/>
    <x v="2"/>
    <x v="0"/>
    <s v="Pagamento de salário referente a 07-2024"/>
  </r>
  <r>
    <x v="0"/>
    <n v="0"/>
    <n v="0"/>
    <n v="0"/>
    <n v="1029"/>
    <x v="4118"/>
    <x v="0"/>
    <x v="0"/>
    <x v="0"/>
    <s v="03.16.17"/>
    <x v="51"/>
    <x v="0"/>
    <x v="0"/>
    <s v="Direção Proteção Civil"/>
    <s v="03.16.17"/>
    <s v="Direção Proteção Civil"/>
    <s v="03.16.17"/>
    <x v="28"/>
    <x v="0"/>
    <x v="0"/>
    <x v="0"/>
    <x v="0"/>
    <x v="0"/>
    <x v="0"/>
    <x v="0"/>
    <x v="9"/>
    <s v="2024-07-23"/>
    <x v="2"/>
    <n v="1029"/>
    <x v="0"/>
    <m/>
    <x v="0"/>
    <m/>
    <x v="2"/>
    <n v="100474696"/>
    <x v="0"/>
    <x v="1"/>
    <s v="Direção Proteção Civil"/>
    <s v="ORI"/>
    <x v="0"/>
    <m/>
    <x v="0"/>
    <x v="0"/>
    <x v="0"/>
    <x v="0"/>
    <x v="0"/>
    <x v="0"/>
    <x v="0"/>
    <x v="0"/>
    <x v="0"/>
    <x v="0"/>
    <x v="0"/>
    <s v="Direção Proteção Civil"/>
    <x v="0"/>
    <x v="0"/>
    <x v="0"/>
    <x v="0"/>
    <x v="0"/>
    <x v="0"/>
    <x v="0"/>
    <x v="0"/>
    <x v="0"/>
    <x v="0"/>
    <x v="1"/>
    <x v="0"/>
    <s v="Pagamento de salário referente a 07-2024"/>
  </r>
  <r>
    <x v="0"/>
    <n v="0"/>
    <n v="0"/>
    <n v="0"/>
    <n v="2021"/>
    <x v="4118"/>
    <x v="0"/>
    <x v="0"/>
    <x v="0"/>
    <s v="03.16.17"/>
    <x v="51"/>
    <x v="0"/>
    <x v="0"/>
    <s v="Direção Proteção Civil"/>
    <s v="03.16.17"/>
    <s v="Direção Proteção Civil"/>
    <s v="03.16.17"/>
    <x v="30"/>
    <x v="0"/>
    <x v="0"/>
    <x v="0"/>
    <x v="1"/>
    <x v="0"/>
    <x v="0"/>
    <x v="0"/>
    <x v="9"/>
    <s v="2024-07-23"/>
    <x v="2"/>
    <n v="2021"/>
    <x v="0"/>
    <m/>
    <x v="0"/>
    <m/>
    <x v="2"/>
    <n v="100474696"/>
    <x v="0"/>
    <x v="1"/>
    <s v="Direção Proteção Civil"/>
    <s v="ORI"/>
    <x v="0"/>
    <m/>
    <x v="0"/>
    <x v="0"/>
    <x v="0"/>
    <x v="0"/>
    <x v="0"/>
    <x v="0"/>
    <x v="0"/>
    <x v="0"/>
    <x v="0"/>
    <x v="0"/>
    <x v="0"/>
    <s v="Direção Proteção Civil"/>
    <x v="0"/>
    <x v="0"/>
    <x v="0"/>
    <x v="0"/>
    <x v="0"/>
    <x v="0"/>
    <x v="0"/>
    <x v="0"/>
    <x v="0"/>
    <x v="0"/>
    <x v="1"/>
    <x v="0"/>
    <s v="Pagamento de salário referente a 07-2024"/>
  </r>
  <r>
    <x v="0"/>
    <n v="0"/>
    <n v="0"/>
    <n v="0"/>
    <n v="202"/>
    <x v="4118"/>
    <x v="0"/>
    <x v="0"/>
    <x v="0"/>
    <s v="03.16.17"/>
    <x v="51"/>
    <x v="0"/>
    <x v="0"/>
    <s v="Direção Proteção Civil"/>
    <s v="03.16.17"/>
    <s v="Direção Proteção Civil"/>
    <s v="03.16.17"/>
    <x v="28"/>
    <x v="0"/>
    <x v="0"/>
    <x v="0"/>
    <x v="0"/>
    <x v="0"/>
    <x v="0"/>
    <x v="0"/>
    <x v="9"/>
    <s v="2024-07-23"/>
    <x v="2"/>
    <n v="202"/>
    <x v="0"/>
    <m/>
    <x v="0"/>
    <m/>
    <x v="136"/>
    <n v="100478986"/>
    <x v="0"/>
    <x v="10"/>
    <s v="Direção Proteção Civil"/>
    <s v="ORI"/>
    <x v="0"/>
    <m/>
    <x v="0"/>
    <x v="0"/>
    <x v="0"/>
    <x v="0"/>
    <x v="0"/>
    <x v="0"/>
    <x v="0"/>
    <x v="0"/>
    <x v="0"/>
    <x v="0"/>
    <x v="0"/>
    <s v="Direção Proteção Civil"/>
    <x v="0"/>
    <x v="0"/>
    <x v="0"/>
    <x v="0"/>
    <x v="0"/>
    <x v="0"/>
    <x v="0"/>
    <x v="0"/>
    <x v="0"/>
    <x v="0"/>
    <x v="10"/>
    <x v="0"/>
    <s v="Pagamento de salário referente a 07-2024"/>
  </r>
  <r>
    <x v="0"/>
    <n v="0"/>
    <n v="0"/>
    <n v="0"/>
    <n v="398"/>
    <x v="4118"/>
    <x v="0"/>
    <x v="0"/>
    <x v="0"/>
    <s v="03.16.17"/>
    <x v="51"/>
    <x v="0"/>
    <x v="0"/>
    <s v="Direção Proteção Civil"/>
    <s v="03.16.17"/>
    <s v="Direção Proteção Civil"/>
    <s v="03.16.17"/>
    <x v="30"/>
    <x v="0"/>
    <x v="0"/>
    <x v="0"/>
    <x v="1"/>
    <x v="0"/>
    <x v="0"/>
    <x v="0"/>
    <x v="9"/>
    <s v="2024-07-23"/>
    <x v="2"/>
    <n v="398"/>
    <x v="0"/>
    <m/>
    <x v="0"/>
    <m/>
    <x v="136"/>
    <n v="100478986"/>
    <x v="0"/>
    <x v="10"/>
    <s v="Direção Proteção Civil"/>
    <s v="ORI"/>
    <x v="0"/>
    <m/>
    <x v="0"/>
    <x v="0"/>
    <x v="0"/>
    <x v="0"/>
    <x v="0"/>
    <x v="0"/>
    <x v="0"/>
    <x v="0"/>
    <x v="0"/>
    <x v="0"/>
    <x v="0"/>
    <s v="Direção Proteção Civil"/>
    <x v="0"/>
    <x v="0"/>
    <x v="0"/>
    <x v="0"/>
    <x v="0"/>
    <x v="0"/>
    <x v="0"/>
    <x v="0"/>
    <x v="0"/>
    <x v="0"/>
    <x v="10"/>
    <x v="0"/>
    <s v="Pagamento de salário referente a 07-2024"/>
  </r>
  <r>
    <x v="0"/>
    <n v="0"/>
    <n v="0"/>
    <n v="0"/>
    <n v="287"/>
    <x v="4118"/>
    <x v="0"/>
    <x v="0"/>
    <x v="0"/>
    <s v="03.16.17"/>
    <x v="51"/>
    <x v="0"/>
    <x v="0"/>
    <s v="Direção Proteção Civil"/>
    <s v="03.16.17"/>
    <s v="Direção Proteção Civil"/>
    <s v="03.16.17"/>
    <x v="28"/>
    <x v="0"/>
    <x v="0"/>
    <x v="0"/>
    <x v="0"/>
    <x v="0"/>
    <x v="0"/>
    <x v="0"/>
    <x v="9"/>
    <s v="2024-07-23"/>
    <x v="2"/>
    <n v="287"/>
    <x v="0"/>
    <m/>
    <x v="0"/>
    <m/>
    <x v="18"/>
    <n v="100478987"/>
    <x v="0"/>
    <x v="5"/>
    <s v="Direção Proteção Civil"/>
    <s v="ORI"/>
    <x v="0"/>
    <m/>
    <x v="0"/>
    <x v="0"/>
    <x v="0"/>
    <x v="0"/>
    <x v="0"/>
    <x v="0"/>
    <x v="0"/>
    <x v="0"/>
    <x v="0"/>
    <x v="0"/>
    <x v="0"/>
    <s v="Direção Proteção Civil"/>
    <x v="0"/>
    <x v="0"/>
    <x v="0"/>
    <x v="0"/>
    <x v="0"/>
    <x v="0"/>
    <x v="0"/>
    <x v="0"/>
    <x v="0"/>
    <x v="0"/>
    <x v="5"/>
    <x v="0"/>
    <s v="Pagamento de salário referente a 07-2024"/>
  </r>
  <r>
    <x v="0"/>
    <n v="0"/>
    <n v="0"/>
    <n v="0"/>
    <n v="563"/>
    <x v="4118"/>
    <x v="0"/>
    <x v="0"/>
    <x v="0"/>
    <s v="03.16.17"/>
    <x v="51"/>
    <x v="0"/>
    <x v="0"/>
    <s v="Direção Proteção Civil"/>
    <s v="03.16.17"/>
    <s v="Direção Proteção Civil"/>
    <s v="03.16.17"/>
    <x v="30"/>
    <x v="0"/>
    <x v="0"/>
    <x v="0"/>
    <x v="1"/>
    <x v="0"/>
    <x v="0"/>
    <x v="0"/>
    <x v="9"/>
    <s v="2024-07-23"/>
    <x v="2"/>
    <n v="563"/>
    <x v="0"/>
    <m/>
    <x v="0"/>
    <m/>
    <x v="18"/>
    <n v="100478987"/>
    <x v="0"/>
    <x v="5"/>
    <s v="Direção Proteção Civil"/>
    <s v="ORI"/>
    <x v="0"/>
    <m/>
    <x v="0"/>
    <x v="0"/>
    <x v="0"/>
    <x v="0"/>
    <x v="0"/>
    <x v="0"/>
    <x v="0"/>
    <x v="0"/>
    <x v="0"/>
    <x v="0"/>
    <x v="0"/>
    <s v="Direção Proteção Civil"/>
    <x v="0"/>
    <x v="0"/>
    <x v="0"/>
    <x v="0"/>
    <x v="0"/>
    <x v="0"/>
    <x v="0"/>
    <x v="0"/>
    <x v="0"/>
    <x v="0"/>
    <x v="5"/>
    <x v="0"/>
    <s v="Pagamento de salário referente a 07-2024"/>
  </r>
  <r>
    <x v="0"/>
    <n v="0"/>
    <n v="0"/>
    <n v="0"/>
    <n v="2296"/>
    <x v="4118"/>
    <x v="0"/>
    <x v="0"/>
    <x v="0"/>
    <s v="03.16.17"/>
    <x v="51"/>
    <x v="0"/>
    <x v="0"/>
    <s v="Direção Proteção Civil"/>
    <s v="03.16.17"/>
    <s v="Direção Proteção Civil"/>
    <s v="03.16.17"/>
    <x v="28"/>
    <x v="0"/>
    <x v="0"/>
    <x v="0"/>
    <x v="0"/>
    <x v="0"/>
    <x v="0"/>
    <x v="0"/>
    <x v="9"/>
    <s v="2024-07-23"/>
    <x v="2"/>
    <n v="2296"/>
    <x v="0"/>
    <m/>
    <x v="0"/>
    <m/>
    <x v="19"/>
    <n v="100474706"/>
    <x v="0"/>
    <x v="6"/>
    <s v="Direção Proteção Civil"/>
    <s v="ORI"/>
    <x v="0"/>
    <m/>
    <x v="0"/>
    <x v="0"/>
    <x v="0"/>
    <x v="0"/>
    <x v="0"/>
    <x v="0"/>
    <x v="0"/>
    <x v="0"/>
    <x v="0"/>
    <x v="0"/>
    <x v="0"/>
    <s v="Direção Proteção Civil"/>
    <x v="0"/>
    <x v="0"/>
    <x v="0"/>
    <x v="0"/>
    <x v="0"/>
    <x v="0"/>
    <x v="0"/>
    <x v="0"/>
    <x v="0"/>
    <x v="0"/>
    <x v="6"/>
    <x v="0"/>
    <s v="Pagamento de salário referente a 07-2024"/>
  </r>
  <r>
    <x v="0"/>
    <n v="0"/>
    <n v="0"/>
    <n v="0"/>
    <n v="4504"/>
    <x v="4118"/>
    <x v="0"/>
    <x v="0"/>
    <x v="0"/>
    <s v="03.16.17"/>
    <x v="51"/>
    <x v="0"/>
    <x v="0"/>
    <s v="Direção Proteção Civil"/>
    <s v="03.16.17"/>
    <s v="Direção Proteção Civil"/>
    <s v="03.16.17"/>
    <x v="30"/>
    <x v="0"/>
    <x v="0"/>
    <x v="0"/>
    <x v="1"/>
    <x v="0"/>
    <x v="0"/>
    <x v="0"/>
    <x v="9"/>
    <s v="2024-07-23"/>
    <x v="2"/>
    <n v="4504"/>
    <x v="0"/>
    <m/>
    <x v="0"/>
    <m/>
    <x v="19"/>
    <n v="100474706"/>
    <x v="0"/>
    <x v="6"/>
    <s v="Direção Proteção Civil"/>
    <s v="ORI"/>
    <x v="0"/>
    <m/>
    <x v="0"/>
    <x v="0"/>
    <x v="0"/>
    <x v="0"/>
    <x v="0"/>
    <x v="0"/>
    <x v="0"/>
    <x v="0"/>
    <x v="0"/>
    <x v="0"/>
    <x v="0"/>
    <s v="Direção Proteção Civil"/>
    <x v="0"/>
    <x v="0"/>
    <x v="0"/>
    <x v="0"/>
    <x v="0"/>
    <x v="0"/>
    <x v="0"/>
    <x v="0"/>
    <x v="0"/>
    <x v="0"/>
    <x v="6"/>
    <x v="0"/>
    <s v="Pagamento de salário referente a 07-2024"/>
  </r>
  <r>
    <x v="0"/>
    <n v="0"/>
    <n v="0"/>
    <n v="0"/>
    <n v="38999"/>
    <x v="4118"/>
    <x v="0"/>
    <x v="0"/>
    <x v="0"/>
    <s v="03.16.17"/>
    <x v="51"/>
    <x v="0"/>
    <x v="0"/>
    <s v="Direção Proteção Civil"/>
    <s v="03.16.17"/>
    <s v="Direção Proteção Civil"/>
    <s v="03.16.17"/>
    <x v="28"/>
    <x v="0"/>
    <x v="0"/>
    <x v="0"/>
    <x v="0"/>
    <x v="0"/>
    <x v="0"/>
    <x v="0"/>
    <x v="9"/>
    <s v="2024-07-23"/>
    <x v="2"/>
    <n v="38999"/>
    <x v="0"/>
    <m/>
    <x v="0"/>
    <m/>
    <x v="9"/>
    <n v="100474693"/>
    <x v="0"/>
    <x v="0"/>
    <s v="Direção Proteção Civil"/>
    <s v="ORI"/>
    <x v="0"/>
    <m/>
    <x v="0"/>
    <x v="0"/>
    <x v="0"/>
    <x v="0"/>
    <x v="0"/>
    <x v="0"/>
    <x v="0"/>
    <x v="0"/>
    <x v="0"/>
    <x v="0"/>
    <x v="0"/>
    <s v="Direção Proteção Civil"/>
    <x v="0"/>
    <x v="0"/>
    <x v="0"/>
    <x v="0"/>
    <x v="0"/>
    <x v="0"/>
    <x v="0"/>
    <x v="0"/>
    <x v="0"/>
    <x v="0"/>
    <x v="0"/>
    <x v="0"/>
    <s v="Pagamento de salário referente a 07-2024"/>
  </r>
  <r>
    <x v="0"/>
    <n v="0"/>
    <n v="0"/>
    <n v="0"/>
    <n v="76493"/>
    <x v="4118"/>
    <x v="0"/>
    <x v="0"/>
    <x v="0"/>
    <s v="03.16.17"/>
    <x v="51"/>
    <x v="0"/>
    <x v="0"/>
    <s v="Direção Proteção Civil"/>
    <s v="03.16.17"/>
    <s v="Direção Proteção Civil"/>
    <s v="03.16.17"/>
    <x v="30"/>
    <x v="0"/>
    <x v="0"/>
    <x v="0"/>
    <x v="1"/>
    <x v="0"/>
    <x v="0"/>
    <x v="0"/>
    <x v="9"/>
    <s v="2024-07-23"/>
    <x v="2"/>
    <n v="76493"/>
    <x v="0"/>
    <m/>
    <x v="0"/>
    <m/>
    <x v="9"/>
    <n v="100474693"/>
    <x v="0"/>
    <x v="0"/>
    <s v="Direção Proteção Civil"/>
    <s v="ORI"/>
    <x v="0"/>
    <m/>
    <x v="0"/>
    <x v="0"/>
    <x v="0"/>
    <x v="0"/>
    <x v="0"/>
    <x v="0"/>
    <x v="0"/>
    <x v="0"/>
    <x v="0"/>
    <x v="0"/>
    <x v="0"/>
    <s v="Direção Proteção Civil"/>
    <x v="0"/>
    <x v="0"/>
    <x v="0"/>
    <x v="0"/>
    <x v="0"/>
    <x v="0"/>
    <x v="0"/>
    <x v="0"/>
    <x v="0"/>
    <x v="0"/>
    <x v="0"/>
    <x v="0"/>
    <s v="Pagamento de salário referente a 07-2024"/>
  </r>
  <r>
    <x v="0"/>
    <n v="0"/>
    <n v="0"/>
    <n v="0"/>
    <n v="25"/>
    <x v="4119"/>
    <x v="0"/>
    <x v="0"/>
    <x v="0"/>
    <s v="03.16.16"/>
    <x v="24"/>
    <x v="0"/>
    <x v="0"/>
    <s v="Direção Ambiente e Saneamento "/>
    <s v="03.16.16"/>
    <s v="Direção Ambiente e Saneamento "/>
    <s v="03.16.16"/>
    <x v="60"/>
    <x v="0"/>
    <x v="0"/>
    <x v="0"/>
    <x v="0"/>
    <x v="0"/>
    <x v="0"/>
    <x v="0"/>
    <x v="9"/>
    <s v="2024-07-23"/>
    <x v="2"/>
    <n v="25"/>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7-2024"/>
  </r>
  <r>
    <x v="0"/>
    <n v="0"/>
    <n v="0"/>
    <n v="0"/>
    <n v="5"/>
    <x v="4119"/>
    <x v="0"/>
    <x v="0"/>
    <x v="0"/>
    <s v="03.16.16"/>
    <x v="24"/>
    <x v="0"/>
    <x v="0"/>
    <s v="Direção Ambiente e Saneamento "/>
    <s v="03.16.16"/>
    <s v="Direção Ambiente e Saneamento "/>
    <s v="03.16.16"/>
    <x v="29"/>
    <x v="0"/>
    <x v="0"/>
    <x v="0"/>
    <x v="0"/>
    <x v="0"/>
    <x v="0"/>
    <x v="0"/>
    <x v="9"/>
    <s v="2024-07-23"/>
    <x v="2"/>
    <n v="5"/>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7-2024"/>
  </r>
  <r>
    <x v="0"/>
    <n v="0"/>
    <n v="0"/>
    <n v="0"/>
    <n v="293"/>
    <x v="4119"/>
    <x v="0"/>
    <x v="0"/>
    <x v="0"/>
    <s v="03.16.16"/>
    <x v="24"/>
    <x v="0"/>
    <x v="0"/>
    <s v="Direção Ambiente e Saneamento "/>
    <s v="03.16.16"/>
    <s v="Direção Ambiente e Saneamento "/>
    <s v="03.16.16"/>
    <x v="28"/>
    <x v="0"/>
    <x v="0"/>
    <x v="0"/>
    <x v="0"/>
    <x v="0"/>
    <x v="0"/>
    <x v="0"/>
    <x v="9"/>
    <s v="2024-07-23"/>
    <x v="2"/>
    <n v="293"/>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7-2024"/>
  </r>
  <r>
    <x v="0"/>
    <n v="0"/>
    <n v="0"/>
    <n v="0"/>
    <n v="4582"/>
    <x v="4119"/>
    <x v="0"/>
    <x v="0"/>
    <x v="0"/>
    <s v="03.16.16"/>
    <x v="24"/>
    <x v="0"/>
    <x v="0"/>
    <s v="Direção Ambiente e Saneamento "/>
    <s v="03.16.16"/>
    <s v="Direção Ambiente e Saneamento "/>
    <s v="03.16.16"/>
    <x v="30"/>
    <x v="0"/>
    <x v="0"/>
    <x v="0"/>
    <x v="1"/>
    <x v="0"/>
    <x v="0"/>
    <x v="0"/>
    <x v="9"/>
    <s v="2024-07-23"/>
    <x v="2"/>
    <n v="4582"/>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7-2024"/>
  </r>
  <r>
    <x v="0"/>
    <n v="0"/>
    <n v="0"/>
    <n v="0"/>
    <n v="53"/>
    <x v="4119"/>
    <x v="0"/>
    <x v="0"/>
    <x v="0"/>
    <s v="03.16.16"/>
    <x v="24"/>
    <x v="0"/>
    <x v="0"/>
    <s v="Direção Ambiente e Saneamento "/>
    <s v="03.16.16"/>
    <s v="Direção Ambiente e Saneamento "/>
    <s v="03.16.16"/>
    <x v="60"/>
    <x v="0"/>
    <x v="0"/>
    <x v="0"/>
    <x v="0"/>
    <x v="0"/>
    <x v="0"/>
    <x v="0"/>
    <x v="9"/>
    <s v="2024-07-23"/>
    <x v="2"/>
    <n v="53"/>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7-2024"/>
  </r>
  <r>
    <x v="0"/>
    <n v="0"/>
    <n v="0"/>
    <n v="0"/>
    <n v="11"/>
    <x v="4119"/>
    <x v="0"/>
    <x v="0"/>
    <x v="0"/>
    <s v="03.16.16"/>
    <x v="24"/>
    <x v="0"/>
    <x v="0"/>
    <s v="Direção Ambiente e Saneamento "/>
    <s v="03.16.16"/>
    <s v="Direção Ambiente e Saneamento "/>
    <s v="03.16.16"/>
    <x v="29"/>
    <x v="0"/>
    <x v="0"/>
    <x v="0"/>
    <x v="0"/>
    <x v="0"/>
    <x v="0"/>
    <x v="0"/>
    <x v="9"/>
    <s v="2024-07-23"/>
    <x v="2"/>
    <n v="11"/>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7-2024"/>
  </r>
  <r>
    <x v="0"/>
    <n v="0"/>
    <n v="0"/>
    <n v="0"/>
    <n v="624"/>
    <x v="4119"/>
    <x v="0"/>
    <x v="0"/>
    <x v="0"/>
    <s v="03.16.16"/>
    <x v="24"/>
    <x v="0"/>
    <x v="0"/>
    <s v="Direção Ambiente e Saneamento "/>
    <s v="03.16.16"/>
    <s v="Direção Ambiente e Saneamento "/>
    <s v="03.16.16"/>
    <x v="28"/>
    <x v="0"/>
    <x v="0"/>
    <x v="0"/>
    <x v="0"/>
    <x v="0"/>
    <x v="0"/>
    <x v="0"/>
    <x v="9"/>
    <s v="2024-07-23"/>
    <x v="2"/>
    <n v="624"/>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7-2024"/>
  </r>
  <r>
    <x v="0"/>
    <n v="0"/>
    <n v="0"/>
    <n v="0"/>
    <n v="9734"/>
    <x v="4119"/>
    <x v="0"/>
    <x v="0"/>
    <x v="0"/>
    <s v="03.16.16"/>
    <x v="24"/>
    <x v="0"/>
    <x v="0"/>
    <s v="Direção Ambiente e Saneamento "/>
    <s v="03.16.16"/>
    <s v="Direção Ambiente e Saneamento "/>
    <s v="03.16.16"/>
    <x v="30"/>
    <x v="0"/>
    <x v="0"/>
    <x v="0"/>
    <x v="1"/>
    <x v="0"/>
    <x v="0"/>
    <x v="0"/>
    <x v="9"/>
    <s v="2024-07-23"/>
    <x v="2"/>
    <n v="9734"/>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7-2024"/>
  </r>
  <r>
    <x v="0"/>
    <n v="0"/>
    <n v="0"/>
    <n v="0"/>
    <n v="13"/>
    <x v="4119"/>
    <x v="0"/>
    <x v="0"/>
    <x v="0"/>
    <s v="03.16.16"/>
    <x v="24"/>
    <x v="0"/>
    <x v="0"/>
    <s v="Direção Ambiente e Saneamento "/>
    <s v="03.16.16"/>
    <s v="Direção Ambiente e Saneamento "/>
    <s v="03.16.16"/>
    <x v="60"/>
    <x v="0"/>
    <x v="0"/>
    <x v="0"/>
    <x v="0"/>
    <x v="0"/>
    <x v="0"/>
    <x v="0"/>
    <x v="9"/>
    <s v="2024-07-23"/>
    <x v="2"/>
    <n v="13"/>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7-2024"/>
  </r>
  <r>
    <x v="0"/>
    <n v="0"/>
    <n v="0"/>
    <n v="0"/>
    <n v="2"/>
    <x v="4119"/>
    <x v="0"/>
    <x v="0"/>
    <x v="0"/>
    <s v="03.16.16"/>
    <x v="24"/>
    <x v="0"/>
    <x v="0"/>
    <s v="Direção Ambiente e Saneamento "/>
    <s v="03.16.16"/>
    <s v="Direção Ambiente e Saneamento "/>
    <s v="03.16.16"/>
    <x v="29"/>
    <x v="0"/>
    <x v="0"/>
    <x v="0"/>
    <x v="0"/>
    <x v="0"/>
    <x v="0"/>
    <x v="0"/>
    <x v="9"/>
    <s v="2024-07-23"/>
    <x v="2"/>
    <n v="2"/>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7-2024"/>
  </r>
  <r>
    <x v="0"/>
    <n v="0"/>
    <n v="0"/>
    <n v="0"/>
    <n v="152"/>
    <x v="4119"/>
    <x v="0"/>
    <x v="0"/>
    <x v="0"/>
    <s v="03.16.16"/>
    <x v="24"/>
    <x v="0"/>
    <x v="0"/>
    <s v="Direção Ambiente e Saneamento "/>
    <s v="03.16.16"/>
    <s v="Direção Ambiente e Saneamento "/>
    <s v="03.16.16"/>
    <x v="28"/>
    <x v="0"/>
    <x v="0"/>
    <x v="0"/>
    <x v="0"/>
    <x v="0"/>
    <x v="0"/>
    <x v="0"/>
    <x v="9"/>
    <s v="2024-07-23"/>
    <x v="2"/>
    <n v="152"/>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7-2024"/>
  </r>
  <r>
    <x v="0"/>
    <n v="0"/>
    <n v="0"/>
    <n v="0"/>
    <n v="2383"/>
    <x v="4119"/>
    <x v="0"/>
    <x v="0"/>
    <x v="0"/>
    <s v="03.16.16"/>
    <x v="24"/>
    <x v="0"/>
    <x v="0"/>
    <s v="Direção Ambiente e Saneamento "/>
    <s v="03.16.16"/>
    <s v="Direção Ambiente e Saneamento "/>
    <s v="03.16.16"/>
    <x v="30"/>
    <x v="0"/>
    <x v="0"/>
    <x v="0"/>
    <x v="1"/>
    <x v="0"/>
    <x v="0"/>
    <x v="0"/>
    <x v="9"/>
    <s v="2024-07-23"/>
    <x v="2"/>
    <n v="2383"/>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7-2024"/>
  </r>
  <r>
    <x v="0"/>
    <n v="0"/>
    <n v="0"/>
    <n v="0"/>
    <n v="1"/>
    <x v="4119"/>
    <x v="0"/>
    <x v="0"/>
    <x v="0"/>
    <s v="03.16.16"/>
    <x v="24"/>
    <x v="0"/>
    <x v="0"/>
    <s v="Direção Ambiente e Saneamento "/>
    <s v="03.16.16"/>
    <s v="Direção Ambiente e Saneamento "/>
    <s v="03.16.16"/>
    <x v="60"/>
    <x v="0"/>
    <x v="0"/>
    <x v="0"/>
    <x v="0"/>
    <x v="0"/>
    <x v="0"/>
    <x v="0"/>
    <x v="9"/>
    <s v="2024-07-23"/>
    <x v="2"/>
    <n v="1"/>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7-2024"/>
  </r>
  <r>
    <x v="0"/>
    <n v="0"/>
    <n v="0"/>
    <n v="0"/>
    <n v="0"/>
    <x v="4119"/>
    <x v="0"/>
    <x v="0"/>
    <x v="0"/>
    <s v="03.16.16"/>
    <x v="24"/>
    <x v="0"/>
    <x v="0"/>
    <s v="Direção Ambiente e Saneamento "/>
    <s v="03.16.16"/>
    <s v="Direção Ambiente e Saneamento "/>
    <s v="03.16.16"/>
    <x v="29"/>
    <x v="0"/>
    <x v="0"/>
    <x v="0"/>
    <x v="0"/>
    <x v="0"/>
    <x v="0"/>
    <x v="0"/>
    <x v="9"/>
    <s v="2024-07-23"/>
    <x v="2"/>
    <n v="0"/>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7-2024"/>
  </r>
  <r>
    <x v="0"/>
    <n v="0"/>
    <n v="0"/>
    <n v="0"/>
    <n v="13"/>
    <x v="4119"/>
    <x v="0"/>
    <x v="0"/>
    <x v="0"/>
    <s v="03.16.16"/>
    <x v="24"/>
    <x v="0"/>
    <x v="0"/>
    <s v="Direção Ambiente e Saneamento "/>
    <s v="03.16.16"/>
    <s v="Direção Ambiente e Saneamento "/>
    <s v="03.16.16"/>
    <x v="28"/>
    <x v="0"/>
    <x v="0"/>
    <x v="0"/>
    <x v="0"/>
    <x v="0"/>
    <x v="0"/>
    <x v="0"/>
    <x v="9"/>
    <s v="2024-07-23"/>
    <x v="2"/>
    <n v="13"/>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7-2024"/>
  </r>
  <r>
    <x v="0"/>
    <n v="0"/>
    <n v="0"/>
    <n v="0"/>
    <n v="216"/>
    <x v="4119"/>
    <x v="0"/>
    <x v="0"/>
    <x v="0"/>
    <s v="03.16.16"/>
    <x v="24"/>
    <x v="0"/>
    <x v="0"/>
    <s v="Direção Ambiente e Saneamento "/>
    <s v="03.16.16"/>
    <s v="Direção Ambiente e Saneamento "/>
    <s v="03.16.16"/>
    <x v="30"/>
    <x v="0"/>
    <x v="0"/>
    <x v="0"/>
    <x v="1"/>
    <x v="0"/>
    <x v="0"/>
    <x v="0"/>
    <x v="9"/>
    <s v="2024-07-23"/>
    <x v="2"/>
    <n v="216"/>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7-2024"/>
  </r>
  <r>
    <x v="0"/>
    <n v="0"/>
    <n v="0"/>
    <n v="0"/>
    <n v="46"/>
    <x v="4119"/>
    <x v="0"/>
    <x v="0"/>
    <x v="0"/>
    <s v="03.16.16"/>
    <x v="24"/>
    <x v="0"/>
    <x v="0"/>
    <s v="Direção Ambiente e Saneamento "/>
    <s v="03.16.16"/>
    <s v="Direção Ambiente e Saneamento "/>
    <s v="03.16.16"/>
    <x v="60"/>
    <x v="0"/>
    <x v="0"/>
    <x v="0"/>
    <x v="0"/>
    <x v="0"/>
    <x v="0"/>
    <x v="0"/>
    <x v="9"/>
    <s v="2024-07-23"/>
    <x v="2"/>
    <n v="46"/>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7-2024"/>
  </r>
  <r>
    <x v="0"/>
    <n v="0"/>
    <n v="0"/>
    <n v="0"/>
    <n v="10"/>
    <x v="4119"/>
    <x v="0"/>
    <x v="0"/>
    <x v="0"/>
    <s v="03.16.16"/>
    <x v="24"/>
    <x v="0"/>
    <x v="0"/>
    <s v="Direção Ambiente e Saneamento "/>
    <s v="03.16.16"/>
    <s v="Direção Ambiente e Saneamento "/>
    <s v="03.16.16"/>
    <x v="29"/>
    <x v="0"/>
    <x v="0"/>
    <x v="0"/>
    <x v="0"/>
    <x v="0"/>
    <x v="0"/>
    <x v="0"/>
    <x v="9"/>
    <s v="2024-07-23"/>
    <x v="2"/>
    <n v="10"/>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7-2024"/>
  </r>
  <r>
    <x v="0"/>
    <n v="0"/>
    <n v="0"/>
    <n v="0"/>
    <n v="539"/>
    <x v="4119"/>
    <x v="0"/>
    <x v="0"/>
    <x v="0"/>
    <s v="03.16.16"/>
    <x v="24"/>
    <x v="0"/>
    <x v="0"/>
    <s v="Direção Ambiente e Saneamento "/>
    <s v="03.16.16"/>
    <s v="Direção Ambiente e Saneamento "/>
    <s v="03.16.16"/>
    <x v="28"/>
    <x v="0"/>
    <x v="0"/>
    <x v="0"/>
    <x v="0"/>
    <x v="0"/>
    <x v="0"/>
    <x v="0"/>
    <x v="9"/>
    <s v="2024-07-23"/>
    <x v="2"/>
    <n v="539"/>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7-2024"/>
  </r>
  <r>
    <x v="0"/>
    <n v="0"/>
    <n v="0"/>
    <n v="0"/>
    <n v="8405"/>
    <x v="4119"/>
    <x v="0"/>
    <x v="0"/>
    <x v="0"/>
    <s v="03.16.16"/>
    <x v="24"/>
    <x v="0"/>
    <x v="0"/>
    <s v="Direção Ambiente e Saneamento "/>
    <s v="03.16.16"/>
    <s v="Direção Ambiente e Saneamento "/>
    <s v="03.16.16"/>
    <x v="30"/>
    <x v="0"/>
    <x v="0"/>
    <x v="0"/>
    <x v="1"/>
    <x v="0"/>
    <x v="0"/>
    <x v="0"/>
    <x v="9"/>
    <s v="2024-07-23"/>
    <x v="2"/>
    <n v="8405"/>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7-2024"/>
  </r>
  <r>
    <x v="0"/>
    <n v="0"/>
    <n v="0"/>
    <n v="0"/>
    <n v="42"/>
    <x v="4119"/>
    <x v="0"/>
    <x v="0"/>
    <x v="0"/>
    <s v="03.16.16"/>
    <x v="24"/>
    <x v="0"/>
    <x v="0"/>
    <s v="Direção Ambiente e Saneamento "/>
    <s v="03.16.16"/>
    <s v="Direção Ambiente e Saneamento "/>
    <s v="03.16.16"/>
    <x v="60"/>
    <x v="0"/>
    <x v="0"/>
    <x v="0"/>
    <x v="0"/>
    <x v="0"/>
    <x v="0"/>
    <x v="0"/>
    <x v="9"/>
    <s v="2024-07-23"/>
    <x v="2"/>
    <n v="42"/>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7-2024"/>
  </r>
  <r>
    <x v="0"/>
    <n v="0"/>
    <n v="0"/>
    <n v="0"/>
    <n v="9"/>
    <x v="4119"/>
    <x v="0"/>
    <x v="0"/>
    <x v="0"/>
    <s v="03.16.16"/>
    <x v="24"/>
    <x v="0"/>
    <x v="0"/>
    <s v="Direção Ambiente e Saneamento "/>
    <s v="03.16.16"/>
    <s v="Direção Ambiente e Saneamento "/>
    <s v="03.16.16"/>
    <x v="29"/>
    <x v="0"/>
    <x v="0"/>
    <x v="0"/>
    <x v="0"/>
    <x v="0"/>
    <x v="0"/>
    <x v="0"/>
    <x v="9"/>
    <s v="2024-07-23"/>
    <x v="2"/>
    <n v="9"/>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7-2024"/>
  </r>
  <r>
    <x v="0"/>
    <n v="0"/>
    <n v="0"/>
    <n v="0"/>
    <n v="493"/>
    <x v="4119"/>
    <x v="0"/>
    <x v="0"/>
    <x v="0"/>
    <s v="03.16.16"/>
    <x v="24"/>
    <x v="0"/>
    <x v="0"/>
    <s v="Direção Ambiente e Saneamento "/>
    <s v="03.16.16"/>
    <s v="Direção Ambiente e Saneamento "/>
    <s v="03.16.16"/>
    <x v="28"/>
    <x v="0"/>
    <x v="0"/>
    <x v="0"/>
    <x v="0"/>
    <x v="0"/>
    <x v="0"/>
    <x v="0"/>
    <x v="9"/>
    <s v="2024-07-23"/>
    <x v="2"/>
    <n v="493"/>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7-2024"/>
  </r>
  <r>
    <x v="0"/>
    <n v="0"/>
    <n v="0"/>
    <n v="0"/>
    <n v="7689"/>
    <x v="4119"/>
    <x v="0"/>
    <x v="0"/>
    <x v="0"/>
    <s v="03.16.16"/>
    <x v="24"/>
    <x v="0"/>
    <x v="0"/>
    <s v="Direção Ambiente e Saneamento "/>
    <s v="03.16.16"/>
    <s v="Direção Ambiente e Saneamento "/>
    <s v="03.16.16"/>
    <x v="30"/>
    <x v="0"/>
    <x v="0"/>
    <x v="0"/>
    <x v="1"/>
    <x v="0"/>
    <x v="0"/>
    <x v="0"/>
    <x v="9"/>
    <s v="2024-07-23"/>
    <x v="2"/>
    <n v="7689"/>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7-2024"/>
  </r>
  <r>
    <x v="0"/>
    <n v="0"/>
    <n v="0"/>
    <n v="0"/>
    <n v="6"/>
    <x v="4119"/>
    <x v="0"/>
    <x v="0"/>
    <x v="0"/>
    <s v="03.16.16"/>
    <x v="24"/>
    <x v="0"/>
    <x v="0"/>
    <s v="Direção Ambiente e Saneamento "/>
    <s v="03.16.16"/>
    <s v="Direção Ambiente e Saneamento "/>
    <s v="03.16.16"/>
    <x v="60"/>
    <x v="0"/>
    <x v="0"/>
    <x v="0"/>
    <x v="0"/>
    <x v="0"/>
    <x v="0"/>
    <x v="0"/>
    <x v="9"/>
    <s v="2024-07-23"/>
    <x v="2"/>
    <n v="6"/>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7-2024"/>
  </r>
  <r>
    <x v="0"/>
    <n v="0"/>
    <n v="0"/>
    <n v="0"/>
    <n v="1"/>
    <x v="4119"/>
    <x v="0"/>
    <x v="0"/>
    <x v="0"/>
    <s v="03.16.16"/>
    <x v="24"/>
    <x v="0"/>
    <x v="0"/>
    <s v="Direção Ambiente e Saneamento "/>
    <s v="03.16.16"/>
    <s v="Direção Ambiente e Saneamento "/>
    <s v="03.16.16"/>
    <x v="29"/>
    <x v="0"/>
    <x v="0"/>
    <x v="0"/>
    <x v="0"/>
    <x v="0"/>
    <x v="0"/>
    <x v="0"/>
    <x v="9"/>
    <s v="2024-07-23"/>
    <x v="2"/>
    <n v="1"/>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7-2024"/>
  </r>
  <r>
    <x v="0"/>
    <n v="0"/>
    <n v="0"/>
    <n v="0"/>
    <n v="70"/>
    <x v="4119"/>
    <x v="0"/>
    <x v="0"/>
    <x v="0"/>
    <s v="03.16.16"/>
    <x v="24"/>
    <x v="0"/>
    <x v="0"/>
    <s v="Direção Ambiente e Saneamento "/>
    <s v="03.16.16"/>
    <s v="Direção Ambiente e Saneamento "/>
    <s v="03.16.16"/>
    <x v="28"/>
    <x v="0"/>
    <x v="0"/>
    <x v="0"/>
    <x v="0"/>
    <x v="0"/>
    <x v="0"/>
    <x v="0"/>
    <x v="9"/>
    <s v="2024-07-23"/>
    <x v="2"/>
    <n v="70"/>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7-2024"/>
  </r>
  <r>
    <x v="0"/>
    <n v="0"/>
    <n v="0"/>
    <n v="0"/>
    <n v="1103"/>
    <x v="4119"/>
    <x v="0"/>
    <x v="0"/>
    <x v="0"/>
    <s v="03.16.16"/>
    <x v="24"/>
    <x v="0"/>
    <x v="0"/>
    <s v="Direção Ambiente e Saneamento "/>
    <s v="03.16.16"/>
    <s v="Direção Ambiente e Saneamento "/>
    <s v="03.16.16"/>
    <x v="30"/>
    <x v="0"/>
    <x v="0"/>
    <x v="0"/>
    <x v="1"/>
    <x v="0"/>
    <x v="0"/>
    <x v="0"/>
    <x v="9"/>
    <s v="2024-07-23"/>
    <x v="2"/>
    <n v="1103"/>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7-2024"/>
  </r>
  <r>
    <x v="0"/>
    <n v="0"/>
    <n v="0"/>
    <n v="0"/>
    <n v="473"/>
    <x v="4119"/>
    <x v="0"/>
    <x v="0"/>
    <x v="0"/>
    <s v="03.16.16"/>
    <x v="24"/>
    <x v="0"/>
    <x v="0"/>
    <s v="Direção Ambiente e Saneamento "/>
    <s v="03.16.16"/>
    <s v="Direção Ambiente e Saneamento "/>
    <s v="03.16.16"/>
    <x v="60"/>
    <x v="0"/>
    <x v="0"/>
    <x v="0"/>
    <x v="0"/>
    <x v="0"/>
    <x v="0"/>
    <x v="0"/>
    <x v="9"/>
    <s v="2024-07-23"/>
    <x v="2"/>
    <n v="473"/>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7-2024"/>
  </r>
  <r>
    <x v="0"/>
    <n v="0"/>
    <n v="0"/>
    <n v="0"/>
    <n v="104"/>
    <x v="4119"/>
    <x v="0"/>
    <x v="0"/>
    <x v="0"/>
    <s v="03.16.16"/>
    <x v="24"/>
    <x v="0"/>
    <x v="0"/>
    <s v="Direção Ambiente e Saneamento "/>
    <s v="03.16.16"/>
    <s v="Direção Ambiente e Saneamento "/>
    <s v="03.16.16"/>
    <x v="29"/>
    <x v="0"/>
    <x v="0"/>
    <x v="0"/>
    <x v="0"/>
    <x v="0"/>
    <x v="0"/>
    <x v="0"/>
    <x v="9"/>
    <s v="2024-07-23"/>
    <x v="2"/>
    <n v="104"/>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7-2024"/>
  </r>
  <r>
    <x v="0"/>
    <n v="0"/>
    <n v="0"/>
    <n v="0"/>
    <n v="5489"/>
    <x v="4119"/>
    <x v="0"/>
    <x v="0"/>
    <x v="0"/>
    <s v="03.16.16"/>
    <x v="24"/>
    <x v="0"/>
    <x v="0"/>
    <s v="Direção Ambiente e Saneamento "/>
    <s v="03.16.16"/>
    <s v="Direção Ambiente e Saneamento "/>
    <s v="03.16.16"/>
    <x v="28"/>
    <x v="0"/>
    <x v="0"/>
    <x v="0"/>
    <x v="0"/>
    <x v="0"/>
    <x v="0"/>
    <x v="0"/>
    <x v="9"/>
    <s v="2024-07-23"/>
    <x v="2"/>
    <n v="5489"/>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7-2024"/>
  </r>
  <r>
    <x v="0"/>
    <n v="0"/>
    <n v="0"/>
    <n v="0"/>
    <n v="85521"/>
    <x v="4119"/>
    <x v="0"/>
    <x v="0"/>
    <x v="0"/>
    <s v="03.16.16"/>
    <x v="24"/>
    <x v="0"/>
    <x v="0"/>
    <s v="Direção Ambiente e Saneamento "/>
    <s v="03.16.16"/>
    <s v="Direção Ambiente e Saneamento "/>
    <s v="03.16.16"/>
    <x v="30"/>
    <x v="0"/>
    <x v="0"/>
    <x v="0"/>
    <x v="1"/>
    <x v="0"/>
    <x v="0"/>
    <x v="0"/>
    <x v="9"/>
    <s v="2024-07-23"/>
    <x v="2"/>
    <n v="85521"/>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7-2024"/>
  </r>
  <r>
    <x v="0"/>
    <n v="0"/>
    <n v="0"/>
    <n v="0"/>
    <n v="5674"/>
    <x v="4119"/>
    <x v="0"/>
    <x v="0"/>
    <x v="0"/>
    <s v="03.16.16"/>
    <x v="24"/>
    <x v="0"/>
    <x v="0"/>
    <s v="Direção Ambiente e Saneamento "/>
    <s v="03.16.16"/>
    <s v="Direção Ambiente e Saneamento "/>
    <s v="03.16.16"/>
    <x v="60"/>
    <x v="0"/>
    <x v="0"/>
    <x v="0"/>
    <x v="0"/>
    <x v="0"/>
    <x v="0"/>
    <x v="0"/>
    <x v="9"/>
    <s v="2024-07-23"/>
    <x v="2"/>
    <n v="5674"/>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7-2024"/>
  </r>
  <r>
    <x v="0"/>
    <n v="0"/>
    <n v="0"/>
    <n v="0"/>
    <n v="1258"/>
    <x v="4119"/>
    <x v="0"/>
    <x v="0"/>
    <x v="0"/>
    <s v="03.16.16"/>
    <x v="24"/>
    <x v="0"/>
    <x v="0"/>
    <s v="Direção Ambiente e Saneamento "/>
    <s v="03.16.16"/>
    <s v="Direção Ambiente e Saneamento "/>
    <s v="03.16.16"/>
    <x v="29"/>
    <x v="0"/>
    <x v="0"/>
    <x v="0"/>
    <x v="0"/>
    <x v="0"/>
    <x v="0"/>
    <x v="0"/>
    <x v="9"/>
    <s v="2024-07-23"/>
    <x v="2"/>
    <n v="1258"/>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7-2024"/>
  </r>
  <r>
    <x v="0"/>
    <n v="0"/>
    <n v="0"/>
    <n v="0"/>
    <n v="65809"/>
    <x v="4119"/>
    <x v="0"/>
    <x v="0"/>
    <x v="0"/>
    <s v="03.16.16"/>
    <x v="24"/>
    <x v="0"/>
    <x v="0"/>
    <s v="Direção Ambiente e Saneamento "/>
    <s v="03.16.16"/>
    <s v="Direção Ambiente e Saneamento "/>
    <s v="03.16.16"/>
    <x v="28"/>
    <x v="0"/>
    <x v="0"/>
    <x v="0"/>
    <x v="0"/>
    <x v="0"/>
    <x v="0"/>
    <x v="0"/>
    <x v="9"/>
    <s v="2024-07-23"/>
    <x v="2"/>
    <n v="65809"/>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7-2024"/>
  </r>
  <r>
    <x v="0"/>
    <n v="0"/>
    <n v="0"/>
    <n v="0"/>
    <n v="1025204"/>
    <x v="4119"/>
    <x v="0"/>
    <x v="0"/>
    <x v="0"/>
    <s v="03.16.16"/>
    <x v="24"/>
    <x v="0"/>
    <x v="0"/>
    <s v="Direção Ambiente e Saneamento "/>
    <s v="03.16.16"/>
    <s v="Direção Ambiente e Saneamento "/>
    <s v="03.16.16"/>
    <x v="30"/>
    <x v="0"/>
    <x v="0"/>
    <x v="0"/>
    <x v="1"/>
    <x v="0"/>
    <x v="0"/>
    <x v="0"/>
    <x v="9"/>
    <s v="2024-07-23"/>
    <x v="2"/>
    <n v="1025204"/>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7-2024"/>
  </r>
  <r>
    <x v="1"/>
    <n v="0"/>
    <n v="0"/>
    <n v="0"/>
    <n v="233073"/>
    <x v="4120"/>
    <x v="0"/>
    <x v="0"/>
    <x v="0"/>
    <s v="01.28.01.08"/>
    <x v="15"/>
    <x v="4"/>
    <x v="5"/>
    <s v="Habitação Social"/>
    <s v="01.28.01"/>
    <s v="Habitação Social"/>
    <s v="01.28.01"/>
    <x v="1"/>
    <x v="0"/>
    <x v="0"/>
    <x v="0"/>
    <x v="0"/>
    <x v="1"/>
    <x v="1"/>
    <x v="0"/>
    <x v="5"/>
    <s v="2024-08-02"/>
    <x v="2"/>
    <n v="233073"/>
    <x v="0"/>
    <m/>
    <x v="0"/>
    <m/>
    <x v="559"/>
    <n v="100391401"/>
    <x v="0"/>
    <x v="0"/>
    <s v="Habitações Sociais"/>
    <s v="ORI"/>
    <x v="0"/>
    <s v="HS"/>
    <x v="0"/>
    <x v="0"/>
    <x v="0"/>
    <x v="0"/>
    <x v="0"/>
    <x v="0"/>
    <x v="0"/>
    <x v="0"/>
    <x v="0"/>
    <x v="0"/>
    <x v="0"/>
    <s v="Habitações Sociais"/>
    <x v="0"/>
    <x v="0"/>
    <x v="0"/>
    <x v="0"/>
    <x v="1"/>
    <x v="0"/>
    <x v="0"/>
    <x v="0"/>
    <x v="0"/>
    <x v="0"/>
    <x v="0"/>
    <x v="0"/>
    <s v="Pagamento a favor de Carlos Veiga, pela a aquisição de ferros e arrame cozidos no âmbito do apoio para a reabilitação da habitação do Sr. Celestina mendes Barbosa, confrome anexo."/>
  </r>
  <r>
    <x v="0"/>
    <n v="0"/>
    <n v="0"/>
    <n v="0"/>
    <n v="100000"/>
    <x v="4121"/>
    <x v="0"/>
    <x v="0"/>
    <x v="0"/>
    <s v="03.16.15"/>
    <x v="0"/>
    <x v="0"/>
    <x v="0"/>
    <s v="Direção Financeira"/>
    <s v="03.16.15"/>
    <s v="Direção Financeira"/>
    <s v="03.16.15"/>
    <x v="41"/>
    <x v="0"/>
    <x v="0"/>
    <x v="1"/>
    <x v="0"/>
    <x v="0"/>
    <x v="0"/>
    <x v="0"/>
    <x v="5"/>
    <s v="2024-08-02"/>
    <x v="2"/>
    <n v="100000"/>
    <x v="0"/>
    <m/>
    <x v="0"/>
    <m/>
    <x v="77"/>
    <n v="100477538"/>
    <x v="0"/>
    <x v="0"/>
    <s v="Direção Financeira"/>
    <s v="ORI"/>
    <x v="0"/>
    <m/>
    <x v="0"/>
    <x v="0"/>
    <x v="0"/>
    <x v="0"/>
    <x v="0"/>
    <x v="0"/>
    <x v="0"/>
    <x v="0"/>
    <x v="0"/>
    <x v="0"/>
    <x v="0"/>
    <s v="Direção Financeira"/>
    <x v="0"/>
    <x v="0"/>
    <x v="0"/>
    <x v="0"/>
    <x v="0"/>
    <x v="0"/>
    <x v="0"/>
    <x v="0"/>
    <x v="0"/>
    <x v="0"/>
    <x v="0"/>
    <x v="0"/>
    <s v="Pagamento referente a reparação e manutenção das viaturas ST-93-QU, ST-29-QJ e ST-70-UQ, viaturas afetos aos serviços da CMSM, conforme anexo."/>
  </r>
  <r>
    <x v="0"/>
    <n v="0"/>
    <n v="0"/>
    <n v="0"/>
    <n v="525"/>
    <x v="4122"/>
    <x v="0"/>
    <x v="1"/>
    <x v="0"/>
    <s v="80.02.01"/>
    <x v="2"/>
    <x v="2"/>
    <x v="2"/>
    <s v="Retenções Iur"/>
    <s v="80.02.01"/>
    <s v="Retenções Iur"/>
    <s v="80.02.01"/>
    <x v="2"/>
    <x v="0"/>
    <x v="1"/>
    <x v="0"/>
    <x v="1"/>
    <x v="2"/>
    <x v="2"/>
    <x v="0"/>
    <x v="5"/>
    <s v="2024-08-09"/>
    <x v="2"/>
    <n v="525"/>
    <x v="0"/>
    <m/>
    <x v="0"/>
    <m/>
    <x v="2"/>
    <n v="100474696"/>
    <x v="0"/>
    <x v="0"/>
    <s v="Retenções Iur"/>
    <s v="ORI"/>
    <x v="0"/>
    <s v="RIUR"/>
    <x v="0"/>
    <x v="0"/>
    <x v="0"/>
    <x v="0"/>
    <x v="0"/>
    <x v="0"/>
    <x v="0"/>
    <x v="0"/>
    <x v="0"/>
    <x v="0"/>
    <x v="0"/>
    <s v="Retenções Iur"/>
    <x v="0"/>
    <x v="0"/>
    <x v="0"/>
    <x v="0"/>
    <x v="2"/>
    <x v="0"/>
    <x v="0"/>
    <x v="0"/>
    <x v="0"/>
    <x v="1"/>
    <x v="0"/>
    <x v="0"/>
    <s v="RETENCAO OT"/>
  </r>
  <r>
    <x v="0"/>
    <n v="0"/>
    <n v="0"/>
    <n v="0"/>
    <n v="5000"/>
    <x v="4123"/>
    <x v="0"/>
    <x v="0"/>
    <x v="0"/>
    <s v="01.25.04.22"/>
    <x v="7"/>
    <x v="3"/>
    <x v="3"/>
    <s v="Cultura"/>
    <s v="01.25.04"/>
    <s v="Cultura"/>
    <s v="01.25.04"/>
    <x v="4"/>
    <x v="0"/>
    <x v="2"/>
    <x v="2"/>
    <x v="0"/>
    <x v="1"/>
    <x v="0"/>
    <x v="0"/>
    <x v="5"/>
    <s v="2024-08-23"/>
    <x v="2"/>
    <n v="5000"/>
    <x v="0"/>
    <m/>
    <x v="0"/>
    <m/>
    <x v="560"/>
    <n v="100479709"/>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0"/>
    <n v="0"/>
    <n v="0"/>
    <n v="0"/>
    <n v="5000"/>
    <x v="4124"/>
    <x v="0"/>
    <x v="0"/>
    <x v="0"/>
    <s v="01.25.04.22"/>
    <x v="7"/>
    <x v="3"/>
    <x v="3"/>
    <s v="Cultura"/>
    <s v="01.25.04"/>
    <s v="Cultura"/>
    <s v="01.25.04"/>
    <x v="4"/>
    <x v="0"/>
    <x v="2"/>
    <x v="2"/>
    <x v="0"/>
    <x v="1"/>
    <x v="0"/>
    <x v="0"/>
    <x v="5"/>
    <s v="2024-08-23"/>
    <x v="2"/>
    <n v="5000"/>
    <x v="0"/>
    <m/>
    <x v="0"/>
    <m/>
    <x v="113"/>
    <n v="100476148"/>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0"/>
    <n v="0"/>
    <n v="0"/>
    <n v="0"/>
    <n v="65000"/>
    <x v="4125"/>
    <x v="0"/>
    <x v="0"/>
    <x v="0"/>
    <s v="01.25.04.22"/>
    <x v="7"/>
    <x v="3"/>
    <x v="3"/>
    <s v="Cultura"/>
    <s v="01.25.04"/>
    <s v="Cultura"/>
    <s v="01.25.04"/>
    <x v="4"/>
    <x v="0"/>
    <x v="2"/>
    <x v="2"/>
    <x v="0"/>
    <x v="1"/>
    <x v="0"/>
    <x v="0"/>
    <x v="5"/>
    <s v="2024-08-23"/>
    <x v="2"/>
    <n v="65000"/>
    <x v="0"/>
    <m/>
    <x v="0"/>
    <m/>
    <x v="307"/>
    <n v="10047685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1"/>
    <n v="0"/>
    <n v="0"/>
    <n v="0"/>
    <n v="101024"/>
    <x v="4126"/>
    <x v="0"/>
    <x v="0"/>
    <x v="0"/>
    <s v="01.23.04.14"/>
    <x v="48"/>
    <x v="7"/>
    <x v="8"/>
    <s v="Ambiente"/>
    <s v="01.23.04"/>
    <s v="Ambiente"/>
    <s v="01.23.04"/>
    <x v="1"/>
    <x v="0"/>
    <x v="0"/>
    <x v="0"/>
    <x v="0"/>
    <x v="1"/>
    <x v="1"/>
    <x v="0"/>
    <x v="5"/>
    <s v="2024-08-27"/>
    <x v="2"/>
    <n v="101024"/>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de trabalhos dos espaço verdes realizados durante o mês de agosto de 2024, conforme anexo. "/>
  </r>
  <r>
    <x v="0"/>
    <n v="0"/>
    <n v="0"/>
    <n v="0"/>
    <n v="809"/>
    <x v="4127"/>
    <x v="0"/>
    <x v="0"/>
    <x v="0"/>
    <s v="03.16.27"/>
    <x v="59"/>
    <x v="0"/>
    <x v="0"/>
    <s v="Direção dos Assuntos Jurídicos, Fiscalização e Policia Municipal"/>
    <s v="03.16.27"/>
    <s v="Direção dos Assuntos Jurídicos, Fiscalização e Policia Municipal"/>
    <s v="03.16.27"/>
    <x v="28"/>
    <x v="0"/>
    <x v="0"/>
    <x v="0"/>
    <x v="0"/>
    <x v="0"/>
    <x v="0"/>
    <x v="0"/>
    <x v="5"/>
    <s v="2024-08-28"/>
    <x v="2"/>
    <n v="809"/>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8-2024"/>
  </r>
  <r>
    <x v="0"/>
    <n v="0"/>
    <n v="0"/>
    <n v="0"/>
    <n v="4219"/>
    <x v="4127"/>
    <x v="0"/>
    <x v="0"/>
    <x v="0"/>
    <s v="03.16.27"/>
    <x v="59"/>
    <x v="0"/>
    <x v="0"/>
    <s v="Direção dos Assuntos Jurídicos, Fiscalização e Policia Municipal"/>
    <s v="03.16.27"/>
    <s v="Direção dos Assuntos Jurídicos, Fiscalização e Policia Municipal"/>
    <s v="03.16.27"/>
    <x v="30"/>
    <x v="0"/>
    <x v="0"/>
    <x v="0"/>
    <x v="1"/>
    <x v="0"/>
    <x v="0"/>
    <x v="0"/>
    <x v="5"/>
    <s v="2024-08-28"/>
    <x v="2"/>
    <n v="4219"/>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8-2024"/>
  </r>
  <r>
    <x v="0"/>
    <n v="0"/>
    <n v="0"/>
    <n v="0"/>
    <n v="3095"/>
    <x v="4127"/>
    <x v="0"/>
    <x v="0"/>
    <x v="0"/>
    <s v="03.16.27"/>
    <x v="59"/>
    <x v="0"/>
    <x v="0"/>
    <s v="Direção dos Assuntos Jurídicos, Fiscalização e Policia Municipal"/>
    <s v="03.16.27"/>
    <s v="Direção dos Assuntos Jurídicos, Fiscalização e Policia Municipal"/>
    <s v="03.16.27"/>
    <x v="48"/>
    <x v="0"/>
    <x v="0"/>
    <x v="0"/>
    <x v="1"/>
    <x v="0"/>
    <x v="0"/>
    <x v="0"/>
    <x v="5"/>
    <s v="2024-08-28"/>
    <x v="2"/>
    <n v="3095"/>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8-2024"/>
  </r>
  <r>
    <x v="0"/>
    <n v="0"/>
    <n v="0"/>
    <n v="0"/>
    <n v="1079"/>
    <x v="4127"/>
    <x v="0"/>
    <x v="0"/>
    <x v="0"/>
    <s v="03.16.27"/>
    <x v="59"/>
    <x v="0"/>
    <x v="0"/>
    <s v="Direção dos Assuntos Jurídicos, Fiscalização e Policia Municipal"/>
    <s v="03.16.27"/>
    <s v="Direção dos Assuntos Jurídicos, Fiscalização e Policia Municipal"/>
    <s v="03.16.27"/>
    <x v="28"/>
    <x v="0"/>
    <x v="0"/>
    <x v="0"/>
    <x v="0"/>
    <x v="0"/>
    <x v="0"/>
    <x v="0"/>
    <x v="5"/>
    <s v="2024-08-28"/>
    <x v="2"/>
    <n v="1079"/>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8-2024"/>
  </r>
  <r>
    <x v="0"/>
    <n v="0"/>
    <n v="0"/>
    <n v="0"/>
    <n v="5627"/>
    <x v="4127"/>
    <x v="0"/>
    <x v="0"/>
    <x v="0"/>
    <s v="03.16.27"/>
    <x v="59"/>
    <x v="0"/>
    <x v="0"/>
    <s v="Direção dos Assuntos Jurídicos, Fiscalização e Policia Municipal"/>
    <s v="03.16.27"/>
    <s v="Direção dos Assuntos Jurídicos, Fiscalização e Policia Municipal"/>
    <s v="03.16.27"/>
    <x v="30"/>
    <x v="0"/>
    <x v="0"/>
    <x v="0"/>
    <x v="1"/>
    <x v="0"/>
    <x v="0"/>
    <x v="0"/>
    <x v="5"/>
    <s v="2024-08-28"/>
    <x v="2"/>
    <n v="5627"/>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8-2024"/>
  </r>
  <r>
    <x v="0"/>
    <n v="0"/>
    <n v="0"/>
    <n v="0"/>
    <n v="4128"/>
    <x v="4127"/>
    <x v="0"/>
    <x v="0"/>
    <x v="0"/>
    <s v="03.16.27"/>
    <x v="59"/>
    <x v="0"/>
    <x v="0"/>
    <s v="Direção dos Assuntos Jurídicos, Fiscalização e Policia Municipal"/>
    <s v="03.16.27"/>
    <s v="Direção dos Assuntos Jurídicos, Fiscalização e Policia Municipal"/>
    <s v="03.16.27"/>
    <x v="48"/>
    <x v="0"/>
    <x v="0"/>
    <x v="0"/>
    <x v="1"/>
    <x v="0"/>
    <x v="0"/>
    <x v="0"/>
    <x v="5"/>
    <s v="2024-08-28"/>
    <x v="2"/>
    <n v="4128"/>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8-2024"/>
  </r>
  <r>
    <x v="0"/>
    <n v="0"/>
    <n v="0"/>
    <n v="0"/>
    <n v="68"/>
    <x v="4127"/>
    <x v="0"/>
    <x v="0"/>
    <x v="0"/>
    <s v="03.16.27"/>
    <x v="59"/>
    <x v="0"/>
    <x v="0"/>
    <s v="Direção dos Assuntos Jurídicos, Fiscalização e Policia Municipal"/>
    <s v="03.16.27"/>
    <s v="Direção dos Assuntos Jurídicos, Fiscalização e Policia Municipal"/>
    <s v="03.16.27"/>
    <x v="28"/>
    <x v="0"/>
    <x v="0"/>
    <x v="0"/>
    <x v="0"/>
    <x v="0"/>
    <x v="0"/>
    <x v="0"/>
    <x v="5"/>
    <s v="2024-08-28"/>
    <x v="2"/>
    <n v="68"/>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8-2024"/>
  </r>
  <r>
    <x v="0"/>
    <n v="0"/>
    <n v="0"/>
    <n v="0"/>
    <n v="358"/>
    <x v="4127"/>
    <x v="0"/>
    <x v="0"/>
    <x v="0"/>
    <s v="03.16.27"/>
    <x v="59"/>
    <x v="0"/>
    <x v="0"/>
    <s v="Direção dos Assuntos Jurídicos, Fiscalização e Policia Municipal"/>
    <s v="03.16.27"/>
    <s v="Direção dos Assuntos Jurídicos, Fiscalização e Policia Municipal"/>
    <s v="03.16.27"/>
    <x v="30"/>
    <x v="0"/>
    <x v="0"/>
    <x v="0"/>
    <x v="1"/>
    <x v="0"/>
    <x v="0"/>
    <x v="0"/>
    <x v="5"/>
    <s v="2024-08-28"/>
    <x v="2"/>
    <n v="358"/>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8-2024"/>
  </r>
  <r>
    <x v="0"/>
    <n v="0"/>
    <n v="0"/>
    <n v="0"/>
    <n v="264"/>
    <x v="4127"/>
    <x v="0"/>
    <x v="0"/>
    <x v="0"/>
    <s v="03.16.27"/>
    <x v="59"/>
    <x v="0"/>
    <x v="0"/>
    <s v="Direção dos Assuntos Jurídicos, Fiscalização e Policia Municipal"/>
    <s v="03.16.27"/>
    <s v="Direção dos Assuntos Jurídicos, Fiscalização e Policia Municipal"/>
    <s v="03.16.27"/>
    <x v="48"/>
    <x v="0"/>
    <x v="0"/>
    <x v="0"/>
    <x v="1"/>
    <x v="0"/>
    <x v="0"/>
    <x v="0"/>
    <x v="5"/>
    <s v="2024-08-28"/>
    <x v="2"/>
    <n v="264"/>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8-2024"/>
  </r>
  <r>
    <x v="0"/>
    <n v="0"/>
    <n v="0"/>
    <n v="0"/>
    <n v="1934"/>
    <x v="4127"/>
    <x v="0"/>
    <x v="0"/>
    <x v="0"/>
    <s v="03.16.27"/>
    <x v="59"/>
    <x v="0"/>
    <x v="0"/>
    <s v="Direção dos Assuntos Jurídicos, Fiscalização e Policia Municipal"/>
    <s v="03.16.27"/>
    <s v="Direção dos Assuntos Jurídicos, Fiscalização e Policia Municipal"/>
    <s v="03.16.27"/>
    <x v="28"/>
    <x v="0"/>
    <x v="0"/>
    <x v="0"/>
    <x v="0"/>
    <x v="0"/>
    <x v="0"/>
    <x v="0"/>
    <x v="5"/>
    <s v="2024-08-28"/>
    <x v="2"/>
    <n v="1934"/>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8-2024"/>
  </r>
  <r>
    <x v="0"/>
    <n v="0"/>
    <n v="0"/>
    <n v="0"/>
    <n v="10084"/>
    <x v="4127"/>
    <x v="0"/>
    <x v="0"/>
    <x v="0"/>
    <s v="03.16.27"/>
    <x v="59"/>
    <x v="0"/>
    <x v="0"/>
    <s v="Direção dos Assuntos Jurídicos, Fiscalização e Policia Municipal"/>
    <s v="03.16.27"/>
    <s v="Direção dos Assuntos Jurídicos, Fiscalização e Policia Municipal"/>
    <s v="03.16.27"/>
    <x v="30"/>
    <x v="0"/>
    <x v="0"/>
    <x v="0"/>
    <x v="1"/>
    <x v="0"/>
    <x v="0"/>
    <x v="0"/>
    <x v="5"/>
    <s v="2024-08-28"/>
    <x v="2"/>
    <n v="10084"/>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8-2024"/>
  </r>
  <r>
    <x v="0"/>
    <n v="0"/>
    <n v="0"/>
    <n v="0"/>
    <n v="7395"/>
    <x v="4127"/>
    <x v="0"/>
    <x v="0"/>
    <x v="0"/>
    <s v="03.16.27"/>
    <x v="59"/>
    <x v="0"/>
    <x v="0"/>
    <s v="Direção dos Assuntos Jurídicos, Fiscalização e Policia Municipal"/>
    <s v="03.16.27"/>
    <s v="Direção dos Assuntos Jurídicos, Fiscalização e Policia Municipal"/>
    <s v="03.16.27"/>
    <x v="48"/>
    <x v="0"/>
    <x v="0"/>
    <x v="0"/>
    <x v="1"/>
    <x v="0"/>
    <x v="0"/>
    <x v="0"/>
    <x v="5"/>
    <s v="2024-08-28"/>
    <x v="2"/>
    <n v="7395"/>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8-2024"/>
  </r>
  <r>
    <x v="0"/>
    <n v="0"/>
    <n v="0"/>
    <n v="0"/>
    <n v="22964"/>
    <x v="4127"/>
    <x v="0"/>
    <x v="0"/>
    <x v="0"/>
    <s v="03.16.27"/>
    <x v="59"/>
    <x v="0"/>
    <x v="0"/>
    <s v="Direção dos Assuntos Jurídicos, Fiscalização e Policia Municipal"/>
    <s v="03.16.27"/>
    <s v="Direção dos Assuntos Jurídicos, Fiscalização e Policia Municipal"/>
    <s v="03.16.27"/>
    <x v="28"/>
    <x v="0"/>
    <x v="0"/>
    <x v="0"/>
    <x v="0"/>
    <x v="0"/>
    <x v="0"/>
    <x v="0"/>
    <x v="5"/>
    <s v="2024-08-28"/>
    <x v="2"/>
    <n v="22964"/>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8-2024"/>
  </r>
  <r>
    <x v="0"/>
    <n v="0"/>
    <n v="0"/>
    <n v="0"/>
    <n v="119712"/>
    <x v="4127"/>
    <x v="0"/>
    <x v="0"/>
    <x v="0"/>
    <s v="03.16.27"/>
    <x v="59"/>
    <x v="0"/>
    <x v="0"/>
    <s v="Direção dos Assuntos Jurídicos, Fiscalização e Policia Municipal"/>
    <s v="03.16.27"/>
    <s v="Direção dos Assuntos Jurídicos, Fiscalização e Policia Municipal"/>
    <s v="03.16.27"/>
    <x v="30"/>
    <x v="0"/>
    <x v="0"/>
    <x v="0"/>
    <x v="1"/>
    <x v="0"/>
    <x v="0"/>
    <x v="0"/>
    <x v="5"/>
    <s v="2024-08-28"/>
    <x v="2"/>
    <n v="119712"/>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8-2024"/>
  </r>
  <r>
    <x v="0"/>
    <n v="0"/>
    <n v="0"/>
    <n v="0"/>
    <n v="87780"/>
    <x v="4127"/>
    <x v="0"/>
    <x v="0"/>
    <x v="0"/>
    <s v="03.16.27"/>
    <x v="59"/>
    <x v="0"/>
    <x v="0"/>
    <s v="Direção dos Assuntos Jurídicos, Fiscalização e Policia Municipal"/>
    <s v="03.16.27"/>
    <s v="Direção dos Assuntos Jurídicos, Fiscalização e Policia Municipal"/>
    <s v="03.16.27"/>
    <x v="48"/>
    <x v="0"/>
    <x v="0"/>
    <x v="0"/>
    <x v="1"/>
    <x v="0"/>
    <x v="0"/>
    <x v="0"/>
    <x v="5"/>
    <s v="2024-08-28"/>
    <x v="2"/>
    <n v="87780"/>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8-2024"/>
  </r>
  <r>
    <x v="0"/>
    <n v="0"/>
    <n v="0"/>
    <n v="0"/>
    <n v="185949"/>
    <x v="4128"/>
    <x v="0"/>
    <x v="1"/>
    <x v="0"/>
    <s v="03.03.10"/>
    <x v="8"/>
    <x v="0"/>
    <x v="4"/>
    <s v="Receitas Da Câmara"/>
    <s v="03.03.10"/>
    <s v="Receitas Da Câmara"/>
    <s v="03.03.10"/>
    <x v="18"/>
    <x v="0"/>
    <x v="0"/>
    <x v="0"/>
    <x v="0"/>
    <x v="0"/>
    <x v="2"/>
    <x v="0"/>
    <x v="7"/>
    <s v="2024-09-05"/>
    <x v="2"/>
    <n v="1859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4129"/>
    <x v="0"/>
    <x v="1"/>
    <x v="0"/>
    <s v="03.03.10"/>
    <x v="8"/>
    <x v="0"/>
    <x v="4"/>
    <s v="Receitas Da Câmara"/>
    <s v="03.03.10"/>
    <s v="Receitas Da Câmara"/>
    <s v="03.03.10"/>
    <x v="8"/>
    <x v="0"/>
    <x v="3"/>
    <x v="3"/>
    <x v="0"/>
    <x v="0"/>
    <x v="2"/>
    <x v="0"/>
    <x v="7"/>
    <s v="2024-09-05"/>
    <x v="2"/>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4130"/>
    <x v="0"/>
    <x v="1"/>
    <x v="0"/>
    <s v="03.03.10"/>
    <x v="8"/>
    <x v="0"/>
    <x v="4"/>
    <s v="Receitas Da Câmara"/>
    <s v="03.03.10"/>
    <s v="Receitas Da Câmara"/>
    <s v="03.03.10"/>
    <x v="9"/>
    <x v="0"/>
    <x v="3"/>
    <x v="3"/>
    <x v="0"/>
    <x v="0"/>
    <x v="2"/>
    <x v="0"/>
    <x v="7"/>
    <s v="2024-09-05"/>
    <x v="2"/>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131"/>
    <x v="0"/>
    <x v="1"/>
    <x v="0"/>
    <s v="03.03.10"/>
    <x v="8"/>
    <x v="0"/>
    <x v="4"/>
    <s v="Receitas Da Câmara"/>
    <s v="03.03.10"/>
    <s v="Receitas Da Câmara"/>
    <s v="03.03.10"/>
    <x v="6"/>
    <x v="0"/>
    <x v="3"/>
    <x v="3"/>
    <x v="0"/>
    <x v="0"/>
    <x v="2"/>
    <x v="0"/>
    <x v="7"/>
    <s v="2024-09-05"/>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132"/>
    <x v="0"/>
    <x v="1"/>
    <x v="0"/>
    <s v="03.03.10"/>
    <x v="8"/>
    <x v="0"/>
    <x v="4"/>
    <s v="Receitas Da Câmara"/>
    <s v="03.03.10"/>
    <s v="Receitas Da Câmara"/>
    <s v="03.03.10"/>
    <x v="10"/>
    <x v="0"/>
    <x v="3"/>
    <x v="3"/>
    <x v="0"/>
    <x v="0"/>
    <x v="2"/>
    <x v="0"/>
    <x v="7"/>
    <s v="2024-09-05"/>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20"/>
    <x v="4133"/>
    <x v="0"/>
    <x v="1"/>
    <x v="0"/>
    <s v="03.03.10"/>
    <x v="8"/>
    <x v="0"/>
    <x v="4"/>
    <s v="Receitas Da Câmara"/>
    <s v="03.03.10"/>
    <s v="Receitas Da Câmara"/>
    <s v="03.03.10"/>
    <x v="13"/>
    <x v="0"/>
    <x v="3"/>
    <x v="3"/>
    <x v="0"/>
    <x v="0"/>
    <x v="2"/>
    <x v="0"/>
    <x v="7"/>
    <s v="2024-09-05"/>
    <x v="2"/>
    <n v="62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78212"/>
    <x v="4134"/>
    <x v="0"/>
    <x v="1"/>
    <x v="0"/>
    <s v="03.03.10"/>
    <x v="8"/>
    <x v="0"/>
    <x v="4"/>
    <s v="Receitas Da Câmara"/>
    <s v="03.03.10"/>
    <s v="Receitas Da Câmara"/>
    <s v="03.03.10"/>
    <x v="15"/>
    <x v="0"/>
    <x v="0"/>
    <x v="0"/>
    <x v="0"/>
    <x v="0"/>
    <x v="2"/>
    <x v="0"/>
    <x v="7"/>
    <s v="2024-09-05"/>
    <x v="2"/>
    <n v="77821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4135"/>
    <x v="0"/>
    <x v="1"/>
    <x v="0"/>
    <s v="03.03.10"/>
    <x v="8"/>
    <x v="0"/>
    <x v="4"/>
    <s v="Receitas Da Câmara"/>
    <s v="03.03.10"/>
    <s v="Receitas Da Câmara"/>
    <s v="03.03.10"/>
    <x v="11"/>
    <x v="0"/>
    <x v="0"/>
    <x v="5"/>
    <x v="0"/>
    <x v="0"/>
    <x v="2"/>
    <x v="0"/>
    <x v="7"/>
    <s v="2024-09-05"/>
    <x v="2"/>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4136"/>
    <x v="0"/>
    <x v="1"/>
    <x v="0"/>
    <s v="03.03.10"/>
    <x v="8"/>
    <x v="0"/>
    <x v="4"/>
    <s v="Receitas Da Câmara"/>
    <s v="03.03.10"/>
    <s v="Receitas Da Câmara"/>
    <s v="03.03.10"/>
    <x v="12"/>
    <x v="0"/>
    <x v="3"/>
    <x v="3"/>
    <x v="0"/>
    <x v="0"/>
    <x v="2"/>
    <x v="0"/>
    <x v="7"/>
    <s v="2024-09-05"/>
    <x v="2"/>
    <n v="402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750"/>
    <x v="4137"/>
    <x v="0"/>
    <x v="0"/>
    <x v="0"/>
    <s v="01.27.06.76"/>
    <x v="11"/>
    <x v="1"/>
    <x v="1"/>
    <s v="Requalificação Urbana e habitação"/>
    <s v="01.27.06"/>
    <s v="Requalificação Urbana e habitação"/>
    <s v="01.27.06"/>
    <x v="1"/>
    <x v="0"/>
    <x v="0"/>
    <x v="0"/>
    <x v="0"/>
    <x v="1"/>
    <x v="1"/>
    <x v="0"/>
    <x v="7"/>
    <s v="2024-09-19"/>
    <x v="2"/>
    <n v="675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prestação de serviços de controle das atividades das obras da requalificação urbana e ambiental de Dacalinha- Achada Monte, conforme anexo."/>
  </r>
  <r>
    <x v="1"/>
    <n v="0"/>
    <n v="0"/>
    <n v="0"/>
    <n v="38250"/>
    <x v="4137"/>
    <x v="0"/>
    <x v="0"/>
    <x v="0"/>
    <s v="01.27.06.76"/>
    <x v="11"/>
    <x v="1"/>
    <x v="1"/>
    <s v="Requalificação Urbana e habitação"/>
    <s v="01.27.06"/>
    <s v="Requalificação Urbana e habitação"/>
    <s v="01.27.06"/>
    <x v="1"/>
    <x v="0"/>
    <x v="0"/>
    <x v="0"/>
    <x v="0"/>
    <x v="1"/>
    <x v="1"/>
    <x v="0"/>
    <x v="7"/>
    <s v="2024-09-19"/>
    <x v="2"/>
    <n v="38250"/>
    <x v="0"/>
    <m/>
    <x v="0"/>
    <m/>
    <x v="64"/>
    <n v="100479575"/>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prestação de serviços de controle das atividades das obras da requalificação urbana e ambiental de Dacalinha- Achada Monte, conforme anexo."/>
  </r>
  <r>
    <x v="0"/>
    <n v="0"/>
    <n v="0"/>
    <n v="0"/>
    <n v="5000"/>
    <x v="4138"/>
    <x v="0"/>
    <x v="0"/>
    <x v="0"/>
    <s v="01.25.04.22"/>
    <x v="7"/>
    <x v="3"/>
    <x v="3"/>
    <s v="Cultura"/>
    <s v="01.25.04"/>
    <s v="Cultura"/>
    <s v="01.25.04"/>
    <x v="4"/>
    <x v="0"/>
    <x v="2"/>
    <x v="2"/>
    <x v="0"/>
    <x v="1"/>
    <x v="0"/>
    <x v="0"/>
    <x v="7"/>
    <s v="2024-09-27"/>
    <x v="2"/>
    <n v="5000"/>
    <x v="0"/>
    <m/>
    <x v="0"/>
    <m/>
    <x v="56"/>
    <n v="100433332"/>
    <x v="0"/>
    <x v="0"/>
    <s v="Atividades culturais e promoção da cultura no Concelho"/>
    <s v="ORI"/>
    <x v="0"/>
    <s v="ACPCC"/>
    <x v="0"/>
    <x v="0"/>
    <x v="0"/>
    <x v="0"/>
    <x v="0"/>
    <x v="0"/>
    <x v="0"/>
    <x v="0"/>
    <x v="0"/>
    <x v="0"/>
    <x v="0"/>
    <s v="Atividades culturais e promoção da cultura no Concelho"/>
    <x v="0"/>
    <x v="0"/>
    <x v="0"/>
    <x v="0"/>
    <x v="1"/>
    <x v="0"/>
    <x v="0"/>
    <x v="0"/>
    <x v="0"/>
    <x v="0"/>
    <x v="0"/>
    <x v="0"/>
    <s v="Ajuda de custo a favor do senhor Albertino de pina a sua deslocação em missão de serviço a cidade Velha e Praia nos dia 11 e 12 de Setembro, conforme justificativo em anexo.  "/>
  </r>
  <r>
    <x v="0"/>
    <n v="0"/>
    <n v="0"/>
    <n v="0"/>
    <n v="300500"/>
    <x v="4139"/>
    <x v="0"/>
    <x v="0"/>
    <x v="0"/>
    <s v="01.27.04.03"/>
    <x v="4"/>
    <x v="1"/>
    <x v="1"/>
    <s v="Infra-Estruturas e Transportes"/>
    <s v="01.27.04"/>
    <s v="Infra-Estruturas e Transportes"/>
    <s v="01.27.04"/>
    <x v="4"/>
    <x v="0"/>
    <x v="2"/>
    <x v="2"/>
    <x v="0"/>
    <x v="1"/>
    <x v="0"/>
    <x v="0"/>
    <x v="8"/>
    <s v="2024-10-17"/>
    <x v="3"/>
    <n v="300500"/>
    <x v="0"/>
    <m/>
    <x v="0"/>
    <m/>
    <x v="6"/>
    <n v="100474914"/>
    <x v="0"/>
    <x v="0"/>
    <s v="Plano de emergencia da epoca de chuvas"/>
    <s v="ORI"/>
    <x v="0"/>
    <m/>
    <x v="0"/>
    <x v="0"/>
    <x v="0"/>
    <x v="0"/>
    <x v="0"/>
    <x v="0"/>
    <x v="0"/>
    <x v="0"/>
    <x v="0"/>
    <x v="0"/>
    <x v="0"/>
    <s v="Plano de emergencia da epoca de chuvas"/>
    <x v="0"/>
    <x v="0"/>
    <x v="0"/>
    <x v="0"/>
    <x v="1"/>
    <x v="0"/>
    <x v="0"/>
    <x v="0"/>
    <x v="0"/>
    <x v="0"/>
    <x v="0"/>
    <x v="0"/>
    <s v="Pagamento a favor da Tesoureiro Municipal, referente despesa com pessoal no trabalho( plano Mitigação Época das Chuvas), conforme anexo."/>
  </r>
  <r>
    <x v="0"/>
    <n v="0"/>
    <n v="0"/>
    <n v="0"/>
    <n v="10000"/>
    <x v="4140"/>
    <x v="0"/>
    <x v="0"/>
    <x v="0"/>
    <s v="01.25.05.12"/>
    <x v="10"/>
    <x v="3"/>
    <x v="3"/>
    <s v="Saúde"/>
    <s v="01.25.05"/>
    <s v="Saúde"/>
    <s v="01.25.05"/>
    <x v="7"/>
    <x v="0"/>
    <x v="4"/>
    <x v="4"/>
    <x v="0"/>
    <x v="1"/>
    <x v="0"/>
    <x v="0"/>
    <x v="8"/>
    <s v="2024-10-23"/>
    <x v="3"/>
    <n v="10000"/>
    <x v="0"/>
    <m/>
    <x v="0"/>
    <m/>
    <x v="561"/>
    <n v="100476908"/>
    <x v="0"/>
    <x v="0"/>
    <s v="Promoção e Inclusão Social"/>
    <s v="ORI"/>
    <x v="0"/>
    <m/>
    <x v="0"/>
    <x v="0"/>
    <x v="0"/>
    <x v="0"/>
    <x v="0"/>
    <x v="0"/>
    <x v="0"/>
    <x v="0"/>
    <x v="0"/>
    <x v="0"/>
    <x v="0"/>
    <s v="Promoção e Inclusão Social"/>
    <x v="0"/>
    <x v="0"/>
    <x v="0"/>
    <x v="0"/>
    <x v="1"/>
    <x v="0"/>
    <x v="0"/>
    <x v="0"/>
    <x v="0"/>
    <x v="0"/>
    <x v="0"/>
    <x v="0"/>
    <s v="Apoio social a favor da Sra. Júlia Mendes Sanches Tavares para pagamento de energia, conforme anexo."/>
  </r>
  <r>
    <x v="0"/>
    <n v="0"/>
    <n v="0"/>
    <n v="0"/>
    <n v="906"/>
    <x v="3839"/>
    <x v="0"/>
    <x v="0"/>
    <x v="0"/>
    <s v="03.16.11"/>
    <x v="27"/>
    <x v="0"/>
    <x v="0"/>
    <s v="Direcção de Obras"/>
    <s v="03.16.11"/>
    <s v="Direcção de Obras"/>
    <s v="03.16.11"/>
    <x v="31"/>
    <x v="0"/>
    <x v="0"/>
    <x v="1"/>
    <x v="0"/>
    <x v="0"/>
    <x v="0"/>
    <x v="0"/>
    <x v="8"/>
    <s v="2024-10-23"/>
    <x v="3"/>
    <n v="906"/>
    <x v="0"/>
    <m/>
    <x v="0"/>
    <m/>
    <x v="19"/>
    <n v="100474706"/>
    <x v="0"/>
    <x v="6"/>
    <s v="Direcção de Obras"/>
    <s v="ORI"/>
    <x v="0"/>
    <m/>
    <x v="0"/>
    <x v="0"/>
    <x v="0"/>
    <x v="0"/>
    <x v="0"/>
    <x v="0"/>
    <x v="0"/>
    <x v="0"/>
    <x v="0"/>
    <x v="0"/>
    <x v="0"/>
    <s v="Direcção de Obras"/>
    <x v="0"/>
    <x v="0"/>
    <x v="0"/>
    <x v="0"/>
    <x v="0"/>
    <x v="0"/>
    <x v="0"/>
    <x v="0"/>
    <x v="0"/>
    <x v="0"/>
    <x v="6"/>
    <x v="0"/>
    <s v="Pagamento de salário referente a 10-2024"/>
  </r>
  <r>
    <x v="0"/>
    <n v="0"/>
    <n v="0"/>
    <n v="0"/>
    <n v="29"/>
    <x v="3839"/>
    <x v="0"/>
    <x v="0"/>
    <x v="0"/>
    <s v="03.16.11"/>
    <x v="27"/>
    <x v="0"/>
    <x v="0"/>
    <s v="Direcção de Obras"/>
    <s v="03.16.11"/>
    <s v="Direcção de Obras"/>
    <s v="03.16.11"/>
    <x v="29"/>
    <x v="0"/>
    <x v="0"/>
    <x v="0"/>
    <x v="0"/>
    <x v="0"/>
    <x v="0"/>
    <x v="0"/>
    <x v="8"/>
    <s v="2024-10-23"/>
    <x v="3"/>
    <n v="29"/>
    <x v="0"/>
    <m/>
    <x v="0"/>
    <m/>
    <x v="19"/>
    <n v="100474706"/>
    <x v="0"/>
    <x v="6"/>
    <s v="Direcção de Obras"/>
    <s v="ORI"/>
    <x v="0"/>
    <m/>
    <x v="0"/>
    <x v="0"/>
    <x v="0"/>
    <x v="0"/>
    <x v="0"/>
    <x v="0"/>
    <x v="0"/>
    <x v="0"/>
    <x v="0"/>
    <x v="0"/>
    <x v="0"/>
    <s v="Direcção de Obras"/>
    <x v="0"/>
    <x v="0"/>
    <x v="0"/>
    <x v="0"/>
    <x v="0"/>
    <x v="0"/>
    <x v="0"/>
    <x v="0"/>
    <x v="0"/>
    <x v="0"/>
    <x v="6"/>
    <x v="0"/>
    <s v="Pagamento de salário referente a 10-2024"/>
  </r>
  <r>
    <x v="0"/>
    <n v="0"/>
    <n v="0"/>
    <n v="0"/>
    <n v="3494"/>
    <x v="3839"/>
    <x v="0"/>
    <x v="0"/>
    <x v="0"/>
    <s v="03.16.11"/>
    <x v="27"/>
    <x v="0"/>
    <x v="0"/>
    <s v="Direcção de Obras"/>
    <s v="03.16.11"/>
    <s v="Direcção de Obras"/>
    <s v="03.16.11"/>
    <x v="28"/>
    <x v="0"/>
    <x v="0"/>
    <x v="0"/>
    <x v="0"/>
    <x v="0"/>
    <x v="0"/>
    <x v="0"/>
    <x v="8"/>
    <s v="2024-10-23"/>
    <x v="3"/>
    <n v="3494"/>
    <x v="0"/>
    <m/>
    <x v="0"/>
    <m/>
    <x v="19"/>
    <n v="100474706"/>
    <x v="0"/>
    <x v="6"/>
    <s v="Direcção de Obras"/>
    <s v="ORI"/>
    <x v="0"/>
    <m/>
    <x v="0"/>
    <x v="0"/>
    <x v="0"/>
    <x v="0"/>
    <x v="0"/>
    <x v="0"/>
    <x v="0"/>
    <x v="0"/>
    <x v="0"/>
    <x v="0"/>
    <x v="0"/>
    <s v="Direcção de Obras"/>
    <x v="0"/>
    <x v="0"/>
    <x v="0"/>
    <x v="0"/>
    <x v="0"/>
    <x v="0"/>
    <x v="0"/>
    <x v="0"/>
    <x v="0"/>
    <x v="0"/>
    <x v="6"/>
    <x v="0"/>
    <s v="Pagamento de salário referente a 10-2024"/>
  </r>
  <r>
    <x v="0"/>
    <n v="0"/>
    <n v="0"/>
    <n v="0"/>
    <n v="21250"/>
    <x v="3839"/>
    <x v="0"/>
    <x v="0"/>
    <x v="0"/>
    <s v="03.16.11"/>
    <x v="27"/>
    <x v="0"/>
    <x v="0"/>
    <s v="Direcção de Obras"/>
    <s v="03.16.11"/>
    <s v="Direcção de Obras"/>
    <s v="03.16.11"/>
    <x v="30"/>
    <x v="0"/>
    <x v="0"/>
    <x v="0"/>
    <x v="1"/>
    <x v="0"/>
    <x v="0"/>
    <x v="0"/>
    <x v="8"/>
    <s v="2024-10-23"/>
    <x v="3"/>
    <n v="21250"/>
    <x v="0"/>
    <m/>
    <x v="0"/>
    <m/>
    <x v="19"/>
    <n v="100474706"/>
    <x v="0"/>
    <x v="6"/>
    <s v="Direcção de Obras"/>
    <s v="ORI"/>
    <x v="0"/>
    <m/>
    <x v="0"/>
    <x v="0"/>
    <x v="0"/>
    <x v="0"/>
    <x v="0"/>
    <x v="0"/>
    <x v="0"/>
    <x v="0"/>
    <x v="0"/>
    <x v="0"/>
    <x v="0"/>
    <s v="Direcção de Obras"/>
    <x v="0"/>
    <x v="0"/>
    <x v="0"/>
    <x v="0"/>
    <x v="0"/>
    <x v="0"/>
    <x v="0"/>
    <x v="0"/>
    <x v="0"/>
    <x v="0"/>
    <x v="6"/>
    <x v="0"/>
    <s v="Pagamento de salário referente a 10-2024"/>
  </r>
  <r>
    <x v="0"/>
    <n v="0"/>
    <n v="0"/>
    <n v="0"/>
    <n v="24780"/>
    <x v="3839"/>
    <x v="0"/>
    <x v="0"/>
    <x v="0"/>
    <s v="03.16.11"/>
    <x v="27"/>
    <x v="0"/>
    <x v="0"/>
    <s v="Direcção de Obras"/>
    <s v="03.16.11"/>
    <s v="Direcção de Obras"/>
    <s v="03.16.11"/>
    <x v="48"/>
    <x v="0"/>
    <x v="0"/>
    <x v="0"/>
    <x v="1"/>
    <x v="0"/>
    <x v="0"/>
    <x v="0"/>
    <x v="8"/>
    <s v="2024-10-23"/>
    <x v="3"/>
    <n v="24780"/>
    <x v="0"/>
    <m/>
    <x v="0"/>
    <m/>
    <x v="19"/>
    <n v="100474706"/>
    <x v="0"/>
    <x v="6"/>
    <s v="Direcção de Obras"/>
    <s v="ORI"/>
    <x v="0"/>
    <m/>
    <x v="0"/>
    <x v="0"/>
    <x v="0"/>
    <x v="0"/>
    <x v="0"/>
    <x v="0"/>
    <x v="0"/>
    <x v="0"/>
    <x v="0"/>
    <x v="0"/>
    <x v="0"/>
    <s v="Direcção de Obras"/>
    <x v="0"/>
    <x v="0"/>
    <x v="0"/>
    <x v="0"/>
    <x v="0"/>
    <x v="0"/>
    <x v="0"/>
    <x v="0"/>
    <x v="0"/>
    <x v="0"/>
    <x v="6"/>
    <x v="0"/>
    <s v="Pagamento de salário referente a 10-2024"/>
  </r>
  <r>
    <x v="0"/>
    <n v="0"/>
    <n v="0"/>
    <n v="0"/>
    <n v="9066"/>
    <x v="3839"/>
    <x v="0"/>
    <x v="0"/>
    <x v="0"/>
    <s v="03.16.11"/>
    <x v="27"/>
    <x v="0"/>
    <x v="0"/>
    <s v="Direcção de Obras"/>
    <s v="03.16.11"/>
    <s v="Direcção de Obras"/>
    <s v="03.16.11"/>
    <x v="49"/>
    <x v="0"/>
    <x v="0"/>
    <x v="0"/>
    <x v="1"/>
    <x v="0"/>
    <x v="0"/>
    <x v="0"/>
    <x v="8"/>
    <s v="2024-10-23"/>
    <x v="3"/>
    <n v="9066"/>
    <x v="0"/>
    <m/>
    <x v="0"/>
    <m/>
    <x v="19"/>
    <n v="100474706"/>
    <x v="0"/>
    <x v="6"/>
    <s v="Direcção de Obras"/>
    <s v="ORI"/>
    <x v="0"/>
    <m/>
    <x v="0"/>
    <x v="0"/>
    <x v="0"/>
    <x v="0"/>
    <x v="0"/>
    <x v="0"/>
    <x v="0"/>
    <x v="0"/>
    <x v="0"/>
    <x v="0"/>
    <x v="0"/>
    <s v="Direcção de Obras"/>
    <x v="0"/>
    <x v="0"/>
    <x v="0"/>
    <x v="0"/>
    <x v="0"/>
    <x v="0"/>
    <x v="0"/>
    <x v="0"/>
    <x v="0"/>
    <x v="0"/>
    <x v="6"/>
    <x v="0"/>
    <s v="Pagamento de salário referente a 10-2024"/>
  </r>
  <r>
    <x v="0"/>
    <n v="0"/>
    <n v="0"/>
    <n v="0"/>
    <n v="10374"/>
    <x v="3839"/>
    <x v="0"/>
    <x v="0"/>
    <x v="0"/>
    <s v="03.16.11"/>
    <x v="27"/>
    <x v="0"/>
    <x v="0"/>
    <s v="Direcção de Obras"/>
    <s v="03.16.11"/>
    <s v="Direcção de Obras"/>
    <s v="03.16.11"/>
    <x v="31"/>
    <x v="0"/>
    <x v="0"/>
    <x v="1"/>
    <x v="0"/>
    <x v="0"/>
    <x v="0"/>
    <x v="0"/>
    <x v="8"/>
    <s v="2024-10-23"/>
    <x v="3"/>
    <n v="10374"/>
    <x v="0"/>
    <m/>
    <x v="0"/>
    <m/>
    <x v="6"/>
    <n v="100474914"/>
    <x v="0"/>
    <x v="0"/>
    <s v="Direcção de Obras"/>
    <s v="ORI"/>
    <x v="0"/>
    <m/>
    <x v="0"/>
    <x v="0"/>
    <x v="0"/>
    <x v="0"/>
    <x v="0"/>
    <x v="0"/>
    <x v="0"/>
    <x v="0"/>
    <x v="0"/>
    <x v="0"/>
    <x v="0"/>
    <s v="Direcção de Obras"/>
    <x v="0"/>
    <x v="0"/>
    <x v="0"/>
    <x v="0"/>
    <x v="0"/>
    <x v="0"/>
    <x v="0"/>
    <x v="0"/>
    <x v="0"/>
    <x v="0"/>
    <x v="0"/>
    <x v="0"/>
    <s v="Pagamento de salário referente a 10-2024"/>
  </r>
  <r>
    <x v="0"/>
    <n v="0"/>
    <n v="0"/>
    <n v="0"/>
    <n v="342"/>
    <x v="3839"/>
    <x v="0"/>
    <x v="0"/>
    <x v="0"/>
    <s v="03.16.11"/>
    <x v="27"/>
    <x v="0"/>
    <x v="0"/>
    <s v="Direcção de Obras"/>
    <s v="03.16.11"/>
    <s v="Direcção de Obras"/>
    <s v="03.16.11"/>
    <x v="29"/>
    <x v="0"/>
    <x v="0"/>
    <x v="0"/>
    <x v="0"/>
    <x v="0"/>
    <x v="0"/>
    <x v="0"/>
    <x v="8"/>
    <s v="2024-10-23"/>
    <x v="3"/>
    <n v="342"/>
    <x v="0"/>
    <m/>
    <x v="0"/>
    <m/>
    <x v="6"/>
    <n v="100474914"/>
    <x v="0"/>
    <x v="0"/>
    <s v="Direcção de Obras"/>
    <s v="ORI"/>
    <x v="0"/>
    <m/>
    <x v="0"/>
    <x v="0"/>
    <x v="0"/>
    <x v="0"/>
    <x v="0"/>
    <x v="0"/>
    <x v="0"/>
    <x v="0"/>
    <x v="0"/>
    <x v="0"/>
    <x v="0"/>
    <s v="Direcção de Obras"/>
    <x v="0"/>
    <x v="0"/>
    <x v="0"/>
    <x v="0"/>
    <x v="0"/>
    <x v="0"/>
    <x v="0"/>
    <x v="0"/>
    <x v="0"/>
    <x v="0"/>
    <x v="0"/>
    <x v="0"/>
    <s v="Pagamento de salário referente a 10-2024"/>
  </r>
  <r>
    <x v="0"/>
    <n v="0"/>
    <n v="0"/>
    <n v="0"/>
    <n v="39995"/>
    <x v="3839"/>
    <x v="0"/>
    <x v="0"/>
    <x v="0"/>
    <s v="03.16.11"/>
    <x v="27"/>
    <x v="0"/>
    <x v="0"/>
    <s v="Direcção de Obras"/>
    <s v="03.16.11"/>
    <s v="Direcção de Obras"/>
    <s v="03.16.11"/>
    <x v="28"/>
    <x v="0"/>
    <x v="0"/>
    <x v="0"/>
    <x v="0"/>
    <x v="0"/>
    <x v="0"/>
    <x v="0"/>
    <x v="8"/>
    <s v="2024-10-23"/>
    <x v="3"/>
    <n v="39995"/>
    <x v="0"/>
    <m/>
    <x v="0"/>
    <m/>
    <x v="6"/>
    <n v="100474914"/>
    <x v="0"/>
    <x v="0"/>
    <s v="Direcção de Obras"/>
    <s v="ORI"/>
    <x v="0"/>
    <m/>
    <x v="0"/>
    <x v="0"/>
    <x v="0"/>
    <x v="0"/>
    <x v="0"/>
    <x v="0"/>
    <x v="0"/>
    <x v="0"/>
    <x v="0"/>
    <x v="0"/>
    <x v="0"/>
    <s v="Direcção de Obras"/>
    <x v="0"/>
    <x v="0"/>
    <x v="0"/>
    <x v="0"/>
    <x v="0"/>
    <x v="0"/>
    <x v="0"/>
    <x v="0"/>
    <x v="0"/>
    <x v="0"/>
    <x v="0"/>
    <x v="0"/>
    <s v="Pagamento de salário referente a 10-2024"/>
  </r>
  <r>
    <x v="0"/>
    <n v="0"/>
    <n v="0"/>
    <n v="0"/>
    <n v="243179"/>
    <x v="3839"/>
    <x v="0"/>
    <x v="0"/>
    <x v="0"/>
    <s v="03.16.11"/>
    <x v="27"/>
    <x v="0"/>
    <x v="0"/>
    <s v="Direcção de Obras"/>
    <s v="03.16.11"/>
    <s v="Direcção de Obras"/>
    <s v="03.16.11"/>
    <x v="30"/>
    <x v="0"/>
    <x v="0"/>
    <x v="0"/>
    <x v="1"/>
    <x v="0"/>
    <x v="0"/>
    <x v="0"/>
    <x v="8"/>
    <s v="2024-10-23"/>
    <x v="3"/>
    <n v="243179"/>
    <x v="0"/>
    <m/>
    <x v="0"/>
    <m/>
    <x v="6"/>
    <n v="100474914"/>
    <x v="0"/>
    <x v="0"/>
    <s v="Direcção de Obras"/>
    <s v="ORI"/>
    <x v="0"/>
    <m/>
    <x v="0"/>
    <x v="0"/>
    <x v="0"/>
    <x v="0"/>
    <x v="0"/>
    <x v="0"/>
    <x v="0"/>
    <x v="0"/>
    <x v="0"/>
    <x v="0"/>
    <x v="0"/>
    <s v="Direcção de Obras"/>
    <x v="0"/>
    <x v="0"/>
    <x v="0"/>
    <x v="0"/>
    <x v="0"/>
    <x v="0"/>
    <x v="0"/>
    <x v="0"/>
    <x v="0"/>
    <x v="0"/>
    <x v="0"/>
    <x v="0"/>
    <s v="Pagamento de salário referente a 10-2024"/>
  </r>
  <r>
    <x v="0"/>
    <n v="0"/>
    <n v="0"/>
    <n v="0"/>
    <n v="283564"/>
    <x v="3839"/>
    <x v="0"/>
    <x v="0"/>
    <x v="0"/>
    <s v="03.16.11"/>
    <x v="27"/>
    <x v="0"/>
    <x v="0"/>
    <s v="Direcção de Obras"/>
    <s v="03.16.11"/>
    <s v="Direcção de Obras"/>
    <s v="03.16.11"/>
    <x v="48"/>
    <x v="0"/>
    <x v="0"/>
    <x v="0"/>
    <x v="1"/>
    <x v="0"/>
    <x v="0"/>
    <x v="0"/>
    <x v="8"/>
    <s v="2024-10-23"/>
    <x v="3"/>
    <n v="283564"/>
    <x v="0"/>
    <m/>
    <x v="0"/>
    <m/>
    <x v="6"/>
    <n v="100474914"/>
    <x v="0"/>
    <x v="0"/>
    <s v="Direcção de Obras"/>
    <s v="ORI"/>
    <x v="0"/>
    <m/>
    <x v="0"/>
    <x v="0"/>
    <x v="0"/>
    <x v="0"/>
    <x v="0"/>
    <x v="0"/>
    <x v="0"/>
    <x v="0"/>
    <x v="0"/>
    <x v="0"/>
    <x v="0"/>
    <s v="Direcção de Obras"/>
    <x v="0"/>
    <x v="0"/>
    <x v="0"/>
    <x v="0"/>
    <x v="0"/>
    <x v="0"/>
    <x v="0"/>
    <x v="0"/>
    <x v="0"/>
    <x v="0"/>
    <x v="0"/>
    <x v="0"/>
    <s v="Pagamento de salário referente a 10-2024"/>
  </r>
  <r>
    <x v="0"/>
    <n v="0"/>
    <n v="0"/>
    <n v="0"/>
    <n v="103695"/>
    <x v="3839"/>
    <x v="0"/>
    <x v="0"/>
    <x v="0"/>
    <s v="03.16.11"/>
    <x v="27"/>
    <x v="0"/>
    <x v="0"/>
    <s v="Direcção de Obras"/>
    <s v="03.16.11"/>
    <s v="Direcção de Obras"/>
    <s v="03.16.11"/>
    <x v="49"/>
    <x v="0"/>
    <x v="0"/>
    <x v="0"/>
    <x v="1"/>
    <x v="0"/>
    <x v="0"/>
    <x v="0"/>
    <x v="8"/>
    <s v="2024-10-23"/>
    <x v="3"/>
    <n v="103695"/>
    <x v="0"/>
    <m/>
    <x v="0"/>
    <m/>
    <x v="6"/>
    <n v="100474914"/>
    <x v="0"/>
    <x v="0"/>
    <s v="Direcção de Obras"/>
    <s v="ORI"/>
    <x v="0"/>
    <m/>
    <x v="0"/>
    <x v="0"/>
    <x v="0"/>
    <x v="0"/>
    <x v="0"/>
    <x v="0"/>
    <x v="0"/>
    <x v="0"/>
    <x v="0"/>
    <x v="0"/>
    <x v="0"/>
    <s v="Direcção de Obras"/>
    <x v="0"/>
    <x v="0"/>
    <x v="0"/>
    <x v="0"/>
    <x v="0"/>
    <x v="0"/>
    <x v="0"/>
    <x v="0"/>
    <x v="0"/>
    <x v="0"/>
    <x v="0"/>
    <x v="0"/>
    <s v="Pagamento de salário referente a 10-2024"/>
  </r>
  <r>
    <x v="0"/>
    <n v="0"/>
    <n v="0"/>
    <n v="0"/>
    <n v="82800"/>
    <x v="4141"/>
    <x v="0"/>
    <x v="0"/>
    <x v="0"/>
    <s v="01.25.01.10"/>
    <x v="33"/>
    <x v="3"/>
    <x v="3"/>
    <s v="Educação"/>
    <s v="01.25.01"/>
    <s v="Educação"/>
    <s v="01.25.01"/>
    <x v="4"/>
    <x v="0"/>
    <x v="2"/>
    <x v="2"/>
    <x v="0"/>
    <x v="1"/>
    <x v="0"/>
    <x v="0"/>
    <x v="8"/>
    <s v="2024-10-25"/>
    <x v="3"/>
    <n v="82800"/>
    <x v="0"/>
    <m/>
    <x v="0"/>
    <m/>
    <x v="22"/>
    <n v="100478657"/>
    <x v="0"/>
    <x v="0"/>
    <s v="Transporte escolar"/>
    <s v="ORI"/>
    <x v="0"/>
    <m/>
    <x v="0"/>
    <x v="0"/>
    <x v="0"/>
    <x v="0"/>
    <x v="0"/>
    <x v="0"/>
    <x v="0"/>
    <x v="0"/>
    <x v="0"/>
    <x v="0"/>
    <x v="0"/>
    <s v="Transporte escolar"/>
    <x v="0"/>
    <x v="0"/>
    <x v="0"/>
    <x v="0"/>
    <x v="1"/>
    <x v="0"/>
    <x v="0"/>
    <x v="0"/>
    <x v="0"/>
    <x v="0"/>
    <x v="0"/>
    <x v="0"/>
    <s v="Pagamento a favor da Translux Comercio E Serviços, referente serviços de aluguer da viatura para prestação de serviços de transporte escolar da CMSM, conforme anexo.  "/>
  </r>
  <r>
    <x v="0"/>
    <n v="0"/>
    <n v="0"/>
    <n v="0"/>
    <n v="23000"/>
    <x v="4142"/>
    <x v="0"/>
    <x v="0"/>
    <x v="0"/>
    <s v="01.25.01.10"/>
    <x v="33"/>
    <x v="3"/>
    <x v="3"/>
    <s v="Educação"/>
    <s v="01.25.01"/>
    <s v="Educação"/>
    <s v="01.25.01"/>
    <x v="4"/>
    <x v="0"/>
    <x v="2"/>
    <x v="2"/>
    <x v="0"/>
    <x v="1"/>
    <x v="0"/>
    <x v="0"/>
    <x v="8"/>
    <s v="2024-10-25"/>
    <x v="3"/>
    <n v="23000"/>
    <x v="0"/>
    <m/>
    <x v="0"/>
    <m/>
    <x v="22"/>
    <n v="100478657"/>
    <x v="0"/>
    <x v="0"/>
    <s v="Transporte escolar"/>
    <s v="ORI"/>
    <x v="0"/>
    <m/>
    <x v="0"/>
    <x v="0"/>
    <x v="0"/>
    <x v="0"/>
    <x v="0"/>
    <x v="0"/>
    <x v="0"/>
    <x v="0"/>
    <x v="0"/>
    <x v="0"/>
    <x v="0"/>
    <s v="Transporte escolar"/>
    <x v="0"/>
    <x v="0"/>
    <x v="0"/>
    <x v="0"/>
    <x v="1"/>
    <x v="0"/>
    <x v="0"/>
    <x v="0"/>
    <x v="0"/>
    <x v="0"/>
    <x v="0"/>
    <x v="0"/>
    <s v="Pagamento a favor da Translux Comercio E Serviços, referente serviços de ratificação de polia de travão e reparação de bomba de travão da viatura ST-76-QP afeto ao transporte escolar da CMSM, conforme anexo.  "/>
  </r>
  <r>
    <x v="0"/>
    <n v="0"/>
    <n v="0"/>
    <n v="0"/>
    <n v="4000"/>
    <x v="4143"/>
    <x v="0"/>
    <x v="0"/>
    <x v="0"/>
    <s v="03.16.15"/>
    <x v="0"/>
    <x v="0"/>
    <x v="0"/>
    <s v="Direção Financeira"/>
    <s v="03.16.15"/>
    <s v="Direção Financeira"/>
    <s v="03.16.15"/>
    <x v="39"/>
    <x v="0"/>
    <x v="0"/>
    <x v="1"/>
    <x v="1"/>
    <x v="0"/>
    <x v="0"/>
    <x v="0"/>
    <x v="8"/>
    <s v="2024-10-31"/>
    <x v="3"/>
    <n v="4000"/>
    <x v="0"/>
    <m/>
    <x v="0"/>
    <m/>
    <x v="47"/>
    <n v="100479698"/>
    <x v="0"/>
    <x v="0"/>
    <s v="Direção Financeira"/>
    <s v="ORI"/>
    <x v="0"/>
    <m/>
    <x v="0"/>
    <x v="0"/>
    <x v="0"/>
    <x v="0"/>
    <x v="0"/>
    <x v="0"/>
    <x v="0"/>
    <x v="0"/>
    <x v="0"/>
    <x v="0"/>
    <x v="0"/>
    <s v="Direção Financeira"/>
    <x v="0"/>
    <x v="0"/>
    <x v="0"/>
    <x v="0"/>
    <x v="0"/>
    <x v="0"/>
    <x v="0"/>
    <x v="0"/>
    <x v="0"/>
    <x v="0"/>
    <x v="0"/>
    <x v="0"/>
    <s v="Pagamento a favor EDECV, referente a recarga de energia elétrica, no jardim infantil de Porta Verde, confrome anexo."/>
  </r>
  <r>
    <x v="0"/>
    <n v="0"/>
    <n v="0"/>
    <n v="0"/>
    <n v="12000"/>
    <x v="4144"/>
    <x v="0"/>
    <x v="0"/>
    <x v="0"/>
    <s v="03.16.15"/>
    <x v="0"/>
    <x v="0"/>
    <x v="0"/>
    <s v="Direção Financeira"/>
    <s v="03.16.15"/>
    <s v="Direção Financeira"/>
    <s v="03.16.15"/>
    <x v="74"/>
    <x v="0"/>
    <x v="0"/>
    <x v="0"/>
    <x v="0"/>
    <x v="0"/>
    <x v="0"/>
    <x v="0"/>
    <x v="8"/>
    <s v="2024-10-31"/>
    <x v="3"/>
    <n v="12000"/>
    <x v="0"/>
    <m/>
    <x v="0"/>
    <m/>
    <x v="200"/>
    <n v="100477943"/>
    <x v="0"/>
    <x v="0"/>
    <s v="Direção Financeira"/>
    <s v="ORI"/>
    <x v="0"/>
    <m/>
    <x v="0"/>
    <x v="0"/>
    <x v="0"/>
    <x v="0"/>
    <x v="0"/>
    <x v="0"/>
    <x v="0"/>
    <x v="0"/>
    <x v="0"/>
    <x v="0"/>
    <x v="0"/>
    <s v="Direção Financeira"/>
    <x v="0"/>
    <x v="0"/>
    <x v="0"/>
    <x v="0"/>
    <x v="0"/>
    <x v="0"/>
    <x v="0"/>
    <x v="0"/>
    <x v="0"/>
    <x v="0"/>
    <x v="0"/>
    <x v="0"/>
    <s v="Pagamento a favor Sun,Lda, referente a aquisição de 40 lâmpadas LED para trabalhos da melhoria da iluminação da Praça Publica do Porto Calheta, conforme anexo.  "/>
  </r>
  <r>
    <x v="0"/>
    <n v="0"/>
    <n v="0"/>
    <n v="0"/>
    <n v="3500"/>
    <x v="4145"/>
    <x v="0"/>
    <x v="0"/>
    <x v="0"/>
    <s v="03.16.15"/>
    <x v="0"/>
    <x v="0"/>
    <x v="0"/>
    <s v="Direção Financeira"/>
    <s v="03.16.15"/>
    <s v="Direção Financeira"/>
    <s v="03.16.15"/>
    <x v="53"/>
    <x v="0"/>
    <x v="0"/>
    <x v="0"/>
    <x v="0"/>
    <x v="0"/>
    <x v="0"/>
    <x v="0"/>
    <x v="10"/>
    <s v="2024-11-04"/>
    <x v="3"/>
    <n v="3500"/>
    <x v="0"/>
    <m/>
    <x v="0"/>
    <m/>
    <x v="562"/>
    <n v="100478316"/>
    <x v="0"/>
    <x v="0"/>
    <s v="Direção Financeira"/>
    <s v="ORI"/>
    <x v="0"/>
    <m/>
    <x v="0"/>
    <x v="0"/>
    <x v="0"/>
    <x v="0"/>
    <x v="0"/>
    <x v="0"/>
    <x v="0"/>
    <x v="0"/>
    <x v="0"/>
    <x v="0"/>
    <x v="0"/>
    <s v="Direção Financeira"/>
    <x v="0"/>
    <x v="0"/>
    <x v="0"/>
    <x v="0"/>
    <x v="0"/>
    <x v="0"/>
    <x v="0"/>
    <x v="0"/>
    <x v="0"/>
    <x v="0"/>
    <x v="0"/>
    <x v="0"/>
    <s v="Pagamento a favor da Sra. Cezaltina Antonio Rodrigues, referente ao um par de sapato que fi entregue ao coveiro do Cemitério de Achada Bolanha, Carlos Alberto conforme anexo."/>
  </r>
  <r>
    <x v="0"/>
    <n v="0"/>
    <n v="0"/>
    <n v="0"/>
    <n v="16016"/>
    <x v="4146"/>
    <x v="0"/>
    <x v="0"/>
    <x v="0"/>
    <s v="01.27.02.11"/>
    <x v="18"/>
    <x v="1"/>
    <x v="1"/>
    <s v="Saneamento básico"/>
    <s v="01.27.02"/>
    <s v="Saneamento básico"/>
    <s v="01.27.02"/>
    <x v="4"/>
    <x v="0"/>
    <x v="2"/>
    <x v="2"/>
    <x v="0"/>
    <x v="1"/>
    <x v="0"/>
    <x v="0"/>
    <x v="10"/>
    <s v="2024-11-04"/>
    <x v="3"/>
    <n v="16016"/>
    <x v="0"/>
    <m/>
    <x v="0"/>
    <m/>
    <x v="563"/>
    <n v="100476770"/>
    <x v="0"/>
    <x v="0"/>
    <s v="Reforço do saneamento básico"/>
    <s v="ORI"/>
    <x v="0"/>
    <m/>
    <x v="0"/>
    <x v="0"/>
    <x v="0"/>
    <x v="0"/>
    <x v="0"/>
    <x v="0"/>
    <x v="0"/>
    <x v="0"/>
    <x v="0"/>
    <x v="0"/>
    <x v="0"/>
    <s v="Reforço do saneamento básico"/>
    <x v="0"/>
    <x v="0"/>
    <x v="0"/>
    <x v="0"/>
    <x v="1"/>
    <x v="0"/>
    <x v="0"/>
    <x v="0"/>
    <x v="0"/>
    <x v="0"/>
    <x v="0"/>
    <x v="0"/>
    <s v="Gratificação referente a monda feita no cemitério de Ponta Verde, conforme proposta em anexo"/>
  </r>
  <r>
    <x v="0"/>
    <n v="0"/>
    <n v="0"/>
    <n v="0"/>
    <n v="2000"/>
    <x v="4147"/>
    <x v="0"/>
    <x v="0"/>
    <x v="0"/>
    <s v="03.16.15"/>
    <x v="0"/>
    <x v="0"/>
    <x v="0"/>
    <s v="Direção Financeira"/>
    <s v="03.16.15"/>
    <s v="Direção Financeira"/>
    <s v="03.16.15"/>
    <x v="41"/>
    <x v="0"/>
    <x v="0"/>
    <x v="1"/>
    <x v="0"/>
    <x v="0"/>
    <x v="0"/>
    <x v="0"/>
    <x v="10"/>
    <s v="2024-11-04"/>
    <x v="3"/>
    <n v="2000"/>
    <x v="0"/>
    <m/>
    <x v="0"/>
    <m/>
    <x v="564"/>
    <n v="100479754"/>
    <x v="0"/>
    <x v="0"/>
    <s v="Direção Financeira"/>
    <s v="ORI"/>
    <x v="0"/>
    <m/>
    <x v="0"/>
    <x v="0"/>
    <x v="0"/>
    <x v="0"/>
    <x v="0"/>
    <x v="0"/>
    <x v="0"/>
    <x v="0"/>
    <x v="0"/>
    <x v="0"/>
    <x v="0"/>
    <s v="Direção Financeira"/>
    <x v="0"/>
    <x v="0"/>
    <x v="0"/>
    <x v="0"/>
    <x v="0"/>
    <x v="0"/>
    <x v="0"/>
    <x v="0"/>
    <x v="0"/>
    <x v="0"/>
    <x v="0"/>
    <x v="0"/>
    <s v="Pagamento referente a reparação de bomba de água, conforme proposta em anexo."/>
  </r>
  <r>
    <x v="0"/>
    <n v="0"/>
    <n v="0"/>
    <n v="0"/>
    <n v="1280"/>
    <x v="4148"/>
    <x v="0"/>
    <x v="1"/>
    <x v="0"/>
    <s v="03.03.10"/>
    <x v="8"/>
    <x v="0"/>
    <x v="4"/>
    <s v="Receitas Da Câmara"/>
    <s v="03.03.10"/>
    <s v="Receitas Da Câmara"/>
    <s v="03.03.10"/>
    <x v="26"/>
    <x v="0"/>
    <x v="3"/>
    <x v="3"/>
    <x v="0"/>
    <x v="0"/>
    <x v="2"/>
    <x v="0"/>
    <x v="8"/>
    <s v="2024-10-09"/>
    <x v="3"/>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0"/>
    <x v="4149"/>
    <x v="0"/>
    <x v="1"/>
    <x v="0"/>
    <s v="03.03.10"/>
    <x v="8"/>
    <x v="0"/>
    <x v="4"/>
    <s v="Receitas Da Câmara"/>
    <s v="03.03.10"/>
    <s v="Receitas Da Câmara"/>
    <s v="03.03.10"/>
    <x v="23"/>
    <x v="0"/>
    <x v="3"/>
    <x v="7"/>
    <x v="0"/>
    <x v="0"/>
    <x v="2"/>
    <x v="0"/>
    <x v="8"/>
    <s v="2024-10-09"/>
    <x v="3"/>
    <n v="6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61"/>
    <x v="4150"/>
    <x v="0"/>
    <x v="1"/>
    <x v="0"/>
    <s v="03.03.10"/>
    <x v="8"/>
    <x v="0"/>
    <x v="4"/>
    <s v="Receitas Da Câmara"/>
    <s v="03.03.10"/>
    <s v="Receitas Da Câmara"/>
    <s v="03.03.10"/>
    <x v="22"/>
    <x v="0"/>
    <x v="3"/>
    <x v="7"/>
    <x v="0"/>
    <x v="0"/>
    <x v="2"/>
    <x v="0"/>
    <x v="8"/>
    <s v="2024-10-09"/>
    <x v="3"/>
    <n v="176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80"/>
    <x v="4151"/>
    <x v="0"/>
    <x v="1"/>
    <x v="0"/>
    <s v="03.03.10"/>
    <x v="8"/>
    <x v="0"/>
    <x v="4"/>
    <s v="Receitas Da Câmara"/>
    <s v="03.03.10"/>
    <s v="Receitas Da Câmara"/>
    <s v="03.03.10"/>
    <x v="19"/>
    <x v="0"/>
    <x v="3"/>
    <x v="6"/>
    <x v="0"/>
    <x v="0"/>
    <x v="2"/>
    <x v="0"/>
    <x v="8"/>
    <s v="2024-10-09"/>
    <x v="3"/>
    <n v="8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9"/>
    <x v="4152"/>
    <x v="0"/>
    <x v="1"/>
    <x v="0"/>
    <s v="03.03.10"/>
    <x v="8"/>
    <x v="0"/>
    <x v="4"/>
    <s v="Receitas Da Câmara"/>
    <s v="03.03.10"/>
    <s v="Receitas Da Câmara"/>
    <s v="03.03.10"/>
    <x v="25"/>
    <x v="0"/>
    <x v="3"/>
    <x v="3"/>
    <x v="0"/>
    <x v="0"/>
    <x v="2"/>
    <x v="0"/>
    <x v="8"/>
    <s v="2024-10-09"/>
    <x v="3"/>
    <n v="6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4153"/>
    <x v="0"/>
    <x v="1"/>
    <x v="0"/>
    <s v="03.03.10"/>
    <x v="8"/>
    <x v="0"/>
    <x v="4"/>
    <s v="Receitas Da Câmara"/>
    <s v="03.03.10"/>
    <s v="Receitas Da Câmara"/>
    <s v="03.03.10"/>
    <x v="11"/>
    <x v="0"/>
    <x v="0"/>
    <x v="5"/>
    <x v="0"/>
    <x v="0"/>
    <x v="2"/>
    <x v="0"/>
    <x v="8"/>
    <s v="2024-10-09"/>
    <x v="3"/>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0"/>
    <x v="4154"/>
    <x v="0"/>
    <x v="1"/>
    <x v="0"/>
    <s v="03.03.10"/>
    <x v="8"/>
    <x v="0"/>
    <x v="4"/>
    <s v="Receitas Da Câmara"/>
    <s v="03.03.10"/>
    <s v="Receitas Da Câmara"/>
    <s v="03.03.10"/>
    <x v="8"/>
    <x v="0"/>
    <x v="3"/>
    <x v="3"/>
    <x v="0"/>
    <x v="0"/>
    <x v="2"/>
    <x v="0"/>
    <x v="8"/>
    <s v="2024-10-09"/>
    <x v="3"/>
    <n v="6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6"/>
    <x v="4155"/>
    <x v="0"/>
    <x v="1"/>
    <x v="0"/>
    <s v="03.03.10"/>
    <x v="8"/>
    <x v="0"/>
    <x v="4"/>
    <s v="Receitas Da Câmara"/>
    <s v="03.03.10"/>
    <s v="Receitas Da Câmara"/>
    <s v="03.03.10"/>
    <x v="9"/>
    <x v="0"/>
    <x v="3"/>
    <x v="3"/>
    <x v="0"/>
    <x v="0"/>
    <x v="2"/>
    <x v="0"/>
    <x v="8"/>
    <s v="2024-10-09"/>
    <x v="3"/>
    <n v="340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90"/>
    <x v="4156"/>
    <x v="0"/>
    <x v="1"/>
    <x v="0"/>
    <s v="03.03.10"/>
    <x v="8"/>
    <x v="0"/>
    <x v="4"/>
    <s v="Receitas Da Câmara"/>
    <s v="03.03.10"/>
    <s v="Receitas Da Câmara"/>
    <s v="03.03.10"/>
    <x v="13"/>
    <x v="0"/>
    <x v="3"/>
    <x v="3"/>
    <x v="0"/>
    <x v="0"/>
    <x v="2"/>
    <x v="0"/>
    <x v="8"/>
    <s v="2024-10-09"/>
    <x v="3"/>
    <n v="29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600"/>
    <x v="4157"/>
    <x v="0"/>
    <x v="1"/>
    <x v="0"/>
    <s v="03.03.10"/>
    <x v="8"/>
    <x v="0"/>
    <x v="4"/>
    <s v="Receitas Da Câmara"/>
    <s v="03.03.10"/>
    <s v="Receitas Da Câmara"/>
    <s v="03.03.10"/>
    <x v="10"/>
    <x v="0"/>
    <x v="3"/>
    <x v="3"/>
    <x v="0"/>
    <x v="0"/>
    <x v="2"/>
    <x v="0"/>
    <x v="8"/>
    <s v="2024-10-09"/>
    <x v="3"/>
    <n v="10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976"/>
    <x v="4158"/>
    <x v="0"/>
    <x v="1"/>
    <x v="0"/>
    <s v="03.03.10"/>
    <x v="8"/>
    <x v="0"/>
    <x v="4"/>
    <s v="Receitas Da Câmara"/>
    <s v="03.03.10"/>
    <s v="Receitas Da Câmara"/>
    <s v="03.03.10"/>
    <x v="18"/>
    <x v="0"/>
    <x v="0"/>
    <x v="0"/>
    <x v="0"/>
    <x v="0"/>
    <x v="2"/>
    <x v="0"/>
    <x v="8"/>
    <s v="2024-10-09"/>
    <x v="3"/>
    <n v="30976"/>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800"/>
    <x v="4159"/>
    <x v="0"/>
    <x v="0"/>
    <x v="0"/>
    <s v="01.27.06.76"/>
    <x v="11"/>
    <x v="1"/>
    <x v="1"/>
    <s v="Requalificação Urbana e habitação"/>
    <s v="01.27.06"/>
    <s v="Requalificação Urbana e habitação"/>
    <s v="01.27.06"/>
    <x v="1"/>
    <x v="0"/>
    <x v="0"/>
    <x v="0"/>
    <x v="0"/>
    <x v="1"/>
    <x v="1"/>
    <x v="0"/>
    <x v="10"/>
    <s v="2024-11-06"/>
    <x v="3"/>
    <n v="180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prestação de serviço de calcetamento, conforme proposta em anexo."/>
  </r>
  <r>
    <x v="1"/>
    <n v="0"/>
    <n v="0"/>
    <n v="0"/>
    <n v="10200"/>
    <x v="4159"/>
    <x v="0"/>
    <x v="0"/>
    <x v="0"/>
    <s v="01.27.06.76"/>
    <x v="11"/>
    <x v="1"/>
    <x v="1"/>
    <s v="Requalificação Urbana e habitação"/>
    <s v="01.27.06"/>
    <s v="Requalificação Urbana e habitação"/>
    <s v="01.27.06"/>
    <x v="1"/>
    <x v="0"/>
    <x v="0"/>
    <x v="0"/>
    <x v="0"/>
    <x v="1"/>
    <x v="1"/>
    <x v="0"/>
    <x v="10"/>
    <s v="2024-11-06"/>
    <x v="3"/>
    <n v="10200"/>
    <x v="0"/>
    <m/>
    <x v="0"/>
    <m/>
    <x v="182"/>
    <n v="100479683"/>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prestação de serviço de calcetamento, conforme proposta em anexo."/>
  </r>
  <r>
    <x v="0"/>
    <n v="0"/>
    <n v="0"/>
    <n v="0"/>
    <n v="6411"/>
    <x v="4160"/>
    <x v="0"/>
    <x v="1"/>
    <x v="0"/>
    <s v="80.02.01"/>
    <x v="2"/>
    <x v="2"/>
    <x v="2"/>
    <s v="Retenções Iur"/>
    <s v="80.02.01"/>
    <s v="Retenções Iur"/>
    <s v="80.02.01"/>
    <x v="2"/>
    <x v="0"/>
    <x v="1"/>
    <x v="0"/>
    <x v="1"/>
    <x v="2"/>
    <x v="2"/>
    <x v="0"/>
    <x v="8"/>
    <s v="2024-10-23"/>
    <x v="3"/>
    <n v="6411"/>
    <x v="0"/>
    <m/>
    <x v="0"/>
    <m/>
    <x v="2"/>
    <n v="100474696"/>
    <x v="0"/>
    <x v="0"/>
    <s v="Retenções Iur"/>
    <s v="ORI"/>
    <x v="0"/>
    <s v="RIUR"/>
    <x v="0"/>
    <x v="0"/>
    <x v="0"/>
    <x v="0"/>
    <x v="0"/>
    <x v="0"/>
    <x v="0"/>
    <x v="0"/>
    <x v="0"/>
    <x v="0"/>
    <x v="0"/>
    <s v="Retenções Iur"/>
    <x v="0"/>
    <x v="0"/>
    <x v="0"/>
    <x v="0"/>
    <x v="2"/>
    <x v="0"/>
    <x v="0"/>
    <x v="0"/>
    <x v="0"/>
    <x v="1"/>
    <x v="0"/>
    <x v="0"/>
    <s v="RETENCAO OT"/>
  </r>
  <r>
    <x v="0"/>
    <n v="0"/>
    <n v="0"/>
    <n v="0"/>
    <n v="40000"/>
    <x v="4161"/>
    <x v="0"/>
    <x v="0"/>
    <x v="0"/>
    <s v="01.25.03.12"/>
    <x v="6"/>
    <x v="3"/>
    <x v="3"/>
    <s v="Emprego e Formação profissional"/>
    <s v="01.25.03"/>
    <s v="Emprego e Formação profissional"/>
    <s v="01.25.03"/>
    <x v="4"/>
    <x v="0"/>
    <x v="2"/>
    <x v="2"/>
    <x v="0"/>
    <x v="1"/>
    <x v="0"/>
    <x v="0"/>
    <x v="10"/>
    <s v="2024-11-11"/>
    <x v="3"/>
    <n v="40000"/>
    <x v="0"/>
    <m/>
    <x v="0"/>
    <m/>
    <x v="565"/>
    <n v="100479758"/>
    <x v="0"/>
    <x v="0"/>
    <s v="Estágios Profissionais e Promoção de Emprego"/>
    <s v="ORI"/>
    <x v="0"/>
    <m/>
    <x v="0"/>
    <x v="0"/>
    <x v="0"/>
    <x v="0"/>
    <x v="0"/>
    <x v="0"/>
    <x v="0"/>
    <x v="0"/>
    <x v="0"/>
    <x v="0"/>
    <x v="0"/>
    <s v="Estágios Profissionais e Promoção de Emprego"/>
    <x v="0"/>
    <x v="0"/>
    <x v="0"/>
    <x v="0"/>
    <x v="1"/>
    <x v="0"/>
    <x v="0"/>
    <x v="0"/>
    <x v="0"/>
    <x v="0"/>
    <x v="0"/>
    <x v="0"/>
    <s v="Apoio social a favor do Sr. Domingos Gonçalves Correia, para promoção de auto emprego, conforme anexo."/>
  </r>
  <r>
    <x v="1"/>
    <n v="0"/>
    <n v="0"/>
    <n v="0"/>
    <n v="258320"/>
    <x v="4162"/>
    <x v="0"/>
    <x v="0"/>
    <x v="0"/>
    <s v="01.28.01.08"/>
    <x v="15"/>
    <x v="4"/>
    <x v="5"/>
    <s v="Habitação Social"/>
    <s v="01.28.01"/>
    <s v="Habitação Social"/>
    <s v="01.28.01"/>
    <x v="1"/>
    <x v="0"/>
    <x v="0"/>
    <x v="0"/>
    <x v="0"/>
    <x v="1"/>
    <x v="1"/>
    <x v="0"/>
    <x v="10"/>
    <s v="2024-11-14"/>
    <x v="3"/>
    <n v="258320"/>
    <x v="0"/>
    <m/>
    <x v="0"/>
    <m/>
    <x v="102"/>
    <n v="100475220"/>
    <x v="0"/>
    <x v="0"/>
    <s v="Habitações Sociais"/>
    <s v="ORI"/>
    <x v="0"/>
    <s v="HS"/>
    <x v="0"/>
    <x v="0"/>
    <x v="0"/>
    <x v="0"/>
    <x v="0"/>
    <x v="0"/>
    <x v="0"/>
    <x v="0"/>
    <x v="0"/>
    <x v="0"/>
    <x v="0"/>
    <s v="Habitações Sociais"/>
    <x v="0"/>
    <x v="0"/>
    <x v="0"/>
    <x v="0"/>
    <x v="1"/>
    <x v="0"/>
    <x v="0"/>
    <x v="0"/>
    <x v="0"/>
    <x v="0"/>
    <x v="0"/>
    <x v="0"/>
    <s v="Pagamento a favor de Drogaria - Tchukbest Holdings, pela aquisição de matérias de canalizações loucas sanitárias para a construção de casas de banho no âmbito do programa regeneração urbana, conforme anexo."/>
  </r>
  <r>
    <x v="0"/>
    <n v="0"/>
    <n v="0"/>
    <n v="0"/>
    <n v="2749"/>
    <x v="4163"/>
    <x v="0"/>
    <x v="0"/>
    <x v="0"/>
    <s v="03.16.15"/>
    <x v="0"/>
    <x v="0"/>
    <x v="0"/>
    <s v="Direção Financeira"/>
    <s v="03.16.15"/>
    <s v="Direção Financeira"/>
    <s v="03.16.15"/>
    <x v="5"/>
    <x v="0"/>
    <x v="0"/>
    <x v="1"/>
    <x v="0"/>
    <x v="0"/>
    <x v="0"/>
    <x v="0"/>
    <x v="10"/>
    <s v="2024-11-14"/>
    <x v="3"/>
    <n v="2749"/>
    <x v="0"/>
    <m/>
    <x v="0"/>
    <m/>
    <x v="2"/>
    <n v="100474696"/>
    <x v="0"/>
    <x v="1"/>
    <s v="Direção Financeira"/>
    <s v="ORI"/>
    <x v="0"/>
    <m/>
    <x v="0"/>
    <x v="0"/>
    <x v="0"/>
    <x v="0"/>
    <x v="0"/>
    <x v="0"/>
    <x v="0"/>
    <x v="0"/>
    <x v="0"/>
    <x v="0"/>
    <x v="0"/>
    <s v="Direção Financeira"/>
    <x v="0"/>
    <x v="0"/>
    <x v="0"/>
    <x v="0"/>
    <x v="0"/>
    <x v="0"/>
    <x v="0"/>
    <x v="0"/>
    <x v="0"/>
    <x v="0"/>
    <x v="1"/>
    <x v="0"/>
    <s v="Pagamento a favor da Sra. Àguida Isabel Martins de Pina, referente aos 22 dias de trabalho referente ao mês de Outubro de 2024, conforme anexo."/>
  </r>
  <r>
    <x v="0"/>
    <n v="0"/>
    <n v="0"/>
    <n v="0"/>
    <n v="15577"/>
    <x v="4163"/>
    <x v="0"/>
    <x v="0"/>
    <x v="0"/>
    <s v="03.16.15"/>
    <x v="0"/>
    <x v="0"/>
    <x v="0"/>
    <s v="Direção Financeira"/>
    <s v="03.16.15"/>
    <s v="Direção Financeira"/>
    <s v="03.16.15"/>
    <x v="5"/>
    <x v="0"/>
    <x v="0"/>
    <x v="1"/>
    <x v="0"/>
    <x v="0"/>
    <x v="0"/>
    <x v="0"/>
    <x v="10"/>
    <s v="2024-11-14"/>
    <x v="3"/>
    <n v="15577"/>
    <x v="0"/>
    <m/>
    <x v="0"/>
    <m/>
    <x v="566"/>
    <n v="100479768"/>
    <x v="0"/>
    <x v="0"/>
    <s v="Direção Financeira"/>
    <s v="ORI"/>
    <x v="0"/>
    <m/>
    <x v="0"/>
    <x v="0"/>
    <x v="0"/>
    <x v="0"/>
    <x v="0"/>
    <x v="0"/>
    <x v="0"/>
    <x v="0"/>
    <x v="0"/>
    <x v="0"/>
    <x v="0"/>
    <s v="Direção Financeira"/>
    <x v="0"/>
    <x v="0"/>
    <x v="0"/>
    <x v="0"/>
    <x v="0"/>
    <x v="0"/>
    <x v="0"/>
    <x v="0"/>
    <x v="0"/>
    <x v="0"/>
    <x v="0"/>
    <x v="0"/>
    <s v="Pagamento a favor da Sra. Àguida Isabel Martins de Pina, referente aos 22 dias de trabalho referente ao mês de Outubro de 2024, conforme anexo."/>
  </r>
  <r>
    <x v="1"/>
    <n v="0"/>
    <n v="0"/>
    <n v="0"/>
    <n v="187000"/>
    <x v="4164"/>
    <x v="0"/>
    <x v="0"/>
    <x v="0"/>
    <s v="01.27.06.72"/>
    <x v="32"/>
    <x v="1"/>
    <x v="1"/>
    <s v="Requalificação Urbana e habitação"/>
    <s v="01.27.06"/>
    <s v="Requalificação Urbana e habitação"/>
    <s v="01.27.06"/>
    <x v="1"/>
    <x v="0"/>
    <x v="0"/>
    <x v="0"/>
    <x v="0"/>
    <x v="1"/>
    <x v="1"/>
    <x v="0"/>
    <x v="10"/>
    <s v="2024-11-14"/>
    <x v="3"/>
    <n v="187000"/>
    <x v="0"/>
    <m/>
    <x v="0"/>
    <m/>
    <x v="567"/>
    <n v="100477842"/>
    <x v="0"/>
    <x v="0"/>
    <s v="Manutenção e Reabilitação de Edificios Municipais"/>
    <s v="ORI"/>
    <x v="0"/>
    <m/>
    <x v="0"/>
    <x v="0"/>
    <x v="0"/>
    <x v="0"/>
    <x v="0"/>
    <x v="0"/>
    <x v="0"/>
    <x v="0"/>
    <x v="0"/>
    <x v="0"/>
    <x v="0"/>
    <s v="Manutenção e Reabilitação de Edificios Municipais"/>
    <x v="0"/>
    <x v="0"/>
    <x v="0"/>
    <x v="0"/>
    <x v="1"/>
    <x v="0"/>
    <x v="0"/>
    <x v="0"/>
    <x v="0"/>
    <x v="0"/>
    <x v="0"/>
    <x v="0"/>
    <s v="Pagamento a favor da São Miguel Aluminio. pela aquisição de serviços de colocação de fechadura completo nas portas no paços do Concelho e reparação, colocação de canhão, manutenção de portas e reparação de janelas e portas nas Guritas, conforme anexo."/>
  </r>
  <r>
    <x v="0"/>
    <n v="0"/>
    <n v="0"/>
    <n v="0"/>
    <n v="2400"/>
    <x v="4165"/>
    <x v="0"/>
    <x v="0"/>
    <x v="0"/>
    <s v="03.16.15"/>
    <x v="0"/>
    <x v="0"/>
    <x v="0"/>
    <s v="Direção Financeira"/>
    <s v="03.16.15"/>
    <s v="Direção Financeira"/>
    <s v="03.16.15"/>
    <x v="3"/>
    <x v="0"/>
    <x v="0"/>
    <x v="1"/>
    <x v="0"/>
    <x v="0"/>
    <x v="0"/>
    <x v="0"/>
    <x v="10"/>
    <s v="2024-11-14"/>
    <x v="3"/>
    <n v="2400"/>
    <x v="0"/>
    <m/>
    <x v="0"/>
    <m/>
    <x v="26"/>
    <n v="100458633"/>
    <x v="0"/>
    <x v="0"/>
    <s v="Direção Financeira"/>
    <s v="ORI"/>
    <x v="0"/>
    <m/>
    <x v="0"/>
    <x v="0"/>
    <x v="0"/>
    <x v="0"/>
    <x v="0"/>
    <x v="0"/>
    <x v="0"/>
    <x v="0"/>
    <x v="0"/>
    <x v="0"/>
    <x v="0"/>
    <s v="Direção Financeira"/>
    <x v="0"/>
    <x v="0"/>
    <x v="0"/>
    <x v="0"/>
    <x v="0"/>
    <x v="0"/>
    <x v="0"/>
    <x v="0"/>
    <x v="0"/>
    <x v="0"/>
    <x v="0"/>
    <x v="0"/>
    <s v="Ajuda de custo a favor do Sr. JOAQUIM LINO MENDES TAVARES NUNES, pela sua deslocação em missão de serviço a cidade da Praia nos dia 30 e 31 de Outubro de 2024, conforme justificativo em anexo.   "/>
  </r>
  <r>
    <x v="0"/>
    <n v="0"/>
    <n v="0"/>
    <n v="0"/>
    <n v="1917"/>
    <x v="4166"/>
    <x v="0"/>
    <x v="0"/>
    <x v="0"/>
    <s v="01.25.01.09"/>
    <x v="62"/>
    <x v="3"/>
    <x v="3"/>
    <s v="Educação"/>
    <s v="01.25.01"/>
    <s v="Educação"/>
    <s v="01.25.01"/>
    <x v="4"/>
    <x v="0"/>
    <x v="2"/>
    <x v="2"/>
    <x v="0"/>
    <x v="1"/>
    <x v="0"/>
    <x v="0"/>
    <x v="10"/>
    <s v="2024-11-14"/>
    <x v="3"/>
    <n v="1917"/>
    <x v="0"/>
    <m/>
    <x v="0"/>
    <m/>
    <x v="0"/>
    <n v="100475629"/>
    <x v="0"/>
    <x v="0"/>
    <s v="Apoio pre escolar"/>
    <s v="ORI"/>
    <x v="0"/>
    <m/>
    <x v="0"/>
    <x v="0"/>
    <x v="0"/>
    <x v="0"/>
    <x v="0"/>
    <x v="0"/>
    <x v="0"/>
    <x v="0"/>
    <x v="0"/>
    <x v="0"/>
    <x v="0"/>
    <s v="Apoio pre escolar"/>
    <x v="0"/>
    <x v="0"/>
    <x v="0"/>
    <x v="0"/>
    <x v="1"/>
    <x v="0"/>
    <x v="0"/>
    <x v="0"/>
    <x v="0"/>
    <x v="0"/>
    <x v="0"/>
    <x v="0"/>
    <s v="Pagamento referente a aquisição de redutor de gás, para o jardim infantil de Veneza, conforme proposta em anexo."/>
  </r>
  <r>
    <x v="0"/>
    <n v="0"/>
    <n v="0"/>
    <n v="0"/>
    <n v="4000"/>
    <x v="4167"/>
    <x v="0"/>
    <x v="0"/>
    <x v="0"/>
    <s v="03.16.15"/>
    <x v="0"/>
    <x v="0"/>
    <x v="0"/>
    <s v="Direção Financeira"/>
    <s v="03.16.15"/>
    <s v="Direção Financeira"/>
    <s v="03.16.15"/>
    <x v="3"/>
    <x v="0"/>
    <x v="0"/>
    <x v="1"/>
    <x v="0"/>
    <x v="0"/>
    <x v="0"/>
    <x v="0"/>
    <x v="10"/>
    <s v="2024-11-15"/>
    <x v="3"/>
    <n v="4000"/>
    <x v="0"/>
    <m/>
    <x v="0"/>
    <m/>
    <x v="295"/>
    <n v="100479619"/>
    <x v="0"/>
    <x v="0"/>
    <s v="Direção Financeira"/>
    <s v="ORI"/>
    <x v="0"/>
    <m/>
    <x v="0"/>
    <x v="0"/>
    <x v="0"/>
    <x v="0"/>
    <x v="0"/>
    <x v="0"/>
    <x v="0"/>
    <x v="0"/>
    <x v="0"/>
    <x v="0"/>
    <x v="0"/>
    <s v="Direção Financeira"/>
    <x v="0"/>
    <x v="0"/>
    <x v="0"/>
    <x v="0"/>
    <x v="0"/>
    <x v="0"/>
    <x v="0"/>
    <x v="0"/>
    <x v="0"/>
    <x v="0"/>
    <x v="0"/>
    <x v="0"/>
    <s v="Ajuda de custo a favor do Sr. Samuel Fernandes Leal, pela sua deslocação em missão de serviço a cidade da Praia nos dia 05/09  e 14/10 de 2024, conforme justificativo em anexo. "/>
  </r>
  <r>
    <x v="0"/>
    <n v="0"/>
    <n v="0"/>
    <n v="0"/>
    <n v="36882"/>
    <x v="4168"/>
    <x v="0"/>
    <x v="0"/>
    <x v="0"/>
    <s v="03.16.15"/>
    <x v="0"/>
    <x v="0"/>
    <x v="0"/>
    <s v="Direção Financeira"/>
    <s v="03.16.15"/>
    <s v="Direção Financeira"/>
    <s v="03.16.15"/>
    <x v="74"/>
    <x v="0"/>
    <x v="0"/>
    <x v="0"/>
    <x v="0"/>
    <x v="0"/>
    <x v="0"/>
    <x v="0"/>
    <x v="10"/>
    <s v="2024-11-15"/>
    <x v="3"/>
    <n v="36882"/>
    <x v="0"/>
    <m/>
    <x v="0"/>
    <m/>
    <x v="138"/>
    <n v="100391760"/>
    <x v="0"/>
    <x v="0"/>
    <s v="Direção Financeira"/>
    <s v="ORI"/>
    <x v="0"/>
    <m/>
    <x v="0"/>
    <x v="0"/>
    <x v="0"/>
    <x v="0"/>
    <x v="0"/>
    <x v="0"/>
    <x v="0"/>
    <x v="0"/>
    <x v="0"/>
    <x v="0"/>
    <x v="0"/>
    <s v="Direção Financeira"/>
    <x v="0"/>
    <x v="0"/>
    <x v="0"/>
    <x v="0"/>
    <x v="0"/>
    <x v="0"/>
    <x v="0"/>
    <x v="0"/>
    <x v="0"/>
    <x v="0"/>
    <x v="0"/>
    <x v="0"/>
    <s v="Pagamento a favor de Caetano Auto Cv,Sa, para a aquisição de disco de travão e substituição de disco travão da viatura ST-48-WL da CMSM, conforme anexo."/>
  </r>
  <r>
    <x v="0"/>
    <n v="0"/>
    <n v="0"/>
    <n v="0"/>
    <n v="10000"/>
    <x v="4169"/>
    <x v="0"/>
    <x v="1"/>
    <x v="0"/>
    <s v="03.03.10"/>
    <x v="8"/>
    <x v="0"/>
    <x v="4"/>
    <s v="Receitas Da Câmara"/>
    <s v="03.03.10"/>
    <s v="Receitas Da Câmara"/>
    <s v="03.03.10"/>
    <x v="57"/>
    <x v="0"/>
    <x v="3"/>
    <x v="12"/>
    <x v="0"/>
    <x v="0"/>
    <x v="2"/>
    <x v="0"/>
    <x v="8"/>
    <s v="2024-10-27"/>
    <x v="3"/>
    <n v="10000"/>
    <x v="0"/>
    <m/>
    <x v="0"/>
    <m/>
    <x v="6"/>
    <n v="100474914"/>
    <x v="0"/>
    <x v="0"/>
    <s v="Receitas Da Câmara"/>
    <s v="EXT"/>
    <x v="0"/>
    <s v="RDC"/>
    <x v="0"/>
    <x v="0"/>
    <x v="0"/>
    <x v="0"/>
    <x v="0"/>
    <x v="0"/>
    <x v="0"/>
    <x v="0"/>
    <x v="0"/>
    <x v="0"/>
    <x v="0"/>
    <s v="Receitas Da Câmara"/>
    <x v="0"/>
    <x v="0"/>
    <x v="0"/>
    <x v="0"/>
    <x v="0"/>
    <x v="0"/>
    <x v="0"/>
    <x v="0"/>
    <x v="0"/>
    <x v="0"/>
    <x v="0"/>
    <x v="0"/>
    <s v="Reposição salário Amélia Almeida e 1º prestação adiantamento salário Jailson Miranda, conforme cópia do extrato em anexo."/>
  </r>
  <r>
    <x v="0"/>
    <n v="0"/>
    <n v="0"/>
    <n v="0"/>
    <n v="8400"/>
    <x v="4170"/>
    <x v="0"/>
    <x v="0"/>
    <x v="0"/>
    <s v="03.16.15"/>
    <x v="0"/>
    <x v="0"/>
    <x v="0"/>
    <s v="Direção Financeira"/>
    <s v="03.16.15"/>
    <s v="Direção Financeira"/>
    <s v="03.16.15"/>
    <x v="3"/>
    <x v="0"/>
    <x v="0"/>
    <x v="1"/>
    <x v="0"/>
    <x v="0"/>
    <x v="0"/>
    <x v="0"/>
    <x v="10"/>
    <s v="2024-11-15"/>
    <x v="3"/>
    <n v="8400"/>
    <x v="0"/>
    <m/>
    <x v="0"/>
    <m/>
    <x v="240"/>
    <n v="100426451"/>
    <x v="0"/>
    <x v="0"/>
    <s v="Direção Financeira"/>
    <s v="ORI"/>
    <x v="0"/>
    <m/>
    <x v="0"/>
    <x v="0"/>
    <x v="0"/>
    <x v="0"/>
    <x v="0"/>
    <x v="0"/>
    <x v="0"/>
    <x v="0"/>
    <x v="0"/>
    <x v="0"/>
    <x v="0"/>
    <s v="Direção Financeira"/>
    <x v="0"/>
    <x v="0"/>
    <x v="0"/>
    <x v="0"/>
    <x v="0"/>
    <x v="0"/>
    <x v="0"/>
    <x v="0"/>
    <x v="0"/>
    <x v="0"/>
    <x v="0"/>
    <x v="0"/>
    <s v="Ajuda de custo a favor do Sr. CARLOS ARMANDO ROCHA FERNANDES, pela sua deslocação em missão de serviço a cidade da Praia nos dia 05/09,23,24/10 e 8,9,10/11 de 2024, conforme justificativo em anexo.    "/>
  </r>
  <r>
    <x v="0"/>
    <n v="0"/>
    <n v="0"/>
    <n v="0"/>
    <n v="2800"/>
    <x v="4171"/>
    <x v="0"/>
    <x v="0"/>
    <x v="0"/>
    <s v="03.16.15"/>
    <x v="0"/>
    <x v="0"/>
    <x v="0"/>
    <s v="Direção Financeira"/>
    <s v="03.16.15"/>
    <s v="Direção Financeira"/>
    <s v="03.16.15"/>
    <x v="3"/>
    <x v="0"/>
    <x v="0"/>
    <x v="1"/>
    <x v="0"/>
    <x v="0"/>
    <x v="0"/>
    <x v="0"/>
    <x v="10"/>
    <s v="2024-11-15"/>
    <x v="3"/>
    <n v="2800"/>
    <x v="0"/>
    <m/>
    <x v="0"/>
    <m/>
    <x v="11"/>
    <n v="100384352"/>
    <x v="0"/>
    <x v="0"/>
    <s v="Direção Financeira"/>
    <s v="ORI"/>
    <x v="0"/>
    <m/>
    <x v="0"/>
    <x v="0"/>
    <x v="0"/>
    <x v="0"/>
    <x v="0"/>
    <x v="0"/>
    <x v="0"/>
    <x v="0"/>
    <x v="0"/>
    <x v="0"/>
    <x v="0"/>
    <s v="Direção Financeira"/>
    <x v="0"/>
    <x v="0"/>
    <x v="0"/>
    <x v="0"/>
    <x v="0"/>
    <x v="0"/>
    <x v="0"/>
    <x v="0"/>
    <x v="0"/>
    <x v="0"/>
    <x v="0"/>
    <x v="0"/>
    <s v="Ajuda de custo a favor do Sr. JOÃO LUZ MARTINS LANDIM, pela sua deslocação em missão de serviço a cidade da Praia nos dia 04/07 e 08/09 de 2024, conforme justificativo em anexo.   "/>
  </r>
  <r>
    <x v="0"/>
    <n v="0"/>
    <n v="0"/>
    <n v="0"/>
    <n v="2000"/>
    <x v="4172"/>
    <x v="0"/>
    <x v="0"/>
    <x v="0"/>
    <s v="03.16.15"/>
    <x v="0"/>
    <x v="0"/>
    <x v="0"/>
    <s v="Direção Financeira"/>
    <s v="03.16.15"/>
    <s v="Direção Financeira"/>
    <s v="03.16.15"/>
    <x v="3"/>
    <x v="0"/>
    <x v="0"/>
    <x v="1"/>
    <x v="0"/>
    <x v="0"/>
    <x v="0"/>
    <x v="0"/>
    <x v="10"/>
    <s v="2024-11-15"/>
    <x v="3"/>
    <n v="2000"/>
    <x v="0"/>
    <m/>
    <x v="0"/>
    <m/>
    <x v="82"/>
    <n v="100477415"/>
    <x v="0"/>
    <x v="0"/>
    <s v="Direção Financeira"/>
    <s v="ORI"/>
    <x v="0"/>
    <m/>
    <x v="0"/>
    <x v="0"/>
    <x v="0"/>
    <x v="0"/>
    <x v="0"/>
    <x v="0"/>
    <x v="0"/>
    <x v="0"/>
    <x v="0"/>
    <x v="0"/>
    <x v="0"/>
    <s v="Direção Financeira"/>
    <x v="0"/>
    <x v="0"/>
    <x v="0"/>
    <x v="0"/>
    <x v="0"/>
    <x v="0"/>
    <x v="0"/>
    <x v="0"/>
    <x v="0"/>
    <x v="0"/>
    <x v="0"/>
    <x v="0"/>
    <s v="Ajuda de custo a favor do SR. Anildo Lopes Rodrigues pela sua deslocação em missão de serviço a cidade da Praia no dia 25 de Setembro de 2024, conforme justificativo em anexo.  "/>
  </r>
  <r>
    <x v="0"/>
    <n v="0"/>
    <n v="0"/>
    <n v="0"/>
    <n v="4200"/>
    <x v="4173"/>
    <x v="0"/>
    <x v="0"/>
    <x v="0"/>
    <s v="03.16.15"/>
    <x v="0"/>
    <x v="0"/>
    <x v="0"/>
    <s v="Direção Financeira"/>
    <s v="03.16.15"/>
    <s v="Direção Financeira"/>
    <s v="03.16.15"/>
    <x v="3"/>
    <x v="0"/>
    <x v="0"/>
    <x v="1"/>
    <x v="0"/>
    <x v="0"/>
    <x v="0"/>
    <x v="0"/>
    <x v="10"/>
    <s v="2024-11-15"/>
    <x v="3"/>
    <n v="4200"/>
    <x v="0"/>
    <m/>
    <x v="0"/>
    <m/>
    <x v="81"/>
    <n v="100476675"/>
    <x v="0"/>
    <x v="0"/>
    <s v="Direção Financeira"/>
    <s v="ORI"/>
    <x v="0"/>
    <m/>
    <x v="0"/>
    <x v="0"/>
    <x v="0"/>
    <x v="0"/>
    <x v="0"/>
    <x v="0"/>
    <x v="0"/>
    <x v="0"/>
    <x v="0"/>
    <x v="0"/>
    <x v="0"/>
    <s v="Direção Financeira"/>
    <x v="0"/>
    <x v="0"/>
    <x v="0"/>
    <x v="0"/>
    <x v="0"/>
    <x v="0"/>
    <x v="0"/>
    <x v="0"/>
    <x v="0"/>
    <x v="0"/>
    <x v="0"/>
    <x v="0"/>
    <s v="Ajuda de custo a favor do SR. José Jorge Fernandes Tavares pela sua deslocação em missão de serviço a cidade da Praia no dia 03,10,14/11 de 2024, conforme justificativo em anexo. "/>
  </r>
  <r>
    <x v="0"/>
    <n v="0"/>
    <n v="0"/>
    <n v="0"/>
    <n v="9800"/>
    <x v="4174"/>
    <x v="0"/>
    <x v="0"/>
    <x v="0"/>
    <s v="03.16.15"/>
    <x v="0"/>
    <x v="0"/>
    <x v="0"/>
    <s v="Direção Financeira"/>
    <s v="03.16.15"/>
    <s v="Direção Financeira"/>
    <s v="03.16.15"/>
    <x v="3"/>
    <x v="0"/>
    <x v="0"/>
    <x v="1"/>
    <x v="0"/>
    <x v="0"/>
    <x v="0"/>
    <x v="0"/>
    <x v="10"/>
    <s v="2024-11-15"/>
    <x v="3"/>
    <n v="9800"/>
    <x v="0"/>
    <m/>
    <x v="0"/>
    <m/>
    <x v="174"/>
    <n v="100476021"/>
    <x v="0"/>
    <x v="0"/>
    <s v="Direção Financeira"/>
    <s v="ORI"/>
    <x v="0"/>
    <m/>
    <x v="0"/>
    <x v="0"/>
    <x v="0"/>
    <x v="0"/>
    <x v="0"/>
    <x v="0"/>
    <x v="0"/>
    <x v="0"/>
    <x v="0"/>
    <x v="0"/>
    <x v="0"/>
    <s v="Direção Financeira"/>
    <x v="0"/>
    <x v="0"/>
    <x v="0"/>
    <x v="0"/>
    <x v="0"/>
    <x v="0"/>
    <x v="0"/>
    <x v="0"/>
    <x v="0"/>
    <x v="0"/>
    <x v="0"/>
    <x v="0"/>
    <s v="Ajuda de custo a favor do Sr. Edmilson Adriano Leal Tavares, pela sua deslocação em missão de serviço a cidade da Praia de 20 a 26 de Outubro de 2024, conforme justificativo em anexo.  "/>
  </r>
  <r>
    <x v="0"/>
    <n v="0"/>
    <n v="0"/>
    <n v="0"/>
    <n v="14000"/>
    <x v="4175"/>
    <x v="0"/>
    <x v="0"/>
    <x v="0"/>
    <s v="03.16.15"/>
    <x v="0"/>
    <x v="0"/>
    <x v="0"/>
    <s v="Direção Financeira"/>
    <s v="03.16.15"/>
    <s v="Direção Financeira"/>
    <s v="03.16.15"/>
    <x v="3"/>
    <x v="0"/>
    <x v="0"/>
    <x v="1"/>
    <x v="0"/>
    <x v="0"/>
    <x v="0"/>
    <x v="0"/>
    <x v="10"/>
    <s v="2024-11-15"/>
    <x v="3"/>
    <n v="14000"/>
    <x v="0"/>
    <m/>
    <x v="0"/>
    <m/>
    <x v="141"/>
    <n v="100450891"/>
    <x v="0"/>
    <x v="0"/>
    <s v="Direção Financeira"/>
    <s v="ORI"/>
    <x v="0"/>
    <m/>
    <x v="0"/>
    <x v="0"/>
    <x v="0"/>
    <x v="0"/>
    <x v="0"/>
    <x v="0"/>
    <x v="0"/>
    <x v="0"/>
    <x v="0"/>
    <x v="0"/>
    <x v="0"/>
    <s v="Direção Financeira"/>
    <x v="0"/>
    <x v="0"/>
    <x v="0"/>
    <x v="0"/>
    <x v="0"/>
    <x v="0"/>
    <x v="0"/>
    <x v="0"/>
    <x v="0"/>
    <x v="0"/>
    <x v="0"/>
    <x v="0"/>
    <s v="Ajuda de custo a favor do Sr. JOSÉ ANILDO NUNES FERNANDES FURTADO, pela sua deslocação em missão de serviço a cidade da Praia de 20 a 26 de Outubro de 2024, conforme justificativo em anexo. "/>
  </r>
  <r>
    <x v="0"/>
    <n v="0"/>
    <n v="0"/>
    <n v="0"/>
    <n v="10000"/>
    <x v="4176"/>
    <x v="0"/>
    <x v="0"/>
    <x v="0"/>
    <s v="01.25.05.12"/>
    <x v="10"/>
    <x v="3"/>
    <x v="3"/>
    <s v="Saúde"/>
    <s v="01.25.05"/>
    <s v="Saúde"/>
    <s v="01.25.05"/>
    <x v="7"/>
    <x v="0"/>
    <x v="4"/>
    <x v="4"/>
    <x v="0"/>
    <x v="1"/>
    <x v="0"/>
    <x v="0"/>
    <x v="10"/>
    <s v="2024-11-15"/>
    <x v="3"/>
    <n v="10000"/>
    <x v="0"/>
    <m/>
    <x v="0"/>
    <m/>
    <x v="568"/>
    <n v="100479769"/>
    <x v="0"/>
    <x v="0"/>
    <s v="Promoção e Inclusão Social"/>
    <s v="ORI"/>
    <x v="0"/>
    <m/>
    <x v="0"/>
    <x v="0"/>
    <x v="0"/>
    <x v="0"/>
    <x v="0"/>
    <x v="0"/>
    <x v="0"/>
    <x v="0"/>
    <x v="0"/>
    <x v="0"/>
    <x v="0"/>
    <s v="Promoção e Inclusão Social"/>
    <x v="0"/>
    <x v="0"/>
    <x v="0"/>
    <x v="0"/>
    <x v="1"/>
    <x v="0"/>
    <x v="0"/>
    <x v="0"/>
    <x v="0"/>
    <x v="0"/>
    <x v="0"/>
    <x v="0"/>
    <s v="Pagamento referente a apoio para aquisição de óculos, conforme proposta em anexo."/>
  </r>
  <r>
    <x v="1"/>
    <n v="0"/>
    <n v="0"/>
    <n v="0"/>
    <n v="33540"/>
    <x v="4177"/>
    <x v="0"/>
    <x v="0"/>
    <x v="0"/>
    <s v="01.27.02.15"/>
    <x v="25"/>
    <x v="1"/>
    <x v="1"/>
    <s v="Saneamento básico"/>
    <s v="01.27.02"/>
    <s v="Saneamento básico"/>
    <s v="01.27.02"/>
    <x v="46"/>
    <x v="0"/>
    <x v="0"/>
    <x v="0"/>
    <x v="0"/>
    <x v="1"/>
    <x v="1"/>
    <x v="0"/>
    <x v="2"/>
    <s v="2024-02-07"/>
    <x v="0"/>
    <n v="33540"/>
    <x v="0"/>
    <m/>
    <x v="0"/>
    <m/>
    <x v="97"/>
    <n v="100479452"/>
    <x v="0"/>
    <x v="0"/>
    <s v="Transferência de Residuos Aterro Santiago"/>
    <s v="ORI"/>
    <x v="0"/>
    <m/>
    <x v="0"/>
    <x v="0"/>
    <x v="0"/>
    <x v="0"/>
    <x v="0"/>
    <x v="0"/>
    <x v="0"/>
    <x v="0"/>
    <x v="0"/>
    <x v="0"/>
    <x v="0"/>
    <s v="Transferência de Residuos Aterro Santiago"/>
    <x v="0"/>
    <x v="0"/>
    <x v="0"/>
    <x v="0"/>
    <x v="1"/>
    <x v="0"/>
    <x v="0"/>
    <x v="0"/>
    <x v="0"/>
    <x v="0"/>
    <x v="0"/>
    <x v="0"/>
    <s v="Pagamento referente a aquisição de serviços de manutenção da viatura ST-20-XE afetos a Transferência de resíduos sólidos e urbanos para aterro sanitário da CMSM, conforme anexo."/>
  </r>
  <r>
    <x v="0"/>
    <n v="0"/>
    <n v="0"/>
    <n v="0"/>
    <n v="10990"/>
    <x v="4178"/>
    <x v="0"/>
    <x v="1"/>
    <x v="0"/>
    <s v="03.03.10"/>
    <x v="8"/>
    <x v="0"/>
    <x v="4"/>
    <s v="Receitas Da Câmara"/>
    <s v="03.03.10"/>
    <s v="Receitas Da Câmara"/>
    <s v="03.03.10"/>
    <x v="10"/>
    <x v="0"/>
    <x v="3"/>
    <x v="3"/>
    <x v="0"/>
    <x v="0"/>
    <x v="2"/>
    <x v="0"/>
    <x v="0"/>
    <s v="2024-01-17"/>
    <x v="0"/>
    <n v="109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66"/>
    <x v="4179"/>
    <x v="0"/>
    <x v="1"/>
    <x v="0"/>
    <s v="03.03.10"/>
    <x v="8"/>
    <x v="0"/>
    <x v="4"/>
    <s v="Receitas Da Câmara"/>
    <s v="03.03.10"/>
    <s v="Receitas Da Câmara"/>
    <s v="03.03.10"/>
    <x v="9"/>
    <x v="0"/>
    <x v="3"/>
    <x v="3"/>
    <x v="0"/>
    <x v="0"/>
    <x v="2"/>
    <x v="0"/>
    <x v="0"/>
    <s v="2024-01-17"/>
    <x v="0"/>
    <n v="51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
    <x v="4180"/>
    <x v="0"/>
    <x v="1"/>
    <x v="0"/>
    <s v="03.03.10"/>
    <x v="8"/>
    <x v="0"/>
    <x v="4"/>
    <s v="Receitas Da Câmara"/>
    <s v="03.03.10"/>
    <s v="Receitas Da Câmara"/>
    <s v="03.03.10"/>
    <x v="23"/>
    <x v="0"/>
    <x v="3"/>
    <x v="7"/>
    <x v="0"/>
    <x v="0"/>
    <x v="2"/>
    <x v="0"/>
    <x v="0"/>
    <s v="2024-01-17"/>
    <x v="0"/>
    <n v="3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700"/>
    <x v="4181"/>
    <x v="0"/>
    <x v="1"/>
    <x v="0"/>
    <s v="03.03.10"/>
    <x v="8"/>
    <x v="0"/>
    <x v="4"/>
    <s v="Receitas Da Câmara"/>
    <s v="03.03.10"/>
    <s v="Receitas Da Câmara"/>
    <s v="03.03.10"/>
    <x v="11"/>
    <x v="0"/>
    <x v="0"/>
    <x v="5"/>
    <x v="0"/>
    <x v="0"/>
    <x v="2"/>
    <x v="0"/>
    <x v="0"/>
    <s v="2024-01-17"/>
    <x v="0"/>
    <n v="16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632"/>
    <x v="4182"/>
    <x v="0"/>
    <x v="0"/>
    <x v="0"/>
    <s v="03.16.15"/>
    <x v="0"/>
    <x v="0"/>
    <x v="0"/>
    <s v="Direção Financeira"/>
    <s v="03.16.15"/>
    <s v="Direção Financeira"/>
    <s v="03.16.15"/>
    <x v="50"/>
    <x v="0"/>
    <x v="2"/>
    <x v="11"/>
    <x v="0"/>
    <x v="0"/>
    <x v="0"/>
    <x v="0"/>
    <x v="0"/>
    <s v="2024-01-08"/>
    <x v="0"/>
    <n v="12632"/>
    <x v="0"/>
    <m/>
    <x v="0"/>
    <m/>
    <x v="76"/>
    <n v="100394431"/>
    <x v="0"/>
    <x v="0"/>
    <s v="Direção Financeira"/>
    <s v="ORI"/>
    <x v="0"/>
    <m/>
    <x v="0"/>
    <x v="0"/>
    <x v="0"/>
    <x v="0"/>
    <x v="0"/>
    <x v="0"/>
    <x v="0"/>
    <x v="0"/>
    <x v="0"/>
    <x v="0"/>
    <x v="0"/>
    <s v="Direção Financeira"/>
    <x v="0"/>
    <x v="0"/>
    <x v="0"/>
    <x v="0"/>
    <x v="0"/>
    <x v="0"/>
    <x v="0"/>
    <x v="0"/>
    <x v="0"/>
    <x v="0"/>
    <x v="0"/>
    <x v="0"/>
    <s v="Pagamento a favor da Garantia Seguro, referente seguro automóvel ST-48-WL Toyota Hilux, conforme anexo."/>
  </r>
  <r>
    <x v="0"/>
    <n v="0"/>
    <n v="0"/>
    <n v="0"/>
    <n v="5000"/>
    <x v="4183"/>
    <x v="0"/>
    <x v="1"/>
    <x v="0"/>
    <s v="03.03.10"/>
    <x v="8"/>
    <x v="0"/>
    <x v="4"/>
    <s v="Receitas Da Câmara"/>
    <s v="03.03.10"/>
    <s v="Receitas Da Câmara"/>
    <s v="03.03.10"/>
    <x v="57"/>
    <x v="0"/>
    <x v="3"/>
    <x v="12"/>
    <x v="0"/>
    <x v="0"/>
    <x v="2"/>
    <x v="0"/>
    <x v="1"/>
    <s v="2024-03-21"/>
    <x v="0"/>
    <n v="5000"/>
    <x v="0"/>
    <m/>
    <x v="0"/>
    <m/>
    <x v="6"/>
    <n v="100474914"/>
    <x v="0"/>
    <x v="0"/>
    <s v="Receitas Da Câmara"/>
    <s v="EXT"/>
    <x v="0"/>
    <s v="RDC"/>
    <x v="0"/>
    <x v="0"/>
    <x v="0"/>
    <x v="0"/>
    <x v="0"/>
    <x v="0"/>
    <x v="0"/>
    <x v="0"/>
    <x v="0"/>
    <x v="0"/>
    <x v="0"/>
    <s v="Receitas Da Câmara"/>
    <x v="0"/>
    <x v="0"/>
    <x v="0"/>
    <x v="0"/>
    <x v="0"/>
    <x v="0"/>
    <x v="0"/>
    <x v="0"/>
    <x v="0"/>
    <x v="0"/>
    <x v="0"/>
    <x v="0"/>
    <s v="Reposição salario Amelia Soares Gomes Almeida, conforme anexo."/>
  </r>
  <r>
    <x v="0"/>
    <n v="0"/>
    <n v="0"/>
    <n v="0"/>
    <n v="7200"/>
    <x v="4184"/>
    <x v="0"/>
    <x v="1"/>
    <x v="0"/>
    <s v="03.03.10"/>
    <x v="8"/>
    <x v="0"/>
    <x v="4"/>
    <s v="Receitas Da Câmara"/>
    <s v="03.03.10"/>
    <s v="Receitas Da Câmara"/>
    <s v="03.03.10"/>
    <x v="20"/>
    <x v="0"/>
    <x v="3"/>
    <x v="3"/>
    <x v="0"/>
    <x v="0"/>
    <x v="2"/>
    <x v="0"/>
    <x v="0"/>
    <s v="2024-01-17"/>
    <x v="0"/>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
    <x v="4185"/>
    <x v="0"/>
    <x v="1"/>
    <x v="0"/>
    <s v="03.03.10"/>
    <x v="8"/>
    <x v="0"/>
    <x v="4"/>
    <s v="Receitas Da Câmara"/>
    <s v="03.03.10"/>
    <s v="Receitas Da Câmara"/>
    <s v="03.03.10"/>
    <x v="25"/>
    <x v="0"/>
    <x v="3"/>
    <x v="3"/>
    <x v="0"/>
    <x v="0"/>
    <x v="2"/>
    <x v="0"/>
    <x v="0"/>
    <s v="2024-01-17"/>
    <x v="0"/>
    <n v="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391"/>
    <x v="4186"/>
    <x v="0"/>
    <x v="1"/>
    <x v="0"/>
    <s v="03.03.10"/>
    <x v="8"/>
    <x v="0"/>
    <x v="4"/>
    <s v="Receitas Da Câmara"/>
    <s v="03.03.10"/>
    <s v="Receitas Da Câmara"/>
    <s v="03.03.10"/>
    <x v="12"/>
    <x v="0"/>
    <x v="3"/>
    <x v="3"/>
    <x v="0"/>
    <x v="0"/>
    <x v="2"/>
    <x v="0"/>
    <x v="0"/>
    <s v="2024-01-17"/>
    <x v="0"/>
    <n v="3839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10"/>
    <x v="4187"/>
    <x v="0"/>
    <x v="1"/>
    <x v="0"/>
    <s v="03.03.10"/>
    <x v="8"/>
    <x v="0"/>
    <x v="4"/>
    <s v="Receitas Da Câmara"/>
    <s v="03.03.10"/>
    <s v="Receitas Da Câmara"/>
    <s v="03.03.10"/>
    <x v="13"/>
    <x v="0"/>
    <x v="3"/>
    <x v="3"/>
    <x v="0"/>
    <x v="0"/>
    <x v="2"/>
    <x v="0"/>
    <x v="0"/>
    <s v="2024-01-17"/>
    <x v="0"/>
    <n v="30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0"/>
    <x v="4188"/>
    <x v="0"/>
    <x v="1"/>
    <x v="0"/>
    <s v="03.03.10"/>
    <x v="8"/>
    <x v="0"/>
    <x v="4"/>
    <s v="Receitas Da Câmara"/>
    <s v="03.03.10"/>
    <s v="Receitas Da Câmara"/>
    <s v="03.03.10"/>
    <x v="42"/>
    <x v="0"/>
    <x v="3"/>
    <x v="3"/>
    <x v="0"/>
    <x v="0"/>
    <x v="2"/>
    <x v="0"/>
    <x v="0"/>
    <s v="2024-01-17"/>
    <x v="0"/>
    <n v="4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
    <x v="4189"/>
    <x v="0"/>
    <x v="1"/>
    <x v="0"/>
    <s v="03.03.10"/>
    <x v="8"/>
    <x v="0"/>
    <x v="4"/>
    <s v="Receitas Da Câmara"/>
    <s v="03.03.10"/>
    <s v="Receitas Da Câmara"/>
    <s v="03.03.10"/>
    <x v="8"/>
    <x v="0"/>
    <x v="3"/>
    <x v="3"/>
    <x v="0"/>
    <x v="0"/>
    <x v="2"/>
    <x v="0"/>
    <x v="0"/>
    <s v="2024-01-17"/>
    <x v="0"/>
    <n v="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80"/>
    <x v="4190"/>
    <x v="0"/>
    <x v="1"/>
    <x v="0"/>
    <s v="03.03.10"/>
    <x v="8"/>
    <x v="0"/>
    <x v="4"/>
    <s v="Receitas Da Câmara"/>
    <s v="03.03.10"/>
    <s v="Receitas Da Câmara"/>
    <s v="03.03.10"/>
    <x v="26"/>
    <x v="0"/>
    <x v="3"/>
    <x v="3"/>
    <x v="0"/>
    <x v="0"/>
    <x v="2"/>
    <x v="0"/>
    <x v="0"/>
    <s v="2024-01-17"/>
    <x v="0"/>
    <n v="30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50000"/>
    <x v="4191"/>
    <x v="0"/>
    <x v="1"/>
    <x v="0"/>
    <s v="03.03.10"/>
    <x v="8"/>
    <x v="0"/>
    <x v="4"/>
    <s v="Receitas Da Câmara"/>
    <s v="03.03.10"/>
    <s v="Receitas Da Câmara"/>
    <s v="03.03.10"/>
    <x v="15"/>
    <x v="0"/>
    <x v="0"/>
    <x v="0"/>
    <x v="0"/>
    <x v="0"/>
    <x v="2"/>
    <x v="0"/>
    <x v="0"/>
    <s v="2024-01-17"/>
    <x v="0"/>
    <n v="5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50"/>
    <x v="4192"/>
    <x v="0"/>
    <x v="1"/>
    <x v="0"/>
    <s v="03.03.10"/>
    <x v="8"/>
    <x v="0"/>
    <x v="4"/>
    <s v="Receitas Da Câmara"/>
    <s v="03.03.10"/>
    <s v="Receitas Da Câmara"/>
    <s v="03.03.10"/>
    <x v="17"/>
    <x v="0"/>
    <x v="3"/>
    <x v="3"/>
    <x v="0"/>
    <x v="0"/>
    <x v="2"/>
    <x v="0"/>
    <x v="0"/>
    <s v="2024-01-17"/>
    <x v="0"/>
    <n v="3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9"/>
    <x v="4193"/>
    <x v="0"/>
    <x v="1"/>
    <x v="0"/>
    <s v="03.03.10"/>
    <x v="8"/>
    <x v="0"/>
    <x v="4"/>
    <s v="Receitas Da Câmara"/>
    <s v="03.03.10"/>
    <s v="Receitas Da Câmara"/>
    <s v="03.03.10"/>
    <x v="22"/>
    <x v="0"/>
    <x v="3"/>
    <x v="7"/>
    <x v="0"/>
    <x v="0"/>
    <x v="2"/>
    <x v="0"/>
    <x v="0"/>
    <s v="2024-01-17"/>
    <x v="0"/>
    <n v="8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80"/>
    <x v="4194"/>
    <x v="0"/>
    <x v="1"/>
    <x v="0"/>
    <s v="03.03.10"/>
    <x v="8"/>
    <x v="0"/>
    <x v="4"/>
    <s v="Receitas Da Câmara"/>
    <s v="03.03.10"/>
    <s v="Receitas Da Câmara"/>
    <s v="03.03.10"/>
    <x v="6"/>
    <x v="0"/>
    <x v="3"/>
    <x v="3"/>
    <x v="0"/>
    <x v="0"/>
    <x v="2"/>
    <x v="0"/>
    <x v="0"/>
    <s v="2024-01-17"/>
    <x v="0"/>
    <n v="2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3953"/>
    <x v="4195"/>
    <x v="0"/>
    <x v="1"/>
    <x v="0"/>
    <s v="03.03.10"/>
    <x v="8"/>
    <x v="0"/>
    <x v="4"/>
    <s v="Receitas Da Câmara"/>
    <s v="03.03.10"/>
    <s v="Receitas Da Câmara"/>
    <s v="03.03.10"/>
    <x v="18"/>
    <x v="0"/>
    <x v="0"/>
    <x v="0"/>
    <x v="0"/>
    <x v="0"/>
    <x v="2"/>
    <x v="0"/>
    <x v="0"/>
    <s v="2024-01-17"/>
    <x v="0"/>
    <n v="839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4196"/>
    <x v="0"/>
    <x v="1"/>
    <x v="0"/>
    <s v="03.03.10"/>
    <x v="8"/>
    <x v="0"/>
    <x v="4"/>
    <s v="Receitas Da Câmara"/>
    <s v="03.03.10"/>
    <s v="Receitas Da Câmara"/>
    <s v="03.03.10"/>
    <x v="6"/>
    <x v="0"/>
    <x v="3"/>
    <x v="3"/>
    <x v="0"/>
    <x v="0"/>
    <x v="2"/>
    <x v="0"/>
    <x v="3"/>
    <s v="2024-05-28"/>
    <x v="1"/>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020"/>
    <x v="4197"/>
    <x v="0"/>
    <x v="1"/>
    <x v="0"/>
    <s v="03.03.10"/>
    <x v="8"/>
    <x v="0"/>
    <x v="4"/>
    <s v="Receitas Da Câmara"/>
    <s v="03.03.10"/>
    <s v="Receitas Da Câmara"/>
    <s v="03.03.10"/>
    <x v="13"/>
    <x v="0"/>
    <x v="3"/>
    <x v="3"/>
    <x v="0"/>
    <x v="0"/>
    <x v="2"/>
    <x v="0"/>
    <x v="3"/>
    <s v="2024-05-28"/>
    <x v="1"/>
    <n v="13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379"/>
    <x v="4198"/>
    <x v="0"/>
    <x v="1"/>
    <x v="0"/>
    <s v="03.03.10"/>
    <x v="8"/>
    <x v="0"/>
    <x v="4"/>
    <s v="Receitas Da Câmara"/>
    <s v="03.03.10"/>
    <s v="Receitas Da Câmara"/>
    <s v="03.03.10"/>
    <x v="18"/>
    <x v="0"/>
    <x v="0"/>
    <x v="0"/>
    <x v="0"/>
    <x v="0"/>
    <x v="2"/>
    <x v="0"/>
    <x v="3"/>
    <s v="2024-05-28"/>
    <x v="1"/>
    <n v="47379"/>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96602"/>
    <x v="4199"/>
    <x v="0"/>
    <x v="0"/>
    <x v="0"/>
    <s v="01.27.06.80"/>
    <x v="1"/>
    <x v="1"/>
    <x v="1"/>
    <s v="Requalificação Urbana e habitação"/>
    <s v="01.27.06"/>
    <s v="Requalificação Urbana e habitação"/>
    <s v="01.27.06"/>
    <x v="1"/>
    <x v="0"/>
    <x v="0"/>
    <x v="0"/>
    <x v="0"/>
    <x v="1"/>
    <x v="1"/>
    <x v="0"/>
    <x v="1"/>
    <s v="2024-03-13"/>
    <x v="0"/>
    <n v="196602"/>
    <x v="0"/>
    <m/>
    <x v="0"/>
    <m/>
    <x v="27"/>
    <n v="100479096"/>
    <x v="0"/>
    <x v="0"/>
    <s v="Requalificação Urbana de Veneza"/>
    <s v="ORI"/>
    <x v="0"/>
    <m/>
    <x v="0"/>
    <x v="0"/>
    <x v="0"/>
    <x v="0"/>
    <x v="0"/>
    <x v="0"/>
    <x v="0"/>
    <x v="0"/>
    <x v="0"/>
    <x v="0"/>
    <x v="0"/>
    <s v="Requalificação Urbana de Veneza"/>
    <x v="0"/>
    <x v="0"/>
    <x v="0"/>
    <x v="0"/>
    <x v="1"/>
    <x v="0"/>
    <x v="0"/>
    <x v="0"/>
    <x v="0"/>
    <x v="0"/>
    <x v="0"/>
    <x v="0"/>
    <s v="Pagamento referente a aquisição de vero rolamento, vedantes de engrenagem da roda dianteira e carreto, para máquina retroescavadora CAT 424D, afeto as obras da CMSM, conforme anexo."/>
  </r>
  <r>
    <x v="1"/>
    <n v="0"/>
    <n v="0"/>
    <n v="0"/>
    <n v="100000"/>
    <x v="4200"/>
    <x v="0"/>
    <x v="1"/>
    <x v="0"/>
    <s v="03.03.10"/>
    <x v="8"/>
    <x v="0"/>
    <x v="4"/>
    <s v="Receitas Da Câmara"/>
    <s v="03.03.10"/>
    <s v="Receitas Da Câmara"/>
    <s v="03.03.10"/>
    <x v="72"/>
    <x v="0"/>
    <x v="6"/>
    <x v="14"/>
    <x v="0"/>
    <x v="0"/>
    <x v="2"/>
    <x v="0"/>
    <x v="2"/>
    <s v="2024-02-16"/>
    <x v="0"/>
    <n v="100000"/>
    <x v="0"/>
    <m/>
    <x v="0"/>
    <m/>
    <x v="6"/>
    <n v="100474914"/>
    <x v="0"/>
    <x v="0"/>
    <s v="Receitas Da Câmara"/>
    <s v="EXT"/>
    <x v="0"/>
    <s v="RDC"/>
    <x v="0"/>
    <x v="0"/>
    <x v="0"/>
    <x v="0"/>
    <x v="0"/>
    <x v="0"/>
    <x v="0"/>
    <x v="0"/>
    <x v="0"/>
    <x v="0"/>
    <x v="0"/>
    <s v="Receitas Da Câmara"/>
    <x v="0"/>
    <x v="0"/>
    <x v="0"/>
    <x v="0"/>
    <x v="0"/>
    <x v="0"/>
    <x v="0"/>
    <x v="0"/>
    <x v="0"/>
    <x v="0"/>
    <x v="0"/>
    <x v="0"/>
    <s v="Recebimento de Gs01 P/O Garantia Seguros, conforme anexo."/>
  </r>
  <r>
    <x v="0"/>
    <n v="0"/>
    <n v="0"/>
    <n v="0"/>
    <n v="6000"/>
    <x v="4201"/>
    <x v="0"/>
    <x v="0"/>
    <x v="0"/>
    <s v="03.16.13"/>
    <x v="41"/>
    <x v="0"/>
    <x v="0"/>
    <s v="Unidade Gestão de Aquisições"/>
    <s v="03.16.13"/>
    <s v="Unidade Gestão de Aquisições"/>
    <s v="03.16.13"/>
    <x v="3"/>
    <x v="0"/>
    <x v="0"/>
    <x v="1"/>
    <x v="0"/>
    <x v="0"/>
    <x v="0"/>
    <x v="0"/>
    <x v="6"/>
    <s v="2024-04-08"/>
    <x v="1"/>
    <n v="6000"/>
    <x v="0"/>
    <m/>
    <x v="0"/>
    <m/>
    <x v="42"/>
    <n v="100476245"/>
    <x v="0"/>
    <x v="0"/>
    <s v="Unidade Gestão de Aquisições"/>
    <s v="ORI"/>
    <x v="0"/>
    <s v="UGA"/>
    <x v="0"/>
    <x v="0"/>
    <x v="0"/>
    <x v="0"/>
    <x v="0"/>
    <x v="0"/>
    <x v="0"/>
    <x v="0"/>
    <x v="0"/>
    <x v="0"/>
    <x v="0"/>
    <s v="Unidade Gestão de Aquisições"/>
    <x v="0"/>
    <x v="0"/>
    <x v="0"/>
    <x v="0"/>
    <x v="0"/>
    <x v="0"/>
    <x v="0"/>
    <x v="0"/>
    <x v="0"/>
    <x v="0"/>
    <x v="0"/>
    <x v="0"/>
    <s v="Ajuda de custo a favor do Sr. Adilson Silva pela sua deslocação em missão de serviço a cidade da Praia nos dia 03, 05 e 06 de Abril de 2024, conforme justificativo em anexo. "/>
  </r>
  <r>
    <x v="0"/>
    <n v="0"/>
    <n v="0"/>
    <n v="0"/>
    <n v="1600"/>
    <x v="4202"/>
    <x v="0"/>
    <x v="0"/>
    <x v="0"/>
    <s v="03.16.24"/>
    <x v="31"/>
    <x v="0"/>
    <x v="0"/>
    <s v="Direcao da Familia, Inclusão, Género e Saúde"/>
    <s v="03.16.24"/>
    <s v="Direcao da Familia, Inclusão, Género e Saúde"/>
    <s v="03.16.24"/>
    <x v="3"/>
    <x v="0"/>
    <x v="0"/>
    <x v="1"/>
    <x v="0"/>
    <x v="0"/>
    <x v="0"/>
    <x v="0"/>
    <x v="6"/>
    <s v="2024-04-11"/>
    <x v="1"/>
    <n v="1600"/>
    <x v="0"/>
    <m/>
    <x v="0"/>
    <m/>
    <x v="82"/>
    <n v="100477415"/>
    <x v="0"/>
    <x v="0"/>
    <s v="Direcao da Familia, Inclusão, Género e Saúde"/>
    <s v="ORI"/>
    <x v="0"/>
    <m/>
    <x v="0"/>
    <x v="0"/>
    <x v="0"/>
    <x v="0"/>
    <x v="0"/>
    <x v="0"/>
    <x v="0"/>
    <x v="0"/>
    <x v="0"/>
    <x v="0"/>
    <x v="0"/>
    <s v="Direcao da Familia, Inclusão, Género e Saúde"/>
    <x v="0"/>
    <x v="0"/>
    <x v="0"/>
    <x v="0"/>
    <x v="0"/>
    <x v="0"/>
    <x v="0"/>
    <x v="0"/>
    <x v="0"/>
    <x v="0"/>
    <x v="0"/>
    <x v="0"/>
    <s v="Ajuda de custo a favor do Sr. Anildo Rodrigues pela sua deslocação em missão de serviço a cidade da Praia no dia 12 de Ribeira Grande de Santiago de 2024, conforme justificativo em anexo.  "/>
  </r>
  <r>
    <x v="0"/>
    <n v="0"/>
    <n v="0"/>
    <n v="0"/>
    <n v="840"/>
    <x v="4203"/>
    <x v="0"/>
    <x v="1"/>
    <x v="0"/>
    <s v="03.03.10"/>
    <x v="8"/>
    <x v="0"/>
    <x v="4"/>
    <s v="Receitas Da Câmara"/>
    <s v="03.03.10"/>
    <s v="Receitas Da Câmara"/>
    <s v="03.03.10"/>
    <x v="21"/>
    <x v="0"/>
    <x v="3"/>
    <x v="3"/>
    <x v="0"/>
    <x v="0"/>
    <x v="2"/>
    <x v="0"/>
    <x v="6"/>
    <s v="2024-04-17"/>
    <x v="1"/>
    <n v="84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100000"/>
    <x v="4204"/>
    <x v="0"/>
    <x v="1"/>
    <x v="0"/>
    <s v="03.03.10"/>
    <x v="8"/>
    <x v="0"/>
    <x v="4"/>
    <s v="Receitas Da Câmara"/>
    <s v="03.03.10"/>
    <s v="Receitas Da Câmara"/>
    <s v="03.03.10"/>
    <x v="15"/>
    <x v="0"/>
    <x v="0"/>
    <x v="0"/>
    <x v="0"/>
    <x v="0"/>
    <x v="2"/>
    <x v="0"/>
    <x v="6"/>
    <s v="2024-04-17"/>
    <x v="1"/>
    <n v="21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125"/>
    <x v="4205"/>
    <x v="0"/>
    <x v="1"/>
    <x v="0"/>
    <s v="03.03.10"/>
    <x v="8"/>
    <x v="0"/>
    <x v="4"/>
    <s v="Receitas Da Câmara"/>
    <s v="03.03.10"/>
    <s v="Receitas Da Câmara"/>
    <s v="03.03.10"/>
    <x v="10"/>
    <x v="0"/>
    <x v="3"/>
    <x v="3"/>
    <x v="0"/>
    <x v="0"/>
    <x v="2"/>
    <x v="0"/>
    <x v="6"/>
    <s v="2024-04-17"/>
    <x v="1"/>
    <n v="7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90"/>
    <x v="4206"/>
    <x v="0"/>
    <x v="1"/>
    <x v="0"/>
    <s v="03.03.10"/>
    <x v="8"/>
    <x v="0"/>
    <x v="4"/>
    <s v="Receitas Da Câmara"/>
    <s v="03.03.10"/>
    <s v="Receitas Da Câmara"/>
    <s v="03.03.10"/>
    <x v="17"/>
    <x v="0"/>
    <x v="3"/>
    <x v="3"/>
    <x v="0"/>
    <x v="0"/>
    <x v="2"/>
    <x v="0"/>
    <x v="6"/>
    <s v="2024-04-17"/>
    <x v="1"/>
    <n v="18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4"/>
    <x v="4207"/>
    <x v="0"/>
    <x v="1"/>
    <x v="0"/>
    <s v="03.03.10"/>
    <x v="8"/>
    <x v="0"/>
    <x v="4"/>
    <s v="Receitas Da Câmara"/>
    <s v="03.03.10"/>
    <s v="Receitas Da Câmara"/>
    <s v="03.03.10"/>
    <x v="25"/>
    <x v="0"/>
    <x v="3"/>
    <x v="3"/>
    <x v="0"/>
    <x v="0"/>
    <x v="2"/>
    <x v="0"/>
    <x v="6"/>
    <s v="2024-04-17"/>
    <x v="1"/>
    <n v="27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75"/>
    <x v="4208"/>
    <x v="0"/>
    <x v="1"/>
    <x v="0"/>
    <s v="03.03.10"/>
    <x v="8"/>
    <x v="0"/>
    <x v="4"/>
    <s v="Receitas Da Câmara"/>
    <s v="03.03.10"/>
    <s v="Receitas Da Câmara"/>
    <s v="03.03.10"/>
    <x v="12"/>
    <x v="0"/>
    <x v="3"/>
    <x v="3"/>
    <x v="0"/>
    <x v="0"/>
    <x v="2"/>
    <x v="0"/>
    <x v="6"/>
    <s v="2024-04-17"/>
    <x v="1"/>
    <n v="87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4209"/>
    <x v="0"/>
    <x v="1"/>
    <x v="0"/>
    <s v="03.03.10"/>
    <x v="8"/>
    <x v="0"/>
    <x v="4"/>
    <s v="Receitas Da Câmara"/>
    <s v="03.03.10"/>
    <s v="Receitas Da Câmara"/>
    <s v="03.03.10"/>
    <x v="9"/>
    <x v="0"/>
    <x v="3"/>
    <x v="3"/>
    <x v="0"/>
    <x v="0"/>
    <x v="2"/>
    <x v="0"/>
    <x v="6"/>
    <s v="2024-04-17"/>
    <x v="1"/>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4210"/>
    <x v="0"/>
    <x v="1"/>
    <x v="0"/>
    <s v="03.03.10"/>
    <x v="8"/>
    <x v="0"/>
    <x v="4"/>
    <s v="Receitas Da Câmara"/>
    <s v="03.03.10"/>
    <s v="Receitas Da Câmara"/>
    <s v="03.03.10"/>
    <x v="6"/>
    <x v="0"/>
    <x v="3"/>
    <x v="3"/>
    <x v="0"/>
    <x v="0"/>
    <x v="2"/>
    <x v="0"/>
    <x v="6"/>
    <s v="2024-04-17"/>
    <x v="1"/>
    <n v="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
    <x v="4211"/>
    <x v="0"/>
    <x v="1"/>
    <x v="0"/>
    <s v="03.03.10"/>
    <x v="8"/>
    <x v="0"/>
    <x v="4"/>
    <s v="Receitas Da Câmara"/>
    <s v="03.03.10"/>
    <s v="Receitas Da Câmara"/>
    <s v="03.03.10"/>
    <x v="8"/>
    <x v="0"/>
    <x v="3"/>
    <x v="3"/>
    <x v="0"/>
    <x v="0"/>
    <x v="2"/>
    <x v="0"/>
    <x v="6"/>
    <s v="2024-04-17"/>
    <x v="1"/>
    <n v="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85"/>
    <x v="4212"/>
    <x v="0"/>
    <x v="1"/>
    <x v="0"/>
    <s v="03.03.10"/>
    <x v="8"/>
    <x v="0"/>
    <x v="4"/>
    <s v="Receitas Da Câmara"/>
    <s v="03.03.10"/>
    <s v="Receitas Da Câmara"/>
    <s v="03.03.10"/>
    <x v="18"/>
    <x v="0"/>
    <x v="0"/>
    <x v="0"/>
    <x v="0"/>
    <x v="0"/>
    <x v="2"/>
    <x v="0"/>
    <x v="6"/>
    <s v="2024-04-17"/>
    <x v="1"/>
    <n v="140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4213"/>
    <x v="0"/>
    <x v="1"/>
    <x v="0"/>
    <s v="03.03.10"/>
    <x v="8"/>
    <x v="0"/>
    <x v="4"/>
    <s v="Receitas Da Câmara"/>
    <s v="03.03.10"/>
    <s v="Receitas Da Câmara"/>
    <s v="03.03.10"/>
    <x v="20"/>
    <x v="0"/>
    <x v="3"/>
    <x v="3"/>
    <x v="0"/>
    <x v="0"/>
    <x v="2"/>
    <x v="0"/>
    <x v="6"/>
    <s v="2024-04-17"/>
    <x v="1"/>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00"/>
    <x v="4214"/>
    <x v="0"/>
    <x v="1"/>
    <x v="0"/>
    <s v="03.03.10"/>
    <x v="8"/>
    <x v="0"/>
    <x v="4"/>
    <s v="Receitas Da Câmara"/>
    <s v="03.03.10"/>
    <s v="Receitas Da Câmara"/>
    <s v="03.03.10"/>
    <x v="42"/>
    <x v="0"/>
    <x v="3"/>
    <x v="3"/>
    <x v="0"/>
    <x v="0"/>
    <x v="2"/>
    <x v="0"/>
    <x v="6"/>
    <s v="2024-04-17"/>
    <x v="1"/>
    <n v="6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00"/>
    <x v="4215"/>
    <x v="0"/>
    <x v="1"/>
    <x v="0"/>
    <s v="03.03.10"/>
    <x v="8"/>
    <x v="0"/>
    <x v="4"/>
    <s v="Receitas Da Câmara"/>
    <s v="03.03.10"/>
    <s v="Receitas Da Câmara"/>
    <s v="03.03.10"/>
    <x v="11"/>
    <x v="0"/>
    <x v="0"/>
    <x v="5"/>
    <x v="0"/>
    <x v="0"/>
    <x v="2"/>
    <x v="0"/>
    <x v="6"/>
    <s v="2024-04-17"/>
    <x v="1"/>
    <n v="5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0"/>
    <x v="4216"/>
    <x v="0"/>
    <x v="1"/>
    <x v="0"/>
    <s v="03.03.10"/>
    <x v="8"/>
    <x v="0"/>
    <x v="4"/>
    <s v="Receitas Da Câmara"/>
    <s v="03.03.10"/>
    <s v="Receitas Da Câmara"/>
    <s v="03.03.10"/>
    <x v="11"/>
    <x v="0"/>
    <x v="0"/>
    <x v="5"/>
    <x v="0"/>
    <x v="0"/>
    <x v="2"/>
    <x v="0"/>
    <x v="6"/>
    <s v="2024-04-18"/>
    <x v="1"/>
    <n v="1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20"/>
    <x v="4217"/>
    <x v="0"/>
    <x v="1"/>
    <x v="0"/>
    <s v="03.03.10"/>
    <x v="8"/>
    <x v="0"/>
    <x v="4"/>
    <s v="Receitas Da Câmara"/>
    <s v="03.03.10"/>
    <s v="Receitas Da Câmara"/>
    <s v="03.03.10"/>
    <x v="13"/>
    <x v="0"/>
    <x v="3"/>
    <x v="3"/>
    <x v="0"/>
    <x v="0"/>
    <x v="2"/>
    <x v="0"/>
    <x v="6"/>
    <s v="2024-04-18"/>
    <x v="1"/>
    <n v="6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4218"/>
    <x v="0"/>
    <x v="1"/>
    <x v="0"/>
    <s v="03.03.10"/>
    <x v="8"/>
    <x v="0"/>
    <x v="4"/>
    <s v="Receitas Da Câmara"/>
    <s v="03.03.10"/>
    <s v="Receitas Da Câmara"/>
    <s v="03.03.10"/>
    <x v="9"/>
    <x v="0"/>
    <x v="3"/>
    <x v="3"/>
    <x v="0"/>
    <x v="0"/>
    <x v="2"/>
    <x v="0"/>
    <x v="6"/>
    <s v="2024-04-18"/>
    <x v="1"/>
    <n v="297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116500"/>
    <x v="4219"/>
    <x v="0"/>
    <x v="1"/>
    <x v="0"/>
    <s v="03.03.10"/>
    <x v="8"/>
    <x v="0"/>
    <x v="4"/>
    <s v="Receitas Da Câmara"/>
    <s v="03.03.10"/>
    <s v="Receitas Da Câmara"/>
    <s v="03.03.10"/>
    <x v="15"/>
    <x v="0"/>
    <x v="0"/>
    <x v="0"/>
    <x v="0"/>
    <x v="0"/>
    <x v="2"/>
    <x v="0"/>
    <x v="6"/>
    <s v="2024-04-18"/>
    <x v="1"/>
    <n v="1116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361"/>
    <x v="4220"/>
    <x v="0"/>
    <x v="1"/>
    <x v="0"/>
    <s v="03.03.10"/>
    <x v="8"/>
    <x v="0"/>
    <x v="4"/>
    <s v="Receitas Da Câmara"/>
    <s v="03.03.10"/>
    <s v="Receitas Da Câmara"/>
    <s v="03.03.10"/>
    <x v="18"/>
    <x v="0"/>
    <x v="0"/>
    <x v="0"/>
    <x v="0"/>
    <x v="0"/>
    <x v="2"/>
    <x v="0"/>
    <x v="6"/>
    <s v="2024-04-18"/>
    <x v="1"/>
    <n v="6236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50"/>
    <x v="4221"/>
    <x v="0"/>
    <x v="1"/>
    <x v="0"/>
    <s v="03.03.10"/>
    <x v="8"/>
    <x v="0"/>
    <x v="4"/>
    <s v="Receitas Da Câmara"/>
    <s v="03.03.10"/>
    <s v="Receitas Da Câmara"/>
    <s v="03.03.10"/>
    <x v="10"/>
    <x v="0"/>
    <x v="3"/>
    <x v="3"/>
    <x v="0"/>
    <x v="0"/>
    <x v="2"/>
    <x v="0"/>
    <x v="6"/>
    <s v="2024-04-18"/>
    <x v="1"/>
    <n v="1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360"/>
    <x v="4222"/>
    <x v="0"/>
    <x v="1"/>
    <x v="0"/>
    <s v="03.03.10"/>
    <x v="8"/>
    <x v="0"/>
    <x v="4"/>
    <s v="Receitas Da Câmara"/>
    <s v="03.03.10"/>
    <s v="Receitas Da Câmara"/>
    <s v="03.03.10"/>
    <x v="17"/>
    <x v="0"/>
    <x v="3"/>
    <x v="3"/>
    <x v="0"/>
    <x v="0"/>
    <x v="2"/>
    <x v="0"/>
    <x v="6"/>
    <s v="2024-04-18"/>
    <x v="1"/>
    <n v="6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4223"/>
    <x v="0"/>
    <x v="1"/>
    <x v="0"/>
    <s v="03.03.10"/>
    <x v="8"/>
    <x v="0"/>
    <x v="4"/>
    <s v="Receitas Da Câmara"/>
    <s v="03.03.10"/>
    <s v="Receitas Da Câmara"/>
    <s v="03.03.10"/>
    <x v="8"/>
    <x v="0"/>
    <x v="3"/>
    <x v="3"/>
    <x v="0"/>
    <x v="0"/>
    <x v="2"/>
    <x v="0"/>
    <x v="6"/>
    <s v="2024-04-18"/>
    <x v="1"/>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35"/>
    <x v="4224"/>
    <x v="0"/>
    <x v="1"/>
    <x v="0"/>
    <s v="03.03.10"/>
    <x v="8"/>
    <x v="0"/>
    <x v="4"/>
    <s v="Receitas Da Câmara"/>
    <s v="03.03.10"/>
    <s v="Receitas Da Câmara"/>
    <s v="03.03.10"/>
    <x v="10"/>
    <x v="0"/>
    <x v="3"/>
    <x v="3"/>
    <x v="0"/>
    <x v="0"/>
    <x v="2"/>
    <x v="0"/>
    <x v="3"/>
    <s v="2024-05-28"/>
    <x v="1"/>
    <n v="62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13"/>
    <x v="4225"/>
    <x v="0"/>
    <x v="1"/>
    <x v="0"/>
    <s v="03.03.10"/>
    <x v="8"/>
    <x v="0"/>
    <x v="4"/>
    <s v="Receitas Da Câmara"/>
    <s v="03.03.10"/>
    <s v="Receitas Da Câmara"/>
    <s v="03.03.10"/>
    <x v="9"/>
    <x v="0"/>
    <x v="3"/>
    <x v="3"/>
    <x v="0"/>
    <x v="0"/>
    <x v="2"/>
    <x v="0"/>
    <x v="3"/>
    <s v="2024-05-28"/>
    <x v="1"/>
    <n v="741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
    <x v="4226"/>
    <x v="0"/>
    <x v="1"/>
    <x v="0"/>
    <s v="03.03.10"/>
    <x v="8"/>
    <x v="0"/>
    <x v="4"/>
    <s v="Receitas Da Câmara"/>
    <s v="03.03.10"/>
    <s v="Receitas Da Câmara"/>
    <s v="03.03.10"/>
    <x v="8"/>
    <x v="0"/>
    <x v="3"/>
    <x v="3"/>
    <x v="0"/>
    <x v="0"/>
    <x v="2"/>
    <x v="0"/>
    <x v="3"/>
    <s v="2024-05-28"/>
    <x v="1"/>
    <n v="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
    <x v="4227"/>
    <x v="0"/>
    <x v="1"/>
    <x v="0"/>
    <s v="03.03.10"/>
    <x v="8"/>
    <x v="0"/>
    <x v="4"/>
    <s v="Receitas Da Câmara"/>
    <s v="03.03.10"/>
    <s v="Receitas Da Câmara"/>
    <s v="03.03.10"/>
    <x v="11"/>
    <x v="0"/>
    <x v="0"/>
    <x v="5"/>
    <x v="0"/>
    <x v="0"/>
    <x v="2"/>
    <x v="0"/>
    <x v="3"/>
    <s v="2024-05-28"/>
    <x v="1"/>
    <n v="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00"/>
    <x v="4228"/>
    <x v="0"/>
    <x v="1"/>
    <x v="0"/>
    <s v="03.03.10"/>
    <x v="8"/>
    <x v="0"/>
    <x v="4"/>
    <s v="Receitas Da Câmara"/>
    <s v="03.03.10"/>
    <s v="Receitas Da Câmara"/>
    <s v="03.03.10"/>
    <x v="12"/>
    <x v="0"/>
    <x v="3"/>
    <x v="3"/>
    <x v="0"/>
    <x v="0"/>
    <x v="2"/>
    <x v="0"/>
    <x v="3"/>
    <s v="2024-05-28"/>
    <x v="1"/>
    <n v="10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4229"/>
    <x v="0"/>
    <x v="1"/>
    <x v="0"/>
    <s v="03.03.10"/>
    <x v="8"/>
    <x v="0"/>
    <x v="4"/>
    <s v="Receitas Da Câmara"/>
    <s v="03.03.10"/>
    <s v="Receitas Da Câmara"/>
    <s v="03.03.10"/>
    <x v="42"/>
    <x v="0"/>
    <x v="3"/>
    <x v="3"/>
    <x v="0"/>
    <x v="0"/>
    <x v="2"/>
    <x v="0"/>
    <x v="3"/>
    <s v="2024-05-28"/>
    <x v="1"/>
    <n v="2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50000"/>
    <x v="4230"/>
    <x v="0"/>
    <x v="0"/>
    <x v="0"/>
    <s v="01.27.06.80"/>
    <x v="1"/>
    <x v="1"/>
    <x v="1"/>
    <s v="Requalificação Urbana e habitação"/>
    <s v="01.27.06"/>
    <s v="Requalificação Urbana e habitação"/>
    <s v="01.27.06"/>
    <x v="1"/>
    <x v="0"/>
    <x v="0"/>
    <x v="0"/>
    <x v="0"/>
    <x v="1"/>
    <x v="1"/>
    <x v="0"/>
    <x v="4"/>
    <s v="2024-06-03"/>
    <x v="1"/>
    <n v="150000"/>
    <x v="0"/>
    <m/>
    <x v="0"/>
    <m/>
    <x v="103"/>
    <n v="100477593"/>
    <x v="0"/>
    <x v="0"/>
    <s v="Requalificação Urbana de Veneza"/>
    <s v="ORI"/>
    <x v="0"/>
    <m/>
    <x v="0"/>
    <x v="0"/>
    <x v="0"/>
    <x v="0"/>
    <x v="0"/>
    <x v="0"/>
    <x v="0"/>
    <x v="0"/>
    <x v="0"/>
    <x v="0"/>
    <x v="0"/>
    <s v="Requalificação Urbana de Veneza"/>
    <x v="0"/>
    <x v="0"/>
    <x v="0"/>
    <x v="0"/>
    <x v="1"/>
    <x v="0"/>
    <x v="0"/>
    <x v="0"/>
    <x v="0"/>
    <x v="0"/>
    <x v="0"/>
    <x v="0"/>
    <s v="Pagamento referente ao adiantamento no âmbito da obra de calcetamento de Rebelado- Achada Pizara, conforme anexo."/>
  </r>
  <r>
    <x v="0"/>
    <n v="0"/>
    <n v="0"/>
    <n v="0"/>
    <n v="45690"/>
    <x v="4231"/>
    <x v="0"/>
    <x v="0"/>
    <x v="0"/>
    <s v="01.25.01.10"/>
    <x v="33"/>
    <x v="3"/>
    <x v="3"/>
    <s v="Educação"/>
    <s v="01.25.01"/>
    <s v="Educação"/>
    <s v="01.25.01"/>
    <x v="4"/>
    <x v="0"/>
    <x v="2"/>
    <x v="2"/>
    <x v="0"/>
    <x v="1"/>
    <x v="0"/>
    <x v="0"/>
    <x v="4"/>
    <s v="2024-06-03"/>
    <x v="1"/>
    <n v="45690"/>
    <x v="0"/>
    <m/>
    <x v="0"/>
    <m/>
    <x v="97"/>
    <n v="100479452"/>
    <x v="0"/>
    <x v="0"/>
    <s v="Transporte escolar"/>
    <s v="ORI"/>
    <x v="0"/>
    <m/>
    <x v="0"/>
    <x v="0"/>
    <x v="0"/>
    <x v="0"/>
    <x v="0"/>
    <x v="0"/>
    <x v="0"/>
    <x v="0"/>
    <x v="0"/>
    <x v="0"/>
    <x v="0"/>
    <s v="Transporte escolar"/>
    <x v="0"/>
    <x v="0"/>
    <x v="0"/>
    <x v="0"/>
    <x v="1"/>
    <x v="0"/>
    <x v="0"/>
    <x v="0"/>
    <x v="0"/>
    <x v="0"/>
    <x v="0"/>
    <x v="0"/>
    <s v="Pagamento a favor da Newash Automóvel, para a aquisição de serviços de manutenção das viaturas afetos aos transporte escolar da CMSM, conforme anexo."/>
  </r>
  <r>
    <x v="0"/>
    <n v="0"/>
    <n v="0"/>
    <n v="0"/>
    <n v="2000"/>
    <x v="4232"/>
    <x v="0"/>
    <x v="0"/>
    <x v="0"/>
    <s v="03.16.15"/>
    <x v="0"/>
    <x v="0"/>
    <x v="0"/>
    <s v="Direção Financeira"/>
    <s v="03.16.15"/>
    <s v="Direção Financeira"/>
    <s v="03.16.15"/>
    <x v="3"/>
    <x v="0"/>
    <x v="0"/>
    <x v="1"/>
    <x v="0"/>
    <x v="0"/>
    <x v="0"/>
    <x v="0"/>
    <x v="4"/>
    <s v="2024-06-05"/>
    <x v="1"/>
    <n v="2000"/>
    <x v="0"/>
    <m/>
    <x v="0"/>
    <m/>
    <x v="569"/>
    <n v="100447033"/>
    <x v="0"/>
    <x v="0"/>
    <s v="Direção Financeira"/>
    <s v="ORI"/>
    <x v="0"/>
    <m/>
    <x v="0"/>
    <x v="0"/>
    <x v="0"/>
    <x v="0"/>
    <x v="0"/>
    <x v="0"/>
    <x v="0"/>
    <x v="0"/>
    <x v="0"/>
    <x v="0"/>
    <x v="0"/>
    <s v="Direção Financeira"/>
    <x v="0"/>
    <x v="0"/>
    <x v="0"/>
    <x v="0"/>
    <x v="0"/>
    <x v="0"/>
    <x v="0"/>
    <x v="0"/>
    <x v="0"/>
    <x v="0"/>
    <x v="0"/>
    <x v="0"/>
    <s v=" Ajuda de custo a favor do Sr. Emanuel Semedo pela sua deslocação em missão de serviço a cidade da Praia no dia 30/05/2024, conforme justificativo em anexo.  "/>
  </r>
  <r>
    <x v="0"/>
    <n v="0"/>
    <n v="0"/>
    <n v="0"/>
    <n v="5000"/>
    <x v="4233"/>
    <x v="0"/>
    <x v="0"/>
    <x v="0"/>
    <s v="03.16.15"/>
    <x v="0"/>
    <x v="0"/>
    <x v="0"/>
    <s v="Direção Financeira"/>
    <s v="03.16.15"/>
    <s v="Direção Financeira"/>
    <s v="03.16.15"/>
    <x v="39"/>
    <x v="0"/>
    <x v="0"/>
    <x v="1"/>
    <x v="1"/>
    <x v="0"/>
    <x v="0"/>
    <x v="0"/>
    <x v="4"/>
    <s v="2024-06-28"/>
    <x v="1"/>
    <n v="5000"/>
    <x v="0"/>
    <m/>
    <x v="0"/>
    <m/>
    <x v="99"/>
    <n v="100476775"/>
    <x v="0"/>
    <x v="0"/>
    <s v="Direção Financeira"/>
    <s v="ORI"/>
    <x v="0"/>
    <m/>
    <x v="0"/>
    <x v="0"/>
    <x v="0"/>
    <x v="0"/>
    <x v="0"/>
    <x v="0"/>
    <x v="0"/>
    <x v="0"/>
    <x v="0"/>
    <x v="0"/>
    <x v="0"/>
    <s v="Direção Financeira"/>
    <x v="0"/>
    <x v="0"/>
    <x v="0"/>
    <x v="0"/>
    <x v="0"/>
    <x v="0"/>
    <x v="0"/>
    <x v="0"/>
    <x v="0"/>
    <x v="0"/>
    <x v="0"/>
    <x v="0"/>
    <s v="Pagamento referente a aquisição de carregamento de energia do contador nº 01321957175, pertencente  polivalente de Calheta da CMSM, conforme anexo."/>
  </r>
  <r>
    <x v="1"/>
    <n v="0"/>
    <n v="0"/>
    <n v="0"/>
    <n v="3483"/>
    <x v="4234"/>
    <x v="0"/>
    <x v="0"/>
    <x v="0"/>
    <s v="01.27.06.76"/>
    <x v="11"/>
    <x v="1"/>
    <x v="1"/>
    <s v="Requalificação Urbana e habitação"/>
    <s v="01.27.06"/>
    <s v="Requalificação Urbana e habitação"/>
    <s v="01.27.06"/>
    <x v="1"/>
    <x v="0"/>
    <x v="0"/>
    <x v="0"/>
    <x v="0"/>
    <x v="1"/>
    <x v="1"/>
    <x v="0"/>
    <x v="4"/>
    <s v="2024-06-28"/>
    <x v="1"/>
    <n v="3483"/>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prestação de serviços de calcetamento na localidade de Achada do Monte, correspondente a 154,79 metro quadrado de calçadas, no âmbito da Requalificação Urbana e Ambiental de Dacalinha, Achada Monte, conforme anexo._x000d__x000a_"/>
  </r>
  <r>
    <x v="1"/>
    <n v="0"/>
    <n v="0"/>
    <n v="0"/>
    <n v="19737"/>
    <x v="4234"/>
    <x v="0"/>
    <x v="0"/>
    <x v="0"/>
    <s v="01.27.06.76"/>
    <x v="11"/>
    <x v="1"/>
    <x v="1"/>
    <s v="Requalificação Urbana e habitação"/>
    <s v="01.27.06"/>
    <s v="Requalificação Urbana e habitação"/>
    <s v="01.27.06"/>
    <x v="1"/>
    <x v="0"/>
    <x v="0"/>
    <x v="0"/>
    <x v="0"/>
    <x v="1"/>
    <x v="1"/>
    <x v="0"/>
    <x v="4"/>
    <s v="2024-06-28"/>
    <x v="1"/>
    <n v="19737"/>
    <x v="0"/>
    <m/>
    <x v="0"/>
    <m/>
    <x v="74"/>
    <n v="100036345"/>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prestação de serviços de calcetamento na localidade de Achada do Monte, correspondente a 154,79 metro quadrado de calçadas, no âmbito da Requalificação Urbana e Ambiental de Dacalinha, Achada Monte, conforme anexo._x000d__x000a_"/>
  </r>
  <r>
    <x v="0"/>
    <n v="0"/>
    <n v="0"/>
    <n v="0"/>
    <n v="7200"/>
    <x v="4235"/>
    <x v="0"/>
    <x v="1"/>
    <x v="0"/>
    <s v="03.03.10"/>
    <x v="8"/>
    <x v="0"/>
    <x v="4"/>
    <s v="Receitas Da Câmara"/>
    <s v="03.03.10"/>
    <s v="Receitas Da Câmara"/>
    <s v="03.03.10"/>
    <x v="20"/>
    <x v="0"/>
    <x v="3"/>
    <x v="3"/>
    <x v="0"/>
    <x v="0"/>
    <x v="2"/>
    <x v="0"/>
    <x v="9"/>
    <s v="2024-07-10"/>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10"/>
    <x v="4236"/>
    <x v="0"/>
    <x v="1"/>
    <x v="0"/>
    <s v="03.03.10"/>
    <x v="8"/>
    <x v="0"/>
    <x v="4"/>
    <s v="Receitas Da Câmara"/>
    <s v="03.03.10"/>
    <s v="Receitas Da Câmara"/>
    <s v="03.03.10"/>
    <x v="13"/>
    <x v="0"/>
    <x v="3"/>
    <x v="3"/>
    <x v="0"/>
    <x v="0"/>
    <x v="2"/>
    <x v="0"/>
    <x v="9"/>
    <s v="2024-07-10"/>
    <x v="2"/>
    <n v="57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4237"/>
    <x v="0"/>
    <x v="1"/>
    <x v="0"/>
    <s v="03.03.10"/>
    <x v="8"/>
    <x v="0"/>
    <x v="4"/>
    <s v="Receitas Da Câmara"/>
    <s v="03.03.10"/>
    <s v="Receitas Da Câmara"/>
    <s v="03.03.10"/>
    <x v="11"/>
    <x v="0"/>
    <x v="0"/>
    <x v="5"/>
    <x v="0"/>
    <x v="0"/>
    <x v="2"/>
    <x v="0"/>
    <x v="9"/>
    <s v="2024-07-10"/>
    <x v="2"/>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850"/>
    <x v="4238"/>
    <x v="0"/>
    <x v="1"/>
    <x v="0"/>
    <s v="03.03.10"/>
    <x v="8"/>
    <x v="0"/>
    <x v="4"/>
    <s v="Receitas Da Câmara"/>
    <s v="03.03.10"/>
    <s v="Receitas Da Câmara"/>
    <s v="03.03.10"/>
    <x v="12"/>
    <x v="0"/>
    <x v="3"/>
    <x v="3"/>
    <x v="0"/>
    <x v="0"/>
    <x v="2"/>
    <x v="0"/>
    <x v="9"/>
    <s v="2024-07-10"/>
    <x v="2"/>
    <n v="30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4239"/>
    <x v="0"/>
    <x v="1"/>
    <x v="0"/>
    <s v="03.03.10"/>
    <x v="8"/>
    <x v="0"/>
    <x v="4"/>
    <s v="Receitas Da Câmara"/>
    <s v="03.03.10"/>
    <s v="Receitas Da Câmara"/>
    <s v="03.03.10"/>
    <x v="8"/>
    <x v="0"/>
    <x v="3"/>
    <x v="3"/>
    <x v="0"/>
    <x v="0"/>
    <x v="2"/>
    <x v="0"/>
    <x v="9"/>
    <s v="2024-07-10"/>
    <x v="2"/>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90"/>
    <x v="4240"/>
    <x v="0"/>
    <x v="1"/>
    <x v="0"/>
    <s v="03.03.10"/>
    <x v="8"/>
    <x v="0"/>
    <x v="4"/>
    <s v="Receitas Da Câmara"/>
    <s v="03.03.10"/>
    <s v="Receitas Da Câmara"/>
    <s v="03.03.10"/>
    <x v="9"/>
    <x v="0"/>
    <x v="3"/>
    <x v="3"/>
    <x v="0"/>
    <x v="0"/>
    <x v="2"/>
    <x v="0"/>
    <x v="9"/>
    <s v="2024-07-10"/>
    <x v="2"/>
    <n v="9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0"/>
    <x v="4241"/>
    <x v="0"/>
    <x v="1"/>
    <x v="0"/>
    <s v="03.03.10"/>
    <x v="8"/>
    <x v="0"/>
    <x v="4"/>
    <s v="Receitas Da Câmara"/>
    <s v="03.03.10"/>
    <s v="Receitas Da Câmara"/>
    <s v="03.03.10"/>
    <x v="17"/>
    <x v="0"/>
    <x v="3"/>
    <x v="3"/>
    <x v="0"/>
    <x v="0"/>
    <x v="2"/>
    <x v="0"/>
    <x v="9"/>
    <s v="2024-07-10"/>
    <x v="2"/>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80"/>
    <x v="4242"/>
    <x v="0"/>
    <x v="1"/>
    <x v="0"/>
    <s v="03.03.10"/>
    <x v="8"/>
    <x v="0"/>
    <x v="4"/>
    <s v="Receitas Da Câmara"/>
    <s v="03.03.10"/>
    <s v="Receitas Da Câmara"/>
    <s v="03.03.10"/>
    <x v="6"/>
    <x v="0"/>
    <x v="3"/>
    <x v="3"/>
    <x v="0"/>
    <x v="0"/>
    <x v="2"/>
    <x v="0"/>
    <x v="9"/>
    <s v="2024-07-10"/>
    <x v="2"/>
    <n v="3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4243"/>
    <x v="0"/>
    <x v="1"/>
    <x v="0"/>
    <s v="03.03.10"/>
    <x v="8"/>
    <x v="0"/>
    <x v="4"/>
    <s v="Receitas Da Câmara"/>
    <s v="03.03.10"/>
    <s v="Receitas Da Câmara"/>
    <s v="03.03.10"/>
    <x v="42"/>
    <x v="0"/>
    <x v="3"/>
    <x v="3"/>
    <x v="0"/>
    <x v="0"/>
    <x v="2"/>
    <x v="0"/>
    <x v="9"/>
    <s v="2024-07-10"/>
    <x v="2"/>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5616"/>
    <x v="4244"/>
    <x v="0"/>
    <x v="1"/>
    <x v="0"/>
    <s v="03.03.10"/>
    <x v="8"/>
    <x v="0"/>
    <x v="4"/>
    <s v="Receitas Da Câmara"/>
    <s v="03.03.10"/>
    <s v="Receitas Da Câmara"/>
    <s v="03.03.10"/>
    <x v="18"/>
    <x v="0"/>
    <x v="0"/>
    <x v="0"/>
    <x v="0"/>
    <x v="0"/>
    <x v="2"/>
    <x v="0"/>
    <x v="9"/>
    <s v="2024-07-10"/>
    <x v="2"/>
    <n v="12561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35"/>
    <x v="4245"/>
    <x v="0"/>
    <x v="1"/>
    <x v="0"/>
    <s v="03.03.10"/>
    <x v="8"/>
    <x v="0"/>
    <x v="4"/>
    <s v="Receitas Da Câmara"/>
    <s v="03.03.10"/>
    <s v="Receitas Da Câmara"/>
    <s v="03.03.10"/>
    <x v="10"/>
    <x v="0"/>
    <x v="3"/>
    <x v="3"/>
    <x v="0"/>
    <x v="0"/>
    <x v="2"/>
    <x v="0"/>
    <x v="9"/>
    <s v="2024-07-10"/>
    <x v="2"/>
    <n v="70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5"/>
    <x v="4246"/>
    <x v="0"/>
    <x v="1"/>
    <x v="0"/>
    <s v="03.03.10"/>
    <x v="8"/>
    <x v="0"/>
    <x v="4"/>
    <s v="Receitas Da Câmara"/>
    <s v="03.03.10"/>
    <s v="Receitas Da Câmara"/>
    <s v="03.03.10"/>
    <x v="25"/>
    <x v="0"/>
    <x v="3"/>
    <x v="3"/>
    <x v="0"/>
    <x v="0"/>
    <x v="2"/>
    <x v="0"/>
    <x v="9"/>
    <s v="2024-07-10"/>
    <x v="2"/>
    <n v="87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89900"/>
    <x v="4247"/>
    <x v="0"/>
    <x v="0"/>
    <x v="0"/>
    <s v="01.27.06.76"/>
    <x v="11"/>
    <x v="1"/>
    <x v="1"/>
    <s v="Requalificação Urbana e habitação"/>
    <s v="01.27.06"/>
    <s v="Requalificação Urbana e habitação"/>
    <s v="01.27.06"/>
    <x v="1"/>
    <x v="0"/>
    <x v="0"/>
    <x v="0"/>
    <x v="0"/>
    <x v="1"/>
    <x v="1"/>
    <x v="0"/>
    <x v="4"/>
    <s v="2024-06-27"/>
    <x v="1"/>
    <n v="489900"/>
    <x v="0"/>
    <m/>
    <x v="0"/>
    <m/>
    <x v="6"/>
    <n v="100474914"/>
    <x v="0"/>
    <x v="0"/>
    <s v="Requalificação Urbana e Ambiental de Achada Monte III"/>
    <s v="ORI"/>
    <x v="0"/>
    <m/>
    <x v="0"/>
    <x v="0"/>
    <x v="0"/>
    <x v="0"/>
    <x v="0"/>
    <x v="0"/>
    <x v="0"/>
    <x v="0"/>
    <x v="0"/>
    <x v="0"/>
    <x v="0"/>
    <s v="Requalificação Urbana e Ambiental de Achada Monte III"/>
    <x v="0"/>
    <x v="0"/>
    <x v="0"/>
    <x v="0"/>
    <x v="1"/>
    <x v="0"/>
    <x v="0"/>
    <x v="1"/>
    <x v="0"/>
    <x v="0"/>
    <x v="0"/>
    <x v="0"/>
    <s v="Pagamento a favor da Tesouraria Municipal referente despesa com pessoal nos trabalhos requalificação urbano e ambiental de Achada do Monte, conforme anexo."/>
  </r>
  <r>
    <x v="0"/>
    <n v="0"/>
    <n v="0"/>
    <n v="0"/>
    <n v="1000"/>
    <x v="4248"/>
    <x v="0"/>
    <x v="0"/>
    <x v="0"/>
    <s v="01.25.05.12"/>
    <x v="10"/>
    <x v="3"/>
    <x v="3"/>
    <s v="Saúde"/>
    <s v="01.25.05"/>
    <s v="Saúde"/>
    <s v="01.25.05"/>
    <x v="7"/>
    <x v="0"/>
    <x v="4"/>
    <x v="4"/>
    <x v="0"/>
    <x v="1"/>
    <x v="0"/>
    <x v="0"/>
    <x v="9"/>
    <s v="2024-07-12"/>
    <x v="2"/>
    <n v="1000"/>
    <x v="0"/>
    <m/>
    <x v="0"/>
    <m/>
    <x v="280"/>
    <n v="100475975"/>
    <x v="0"/>
    <x v="0"/>
    <s v="Promoção e Inclusão Social"/>
    <s v="ORI"/>
    <x v="0"/>
    <m/>
    <x v="0"/>
    <x v="0"/>
    <x v="0"/>
    <x v="0"/>
    <x v="0"/>
    <x v="0"/>
    <x v="0"/>
    <x v="0"/>
    <x v="0"/>
    <x v="0"/>
    <x v="0"/>
    <s v="Promoção e Inclusão Social"/>
    <x v="0"/>
    <x v="0"/>
    <x v="0"/>
    <x v="0"/>
    <x v="1"/>
    <x v="0"/>
    <x v="0"/>
    <x v="0"/>
    <x v="0"/>
    <x v="0"/>
    <x v="0"/>
    <x v="0"/>
    <s v="Apoio a favor da senhora Arcângela Mendes Furtado, para pagamento transporte a fim de  realização   consulta, conforme anexo."/>
  </r>
  <r>
    <x v="0"/>
    <n v="0"/>
    <n v="0"/>
    <n v="0"/>
    <n v="10000"/>
    <x v="4249"/>
    <x v="0"/>
    <x v="0"/>
    <x v="0"/>
    <s v="03.16.15"/>
    <x v="0"/>
    <x v="0"/>
    <x v="0"/>
    <s v="Direção Financeira"/>
    <s v="03.16.15"/>
    <s v="Direção Financeira"/>
    <s v="03.16.15"/>
    <x v="39"/>
    <x v="0"/>
    <x v="0"/>
    <x v="1"/>
    <x v="1"/>
    <x v="0"/>
    <x v="0"/>
    <x v="0"/>
    <x v="9"/>
    <s v="2024-07-22"/>
    <x v="2"/>
    <n v="10000"/>
    <x v="0"/>
    <m/>
    <x v="0"/>
    <m/>
    <x v="6"/>
    <n v="100474914"/>
    <x v="0"/>
    <x v="0"/>
    <s v="Direção Financeira"/>
    <s v="ORI"/>
    <x v="0"/>
    <m/>
    <x v="0"/>
    <x v="0"/>
    <x v="0"/>
    <x v="0"/>
    <x v="0"/>
    <x v="0"/>
    <x v="0"/>
    <x v="0"/>
    <x v="0"/>
    <x v="0"/>
    <x v="0"/>
    <s v="Direção Financeira"/>
    <x v="0"/>
    <x v="0"/>
    <x v="0"/>
    <x v="0"/>
    <x v="0"/>
    <x v="0"/>
    <x v="0"/>
    <x v="0"/>
    <x v="0"/>
    <x v="0"/>
    <x v="0"/>
    <x v="0"/>
    <s v="Pagamento referente a aquisição de carregamento de energia do cliente senhor Presidente Herménio Fernandes, conforme anexo."/>
  </r>
  <r>
    <x v="0"/>
    <n v="0"/>
    <n v="0"/>
    <n v="0"/>
    <n v="2500"/>
    <x v="4250"/>
    <x v="0"/>
    <x v="0"/>
    <x v="0"/>
    <s v="01.25.05.09"/>
    <x v="26"/>
    <x v="3"/>
    <x v="3"/>
    <s v="Saúde"/>
    <s v="01.25.05"/>
    <s v="Saúde"/>
    <s v="01.25.05"/>
    <x v="7"/>
    <x v="0"/>
    <x v="4"/>
    <x v="4"/>
    <x v="0"/>
    <x v="1"/>
    <x v="0"/>
    <x v="0"/>
    <x v="9"/>
    <s v="2024-07-22"/>
    <x v="2"/>
    <n v="2500"/>
    <x v="0"/>
    <m/>
    <x v="0"/>
    <m/>
    <x v="570"/>
    <n v="100476108"/>
    <x v="0"/>
    <x v="0"/>
    <s v="Apoio a Consultas de Especialidade e Medicamentos"/>
    <s v="ORI"/>
    <x v="0"/>
    <s v="ACE"/>
    <x v="0"/>
    <x v="0"/>
    <x v="0"/>
    <x v="0"/>
    <x v="0"/>
    <x v="0"/>
    <x v="0"/>
    <x v="0"/>
    <x v="0"/>
    <x v="0"/>
    <x v="0"/>
    <s v="Apoio a Consultas de Especialidade e Medicamentos"/>
    <x v="0"/>
    <x v="0"/>
    <x v="0"/>
    <x v="0"/>
    <x v="1"/>
    <x v="0"/>
    <x v="0"/>
    <x v="0"/>
    <x v="0"/>
    <x v="0"/>
    <x v="0"/>
    <x v="0"/>
    <s v="Apoio a favor da senhora Armanda Landim de Barroa, a fim de realizar fisioterapia e consulta de especialidade na Praia, conforme anexo."/>
  </r>
  <r>
    <x v="0"/>
    <n v="0"/>
    <n v="0"/>
    <n v="0"/>
    <n v="1656"/>
    <x v="4251"/>
    <x v="0"/>
    <x v="0"/>
    <x v="0"/>
    <s v="03.16.15"/>
    <x v="0"/>
    <x v="0"/>
    <x v="0"/>
    <s v="Direção Financeira"/>
    <s v="03.16.15"/>
    <s v="Direção Financeira"/>
    <s v="03.16.15"/>
    <x v="58"/>
    <x v="0"/>
    <x v="0"/>
    <x v="1"/>
    <x v="0"/>
    <x v="0"/>
    <x v="0"/>
    <x v="0"/>
    <x v="9"/>
    <s v="2024-07-23"/>
    <x v="2"/>
    <n v="1656"/>
    <x v="0"/>
    <m/>
    <x v="0"/>
    <m/>
    <x v="89"/>
    <n v="100391565"/>
    <x v="0"/>
    <x v="0"/>
    <s v="Direção Financeira"/>
    <s v="ORI"/>
    <x v="0"/>
    <m/>
    <x v="0"/>
    <x v="0"/>
    <x v="0"/>
    <x v="0"/>
    <x v="0"/>
    <x v="0"/>
    <x v="0"/>
    <x v="0"/>
    <x v="0"/>
    <x v="0"/>
    <x v="0"/>
    <s v="Direção Financeira"/>
    <x v="0"/>
    <x v="0"/>
    <x v="0"/>
    <x v="0"/>
    <x v="0"/>
    <x v="0"/>
    <x v="0"/>
    <x v="0"/>
    <x v="0"/>
    <x v="0"/>
    <x v="0"/>
    <x v="0"/>
    <s v="Pagamento referente a publicação de B.O IIª , 1/4 pag Extrato de despacho no 12/2024 Jeremias Emanuel Garcia Gomes, conforme anexo. "/>
  </r>
  <r>
    <x v="0"/>
    <n v="0"/>
    <n v="0"/>
    <n v="0"/>
    <n v="31000"/>
    <x v="4252"/>
    <x v="0"/>
    <x v="0"/>
    <x v="0"/>
    <s v="01.25.03.12"/>
    <x v="6"/>
    <x v="3"/>
    <x v="3"/>
    <s v="Emprego e Formação profissional"/>
    <s v="01.25.03"/>
    <s v="Emprego e Formação profissional"/>
    <s v="01.25.03"/>
    <x v="4"/>
    <x v="0"/>
    <x v="2"/>
    <x v="2"/>
    <x v="0"/>
    <x v="1"/>
    <x v="0"/>
    <x v="0"/>
    <x v="9"/>
    <s v="2024-07-23"/>
    <x v="2"/>
    <n v="31000"/>
    <x v="0"/>
    <m/>
    <x v="0"/>
    <m/>
    <x v="6"/>
    <n v="100474914"/>
    <x v="0"/>
    <x v="0"/>
    <s v="Estágios Profissionais e Promoção de Emprego"/>
    <s v="ORI"/>
    <x v="0"/>
    <m/>
    <x v="0"/>
    <x v="0"/>
    <x v="0"/>
    <x v="0"/>
    <x v="0"/>
    <x v="0"/>
    <x v="0"/>
    <x v="0"/>
    <x v="0"/>
    <x v="0"/>
    <x v="0"/>
    <s v="Estágios Profissionais e Promoção de Emprego"/>
    <x v="0"/>
    <x v="0"/>
    <x v="0"/>
    <x v="0"/>
    <x v="1"/>
    <x v="0"/>
    <x v="0"/>
    <x v="0"/>
    <x v="0"/>
    <x v="0"/>
    <x v="0"/>
    <x v="0"/>
    <s v="Pagamento subsidio estagio, referente ao mês de julho de 2024, conforme anexo."/>
  </r>
  <r>
    <x v="0"/>
    <n v="0"/>
    <n v="0"/>
    <n v="0"/>
    <n v="19600"/>
    <x v="4253"/>
    <x v="0"/>
    <x v="1"/>
    <x v="0"/>
    <s v="03.03.10"/>
    <x v="8"/>
    <x v="0"/>
    <x v="4"/>
    <s v="Receitas Da Câmara"/>
    <s v="03.03.10"/>
    <s v="Receitas Da Câmara"/>
    <s v="03.03.10"/>
    <x v="11"/>
    <x v="0"/>
    <x v="0"/>
    <x v="5"/>
    <x v="0"/>
    <x v="0"/>
    <x v="2"/>
    <x v="0"/>
    <x v="9"/>
    <s v="2024-07-30"/>
    <x v="2"/>
    <n v="19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4254"/>
    <x v="0"/>
    <x v="0"/>
    <x v="0"/>
    <s v="03.16.15"/>
    <x v="0"/>
    <x v="0"/>
    <x v="0"/>
    <s v="Direção Financeira"/>
    <s v="03.16.15"/>
    <s v="Direção Financeira"/>
    <s v="03.16.15"/>
    <x v="3"/>
    <x v="0"/>
    <x v="0"/>
    <x v="1"/>
    <x v="0"/>
    <x v="0"/>
    <x v="0"/>
    <x v="0"/>
    <x v="9"/>
    <s v="2024-07-30"/>
    <x v="2"/>
    <n v="6000"/>
    <x v="0"/>
    <m/>
    <x v="0"/>
    <m/>
    <x v="295"/>
    <n v="100479619"/>
    <x v="0"/>
    <x v="0"/>
    <s v="Direção Financeira"/>
    <s v="ORI"/>
    <x v="0"/>
    <m/>
    <x v="0"/>
    <x v="0"/>
    <x v="0"/>
    <x v="0"/>
    <x v="0"/>
    <x v="0"/>
    <x v="0"/>
    <x v="0"/>
    <x v="0"/>
    <x v="0"/>
    <x v="0"/>
    <s v="Direção Financeira"/>
    <x v="0"/>
    <x v="0"/>
    <x v="0"/>
    <x v="0"/>
    <x v="0"/>
    <x v="0"/>
    <x v="0"/>
    <x v="0"/>
    <x v="0"/>
    <x v="0"/>
    <x v="0"/>
    <x v="0"/>
    <s v="Pagamento de ajuda de custo a favor do Sr. Samuel Fernandes Leal, pela sua deslocação a Praia nos dias 09, 17 e 25 de julho de 2024, em missão oficial de serviço, conforme anexo."/>
  </r>
  <r>
    <x v="0"/>
    <n v="0"/>
    <n v="0"/>
    <n v="0"/>
    <n v="9742"/>
    <x v="4255"/>
    <x v="0"/>
    <x v="1"/>
    <x v="0"/>
    <s v="03.03.10"/>
    <x v="8"/>
    <x v="0"/>
    <x v="4"/>
    <s v="Receitas Da Câmara"/>
    <s v="03.03.10"/>
    <s v="Receitas Da Câmara"/>
    <s v="03.03.10"/>
    <x v="9"/>
    <x v="0"/>
    <x v="3"/>
    <x v="3"/>
    <x v="0"/>
    <x v="0"/>
    <x v="2"/>
    <x v="0"/>
    <x v="9"/>
    <s v="2024-07-30"/>
    <x v="2"/>
    <n v="974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4256"/>
    <x v="0"/>
    <x v="1"/>
    <x v="0"/>
    <s v="03.03.10"/>
    <x v="8"/>
    <x v="0"/>
    <x v="4"/>
    <s v="Receitas Da Câmara"/>
    <s v="03.03.10"/>
    <s v="Receitas Da Câmara"/>
    <s v="03.03.10"/>
    <x v="14"/>
    <x v="0"/>
    <x v="3"/>
    <x v="3"/>
    <x v="0"/>
    <x v="0"/>
    <x v="2"/>
    <x v="0"/>
    <x v="9"/>
    <s v="2024-07-30"/>
    <x v="2"/>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600"/>
    <x v="4257"/>
    <x v="0"/>
    <x v="1"/>
    <x v="0"/>
    <s v="03.03.10"/>
    <x v="8"/>
    <x v="0"/>
    <x v="4"/>
    <s v="Receitas Da Câmara"/>
    <s v="03.03.10"/>
    <s v="Receitas Da Câmara"/>
    <s v="03.03.10"/>
    <x v="12"/>
    <x v="0"/>
    <x v="3"/>
    <x v="3"/>
    <x v="0"/>
    <x v="0"/>
    <x v="2"/>
    <x v="0"/>
    <x v="9"/>
    <s v="2024-07-30"/>
    <x v="2"/>
    <n v="20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100"/>
    <x v="4258"/>
    <x v="0"/>
    <x v="1"/>
    <x v="0"/>
    <s v="03.03.10"/>
    <x v="8"/>
    <x v="0"/>
    <x v="4"/>
    <s v="Receitas Da Câmara"/>
    <s v="03.03.10"/>
    <s v="Receitas Da Câmara"/>
    <s v="03.03.10"/>
    <x v="13"/>
    <x v="0"/>
    <x v="3"/>
    <x v="3"/>
    <x v="0"/>
    <x v="0"/>
    <x v="2"/>
    <x v="0"/>
    <x v="9"/>
    <s v="2024-07-30"/>
    <x v="2"/>
    <n v="9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4259"/>
    <x v="0"/>
    <x v="1"/>
    <x v="0"/>
    <s v="03.03.10"/>
    <x v="8"/>
    <x v="0"/>
    <x v="4"/>
    <s v="Receitas Da Câmara"/>
    <s v="03.03.10"/>
    <s v="Receitas Da Câmara"/>
    <s v="03.03.10"/>
    <x v="16"/>
    <x v="0"/>
    <x v="0"/>
    <x v="5"/>
    <x v="0"/>
    <x v="0"/>
    <x v="2"/>
    <x v="0"/>
    <x v="9"/>
    <s v="2024-07-30"/>
    <x v="2"/>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0"/>
    <x v="4260"/>
    <x v="0"/>
    <x v="1"/>
    <x v="0"/>
    <s v="03.03.10"/>
    <x v="8"/>
    <x v="0"/>
    <x v="4"/>
    <s v="Receitas Da Câmara"/>
    <s v="03.03.10"/>
    <s v="Receitas Da Câmara"/>
    <s v="03.03.10"/>
    <x v="8"/>
    <x v="0"/>
    <x v="3"/>
    <x v="3"/>
    <x v="0"/>
    <x v="0"/>
    <x v="2"/>
    <x v="0"/>
    <x v="9"/>
    <s v="2024-07-30"/>
    <x v="2"/>
    <n v="5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50"/>
    <x v="4261"/>
    <x v="0"/>
    <x v="1"/>
    <x v="0"/>
    <s v="03.03.10"/>
    <x v="8"/>
    <x v="0"/>
    <x v="4"/>
    <s v="Receitas Da Câmara"/>
    <s v="03.03.10"/>
    <s v="Receitas Da Câmara"/>
    <s v="03.03.10"/>
    <x v="10"/>
    <x v="0"/>
    <x v="3"/>
    <x v="3"/>
    <x v="0"/>
    <x v="0"/>
    <x v="2"/>
    <x v="0"/>
    <x v="9"/>
    <s v="2024-07-30"/>
    <x v="2"/>
    <n v="2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50"/>
    <x v="4262"/>
    <x v="0"/>
    <x v="1"/>
    <x v="0"/>
    <s v="03.03.10"/>
    <x v="8"/>
    <x v="0"/>
    <x v="4"/>
    <s v="Receitas Da Câmara"/>
    <s v="03.03.10"/>
    <s v="Receitas Da Câmara"/>
    <s v="03.03.10"/>
    <x v="17"/>
    <x v="0"/>
    <x v="3"/>
    <x v="3"/>
    <x v="0"/>
    <x v="0"/>
    <x v="2"/>
    <x v="0"/>
    <x v="9"/>
    <s v="2024-07-30"/>
    <x v="2"/>
    <n v="4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194"/>
    <x v="4263"/>
    <x v="0"/>
    <x v="1"/>
    <x v="0"/>
    <s v="03.03.10"/>
    <x v="8"/>
    <x v="0"/>
    <x v="4"/>
    <s v="Receitas Da Câmara"/>
    <s v="03.03.10"/>
    <s v="Receitas Da Câmara"/>
    <s v="03.03.10"/>
    <x v="18"/>
    <x v="0"/>
    <x v="0"/>
    <x v="0"/>
    <x v="0"/>
    <x v="0"/>
    <x v="2"/>
    <x v="0"/>
    <x v="9"/>
    <s v="2024-07-30"/>
    <x v="2"/>
    <n v="1519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80"/>
    <x v="4264"/>
    <x v="0"/>
    <x v="1"/>
    <x v="0"/>
    <s v="03.03.10"/>
    <x v="8"/>
    <x v="0"/>
    <x v="4"/>
    <s v="Receitas Da Câmara"/>
    <s v="03.03.10"/>
    <s v="Receitas Da Câmara"/>
    <s v="03.03.10"/>
    <x v="6"/>
    <x v="0"/>
    <x v="3"/>
    <x v="3"/>
    <x v="0"/>
    <x v="0"/>
    <x v="2"/>
    <x v="0"/>
    <x v="9"/>
    <s v="2024-07-30"/>
    <x v="2"/>
    <n v="28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0000"/>
    <x v="4265"/>
    <x v="0"/>
    <x v="1"/>
    <x v="0"/>
    <s v="03.03.10"/>
    <x v="8"/>
    <x v="0"/>
    <x v="4"/>
    <s v="Receitas Da Câmara"/>
    <s v="03.03.10"/>
    <s v="Receitas Da Câmara"/>
    <s v="03.03.10"/>
    <x v="15"/>
    <x v="0"/>
    <x v="0"/>
    <x v="0"/>
    <x v="0"/>
    <x v="0"/>
    <x v="2"/>
    <x v="0"/>
    <x v="9"/>
    <s v="2024-07-30"/>
    <x v="2"/>
    <n v="50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6125"/>
    <x v="4266"/>
    <x v="0"/>
    <x v="0"/>
    <x v="0"/>
    <s v="01.27.02.15"/>
    <x v="25"/>
    <x v="1"/>
    <x v="1"/>
    <s v="Saneamento básico"/>
    <s v="01.27.02"/>
    <s v="Saneamento básico"/>
    <s v="01.27.02"/>
    <x v="46"/>
    <x v="0"/>
    <x v="0"/>
    <x v="0"/>
    <x v="0"/>
    <x v="1"/>
    <x v="1"/>
    <x v="0"/>
    <x v="5"/>
    <s v="2024-08-19"/>
    <x v="2"/>
    <n v="56125"/>
    <x v="0"/>
    <m/>
    <x v="0"/>
    <m/>
    <x v="27"/>
    <n v="100479096"/>
    <x v="0"/>
    <x v="0"/>
    <s v="Transferência de Residuos Aterro Santiago"/>
    <s v="ORI"/>
    <x v="0"/>
    <m/>
    <x v="0"/>
    <x v="0"/>
    <x v="0"/>
    <x v="0"/>
    <x v="0"/>
    <x v="0"/>
    <x v="0"/>
    <x v="0"/>
    <x v="0"/>
    <x v="0"/>
    <x v="0"/>
    <s v="Transferência de Residuos Aterro Santiago"/>
    <x v="0"/>
    <x v="0"/>
    <x v="0"/>
    <x v="0"/>
    <x v="1"/>
    <x v="0"/>
    <x v="0"/>
    <x v="0"/>
    <x v="0"/>
    <x v="0"/>
    <x v="0"/>
    <x v="0"/>
    <s v="Pagamento referente a aquisição de 2 jogos de pastilhas  de frente incluindo sensor para a viatura  ST-20-XE afeto a transferência de resíduos sólidos urbanos para aterro sanitário da CMSM, conforme anexo."/>
  </r>
  <r>
    <x v="1"/>
    <n v="0"/>
    <n v="0"/>
    <n v="0"/>
    <n v="104000"/>
    <x v="4267"/>
    <x v="0"/>
    <x v="0"/>
    <x v="0"/>
    <s v="01.27.06.76"/>
    <x v="11"/>
    <x v="1"/>
    <x v="1"/>
    <s v="Requalificação Urbana e habitação"/>
    <s v="01.27.06"/>
    <s v="Requalificação Urbana e habitação"/>
    <s v="01.27.06"/>
    <x v="1"/>
    <x v="0"/>
    <x v="0"/>
    <x v="0"/>
    <x v="0"/>
    <x v="1"/>
    <x v="1"/>
    <x v="0"/>
    <x v="5"/>
    <s v="2024-08-01"/>
    <x v="2"/>
    <n v="104000"/>
    <x v="0"/>
    <m/>
    <x v="0"/>
    <m/>
    <x v="135"/>
    <n v="100479497"/>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serviços de transporte a aquisição de serviços de transporte de terra para as obras de requalificação urbana e ambiental de Achada do Monte- Dacalinha, conforme anexo."/>
  </r>
  <r>
    <x v="0"/>
    <n v="0"/>
    <n v="0"/>
    <n v="0"/>
    <n v="345000"/>
    <x v="4268"/>
    <x v="0"/>
    <x v="0"/>
    <x v="0"/>
    <s v="01.27.04.03"/>
    <x v="4"/>
    <x v="1"/>
    <x v="1"/>
    <s v="Infra-Estruturas e Transportes"/>
    <s v="01.27.04"/>
    <s v="Infra-Estruturas e Transportes"/>
    <s v="01.27.04"/>
    <x v="4"/>
    <x v="0"/>
    <x v="2"/>
    <x v="2"/>
    <x v="0"/>
    <x v="1"/>
    <x v="0"/>
    <x v="0"/>
    <x v="5"/>
    <s v="2024-08-02"/>
    <x v="2"/>
    <n v="345000"/>
    <x v="0"/>
    <m/>
    <x v="0"/>
    <m/>
    <x v="22"/>
    <n v="100478657"/>
    <x v="0"/>
    <x v="0"/>
    <s v="Plano de emergencia da epoca de chuvas"/>
    <s v="ORI"/>
    <x v="0"/>
    <m/>
    <x v="0"/>
    <x v="0"/>
    <x v="0"/>
    <x v="0"/>
    <x v="0"/>
    <x v="0"/>
    <x v="0"/>
    <x v="0"/>
    <x v="0"/>
    <x v="0"/>
    <x v="0"/>
    <s v="Plano de emergencia da epoca de chuvas"/>
    <x v="0"/>
    <x v="0"/>
    <x v="0"/>
    <x v="0"/>
    <x v="1"/>
    <x v="0"/>
    <x v="0"/>
    <x v="0"/>
    <x v="0"/>
    <x v="0"/>
    <x v="0"/>
    <x v="0"/>
    <s v="Pagamento a favor de Translux Cormercio e Serviços, pela a aquisição de serviços de desempeno de chassi de camião e atrelado da viatura ST-87-ZB afeto as obras da CMSM, confrome anexo."/>
  </r>
  <r>
    <x v="1"/>
    <n v="0"/>
    <n v="0"/>
    <n v="0"/>
    <n v="23500"/>
    <x v="4269"/>
    <x v="0"/>
    <x v="0"/>
    <x v="0"/>
    <s v="01.25.02.23"/>
    <x v="12"/>
    <x v="3"/>
    <x v="3"/>
    <s v="desporto"/>
    <s v="01.25.02"/>
    <s v="desporto"/>
    <s v="01.25.02"/>
    <x v="1"/>
    <x v="0"/>
    <x v="0"/>
    <x v="0"/>
    <x v="0"/>
    <x v="1"/>
    <x v="1"/>
    <x v="0"/>
    <x v="5"/>
    <s v="2024-08-07"/>
    <x v="2"/>
    <n v="23500"/>
    <x v="0"/>
    <m/>
    <x v="0"/>
    <m/>
    <x v="6"/>
    <n v="10047491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a Tesouraria Municipal, referente a gratificação da comissaõ e prémios da corrida de atletismo a ser realizado em Pilão Cão comemorando a festa romaria São Domingos, confrome anexo.  "/>
  </r>
  <r>
    <x v="1"/>
    <n v="0"/>
    <n v="0"/>
    <n v="0"/>
    <n v="34380"/>
    <x v="4270"/>
    <x v="0"/>
    <x v="0"/>
    <x v="0"/>
    <s v="01.25.02.23"/>
    <x v="12"/>
    <x v="3"/>
    <x v="3"/>
    <s v="desporto"/>
    <s v="01.25.02"/>
    <s v="desporto"/>
    <s v="01.25.02"/>
    <x v="1"/>
    <x v="0"/>
    <x v="0"/>
    <x v="0"/>
    <x v="0"/>
    <x v="1"/>
    <x v="1"/>
    <x v="0"/>
    <x v="5"/>
    <s v="2024-08-09"/>
    <x v="2"/>
    <n v="34380"/>
    <x v="0"/>
    <m/>
    <x v="0"/>
    <m/>
    <x v="225"/>
    <n v="1004791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aquisição de troféus entregues aos vencedores do torneio futsal em Ribeireta no âmbito do torneio de futsal sub 16 e Sénior comemorado a festa Santo António 2024, conforme anexo.   "/>
  </r>
  <r>
    <x v="0"/>
    <n v="0"/>
    <n v="0"/>
    <n v="0"/>
    <n v="5000"/>
    <x v="4271"/>
    <x v="0"/>
    <x v="0"/>
    <x v="0"/>
    <s v="01.25.04.22"/>
    <x v="7"/>
    <x v="3"/>
    <x v="3"/>
    <s v="Cultura"/>
    <s v="01.25.04"/>
    <s v="Cultura"/>
    <s v="01.25.04"/>
    <x v="4"/>
    <x v="0"/>
    <x v="2"/>
    <x v="2"/>
    <x v="0"/>
    <x v="1"/>
    <x v="0"/>
    <x v="0"/>
    <x v="5"/>
    <s v="2024-08-23"/>
    <x v="2"/>
    <n v="5000"/>
    <x v="0"/>
    <m/>
    <x v="0"/>
    <m/>
    <x v="321"/>
    <n v="100479667"/>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1"/>
    <n v="0"/>
    <n v="0"/>
    <n v="0"/>
    <n v="21000"/>
    <x v="4272"/>
    <x v="0"/>
    <x v="0"/>
    <x v="0"/>
    <s v="01.25.02.23"/>
    <x v="12"/>
    <x v="3"/>
    <x v="3"/>
    <s v="desporto"/>
    <s v="01.25.02"/>
    <s v="desporto"/>
    <s v="01.25.02"/>
    <x v="1"/>
    <x v="0"/>
    <x v="0"/>
    <x v="0"/>
    <x v="0"/>
    <x v="1"/>
    <x v="1"/>
    <x v="0"/>
    <x v="5"/>
    <s v="2024-08-14"/>
    <x v="2"/>
    <n v="21000"/>
    <x v="0"/>
    <m/>
    <x v="0"/>
    <m/>
    <x v="571"/>
    <n v="100476248"/>
    <x v="0"/>
    <x v="0"/>
    <s v="Atividades desportivas e promoção do desporto no Concelho"/>
    <s v="ORI"/>
    <x v="0"/>
    <m/>
    <x v="0"/>
    <x v="0"/>
    <x v="0"/>
    <x v="0"/>
    <x v="0"/>
    <x v="0"/>
    <x v="0"/>
    <x v="0"/>
    <x v="0"/>
    <x v="0"/>
    <x v="0"/>
    <s v="Atividades desportivas e promoção do desporto no Concelho"/>
    <x v="0"/>
    <x v="0"/>
    <x v="0"/>
    <x v="0"/>
    <x v="1"/>
    <x v="0"/>
    <x v="0"/>
    <x v="0"/>
    <x v="0"/>
    <x v="0"/>
    <x v="0"/>
    <x v="0"/>
    <s v="Gratificação a favor do arbitro Nedil Vaz, no âmbito do torneio quadrangular realizado no estádio municipal comemorando a festa da cidade 2024, conforme anexo  "/>
  </r>
  <r>
    <x v="0"/>
    <n v="0"/>
    <n v="0"/>
    <n v="0"/>
    <n v="9000"/>
    <x v="4273"/>
    <x v="0"/>
    <x v="0"/>
    <x v="0"/>
    <s v="03.16.15"/>
    <x v="0"/>
    <x v="0"/>
    <x v="0"/>
    <s v="Direção Financeira"/>
    <s v="03.16.15"/>
    <s v="Direção Financeira"/>
    <s v="03.16.15"/>
    <x v="0"/>
    <x v="0"/>
    <x v="0"/>
    <x v="0"/>
    <x v="0"/>
    <x v="0"/>
    <x v="0"/>
    <x v="0"/>
    <x v="5"/>
    <s v="2024-08-22"/>
    <x v="2"/>
    <n v="9000"/>
    <x v="0"/>
    <m/>
    <x v="0"/>
    <m/>
    <x v="6"/>
    <n v="100474914"/>
    <x v="0"/>
    <x v="0"/>
    <s v="Direção Financeira"/>
    <s v="ORI"/>
    <x v="0"/>
    <m/>
    <x v="0"/>
    <x v="0"/>
    <x v="0"/>
    <x v="0"/>
    <x v="0"/>
    <x v="0"/>
    <x v="0"/>
    <x v="0"/>
    <x v="0"/>
    <x v="0"/>
    <x v="0"/>
    <s v="Direção Financeira"/>
    <x v="0"/>
    <x v="0"/>
    <x v="0"/>
    <x v="0"/>
    <x v="0"/>
    <x v="0"/>
    <x v="0"/>
    <x v="1"/>
    <x v="0"/>
    <x v="0"/>
    <x v="0"/>
    <x v="0"/>
    <s v="Pagamento referente a aquisição de Bomba de Embraiagem para viatura afeto ao serviço da CMSM, conforme anexo. "/>
  </r>
  <r>
    <x v="1"/>
    <n v="0"/>
    <n v="0"/>
    <n v="0"/>
    <n v="19870"/>
    <x v="4274"/>
    <x v="0"/>
    <x v="0"/>
    <x v="0"/>
    <s v="01.27.02.15"/>
    <x v="25"/>
    <x v="1"/>
    <x v="1"/>
    <s v="Saneamento básico"/>
    <s v="01.27.02"/>
    <s v="Saneamento básico"/>
    <s v="01.27.02"/>
    <x v="46"/>
    <x v="0"/>
    <x v="0"/>
    <x v="0"/>
    <x v="0"/>
    <x v="1"/>
    <x v="1"/>
    <x v="0"/>
    <x v="5"/>
    <s v="2024-08-26"/>
    <x v="2"/>
    <n v="19870"/>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s viaturas afetas  aos serviços de transferência de resíduos sólidos, conforme anexo."/>
  </r>
  <r>
    <x v="1"/>
    <n v="0"/>
    <n v="0"/>
    <n v="0"/>
    <n v="3733"/>
    <x v="4275"/>
    <x v="0"/>
    <x v="0"/>
    <x v="0"/>
    <s v="01.27.06.76"/>
    <x v="11"/>
    <x v="1"/>
    <x v="1"/>
    <s v="Requalificação Urbana e habitação"/>
    <s v="01.27.06"/>
    <s v="Requalificação Urbana e habitação"/>
    <s v="01.27.06"/>
    <x v="1"/>
    <x v="0"/>
    <x v="0"/>
    <x v="0"/>
    <x v="0"/>
    <x v="1"/>
    <x v="1"/>
    <x v="0"/>
    <x v="5"/>
    <s v="2024-08-29"/>
    <x v="2"/>
    <n v="3733"/>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serviços de calcetamento na localidade de Achada Monte, Correspondente a 165.9 metros quadrados de calçadas, âmbito de trabalho da requalificação ambiental de Achada Monte, conforme anexo.  "/>
  </r>
  <r>
    <x v="1"/>
    <n v="0"/>
    <n v="0"/>
    <n v="0"/>
    <n v="21155"/>
    <x v="4275"/>
    <x v="0"/>
    <x v="0"/>
    <x v="0"/>
    <s v="01.27.06.76"/>
    <x v="11"/>
    <x v="1"/>
    <x v="1"/>
    <s v="Requalificação Urbana e habitação"/>
    <s v="01.27.06"/>
    <s v="Requalificação Urbana e habitação"/>
    <s v="01.27.06"/>
    <x v="1"/>
    <x v="0"/>
    <x v="0"/>
    <x v="0"/>
    <x v="0"/>
    <x v="1"/>
    <x v="1"/>
    <x v="0"/>
    <x v="5"/>
    <s v="2024-08-29"/>
    <x v="2"/>
    <n v="21155"/>
    <x v="0"/>
    <m/>
    <x v="0"/>
    <m/>
    <x v="237"/>
    <n v="100477117"/>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serviços de calcetamento na localidade de Achada Monte, Correspondente a 165.9 metros quadrados de calçadas, âmbito de trabalho da requalificação ambiental de Achada Monte, conforme anexo.  "/>
  </r>
  <r>
    <x v="1"/>
    <n v="0"/>
    <n v="0"/>
    <n v="0"/>
    <n v="30000"/>
    <x v="4276"/>
    <x v="0"/>
    <x v="0"/>
    <x v="0"/>
    <s v="01.27.02.15"/>
    <x v="25"/>
    <x v="1"/>
    <x v="1"/>
    <s v="Saneamento básico"/>
    <s v="01.27.02"/>
    <s v="Saneamento básico"/>
    <s v="01.27.02"/>
    <x v="46"/>
    <x v="0"/>
    <x v="0"/>
    <x v="0"/>
    <x v="0"/>
    <x v="1"/>
    <x v="1"/>
    <x v="0"/>
    <x v="5"/>
    <s v="2024-08-30"/>
    <x v="2"/>
    <n v="30000"/>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s viaturas afetas aos serviços de transferência de resíduos sólidos, conforme anexo."/>
  </r>
  <r>
    <x v="0"/>
    <n v="0"/>
    <n v="0"/>
    <n v="0"/>
    <n v="800"/>
    <x v="4277"/>
    <x v="0"/>
    <x v="1"/>
    <x v="0"/>
    <s v="03.03.10"/>
    <x v="8"/>
    <x v="0"/>
    <x v="4"/>
    <s v="Receitas Da Câmara"/>
    <s v="03.03.10"/>
    <s v="Receitas Da Câmara"/>
    <s v="03.03.10"/>
    <x v="20"/>
    <x v="0"/>
    <x v="3"/>
    <x v="3"/>
    <x v="0"/>
    <x v="0"/>
    <x v="2"/>
    <x v="0"/>
    <x v="5"/>
    <s v="2024-08-21"/>
    <x v="2"/>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4278"/>
    <x v="0"/>
    <x v="1"/>
    <x v="0"/>
    <s v="03.03.10"/>
    <x v="8"/>
    <x v="0"/>
    <x v="4"/>
    <s v="Receitas Da Câmara"/>
    <s v="03.03.10"/>
    <s v="Receitas Da Câmara"/>
    <s v="03.03.10"/>
    <x v="17"/>
    <x v="0"/>
    <x v="3"/>
    <x v="3"/>
    <x v="0"/>
    <x v="0"/>
    <x v="2"/>
    <x v="0"/>
    <x v="5"/>
    <s v="2024-08-21"/>
    <x v="2"/>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141"/>
    <x v="4279"/>
    <x v="0"/>
    <x v="1"/>
    <x v="0"/>
    <s v="03.03.10"/>
    <x v="8"/>
    <x v="0"/>
    <x v="4"/>
    <s v="Receitas Da Câmara"/>
    <s v="03.03.10"/>
    <s v="Receitas Da Câmara"/>
    <s v="03.03.10"/>
    <x v="9"/>
    <x v="0"/>
    <x v="3"/>
    <x v="3"/>
    <x v="0"/>
    <x v="0"/>
    <x v="2"/>
    <x v="0"/>
    <x v="5"/>
    <s v="2024-08-21"/>
    <x v="2"/>
    <n v="27141"/>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000000"/>
    <x v="4280"/>
    <x v="0"/>
    <x v="1"/>
    <x v="0"/>
    <s v="03.03.10"/>
    <x v="8"/>
    <x v="0"/>
    <x v="4"/>
    <s v="Receitas Da Câmara"/>
    <s v="03.03.10"/>
    <s v="Receitas Da Câmara"/>
    <s v="03.03.10"/>
    <x v="15"/>
    <x v="0"/>
    <x v="0"/>
    <x v="0"/>
    <x v="0"/>
    <x v="0"/>
    <x v="2"/>
    <x v="0"/>
    <x v="5"/>
    <s v="2024-08-21"/>
    <x v="2"/>
    <n v="20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00"/>
    <x v="4281"/>
    <x v="0"/>
    <x v="1"/>
    <x v="0"/>
    <s v="03.03.10"/>
    <x v="8"/>
    <x v="0"/>
    <x v="4"/>
    <s v="Receitas Da Câmara"/>
    <s v="03.03.10"/>
    <s v="Receitas Da Câmara"/>
    <s v="03.03.10"/>
    <x v="11"/>
    <x v="0"/>
    <x v="0"/>
    <x v="5"/>
    <x v="0"/>
    <x v="0"/>
    <x v="2"/>
    <x v="0"/>
    <x v="5"/>
    <s v="2024-08-21"/>
    <x v="2"/>
    <n v="2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0"/>
    <x v="4282"/>
    <x v="0"/>
    <x v="1"/>
    <x v="0"/>
    <s v="03.03.10"/>
    <x v="8"/>
    <x v="0"/>
    <x v="4"/>
    <s v="Receitas Da Câmara"/>
    <s v="03.03.10"/>
    <s v="Receitas Da Câmara"/>
    <s v="03.03.10"/>
    <x v="13"/>
    <x v="0"/>
    <x v="3"/>
    <x v="3"/>
    <x v="0"/>
    <x v="0"/>
    <x v="2"/>
    <x v="0"/>
    <x v="5"/>
    <s v="2024-08-21"/>
    <x v="2"/>
    <n v="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50"/>
    <x v="4283"/>
    <x v="0"/>
    <x v="1"/>
    <x v="0"/>
    <s v="03.03.10"/>
    <x v="8"/>
    <x v="0"/>
    <x v="4"/>
    <s v="Receitas Da Câmara"/>
    <s v="03.03.10"/>
    <s v="Receitas Da Câmara"/>
    <s v="03.03.10"/>
    <x v="10"/>
    <x v="0"/>
    <x v="3"/>
    <x v="3"/>
    <x v="0"/>
    <x v="0"/>
    <x v="2"/>
    <x v="0"/>
    <x v="5"/>
    <s v="2024-08-21"/>
    <x v="2"/>
    <n v="6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00"/>
    <x v="4284"/>
    <x v="0"/>
    <x v="1"/>
    <x v="0"/>
    <s v="03.03.10"/>
    <x v="8"/>
    <x v="0"/>
    <x v="4"/>
    <s v="Receitas Da Câmara"/>
    <s v="03.03.10"/>
    <s v="Receitas Da Câmara"/>
    <s v="03.03.10"/>
    <x v="12"/>
    <x v="0"/>
    <x v="3"/>
    <x v="3"/>
    <x v="0"/>
    <x v="0"/>
    <x v="2"/>
    <x v="0"/>
    <x v="5"/>
    <s v="2024-08-21"/>
    <x v="2"/>
    <n v="4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285"/>
    <x v="0"/>
    <x v="1"/>
    <x v="0"/>
    <s v="03.03.10"/>
    <x v="8"/>
    <x v="0"/>
    <x v="4"/>
    <s v="Receitas Da Câmara"/>
    <s v="03.03.10"/>
    <s v="Receitas Da Câmara"/>
    <s v="03.03.10"/>
    <x v="6"/>
    <x v="0"/>
    <x v="3"/>
    <x v="3"/>
    <x v="0"/>
    <x v="0"/>
    <x v="2"/>
    <x v="0"/>
    <x v="5"/>
    <s v="2024-08-21"/>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0"/>
    <x v="4286"/>
    <x v="0"/>
    <x v="1"/>
    <x v="0"/>
    <s v="03.03.10"/>
    <x v="8"/>
    <x v="0"/>
    <x v="4"/>
    <s v="Receitas Da Câmara"/>
    <s v="03.03.10"/>
    <s v="Receitas Da Câmara"/>
    <s v="03.03.10"/>
    <x v="8"/>
    <x v="0"/>
    <x v="3"/>
    <x v="3"/>
    <x v="0"/>
    <x v="0"/>
    <x v="2"/>
    <x v="0"/>
    <x v="5"/>
    <s v="2024-08-21"/>
    <x v="2"/>
    <n v="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0"/>
    <x v="4287"/>
    <x v="0"/>
    <x v="1"/>
    <x v="0"/>
    <s v="03.03.10"/>
    <x v="8"/>
    <x v="0"/>
    <x v="4"/>
    <s v="Receitas Da Câmara"/>
    <s v="03.03.10"/>
    <s v="Receitas Da Câmara"/>
    <s v="03.03.10"/>
    <x v="51"/>
    <x v="0"/>
    <x v="3"/>
    <x v="3"/>
    <x v="0"/>
    <x v="0"/>
    <x v="2"/>
    <x v="0"/>
    <x v="5"/>
    <s v="2024-08-21"/>
    <x v="2"/>
    <n v="2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5"/>
    <x v="4288"/>
    <x v="0"/>
    <x v="1"/>
    <x v="0"/>
    <s v="03.03.10"/>
    <x v="8"/>
    <x v="0"/>
    <x v="4"/>
    <s v="Receitas Da Câmara"/>
    <s v="03.03.10"/>
    <s v="Receitas Da Câmara"/>
    <s v="03.03.10"/>
    <x v="25"/>
    <x v="0"/>
    <x v="3"/>
    <x v="3"/>
    <x v="0"/>
    <x v="0"/>
    <x v="2"/>
    <x v="0"/>
    <x v="5"/>
    <s v="2024-08-21"/>
    <x v="2"/>
    <n v="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3047"/>
    <x v="4289"/>
    <x v="0"/>
    <x v="1"/>
    <x v="0"/>
    <s v="03.03.10"/>
    <x v="8"/>
    <x v="0"/>
    <x v="4"/>
    <s v="Receitas Da Câmara"/>
    <s v="03.03.10"/>
    <s v="Receitas Da Câmara"/>
    <s v="03.03.10"/>
    <x v="18"/>
    <x v="0"/>
    <x v="0"/>
    <x v="0"/>
    <x v="0"/>
    <x v="0"/>
    <x v="2"/>
    <x v="0"/>
    <x v="5"/>
    <s v="2024-08-21"/>
    <x v="2"/>
    <n v="10304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
    <x v="4290"/>
    <x v="0"/>
    <x v="1"/>
    <x v="0"/>
    <s v="03.03.10"/>
    <x v="8"/>
    <x v="0"/>
    <x v="4"/>
    <s v="Receitas Da Câmara"/>
    <s v="03.03.10"/>
    <s v="Receitas Da Câmara"/>
    <s v="03.03.10"/>
    <x v="8"/>
    <x v="0"/>
    <x v="3"/>
    <x v="3"/>
    <x v="0"/>
    <x v="0"/>
    <x v="2"/>
    <x v="0"/>
    <x v="5"/>
    <s v="2024-08-28"/>
    <x v="2"/>
    <n v="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00"/>
    <x v="4291"/>
    <x v="0"/>
    <x v="1"/>
    <x v="0"/>
    <s v="03.03.10"/>
    <x v="8"/>
    <x v="0"/>
    <x v="4"/>
    <s v="Receitas Da Câmara"/>
    <s v="03.03.10"/>
    <s v="Receitas Da Câmara"/>
    <s v="03.03.10"/>
    <x v="21"/>
    <x v="0"/>
    <x v="3"/>
    <x v="3"/>
    <x v="0"/>
    <x v="0"/>
    <x v="2"/>
    <x v="0"/>
    <x v="5"/>
    <s v="2024-08-28"/>
    <x v="2"/>
    <n v="500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00000"/>
    <x v="4292"/>
    <x v="0"/>
    <x v="1"/>
    <x v="0"/>
    <s v="03.03.10"/>
    <x v="8"/>
    <x v="0"/>
    <x v="4"/>
    <s v="Receitas Da Câmara"/>
    <s v="03.03.10"/>
    <s v="Receitas Da Câmara"/>
    <s v="03.03.10"/>
    <x v="15"/>
    <x v="0"/>
    <x v="0"/>
    <x v="0"/>
    <x v="0"/>
    <x v="0"/>
    <x v="2"/>
    <x v="0"/>
    <x v="5"/>
    <s v="2024-08-28"/>
    <x v="2"/>
    <n v="4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4293"/>
    <x v="0"/>
    <x v="1"/>
    <x v="0"/>
    <s v="03.03.10"/>
    <x v="8"/>
    <x v="0"/>
    <x v="4"/>
    <s v="Receitas Da Câmara"/>
    <s v="03.03.10"/>
    <s v="Receitas Da Câmara"/>
    <s v="03.03.10"/>
    <x v="6"/>
    <x v="0"/>
    <x v="3"/>
    <x v="3"/>
    <x v="0"/>
    <x v="0"/>
    <x v="2"/>
    <x v="0"/>
    <x v="5"/>
    <s v="2024-08-28"/>
    <x v="2"/>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4294"/>
    <x v="0"/>
    <x v="1"/>
    <x v="0"/>
    <s v="03.03.10"/>
    <x v="8"/>
    <x v="0"/>
    <x v="4"/>
    <s v="Receitas Da Câmara"/>
    <s v="03.03.10"/>
    <s v="Receitas Da Câmara"/>
    <s v="03.03.10"/>
    <x v="20"/>
    <x v="0"/>
    <x v="3"/>
    <x v="3"/>
    <x v="0"/>
    <x v="0"/>
    <x v="2"/>
    <x v="0"/>
    <x v="5"/>
    <s v="2024-08-28"/>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0"/>
    <x v="4295"/>
    <x v="0"/>
    <x v="1"/>
    <x v="0"/>
    <s v="03.03.10"/>
    <x v="8"/>
    <x v="0"/>
    <x v="4"/>
    <s v="Receitas Da Câmara"/>
    <s v="03.03.10"/>
    <s v="Receitas Da Câmara"/>
    <s v="03.03.10"/>
    <x v="17"/>
    <x v="0"/>
    <x v="3"/>
    <x v="3"/>
    <x v="0"/>
    <x v="0"/>
    <x v="2"/>
    <x v="0"/>
    <x v="5"/>
    <s v="2024-08-28"/>
    <x v="2"/>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900"/>
    <x v="4296"/>
    <x v="0"/>
    <x v="1"/>
    <x v="0"/>
    <s v="03.03.10"/>
    <x v="8"/>
    <x v="0"/>
    <x v="4"/>
    <s v="Receitas Da Câmara"/>
    <s v="03.03.10"/>
    <s v="Receitas Da Câmara"/>
    <s v="03.03.10"/>
    <x v="18"/>
    <x v="0"/>
    <x v="0"/>
    <x v="0"/>
    <x v="0"/>
    <x v="0"/>
    <x v="2"/>
    <x v="0"/>
    <x v="5"/>
    <s v="2024-08-28"/>
    <x v="2"/>
    <n v="41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85"/>
    <x v="4297"/>
    <x v="0"/>
    <x v="1"/>
    <x v="0"/>
    <s v="03.03.10"/>
    <x v="8"/>
    <x v="0"/>
    <x v="4"/>
    <s v="Receitas Da Câmara"/>
    <s v="03.03.10"/>
    <s v="Receitas Da Câmara"/>
    <s v="03.03.10"/>
    <x v="10"/>
    <x v="0"/>
    <x v="3"/>
    <x v="3"/>
    <x v="0"/>
    <x v="0"/>
    <x v="2"/>
    <x v="0"/>
    <x v="5"/>
    <s v="2024-08-28"/>
    <x v="2"/>
    <n v="51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66"/>
    <x v="4298"/>
    <x v="0"/>
    <x v="1"/>
    <x v="0"/>
    <s v="03.03.10"/>
    <x v="8"/>
    <x v="0"/>
    <x v="4"/>
    <s v="Receitas Da Câmara"/>
    <s v="03.03.10"/>
    <s v="Receitas Da Câmara"/>
    <s v="03.03.10"/>
    <x v="9"/>
    <x v="0"/>
    <x v="3"/>
    <x v="3"/>
    <x v="0"/>
    <x v="0"/>
    <x v="2"/>
    <x v="0"/>
    <x v="5"/>
    <s v="2024-08-28"/>
    <x v="2"/>
    <n v="58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4299"/>
    <x v="0"/>
    <x v="1"/>
    <x v="0"/>
    <s v="03.03.10"/>
    <x v="8"/>
    <x v="0"/>
    <x v="4"/>
    <s v="Receitas Da Câmara"/>
    <s v="03.03.10"/>
    <s v="Receitas Da Câmara"/>
    <s v="03.03.10"/>
    <x v="19"/>
    <x v="0"/>
    <x v="3"/>
    <x v="6"/>
    <x v="0"/>
    <x v="0"/>
    <x v="2"/>
    <x v="0"/>
    <x v="5"/>
    <s v="2024-08-28"/>
    <x v="2"/>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90"/>
    <x v="4300"/>
    <x v="0"/>
    <x v="1"/>
    <x v="0"/>
    <s v="03.03.10"/>
    <x v="8"/>
    <x v="0"/>
    <x v="4"/>
    <s v="Receitas Da Câmara"/>
    <s v="03.03.10"/>
    <s v="Receitas Da Câmara"/>
    <s v="03.03.10"/>
    <x v="13"/>
    <x v="0"/>
    <x v="3"/>
    <x v="3"/>
    <x v="0"/>
    <x v="0"/>
    <x v="2"/>
    <x v="0"/>
    <x v="5"/>
    <s v="2024-08-30"/>
    <x v="2"/>
    <n v="2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25"/>
    <x v="4301"/>
    <x v="0"/>
    <x v="1"/>
    <x v="0"/>
    <s v="03.03.10"/>
    <x v="8"/>
    <x v="0"/>
    <x v="4"/>
    <s v="Receitas Da Câmara"/>
    <s v="03.03.10"/>
    <s v="Receitas Da Câmara"/>
    <s v="03.03.10"/>
    <x v="25"/>
    <x v="0"/>
    <x v="3"/>
    <x v="3"/>
    <x v="0"/>
    <x v="0"/>
    <x v="2"/>
    <x v="0"/>
    <x v="5"/>
    <s v="2024-08-30"/>
    <x v="2"/>
    <n v="1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375"/>
    <x v="4302"/>
    <x v="0"/>
    <x v="1"/>
    <x v="0"/>
    <s v="03.03.10"/>
    <x v="8"/>
    <x v="0"/>
    <x v="4"/>
    <s v="Receitas Da Câmara"/>
    <s v="03.03.10"/>
    <s v="Receitas Da Câmara"/>
    <s v="03.03.10"/>
    <x v="12"/>
    <x v="0"/>
    <x v="3"/>
    <x v="3"/>
    <x v="0"/>
    <x v="0"/>
    <x v="2"/>
    <x v="0"/>
    <x v="5"/>
    <s v="2024-08-30"/>
    <x v="2"/>
    <n v="63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5789"/>
    <x v="4303"/>
    <x v="0"/>
    <x v="1"/>
    <x v="0"/>
    <s v="03.03.10"/>
    <x v="8"/>
    <x v="0"/>
    <x v="4"/>
    <s v="Receitas Da Câmara"/>
    <s v="03.03.10"/>
    <s v="Receitas Da Câmara"/>
    <s v="03.03.10"/>
    <x v="18"/>
    <x v="0"/>
    <x v="0"/>
    <x v="0"/>
    <x v="0"/>
    <x v="0"/>
    <x v="2"/>
    <x v="0"/>
    <x v="5"/>
    <s v="2024-08-30"/>
    <x v="2"/>
    <n v="10578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
    <x v="4304"/>
    <x v="0"/>
    <x v="1"/>
    <x v="0"/>
    <s v="03.03.10"/>
    <x v="8"/>
    <x v="0"/>
    <x v="4"/>
    <s v="Receitas Da Câmara"/>
    <s v="03.03.10"/>
    <s v="Receitas Da Câmara"/>
    <s v="03.03.10"/>
    <x v="8"/>
    <x v="0"/>
    <x v="3"/>
    <x v="3"/>
    <x v="0"/>
    <x v="0"/>
    <x v="2"/>
    <x v="0"/>
    <x v="5"/>
    <s v="2024-08-30"/>
    <x v="2"/>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4305"/>
    <x v="0"/>
    <x v="1"/>
    <x v="0"/>
    <s v="03.03.10"/>
    <x v="8"/>
    <x v="0"/>
    <x v="4"/>
    <s v="Receitas Da Câmara"/>
    <s v="03.03.10"/>
    <s v="Receitas Da Câmara"/>
    <s v="03.03.10"/>
    <x v="26"/>
    <x v="0"/>
    <x v="3"/>
    <x v="3"/>
    <x v="0"/>
    <x v="0"/>
    <x v="2"/>
    <x v="0"/>
    <x v="5"/>
    <s v="2024-08-30"/>
    <x v="2"/>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4306"/>
    <x v="0"/>
    <x v="1"/>
    <x v="0"/>
    <s v="03.03.10"/>
    <x v="8"/>
    <x v="0"/>
    <x v="4"/>
    <s v="Receitas Da Câmara"/>
    <s v="03.03.10"/>
    <s v="Receitas Da Câmara"/>
    <s v="03.03.10"/>
    <x v="17"/>
    <x v="0"/>
    <x v="3"/>
    <x v="3"/>
    <x v="0"/>
    <x v="0"/>
    <x v="2"/>
    <x v="0"/>
    <x v="5"/>
    <s v="2024-08-30"/>
    <x v="2"/>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307"/>
    <x v="0"/>
    <x v="1"/>
    <x v="0"/>
    <s v="03.03.10"/>
    <x v="8"/>
    <x v="0"/>
    <x v="4"/>
    <s v="Receitas Da Câmara"/>
    <s v="03.03.10"/>
    <s v="Receitas Da Câmara"/>
    <s v="03.03.10"/>
    <x v="6"/>
    <x v="0"/>
    <x v="3"/>
    <x v="3"/>
    <x v="0"/>
    <x v="0"/>
    <x v="2"/>
    <x v="0"/>
    <x v="5"/>
    <s v="2024-08-30"/>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50"/>
    <x v="4308"/>
    <x v="0"/>
    <x v="1"/>
    <x v="0"/>
    <s v="03.03.10"/>
    <x v="8"/>
    <x v="0"/>
    <x v="4"/>
    <s v="Receitas Da Câmara"/>
    <s v="03.03.10"/>
    <s v="Receitas Da Câmara"/>
    <s v="03.03.10"/>
    <x v="10"/>
    <x v="0"/>
    <x v="3"/>
    <x v="3"/>
    <x v="0"/>
    <x v="0"/>
    <x v="2"/>
    <x v="0"/>
    <x v="5"/>
    <s v="2024-08-30"/>
    <x v="2"/>
    <n v="155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00000"/>
    <x v="4309"/>
    <x v="0"/>
    <x v="1"/>
    <x v="0"/>
    <s v="03.03.10"/>
    <x v="8"/>
    <x v="0"/>
    <x v="4"/>
    <s v="Receitas Da Câmara"/>
    <s v="03.03.10"/>
    <s v="Receitas Da Câmara"/>
    <s v="03.03.10"/>
    <x v="15"/>
    <x v="0"/>
    <x v="0"/>
    <x v="0"/>
    <x v="0"/>
    <x v="0"/>
    <x v="2"/>
    <x v="0"/>
    <x v="5"/>
    <s v="2024-08-30"/>
    <x v="2"/>
    <n v="6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4310"/>
    <x v="0"/>
    <x v="1"/>
    <x v="0"/>
    <s v="03.03.10"/>
    <x v="8"/>
    <x v="0"/>
    <x v="4"/>
    <s v="Receitas Da Câmara"/>
    <s v="03.03.10"/>
    <s v="Receitas Da Câmara"/>
    <s v="03.03.10"/>
    <x v="11"/>
    <x v="0"/>
    <x v="0"/>
    <x v="5"/>
    <x v="0"/>
    <x v="0"/>
    <x v="2"/>
    <x v="0"/>
    <x v="5"/>
    <s v="2024-08-30"/>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00"/>
    <x v="4311"/>
    <x v="0"/>
    <x v="1"/>
    <x v="0"/>
    <s v="03.03.10"/>
    <x v="8"/>
    <x v="0"/>
    <x v="4"/>
    <s v="Receitas Da Câmara"/>
    <s v="03.03.10"/>
    <s v="Receitas Da Câmara"/>
    <s v="03.03.10"/>
    <x v="24"/>
    <x v="0"/>
    <x v="3"/>
    <x v="6"/>
    <x v="0"/>
    <x v="0"/>
    <x v="2"/>
    <x v="0"/>
    <x v="5"/>
    <s v="2024-08-30"/>
    <x v="2"/>
    <n v="1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0"/>
    <x v="4312"/>
    <x v="0"/>
    <x v="1"/>
    <x v="0"/>
    <s v="03.03.10"/>
    <x v="8"/>
    <x v="0"/>
    <x v="4"/>
    <s v="Receitas Da Câmara"/>
    <s v="03.03.10"/>
    <s v="Receitas Da Câmara"/>
    <s v="03.03.10"/>
    <x v="21"/>
    <x v="0"/>
    <x v="3"/>
    <x v="3"/>
    <x v="0"/>
    <x v="0"/>
    <x v="2"/>
    <x v="0"/>
    <x v="5"/>
    <s v="2024-08-30"/>
    <x v="2"/>
    <n v="30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2307"/>
    <x v="4313"/>
    <x v="0"/>
    <x v="1"/>
    <x v="0"/>
    <s v="03.03.10"/>
    <x v="8"/>
    <x v="0"/>
    <x v="4"/>
    <s v="Receitas Da Câmara"/>
    <s v="03.03.10"/>
    <s v="Receitas Da Câmara"/>
    <s v="03.03.10"/>
    <x v="56"/>
    <x v="0"/>
    <x v="6"/>
    <x v="10"/>
    <x v="0"/>
    <x v="0"/>
    <x v="2"/>
    <x v="0"/>
    <x v="5"/>
    <s v="2024-08-30"/>
    <x v="2"/>
    <n v="32307"/>
    <x v="0"/>
    <m/>
    <x v="0"/>
    <m/>
    <x v="6"/>
    <n v="100474914"/>
    <x v="0"/>
    <x v="0"/>
    <s v="Receitas Da Câmara"/>
    <s v="EXT"/>
    <x v="0"/>
    <s v="RDC"/>
    <x v="0"/>
    <x v="0"/>
    <x v="0"/>
    <x v="0"/>
    <x v="0"/>
    <x v="0"/>
    <x v="0"/>
    <x v="0"/>
    <x v="0"/>
    <x v="0"/>
    <x v="0"/>
    <s v="Receitas Da Câmara"/>
    <x v="0"/>
    <x v="0"/>
    <x v="0"/>
    <x v="0"/>
    <x v="0"/>
    <x v="0"/>
    <x v="0"/>
    <x v="0"/>
    <x v="0"/>
    <x v="0"/>
    <x v="0"/>
    <x v="0"/>
    <s v="Transferência FAC 129, restituição de IVA, conforme anexo."/>
  </r>
  <r>
    <x v="0"/>
    <n v="0"/>
    <n v="0"/>
    <n v="0"/>
    <n v="35503"/>
    <x v="4314"/>
    <x v="0"/>
    <x v="0"/>
    <x v="0"/>
    <s v="03.16.15"/>
    <x v="0"/>
    <x v="0"/>
    <x v="0"/>
    <s v="Direção Financeira"/>
    <s v="03.16.15"/>
    <s v="Direção Financeira"/>
    <s v="03.16.15"/>
    <x v="36"/>
    <x v="0"/>
    <x v="0"/>
    <x v="0"/>
    <x v="0"/>
    <x v="0"/>
    <x v="0"/>
    <x v="0"/>
    <x v="7"/>
    <s v="2024-09-10"/>
    <x v="2"/>
    <n v="35503"/>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 afeto aos serviços da CMSM, conforme anexo. "/>
  </r>
  <r>
    <x v="1"/>
    <n v="0"/>
    <n v="0"/>
    <n v="0"/>
    <n v="750000"/>
    <x v="4315"/>
    <x v="0"/>
    <x v="1"/>
    <x v="0"/>
    <s v="03.03.10"/>
    <x v="8"/>
    <x v="0"/>
    <x v="4"/>
    <s v="Receitas Da Câmara"/>
    <s v="03.03.10"/>
    <s v="Receitas Da Câmara"/>
    <s v="03.03.10"/>
    <x v="72"/>
    <x v="0"/>
    <x v="6"/>
    <x v="14"/>
    <x v="0"/>
    <x v="0"/>
    <x v="2"/>
    <x v="0"/>
    <x v="5"/>
    <s v="2024-08-08"/>
    <x v="2"/>
    <n v="750000"/>
    <x v="0"/>
    <m/>
    <x v="0"/>
    <m/>
    <x v="6"/>
    <n v="100474914"/>
    <x v="0"/>
    <x v="0"/>
    <s v="Receitas Da Câmara"/>
    <s v="EXT"/>
    <x v="0"/>
    <s v="RDC"/>
    <x v="0"/>
    <x v="0"/>
    <x v="0"/>
    <x v="0"/>
    <x v="0"/>
    <x v="0"/>
    <x v="0"/>
    <x v="0"/>
    <x v="0"/>
    <x v="0"/>
    <x v="0"/>
    <s v="Receitas Da Câmara"/>
    <x v="0"/>
    <x v="0"/>
    <x v="0"/>
    <x v="0"/>
    <x v="0"/>
    <x v="0"/>
    <x v="0"/>
    <x v="0"/>
    <x v="0"/>
    <x v="0"/>
    <x v="0"/>
    <x v="0"/>
    <s v="Transferência p/O CV Telecom patrocínio festival Calheta 2024, conforme anexo. "/>
  </r>
  <r>
    <x v="0"/>
    <n v="0"/>
    <n v="0"/>
    <n v="0"/>
    <n v="1000"/>
    <x v="4316"/>
    <x v="0"/>
    <x v="0"/>
    <x v="0"/>
    <s v="01.25.05.09"/>
    <x v="26"/>
    <x v="3"/>
    <x v="3"/>
    <s v="Saúde"/>
    <s v="01.25.05"/>
    <s v="Saúde"/>
    <s v="01.25.05"/>
    <x v="7"/>
    <x v="0"/>
    <x v="4"/>
    <x v="4"/>
    <x v="0"/>
    <x v="1"/>
    <x v="0"/>
    <x v="0"/>
    <x v="7"/>
    <s v="2024-09-11"/>
    <x v="2"/>
    <n v="1000"/>
    <x v="0"/>
    <m/>
    <x v="0"/>
    <m/>
    <x v="280"/>
    <n v="100475975"/>
    <x v="0"/>
    <x v="0"/>
    <s v="Apoio a Consultas de Especialidade e Medicamentos"/>
    <s v="ORI"/>
    <x v="0"/>
    <s v="ACE"/>
    <x v="0"/>
    <x v="0"/>
    <x v="0"/>
    <x v="0"/>
    <x v="0"/>
    <x v="0"/>
    <x v="0"/>
    <x v="0"/>
    <x v="0"/>
    <x v="0"/>
    <x v="0"/>
    <s v="Apoio a Consultas de Especialidade e Medicamentos"/>
    <x v="0"/>
    <x v="0"/>
    <x v="0"/>
    <x v="0"/>
    <x v="1"/>
    <x v="0"/>
    <x v="0"/>
    <x v="0"/>
    <x v="0"/>
    <x v="0"/>
    <x v="0"/>
    <x v="0"/>
    <s v="Apoio a favor da senhora Arcângela Mendes Furtado, para pagamento transporte, fim de realizar hemodiálise, na cidade da Praia conforme anexo. "/>
  </r>
  <r>
    <x v="0"/>
    <n v="0"/>
    <n v="0"/>
    <n v="0"/>
    <n v="1504457"/>
    <x v="4317"/>
    <x v="0"/>
    <x v="0"/>
    <x v="0"/>
    <s v="03.16.15"/>
    <x v="0"/>
    <x v="0"/>
    <x v="0"/>
    <s v="Direção Financeira"/>
    <s v="03.16.15"/>
    <s v="Direção Financeira"/>
    <s v="03.16.15"/>
    <x v="54"/>
    <x v="0"/>
    <x v="0"/>
    <x v="0"/>
    <x v="0"/>
    <x v="0"/>
    <x v="0"/>
    <x v="0"/>
    <x v="5"/>
    <s v="2024-08-31"/>
    <x v="2"/>
    <n v="1504457"/>
    <x v="0"/>
    <m/>
    <x v="0"/>
    <m/>
    <x v="6"/>
    <n v="100474914"/>
    <x v="0"/>
    <x v="0"/>
    <s v="Direção Financeira"/>
    <s v="ORI"/>
    <x v="0"/>
    <m/>
    <x v="0"/>
    <x v="0"/>
    <x v="0"/>
    <x v="0"/>
    <x v="0"/>
    <x v="0"/>
    <x v="0"/>
    <x v="0"/>
    <x v="0"/>
    <x v="0"/>
    <x v="0"/>
    <s v="Direção Financeira"/>
    <x v="0"/>
    <x v="0"/>
    <x v="0"/>
    <x v="0"/>
    <x v="0"/>
    <x v="0"/>
    <x v="0"/>
    <x v="0"/>
    <x v="0"/>
    <x v="0"/>
    <x v="0"/>
    <x v="0"/>
    <s v="Despesa com juros da divida interna referente ao mês de agosto 2024, conforme anexo."/>
  </r>
  <r>
    <x v="0"/>
    <n v="0"/>
    <n v="0"/>
    <n v="0"/>
    <n v="58350"/>
    <x v="4318"/>
    <x v="0"/>
    <x v="0"/>
    <x v="0"/>
    <s v="01.25.04.22"/>
    <x v="7"/>
    <x v="3"/>
    <x v="3"/>
    <s v="Cultura"/>
    <s v="01.25.04"/>
    <s v="Cultura"/>
    <s v="01.25.04"/>
    <x v="4"/>
    <x v="0"/>
    <x v="2"/>
    <x v="2"/>
    <x v="0"/>
    <x v="1"/>
    <x v="0"/>
    <x v="0"/>
    <x v="7"/>
    <s v="2024-09-19"/>
    <x v="2"/>
    <n v="58350"/>
    <x v="0"/>
    <m/>
    <x v="0"/>
    <m/>
    <x v="326"/>
    <n v="100475805"/>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Multiviagens Tours, referente bilhete de passagem aéreo a do Sra. Natalina Martins landim, conforme anexo."/>
  </r>
  <r>
    <x v="1"/>
    <n v="0"/>
    <n v="0"/>
    <n v="0"/>
    <n v="115779"/>
    <x v="4319"/>
    <x v="0"/>
    <x v="0"/>
    <x v="0"/>
    <s v="01.27.06.80"/>
    <x v="1"/>
    <x v="1"/>
    <x v="1"/>
    <s v="Requalificação Urbana e habitação"/>
    <s v="01.27.06"/>
    <s v="Requalificação Urbana e habitação"/>
    <s v="01.27.06"/>
    <x v="1"/>
    <x v="0"/>
    <x v="0"/>
    <x v="0"/>
    <x v="0"/>
    <x v="1"/>
    <x v="1"/>
    <x v="0"/>
    <x v="0"/>
    <s v="2024-01-26"/>
    <x v="0"/>
    <n v="115779"/>
    <x v="0"/>
    <m/>
    <x v="0"/>
    <m/>
    <x v="27"/>
    <n v="100479096"/>
    <x v="0"/>
    <x v="0"/>
    <s v="Requalificação Urbana de Veneza"/>
    <s v="ORI"/>
    <x v="0"/>
    <m/>
    <x v="0"/>
    <x v="0"/>
    <x v="0"/>
    <x v="0"/>
    <x v="0"/>
    <x v="0"/>
    <x v="0"/>
    <x v="0"/>
    <x v="0"/>
    <x v="0"/>
    <x v="0"/>
    <s v="Requalificação Urbana de Veneza"/>
    <x v="0"/>
    <x v="0"/>
    <x v="0"/>
    <x v="0"/>
    <x v="1"/>
    <x v="0"/>
    <x v="0"/>
    <x v="0"/>
    <x v="0"/>
    <x v="0"/>
    <x v="0"/>
    <x v="0"/>
    <s v="Pagamento referente a aquisição de elevador completo esquerdo incluído motor e botão de subir esquerdo para viatura ST-03-QJ e caixa de oringue para as máquinas retro escavadora e giratória de rastos, conforme anexo.  "/>
  </r>
  <r>
    <x v="0"/>
    <n v="0"/>
    <n v="0"/>
    <n v="0"/>
    <n v="14800"/>
    <x v="4320"/>
    <x v="0"/>
    <x v="0"/>
    <x v="0"/>
    <s v="01.25.04.22"/>
    <x v="7"/>
    <x v="3"/>
    <x v="3"/>
    <s v="Cultura"/>
    <s v="01.25.04"/>
    <s v="Cultura"/>
    <s v="01.25.04"/>
    <x v="4"/>
    <x v="0"/>
    <x v="2"/>
    <x v="2"/>
    <x v="0"/>
    <x v="1"/>
    <x v="0"/>
    <x v="0"/>
    <x v="2"/>
    <s v="2024-02-01"/>
    <x v="0"/>
    <n v="14800"/>
    <x v="0"/>
    <m/>
    <x v="0"/>
    <m/>
    <x v="572"/>
    <n v="10047947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refeição e refrigerantes servidos a equipa de basquetebol, da associação desportiva Rock no âmbito de torneio final no município de Tarrafal, conforme anexo."/>
  </r>
  <r>
    <x v="0"/>
    <n v="0"/>
    <n v="0"/>
    <n v="0"/>
    <n v="8000"/>
    <x v="4321"/>
    <x v="0"/>
    <x v="0"/>
    <x v="0"/>
    <s v="01.25.01.10"/>
    <x v="33"/>
    <x v="3"/>
    <x v="3"/>
    <s v="Educação"/>
    <s v="01.25.01"/>
    <s v="Educação"/>
    <s v="01.25.01"/>
    <x v="4"/>
    <x v="0"/>
    <x v="2"/>
    <x v="2"/>
    <x v="0"/>
    <x v="1"/>
    <x v="0"/>
    <x v="0"/>
    <x v="2"/>
    <s v="2024-02-07"/>
    <x v="0"/>
    <n v="8000"/>
    <x v="0"/>
    <m/>
    <x v="0"/>
    <m/>
    <x v="97"/>
    <n v="100479452"/>
    <x v="0"/>
    <x v="0"/>
    <s v="Transporte escolar"/>
    <s v="ORI"/>
    <x v="0"/>
    <m/>
    <x v="0"/>
    <x v="0"/>
    <x v="0"/>
    <x v="0"/>
    <x v="0"/>
    <x v="0"/>
    <x v="0"/>
    <x v="0"/>
    <x v="0"/>
    <x v="0"/>
    <x v="0"/>
    <s v="Transporte escolar"/>
    <x v="0"/>
    <x v="0"/>
    <x v="0"/>
    <x v="0"/>
    <x v="1"/>
    <x v="0"/>
    <x v="0"/>
    <x v="0"/>
    <x v="0"/>
    <x v="0"/>
    <x v="0"/>
    <x v="0"/>
    <s v="Pagamento referente a aquisição de serviços de manutenção da viatura ST-89-TL e ST-76-QP afetos aos transporte escolar, conforme anexo."/>
  </r>
  <r>
    <x v="0"/>
    <n v="0"/>
    <n v="0"/>
    <n v="0"/>
    <n v="5510"/>
    <x v="4322"/>
    <x v="0"/>
    <x v="1"/>
    <x v="0"/>
    <s v="03.03.10"/>
    <x v="8"/>
    <x v="0"/>
    <x v="4"/>
    <s v="Receitas Da Câmara"/>
    <s v="03.03.10"/>
    <s v="Receitas Da Câmara"/>
    <s v="03.03.10"/>
    <x v="9"/>
    <x v="0"/>
    <x v="3"/>
    <x v="3"/>
    <x v="0"/>
    <x v="0"/>
    <x v="2"/>
    <x v="0"/>
    <x v="2"/>
    <s v="2024-02-05"/>
    <x v="0"/>
    <n v="55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10"/>
    <x v="4323"/>
    <x v="0"/>
    <x v="1"/>
    <x v="0"/>
    <s v="03.03.10"/>
    <x v="8"/>
    <x v="0"/>
    <x v="4"/>
    <s v="Receitas Da Câmara"/>
    <s v="03.03.10"/>
    <s v="Receitas Da Câmara"/>
    <s v="03.03.10"/>
    <x v="17"/>
    <x v="0"/>
    <x v="3"/>
    <x v="3"/>
    <x v="0"/>
    <x v="0"/>
    <x v="2"/>
    <x v="0"/>
    <x v="2"/>
    <s v="2024-02-05"/>
    <x v="0"/>
    <n v="66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13"/>
    <x v="4324"/>
    <x v="0"/>
    <x v="1"/>
    <x v="0"/>
    <s v="03.03.10"/>
    <x v="8"/>
    <x v="0"/>
    <x v="4"/>
    <s v="Receitas Da Câmara"/>
    <s v="03.03.10"/>
    <s v="Receitas Da Câmara"/>
    <s v="03.03.10"/>
    <x v="9"/>
    <x v="0"/>
    <x v="3"/>
    <x v="3"/>
    <x v="0"/>
    <x v="0"/>
    <x v="2"/>
    <x v="0"/>
    <x v="0"/>
    <s v="2024-01-03"/>
    <x v="0"/>
    <n v="5813"/>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6080"/>
    <x v="4325"/>
    <x v="0"/>
    <x v="1"/>
    <x v="0"/>
    <s v="03.03.10"/>
    <x v="8"/>
    <x v="0"/>
    <x v="4"/>
    <s v="Receitas Da Câmara"/>
    <s v="03.03.10"/>
    <s v="Receitas Da Câmara"/>
    <s v="03.03.10"/>
    <x v="17"/>
    <x v="0"/>
    <x v="3"/>
    <x v="3"/>
    <x v="0"/>
    <x v="0"/>
    <x v="2"/>
    <x v="0"/>
    <x v="0"/>
    <s v="2024-01-03"/>
    <x v="0"/>
    <n v="608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2349"/>
    <x v="4326"/>
    <x v="0"/>
    <x v="1"/>
    <x v="0"/>
    <s v="03.03.10"/>
    <x v="8"/>
    <x v="0"/>
    <x v="4"/>
    <s v="Receitas Da Câmara"/>
    <s v="03.03.10"/>
    <s v="Receitas Da Câmara"/>
    <s v="03.03.10"/>
    <x v="18"/>
    <x v="0"/>
    <x v="0"/>
    <x v="0"/>
    <x v="0"/>
    <x v="0"/>
    <x v="2"/>
    <x v="0"/>
    <x v="0"/>
    <s v="2024-01-03"/>
    <x v="0"/>
    <n v="52349"/>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3180"/>
    <x v="4327"/>
    <x v="0"/>
    <x v="1"/>
    <x v="0"/>
    <s v="03.03.10"/>
    <x v="8"/>
    <x v="0"/>
    <x v="4"/>
    <s v="Receitas Da Câmara"/>
    <s v="03.03.10"/>
    <s v="Receitas Da Câmara"/>
    <s v="03.03.10"/>
    <x v="10"/>
    <x v="0"/>
    <x v="3"/>
    <x v="3"/>
    <x v="0"/>
    <x v="0"/>
    <x v="2"/>
    <x v="0"/>
    <x v="0"/>
    <s v="2024-01-03"/>
    <x v="0"/>
    <n v="1318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4400"/>
    <x v="4328"/>
    <x v="0"/>
    <x v="1"/>
    <x v="0"/>
    <s v="03.03.10"/>
    <x v="8"/>
    <x v="0"/>
    <x v="4"/>
    <s v="Receitas Da Câmara"/>
    <s v="03.03.10"/>
    <s v="Receitas Da Câmara"/>
    <s v="03.03.10"/>
    <x v="20"/>
    <x v="0"/>
    <x v="3"/>
    <x v="3"/>
    <x v="0"/>
    <x v="0"/>
    <x v="2"/>
    <x v="0"/>
    <x v="0"/>
    <s v="2024-01-03"/>
    <x v="0"/>
    <n v="144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3840"/>
    <x v="4329"/>
    <x v="0"/>
    <x v="1"/>
    <x v="0"/>
    <s v="03.03.10"/>
    <x v="8"/>
    <x v="0"/>
    <x v="4"/>
    <s v="Receitas Da Câmara"/>
    <s v="03.03.10"/>
    <s v="Receitas Da Câmara"/>
    <s v="03.03.10"/>
    <x v="6"/>
    <x v="0"/>
    <x v="3"/>
    <x v="3"/>
    <x v="0"/>
    <x v="0"/>
    <x v="2"/>
    <x v="0"/>
    <x v="0"/>
    <s v="2024-01-03"/>
    <x v="0"/>
    <n v="384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3500"/>
    <x v="4330"/>
    <x v="0"/>
    <x v="1"/>
    <x v="0"/>
    <s v="03.03.10"/>
    <x v="8"/>
    <x v="0"/>
    <x v="4"/>
    <s v="Receitas Da Câmara"/>
    <s v="03.03.10"/>
    <s v="Receitas Da Câmara"/>
    <s v="03.03.10"/>
    <x v="11"/>
    <x v="0"/>
    <x v="0"/>
    <x v="5"/>
    <x v="0"/>
    <x v="0"/>
    <x v="2"/>
    <x v="0"/>
    <x v="0"/>
    <s v="2024-01-03"/>
    <x v="0"/>
    <n v="135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5146"/>
    <x v="4331"/>
    <x v="0"/>
    <x v="1"/>
    <x v="0"/>
    <s v="03.03.10"/>
    <x v="8"/>
    <x v="0"/>
    <x v="4"/>
    <s v="Receitas Da Câmara"/>
    <s v="03.03.10"/>
    <s v="Receitas Da Câmara"/>
    <s v="03.03.10"/>
    <x v="12"/>
    <x v="0"/>
    <x v="3"/>
    <x v="3"/>
    <x v="0"/>
    <x v="0"/>
    <x v="2"/>
    <x v="0"/>
    <x v="0"/>
    <s v="2024-01-03"/>
    <x v="0"/>
    <n v="25146"/>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430"/>
    <x v="4332"/>
    <x v="0"/>
    <x v="1"/>
    <x v="0"/>
    <s v="03.03.10"/>
    <x v="8"/>
    <x v="0"/>
    <x v="4"/>
    <s v="Receitas Da Câmara"/>
    <s v="03.03.10"/>
    <s v="Receitas Da Câmara"/>
    <s v="03.03.10"/>
    <x v="13"/>
    <x v="0"/>
    <x v="3"/>
    <x v="3"/>
    <x v="0"/>
    <x v="0"/>
    <x v="2"/>
    <x v="0"/>
    <x v="0"/>
    <s v="2024-01-03"/>
    <x v="0"/>
    <n v="243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7440"/>
    <x v="4333"/>
    <x v="0"/>
    <x v="1"/>
    <x v="0"/>
    <s v="03.03.10"/>
    <x v="8"/>
    <x v="0"/>
    <x v="4"/>
    <s v="Receitas Da Câmara"/>
    <s v="03.03.10"/>
    <s v="Receitas Da Câmara"/>
    <s v="03.03.10"/>
    <x v="17"/>
    <x v="0"/>
    <x v="3"/>
    <x v="3"/>
    <x v="0"/>
    <x v="0"/>
    <x v="2"/>
    <x v="0"/>
    <x v="0"/>
    <s v="2024-01-08"/>
    <x v="0"/>
    <n v="744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000"/>
    <x v="4334"/>
    <x v="0"/>
    <x v="1"/>
    <x v="0"/>
    <s v="03.03.10"/>
    <x v="8"/>
    <x v="0"/>
    <x v="4"/>
    <s v="Receitas Da Câmara"/>
    <s v="03.03.10"/>
    <s v="Receitas Da Câmara"/>
    <s v="03.03.10"/>
    <x v="19"/>
    <x v="0"/>
    <x v="3"/>
    <x v="6"/>
    <x v="0"/>
    <x v="0"/>
    <x v="2"/>
    <x v="0"/>
    <x v="0"/>
    <s v="2024-01-08"/>
    <x v="0"/>
    <n v="20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340"/>
    <x v="4335"/>
    <x v="0"/>
    <x v="1"/>
    <x v="0"/>
    <s v="03.03.10"/>
    <x v="8"/>
    <x v="0"/>
    <x v="4"/>
    <s v="Receitas Da Câmara"/>
    <s v="03.03.10"/>
    <s v="Receitas Da Câmara"/>
    <s v="03.03.10"/>
    <x v="8"/>
    <x v="0"/>
    <x v="3"/>
    <x v="3"/>
    <x v="0"/>
    <x v="0"/>
    <x v="2"/>
    <x v="0"/>
    <x v="0"/>
    <s v="2024-01-08"/>
    <x v="0"/>
    <n v="34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440"/>
    <x v="4336"/>
    <x v="0"/>
    <x v="1"/>
    <x v="0"/>
    <s v="03.03.10"/>
    <x v="8"/>
    <x v="0"/>
    <x v="4"/>
    <s v="Receitas Da Câmara"/>
    <s v="03.03.10"/>
    <s v="Receitas Da Câmara"/>
    <s v="03.03.10"/>
    <x v="13"/>
    <x v="0"/>
    <x v="3"/>
    <x v="3"/>
    <x v="0"/>
    <x v="0"/>
    <x v="2"/>
    <x v="0"/>
    <x v="0"/>
    <s v="2024-01-08"/>
    <x v="0"/>
    <n v="5440"/>
    <x v="0"/>
    <m/>
    <x v="0"/>
    <m/>
    <x v="9"/>
    <n v="100474693"/>
    <x v="0"/>
    <x v="0"/>
    <s v="Receitas Da Câmara"/>
    <s v="EXT"/>
    <x v="0"/>
    <s v="RDC"/>
    <x v="0"/>
    <x v="0"/>
    <x v="0"/>
    <x v="0"/>
    <x v="0"/>
    <x v="0"/>
    <x v="0"/>
    <x v="0"/>
    <x v="0"/>
    <x v="0"/>
    <x v="0"/>
    <s v="Receitas Da Câmara"/>
    <x v="0"/>
    <x v="0"/>
    <x v="0"/>
    <x v="0"/>
    <x v="0"/>
    <x v="0"/>
    <x v="0"/>
    <x v="0"/>
    <x v="0"/>
    <x v="1"/>
    <x v="0"/>
    <x v="0"/>
    <s v="Resumo de Receitas Virtuais"/>
  </r>
  <r>
    <x v="1"/>
    <n v="0"/>
    <n v="0"/>
    <n v="0"/>
    <n v="12200"/>
    <x v="4337"/>
    <x v="0"/>
    <x v="0"/>
    <x v="0"/>
    <s v="01.28.01.08"/>
    <x v="15"/>
    <x v="4"/>
    <x v="5"/>
    <s v="Habitação Social"/>
    <s v="01.28.01"/>
    <s v="Habitação Social"/>
    <s v="01.28.01"/>
    <x v="1"/>
    <x v="0"/>
    <x v="0"/>
    <x v="0"/>
    <x v="0"/>
    <x v="1"/>
    <x v="1"/>
    <x v="0"/>
    <x v="2"/>
    <s v="2024-02-19"/>
    <x v="0"/>
    <n v="12200"/>
    <x v="0"/>
    <m/>
    <x v="0"/>
    <m/>
    <x v="6"/>
    <n v="100474914"/>
    <x v="0"/>
    <x v="0"/>
    <s v="Habitações Sociais"/>
    <s v="ORI"/>
    <x v="0"/>
    <s v="HS"/>
    <x v="0"/>
    <x v="0"/>
    <x v="0"/>
    <x v="0"/>
    <x v="0"/>
    <x v="0"/>
    <x v="0"/>
    <x v="0"/>
    <x v="0"/>
    <x v="0"/>
    <x v="0"/>
    <s v="Habitações Sociais"/>
    <x v="0"/>
    <x v="0"/>
    <x v="0"/>
    <x v="0"/>
    <x v="1"/>
    <x v="0"/>
    <x v="0"/>
    <x v="0"/>
    <x v="0"/>
    <x v="0"/>
    <x v="0"/>
    <x v="0"/>
    <s v="Pagamento referente a reabilitação da casa do Sr. Quintina Carvalho, conforme proposta em anexo."/>
  </r>
  <r>
    <x v="0"/>
    <n v="0"/>
    <n v="0"/>
    <n v="0"/>
    <n v="18000"/>
    <x v="4338"/>
    <x v="0"/>
    <x v="0"/>
    <x v="0"/>
    <s v="03.16.02"/>
    <x v="3"/>
    <x v="0"/>
    <x v="0"/>
    <s v="Gabinete do Presidente"/>
    <s v="03.16.02"/>
    <s v="Gabinete do Presidente"/>
    <s v="03.16.02"/>
    <x v="3"/>
    <x v="0"/>
    <x v="0"/>
    <x v="1"/>
    <x v="0"/>
    <x v="0"/>
    <x v="0"/>
    <x v="0"/>
    <x v="1"/>
    <s v="2024-03-14"/>
    <x v="0"/>
    <n v="18000"/>
    <x v="0"/>
    <m/>
    <x v="0"/>
    <m/>
    <x v="118"/>
    <n v="100444140"/>
    <x v="0"/>
    <x v="0"/>
    <s v="Gabinete do Presidente"/>
    <s v="ORI"/>
    <x v="0"/>
    <m/>
    <x v="0"/>
    <x v="0"/>
    <x v="0"/>
    <x v="0"/>
    <x v="0"/>
    <x v="0"/>
    <x v="0"/>
    <x v="0"/>
    <x v="0"/>
    <x v="0"/>
    <x v="0"/>
    <s v="Gabinete do Presidente"/>
    <x v="0"/>
    <x v="0"/>
    <x v="0"/>
    <x v="0"/>
    <x v="0"/>
    <x v="0"/>
    <x v="0"/>
    <x v="0"/>
    <x v="0"/>
    <x v="0"/>
    <x v="0"/>
    <x v="0"/>
    <s v="Ajuda de custo a favor do senhor Presidente Herménio Fernandes pela sua deslocação a São Vicente nos dias 14 a 17 de março em missão oficial de serviço, conforme anexo."/>
  </r>
  <r>
    <x v="0"/>
    <n v="0"/>
    <n v="0"/>
    <n v="0"/>
    <n v="2475"/>
    <x v="4339"/>
    <x v="0"/>
    <x v="1"/>
    <x v="0"/>
    <s v="80.02.01"/>
    <x v="2"/>
    <x v="2"/>
    <x v="2"/>
    <s v="Retenções Iur"/>
    <s v="80.02.01"/>
    <s v="Retenções Iur"/>
    <s v="80.02.01"/>
    <x v="2"/>
    <x v="0"/>
    <x v="1"/>
    <x v="0"/>
    <x v="1"/>
    <x v="2"/>
    <x v="2"/>
    <x v="0"/>
    <x v="1"/>
    <s v="2024-03-13"/>
    <x v="0"/>
    <n v="2475"/>
    <x v="0"/>
    <m/>
    <x v="0"/>
    <m/>
    <x v="2"/>
    <n v="100474696"/>
    <x v="0"/>
    <x v="0"/>
    <s v="Retenções Iur"/>
    <s v="ORI"/>
    <x v="0"/>
    <s v="RIUR"/>
    <x v="0"/>
    <x v="0"/>
    <x v="0"/>
    <x v="0"/>
    <x v="0"/>
    <x v="0"/>
    <x v="0"/>
    <x v="0"/>
    <x v="0"/>
    <x v="0"/>
    <x v="0"/>
    <s v="Retenções Iur"/>
    <x v="0"/>
    <x v="0"/>
    <x v="0"/>
    <x v="0"/>
    <x v="2"/>
    <x v="0"/>
    <x v="0"/>
    <x v="0"/>
    <x v="0"/>
    <x v="1"/>
    <x v="0"/>
    <x v="0"/>
    <s v="RETENCAO OT"/>
  </r>
  <r>
    <x v="0"/>
    <n v="0"/>
    <n v="0"/>
    <n v="0"/>
    <n v="32100"/>
    <x v="4340"/>
    <x v="0"/>
    <x v="0"/>
    <x v="0"/>
    <s v="03.16.15"/>
    <x v="0"/>
    <x v="0"/>
    <x v="0"/>
    <s v="Direção Financeira"/>
    <s v="03.16.15"/>
    <s v="Direção Financeira"/>
    <s v="03.16.15"/>
    <x v="33"/>
    <x v="0"/>
    <x v="0"/>
    <x v="0"/>
    <x v="0"/>
    <x v="0"/>
    <x v="0"/>
    <x v="0"/>
    <x v="1"/>
    <s v="2024-03-27"/>
    <x v="0"/>
    <n v="32100"/>
    <x v="0"/>
    <m/>
    <x v="0"/>
    <m/>
    <x v="92"/>
    <n v="100479413"/>
    <x v="0"/>
    <x v="0"/>
    <s v="Direção Financeira"/>
    <s v="ORI"/>
    <x v="0"/>
    <m/>
    <x v="0"/>
    <x v="0"/>
    <x v="0"/>
    <x v="0"/>
    <x v="0"/>
    <x v="0"/>
    <x v="0"/>
    <x v="0"/>
    <x v="0"/>
    <x v="0"/>
    <x v="0"/>
    <s v="Direção Financeira"/>
    <x v="0"/>
    <x v="0"/>
    <x v="0"/>
    <x v="0"/>
    <x v="0"/>
    <x v="0"/>
    <x v="0"/>
    <x v="0"/>
    <x v="0"/>
    <x v="0"/>
    <x v="0"/>
    <x v="0"/>
    <s v="Pagamento referente a aquisição de 2 toner compatível XEROX 3315 para impressora do gabinete de contabilidade, 1 kit tinteiro HP912 para impressora do gabinete turismo e 1 kit completo tinteiro brother LC123 para impressora gabinete AM da CMSM, conforme anexo. "/>
  </r>
  <r>
    <x v="0"/>
    <n v="0"/>
    <n v="0"/>
    <n v="0"/>
    <n v="115000"/>
    <x v="4341"/>
    <x v="0"/>
    <x v="0"/>
    <x v="0"/>
    <s v="01.25.04.22"/>
    <x v="7"/>
    <x v="3"/>
    <x v="3"/>
    <s v="Cultura"/>
    <s v="01.25.04"/>
    <s v="Cultura"/>
    <s v="01.25.04"/>
    <x v="4"/>
    <x v="0"/>
    <x v="2"/>
    <x v="2"/>
    <x v="0"/>
    <x v="1"/>
    <x v="0"/>
    <x v="0"/>
    <x v="6"/>
    <s v="2024-04-09"/>
    <x v="1"/>
    <n v="115000"/>
    <x v="0"/>
    <m/>
    <x v="0"/>
    <m/>
    <x v="573"/>
    <n v="100479070"/>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o patrocínio no âmbito da parceria Encantar Cabo Verde 2024, conforme anexo."/>
  </r>
  <r>
    <x v="1"/>
    <n v="0"/>
    <n v="0"/>
    <n v="0"/>
    <n v="112576"/>
    <x v="4342"/>
    <x v="0"/>
    <x v="0"/>
    <x v="0"/>
    <s v="01.27.06.42"/>
    <x v="22"/>
    <x v="1"/>
    <x v="1"/>
    <s v="Requalificação Urbana e habitação"/>
    <s v="01.27.06"/>
    <s v="Requalificação Urbana e habitação"/>
    <s v="01.27.06"/>
    <x v="1"/>
    <x v="0"/>
    <x v="0"/>
    <x v="0"/>
    <x v="0"/>
    <x v="1"/>
    <x v="1"/>
    <x v="0"/>
    <x v="6"/>
    <s v="2024-04-19"/>
    <x v="1"/>
    <n v="112576"/>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a Felisberto Carvalho, pela aquisição de combustíveis, destinados a viatura afeto a obra de construção do campo de relvado sintético de Manguinho, conforme anexo."/>
  </r>
  <r>
    <x v="0"/>
    <n v="0"/>
    <n v="0"/>
    <n v="0"/>
    <n v="907"/>
    <x v="4343"/>
    <x v="0"/>
    <x v="0"/>
    <x v="0"/>
    <s v="01.25.05.09"/>
    <x v="26"/>
    <x v="3"/>
    <x v="3"/>
    <s v="Saúde"/>
    <s v="01.25.05"/>
    <s v="Saúde"/>
    <s v="01.25.05"/>
    <x v="7"/>
    <x v="0"/>
    <x v="4"/>
    <x v="4"/>
    <x v="0"/>
    <x v="1"/>
    <x v="0"/>
    <x v="0"/>
    <x v="6"/>
    <s v="2024-04-19"/>
    <x v="1"/>
    <n v="907"/>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Pagamento a favor da Farmácia São Miguel referente a aquisição de medicamento do senhor Kevin Lopes, conforme anexo."/>
  </r>
  <r>
    <x v="0"/>
    <n v="0"/>
    <n v="0"/>
    <n v="0"/>
    <n v="1600"/>
    <x v="4344"/>
    <x v="0"/>
    <x v="0"/>
    <x v="0"/>
    <s v="03.16.15"/>
    <x v="0"/>
    <x v="0"/>
    <x v="0"/>
    <s v="Direção Financeira"/>
    <s v="03.16.15"/>
    <s v="Direção Financeira"/>
    <s v="03.16.15"/>
    <x v="3"/>
    <x v="0"/>
    <x v="0"/>
    <x v="1"/>
    <x v="0"/>
    <x v="0"/>
    <x v="0"/>
    <x v="0"/>
    <x v="6"/>
    <s v="2024-04-23"/>
    <x v="1"/>
    <n v="1600"/>
    <x v="0"/>
    <m/>
    <x v="0"/>
    <m/>
    <x v="574"/>
    <n v="100479218"/>
    <x v="0"/>
    <x v="0"/>
    <s v="Direção Financeira"/>
    <s v="ORI"/>
    <x v="0"/>
    <m/>
    <x v="0"/>
    <x v="0"/>
    <x v="0"/>
    <x v="0"/>
    <x v="0"/>
    <x v="0"/>
    <x v="0"/>
    <x v="0"/>
    <x v="0"/>
    <x v="0"/>
    <x v="0"/>
    <s v="Direção Financeira"/>
    <x v="0"/>
    <x v="0"/>
    <x v="0"/>
    <x v="0"/>
    <x v="0"/>
    <x v="0"/>
    <x v="0"/>
    <x v="0"/>
    <x v="0"/>
    <x v="0"/>
    <x v="0"/>
    <x v="0"/>
    <s v="Ajuda de custo a favor da senhora Hirondina Fernandes pela sua deslocação a Praia no dia 23 de abril de 2024, em missão oficial de serviço conforme anexo."/>
  </r>
  <r>
    <x v="0"/>
    <n v="0"/>
    <n v="0"/>
    <n v="0"/>
    <n v="1650"/>
    <x v="4345"/>
    <x v="0"/>
    <x v="0"/>
    <x v="0"/>
    <s v="01.27.02.11"/>
    <x v="18"/>
    <x v="1"/>
    <x v="1"/>
    <s v="Saneamento básico"/>
    <s v="01.27.02"/>
    <s v="Saneamento básico"/>
    <s v="01.27.02"/>
    <x v="4"/>
    <x v="0"/>
    <x v="2"/>
    <x v="2"/>
    <x v="0"/>
    <x v="1"/>
    <x v="0"/>
    <x v="0"/>
    <x v="3"/>
    <s v="2024-05-14"/>
    <x v="1"/>
    <n v="1650"/>
    <x v="0"/>
    <m/>
    <x v="0"/>
    <m/>
    <x v="575"/>
    <n v="100403441"/>
    <x v="0"/>
    <x v="0"/>
    <s v="Reforço do saneamento básico"/>
    <s v="ORI"/>
    <x v="0"/>
    <m/>
    <x v="0"/>
    <x v="0"/>
    <x v="0"/>
    <x v="0"/>
    <x v="0"/>
    <x v="0"/>
    <x v="0"/>
    <x v="0"/>
    <x v="0"/>
    <x v="0"/>
    <x v="0"/>
    <s v="Reforço do saneamento básico"/>
    <x v="0"/>
    <x v="0"/>
    <x v="0"/>
    <x v="0"/>
    <x v="1"/>
    <x v="0"/>
    <x v="0"/>
    <x v="0"/>
    <x v="0"/>
    <x v="0"/>
    <x v="0"/>
    <x v="0"/>
    <s v="Pagamento a favor da Sra. Maria Segunda Correia, pela comparticipação da taxa de curralagem dos gados apanhado na via publica, conforme anexo."/>
  </r>
  <r>
    <x v="0"/>
    <n v="0"/>
    <n v="0"/>
    <n v="0"/>
    <n v="8500"/>
    <x v="4346"/>
    <x v="0"/>
    <x v="1"/>
    <x v="0"/>
    <s v="03.03.10"/>
    <x v="8"/>
    <x v="0"/>
    <x v="4"/>
    <s v="Receitas Da Câmara"/>
    <s v="03.03.10"/>
    <s v="Receitas Da Câmara"/>
    <s v="03.03.10"/>
    <x v="11"/>
    <x v="0"/>
    <x v="0"/>
    <x v="5"/>
    <x v="0"/>
    <x v="0"/>
    <x v="2"/>
    <x v="0"/>
    <x v="3"/>
    <s v="2024-05-14"/>
    <x v="1"/>
    <n v="8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53"/>
    <x v="4347"/>
    <x v="0"/>
    <x v="1"/>
    <x v="0"/>
    <s v="03.03.10"/>
    <x v="8"/>
    <x v="0"/>
    <x v="4"/>
    <s v="Receitas Da Câmara"/>
    <s v="03.03.10"/>
    <s v="Receitas Da Câmara"/>
    <s v="03.03.10"/>
    <x v="9"/>
    <x v="0"/>
    <x v="3"/>
    <x v="3"/>
    <x v="0"/>
    <x v="0"/>
    <x v="2"/>
    <x v="0"/>
    <x v="3"/>
    <s v="2024-05-14"/>
    <x v="1"/>
    <n v="55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539"/>
    <x v="4348"/>
    <x v="0"/>
    <x v="1"/>
    <x v="0"/>
    <s v="03.03.10"/>
    <x v="8"/>
    <x v="0"/>
    <x v="4"/>
    <s v="Receitas Da Câmara"/>
    <s v="03.03.10"/>
    <s v="Receitas Da Câmara"/>
    <s v="03.03.10"/>
    <x v="18"/>
    <x v="0"/>
    <x v="0"/>
    <x v="0"/>
    <x v="0"/>
    <x v="0"/>
    <x v="2"/>
    <x v="0"/>
    <x v="3"/>
    <s v="2024-05-14"/>
    <x v="1"/>
    <n v="3953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120"/>
    <x v="4349"/>
    <x v="0"/>
    <x v="1"/>
    <x v="0"/>
    <s v="03.03.10"/>
    <x v="8"/>
    <x v="0"/>
    <x v="4"/>
    <s v="Receitas Da Câmara"/>
    <s v="03.03.10"/>
    <s v="Receitas Da Câmara"/>
    <s v="03.03.10"/>
    <x v="6"/>
    <x v="0"/>
    <x v="3"/>
    <x v="3"/>
    <x v="0"/>
    <x v="0"/>
    <x v="2"/>
    <x v="0"/>
    <x v="3"/>
    <s v="2024-05-14"/>
    <x v="1"/>
    <n v="71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3080"/>
    <x v="4350"/>
    <x v="0"/>
    <x v="1"/>
    <x v="0"/>
    <s v="03.03.10"/>
    <x v="8"/>
    <x v="0"/>
    <x v="4"/>
    <s v="Receitas Da Câmara"/>
    <s v="03.03.10"/>
    <s v="Receitas Da Câmara"/>
    <s v="03.03.10"/>
    <x v="15"/>
    <x v="0"/>
    <x v="0"/>
    <x v="0"/>
    <x v="0"/>
    <x v="0"/>
    <x v="2"/>
    <x v="0"/>
    <x v="3"/>
    <s v="2024-05-14"/>
    <x v="1"/>
    <n v="33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
    <x v="4351"/>
    <x v="0"/>
    <x v="1"/>
    <x v="0"/>
    <s v="03.03.10"/>
    <x v="8"/>
    <x v="0"/>
    <x v="4"/>
    <s v="Receitas Da Câmara"/>
    <s v="03.03.10"/>
    <s v="Receitas Da Câmara"/>
    <s v="03.03.10"/>
    <x v="8"/>
    <x v="0"/>
    <x v="3"/>
    <x v="3"/>
    <x v="0"/>
    <x v="0"/>
    <x v="2"/>
    <x v="0"/>
    <x v="3"/>
    <s v="2024-05-14"/>
    <x v="1"/>
    <n v="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5"/>
    <x v="4352"/>
    <x v="0"/>
    <x v="1"/>
    <x v="0"/>
    <s v="03.03.10"/>
    <x v="8"/>
    <x v="0"/>
    <x v="4"/>
    <s v="Receitas Da Câmara"/>
    <s v="03.03.10"/>
    <s v="Receitas Da Câmara"/>
    <s v="03.03.10"/>
    <x v="10"/>
    <x v="0"/>
    <x v="3"/>
    <x v="3"/>
    <x v="0"/>
    <x v="0"/>
    <x v="2"/>
    <x v="0"/>
    <x v="3"/>
    <s v="2024-05-14"/>
    <x v="1"/>
    <n v="6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50"/>
    <x v="4353"/>
    <x v="0"/>
    <x v="1"/>
    <x v="0"/>
    <s v="03.03.10"/>
    <x v="8"/>
    <x v="0"/>
    <x v="4"/>
    <s v="Receitas Da Câmara"/>
    <s v="03.03.10"/>
    <s v="Receitas Da Câmara"/>
    <s v="03.03.10"/>
    <x v="13"/>
    <x v="0"/>
    <x v="3"/>
    <x v="3"/>
    <x v="0"/>
    <x v="0"/>
    <x v="2"/>
    <x v="0"/>
    <x v="3"/>
    <s v="2024-05-14"/>
    <x v="1"/>
    <n v="32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0"/>
    <x v="4354"/>
    <x v="0"/>
    <x v="1"/>
    <x v="0"/>
    <s v="03.03.10"/>
    <x v="8"/>
    <x v="0"/>
    <x v="4"/>
    <s v="Receitas Da Câmara"/>
    <s v="03.03.10"/>
    <s v="Receitas Da Câmara"/>
    <s v="03.03.10"/>
    <x v="42"/>
    <x v="0"/>
    <x v="3"/>
    <x v="3"/>
    <x v="0"/>
    <x v="0"/>
    <x v="2"/>
    <x v="0"/>
    <x v="3"/>
    <s v="2024-05-14"/>
    <x v="1"/>
    <n v="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4355"/>
    <x v="0"/>
    <x v="1"/>
    <x v="0"/>
    <s v="03.03.10"/>
    <x v="8"/>
    <x v="0"/>
    <x v="4"/>
    <s v="Receitas Da Câmara"/>
    <s v="03.03.10"/>
    <s v="Receitas Da Câmara"/>
    <s v="03.03.10"/>
    <x v="12"/>
    <x v="0"/>
    <x v="3"/>
    <x v="3"/>
    <x v="0"/>
    <x v="0"/>
    <x v="2"/>
    <x v="0"/>
    <x v="3"/>
    <s v="2024-05-14"/>
    <x v="1"/>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
    <x v="4356"/>
    <x v="0"/>
    <x v="0"/>
    <x v="0"/>
    <s v="03.16.15"/>
    <x v="0"/>
    <x v="0"/>
    <x v="0"/>
    <s v="Direção Financeira"/>
    <s v="03.16.15"/>
    <s v="Direção Financeira"/>
    <s v="03.16.15"/>
    <x v="31"/>
    <x v="0"/>
    <x v="0"/>
    <x v="1"/>
    <x v="0"/>
    <x v="0"/>
    <x v="0"/>
    <x v="0"/>
    <x v="3"/>
    <s v="2024-05-30"/>
    <x v="1"/>
    <n v="5000"/>
    <x v="0"/>
    <m/>
    <x v="0"/>
    <m/>
    <x v="21"/>
    <n v="100391960"/>
    <x v="0"/>
    <x v="0"/>
    <s v="Direção Financeira"/>
    <s v="ORI"/>
    <x v="0"/>
    <m/>
    <x v="0"/>
    <x v="0"/>
    <x v="0"/>
    <x v="0"/>
    <x v="0"/>
    <x v="0"/>
    <x v="0"/>
    <x v="0"/>
    <x v="0"/>
    <x v="0"/>
    <x v="0"/>
    <s v="Direção Financeira"/>
    <x v="0"/>
    <x v="0"/>
    <x v="0"/>
    <x v="0"/>
    <x v="0"/>
    <x v="0"/>
    <x v="0"/>
    <x v="0"/>
    <x v="0"/>
    <x v="0"/>
    <x v="0"/>
    <x v="0"/>
    <s v="Pagamento a favor CV Telecom, referente ao carregamento do número de telemóvel do SR Presidente da CMSM, conforme anexo. "/>
  </r>
  <r>
    <x v="1"/>
    <n v="0"/>
    <n v="0"/>
    <n v="0"/>
    <n v="552"/>
    <x v="4357"/>
    <x v="0"/>
    <x v="0"/>
    <x v="0"/>
    <s v="01.27.06.72"/>
    <x v="32"/>
    <x v="1"/>
    <x v="1"/>
    <s v="Requalificação Urbana e habitação"/>
    <s v="01.27.06"/>
    <s v="Requalificação Urbana e habitação"/>
    <s v="01.27.06"/>
    <x v="1"/>
    <x v="0"/>
    <x v="0"/>
    <x v="0"/>
    <x v="0"/>
    <x v="1"/>
    <x v="1"/>
    <x v="0"/>
    <x v="3"/>
    <s v="2024-05-30"/>
    <x v="1"/>
    <n v="552"/>
    <x v="0"/>
    <m/>
    <x v="0"/>
    <m/>
    <x v="6"/>
    <n v="100474914"/>
    <x v="0"/>
    <x v="0"/>
    <s v="Manutenção e Reabilitação de Edificios Municipais"/>
    <s v="ORI"/>
    <x v="0"/>
    <m/>
    <x v="0"/>
    <x v="0"/>
    <x v="0"/>
    <x v="0"/>
    <x v="0"/>
    <x v="0"/>
    <x v="0"/>
    <x v="0"/>
    <x v="0"/>
    <x v="0"/>
    <x v="0"/>
    <s v="Manutenção e Reabilitação de Edificios Municipais"/>
    <x v="0"/>
    <x v="0"/>
    <x v="0"/>
    <x v="0"/>
    <x v="1"/>
    <x v="0"/>
    <x v="0"/>
    <x v="0"/>
    <x v="0"/>
    <x v="0"/>
    <x v="0"/>
    <x v="0"/>
    <s v="Pagamento referente a aquisição de fechaduras e acessórios para a manutenção das portas e janelas do mercado Municipal de Calheta São Miguel, Conforme anexo. "/>
  </r>
  <r>
    <x v="0"/>
    <n v="0"/>
    <n v="0"/>
    <n v="0"/>
    <n v="2960"/>
    <x v="4358"/>
    <x v="0"/>
    <x v="0"/>
    <x v="0"/>
    <s v="03.16.15"/>
    <x v="0"/>
    <x v="0"/>
    <x v="0"/>
    <s v="Direção Financeira"/>
    <s v="03.16.15"/>
    <s v="Direção Financeira"/>
    <s v="03.16.15"/>
    <x v="50"/>
    <x v="0"/>
    <x v="2"/>
    <x v="11"/>
    <x v="0"/>
    <x v="0"/>
    <x v="0"/>
    <x v="0"/>
    <x v="3"/>
    <s v="2024-05-30"/>
    <x v="1"/>
    <n v="2960"/>
    <x v="0"/>
    <m/>
    <x v="0"/>
    <m/>
    <x v="76"/>
    <n v="100394431"/>
    <x v="0"/>
    <x v="0"/>
    <s v="Direção Financeira"/>
    <s v="ORI"/>
    <x v="0"/>
    <m/>
    <x v="0"/>
    <x v="0"/>
    <x v="0"/>
    <x v="0"/>
    <x v="0"/>
    <x v="0"/>
    <x v="0"/>
    <x v="0"/>
    <x v="0"/>
    <x v="0"/>
    <x v="0"/>
    <s v="Direção Financeira"/>
    <x v="0"/>
    <x v="0"/>
    <x v="0"/>
    <x v="0"/>
    <x v="0"/>
    <x v="0"/>
    <x v="0"/>
    <x v="0"/>
    <x v="0"/>
    <x v="0"/>
    <x v="0"/>
    <x v="0"/>
    <s v="Pagamento a favor Garantia, referente seguro automóvel Actm Lowbed S46315 ST-0498, conforme anexo. "/>
  </r>
  <r>
    <x v="0"/>
    <n v="0"/>
    <n v="0"/>
    <n v="0"/>
    <n v="5337"/>
    <x v="4359"/>
    <x v="0"/>
    <x v="0"/>
    <x v="0"/>
    <s v="03.16.15"/>
    <x v="0"/>
    <x v="0"/>
    <x v="0"/>
    <s v="Direção Financeira"/>
    <s v="03.16.15"/>
    <s v="Direção Financeira"/>
    <s v="03.16.15"/>
    <x v="50"/>
    <x v="0"/>
    <x v="2"/>
    <x v="11"/>
    <x v="0"/>
    <x v="0"/>
    <x v="0"/>
    <x v="0"/>
    <x v="4"/>
    <s v="2024-06-04"/>
    <x v="1"/>
    <n v="5337"/>
    <x v="0"/>
    <m/>
    <x v="0"/>
    <m/>
    <x v="76"/>
    <n v="100394431"/>
    <x v="0"/>
    <x v="0"/>
    <s v="Direção Financeira"/>
    <s v="ORI"/>
    <x v="0"/>
    <m/>
    <x v="0"/>
    <x v="0"/>
    <x v="0"/>
    <x v="0"/>
    <x v="0"/>
    <x v="0"/>
    <x v="0"/>
    <x v="0"/>
    <x v="0"/>
    <x v="0"/>
    <x v="0"/>
    <s v="Direção Financeira"/>
    <x v="0"/>
    <x v="0"/>
    <x v="0"/>
    <x v="0"/>
    <x v="0"/>
    <x v="0"/>
    <x v="0"/>
    <x v="0"/>
    <x v="0"/>
    <x v="0"/>
    <x v="0"/>
    <x v="0"/>
    <s v="Pagamento a favor da Garantia, referente seguro automóvel Ford Ranger C/D 4*4 XL ST-03-QL da CMSM, conforme anexo."/>
  </r>
  <r>
    <x v="0"/>
    <n v="0"/>
    <n v="0"/>
    <n v="0"/>
    <n v="53400"/>
    <x v="4360"/>
    <x v="0"/>
    <x v="0"/>
    <x v="0"/>
    <s v="03.16.15"/>
    <x v="0"/>
    <x v="0"/>
    <x v="0"/>
    <s v="Direção Financeira"/>
    <s v="03.16.15"/>
    <s v="Direção Financeira"/>
    <s v="03.16.15"/>
    <x v="70"/>
    <x v="0"/>
    <x v="0"/>
    <x v="0"/>
    <x v="0"/>
    <x v="0"/>
    <x v="0"/>
    <x v="0"/>
    <x v="4"/>
    <s v="2024-06-04"/>
    <x v="1"/>
    <n v="53400"/>
    <x v="0"/>
    <m/>
    <x v="0"/>
    <m/>
    <x v="248"/>
    <n v="100478381"/>
    <x v="0"/>
    <x v="0"/>
    <s v="Direção Financeira"/>
    <s v="ORI"/>
    <x v="0"/>
    <m/>
    <x v="0"/>
    <x v="0"/>
    <x v="0"/>
    <x v="0"/>
    <x v="0"/>
    <x v="0"/>
    <x v="0"/>
    <x v="0"/>
    <x v="0"/>
    <x v="0"/>
    <x v="0"/>
    <s v="Direção Financeira"/>
    <x v="0"/>
    <x v="0"/>
    <x v="0"/>
    <x v="0"/>
    <x v="0"/>
    <x v="0"/>
    <x v="0"/>
    <x v="0"/>
    <x v="0"/>
    <x v="0"/>
    <x v="0"/>
    <x v="0"/>
    <s v="Pagamento a favor da Comercio e Transporte Beta Gomes, para a aquisição de matérias de higiene e Limpeza para os serviços da CMSM, conforme anexo."/>
  </r>
  <r>
    <x v="0"/>
    <n v="0"/>
    <n v="0"/>
    <n v="0"/>
    <n v="200"/>
    <x v="4361"/>
    <x v="0"/>
    <x v="1"/>
    <x v="0"/>
    <s v="03.03.10"/>
    <x v="8"/>
    <x v="0"/>
    <x v="4"/>
    <s v="Receitas Da Câmara"/>
    <s v="03.03.10"/>
    <s v="Receitas Da Câmara"/>
    <s v="03.03.10"/>
    <x v="8"/>
    <x v="0"/>
    <x v="3"/>
    <x v="3"/>
    <x v="0"/>
    <x v="0"/>
    <x v="2"/>
    <x v="0"/>
    <x v="4"/>
    <s v="2024-06-11"/>
    <x v="1"/>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20"/>
    <x v="4362"/>
    <x v="0"/>
    <x v="1"/>
    <x v="0"/>
    <s v="03.03.10"/>
    <x v="8"/>
    <x v="0"/>
    <x v="4"/>
    <s v="Receitas Da Câmara"/>
    <s v="03.03.10"/>
    <s v="Receitas Da Câmara"/>
    <s v="03.03.10"/>
    <x v="6"/>
    <x v="0"/>
    <x v="3"/>
    <x v="3"/>
    <x v="0"/>
    <x v="0"/>
    <x v="2"/>
    <x v="0"/>
    <x v="4"/>
    <s v="2024-06-11"/>
    <x v="1"/>
    <n v="35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
    <x v="4363"/>
    <x v="0"/>
    <x v="1"/>
    <x v="0"/>
    <s v="03.03.10"/>
    <x v="8"/>
    <x v="0"/>
    <x v="4"/>
    <s v="Receitas Da Câmara"/>
    <s v="03.03.10"/>
    <s v="Receitas Da Câmara"/>
    <s v="03.03.10"/>
    <x v="76"/>
    <x v="0"/>
    <x v="3"/>
    <x v="7"/>
    <x v="0"/>
    <x v="0"/>
    <x v="2"/>
    <x v="0"/>
    <x v="4"/>
    <s v="2024-06-11"/>
    <x v="1"/>
    <n v="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600"/>
    <x v="4364"/>
    <x v="0"/>
    <x v="1"/>
    <x v="0"/>
    <s v="03.03.10"/>
    <x v="8"/>
    <x v="0"/>
    <x v="4"/>
    <s v="Receitas Da Câmara"/>
    <s v="03.03.10"/>
    <s v="Receitas Da Câmara"/>
    <s v="03.03.10"/>
    <x v="11"/>
    <x v="0"/>
    <x v="0"/>
    <x v="5"/>
    <x v="0"/>
    <x v="0"/>
    <x v="2"/>
    <x v="0"/>
    <x v="4"/>
    <s v="2024-06-11"/>
    <x v="1"/>
    <n v="7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50"/>
    <x v="4365"/>
    <x v="0"/>
    <x v="1"/>
    <x v="0"/>
    <s v="03.03.10"/>
    <x v="8"/>
    <x v="0"/>
    <x v="4"/>
    <s v="Receitas Da Câmara"/>
    <s v="03.03.10"/>
    <s v="Receitas Da Câmara"/>
    <s v="03.03.10"/>
    <x v="10"/>
    <x v="0"/>
    <x v="3"/>
    <x v="3"/>
    <x v="0"/>
    <x v="0"/>
    <x v="2"/>
    <x v="0"/>
    <x v="4"/>
    <s v="2024-06-11"/>
    <x v="1"/>
    <n v="2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136"/>
    <x v="4366"/>
    <x v="0"/>
    <x v="1"/>
    <x v="0"/>
    <s v="03.03.10"/>
    <x v="8"/>
    <x v="0"/>
    <x v="4"/>
    <s v="Receitas Da Câmara"/>
    <s v="03.03.10"/>
    <s v="Receitas Da Câmara"/>
    <s v="03.03.10"/>
    <x v="9"/>
    <x v="0"/>
    <x v="3"/>
    <x v="3"/>
    <x v="0"/>
    <x v="0"/>
    <x v="2"/>
    <x v="0"/>
    <x v="4"/>
    <s v="2024-06-11"/>
    <x v="1"/>
    <n v="1013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889"/>
    <x v="4367"/>
    <x v="0"/>
    <x v="1"/>
    <x v="0"/>
    <s v="03.03.10"/>
    <x v="8"/>
    <x v="0"/>
    <x v="4"/>
    <s v="Receitas Da Câmara"/>
    <s v="03.03.10"/>
    <s v="Receitas Da Câmara"/>
    <s v="03.03.10"/>
    <x v="18"/>
    <x v="0"/>
    <x v="0"/>
    <x v="0"/>
    <x v="0"/>
    <x v="0"/>
    <x v="2"/>
    <x v="0"/>
    <x v="4"/>
    <s v="2024-06-11"/>
    <x v="1"/>
    <n v="5188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50"/>
    <x v="4368"/>
    <x v="0"/>
    <x v="1"/>
    <x v="0"/>
    <s v="03.03.10"/>
    <x v="8"/>
    <x v="0"/>
    <x v="4"/>
    <s v="Receitas Da Câmara"/>
    <s v="03.03.10"/>
    <s v="Receitas Da Câmara"/>
    <s v="03.03.10"/>
    <x v="13"/>
    <x v="0"/>
    <x v="3"/>
    <x v="3"/>
    <x v="0"/>
    <x v="0"/>
    <x v="2"/>
    <x v="0"/>
    <x v="4"/>
    <s v="2024-06-11"/>
    <x v="1"/>
    <n v="3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4369"/>
    <x v="0"/>
    <x v="1"/>
    <x v="0"/>
    <s v="03.03.10"/>
    <x v="8"/>
    <x v="0"/>
    <x v="4"/>
    <s v="Receitas Da Câmara"/>
    <s v="03.03.10"/>
    <s v="Receitas Da Câmara"/>
    <s v="03.03.10"/>
    <x v="42"/>
    <x v="0"/>
    <x v="3"/>
    <x v="3"/>
    <x v="0"/>
    <x v="0"/>
    <x v="2"/>
    <x v="0"/>
    <x v="4"/>
    <s v="2024-06-11"/>
    <x v="1"/>
    <n v="2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53000"/>
    <x v="4370"/>
    <x v="0"/>
    <x v="0"/>
    <x v="0"/>
    <s v="01.27.06.79"/>
    <x v="28"/>
    <x v="1"/>
    <x v="1"/>
    <s v="Requalificação Urbana e habitação"/>
    <s v="01.27.06"/>
    <s v="Requalificação Urbana e habitação"/>
    <s v="01.27.06"/>
    <x v="1"/>
    <x v="0"/>
    <x v="0"/>
    <x v="0"/>
    <x v="0"/>
    <x v="1"/>
    <x v="1"/>
    <x v="0"/>
    <x v="4"/>
    <s v="2024-06-13"/>
    <x v="1"/>
    <n v="253000"/>
    <x v="0"/>
    <m/>
    <x v="0"/>
    <m/>
    <x v="22"/>
    <n v="100478657"/>
    <x v="0"/>
    <x v="0"/>
    <s v="Requalificação Urbana e Ambiental de Achada Bolanha"/>
    <s v="ORI"/>
    <x v="0"/>
    <m/>
    <x v="0"/>
    <x v="0"/>
    <x v="0"/>
    <x v="0"/>
    <x v="0"/>
    <x v="0"/>
    <x v="0"/>
    <x v="0"/>
    <x v="0"/>
    <x v="0"/>
    <x v="0"/>
    <s v="Requalificação Urbana e Ambiental de Achada Bolanha"/>
    <x v="0"/>
    <x v="0"/>
    <x v="0"/>
    <x v="0"/>
    <x v="1"/>
    <x v="0"/>
    <x v="0"/>
    <x v="0"/>
    <x v="0"/>
    <x v="0"/>
    <x v="0"/>
    <x v="0"/>
    <s v="Pagamento referente a aquisição de serviço de pintura completo, bate chapa e alinhamento de cabine da viatura Toyota Dina ST-06-WS, afetos as obras da CMSM, conforme anexo."/>
  </r>
  <r>
    <x v="0"/>
    <n v="0"/>
    <n v="0"/>
    <n v="0"/>
    <n v="712"/>
    <x v="4080"/>
    <x v="0"/>
    <x v="0"/>
    <x v="0"/>
    <s v="03.16.02"/>
    <x v="3"/>
    <x v="0"/>
    <x v="0"/>
    <s v="Gabinete do Presidente"/>
    <s v="03.16.02"/>
    <s v="Gabinete do Presidente"/>
    <s v="03.16.02"/>
    <x v="31"/>
    <x v="0"/>
    <x v="0"/>
    <x v="1"/>
    <x v="0"/>
    <x v="0"/>
    <x v="0"/>
    <x v="0"/>
    <x v="4"/>
    <s v="2024-06-19"/>
    <x v="1"/>
    <n v="712"/>
    <x v="0"/>
    <m/>
    <x v="0"/>
    <m/>
    <x v="19"/>
    <n v="100474706"/>
    <x v="0"/>
    <x v="6"/>
    <s v="Gabinete do Presidente"/>
    <s v="ORI"/>
    <x v="0"/>
    <m/>
    <x v="0"/>
    <x v="0"/>
    <x v="0"/>
    <x v="0"/>
    <x v="0"/>
    <x v="0"/>
    <x v="0"/>
    <x v="0"/>
    <x v="0"/>
    <x v="0"/>
    <x v="0"/>
    <s v="Gabinete do Presidente"/>
    <x v="0"/>
    <x v="0"/>
    <x v="0"/>
    <x v="0"/>
    <x v="0"/>
    <x v="0"/>
    <x v="0"/>
    <x v="0"/>
    <x v="0"/>
    <x v="0"/>
    <x v="6"/>
    <x v="0"/>
    <s v="Pagamento de salário referente a 06-2024"/>
  </r>
  <r>
    <x v="0"/>
    <n v="0"/>
    <n v="0"/>
    <n v="0"/>
    <n v="1068"/>
    <x v="4080"/>
    <x v="0"/>
    <x v="0"/>
    <x v="0"/>
    <s v="03.16.02"/>
    <x v="3"/>
    <x v="0"/>
    <x v="0"/>
    <s v="Gabinete do Presidente"/>
    <s v="03.16.02"/>
    <s v="Gabinete do Presidente"/>
    <s v="03.16.02"/>
    <x v="59"/>
    <x v="0"/>
    <x v="0"/>
    <x v="0"/>
    <x v="0"/>
    <x v="0"/>
    <x v="0"/>
    <x v="0"/>
    <x v="4"/>
    <s v="2024-06-19"/>
    <x v="1"/>
    <n v="1068"/>
    <x v="0"/>
    <m/>
    <x v="0"/>
    <m/>
    <x v="19"/>
    <n v="100474706"/>
    <x v="0"/>
    <x v="6"/>
    <s v="Gabinete do Presidente"/>
    <s v="ORI"/>
    <x v="0"/>
    <m/>
    <x v="0"/>
    <x v="0"/>
    <x v="0"/>
    <x v="0"/>
    <x v="0"/>
    <x v="0"/>
    <x v="0"/>
    <x v="0"/>
    <x v="0"/>
    <x v="0"/>
    <x v="0"/>
    <s v="Gabinete do Presidente"/>
    <x v="0"/>
    <x v="0"/>
    <x v="0"/>
    <x v="0"/>
    <x v="0"/>
    <x v="0"/>
    <x v="0"/>
    <x v="0"/>
    <x v="0"/>
    <x v="0"/>
    <x v="6"/>
    <x v="0"/>
    <s v="Pagamento de salário referente a 06-2024"/>
  </r>
  <r>
    <x v="0"/>
    <n v="0"/>
    <n v="0"/>
    <n v="0"/>
    <n v="3667"/>
    <x v="4080"/>
    <x v="0"/>
    <x v="0"/>
    <x v="0"/>
    <s v="03.16.02"/>
    <x v="3"/>
    <x v="0"/>
    <x v="0"/>
    <s v="Gabinete do Presidente"/>
    <s v="03.16.02"/>
    <s v="Gabinete do Presidente"/>
    <s v="03.16.02"/>
    <x v="28"/>
    <x v="0"/>
    <x v="0"/>
    <x v="0"/>
    <x v="0"/>
    <x v="0"/>
    <x v="0"/>
    <x v="0"/>
    <x v="4"/>
    <s v="2024-06-19"/>
    <x v="1"/>
    <n v="3667"/>
    <x v="0"/>
    <m/>
    <x v="0"/>
    <m/>
    <x v="19"/>
    <n v="100474706"/>
    <x v="0"/>
    <x v="6"/>
    <s v="Gabinete do Presidente"/>
    <s v="ORI"/>
    <x v="0"/>
    <m/>
    <x v="0"/>
    <x v="0"/>
    <x v="0"/>
    <x v="0"/>
    <x v="0"/>
    <x v="0"/>
    <x v="0"/>
    <x v="0"/>
    <x v="0"/>
    <x v="0"/>
    <x v="0"/>
    <s v="Gabinete do Presidente"/>
    <x v="0"/>
    <x v="0"/>
    <x v="0"/>
    <x v="0"/>
    <x v="0"/>
    <x v="0"/>
    <x v="0"/>
    <x v="0"/>
    <x v="0"/>
    <x v="0"/>
    <x v="6"/>
    <x v="0"/>
    <s v="Pagamento de salário referente a 06-2024"/>
  </r>
  <r>
    <x v="0"/>
    <n v="0"/>
    <n v="0"/>
    <n v="0"/>
    <n v="10342"/>
    <x v="4080"/>
    <x v="0"/>
    <x v="0"/>
    <x v="0"/>
    <s v="03.16.02"/>
    <x v="3"/>
    <x v="0"/>
    <x v="0"/>
    <s v="Gabinete do Presidente"/>
    <s v="03.16.02"/>
    <s v="Gabinete do Presidente"/>
    <s v="03.16.02"/>
    <x v="49"/>
    <x v="0"/>
    <x v="0"/>
    <x v="0"/>
    <x v="1"/>
    <x v="0"/>
    <x v="0"/>
    <x v="0"/>
    <x v="4"/>
    <s v="2024-06-19"/>
    <x v="1"/>
    <n v="10342"/>
    <x v="0"/>
    <m/>
    <x v="0"/>
    <m/>
    <x v="19"/>
    <n v="100474706"/>
    <x v="0"/>
    <x v="6"/>
    <s v="Gabinete do Presidente"/>
    <s v="ORI"/>
    <x v="0"/>
    <m/>
    <x v="0"/>
    <x v="0"/>
    <x v="0"/>
    <x v="0"/>
    <x v="0"/>
    <x v="0"/>
    <x v="0"/>
    <x v="0"/>
    <x v="0"/>
    <x v="0"/>
    <x v="0"/>
    <s v="Gabinete do Presidente"/>
    <x v="0"/>
    <x v="0"/>
    <x v="0"/>
    <x v="0"/>
    <x v="0"/>
    <x v="0"/>
    <x v="0"/>
    <x v="0"/>
    <x v="0"/>
    <x v="0"/>
    <x v="6"/>
    <x v="0"/>
    <s v="Pagamento de salário referente a 06-2024"/>
  </r>
  <r>
    <x v="0"/>
    <n v="0"/>
    <n v="0"/>
    <n v="0"/>
    <n v="216"/>
    <x v="4080"/>
    <x v="0"/>
    <x v="0"/>
    <x v="0"/>
    <s v="03.16.02"/>
    <x v="3"/>
    <x v="0"/>
    <x v="0"/>
    <s v="Gabinete do Presidente"/>
    <s v="03.16.02"/>
    <s v="Gabinete do Presidente"/>
    <s v="03.16.02"/>
    <x v="31"/>
    <x v="0"/>
    <x v="0"/>
    <x v="1"/>
    <x v="0"/>
    <x v="0"/>
    <x v="0"/>
    <x v="0"/>
    <x v="4"/>
    <s v="2024-06-19"/>
    <x v="1"/>
    <n v="216"/>
    <x v="0"/>
    <m/>
    <x v="0"/>
    <m/>
    <x v="54"/>
    <n v="100477977"/>
    <x v="0"/>
    <x v="8"/>
    <s v="Gabinete do Presidente"/>
    <s v="ORI"/>
    <x v="0"/>
    <m/>
    <x v="0"/>
    <x v="0"/>
    <x v="0"/>
    <x v="0"/>
    <x v="0"/>
    <x v="0"/>
    <x v="0"/>
    <x v="0"/>
    <x v="0"/>
    <x v="0"/>
    <x v="0"/>
    <s v="Gabinete do Presidente"/>
    <x v="0"/>
    <x v="0"/>
    <x v="0"/>
    <x v="0"/>
    <x v="0"/>
    <x v="0"/>
    <x v="0"/>
    <x v="0"/>
    <x v="0"/>
    <x v="0"/>
    <x v="8"/>
    <x v="0"/>
    <s v="Pagamento de salário referente a 06-2024"/>
  </r>
  <r>
    <x v="0"/>
    <n v="0"/>
    <n v="0"/>
    <n v="0"/>
    <n v="324"/>
    <x v="4080"/>
    <x v="0"/>
    <x v="0"/>
    <x v="0"/>
    <s v="03.16.02"/>
    <x v="3"/>
    <x v="0"/>
    <x v="0"/>
    <s v="Gabinete do Presidente"/>
    <s v="03.16.02"/>
    <s v="Gabinete do Presidente"/>
    <s v="03.16.02"/>
    <x v="59"/>
    <x v="0"/>
    <x v="0"/>
    <x v="0"/>
    <x v="0"/>
    <x v="0"/>
    <x v="0"/>
    <x v="0"/>
    <x v="4"/>
    <s v="2024-06-19"/>
    <x v="1"/>
    <n v="324"/>
    <x v="0"/>
    <m/>
    <x v="0"/>
    <m/>
    <x v="54"/>
    <n v="100477977"/>
    <x v="0"/>
    <x v="8"/>
    <s v="Gabinete do Presidente"/>
    <s v="ORI"/>
    <x v="0"/>
    <m/>
    <x v="0"/>
    <x v="0"/>
    <x v="0"/>
    <x v="0"/>
    <x v="0"/>
    <x v="0"/>
    <x v="0"/>
    <x v="0"/>
    <x v="0"/>
    <x v="0"/>
    <x v="0"/>
    <s v="Gabinete do Presidente"/>
    <x v="0"/>
    <x v="0"/>
    <x v="0"/>
    <x v="0"/>
    <x v="0"/>
    <x v="0"/>
    <x v="0"/>
    <x v="0"/>
    <x v="0"/>
    <x v="0"/>
    <x v="8"/>
    <x v="0"/>
    <s v="Pagamento de salário referente a 06-2024"/>
  </r>
  <r>
    <x v="0"/>
    <n v="0"/>
    <n v="0"/>
    <n v="0"/>
    <n v="1114"/>
    <x v="4080"/>
    <x v="0"/>
    <x v="0"/>
    <x v="0"/>
    <s v="03.16.02"/>
    <x v="3"/>
    <x v="0"/>
    <x v="0"/>
    <s v="Gabinete do Presidente"/>
    <s v="03.16.02"/>
    <s v="Gabinete do Presidente"/>
    <s v="03.16.02"/>
    <x v="28"/>
    <x v="0"/>
    <x v="0"/>
    <x v="0"/>
    <x v="0"/>
    <x v="0"/>
    <x v="0"/>
    <x v="0"/>
    <x v="4"/>
    <s v="2024-06-19"/>
    <x v="1"/>
    <n v="1114"/>
    <x v="0"/>
    <m/>
    <x v="0"/>
    <m/>
    <x v="54"/>
    <n v="100477977"/>
    <x v="0"/>
    <x v="8"/>
    <s v="Gabinete do Presidente"/>
    <s v="ORI"/>
    <x v="0"/>
    <m/>
    <x v="0"/>
    <x v="0"/>
    <x v="0"/>
    <x v="0"/>
    <x v="0"/>
    <x v="0"/>
    <x v="0"/>
    <x v="0"/>
    <x v="0"/>
    <x v="0"/>
    <x v="0"/>
    <s v="Gabinete do Presidente"/>
    <x v="0"/>
    <x v="0"/>
    <x v="0"/>
    <x v="0"/>
    <x v="0"/>
    <x v="0"/>
    <x v="0"/>
    <x v="0"/>
    <x v="0"/>
    <x v="0"/>
    <x v="8"/>
    <x v="0"/>
    <s v="Pagamento de salário referente a 06-2024"/>
  </r>
  <r>
    <x v="0"/>
    <n v="0"/>
    <n v="0"/>
    <n v="0"/>
    <n v="3146"/>
    <x v="4080"/>
    <x v="0"/>
    <x v="0"/>
    <x v="0"/>
    <s v="03.16.02"/>
    <x v="3"/>
    <x v="0"/>
    <x v="0"/>
    <s v="Gabinete do Presidente"/>
    <s v="03.16.02"/>
    <s v="Gabinete do Presidente"/>
    <s v="03.16.02"/>
    <x v="49"/>
    <x v="0"/>
    <x v="0"/>
    <x v="0"/>
    <x v="1"/>
    <x v="0"/>
    <x v="0"/>
    <x v="0"/>
    <x v="4"/>
    <s v="2024-06-19"/>
    <x v="1"/>
    <n v="3146"/>
    <x v="0"/>
    <m/>
    <x v="0"/>
    <m/>
    <x v="54"/>
    <n v="100477977"/>
    <x v="0"/>
    <x v="8"/>
    <s v="Gabinete do Presidente"/>
    <s v="ORI"/>
    <x v="0"/>
    <m/>
    <x v="0"/>
    <x v="0"/>
    <x v="0"/>
    <x v="0"/>
    <x v="0"/>
    <x v="0"/>
    <x v="0"/>
    <x v="0"/>
    <x v="0"/>
    <x v="0"/>
    <x v="0"/>
    <s v="Gabinete do Presidente"/>
    <x v="0"/>
    <x v="0"/>
    <x v="0"/>
    <x v="0"/>
    <x v="0"/>
    <x v="0"/>
    <x v="0"/>
    <x v="0"/>
    <x v="0"/>
    <x v="0"/>
    <x v="8"/>
    <x v="0"/>
    <s v="Pagamento de salário referente a 06-2024"/>
  </r>
  <r>
    <x v="0"/>
    <n v="0"/>
    <n v="0"/>
    <n v="0"/>
    <n v="11642"/>
    <x v="4080"/>
    <x v="0"/>
    <x v="0"/>
    <x v="0"/>
    <s v="03.16.02"/>
    <x v="3"/>
    <x v="0"/>
    <x v="0"/>
    <s v="Gabinete do Presidente"/>
    <s v="03.16.02"/>
    <s v="Gabinete do Presidente"/>
    <s v="03.16.02"/>
    <x v="31"/>
    <x v="0"/>
    <x v="0"/>
    <x v="1"/>
    <x v="0"/>
    <x v="0"/>
    <x v="0"/>
    <x v="0"/>
    <x v="4"/>
    <s v="2024-06-19"/>
    <x v="1"/>
    <n v="11642"/>
    <x v="0"/>
    <m/>
    <x v="0"/>
    <m/>
    <x v="9"/>
    <n v="100474693"/>
    <x v="0"/>
    <x v="0"/>
    <s v="Gabinete do Presidente"/>
    <s v="ORI"/>
    <x v="0"/>
    <m/>
    <x v="0"/>
    <x v="0"/>
    <x v="0"/>
    <x v="0"/>
    <x v="0"/>
    <x v="0"/>
    <x v="0"/>
    <x v="0"/>
    <x v="0"/>
    <x v="0"/>
    <x v="0"/>
    <s v="Gabinete do Presidente"/>
    <x v="0"/>
    <x v="0"/>
    <x v="0"/>
    <x v="0"/>
    <x v="0"/>
    <x v="0"/>
    <x v="0"/>
    <x v="0"/>
    <x v="0"/>
    <x v="0"/>
    <x v="0"/>
    <x v="0"/>
    <s v="Pagamento de salário referente a 06-2024"/>
  </r>
  <r>
    <x v="0"/>
    <n v="0"/>
    <n v="0"/>
    <n v="0"/>
    <n v="17463"/>
    <x v="4080"/>
    <x v="0"/>
    <x v="0"/>
    <x v="0"/>
    <s v="03.16.02"/>
    <x v="3"/>
    <x v="0"/>
    <x v="0"/>
    <s v="Gabinete do Presidente"/>
    <s v="03.16.02"/>
    <s v="Gabinete do Presidente"/>
    <s v="03.16.02"/>
    <x v="59"/>
    <x v="0"/>
    <x v="0"/>
    <x v="0"/>
    <x v="0"/>
    <x v="0"/>
    <x v="0"/>
    <x v="0"/>
    <x v="4"/>
    <s v="2024-06-19"/>
    <x v="1"/>
    <n v="17463"/>
    <x v="0"/>
    <m/>
    <x v="0"/>
    <m/>
    <x v="9"/>
    <n v="100474693"/>
    <x v="0"/>
    <x v="0"/>
    <s v="Gabinete do Presidente"/>
    <s v="ORI"/>
    <x v="0"/>
    <m/>
    <x v="0"/>
    <x v="0"/>
    <x v="0"/>
    <x v="0"/>
    <x v="0"/>
    <x v="0"/>
    <x v="0"/>
    <x v="0"/>
    <x v="0"/>
    <x v="0"/>
    <x v="0"/>
    <s v="Gabinete do Presidente"/>
    <x v="0"/>
    <x v="0"/>
    <x v="0"/>
    <x v="0"/>
    <x v="0"/>
    <x v="0"/>
    <x v="0"/>
    <x v="0"/>
    <x v="0"/>
    <x v="0"/>
    <x v="0"/>
    <x v="0"/>
    <s v="Pagamento de salário referente a 06-2024"/>
  </r>
  <r>
    <x v="0"/>
    <n v="0"/>
    <n v="0"/>
    <n v="0"/>
    <n v="59915"/>
    <x v="4080"/>
    <x v="0"/>
    <x v="0"/>
    <x v="0"/>
    <s v="03.16.02"/>
    <x v="3"/>
    <x v="0"/>
    <x v="0"/>
    <s v="Gabinete do Presidente"/>
    <s v="03.16.02"/>
    <s v="Gabinete do Presidente"/>
    <s v="03.16.02"/>
    <x v="28"/>
    <x v="0"/>
    <x v="0"/>
    <x v="0"/>
    <x v="0"/>
    <x v="0"/>
    <x v="0"/>
    <x v="0"/>
    <x v="4"/>
    <s v="2024-06-19"/>
    <x v="1"/>
    <n v="59915"/>
    <x v="0"/>
    <m/>
    <x v="0"/>
    <m/>
    <x v="9"/>
    <n v="100474693"/>
    <x v="0"/>
    <x v="0"/>
    <s v="Gabinete do Presidente"/>
    <s v="ORI"/>
    <x v="0"/>
    <m/>
    <x v="0"/>
    <x v="0"/>
    <x v="0"/>
    <x v="0"/>
    <x v="0"/>
    <x v="0"/>
    <x v="0"/>
    <x v="0"/>
    <x v="0"/>
    <x v="0"/>
    <x v="0"/>
    <s v="Gabinete do Presidente"/>
    <x v="0"/>
    <x v="0"/>
    <x v="0"/>
    <x v="0"/>
    <x v="0"/>
    <x v="0"/>
    <x v="0"/>
    <x v="0"/>
    <x v="0"/>
    <x v="0"/>
    <x v="0"/>
    <x v="0"/>
    <s v="Pagamento de salário referente a 06-2024"/>
  </r>
  <r>
    <x v="0"/>
    <n v="0"/>
    <n v="0"/>
    <n v="0"/>
    <n v="168916"/>
    <x v="4080"/>
    <x v="0"/>
    <x v="0"/>
    <x v="0"/>
    <s v="03.16.02"/>
    <x v="3"/>
    <x v="0"/>
    <x v="0"/>
    <s v="Gabinete do Presidente"/>
    <s v="03.16.02"/>
    <s v="Gabinete do Presidente"/>
    <s v="03.16.02"/>
    <x v="49"/>
    <x v="0"/>
    <x v="0"/>
    <x v="0"/>
    <x v="1"/>
    <x v="0"/>
    <x v="0"/>
    <x v="0"/>
    <x v="4"/>
    <s v="2024-06-19"/>
    <x v="1"/>
    <n v="168916"/>
    <x v="0"/>
    <m/>
    <x v="0"/>
    <m/>
    <x v="9"/>
    <n v="100474693"/>
    <x v="0"/>
    <x v="0"/>
    <s v="Gabinete do Presidente"/>
    <s v="ORI"/>
    <x v="0"/>
    <m/>
    <x v="0"/>
    <x v="0"/>
    <x v="0"/>
    <x v="0"/>
    <x v="0"/>
    <x v="0"/>
    <x v="0"/>
    <x v="0"/>
    <x v="0"/>
    <x v="0"/>
    <x v="0"/>
    <s v="Gabinete do Presidente"/>
    <x v="0"/>
    <x v="0"/>
    <x v="0"/>
    <x v="0"/>
    <x v="0"/>
    <x v="0"/>
    <x v="0"/>
    <x v="0"/>
    <x v="0"/>
    <x v="0"/>
    <x v="0"/>
    <x v="0"/>
    <s v="Pagamento de salário referente a 06-2024"/>
  </r>
  <r>
    <x v="0"/>
    <n v="0"/>
    <n v="0"/>
    <n v="0"/>
    <n v="158"/>
    <x v="4371"/>
    <x v="0"/>
    <x v="0"/>
    <x v="0"/>
    <s v="03.16.01"/>
    <x v="38"/>
    <x v="0"/>
    <x v="0"/>
    <s v="Assembleia Municipal"/>
    <s v="03.16.01"/>
    <s v="Assembleia Municipal"/>
    <s v="03.16.01"/>
    <x v="31"/>
    <x v="0"/>
    <x v="0"/>
    <x v="1"/>
    <x v="0"/>
    <x v="0"/>
    <x v="0"/>
    <x v="0"/>
    <x v="4"/>
    <s v="2024-06-19"/>
    <x v="1"/>
    <n v="158"/>
    <x v="0"/>
    <m/>
    <x v="0"/>
    <m/>
    <x v="2"/>
    <n v="100474696"/>
    <x v="0"/>
    <x v="1"/>
    <s v="Assembleia Municipal"/>
    <s v="ORI"/>
    <x v="0"/>
    <s v="AM"/>
    <x v="0"/>
    <x v="0"/>
    <x v="0"/>
    <x v="0"/>
    <x v="0"/>
    <x v="0"/>
    <x v="0"/>
    <x v="0"/>
    <x v="0"/>
    <x v="0"/>
    <x v="0"/>
    <s v="Assembleia Municipal"/>
    <x v="0"/>
    <x v="0"/>
    <x v="0"/>
    <x v="0"/>
    <x v="0"/>
    <x v="0"/>
    <x v="0"/>
    <x v="0"/>
    <x v="0"/>
    <x v="0"/>
    <x v="1"/>
    <x v="0"/>
    <s v="Pagamento de salário referente a 06-2024"/>
  </r>
  <r>
    <x v="0"/>
    <n v="0"/>
    <n v="0"/>
    <n v="0"/>
    <n v="4999"/>
    <x v="4371"/>
    <x v="0"/>
    <x v="0"/>
    <x v="0"/>
    <s v="03.16.01"/>
    <x v="38"/>
    <x v="0"/>
    <x v="0"/>
    <s v="Assembleia Municipal"/>
    <s v="03.16.01"/>
    <s v="Assembleia Municipal"/>
    <s v="03.16.01"/>
    <x v="49"/>
    <x v="0"/>
    <x v="0"/>
    <x v="0"/>
    <x v="1"/>
    <x v="0"/>
    <x v="0"/>
    <x v="0"/>
    <x v="4"/>
    <s v="2024-06-19"/>
    <x v="1"/>
    <n v="4999"/>
    <x v="0"/>
    <m/>
    <x v="0"/>
    <m/>
    <x v="2"/>
    <n v="100474696"/>
    <x v="0"/>
    <x v="1"/>
    <s v="Assembleia Municipal"/>
    <s v="ORI"/>
    <x v="0"/>
    <s v="AM"/>
    <x v="0"/>
    <x v="0"/>
    <x v="0"/>
    <x v="0"/>
    <x v="0"/>
    <x v="0"/>
    <x v="0"/>
    <x v="0"/>
    <x v="0"/>
    <x v="0"/>
    <x v="0"/>
    <s v="Assembleia Municipal"/>
    <x v="0"/>
    <x v="0"/>
    <x v="0"/>
    <x v="0"/>
    <x v="0"/>
    <x v="0"/>
    <x v="0"/>
    <x v="0"/>
    <x v="0"/>
    <x v="0"/>
    <x v="1"/>
    <x v="0"/>
    <s v="Pagamento de salário referente a 06-2024"/>
  </r>
  <r>
    <x v="0"/>
    <n v="0"/>
    <n v="0"/>
    <n v="0"/>
    <n v="24"/>
    <x v="4371"/>
    <x v="0"/>
    <x v="0"/>
    <x v="0"/>
    <s v="03.16.01"/>
    <x v="38"/>
    <x v="0"/>
    <x v="0"/>
    <s v="Assembleia Municipal"/>
    <s v="03.16.01"/>
    <s v="Assembleia Municipal"/>
    <s v="03.16.01"/>
    <x v="31"/>
    <x v="0"/>
    <x v="0"/>
    <x v="1"/>
    <x v="0"/>
    <x v="0"/>
    <x v="0"/>
    <x v="0"/>
    <x v="4"/>
    <s v="2024-06-19"/>
    <x v="1"/>
    <n v="24"/>
    <x v="0"/>
    <m/>
    <x v="0"/>
    <m/>
    <x v="54"/>
    <n v="100477977"/>
    <x v="0"/>
    <x v="8"/>
    <s v="Assembleia Municipal"/>
    <s v="ORI"/>
    <x v="0"/>
    <s v="AM"/>
    <x v="0"/>
    <x v="0"/>
    <x v="0"/>
    <x v="0"/>
    <x v="0"/>
    <x v="0"/>
    <x v="0"/>
    <x v="0"/>
    <x v="0"/>
    <x v="0"/>
    <x v="0"/>
    <s v="Assembleia Municipal"/>
    <x v="0"/>
    <x v="0"/>
    <x v="0"/>
    <x v="0"/>
    <x v="0"/>
    <x v="0"/>
    <x v="0"/>
    <x v="0"/>
    <x v="0"/>
    <x v="0"/>
    <x v="8"/>
    <x v="0"/>
    <s v="Pagamento de salário referente a 06-2024"/>
  </r>
  <r>
    <x v="0"/>
    <n v="0"/>
    <n v="0"/>
    <n v="0"/>
    <n v="776"/>
    <x v="4371"/>
    <x v="0"/>
    <x v="0"/>
    <x v="0"/>
    <s v="03.16.01"/>
    <x v="38"/>
    <x v="0"/>
    <x v="0"/>
    <s v="Assembleia Municipal"/>
    <s v="03.16.01"/>
    <s v="Assembleia Municipal"/>
    <s v="03.16.01"/>
    <x v="49"/>
    <x v="0"/>
    <x v="0"/>
    <x v="0"/>
    <x v="1"/>
    <x v="0"/>
    <x v="0"/>
    <x v="0"/>
    <x v="4"/>
    <s v="2024-06-19"/>
    <x v="1"/>
    <n v="776"/>
    <x v="0"/>
    <m/>
    <x v="0"/>
    <m/>
    <x v="54"/>
    <n v="100477977"/>
    <x v="0"/>
    <x v="8"/>
    <s v="Assembleia Municipal"/>
    <s v="ORI"/>
    <x v="0"/>
    <s v="AM"/>
    <x v="0"/>
    <x v="0"/>
    <x v="0"/>
    <x v="0"/>
    <x v="0"/>
    <x v="0"/>
    <x v="0"/>
    <x v="0"/>
    <x v="0"/>
    <x v="0"/>
    <x v="0"/>
    <s v="Assembleia Municipal"/>
    <x v="0"/>
    <x v="0"/>
    <x v="0"/>
    <x v="0"/>
    <x v="0"/>
    <x v="0"/>
    <x v="0"/>
    <x v="0"/>
    <x v="0"/>
    <x v="0"/>
    <x v="8"/>
    <x v="0"/>
    <s v="Pagamento de salário referente a 06-2024"/>
  </r>
  <r>
    <x v="0"/>
    <n v="0"/>
    <n v="0"/>
    <n v="0"/>
    <n v="3218"/>
    <x v="4371"/>
    <x v="0"/>
    <x v="0"/>
    <x v="0"/>
    <s v="03.16.01"/>
    <x v="38"/>
    <x v="0"/>
    <x v="0"/>
    <s v="Assembleia Municipal"/>
    <s v="03.16.01"/>
    <s v="Assembleia Municipal"/>
    <s v="03.16.01"/>
    <x v="31"/>
    <x v="0"/>
    <x v="0"/>
    <x v="1"/>
    <x v="0"/>
    <x v="0"/>
    <x v="0"/>
    <x v="0"/>
    <x v="4"/>
    <s v="2024-06-19"/>
    <x v="1"/>
    <n v="3218"/>
    <x v="0"/>
    <m/>
    <x v="0"/>
    <m/>
    <x v="9"/>
    <n v="100474693"/>
    <x v="0"/>
    <x v="0"/>
    <s v="Assembleia Municipal"/>
    <s v="ORI"/>
    <x v="0"/>
    <s v="AM"/>
    <x v="0"/>
    <x v="0"/>
    <x v="0"/>
    <x v="0"/>
    <x v="0"/>
    <x v="0"/>
    <x v="0"/>
    <x v="0"/>
    <x v="0"/>
    <x v="0"/>
    <x v="0"/>
    <s v="Assembleia Municipal"/>
    <x v="0"/>
    <x v="0"/>
    <x v="0"/>
    <x v="0"/>
    <x v="0"/>
    <x v="0"/>
    <x v="0"/>
    <x v="0"/>
    <x v="0"/>
    <x v="0"/>
    <x v="0"/>
    <x v="0"/>
    <s v="Pagamento de salário referente a 06-2024"/>
  </r>
  <r>
    <x v="0"/>
    <n v="0"/>
    <n v="0"/>
    <n v="0"/>
    <n v="101665"/>
    <x v="4371"/>
    <x v="0"/>
    <x v="0"/>
    <x v="0"/>
    <s v="03.16.01"/>
    <x v="38"/>
    <x v="0"/>
    <x v="0"/>
    <s v="Assembleia Municipal"/>
    <s v="03.16.01"/>
    <s v="Assembleia Municipal"/>
    <s v="03.16.01"/>
    <x v="49"/>
    <x v="0"/>
    <x v="0"/>
    <x v="0"/>
    <x v="1"/>
    <x v="0"/>
    <x v="0"/>
    <x v="0"/>
    <x v="4"/>
    <s v="2024-06-19"/>
    <x v="1"/>
    <n v="101665"/>
    <x v="0"/>
    <m/>
    <x v="0"/>
    <m/>
    <x v="9"/>
    <n v="100474693"/>
    <x v="0"/>
    <x v="0"/>
    <s v="Assembleia Municipal"/>
    <s v="ORI"/>
    <x v="0"/>
    <s v="AM"/>
    <x v="0"/>
    <x v="0"/>
    <x v="0"/>
    <x v="0"/>
    <x v="0"/>
    <x v="0"/>
    <x v="0"/>
    <x v="0"/>
    <x v="0"/>
    <x v="0"/>
    <x v="0"/>
    <s v="Assembleia Municipal"/>
    <x v="0"/>
    <x v="0"/>
    <x v="0"/>
    <x v="0"/>
    <x v="0"/>
    <x v="0"/>
    <x v="0"/>
    <x v="0"/>
    <x v="0"/>
    <x v="0"/>
    <x v="0"/>
    <x v="0"/>
    <s v="Pagamento de salário referente a 06-2024"/>
  </r>
  <r>
    <x v="0"/>
    <n v="0"/>
    <n v="0"/>
    <n v="0"/>
    <n v="9151"/>
    <x v="4372"/>
    <x v="0"/>
    <x v="0"/>
    <x v="0"/>
    <s v="03.16.32"/>
    <x v="29"/>
    <x v="0"/>
    <x v="0"/>
    <s v="Gabinete de Comunicação e Imagem"/>
    <s v="03.16.32"/>
    <s v="Gabinete de Comunicação e Imagem"/>
    <s v="03.16.32"/>
    <x v="30"/>
    <x v="0"/>
    <x v="0"/>
    <x v="0"/>
    <x v="1"/>
    <x v="0"/>
    <x v="0"/>
    <x v="0"/>
    <x v="4"/>
    <s v="2024-06-19"/>
    <x v="1"/>
    <n v="9151"/>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06-2024"/>
  </r>
  <r>
    <x v="0"/>
    <n v="0"/>
    <n v="0"/>
    <n v="0"/>
    <n v="11086"/>
    <x v="4372"/>
    <x v="0"/>
    <x v="0"/>
    <x v="0"/>
    <s v="03.16.32"/>
    <x v="29"/>
    <x v="0"/>
    <x v="0"/>
    <s v="Gabinete de Comunicação e Imagem"/>
    <s v="03.16.32"/>
    <s v="Gabinete de Comunicação e Imagem"/>
    <s v="03.16.32"/>
    <x v="30"/>
    <x v="0"/>
    <x v="0"/>
    <x v="0"/>
    <x v="1"/>
    <x v="0"/>
    <x v="0"/>
    <x v="0"/>
    <x v="4"/>
    <s v="2024-06-19"/>
    <x v="1"/>
    <n v="11086"/>
    <x v="0"/>
    <m/>
    <x v="0"/>
    <m/>
    <x v="19"/>
    <n v="100474706"/>
    <x v="0"/>
    <x v="6"/>
    <s v="Gabinete de Comunicação e Imagem"/>
    <s v="ORI"/>
    <x v="0"/>
    <s v="GCI"/>
    <x v="0"/>
    <x v="0"/>
    <x v="0"/>
    <x v="0"/>
    <x v="0"/>
    <x v="0"/>
    <x v="0"/>
    <x v="0"/>
    <x v="0"/>
    <x v="0"/>
    <x v="0"/>
    <s v="Gabinete de Comunicação e Imagem"/>
    <x v="0"/>
    <x v="0"/>
    <x v="0"/>
    <x v="0"/>
    <x v="0"/>
    <x v="0"/>
    <x v="0"/>
    <x v="0"/>
    <x v="0"/>
    <x v="0"/>
    <x v="6"/>
    <x v="0"/>
    <s v="Pagamento de salário referente a 06-2024"/>
  </r>
  <r>
    <x v="0"/>
    <n v="0"/>
    <n v="0"/>
    <n v="0"/>
    <n v="118344"/>
    <x v="4372"/>
    <x v="0"/>
    <x v="0"/>
    <x v="0"/>
    <s v="03.16.32"/>
    <x v="29"/>
    <x v="0"/>
    <x v="0"/>
    <s v="Gabinete de Comunicação e Imagem"/>
    <s v="03.16.32"/>
    <s v="Gabinete de Comunicação e Imagem"/>
    <s v="03.16.32"/>
    <x v="30"/>
    <x v="0"/>
    <x v="0"/>
    <x v="0"/>
    <x v="1"/>
    <x v="0"/>
    <x v="0"/>
    <x v="0"/>
    <x v="4"/>
    <s v="2024-06-19"/>
    <x v="1"/>
    <n v="118344"/>
    <x v="0"/>
    <m/>
    <x v="0"/>
    <m/>
    <x v="9"/>
    <n v="100474693"/>
    <x v="0"/>
    <x v="0"/>
    <s v="Gabinete de Comunicação e Imagem"/>
    <s v="ORI"/>
    <x v="0"/>
    <s v="GCI"/>
    <x v="0"/>
    <x v="0"/>
    <x v="0"/>
    <x v="0"/>
    <x v="0"/>
    <x v="0"/>
    <x v="0"/>
    <x v="0"/>
    <x v="0"/>
    <x v="0"/>
    <x v="0"/>
    <s v="Gabinete de Comunicação e Imagem"/>
    <x v="0"/>
    <x v="0"/>
    <x v="0"/>
    <x v="0"/>
    <x v="0"/>
    <x v="0"/>
    <x v="0"/>
    <x v="0"/>
    <x v="0"/>
    <x v="0"/>
    <x v="0"/>
    <x v="0"/>
    <s v="Pagamento de salário referente a 06-2024"/>
  </r>
  <r>
    <x v="0"/>
    <n v="0"/>
    <n v="0"/>
    <n v="0"/>
    <n v="10834"/>
    <x v="4373"/>
    <x v="0"/>
    <x v="0"/>
    <x v="0"/>
    <s v="03.16.30"/>
    <x v="37"/>
    <x v="0"/>
    <x v="0"/>
    <s v="Gabinete de Relações Externas"/>
    <s v="03.16.30"/>
    <s v="Gabinete de Relações Externas"/>
    <s v="03.16.30"/>
    <x v="30"/>
    <x v="0"/>
    <x v="0"/>
    <x v="0"/>
    <x v="1"/>
    <x v="0"/>
    <x v="0"/>
    <x v="0"/>
    <x v="4"/>
    <s v="2024-06-19"/>
    <x v="1"/>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06-2024"/>
  </r>
  <r>
    <x v="0"/>
    <n v="0"/>
    <n v="0"/>
    <n v="0"/>
    <n v="8213"/>
    <x v="4373"/>
    <x v="0"/>
    <x v="0"/>
    <x v="0"/>
    <s v="03.16.30"/>
    <x v="37"/>
    <x v="0"/>
    <x v="0"/>
    <s v="Gabinete de Relações Externas"/>
    <s v="03.16.30"/>
    <s v="Gabinete de Relações Externas"/>
    <s v="03.16.30"/>
    <x v="30"/>
    <x v="0"/>
    <x v="0"/>
    <x v="0"/>
    <x v="1"/>
    <x v="0"/>
    <x v="0"/>
    <x v="0"/>
    <x v="4"/>
    <s v="2024-06-19"/>
    <x v="1"/>
    <n v="8213"/>
    <x v="0"/>
    <m/>
    <x v="0"/>
    <m/>
    <x v="19"/>
    <n v="100474706"/>
    <x v="0"/>
    <x v="6"/>
    <s v="Gabinete de Relações Externas"/>
    <s v="ORI"/>
    <x v="0"/>
    <s v="GRE"/>
    <x v="0"/>
    <x v="0"/>
    <x v="0"/>
    <x v="0"/>
    <x v="0"/>
    <x v="0"/>
    <x v="0"/>
    <x v="0"/>
    <x v="0"/>
    <x v="0"/>
    <x v="0"/>
    <s v="Gabinete de Relações Externas"/>
    <x v="0"/>
    <x v="0"/>
    <x v="0"/>
    <x v="0"/>
    <x v="0"/>
    <x v="0"/>
    <x v="0"/>
    <x v="0"/>
    <x v="0"/>
    <x v="0"/>
    <x v="6"/>
    <x v="0"/>
    <s v="Pagamento de salário referente a 06-2024"/>
  </r>
  <r>
    <x v="0"/>
    <n v="0"/>
    <n v="0"/>
    <n v="0"/>
    <n v="83615"/>
    <x v="4373"/>
    <x v="0"/>
    <x v="0"/>
    <x v="0"/>
    <s v="03.16.30"/>
    <x v="37"/>
    <x v="0"/>
    <x v="0"/>
    <s v="Gabinete de Relações Externas"/>
    <s v="03.16.30"/>
    <s v="Gabinete de Relações Externas"/>
    <s v="03.16.30"/>
    <x v="30"/>
    <x v="0"/>
    <x v="0"/>
    <x v="0"/>
    <x v="1"/>
    <x v="0"/>
    <x v="0"/>
    <x v="0"/>
    <x v="4"/>
    <s v="2024-06-19"/>
    <x v="1"/>
    <n v="83615"/>
    <x v="0"/>
    <m/>
    <x v="0"/>
    <m/>
    <x v="9"/>
    <n v="100474693"/>
    <x v="0"/>
    <x v="0"/>
    <s v="Gabinete de Relações Externas"/>
    <s v="ORI"/>
    <x v="0"/>
    <s v="GRE"/>
    <x v="0"/>
    <x v="0"/>
    <x v="0"/>
    <x v="0"/>
    <x v="0"/>
    <x v="0"/>
    <x v="0"/>
    <x v="0"/>
    <x v="0"/>
    <x v="0"/>
    <x v="0"/>
    <s v="Gabinete de Relações Externas"/>
    <x v="0"/>
    <x v="0"/>
    <x v="0"/>
    <x v="0"/>
    <x v="0"/>
    <x v="0"/>
    <x v="0"/>
    <x v="0"/>
    <x v="0"/>
    <x v="0"/>
    <x v="0"/>
    <x v="0"/>
    <s v="Pagamento de salário referente a 06-2024"/>
  </r>
  <r>
    <x v="0"/>
    <n v="0"/>
    <n v="0"/>
    <n v="0"/>
    <n v="5095"/>
    <x v="4374"/>
    <x v="0"/>
    <x v="0"/>
    <x v="0"/>
    <s v="03.16.28"/>
    <x v="36"/>
    <x v="0"/>
    <x v="0"/>
    <s v="Gabinete da Auditoria Interna"/>
    <s v="03.16.28"/>
    <s v="Gabinete da Auditoria Interna"/>
    <s v="03.16.28"/>
    <x v="30"/>
    <x v="0"/>
    <x v="0"/>
    <x v="0"/>
    <x v="1"/>
    <x v="0"/>
    <x v="0"/>
    <x v="0"/>
    <x v="4"/>
    <s v="2024-06-19"/>
    <x v="1"/>
    <n v="5095"/>
    <x v="0"/>
    <m/>
    <x v="0"/>
    <m/>
    <x v="2"/>
    <n v="100474696"/>
    <x v="0"/>
    <x v="1"/>
    <s v="Gabinete da Auditoria Interna"/>
    <s v="ORI"/>
    <x v="0"/>
    <s v="GAI"/>
    <x v="0"/>
    <x v="0"/>
    <x v="0"/>
    <x v="0"/>
    <x v="0"/>
    <x v="0"/>
    <x v="0"/>
    <x v="0"/>
    <x v="0"/>
    <x v="0"/>
    <x v="0"/>
    <s v="Gabinete da Auditoria Interna"/>
    <x v="0"/>
    <x v="0"/>
    <x v="0"/>
    <x v="0"/>
    <x v="0"/>
    <x v="0"/>
    <x v="0"/>
    <x v="0"/>
    <x v="0"/>
    <x v="0"/>
    <x v="1"/>
    <x v="0"/>
    <s v="Pagamento de salário referente a 06-2024"/>
  </r>
  <r>
    <x v="0"/>
    <n v="0"/>
    <n v="0"/>
    <n v="0"/>
    <n v="5840"/>
    <x v="4374"/>
    <x v="0"/>
    <x v="0"/>
    <x v="0"/>
    <s v="03.16.28"/>
    <x v="36"/>
    <x v="0"/>
    <x v="0"/>
    <s v="Gabinete da Auditoria Interna"/>
    <s v="03.16.28"/>
    <s v="Gabinete da Auditoria Interna"/>
    <s v="03.16.28"/>
    <x v="30"/>
    <x v="0"/>
    <x v="0"/>
    <x v="0"/>
    <x v="1"/>
    <x v="0"/>
    <x v="0"/>
    <x v="0"/>
    <x v="4"/>
    <s v="2024-06-19"/>
    <x v="1"/>
    <n v="5840"/>
    <x v="0"/>
    <m/>
    <x v="0"/>
    <m/>
    <x v="19"/>
    <n v="100474706"/>
    <x v="0"/>
    <x v="6"/>
    <s v="Gabinete da Auditoria Interna"/>
    <s v="ORI"/>
    <x v="0"/>
    <s v="GAI"/>
    <x v="0"/>
    <x v="0"/>
    <x v="0"/>
    <x v="0"/>
    <x v="0"/>
    <x v="0"/>
    <x v="0"/>
    <x v="0"/>
    <x v="0"/>
    <x v="0"/>
    <x v="0"/>
    <s v="Gabinete da Auditoria Interna"/>
    <x v="0"/>
    <x v="0"/>
    <x v="0"/>
    <x v="0"/>
    <x v="0"/>
    <x v="0"/>
    <x v="0"/>
    <x v="0"/>
    <x v="0"/>
    <x v="0"/>
    <x v="6"/>
    <x v="0"/>
    <s v="Pagamento de salário referente a 06-2024"/>
  </r>
  <r>
    <x v="0"/>
    <n v="0"/>
    <n v="0"/>
    <n v="0"/>
    <n v="62065"/>
    <x v="4374"/>
    <x v="0"/>
    <x v="0"/>
    <x v="0"/>
    <s v="03.16.28"/>
    <x v="36"/>
    <x v="0"/>
    <x v="0"/>
    <s v="Gabinete da Auditoria Interna"/>
    <s v="03.16.28"/>
    <s v="Gabinete da Auditoria Interna"/>
    <s v="03.16.28"/>
    <x v="30"/>
    <x v="0"/>
    <x v="0"/>
    <x v="0"/>
    <x v="1"/>
    <x v="0"/>
    <x v="0"/>
    <x v="0"/>
    <x v="4"/>
    <s v="2024-06-19"/>
    <x v="1"/>
    <n v="62065"/>
    <x v="0"/>
    <m/>
    <x v="0"/>
    <m/>
    <x v="9"/>
    <n v="100474693"/>
    <x v="0"/>
    <x v="0"/>
    <s v="Gabinete da Auditoria Interna"/>
    <s v="ORI"/>
    <x v="0"/>
    <s v="GAI"/>
    <x v="0"/>
    <x v="0"/>
    <x v="0"/>
    <x v="0"/>
    <x v="0"/>
    <x v="0"/>
    <x v="0"/>
    <x v="0"/>
    <x v="0"/>
    <x v="0"/>
    <x v="0"/>
    <s v="Gabinete da Auditoria Interna"/>
    <x v="0"/>
    <x v="0"/>
    <x v="0"/>
    <x v="0"/>
    <x v="0"/>
    <x v="0"/>
    <x v="0"/>
    <x v="0"/>
    <x v="0"/>
    <x v="0"/>
    <x v="0"/>
    <x v="0"/>
    <s v="Pagamento de salário referente a 06-2024"/>
  </r>
  <r>
    <x v="0"/>
    <n v="0"/>
    <n v="0"/>
    <n v="0"/>
    <n v="682"/>
    <x v="4375"/>
    <x v="0"/>
    <x v="0"/>
    <x v="0"/>
    <s v="03.16.27"/>
    <x v="59"/>
    <x v="0"/>
    <x v="0"/>
    <s v="Direção dos Assuntos Jurídicos, Fiscalização e Policia Municipal"/>
    <s v="03.16.27"/>
    <s v="Direção dos Assuntos Jurídicos, Fiscalização e Policia Municipal"/>
    <s v="03.16.27"/>
    <x v="28"/>
    <x v="0"/>
    <x v="0"/>
    <x v="0"/>
    <x v="0"/>
    <x v="0"/>
    <x v="0"/>
    <x v="0"/>
    <x v="4"/>
    <s v="2024-06-19"/>
    <x v="1"/>
    <n v="682"/>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6-2024"/>
  </r>
  <r>
    <x v="0"/>
    <n v="0"/>
    <n v="0"/>
    <n v="0"/>
    <n v="4830"/>
    <x v="4375"/>
    <x v="0"/>
    <x v="0"/>
    <x v="0"/>
    <s v="03.16.27"/>
    <x v="59"/>
    <x v="0"/>
    <x v="0"/>
    <s v="Direção dos Assuntos Jurídicos, Fiscalização e Policia Municipal"/>
    <s v="03.16.27"/>
    <s v="Direção dos Assuntos Jurídicos, Fiscalização e Policia Municipal"/>
    <s v="03.16.27"/>
    <x v="30"/>
    <x v="0"/>
    <x v="0"/>
    <x v="0"/>
    <x v="1"/>
    <x v="0"/>
    <x v="0"/>
    <x v="0"/>
    <x v="4"/>
    <s v="2024-06-19"/>
    <x v="1"/>
    <n v="4830"/>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6-2024"/>
  </r>
  <r>
    <x v="0"/>
    <n v="0"/>
    <n v="0"/>
    <n v="0"/>
    <n v="2611"/>
    <x v="4375"/>
    <x v="0"/>
    <x v="0"/>
    <x v="0"/>
    <s v="03.16.27"/>
    <x v="59"/>
    <x v="0"/>
    <x v="0"/>
    <s v="Direção dos Assuntos Jurídicos, Fiscalização e Policia Municipal"/>
    <s v="03.16.27"/>
    <s v="Direção dos Assuntos Jurídicos, Fiscalização e Policia Municipal"/>
    <s v="03.16.27"/>
    <x v="48"/>
    <x v="0"/>
    <x v="0"/>
    <x v="0"/>
    <x v="1"/>
    <x v="0"/>
    <x v="0"/>
    <x v="0"/>
    <x v="4"/>
    <s v="2024-06-19"/>
    <x v="1"/>
    <n v="2611"/>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6-2024"/>
  </r>
  <r>
    <x v="0"/>
    <n v="0"/>
    <n v="0"/>
    <n v="0"/>
    <n v="910"/>
    <x v="4375"/>
    <x v="0"/>
    <x v="0"/>
    <x v="0"/>
    <s v="03.16.27"/>
    <x v="59"/>
    <x v="0"/>
    <x v="0"/>
    <s v="Direção dos Assuntos Jurídicos, Fiscalização e Policia Municipal"/>
    <s v="03.16.27"/>
    <s v="Direção dos Assuntos Jurídicos, Fiscalização e Policia Municipal"/>
    <s v="03.16.27"/>
    <x v="28"/>
    <x v="0"/>
    <x v="0"/>
    <x v="0"/>
    <x v="0"/>
    <x v="0"/>
    <x v="0"/>
    <x v="0"/>
    <x v="4"/>
    <s v="2024-06-19"/>
    <x v="1"/>
    <n v="910"/>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6-2024"/>
  </r>
  <r>
    <x v="0"/>
    <n v="0"/>
    <n v="0"/>
    <n v="0"/>
    <n v="6442"/>
    <x v="4375"/>
    <x v="0"/>
    <x v="0"/>
    <x v="0"/>
    <s v="03.16.27"/>
    <x v="59"/>
    <x v="0"/>
    <x v="0"/>
    <s v="Direção dos Assuntos Jurídicos, Fiscalização e Policia Municipal"/>
    <s v="03.16.27"/>
    <s v="Direção dos Assuntos Jurídicos, Fiscalização e Policia Municipal"/>
    <s v="03.16.27"/>
    <x v="30"/>
    <x v="0"/>
    <x v="0"/>
    <x v="0"/>
    <x v="1"/>
    <x v="0"/>
    <x v="0"/>
    <x v="0"/>
    <x v="4"/>
    <s v="2024-06-19"/>
    <x v="1"/>
    <n v="6442"/>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6-2024"/>
  </r>
  <r>
    <x v="0"/>
    <n v="0"/>
    <n v="0"/>
    <n v="0"/>
    <n v="3482"/>
    <x v="4375"/>
    <x v="0"/>
    <x v="0"/>
    <x v="0"/>
    <s v="03.16.27"/>
    <x v="59"/>
    <x v="0"/>
    <x v="0"/>
    <s v="Direção dos Assuntos Jurídicos, Fiscalização e Policia Municipal"/>
    <s v="03.16.27"/>
    <s v="Direção dos Assuntos Jurídicos, Fiscalização e Policia Municipal"/>
    <s v="03.16.27"/>
    <x v="48"/>
    <x v="0"/>
    <x v="0"/>
    <x v="0"/>
    <x v="1"/>
    <x v="0"/>
    <x v="0"/>
    <x v="0"/>
    <x v="4"/>
    <s v="2024-06-19"/>
    <x v="1"/>
    <n v="3482"/>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6-2024"/>
  </r>
  <r>
    <x v="0"/>
    <n v="0"/>
    <n v="0"/>
    <n v="0"/>
    <n v="57"/>
    <x v="4375"/>
    <x v="0"/>
    <x v="0"/>
    <x v="0"/>
    <s v="03.16.27"/>
    <x v="59"/>
    <x v="0"/>
    <x v="0"/>
    <s v="Direção dos Assuntos Jurídicos, Fiscalização e Policia Municipal"/>
    <s v="03.16.27"/>
    <s v="Direção dos Assuntos Jurídicos, Fiscalização e Policia Municipal"/>
    <s v="03.16.27"/>
    <x v="28"/>
    <x v="0"/>
    <x v="0"/>
    <x v="0"/>
    <x v="0"/>
    <x v="0"/>
    <x v="0"/>
    <x v="0"/>
    <x v="4"/>
    <s v="2024-06-19"/>
    <x v="1"/>
    <n v="57"/>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6-2024"/>
  </r>
  <r>
    <x v="0"/>
    <n v="0"/>
    <n v="0"/>
    <n v="0"/>
    <n v="410"/>
    <x v="4375"/>
    <x v="0"/>
    <x v="0"/>
    <x v="0"/>
    <s v="03.16.27"/>
    <x v="59"/>
    <x v="0"/>
    <x v="0"/>
    <s v="Direção dos Assuntos Jurídicos, Fiscalização e Policia Municipal"/>
    <s v="03.16.27"/>
    <s v="Direção dos Assuntos Jurídicos, Fiscalização e Policia Municipal"/>
    <s v="03.16.27"/>
    <x v="30"/>
    <x v="0"/>
    <x v="0"/>
    <x v="0"/>
    <x v="1"/>
    <x v="0"/>
    <x v="0"/>
    <x v="0"/>
    <x v="4"/>
    <s v="2024-06-19"/>
    <x v="1"/>
    <n v="410"/>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6-2024"/>
  </r>
  <r>
    <x v="0"/>
    <n v="0"/>
    <n v="0"/>
    <n v="0"/>
    <n v="223"/>
    <x v="4375"/>
    <x v="0"/>
    <x v="0"/>
    <x v="0"/>
    <s v="03.16.27"/>
    <x v="59"/>
    <x v="0"/>
    <x v="0"/>
    <s v="Direção dos Assuntos Jurídicos, Fiscalização e Policia Municipal"/>
    <s v="03.16.27"/>
    <s v="Direção dos Assuntos Jurídicos, Fiscalização e Policia Municipal"/>
    <s v="03.16.27"/>
    <x v="48"/>
    <x v="0"/>
    <x v="0"/>
    <x v="0"/>
    <x v="1"/>
    <x v="0"/>
    <x v="0"/>
    <x v="0"/>
    <x v="4"/>
    <s v="2024-06-19"/>
    <x v="1"/>
    <n v="223"/>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6-2024"/>
  </r>
  <r>
    <x v="0"/>
    <n v="0"/>
    <n v="0"/>
    <n v="0"/>
    <n v="21"/>
    <x v="4375"/>
    <x v="0"/>
    <x v="0"/>
    <x v="0"/>
    <s v="03.16.27"/>
    <x v="59"/>
    <x v="0"/>
    <x v="0"/>
    <s v="Direção dos Assuntos Jurídicos, Fiscalização e Policia Municipal"/>
    <s v="03.16.27"/>
    <s v="Direção dos Assuntos Jurídicos, Fiscalização e Policia Municipal"/>
    <s v="03.16.27"/>
    <x v="28"/>
    <x v="0"/>
    <x v="0"/>
    <x v="0"/>
    <x v="0"/>
    <x v="0"/>
    <x v="0"/>
    <x v="0"/>
    <x v="4"/>
    <s v="2024-06-19"/>
    <x v="1"/>
    <n v="21"/>
    <x v="0"/>
    <m/>
    <x v="0"/>
    <m/>
    <x v="18"/>
    <n v="100478987"/>
    <x v="0"/>
    <x v="5"/>
    <s v="Direção dos Assuntos Jurídicos, Fiscalização e Policia Municipal"/>
    <s v="ORI"/>
    <x v="0"/>
    <m/>
    <x v="0"/>
    <x v="0"/>
    <x v="0"/>
    <x v="0"/>
    <x v="0"/>
    <x v="0"/>
    <x v="0"/>
    <x v="0"/>
    <x v="0"/>
    <x v="0"/>
    <x v="0"/>
    <s v="Direção dos Assuntos Jurídicos, Fiscalização e Policia Municipal"/>
    <x v="0"/>
    <x v="0"/>
    <x v="0"/>
    <x v="0"/>
    <x v="0"/>
    <x v="0"/>
    <x v="0"/>
    <x v="0"/>
    <x v="0"/>
    <x v="0"/>
    <x v="5"/>
    <x v="0"/>
    <s v="Pagamento de salário referente a 06-2024"/>
  </r>
  <r>
    <x v="0"/>
    <n v="0"/>
    <n v="0"/>
    <n v="0"/>
    <n v="148"/>
    <x v="4375"/>
    <x v="0"/>
    <x v="0"/>
    <x v="0"/>
    <s v="03.16.27"/>
    <x v="59"/>
    <x v="0"/>
    <x v="0"/>
    <s v="Direção dos Assuntos Jurídicos, Fiscalização e Policia Municipal"/>
    <s v="03.16.27"/>
    <s v="Direção dos Assuntos Jurídicos, Fiscalização e Policia Municipal"/>
    <s v="03.16.27"/>
    <x v="30"/>
    <x v="0"/>
    <x v="0"/>
    <x v="0"/>
    <x v="1"/>
    <x v="0"/>
    <x v="0"/>
    <x v="0"/>
    <x v="4"/>
    <s v="2024-06-19"/>
    <x v="1"/>
    <n v="148"/>
    <x v="0"/>
    <m/>
    <x v="0"/>
    <m/>
    <x v="18"/>
    <n v="100478987"/>
    <x v="0"/>
    <x v="5"/>
    <s v="Direção dos Assuntos Jurídicos, Fiscalização e Policia Municipal"/>
    <s v="ORI"/>
    <x v="0"/>
    <m/>
    <x v="0"/>
    <x v="0"/>
    <x v="0"/>
    <x v="0"/>
    <x v="0"/>
    <x v="0"/>
    <x v="0"/>
    <x v="0"/>
    <x v="0"/>
    <x v="0"/>
    <x v="0"/>
    <s v="Direção dos Assuntos Jurídicos, Fiscalização e Policia Municipal"/>
    <x v="0"/>
    <x v="0"/>
    <x v="0"/>
    <x v="0"/>
    <x v="0"/>
    <x v="0"/>
    <x v="0"/>
    <x v="0"/>
    <x v="0"/>
    <x v="0"/>
    <x v="5"/>
    <x v="0"/>
    <s v="Pagamento de salário referente a 06-2024"/>
  </r>
  <r>
    <x v="0"/>
    <n v="0"/>
    <n v="0"/>
    <n v="0"/>
    <n v="81"/>
    <x v="4375"/>
    <x v="0"/>
    <x v="0"/>
    <x v="0"/>
    <s v="03.16.27"/>
    <x v="59"/>
    <x v="0"/>
    <x v="0"/>
    <s v="Direção dos Assuntos Jurídicos, Fiscalização e Policia Municipal"/>
    <s v="03.16.27"/>
    <s v="Direção dos Assuntos Jurídicos, Fiscalização e Policia Municipal"/>
    <s v="03.16.27"/>
    <x v="48"/>
    <x v="0"/>
    <x v="0"/>
    <x v="0"/>
    <x v="1"/>
    <x v="0"/>
    <x v="0"/>
    <x v="0"/>
    <x v="4"/>
    <s v="2024-06-19"/>
    <x v="1"/>
    <n v="81"/>
    <x v="0"/>
    <m/>
    <x v="0"/>
    <m/>
    <x v="18"/>
    <n v="100478987"/>
    <x v="0"/>
    <x v="5"/>
    <s v="Direção dos Assuntos Jurídicos, Fiscalização e Policia Municipal"/>
    <s v="ORI"/>
    <x v="0"/>
    <m/>
    <x v="0"/>
    <x v="0"/>
    <x v="0"/>
    <x v="0"/>
    <x v="0"/>
    <x v="0"/>
    <x v="0"/>
    <x v="0"/>
    <x v="0"/>
    <x v="0"/>
    <x v="0"/>
    <s v="Direção dos Assuntos Jurídicos, Fiscalização e Policia Municipal"/>
    <x v="0"/>
    <x v="0"/>
    <x v="0"/>
    <x v="0"/>
    <x v="0"/>
    <x v="0"/>
    <x v="0"/>
    <x v="0"/>
    <x v="0"/>
    <x v="0"/>
    <x v="5"/>
    <x v="0"/>
    <s v="Pagamento de salário referente a 06-2024"/>
  </r>
  <r>
    <x v="0"/>
    <n v="0"/>
    <n v="0"/>
    <n v="0"/>
    <n v="1967"/>
    <x v="4375"/>
    <x v="0"/>
    <x v="0"/>
    <x v="0"/>
    <s v="03.16.27"/>
    <x v="59"/>
    <x v="0"/>
    <x v="0"/>
    <s v="Direção dos Assuntos Jurídicos, Fiscalização e Policia Municipal"/>
    <s v="03.16.27"/>
    <s v="Direção dos Assuntos Jurídicos, Fiscalização e Policia Municipal"/>
    <s v="03.16.27"/>
    <x v="28"/>
    <x v="0"/>
    <x v="0"/>
    <x v="0"/>
    <x v="0"/>
    <x v="0"/>
    <x v="0"/>
    <x v="0"/>
    <x v="4"/>
    <s v="2024-06-19"/>
    <x v="1"/>
    <n v="1967"/>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6-2024"/>
  </r>
  <r>
    <x v="0"/>
    <n v="0"/>
    <n v="0"/>
    <n v="0"/>
    <n v="13922"/>
    <x v="4375"/>
    <x v="0"/>
    <x v="0"/>
    <x v="0"/>
    <s v="03.16.27"/>
    <x v="59"/>
    <x v="0"/>
    <x v="0"/>
    <s v="Direção dos Assuntos Jurídicos, Fiscalização e Policia Municipal"/>
    <s v="03.16.27"/>
    <s v="Direção dos Assuntos Jurídicos, Fiscalização e Policia Municipal"/>
    <s v="03.16.27"/>
    <x v="30"/>
    <x v="0"/>
    <x v="0"/>
    <x v="0"/>
    <x v="1"/>
    <x v="0"/>
    <x v="0"/>
    <x v="0"/>
    <x v="4"/>
    <s v="2024-06-19"/>
    <x v="1"/>
    <n v="13922"/>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6-2024"/>
  </r>
  <r>
    <x v="0"/>
    <n v="0"/>
    <n v="0"/>
    <n v="0"/>
    <n v="7524"/>
    <x v="4375"/>
    <x v="0"/>
    <x v="0"/>
    <x v="0"/>
    <s v="03.16.27"/>
    <x v="59"/>
    <x v="0"/>
    <x v="0"/>
    <s v="Direção dos Assuntos Jurídicos, Fiscalização e Policia Municipal"/>
    <s v="03.16.27"/>
    <s v="Direção dos Assuntos Jurídicos, Fiscalização e Policia Municipal"/>
    <s v="03.16.27"/>
    <x v="48"/>
    <x v="0"/>
    <x v="0"/>
    <x v="0"/>
    <x v="1"/>
    <x v="0"/>
    <x v="0"/>
    <x v="0"/>
    <x v="4"/>
    <s v="2024-06-19"/>
    <x v="1"/>
    <n v="7524"/>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6-2024"/>
  </r>
  <r>
    <x v="0"/>
    <n v="0"/>
    <n v="0"/>
    <n v="0"/>
    <n v="23217"/>
    <x v="4375"/>
    <x v="0"/>
    <x v="0"/>
    <x v="0"/>
    <s v="03.16.27"/>
    <x v="59"/>
    <x v="0"/>
    <x v="0"/>
    <s v="Direção dos Assuntos Jurídicos, Fiscalização e Policia Municipal"/>
    <s v="03.16.27"/>
    <s v="Direção dos Assuntos Jurídicos, Fiscalização e Policia Municipal"/>
    <s v="03.16.27"/>
    <x v="28"/>
    <x v="0"/>
    <x v="0"/>
    <x v="0"/>
    <x v="0"/>
    <x v="0"/>
    <x v="0"/>
    <x v="0"/>
    <x v="4"/>
    <s v="2024-06-19"/>
    <x v="1"/>
    <n v="23217"/>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6-2024"/>
  </r>
  <r>
    <x v="0"/>
    <n v="0"/>
    <n v="0"/>
    <n v="0"/>
    <n v="164248"/>
    <x v="4375"/>
    <x v="0"/>
    <x v="0"/>
    <x v="0"/>
    <s v="03.16.27"/>
    <x v="59"/>
    <x v="0"/>
    <x v="0"/>
    <s v="Direção dos Assuntos Jurídicos, Fiscalização e Policia Municipal"/>
    <s v="03.16.27"/>
    <s v="Direção dos Assuntos Jurídicos, Fiscalização e Policia Municipal"/>
    <s v="03.16.27"/>
    <x v="30"/>
    <x v="0"/>
    <x v="0"/>
    <x v="0"/>
    <x v="1"/>
    <x v="0"/>
    <x v="0"/>
    <x v="0"/>
    <x v="4"/>
    <s v="2024-06-19"/>
    <x v="1"/>
    <n v="164248"/>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6-2024"/>
  </r>
  <r>
    <x v="0"/>
    <n v="0"/>
    <n v="0"/>
    <n v="0"/>
    <n v="88741"/>
    <x v="4375"/>
    <x v="0"/>
    <x v="0"/>
    <x v="0"/>
    <s v="03.16.27"/>
    <x v="59"/>
    <x v="0"/>
    <x v="0"/>
    <s v="Direção dos Assuntos Jurídicos, Fiscalização e Policia Municipal"/>
    <s v="03.16.27"/>
    <s v="Direção dos Assuntos Jurídicos, Fiscalização e Policia Municipal"/>
    <s v="03.16.27"/>
    <x v="48"/>
    <x v="0"/>
    <x v="0"/>
    <x v="0"/>
    <x v="1"/>
    <x v="0"/>
    <x v="0"/>
    <x v="0"/>
    <x v="4"/>
    <s v="2024-06-19"/>
    <x v="1"/>
    <n v="88741"/>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6-2024"/>
  </r>
  <r>
    <x v="1"/>
    <n v="0"/>
    <n v="0"/>
    <n v="0"/>
    <n v="25616"/>
    <x v="4376"/>
    <x v="0"/>
    <x v="0"/>
    <x v="0"/>
    <s v="01.27.06.76"/>
    <x v="11"/>
    <x v="1"/>
    <x v="1"/>
    <s v="Requalificação Urbana e habitação"/>
    <s v="01.27.06"/>
    <s v="Requalificação Urbana e habitação"/>
    <s v="01.27.06"/>
    <x v="1"/>
    <x v="0"/>
    <x v="0"/>
    <x v="0"/>
    <x v="0"/>
    <x v="1"/>
    <x v="1"/>
    <x v="0"/>
    <x v="5"/>
    <s v="2024-08-29"/>
    <x v="2"/>
    <n v="25616"/>
    <x v="0"/>
    <m/>
    <x v="0"/>
    <m/>
    <x v="164"/>
    <n v="100476015"/>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serviços de calcetamento na localidade de Achada Monte, Correspondente a 200.209 metros quadrados de calçadas, âmbito de trabalho da requalificação ambiental de Achada Monte, conforme anexo.  "/>
  </r>
  <r>
    <x v="1"/>
    <n v="0"/>
    <n v="0"/>
    <n v="0"/>
    <n v="100000"/>
    <x v="4377"/>
    <x v="0"/>
    <x v="0"/>
    <x v="0"/>
    <s v="01.27.06.80"/>
    <x v="1"/>
    <x v="1"/>
    <x v="1"/>
    <s v="Requalificação Urbana e habitação"/>
    <s v="01.27.06"/>
    <s v="Requalificação Urbana e habitação"/>
    <s v="01.27.06"/>
    <x v="1"/>
    <x v="0"/>
    <x v="0"/>
    <x v="0"/>
    <x v="0"/>
    <x v="1"/>
    <x v="1"/>
    <x v="0"/>
    <x v="7"/>
    <s v="2024-09-02"/>
    <x v="2"/>
    <n v="100000"/>
    <x v="0"/>
    <m/>
    <x v="0"/>
    <m/>
    <x v="103"/>
    <n v="100477593"/>
    <x v="0"/>
    <x v="0"/>
    <s v="Requalificação Urbana de Veneza"/>
    <s v="ORI"/>
    <x v="0"/>
    <m/>
    <x v="0"/>
    <x v="0"/>
    <x v="0"/>
    <x v="0"/>
    <x v="0"/>
    <x v="0"/>
    <x v="0"/>
    <x v="0"/>
    <x v="0"/>
    <x v="0"/>
    <x v="0"/>
    <s v="Requalificação Urbana de Veneza"/>
    <x v="0"/>
    <x v="0"/>
    <x v="0"/>
    <x v="0"/>
    <x v="1"/>
    <x v="0"/>
    <x v="0"/>
    <x v="0"/>
    <x v="0"/>
    <x v="0"/>
    <x v="0"/>
    <x v="0"/>
    <s v="Pagamento referente a uma parte da fatura de trabalhos de construções de muros em alvenaria de pedra, no âmbito dos trabalhos da requalificação urbana e Ambiental da Praia de Veneza, correspondente a 88m3 de enrocamento de pedras e 18.8m3 de alvenaria de pedra argamassada, conforme anexo."/>
  </r>
  <r>
    <x v="0"/>
    <n v="0"/>
    <n v="0"/>
    <n v="0"/>
    <n v="2250"/>
    <x v="4378"/>
    <x v="0"/>
    <x v="0"/>
    <x v="0"/>
    <s v="03.16.15"/>
    <x v="0"/>
    <x v="0"/>
    <x v="0"/>
    <s v="Direção Financeira"/>
    <s v="03.16.15"/>
    <s v="Direção Financeira"/>
    <s v="03.16.15"/>
    <x v="5"/>
    <x v="0"/>
    <x v="0"/>
    <x v="1"/>
    <x v="0"/>
    <x v="0"/>
    <x v="0"/>
    <x v="0"/>
    <x v="7"/>
    <s v="2024-09-02"/>
    <x v="2"/>
    <n v="2250"/>
    <x v="0"/>
    <m/>
    <x v="0"/>
    <m/>
    <x v="2"/>
    <n v="100474696"/>
    <x v="0"/>
    <x v="1"/>
    <s v="Direção Financeira"/>
    <s v="ORI"/>
    <x v="0"/>
    <m/>
    <x v="0"/>
    <x v="0"/>
    <x v="0"/>
    <x v="0"/>
    <x v="0"/>
    <x v="0"/>
    <x v="0"/>
    <x v="0"/>
    <x v="0"/>
    <x v="0"/>
    <x v="0"/>
    <s v="Direção Financeira"/>
    <x v="0"/>
    <x v="0"/>
    <x v="0"/>
    <x v="0"/>
    <x v="0"/>
    <x v="0"/>
    <x v="0"/>
    <x v="0"/>
    <x v="0"/>
    <x v="0"/>
    <x v="1"/>
    <x v="0"/>
    <s v="Pagamento correspondente a 50% dos serviços prestados no Balção Único da CMSM referente ao mês de agosto de 2024, conforme anexo"/>
  </r>
  <r>
    <x v="0"/>
    <n v="0"/>
    <n v="0"/>
    <n v="0"/>
    <n v="12750"/>
    <x v="4378"/>
    <x v="0"/>
    <x v="0"/>
    <x v="0"/>
    <s v="03.16.15"/>
    <x v="0"/>
    <x v="0"/>
    <x v="0"/>
    <s v="Direção Financeira"/>
    <s v="03.16.15"/>
    <s v="Direção Financeira"/>
    <s v="03.16.15"/>
    <x v="5"/>
    <x v="0"/>
    <x v="0"/>
    <x v="1"/>
    <x v="0"/>
    <x v="0"/>
    <x v="0"/>
    <x v="0"/>
    <x v="7"/>
    <s v="2024-09-02"/>
    <x v="2"/>
    <n v="12750"/>
    <x v="0"/>
    <m/>
    <x v="0"/>
    <m/>
    <x v="576"/>
    <n v="100478801"/>
    <x v="0"/>
    <x v="0"/>
    <s v="Direção Financeira"/>
    <s v="ORI"/>
    <x v="0"/>
    <m/>
    <x v="0"/>
    <x v="0"/>
    <x v="0"/>
    <x v="0"/>
    <x v="0"/>
    <x v="0"/>
    <x v="0"/>
    <x v="0"/>
    <x v="0"/>
    <x v="0"/>
    <x v="0"/>
    <s v="Direção Financeira"/>
    <x v="0"/>
    <x v="0"/>
    <x v="0"/>
    <x v="0"/>
    <x v="0"/>
    <x v="0"/>
    <x v="0"/>
    <x v="0"/>
    <x v="0"/>
    <x v="0"/>
    <x v="0"/>
    <x v="0"/>
    <s v="Pagamento correspondente a 50% dos serviços prestados no Balção Único da CMSM referente ao mês de agosto de 2024, conforme anexo"/>
  </r>
  <r>
    <x v="0"/>
    <n v="0"/>
    <n v="0"/>
    <n v="0"/>
    <n v="2250"/>
    <x v="4379"/>
    <x v="0"/>
    <x v="1"/>
    <x v="0"/>
    <s v="80.02.01"/>
    <x v="2"/>
    <x v="2"/>
    <x v="2"/>
    <s v="Retenções Iur"/>
    <s v="80.02.01"/>
    <s v="Retenções Iur"/>
    <s v="80.02.01"/>
    <x v="2"/>
    <x v="0"/>
    <x v="1"/>
    <x v="0"/>
    <x v="1"/>
    <x v="2"/>
    <x v="2"/>
    <x v="0"/>
    <x v="7"/>
    <s v="2024-09-02"/>
    <x v="2"/>
    <n v="2250"/>
    <x v="0"/>
    <m/>
    <x v="0"/>
    <m/>
    <x v="2"/>
    <n v="100474696"/>
    <x v="0"/>
    <x v="0"/>
    <s v="Retenções Iur"/>
    <s v="ORI"/>
    <x v="0"/>
    <s v="RIUR"/>
    <x v="0"/>
    <x v="0"/>
    <x v="0"/>
    <x v="0"/>
    <x v="0"/>
    <x v="0"/>
    <x v="0"/>
    <x v="0"/>
    <x v="0"/>
    <x v="0"/>
    <x v="0"/>
    <s v="Retenções Iur"/>
    <x v="0"/>
    <x v="0"/>
    <x v="0"/>
    <x v="0"/>
    <x v="2"/>
    <x v="0"/>
    <x v="0"/>
    <x v="0"/>
    <x v="0"/>
    <x v="1"/>
    <x v="0"/>
    <x v="0"/>
    <s v="RETENCAO OT"/>
  </r>
  <r>
    <x v="1"/>
    <n v="0"/>
    <n v="0"/>
    <n v="0"/>
    <n v="2206"/>
    <x v="1206"/>
    <x v="0"/>
    <x v="0"/>
    <x v="0"/>
    <s v="01.27.06.61"/>
    <x v="34"/>
    <x v="1"/>
    <x v="1"/>
    <s v="Requalificação Urbana e habitação"/>
    <s v="01.27.06"/>
    <s v="Requalificação Urbana e habitação"/>
    <s v="01.27.06"/>
    <x v="1"/>
    <x v="0"/>
    <x v="0"/>
    <x v="0"/>
    <x v="0"/>
    <x v="1"/>
    <x v="1"/>
    <x v="0"/>
    <x v="7"/>
    <s v="2024-09-04"/>
    <x v="2"/>
    <n v="2206"/>
    <x v="0"/>
    <m/>
    <x v="0"/>
    <m/>
    <x v="2"/>
    <n v="100474696"/>
    <x v="0"/>
    <x v="1"/>
    <s v="Requalificação Urbana de Ponta Verde"/>
    <s v="ORI"/>
    <x v="0"/>
    <s v="PVR"/>
    <x v="0"/>
    <x v="0"/>
    <x v="0"/>
    <x v="0"/>
    <x v="0"/>
    <x v="0"/>
    <x v="0"/>
    <x v="0"/>
    <x v="0"/>
    <x v="0"/>
    <x v="0"/>
    <s v="Requalificação Urbana de Ponta Verde"/>
    <x v="0"/>
    <x v="0"/>
    <x v="0"/>
    <x v="0"/>
    <x v="1"/>
    <x v="0"/>
    <x v="0"/>
    <x v="0"/>
    <x v="0"/>
    <x v="0"/>
    <x v="1"/>
    <x v="0"/>
    <s v="Pagamento referente a aquisição de serviços de mão de obra no âmbito da requalificação urbana e ambiental de Brufa, conforme anexo."/>
  </r>
  <r>
    <x v="0"/>
    <n v="0"/>
    <n v="0"/>
    <n v="0"/>
    <n v="36000"/>
    <x v="4380"/>
    <x v="0"/>
    <x v="0"/>
    <x v="0"/>
    <s v="01.25.03.12"/>
    <x v="6"/>
    <x v="3"/>
    <x v="3"/>
    <s v="Emprego e Formação profissional"/>
    <s v="01.25.03"/>
    <s v="Emprego e Formação profissional"/>
    <s v="01.25.03"/>
    <x v="4"/>
    <x v="0"/>
    <x v="2"/>
    <x v="2"/>
    <x v="0"/>
    <x v="1"/>
    <x v="0"/>
    <x v="0"/>
    <x v="4"/>
    <s v="2024-06-19"/>
    <x v="1"/>
    <n v="36000"/>
    <x v="0"/>
    <m/>
    <x v="0"/>
    <m/>
    <x v="6"/>
    <n v="100474914"/>
    <x v="0"/>
    <x v="0"/>
    <s v="Estágios Profissionais e Promoção de Emprego"/>
    <s v="ORI"/>
    <x v="0"/>
    <m/>
    <x v="0"/>
    <x v="0"/>
    <x v="0"/>
    <x v="0"/>
    <x v="0"/>
    <x v="0"/>
    <x v="0"/>
    <x v="0"/>
    <x v="0"/>
    <x v="0"/>
    <x v="0"/>
    <s v="Estágios Profissionais e Promoção de Emprego"/>
    <x v="0"/>
    <x v="0"/>
    <x v="0"/>
    <x v="0"/>
    <x v="1"/>
    <x v="0"/>
    <x v="0"/>
    <x v="0"/>
    <x v="0"/>
    <x v="0"/>
    <x v="0"/>
    <x v="0"/>
    <s v="Pagamento  subsidio de estagio referente ao mês de junho de 2024, conforme anexo."/>
  </r>
  <r>
    <x v="0"/>
    <n v="0"/>
    <n v="0"/>
    <n v="0"/>
    <n v="1000"/>
    <x v="4381"/>
    <x v="0"/>
    <x v="0"/>
    <x v="0"/>
    <s v="03.16.15"/>
    <x v="0"/>
    <x v="0"/>
    <x v="0"/>
    <s v="Direção Financeira"/>
    <s v="03.16.15"/>
    <s v="Direção Financeira"/>
    <s v="03.16.15"/>
    <x v="3"/>
    <x v="0"/>
    <x v="0"/>
    <x v="1"/>
    <x v="0"/>
    <x v="0"/>
    <x v="0"/>
    <x v="0"/>
    <x v="4"/>
    <s v="2024-06-25"/>
    <x v="1"/>
    <n v="1000"/>
    <x v="0"/>
    <m/>
    <x v="0"/>
    <m/>
    <x v="26"/>
    <n v="100458633"/>
    <x v="0"/>
    <x v="0"/>
    <s v="Direção Financeira"/>
    <s v="ORI"/>
    <x v="0"/>
    <m/>
    <x v="0"/>
    <x v="0"/>
    <x v="0"/>
    <x v="0"/>
    <x v="0"/>
    <x v="0"/>
    <x v="0"/>
    <x v="0"/>
    <x v="0"/>
    <x v="0"/>
    <x v="0"/>
    <s v="Direção Financeira"/>
    <x v="0"/>
    <x v="0"/>
    <x v="0"/>
    <x v="0"/>
    <x v="0"/>
    <x v="0"/>
    <x v="0"/>
    <x v="0"/>
    <x v="0"/>
    <x v="0"/>
    <x v="0"/>
    <x v="0"/>
    <s v="Pagamento referente a deslocação com grupos desportivos, conforme guia de marcha em anexo."/>
  </r>
  <r>
    <x v="0"/>
    <n v="0"/>
    <n v="0"/>
    <n v="0"/>
    <n v="4000"/>
    <x v="4382"/>
    <x v="0"/>
    <x v="0"/>
    <x v="0"/>
    <s v="01.25.05.12"/>
    <x v="10"/>
    <x v="3"/>
    <x v="3"/>
    <s v="Saúde"/>
    <s v="01.25.05"/>
    <s v="Saúde"/>
    <s v="01.25.05"/>
    <x v="7"/>
    <x v="0"/>
    <x v="4"/>
    <x v="4"/>
    <x v="0"/>
    <x v="1"/>
    <x v="0"/>
    <x v="0"/>
    <x v="4"/>
    <s v="2024-06-26"/>
    <x v="1"/>
    <n v="4000"/>
    <x v="0"/>
    <m/>
    <x v="0"/>
    <m/>
    <x v="99"/>
    <n v="100476775"/>
    <x v="0"/>
    <x v="0"/>
    <s v="Promoção e Inclusão Social"/>
    <s v="ORI"/>
    <x v="0"/>
    <m/>
    <x v="0"/>
    <x v="0"/>
    <x v="0"/>
    <x v="0"/>
    <x v="0"/>
    <x v="0"/>
    <x v="0"/>
    <x v="0"/>
    <x v="0"/>
    <x v="0"/>
    <x v="0"/>
    <s v="Promoção e Inclusão Social"/>
    <x v="0"/>
    <x v="0"/>
    <x v="0"/>
    <x v="0"/>
    <x v="1"/>
    <x v="0"/>
    <x v="0"/>
    <x v="0"/>
    <x v="0"/>
    <x v="0"/>
    <x v="0"/>
    <x v="0"/>
    <s v="Pagamento a favor da Electra Sul, referente a recarga de energia elétrica, no jardim infantil de Ponta Verde, conforme anexo."/>
  </r>
  <r>
    <x v="0"/>
    <n v="0"/>
    <n v="0"/>
    <n v="0"/>
    <n v="8593"/>
    <x v="4383"/>
    <x v="0"/>
    <x v="1"/>
    <x v="0"/>
    <s v="80.02.01"/>
    <x v="2"/>
    <x v="2"/>
    <x v="2"/>
    <s v="Retenções Iur"/>
    <s v="80.02.01"/>
    <s v="Retenções Iur"/>
    <s v="80.02.01"/>
    <x v="2"/>
    <x v="0"/>
    <x v="1"/>
    <x v="0"/>
    <x v="1"/>
    <x v="2"/>
    <x v="2"/>
    <x v="0"/>
    <x v="4"/>
    <s v="2024-06-19"/>
    <x v="1"/>
    <n v="8593"/>
    <x v="0"/>
    <m/>
    <x v="0"/>
    <m/>
    <x v="2"/>
    <n v="100474696"/>
    <x v="0"/>
    <x v="0"/>
    <s v="Retenções Iur"/>
    <s v="ORI"/>
    <x v="0"/>
    <s v="RIUR"/>
    <x v="0"/>
    <x v="0"/>
    <x v="0"/>
    <x v="0"/>
    <x v="0"/>
    <x v="0"/>
    <x v="0"/>
    <x v="0"/>
    <x v="0"/>
    <x v="0"/>
    <x v="0"/>
    <s v="Retenções Iur"/>
    <x v="0"/>
    <x v="0"/>
    <x v="0"/>
    <x v="0"/>
    <x v="2"/>
    <x v="0"/>
    <x v="0"/>
    <x v="0"/>
    <x v="0"/>
    <x v="1"/>
    <x v="0"/>
    <x v="0"/>
    <s v="RETENCAO OT"/>
  </r>
  <r>
    <x v="2"/>
    <n v="0"/>
    <n v="0"/>
    <n v="0"/>
    <n v="10767"/>
    <x v="4384"/>
    <x v="0"/>
    <x v="0"/>
    <x v="0"/>
    <s v="80.02.10.01"/>
    <x v="16"/>
    <x v="2"/>
    <x v="2"/>
    <s v="Outros"/>
    <s v="80.02.10"/>
    <s v="Outros"/>
    <s v="80.02.10"/>
    <x v="66"/>
    <x v="0"/>
    <x v="5"/>
    <x v="13"/>
    <x v="1"/>
    <x v="2"/>
    <x v="0"/>
    <x v="0"/>
    <x v="4"/>
    <s v="2024-06-19"/>
    <x v="1"/>
    <n v="10767"/>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5157"/>
    <x v="4385"/>
    <x v="0"/>
    <x v="1"/>
    <x v="0"/>
    <s v="80.02.01"/>
    <x v="2"/>
    <x v="2"/>
    <x v="2"/>
    <s v="Retenções Iur"/>
    <s v="80.02.01"/>
    <s v="Retenções Iur"/>
    <s v="80.02.01"/>
    <x v="2"/>
    <x v="0"/>
    <x v="1"/>
    <x v="0"/>
    <x v="1"/>
    <x v="2"/>
    <x v="2"/>
    <x v="0"/>
    <x v="4"/>
    <s v="2024-06-19"/>
    <x v="1"/>
    <n v="5157"/>
    <x v="0"/>
    <m/>
    <x v="0"/>
    <m/>
    <x v="2"/>
    <n v="100474696"/>
    <x v="0"/>
    <x v="0"/>
    <s v="Retenções Iur"/>
    <s v="ORI"/>
    <x v="0"/>
    <s v="RIUR"/>
    <x v="0"/>
    <x v="0"/>
    <x v="0"/>
    <x v="0"/>
    <x v="0"/>
    <x v="0"/>
    <x v="0"/>
    <x v="0"/>
    <x v="0"/>
    <x v="0"/>
    <x v="0"/>
    <s v="Retenções Iur"/>
    <x v="0"/>
    <x v="0"/>
    <x v="0"/>
    <x v="0"/>
    <x v="2"/>
    <x v="0"/>
    <x v="0"/>
    <x v="0"/>
    <x v="0"/>
    <x v="1"/>
    <x v="0"/>
    <x v="0"/>
    <s v="RETENCAO OT"/>
  </r>
  <r>
    <x v="0"/>
    <n v="0"/>
    <n v="0"/>
    <n v="0"/>
    <n v="800"/>
    <x v="4386"/>
    <x v="0"/>
    <x v="1"/>
    <x v="0"/>
    <s v="80.02.10.20"/>
    <x v="20"/>
    <x v="2"/>
    <x v="2"/>
    <s v="Outros"/>
    <s v="80.02.10"/>
    <s v="Outros"/>
    <s v="80.02.10"/>
    <x v="34"/>
    <x v="0"/>
    <x v="1"/>
    <x v="9"/>
    <x v="1"/>
    <x v="2"/>
    <x v="2"/>
    <x v="0"/>
    <x v="4"/>
    <s v="2024-06-19"/>
    <x v="1"/>
    <n v="800"/>
    <x v="0"/>
    <m/>
    <x v="0"/>
    <m/>
    <x v="54"/>
    <n v="100477977"/>
    <x v="0"/>
    <x v="0"/>
    <s v="Retenções CVMovel"/>
    <s v="ORI"/>
    <x v="0"/>
    <s v="RT"/>
    <x v="0"/>
    <x v="0"/>
    <x v="0"/>
    <x v="0"/>
    <x v="0"/>
    <x v="0"/>
    <x v="0"/>
    <x v="0"/>
    <x v="0"/>
    <x v="0"/>
    <x v="0"/>
    <s v="Retenções CVMovel"/>
    <x v="0"/>
    <x v="0"/>
    <x v="0"/>
    <x v="0"/>
    <x v="2"/>
    <x v="0"/>
    <x v="0"/>
    <x v="0"/>
    <x v="0"/>
    <x v="1"/>
    <x v="0"/>
    <x v="0"/>
    <s v="RETENCAO OT"/>
  </r>
  <r>
    <x v="0"/>
    <n v="0"/>
    <n v="0"/>
    <n v="0"/>
    <n v="10834"/>
    <x v="4387"/>
    <x v="0"/>
    <x v="1"/>
    <x v="0"/>
    <s v="80.02.01"/>
    <x v="2"/>
    <x v="2"/>
    <x v="2"/>
    <s v="Retenções Iur"/>
    <s v="80.02.01"/>
    <s v="Retenções Iur"/>
    <s v="80.02.01"/>
    <x v="2"/>
    <x v="0"/>
    <x v="1"/>
    <x v="0"/>
    <x v="1"/>
    <x v="2"/>
    <x v="2"/>
    <x v="0"/>
    <x v="4"/>
    <s v="2024-06-19"/>
    <x v="1"/>
    <n v="10834"/>
    <x v="0"/>
    <m/>
    <x v="0"/>
    <m/>
    <x v="2"/>
    <n v="100474696"/>
    <x v="0"/>
    <x v="0"/>
    <s v="Retenções Iur"/>
    <s v="ORI"/>
    <x v="0"/>
    <s v="RIUR"/>
    <x v="0"/>
    <x v="0"/>
    <x v="0"/>
    <x v="0"/>
    <x v="0"/>
    <x v="0"/>
    <x v="0"/>
    <x v="0"/>
    <x v="0"/>
    <x v="0"/>
    <x v="0"/>
    <s v="Retenções Iur"/>
    <x v="0"/>
    <x v="0"/>
    <x v="0"/>
    <x v="0"/>
    <x v="2"/>
    <x v="0"/>
    <x v="0"/>
    <x v="0"/>
    <x v="0"/>
    <x v="1"/>
    <x v="0"/>
    <x v="0"/>
    <s v="RETENCAO OT"/>
  </r>
  <r>
    <x v="2"/>
    <n v="0"/>
    <n v="0"/>
    <n v="0"/>
    <n v="8213"/>
    <x v="4388"/>
    <x v="0"/>
    <x v="0"/>
    <x v="0"/>
    <s v="80.02.10.01"/>
    <x v="16"/>
    <x v="2"/>
    <x v="2"/>
    <s v="Outros"/>
    <s v="80.02.10"/>
    <s v="Outros"/>
    <s v="80.02.10"/>
    <x v="66"/>
    <x v="0"/>
    <x v="5"/>
    <x v="13"/>
    <x v="1"/>
    <x v="2"/>
    <x v="0"/>
    <x v="0"/>
    <x v="4"/>
    <s v="2024-06-19"/>
    <x v="1"/>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5095"/>
    <x v="4389"/>
    <x v="0"/>
    <x v="1"/>
    <x v="0"/>
    <s v="80.02.01"/>
    <x v="2"/>
    <x v="2"/>
    <x v="2"/>
    <s v="Retenções Iur"/>
    <s v="80.02.01"/>
    <s v="Retenções Iur"/>
    <s v="80.02.01"/>
    <x v="2"/>
    <x v="0"/>
    <x v="1"/>
    <x v="0"/>
    <x v="1"/>
    <x v="2"/>
    <x v="2"/>
    <x v="0"/>
    <x v="4"/>
    <s v="2024-06-19"/>
    <x v="1"/>
    <n v="5095"/>
    <x v="0"/>
    <m/>
    <x v="0"/>
    <m/>
    <x v="2"/>
    <n v="100474696"/>
    <x v="0"/>
    <x v="0"/>
    <s v="Retenções Iur"/>
    <s v="ORI"/>
    <x v="0"/>
    <s v="RIUR"/>
    <x v="0"/>
    <x v="0"/>
    <x v="0"/>
    <x v="0"/>
    <x v="0"/>
    <x v="0"/>
    <x v="0"/>
    <x v="0"/>
    <x v="0"/>
    <x v="0"/>
    <x v="0"/>
    <s v="Retenções Iur"/>
    <x v="0"/>
    <x v="0"/>
    <x v="0"/>
    <x v="0"/>
    <x v="2"/>
    <x v="0"/>
    <x v="0"/>
    <x v="0"/>
    <x v="0"/>
    <x v="1"/>
    <x v="0"/>
    <x v="0"/>
    <s v="RETENCAO OT"/>
  </r>
  <r>
    <x v="2"/>
    <n v="0"/>
    <n v="0"/>
    <n v="0"/>
    <n v="5840"/>
    <x v="4390"/>
    <x v="0"/>
    <x v="0"/>
    <x v="0"/>
    <s v="80.02.10.01"/>
    <x v="16"/>
    <x v="2"/>
    <x v="2"/>
    <s v="Outros"/>
    <s v="80.02.10"/>
    <s v="Outros"/>
    <s v="80.02.10"/>
    <x v="66"/>
    <x v="0"/>
    <x v="5"/>
    <x v="13"/>
    <x v="1"/>
    <x v="2"/>
    <x v="0"/>
    <x v="0"/>
    <x v="4"/>
    <s v="2024-06-19"/>
    <x v="1"/>
    <n v="58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6000"/>
    <x v="4391"/>
    <x v="0"/>
    <x v="1"/>
    <x v="0"/>
    <s v="03.03.10"/>
    <x v="8"/>
    <x v="0"/>
    <x v="4"/>
    <s v="Receitas Da Câmara"/>
    <s v="03.03.10"/>
    <s v="Receitas Da Câmara"/>
    <s v="03.03.10"/>
    <x v="19"/>
    <x v="0"/>
    <x v="3"/>
    <x v="6"/>
    <x v="0"/>
    <x v="0"/>
    <x v="2"/>
    <x v="0"/>
    <x v="4"/>
    <s v="2024-06-26"/>
    <x v="1"/>
    <n v="1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36"/>
    <x v="4392"/>
    <x v="0"/>
    <x v="1"/>
    <x v="0"/>
    <s v="03.03.10"/>
    <x v="8"/>
    <x v="0"/>
    <x v="4"/>
    <s v="Receitas Da Câmara"/>
    <s v="03.03.10"/>
    <s v="Receitas Da Câmara"/>
    <s v="03.03.10"/>
    <x v="9"/>
    <x v="0"/>
    <x v="3"/>
    <x v="3"/>
    <x v="0"/>
    <x v="0"/>
    <x v="2"/>
    <x v="0"/>
    <x v="4"/>
    <s v="2024-06-26"/>
    <x v="1"/>
    <n v="813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00"/>
    <x v="4393"/>
    <x v="0"/>
    <x v="1"/>
    <x v="0"/>
    <s v="03.03.10"/>
    <x v="8"/>
    <x v="0"/>
    <x v="4"/>
    <s v="Receitas Da Câmara"/>
    <s v="03.03.10"/>
    <s v="Receitas Da Câmara"/>
    <s v="03.03.10"/>
    <x v="17"/>
    <x v="0"/>
    <x v="3"/>
    <x v="3"/>
    <x v="0"/>
    <x v="0"/>
    <x v="2"/>
    <x v="0"/>
    <x v="4"/>
    <s v="2024-06-26"/>
    <x v="1"/>
    <n v="6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25"/>
    <x v="4394"/>
    <x v="0"/>
    <x v="1"/>
    <x v="0"/>
    <s v="03.03.10"/>
    <x v="8"/>
    <x v="0"/>
    <x v="4"/>
    <s v="Receitas Da Câmara"/>
    <s v="03.03.10"/>
    <s v="Receitas Da Câmara"/>
    <s v="03.03.10"/>
    <x v="10"/>
    <x v="0"/>
    <x v="3"/>
    <x v="3"/>
    <x v="0"/>
    <x v="0"/>
    <x v="2"/>
    <x v="0"/>
    <x v="4"/>
    <s v="2024-06-26"/>
    <x v="1"/>
    <n v="73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25"/>
    <x v="4395"/>
    <x v="0"/>
    <x v="1"/>
    <x v="0"/>
    <s v="03.03.10"/>
    <x v="8"/>
    <x v="0"/>
    <x v="4"/>
    <s v="Receitas Da Câmara"/>
    <s v="03.03.10"/>
    <s v="Receitas Da Câmara"/>
    <s v="03.03.10"/>
    <x v="12"/>
    <x v="0"/>
    <x v="3"/>
    <x v="3"/>
    <x v="0"/>
    <x v="0"/>
    <x v="2"/>
    <x v="0"/>
    <x v="4"/>
    <s v="2024-06-26"/>
    <x v="1"/>
    <n v="6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
    <x v="4396"/>
    <x v="0"/>
    <x v="1"/>
    <x v="0"/>
    <s v="03.03.10"/>
    <x v="8"/>
    <x v="0"/>
    <x v="4"/>
    <s v="Receitas Da Câmara"/>
    <s v="03.03.10"/>
    <s v="Receitas Da Câmara"/>
    <s v="03.03.10"/>
    <x v="8"/>
    <x v="0"/>
    <x v="3"/>
    <x v="3"/>
    <x v="0"/>
    <x v="0"/>
    <x v="2"/>
    <x v="0"/>
    <x v="4"/>
    <s v="2024-06-26"/>
    <x v="1"/>
    <n v="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70"/>
    <x v="4397"/>
    <x v="0"/>
    <x v="1"/>
    <x v="0"/>
    <s v="03.03.10"/>
    <x v="8"/>
    <x v="0"/>
    <x v="4"/>
    <s v="Receitas Da Câmara"/>
    <s v="03.03.10"/>
    <s v="Receitas Da Câmara"/>
    <s v="03.03.10"/>
    <x v="13"/>
    <x v="0"/>
    <x v="3"/>
    <x v="3"/>
    <x v="0"/>
    <x v="0"/>
    <x v="2"/>
    <x v="0"/>
    <x v="4"/>
    <s v="2024-06-26"/>
    <x v="1"/>
    <n v="28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4398"/>
    <x v="0"/>
    <x v="1"/>
    <x v="0"/>
    <s v="03.03.10"/>
    <x v="8"/>
    <x v="0"/>
    <x v="4"/>
    <s v="Receitas Da Câmara"/>
    <s v="03.03.10"/>
    <s v="Receitas Da Câmara"/>
    <s v="03.03.10"/>
    <x v="6"/>
    <x v="0"/>
    <x v="3"/>
    <x v="3"/>
    <x v="0"/>
    <x v="0"/>
    <x v="2"/>
    <x v="0"/>
    <x v="4"/>
    <s v="2024-06-26"/>
    <x v="1"/>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4399"/>
    <x v="0"/>
    <x v="1"/>
    <x v="0"/>
    <s v="03.03.10"/>
    <x v="8"/>
    <x v="0"/>
    <x v="4"/>
    <s v="Receitas Da Câmara"/>
    <s v="03.03.10"/>
    <s v="Receitas Da Câmara"/>
    <s v="03.03.10"/>
    <x v="16"/>
    <x v="0"/>
    <x v="0"/>
    <x v="5"/>
    <x v="0"/>
    <x v="0"/>
    <x v="2"/>
    <x v="0"/>
    <x v="4"/>
    <s v="2024-06-26"/>
    <x v="1"/>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4400"/>
    <x v="0"/>
    <x v="1"/>
    <x v="0"/>
    <s v="03.03.10"/>
    <x v="8"/>
    <x v="0"/>
    <x v="4"/>
    <s v="Receitas Da Câmara"/>
    <s v="03.03.10"/>
    <s v="Receitas Da Câmara"/>
    <s v="03.03.10"/>
    <x v="14"/>
    <x v="0"/>
    <x v="3"/>
    <x v="3"/>
    <x v="0"/>
    <x v="0"/>
    <x v="2"/>
    <x v="0"/>
    <x v="4"/>
    <s v="2024-06-26"/>
    <x v="1"/>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438"/>
    <x v="4401"/>
    <x v="0"/>
    <x v="1"/>
    <x v="0"/>
    <s v="03.03.10"/>
    <x v="8"/>
    <x v="0"/>
    <x v="4"/>
    <s v="Receitas Da Câmara"/>
    <s v="03.03.10"/>
    <s v="Receitas Da Câmara"/>
    <s v="03.03.10"/>
    <x v="18"/>
    <x v="0"/>
    <x v="0"/>
    <x v="0"/>
    <x v="0"/>
    <x v="0"/>
    <x v="2"/>
    <x v="0"/>
    <x v="4"/>
    <s v="2024-06-26"/>
    <x v="1"/>
    <n v="5643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6800"/>
    <x v="4402"/>
    <x v="0"/>
    <x v="0"/>
    <x v="0"/>
    <s v="03.16.15"/>
    <x v="0"/>
    <x v="0"/>
    <x v="0"/>
    <s v="Direção Financeira"/>
    <s v="03.16.15"/>
    <s v="Direção Financeira"/>
    <s v="03.16.15"/>
    <x v="0"/>
    <x v="0"/>
    <x v="0"/>
    <x v="0"/>
    <x v="0"/>
    <x v="0"/>
    <x v="0"/>
    <x v="0"/>
    <x v="9"/>
    <s v="2024-07-03"/>
    <x v="2"/>
    <n v="116800"/>
    <x v="0"/>
    <m/>
    <x v="0"/>
    <m/>
    <x v="319"/>
    <n v="100477690"/>
    <x v="0"/>
    <x v="0"/>
    <s v="Direção Financeira"/>
    <s v="ORI"/>
    <x v="0"/>
    <m/>
    <x v="0"/>
    <x v="0"/>
    <x v="0"/>
    <x v="0"/>
    <x v="0"/>
    <x v="0"/>
    <x v="0"/>
    <x v="0"/>
    <x v="0"/>
    <x v="0"/>
    <x v="0"/>
    <s v="Direção Financeira"/>
    <x v="0"/>
    <x v="0"/>
    <x v="0"/>
    <x v="0"/>
    <x v="0"/>
    <x v="0"/>
    <x v="0"/>
    <x v="0"/>
    <x v="0"/>
    <x v="0"/>
    <x v="0"/>
    <x v="0"/>
    <s v="Pagamento referente a aquisição de peças para reparação de viaturas, conforme proposta em anexo."/>
  </r>
  <r>
    <x v="0"/>
    <n v="0"/>
    <n v="0"/>
    <n v="0"/>
    <n v="351000"/>
    <x v="4403"/>
    <x v="0"/>
    <x v="0"/>
    <x v="0"/>
    <s v="01.27.02.11"/>
    <x v="18"/>
    <x v="1"/>
    <x v="1"/>
    <s v="Saneamento básico"/>
    <s v="01.27.02"/>
    <s v="Saneamento básico"/>
    <s v="01.27.02"/>
    <x v="4"/>
    <x v="0"/>
    <x v="2"/>
    <x v="2"/>
    <x v="0"/>
    <x v="1"/>
    <x v="0"/>
    <x v="0"/>
    <x v="9"/>
    <s v="2024-07-03"/>
    <x v="2"/>
    <n v="351000"/>
    <x v="0"/>
    <m/>
    <x v="0"/>
    <m/>
    <x v="319"/>
    <n v="100477690"/>
    <x v="0"/>
    <x v="0"/>
    <s v="Reforço do saneamento básico"/>
    <s v="ORI"/>
    <x v="0"/>
    <m/>
    <x v="0"/>
    <x v="0"/>
    <x v="0"/>
    <x v="0"/>
    <x v="0"/>
    <x v="0"/>
    <x v="0"/>
    <x v="0"/>
    <x v="0"/>
    <x v="0"/>
    <x v="0"/>
    <s v="Reforço do saneamento básico"/>
    <x v="0"/>
    <x v="0"/>
    <x v="0"/>
    <x v="0"/>
    <x v="1"/>
    <x v="0"/>
    <x v="0"/>
    <x v="0"/>
    <x v="0"/>
    <x v="0"/>
    <x v="0"/>
    <x v="0"/>
    <s v="Pagamento a favor da Empresa Auto , referente a aquisição baterias, pneus e reparação de pneu, conforme anexo."/>
  </r>
  <r>
    <x v="0"/>
    <n v="0"/>
    <n v="0"/>
    <n v="0"/>
    <n v="5000"/>
    <x v="4404"/>
    <x v="0"/>
    <x v="0"/>
    <x v="0"/>
    <s v="03.16.02"/>
    <x v="3"/>
    <x v="0"/>
    <x v="0"/>
    <s v="Gabinete do Presidente"/>
    <s v="03.16.02"/>
    <s v="Gabinete do Presidente"/>
    <s v="03.16.02"/>
    <x v="31"/>
    <x v="0"/>
    <x v="0"/>
    <x v="1"/>
    <x v="0"/>
    <x v="0"/>
    <x v="0"/>
    <x v="0"/>
    <x v="9"/>
    <s v="2024-07-03"/>
    <x v="2"/>
    <n v="5000"/>
    <x v="0"/>
    <m/>
    <x v="0"/>
    <m/>
    <x v="21"/>
    <n v="100391960"/>
    <x v="0"/>
    <x v="0"/>
    <s v="Gabinete do Presidente"/>
    <s v="ORI"/>
    <x v="0"/>
    <m/>
    <x v="0"/>
    <x v="0"/>
    <x v="0"/>
    <x v="0"/>
    <x v="0"/>
    <x v="0"/>
    <x v="0"/>
    <x v="0"/>
    <x v="0"/>
    <x v="0"/>
    <x v="0"/>
    <s v="Gabinete do Presidente"/>
    <x v="0"/>
    <x v="0"/>
    <x v="0"/>
    <x v="0"/>
    <x v="0"/>
    <x v="0"/>
    <x v="0"/>
    <x v="0"/>
    <x v="0"/>
    <x v="0"/>
    <x v="0"/>
    <x v="0"/>
    <s v="Pagamento referente a carregamento de saldo, conforme proposta em anexo."/>
  </r>
  <r>
    <x v="0"/>
    <n v="0"/>
    <n v="0"/>
    <n v="0"/>
    <n v="28010"/>
    <x v="4405"/>
    <x v="0"/>
    <x v="1"/>
    <x v="0"/>
    <s v="03.03.10"/>
    <x v="8"/>
    <x v="0"/>
    <x v="4"/>
    <s v="Receitas Da Câmara"/>
    <s v="03.03.10"/>
    <s v="Receitas Da Câmara"/>
    <s v="03.03.10"/>
    <x v="12"/>
    <x v="0"/>
    <x v="3"/>
    <x v="3"/>
    <x v="0"/>
    <x v="0"/>
    <x v="2"/>
    <x v="0"/>
    <x v="9"/>
    <s v="2024-07-04"/>
    <x v="2"/>
    <n v="280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4406"/>
    <x v="0"/>
    <x v="1"/>
    <x v="0"/>
    <s v="03.03.10"/>
    <x v="8"/>
    <x v="0"/>
    <x v="4"/>
    <s v="Receitas Da Câmara"/>
    <s v="03.03.10"/>
    <s v="Receitas Da Câmara"/>
    <s v="03.03.10"/>
    <x v="42"/>
    <x v="0"/>
    <x v="3"/>
    <x v="3"/>
    <x v="0"/>
    <x v="0"/>
    <x v="2"/>
    <x v="0"/>
    <x v="9"/>
    <s v="2024-07-04"/>
    <x v="2"/>
    <n v="5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520"/>
    <x v="4376"/>
    <x v="0"/>
    <x v="0"/>
    <x v="0"/>
    <s v="01.27.06.76"/>
    <x v="11"/>
    <x v="1"/>
    <x v="1"/>
    <s v="Requalificação Urbana e habitação"/>
    <s v="01.27.06"/>
    <s v="Requalificação Urbana e habitação"/>
    <s v="01.27.06"/>
    <x v="1"/>
    <x v="0"/>
    <x v="0"/>
    <x v="0"/>
    <x v="0"/>
    <x v="1"/>
    <x v="1"/>
    <x v="0"/>
    <x v="5"/>
    <s v="2024-08-29"/>
    <x v="2"/>
    <n v="452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serviços de calcetamento na localidade de Achada Monte, Correspondente a 200.209 metros quadrados de calçadas, âmbito de trabalho da requalificação ambiental de Achada Monte, conforme anexo.  "/>
  </r>
  <r>
    <x v="0"/>
    <n v="0"/>
    <n v="0"/>
    <n v="0"/>
    <n v="2400"/>
    <x v="4407"/>
    <x v="0"/>
    <x v="1"/>
    <x v="0"/>
    <s v="03.03.10"/>
    <x v="8"/>
    <x v="0"/>
    <x v="4"/>
    <s v="Receitas Da Câmara"/>
    <s v="03.03.10"/>
    <s v="Receitas Da Câmara"/>
    <s v="03.03.10"/>
    <x v="20"/>
    <x v="0"/>
    <x v="3"/>
    <x v="3"/>
    <x v="0"/>
    <x v="0"/>
    <x v="2"/>
    <x v="0"/>
    <x v="0"/>
    <s v="2024-01-05"/>
    <x v="0"/>
    <n v="24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32350"/>
    <x v="4408"/>
    <x v="0"/>
    <x v="1"/>
    <x v="0"/>
    <s v="03.03.10"/>
    <x v="8"/>
    <x v="0"/>
    <x v="4"/>
    <s v="Receitas Da Câmara"/>
    <s v="03.03.10"/>
    <s v="Receitas Da Câmara"/>
    <s v="03.03.10"/>
    <x v="12"/>
    <x v="0"/>
    <x v="3"/>
    <x v="3"/>
    <x v="0"/>
    <x v="0"/>
    <x v="2"/>
    <x v="0"/>
    <x v="0"/>
    <s v="2024-01-05"/>
    <x v="0"/>
    <n v="3235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310"/>
    <x v="4409"/>
    <x v="0"/>
    <x v="1"/>
    <x v="0"/>
    <s v="03.03.10"/>
    <x v="8"/>
    <x v="0"/>
    <x v="4"/>
    <s v="Receitas Da Câmara"/>
    <s v="03.03.10"/>
    <s v="Receitas Da Câmara"/>
    <s v="03.03.10"/>
    <x v="17"/>
    <x v="0"/>
    <x v="3"/>
    <x v="3"/>
    <x v="0"/>
    <x v="0"/>
    <x v="2"/>
    <x v="0"/>
    <x v="0"/>
    <s v="2024-01-05"/>
    <x v="0"/>
    <n v="231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920"/>
    <x v="4410"/>
    <x v="0"/>
    <x v="1"/>
    <x v="0"/>
    <s v="03.03.10"/>
    <x v="8"/>
    <x v="0"/>
    <x v="4"/>
    <s v="Receitas Da Câmara"/>
    <s v="03.03.10"/>
    <s v="Receitas Da Câmara"/>
    <s v="03.03.10"/>
    <x v="25"/>
    <x v="0"/>
    <x v="3"/>
    <x v="3"/>
    <x v="0"/>
    <x v="0"/>
    <x v="2"/>
    <x v="0"/>
    <x v="0"/>
    <s v="2024-01-05"/>
    <x v="0"/>
    <n v="2920"/>
    <x v="0"/>
    <m/>
    <x v="0"/>
    <m/>
    <x v="9"/>
    <n v="100474693"/>
    <x v="0"/>
    <x v="0"/>
    <s v="Receitas Da Câmara"/>
    <s v="EXT"/>
    <x v="0"/>
    <s v="RDC"/>
    <x v="0"/>
    <x v="0"/>
    <x v="0"/>
    <x v="0"/>
    <x v="0"/>
    <x v="0"/>
    <x v="0"/>
    <x v="0"/>
    <x v="0"/>
    <x v="0"/>
    <x v="0"/>
    <s v="Receitas Da Câmara"/>
    <x v="0"/>
    <x v="0"/>
    <x v="0"/>
    <x v="0"/>
    <x v="0"/>
    <x v="0"/>
    <x v="0"/>
    <x v="0"/>
    <x v="0"/>
    <x v="1"/>
    <x v="0"/>
    <x v="0"/>
    <s v="Resumo de Receitas Virtuais"/>
  </r>
  <r>
    <x v="1"/>
    <n v="0"/>
    <n v="0"/>
    <n v="0"/>
    <n v="115200"/>
    <x v="4411"/>
    <x v="0"/>
    <x v="0"/>
    <x v="0"/>
    <s v="01.27.06.80"/>
    <x v="1"/>
    <x v="1"/>
    <x v="1"/>
    <s v="Requalificação Urbana e habitação"/>
    <s v="01.27.06"/>
    <s v="Requalificação Urbana e habitação"/>
    <s v="01.27.06"/>
    <x v="1"/>
    <x v="0"/>
    <x v="0"/>
    <x v="0"/>
    <x v="0"/>
    <x v="1"/>
    <x v="1"/>
    <x v="0"/>
    <x v="0"/>
    <s v="2024-01-26"/>
    <x v="0"/>
    <n v="115200"/>
    <x v="0"/>
    <m/>
    <x v="0"/>
    <m/>
    <x v="77"/>
    <n v="100477538"/>
    <x v="0"/>
    <x v="0"/>
    <s v="Requalificação Urbana de Veneza"/>
    <s v="ORI"/>
    <x v="0"/>
    <m/>
    <x v="0"/>
    <x v="0"/>
    <x v="0"/>
    <x v="0"/>
    <x v="0"/>
    <x v="0"/>
    <x v="0"/>
    <x v="0"/>
    <x v="0"/>
    <x v="0"/>
    <x v="0"/>
    <s v="Requalificação Urbana de Veneza"/>
    <x v="0"/>
    <x v="0"/>
    <x v="0"/>
    <x v="0"/>
    <x v="1"/>
    <x v="0"/>
    <x v="0"/>
    <x v="0"/>
    <x v="0"/>
    <x v="0"/>
    <x v="0"/>
    <x v="0"/>
    <s v="Pagamento referente a aquisição de serviços de reparação e manutenção de maquina retro escavadeira da CMSM, conforme anexo."/>
  </r>
  <r>
    <x v="0"/>
    <n v="0"/>
    <n v="0"/>
    <n v="0"/>
    <n v="12539"/>
    <x v="4412"/>
    <x v="0"/>
    <x v="1"/>
    <x v="0"/>
    <s v="03.03.10"/>
    <x v="8"/>
    <x v="0"/>
    <x v="4"/>
    <s v="Receitas Da Câmara"/>
    <s v="03.03.10"/>
    <s v="Receitas Da Câmara"/>
    <s v="03.03.10"/>
    <x v="9"/>
    <x v="0"/>
    <x v="3"/>
    <x v="3"/>
    <x v="0"/>
    <x v="0"/>
    <x v="2"/>
    <x v="0"/>
    <x v="0"/>
    <s v="2024-01-05"/>
    <x v="0"/>
    <n v="12539"/>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17303"/>
    <x v="4413"/>
    <x v="0"/>
    <x v="1"/>
    <x v="0"/>
    <s v="03.03.10"/>
    <x v="8"/>
    <x v="0"/>
    <x v="4"/>
    <s v="Receitas Da Câmara"/>
    <s v="03.03.10"/>
    <s v="Receitas Da Câmara"/>
    <s v="03.03.10"/>
    <x v="18"/>
    <x v="0"/>
    <x v="0"/>
    <x v="0"/>
    <x v="0"/>
    <x v="0"/>
    <x v="2"/>
    <x v="0"/>
    <x v="0"/>
    <s v="2024-01-05"/>
    <x v="0"/>
    <n v="117303"/>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680"/>
    <x v="4414"/>
    <x v="0"/>
    <x v="1"/>
    <x v="0"/>
    <s v="03.03.10"/>
    <x v="8"/>
    <x v="0"/>
    <x v="4"/>
    <s v="Receitas Da Câmara"/>
    <s v="03.03.10"/>
    <s v="Receitas Da Câmara"/>
    <s v="03.03.10"/>
    <x v="6"/>
    <x v="0"/>
    <x v="3"/>
    <x v="3"/>
    <x v="0"/>
    <x v="0"/>
    <x v="2"/>
    <x v="0"/>
    <x v="0"/>
    <s v="2024-01-05"/>
    <x v="0"/>
    <n v="468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680"/>
    <x v="4415"/>
    <x v="0"/>
    <x v="1"/>
    <x v="0"/>
    <s v="03.03.10"/>
    <x v="8"/>
    <x v="0"/>
    <x v="4"/>
    <s v="Receitas Da Câmara"/>
    <s v="03.03.10"/>
    <s v="Receitas Da Câmara"/>
    <s v="03.03.10"/>
    <x v="8"/>
    <x v="0"/>
    <x v="3"/>
    <x v="3"/>
    <x v="0"/>
    <x v="0"/>
    <x v="2"/>
    <x v="0"/>
    <x v="0"/>
    <s v="2024-01-05"/>
    <x v="0"/>
    <n v="68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6435"/>
    <x v="4416"/>
    <x v="0"/>
    <x v="1"/>
    <x v="0"/>
    <s v="03.03.10"/>
    <x v="8"/>
    <x v="0"/>
    <x v="4"/>
    <s v="Receitas Da Câmara"/>
    <s v="03.03.10"/>
    <s v="Receitas Da Câmara"/>
    <s v="03.03.10"/>
    <x v="10"/>
    <x v="0"/>
    <x v="3"/>
    <x v="3"/>
    <x v="0"/>
    <x v="0"/>
    <x v="2"/>
    <x v="0"/>
    <x v="0"/>
    <s v="2024-01-05"/>
    <x v="0"/>
    <n v="6435"/>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0900"/>
    <x v="4417"/>
    <x v="0"/>
    <x v="1"/>
    <x v="0"/>
    <s v="03.03.10"/>
    <x v="8"/>
    <x v="0"/>
    <x v="4"/>
    <s v="Receitas Da Câmara"/>
    <s v="03.03.10"/>
    <s v="Receitas Da Câmara"/>
    <s v="03.03.10"/>
    <x v="11"/>
    <x v="0"/>
    <x v="0"/>
    <x v="5"/>
    <x v="0"/>
    <x v="0"/>
    <x v="2"/>
    <x v="0"/>
    <x v="0"/>
    <s v="2024-01-05"/>
    <x v="0"/>
    <n v="109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0000"/>
    <x v="4418"/>
    <x v="0"/>
    <x v="1"/>
    <x v="0"/>
    <s v="03.03.10"/>
    <x v="8"/>
    <x v="0"/>
    <x v="4"/>
    <s v="Receitas Da Câmara"/>
    <s v="03.03.10"/>
    <s v="Receitas Da Câmara"/>
    <s v="03.03.10"/>
    <x v="15"/>
    <x v="0"/>
    <x v="0"/>
    <x v="0"/>
    <x v="0"/>
    <x v="0"/>
    <x v="2"/>
    <x v="0"/>
    <x v="0"/>
    <s v="2024-01-05"/>
    <x v="0"/>
    <n v="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970"/>
    <x v="4419"/>
    <x v="0"/>
    <x v="1"/>
    <x v="0"/>
    <s v="03.03.10"/>
    <x v="8"/>
    <x v="0"/>
    <x v="4"/>
    <s v="Receitas Da Câmara"/>
    <s v="03.03.10"/>
    <s v="Receitas Da Câmara"/>
    <s v="03.03.10"/>
    <x v="13"/>
    <x v="0"/>
    <x v="3"/>
    <x v="3"/>
    <x v="0"/>
    <x v="0"/>
    <x v="2"/>
    <x v="0"/>
    <x v="0"/>
    <s v="2024-01-05"/>
    <x v="0"/>
    <n v="5497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7"/>
    <x v="4420"/>
    <x v="0"/>
    <x v="1"/>
    <x v="0"/>
    <s v="03.03.10"/>
    <x v="8"/>
    <x v="0"/>
    <x v="4"/>
    <s v="Receitas Da Câmara"/>
    <s v="03.03.10"/>
    <s v="Receitas Da Câmara"/>
    <s v="03.03.10"/>
    <x v="23"/>
    <x v="0"/>
    <x v="3"/>
    <x v="7"/>
    <x v="0"/>
    <x v="0"/>
    <x v="2"/>
    <x v="0"/>
    <x v="0"/>
    <s v="2024-01-05"/>
    <x v="0"/>
    <n v="57"/>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34"/>
    <x v="4421"/>
    <x v="0"/>
    <x v="1"/>
    <x v="0"/>
    <s v="03.03.10"/>
    <x v="8"/>
    <x v="0"/>
    <x v="4"/>
    <s v="Receitas Da Câmara"/>
    <s v="03.03.10"/>
    <s v="Receitas Da Câmara"/>
    <s v="03.03.10"/>
    <x v="22"/>
    <x v="0"/>
    <x v="3"/>
    <x v="7"/>
    <x v="0"/>
    <x v="0"/>
    <x v="2"/>
    <x v="0"/>
    <x v="0"/>
    <s v="2024-01-05"/>
    <x v="0"/>
    <n v="13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75"/>
    <x v="4422"/>
    <x v="0"/>
    <x v="1"/>
    <x v="0"/>
    <s v="03.03.10"/>
    <x v="8"/>
    <x v="0"/>
    <x v="4"/>
    <s v="Receitas Da Câmara"/>
    <s v="03.03.10"/>
    <s v="Receitas Da Câmara"/>
    <s v="03.03.10"/>
    <x v="10"/>
    <x v="0"/>
    <x v="3"/>
    <x v="3"/>
    <x v="0"/>
    <x v="0"/>
    <x v="2"/>
    <x v="0"/>
    <x v="0"/>
    <s v="2024-01-09"/>
    <x v="0"/>
    <n v="2175"/>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9000"/>
    <x v="4423"/>
    <x v="0"/>
    <x v="1"/>
    <x v="0"/>
    <s v="03.03.10"/>
    <x v="8"/>
    <x v="0"/>
    <x v="4"/>
    <s v="Receitas Da Câmara"/>
    <s v="03.03.10"/>
    <s v="Receitas Da Câmara"/>
    <s v="03.03.10"/>
    <x v="42"/>
    <x v="0"/>
    <x v="3"/>
    <x v="3"/>
    <x v="0"/>
    <x v="0"/>
    <x v="2"/>
    <x v="0"/>
    <x v="0"/>
    <s v="2024-01-09"/>
    <x v="0"/>
    <n v="190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67"/>
    <x v="4424"/>
    <x v="0"/>
    <x v="1"/>
    <x v="0"/>
    <s v="03.03.10"/>
    <x v="8"/>
    <x v="0"/>
    <x v="4"/>
    <s v="Receitas Da Câmara"/>
    <s v="03.03.10"/>
    <s v="Receitas Da Câmara"/>
    <s v="03.03.10"/>
    <x v="22"/>
    <x v="0"/>
    <x v="3"/>
    <x v="7"/>
    <x v="0"/>
    <x v="0"/>
    <x v="2"/>
    <x v="0"/>
    <x v="0"/>
    <s v="2024-01-09"/>
    <x v="0"/>
    <n v="67"/>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9250"/>
    <x v="4425"/>
    <x v="0"/>
    <x v="1"/>
    <x v="0"/>
    <s v="03.03.10"/>
    <x v="8"/>
    <x v="0"/>
    <x v="4"/>
    <s v="Receitas Da Câmara"/>
    <s v="03.03.10"/>
    <s v="Receitas Da Câmara"/>
    <s v="03.03.10"/>
    <x v="13"/>
    <x v="0"/>
    <x v="3"/>
    <x v="3"/>
    <x v="0"/>
    <x v="0"/>
    <x v="2"/>
    <x v="0"/>
    <x v="0"/>
    <s v="2024-01-09"/>
    <x v="0"/>
    <n v="2925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00"/>
    <x v="4426"/>
    <x v="0"/>
    <x v="1"/>
    <x v="0"/>
    <s v="03.03.10"/>
    <x v="8"/>
    <x v="0"/>
    <x v="4"/>
    <s v="Receitas Da Câmara"/>
    <s v="03.03.10"/>
    <s v="Receitas Da Câmara"/>
    <s v="03.03.10"/>
    <x v="15"/>
    <x v="0"/>
    <x v="0"/>
    <x v="0"/>
    <x v="0"/>
    <x v="0"/>
    <x v="2"/>
    <x v="0"/>
    <x v="0"/>
    <s v="2024-01-09"/>
    <x v="0"/>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838"/>
    <x v="4427"/>
    <x v="0"/>
    <x v="1"/>
    <x v="0"/>
    <s v="03.03.10"/>
    <x v="8"/>
    <x v="0"/>
    <x v="4"/>
    <s v="Receitas Da Câmara"/>
    <s v="03.03.10"/>
    <s v="Receitas Da Câmara"/>
    <s v="03.03.10"/>
    <x v="18"/>
    <x v="0"/>
    <x v="0"/>
    <x v="0"/>
    <x v="0"/>
    <x v="0"/>
    <x v="2"/>
    <x v="0"/>
    <x v="0"/>
    <s v="2024-01-09"/>
    <x v="0"/>
    <n v="1983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
    <x v="4428"/>
    <x v="0"/>
    <x v="1"/>
    <x v="0"/>
    <s v="03.03.10"/>
    <x v="8"/>
    <x v="0"/>
    <x v="4"/>
    <s v="Receitas Da Câmara"/>
    <s v="03.03.10"/>
    <s v="Receitas Da Câmara"/>
    <s v="03.03.10"/>
    <x v="23"/>
    <x v="0"/>
    <x v="3"/>
    <x v="7"/>
    <x v="0"/>
    <x v="0"/>
    <x v="2"/>
    <x v="0"/>
    <x v="0"/>
    <s v="2024-01-09"/>
    <x v="0"/>
    <n v="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4429"/>
    <x v="0"/>
    <x v="1"/>
    <x v="0"/>
    <s v="03.03.10"/>
    <x v="8"/>
    <x v="0"/>
    <x v="4"/>
    <s v="Receitas Da Câmara"/>
    <s v="03.03.10"/>
    <s v="Receitas Da Câmara"/>
    <s v="03.03.10"/>
    <x v="8"/>
    <x v="0"/>
    <x v="3"/>
    <x v="3"/>
    <x v="0"/>
    <x v="0"/>
    <x v="2"/>
    <x v="0"/>
    <x v="0"/>
    <s v="2024-01-09"/>
    <x v="0"/>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430"/>
    <x v="0"/>
    <x v="1"/>
    <x v="0"/>
    <s v="03.03.10"/>
    <x v="8"/>
    <x v="0"/>
    <x v="4"/>
    <s v="Receitas Da Câmara"/>
    <s v="03.03.10"/>
    <s v="Receitas Da Câmara"/>
    <s v="03.03.10"/>
    <x v="6"/>
    <x v="0"/>
    <x v="3"/>
    <x v="3"/>
    <x v="0"/>
    <x v="0"/>
    <x v="2"/>
    <x v="0"/>
    <x v="0"/>
    <s v="2024-01-09"/>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4431"/>
    <x v="0"/>
    <x v="1"/>
    <x v="0"/>
    <s v="03.03.10"/>
    <x v="8"/>
    <x v="0"/>
    <x v="4"/>
    <s v="Receitas Da Câmara"/>
    <s v="03.03.10"/>
    <s v="Receitas Da Câmara"/>
    <s v="03.03.10"/>
    <x v="9"/>
    <x v="0"/>
    <x v="3"/>
    <x v="3"/>
    <x v="0"/>
    <x v="0"/>
    <x v="2"/>
    <x v="0"/>
    <x v="0"/>
    <s v="2024-01-09"/>
    <x v="0"/>
    <n v="2583"/>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8100"/>
    <x v="4432"/>
    <x v="0"/>
    <x v="1"/>
    <x v="0"/>
    <s v="03.03.10"/>
    <x v="8"/>
    <x v="0"/>
    <x v="4"/>
    <s v="Receitas Da Câmara"/>
    <s v="03.03.10"/>
    <s v="Receitas Da Câmara"/>
    <s v="03.03.10"/>
    <x v="11"/>
    <x v="0"/>
    <x v="0"/>
    <x v="5"/>
    <x v="0"/>
    <x v="0"/>
    <x v="2"/>
    <x v="0"/>
    <x v="0"/>
    <s v="2024-01-09"/>
    <x v="0"/>
    <n v="8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4433"/>
    <x v="0"/>
    <x v="1"/>
    <x v="0"/>
    <s v="03.03.10"/>
    <x v="8"/>
    <x v="0"/>
    <x v="4"/>
    <s v="Receitas Da Câmara"/>
    <s v="03.03.10"/>
    <s v="Receitas Da Câmara"/>
    <s v="03.03.10"/>
    <x v="51"/>
    <x v="0"/>
    <x v="3"/>
    <x v="3"/>
    <x v="0"/>
    <x v="0"/>
    <x v="2"/>
    <x v="0"/>
    <x v="0"/>
    <s v="2024-01-09"/>
    <x v="0"/>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670"/>
    <x v="4434"/>
    <x v="0"/>
    <x v="1"/>
    <x v="0"/>
    <s v="03.03.10"/>
    <x v="8"/>
    <x v="0"/>
    <x v="4"/>
    <s v="Receitas Da Câmara"/>
    <s v="03.03.10"/>
    <s v="Receitas Da Câmara"/>
    <s v="03.03.10"/>
    <x v="12"/>
    <x v="0"/>
    <x v="3"/>
    <x v="3"/>
    <x v="0"/>
    <x v="0"/>
    <x v="2"/>
    <x v="0"/>
    <x v="0"/>
    <s v="2024-01-09"/>
    <x v="0"/>
    <n v="206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0"/>
    <x v="4435"/>
    <x v="0"/>
    <x v="1"/>
    <x v="0"/>
    <s v="03.03.10"/>
    <x v="8"/>
    <x v="0"/>
    <x v="4"/>
    <s v="Receitas Da Câmara"/>
    <s v="03.03.10"/>
    <s v="Receitas Da Câmara"/>
    <s v="03.03.10"/>
    <x v="17"/>
    <x v="0"/>
    <x v="3"/>
    <x v="3"/>
    <x v="0"/>
    <x v="0"/>
    <x v="2"/>
    <x v="0"/>
    <x v="0"/>
    <s v="2024-01-09"/>
    <x v="0"/>
    <n v="4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0"/>
    <x v="4436"/>
    <x v="0"/>
    <x v="1"/>
    <x v="0"/>
    <s v="80.02.01"/>
    <x v="2"/>
    <x v="2"/>
    <x v="2"/>
    <s v="Retenções Iur"/>
    <s v="80.02.01"/>
    <s v="Retenções Iur"/>
    <s v="80.02.01"/>
    <x v="2"/>
    <x v="0"/>
    <x v="1"/>
    <x v="0"/>
    <x v="1"/>
    <x v="2"/>
    <x v="2"/>
    <x v="0"/>
    <x v="1"/>
    <s v="2024-03-08"/>
    <x v="0"/>
    <n v="30000"/>
    <x v="0"/>
    <m/>
    <x v="0"/>
    <m/>
    <x v="2"/>
    <n v="100474696"/>
    <x v="0"/>
    <x v="0"/>
    <s v="Retenções Iur"/>
    <s v="ORI"/>
    <x v="0"/>
    <s v="RIUR"/>
    <x v="0"/>
    <x v="0"/>
    <x v="0"/>
    <x v="0"/>
    <x v="0"/>
    <x v="0"/>
    <x v="0"/>
    <x v="0"/>
    <x v="0"/>
    <x v="0"/>
    <x v="0"/>
    <s v="Retenções Iur"/>
    <x v="0"/>
    <x v="0"/>
    <x v="0"/>
    <x v="0"/>
    <x v="2"/>
    <x v="0"/>
    <x v="0"/>
    <x v="0"/>
    <x v="0"/>
    <x v="1"/>
    <x v="0"/>
    <x v="0"/>
    <s v="RETENCAO OT"/>
  </r>
  <r>
    <x v="0"/>
    <n v="0"/>
    <n v="0"/>
    <n v="0"/>
    <n v="42450"/>
    <x v="4437"/>
    <x v="0"/>
    <x v="1"/>
    <x v="0"/>
    <s v="80.02.01"/>
    <x v="2"/>
    <x v="2"/>
    <x v="2"/>
    <s v="Retenções Iur"/>
    <s v="80.02.01"/>
    <s v="Retenções Iur"/>
    <s v="80.02.01"/>
    <x v="2"/>
    <x v="0"/>
    <x v="1"/>
    <x v="0"/>
    <x v="1"/>
    <x v="2"/>
    <x v="2"/>
    <x v="0"/>
    <x v="1"/>
    <s v="2024-03-08"/>
    <x v="0"/>
    <n v="42450"/>
    <x v="0"/>
    <m/>
    <x v="0"/>
    <m/>
    <x v="2"/>
    <n v="100474696"/>
    <x v="0"/>
    <x v="0"/>
    <s v="Retenções Iur"/>
    <s v="ORI"/>
    <x v="0"/>
    <s v="RIUR"/>
    <x v="0"/>
    <x v="0"/>
    <x v="0"/>
    <x v="0"/>
    <x v="0"/>
    <x v="0"/>
    <x v="0"/>
    <x v="0"/>
    <x v="0"/>
    <x v="0"/>
    <x v="0"/>
    <s v="Retenções Iur"/>
    <x v="0"/>
    <x v="0"/>
    <x v="0"/>
    <x v="0"/>
    <x v="2"/>
    <x v="0"/>
    <x v="0"/>
    <x v="0"/>
    <x v="0"/>
    <x v="1"/>
    <x v="0"/>
    <x v="0"/>
    <s v="RETENCAO OT"/>
  </r>
  <r>
    <x v="1"/>
    <n v="0"/>
    <n v="0"/>
    <n v="0"/>
    <n v="333333"/>
    <x v="4438"/>
    <x v="0"/>
    <x v="1"/>
    <x v="0"/>
    <s v="03.03.10"/>
    <x v="8"/>
    <x v="0"/>
    <x v="4"/>
    <s v="Receitas Da Câmara"/>
    <s v="03.03.10"/>
    <s v="Receitas Da Câmara"/>
    <s v="03.03.10"/>
    <x v="56"/>
    <x v="0"/>
    <x v="6"/>
    <x v="10"/>
    <x v="0"/>
    <x v="0"/>
    <x v="2"/>
    <x v="0"/>
    <x v="1"/>
    <s v="2024-03-20"/>
    <x v="0"/>
    <n v="333333"/>
    <x v="0"/>
    <m/>
    <x v="0"/>
    <m/>
    <x v="6"/>
    <n v="100474914"/>
    <x v="0"/>
    <x v="0"/>
    <s v="Receitas Da Câmara"/>
    <s v="EXT"/>
    <x v="0"/>
    <s v="RDC"/>
    <x v="0"/>
    <x v="0"/>
    <x v="0"/>
    <x v="0"/>
    <x v="0"/>
    <x v="0"/>
    <x v="0"/>
    <x v="0"/>
    <x v="0"/>
    <x v="0"/>
    <x v="0"/>
    <s v="Receitas Da Câmara"/>
    <x v="0"/>
    <x v="0"/>
    <x v="0"/>
    <x v="0"/>
    <x v="0"/>
    <x v="0"/>
    <x v="0"/>
    <x v="0"/>
    <x v="0"/>
    <x v="0"/>
    <x v="0"/>
    <x v="0"/>
    <s v="Transferência transporte escolar, conforme anexo."/>
  </r>
  <r>
    <x v="0"/>
    <n v="0"/>
    <n v="0"/>
    <n v="0"/>
    <n v="288000"/>
    <x v="4439"/>
    <x v="0"/>
    <x v="0"/>
    <x v="0"/>
    <s v="01.25.01.10"/>
    <x v="33"/>
    <x v="3"/>
    <x v="3"/>
    <s v="Educação"/>
    <s v="01.25.01"/>
    <s v="Educação"/>
    <s v="01.25.01"/>
    <x v="4"/>
    <x v="0"/>
    <x v="2"/>
    <x v="2"/>
    <x v="0"/>
    <x v="1"/>
    <x v="0"/>
    <x v="0"/>
    <x v="6"/>
    <s v="2024-04-29"/>
    <x v="1"/>
    <n v="288000"/>
    <x v="0"/>
    <m/>
    <x v="0"/>
    <m/>
    <x v="319"/>
    <n v="100477690"/>
    <x v="0"/>
    <x v="0"/>
    <s v="Transporte escolar"/>
    <s v="ORI"/>
    <x v="0"/>
    <m/>
    <x v="0"/>
    <x v="0"/>
    <x v="0"/>
    <x v="0"/>
    <x v="0"/>
    <x v="0"/>
    <x v="0"/>
    <x v="0"/>
    <x v="0"/>
    <x v="0"/>
    <x v="0"/>
    <s v="Transporte escolar"/>
    <x v="0"/>
    <x v="0"/>
    <x v="0"/>
    <x v="0"/>
    <x v="1"/>
    <x v="0"/>
    <x v="0"/>
    <x v="0"/>
    <x v="0"/>
    <x v="0"/>
    <x v="0"/>
    <x v="0"/>
    <s v="Pagamento referente a aquisição de peças, para transporte escolar, conforme proposta em anexo."/>
  </r>
  <r>
    <x v="0"/>
    <n v="0"/>
    <n v="0"/>
    <n v="0"/>
    <n v="3290"/>
    <x v="4440"/>
    <x v="0"/>
    <x v="1"/>
    <x v="0"/>
    <s v="03.03.10"/>
    <x v="8"/>
    <x v="0"/>
    <x v="4"/>
    <s v="Receitas Da Câmara"/>
    <s v="03.03.10"/>
    <s v="Receitas Da Câmara"/>
    <s v="03.03.10"/>
    <x v="13"/>
    <x v="0"/>
    <x v="3"/>
    <x v="3"/>
    <x v="0"/>
    <x v="0"/>
    <x v="2"/>
    <x v="0"/>
    <x v="4"/>
    <s v="2024-06-19"/>
    <x v="1"/>
    <n v="3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4441"/>
    <x v="0"/>
    <x v="1"/>
    <x v="0"/>
    <s v="03.03.10"/>
    <x v="8"/>
    <x v="0"/>
    <x v="4"/>
    <s v="Receitas Da Câmara"/>
    <s v="03.03.10"/>
    <s v="Receitas Da Câmara"/>
    <s v="03.03.10"/>
    <x v="42"/>
    <x v="0"/>
    <x v="3"/>
    <x v="3"/>
    <x v="0"/>
    <x v="0"/>
    <x v="2"/>
    <x v="0"/>
    <x v="4"/>
    <s v="2024-06-19"/>
    <x v="1"/>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4442"/>
    <x v="0"/>
    <x v="1"/>
    <x v="0"/>
    <s v="03.03.10"/>
    <x v="8"/>
    <x v="0"/>
    <x v="4"/>
    <s v="Receitas Da Câmara"/>
    <s v="03.03.10"/>
    <s v="Receitas Da Câmara"/>
    <s v="03.03.10"/>
    <x v="11"/>
    <x v="0"/>
    <x v="0"/>
    <x v="5"/>
    <x v="0"/>
    <x v="0"/>
    <x v="2"/>
    <x v="0"/>
    <x v="4"/>
    <s v="2024-06-19"/>
    <x v="1"/>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443"/>
    <x v="0"/>
    <x v="1"/>
    <x v="0"/>
    <s v="03.03.10"/>
    <x v="8"/>
    <x v="0"/>
    <x v="4"/>
    <s v="Receitas Da Câmara"/>
    <s v="03.03.10"/>
    <s v="Receitas Da Câmara"/>
    <s v="03.03.10"/>
    <x v="8"/>
    <x v="0"/>
    <x v="3"/>
    <x v="3"/>
    <x v="0"/>
    <x v="0"/>
    <x v="2"/>
    <x v="0"/>
    <x v="4"/>
    <s v="2024-06-19"/>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80"/>
    <x v="4444"/>
    <x v="0"/>
    <x v="1"/>
    <x v="0"/>
    <s v="03.03.10"/>
    <x v="8"/>
    <x v="0"/>
    <x v="4"/>
    <s v="Receitas Da Câmara"/>
    <s v="03.03.10"/>
    <s v="Receitas Da Câmara"/>
    <s v="03.03.10"/>
    <x v="6"/>
    <x v="0"/>
    <x v="3"/>
    <x v="3"/>
    <x v="0"/>
    <x v="0"/>
    <x v="2"/>
    <x v="0"/>
    <x v="4"/>
    <s v="2024-06-19"/>
    <x v="1"/>
    <n v="3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105"/>
    <x v="4445"/>
    <x v="0"/>
    <x v="1"/>
    <x v="0"/>
    <s v="03.03.10"/>
    <x v="8"/>
    <x v="0"/>
    <x v="4"/>
    <s v="Receitas Da Câmara"/>
    <s v="03.03.10"/>
    <s v="Receitas Da Câmara"/>
    <s v="03.03.10"/>
    <x v="12"/>
    <x v="0"/>
    <x v="3"/>
    <x v="3"/>
    <x v="0"/>
    <x v="0"/>
    <x v="2"/>
    <x v="0"/>
    <x v="4"/>
    <s v="2024-06-19"/>
    <x v="1"/>
    <n v="561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470"/>
    <x v="4446"/>
    <x v="0"/>
    <x v="1"/>
    <x v="0"/>
    <s v="03.03.10"/>
    <x v="8"/>
    <x v="0"/>
    <x v="4"/>
    <s v="Receitas Da Câmara"/>
    <s v="03.03.10"/>
    <s v="Receitas Da Câmara"/>
    <s v="03.03.10"/>
    <x v="20"/>
    <x v="0"/>
    <x v="3"/>
    <x v="3"/>
    <x v="0"/>
    <x v="0"/>
    <x v="2"/>
    <x v="0"/>
    <x v="4"/>
    <s v="2024-06-19"/>
    <x v="1"/>
    <n v="144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629"/>
    <x v="4447"/>
    <x v="0"/>
    <x v="1"/>
    <x v="0"/>
    <s v="03.03.10"/>
    <x v="8"/>
    <x v="0"/>
    <x v="4"/>
    <s v="Receitas Da Câmara"/>
    <s v="03.03.10"/>
    <s v="Receitas Da Câmara"/>
    <s v="03.03.10"/>
    <x v="18"/>
    <x v="0"/>
    <x v="0"/>
    <x v="0"/>
    <x v="0"/>
    <x v="0"/>
    <x v="2"/>
    <x v="0"/>
    <x v="4"/>
    <s v="2024-06-19"/>
    <x v="1"/>
    <n v="776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890"/>
    <x v="4448"/>
    <x v="0"/>
    <x v="1"/>
    <x v="0"/>
    <s v="03.03.10"/>
    <x v="8"/>
    <x v="0"/>
    <x v="4"/>
    <s v="Receitas Da Câmara"/>
    <s v="03.03.10"/>
    <s v="Receitas Da Câmara"/>
    <s v="03.03.10"/>
    <x v="17"/>
    <x v="0"/>
    <x v="3"/>
    <x v="3"/>
    <x v="0"/>
    <x v="0"/>
    <x v="2"/>
    <x v="0"/>
    <x v="4"/>
    <s v="2024-06-19"/>
    <x v="1"/>
    <n v="3389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67000"/>
    <x v="4449"/>
    <x v="0"/>
    <x v="1"/>
    <x v="0"/>
    <s v="03.03.10"/>
    <x v="8"/>
    <x v="0"/>
    <x v="4"/>
    <s v="Receitas Da Câmara"/>
    <s v="03.03.10"/>
    <s v="Receitas Da Câmara"/>
    <s v="03.03.10"/>
    <x v="15"/>
    <x v="0"/>
    <x v="0"/>
    <x v="0"/>
    <x v="0"/>
    <x v="0"/>
    <x v="2"/>
    <x v="0"/>
    <x v="4"/>
    <s v="2024-06-19"/>
    <x v="1"/>
    <n v="667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866"/>
    <x v="4450"/>
    <x v="0"/>
    <x v="1"/>
    <x v="0"/>
    <s v="03.03.10"/>
    <x v="8"/>
    <x v="0"/>
    <x v="4"/>
    <s v="Receitas Da Câmara"/>
    <s v="03.03.10"/>
    <s v="Receitas Da Câmara"/>
    <s v="03.03.10"/>
    <x v="9"/>
    <x v="0"/>
    <x v="3"/>
    <x v="3"/>
    <x v="0"/>
    <x v="0"/>
    <x v="2"/>
    <x v="0"/>
    <x v="4"/>
    <s v="2024-06-19"/>
    <x v="1"/>
    <n v="118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760"/>
    <x v="4451"/>
    <x v="0"/>
    <x v="1"/>
    <x v="0"/>
    <s v="03.03.10"/>
    <x v="8"/>
    <x v="0"/>
    <x v="4"/>
    <s v="Receitas Da Câmara"/>
    <s v="03.03.10"/>
    <s v="Receitas Da Câmara"/>
    <s v="03.03.10"/>
    <x v="10"/>
    <x v="0"/>
    <x v="3"/>
    <x v="3"/>
    <x v="0"/>
    <x v="0"/>
    <x v="2"/>
    <x v="0"/>
    <x v="4"/>
    <s v="2024-06-19"/>
    <x v="1"/>
    <n v="127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
    <x v="4452"/>
    <x v="0"/>
    <x v="0"/>
    <x v="0"/>
    <s v="03.16.15"/>
    <x v="0"/>
    <x v="0"/>
    <x v="0"/>
    <s v="Direção Financeira"/>
    <s v="03.16.15"/>
    <s v="Direção Financeira"/>
    <s v="03.16.15"/>
    <x v="31"/>
    <x v="0"/>
    <x v="0"/>
    <x v="1"/>
    <x v="0"/>
    <x v="0"/>
    <x v="0"/>
    <x v="0"/>
    <x v="9"/>
    <s v="2024-07-24"/>
    <x v="2"/>
    <n v="1400"/>
    <x v="0"/>
    <m/>
    <x v="0"/>
    <m/>
    <x v="21"/>
    <n v="100391960"/>
    <x v="0"/>
    <x v="0"/>
    <s v="Direção Financeira"/>
    <s v="ORI"/>
    <x v="0"/>
    <m/>
    <x v="0"/>
    <x v="0"/>
    <x v="0"/>
    <x v="0"/>
    <x v="0"/>
    <x v="0"/>
    <x v="0"/>
    <x v="0"/>
    <x v="0"/>
    <x v="0"/>
    <x v="0"/>
    <s v="Direção Financeira"/>
    <x v="0"/>
    <x v="0"/>
    <x v="0"/>
    <x v="0"/>
    <x v="0"/>
    <x v="0"/>
    <x v="0"/>
    <x v="0"/>
    <x v="0"/>
    <x v="0"/>
    <x v="0"/>
    <x v="0"/>
    <s v="Pagamento referente a aquisição de recarregamento dos tabletes, das técnicas do Cadastro Social Único, Cleusa Almeida e Ana Tavares, na CV Telecom, conforme anexo."/>
  </r>
  <r>
    <x v="0"/>
    <n v="0"/>
    <n v="0"/>
    <n v="0"/>
    <n v="10834"/>
    <x v="4453"/>
    <x v="0"/>
    <x v="1"/>
    <x v="0"/>
    <s v="80.02.01"/>
    <x v="2"/>
    <x v="2"/>
    <x v="2"/>
    <s v="Retenções Iur"/>
    <s v="80.02.01"/>
    <s v="Retenções Iur"/>
    <s v="80.02.01"/>
    <x v="2"/>
    <x v="0"/>
    <x v="1"/>
    <x v="0"/>
    <x v="1"/>
    <x v="2"/>
    <x v="2"/>
    <x v="0"/>
    <x v="9"/>
    <s v="2024-07-23"/>
    <x v="2"/>
    <n v="10834"/>
    <x v="0"/>
    <m/>
    <x v="0"/>
    <m/>
    <x v="2"/>
    <n v="100474696"/>
    <x v="0"/>
    <x v="0"/>
    <s v="Retenções Iur"/>
    <s v="ORI"/>
    <x v="0"/>
    <s v="RIUR"/>
    <x v="0"/>
    <x v="0"/>
    <x v="0"/>
    <x v="0"/>
    <x v="0"/>
    <x v="0"/>
    <x v="0"/>
    <x v="0"/>
    <x v="0"/>
    <x v="0"/>
    <x v="0"/>
    <s v="Retenções Iur"/>
    <x v="0"/>
    <x v="0"/>
    <x v="0"/>
    <x v="0"/>
    <x v="2"/>
    <x v="0"/>
    <x v="0"/>
    <x v="0"/>
    <x v="0"/>
    <x v="1"/>
    <x v="0"/>
    <x v="0"/>
    <s v="RETENCAO OT"/>
  </r>
  <r>
    <x v="2"/>
    <n v="0"/>
    <n v="0"/>
    <n v="0"/>
    <n v="21812"/>
    <x v="4454"/>
    <x v="0"/>
    <x v="0"/>
    <x v="0"/>
    <s v="80.02.10.01"/>
    <x v="16"/>
    <x v="2"/>
    <x v="2"/>
    <s v="Outros"/>
    <s v="80.02.10"/>
    <s v="Outros"/>
    <s v="80.02.10"/>
    <x v="66"/>
    <x v="0"/>
    <x v="5"/>
    <x v="13"/>
    <x v="1"/>
    <x v="2"/>
    <x v="0"/>
    <x v="0"/>
    <x v="9"/>
    <s v="2024-07-23"/>
    <x v="2"/>
    <n v="2181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90"/>
    <x v="4455"/>
    <x v="0"/>
    <x v="1"/>
    <x v="0"/>
    <s v="80.02.10.02"/>
    <x v="42"/>
    <x v="2"/>
    <x v="2"/>
    <s v="Outros"/>
    <s v="80.02.10"/>
    <s v="Outros"/>
    <s v="80.02.10"/>
    <x v="67"/>
    <x v="0"/>
    <x v="1"/>
    <x v="0"/>
    <x v="1"/>
    <x v="2"/>
    <x v="2"/>
    <x v="0"/>
    <x v="9"/>
    <s v="2024-07-23"/>
    <x v="2"/>
    <n v="690"/>
    <x v="0"/>
    <m/>
    <x v="0"/>
    <m/>
    <x v="16"/>
    <n v="100474707"/>
    <x v="0"/>
    <x v="0"/>
    <s v="Retençoes STAPS"/>
    <s v="ORI"/>
    <x v="0"/>
    <s v="RSND"/>
    <x v="0"/>
    <x v="0"/>
    <x v="0"/>
    <x v="0"/>
    <x v="0"/>
    <x v="0"/>
    <x v="0"/>
    <x v="0"/>
    <x v="0"/>
    <x v="0"/>
    <x v="0"/>
    <s v="Retençoes STAPS"/>
    <x v="0"/>
    <x v="0"/>
    <x v="0"/>
    <x v="0"/>
    <x v="2"/>
    <x v="0"/>
    <x v="0"/>
    <x v="0"/>
    <x v="0"/>
    <x v="1"/>
    <x v="0"/>
    <x v="0"/>
    <s v="RETENCAO OT"/>
  </r>
  <r>
    <x v="0"/>
    <n v="0"/>
    <n v="0"/>
    <n v="0"/>
    <n v="183"/>
    <x v="4456"/>
    <x v="0"/>
    <x v="1"/>
    <x v="0"/>
    <s v="80.02.10.24"/>
    <x v="47"/>
    <x v="2"/>
    <x v="2"/>
    <s v="Outros"/>
    <s v="80.02.10"/>
    <s v="Outros"/>
    <s v="80.02.10"/>
    <x v="67"/>
    <x v="0"/>
    <x v="1"/>
    <x v="0"/>
    <x v="1"/>
    <x v="2"/>
    <x v="2"/>
    <x v="0"/>
    <x v="9"/>
    <s v="2024-07-23"/>
    <x v="2"/>
    <n v="183"/>
    <x v="0"/>
    <m/>
    <x v="0"/>
    <m/>
    <x v="18"/>
    <n v="100478987"/>
    <x v="0"/>
    <x v="0"/>
    <s v="Retenções SIACSA"/>
    <s v="ORI"/>
    <x v="0"/>
    <s v="SIACSA"/>
    <x v="0"/>
    <x v="0"/>
    <x v="0"/>
    <x v="0"/>
    <x v="0"/>
    <x v="0"/>
    <x v="0"/>
    <x v="0"/>
    <x v="0"/>
    <x v="0"/>
    <x v="0"/>
    <s v="Retenções SIACSA"/>
    <x v="0"/>
    <x v="0"/>
    <x v="0"/>
    <x v="0"/>
    <x v="2"/>
    <x v="0"/>
    <x v="0"/>
    <x v="0"/>
    <x v="0"/>
    <x v="1"/>
    <x v="0"/>
    <x v="0"/>
    <s v="RETENCAO OT"/>
  </r>
  <r>
    <x v="0"/>
    <n v="0"/>
    <n v="0"/>
    <n v="0"/>
    <n v="8123"/>
    <x v="4457"/>
    <x v="0"/>
    <x v="1"/>
    <x v="0"/>
    <s v="80.02.10.26"/>
    <x v="13"/>
    <x v="2"/>
    <x v="2"/>
    <s v="Outros"/>
    <s v="80.02.10"/>
    <s v="Outros"/>
    <s v="80.02.10"/>
    <x v="34"/>
    <x v="0"/>
    <x v="1"/>
    <x v="9"/>
    <x v="1"/>
    <x v="2"/>
    <x v="2"/>
    <x v="0"/>
    <x v="9"/>
    <s v="2024-07-23"/>
    <x v="2"/>
    <n v="8123"/>
    <x v="0"/>
    <m/>
    <x v="0"/>
    <m/>
    <x v="15"/>
    <n v="100479277"/>
    <x v="0"/>
    <x v="0"/>
    <s v="Retenção Sansung"/>
    <s v="ORI"/>
    <x v="0"/>
    <s v="RS"/>
    <x v="0"/>
    <x v="0"/>
    <x v="0"/>
    <x v="0"/>
    <x v="0"/>
    <x v="0"/>
    <x v="0"/>
    <x v="0"/>
    <x v="0"/>
    <x v="0"/>
    <x v="0"/>
    <s v="Retenção Sansung"/>
    <x v="0"/>
    <x v="0"/>
    <x v="0"/>
    <x v="0"/>
    <x v="2"/>
    <x v="0"/>
    <x v="0"/>
    <x v="0"/>
    <x v="0"/>
    <x v="1"/>
    <x v="0"/>
    <x v="0"/>
    <s v="RETENCAO OT"/>
  </r>
  <r>
    <x v="1"/>
    <n v="0"/>
    <n v="0"/>
    <n v="0"/>
    <n v="500000"/>
    <x v="4458"/>
    <x v="0"/>
    <x v="0"/>
    <x v="0"/>
    <s v="03.16.15"/>
    <x v="0"/>
    <x v="0"/>
    <x v="0"/>
    <s v="Direção Financeira"/>
    <s v="03.16.15"/>
    <s v="Direção Financeira"/>
    <s v="03.16.15"/>
    <x v="55"/>
    <x v="0"/>
    <x v="0"/>
    <x v="0"/>
    <x v="0"/>
    <x v="0"/>
    <x v="1"/>
    <x v="0"/>
    <x v="5"/>
    <s v="2024-08-02"/>
    <x v="2"/>
    <n v="500000"/>
    <x v="0"/>
    <m/>
    <x v="0"/>
    <m/>
    <x v="289"/>
    <n v="100477296"/>
    <x v="0"/>
    <x v="0"/>
    <s v="Direção Financeira"/>
    <s v="ORI"/>
    <x v="0"/>
    <m/>
    <x v="0"/>
    <x v="0"/>
    <x v="0"/>
    <x v="0"/>
    <x v="0"/>
    <x v="0"/>
    <x v="0"/>
    <x v="0"/>
    <x v="0"/>
    <x v="0"/>
    <x v="0"/>
    <s v="Direção Financeira"/>
    <x v="0"/>
    <x v="0"/>
    <x v="0"/>
    <x v="0"/>
    <x v="0"/>
    <x v="0"/>
    <x v="0"/>
    <x v="0"/>
    <x v="0"/>
    <x v="0"/>
    <x v="0"/>
    <x v="0"/>
    <s v="Pagamento a favor da Empresa CGR, relativamente aos trabalhos da requalificação criação de pracetas na localidade de Achada Batalha Oeste, conforme documento em anexo. "/>
  </r>
  <r>
    <x v="0"/>
    <n v="0"/>
    <n v="0"/>
    <n v="0"/>
    <n v="30000"/>
    <x v="4459"/>
    <x v="0"/>
    <x v="0"/>
    <x v="0"/>
    <s v="01.25.04.22"/>
    <x v="7"/>
    <x v="3"/>
    <x v="3"/>
    <s v="Cultura"/>
    <s v="01.25.04"/>
    <s v="Cultura"/>
    <s v="01.25.04"/>
    <x v="4"/>
    <x v="0"/>
    <x v="2"/>
    <x v="2"/>
    <x v="0"/>
    <x v="1"/>
    <x v="0"/>
    <x v="0"/>
    <x v="5"/>
    <s v="2024-08-19"/>
    <x v="2"/>
    <n v="30000"/>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Liquidação do contrato, referente  a atuação do artista João Cerilo Monteiro, no festival de 15 de Agosto de 2024, conforme copia de contrato em anexo"/>
  </r>
  <r>
    <x v="1"/>
    <n v="0"/>
    <n v="0"/>
    <n v="0"/>
    <n v="117340"/>
    <x v="4460"/>
    <x v="0"/>
    <x v="0"/>
    <x v="0"/>
    <s v="01.27.06.42"/>
    <x v="22"/>
    <x v="1"/>
    <x v="1"/>
    <s v="Requalificação Urbana e habitação"/>
    <s v="01.27.06"/>
    <s v="Requalificação Urbana e habitação"/>
    <s v="01.27.06"/>
    <x v="1"/>
    <x v="0"/>
    <x v="0"/>
    <x v="0"/>
    <x v="0"/>
    <x v="1"/>
    <x v="1"/>
    <x v="0"/>
    <x v="5"/>
    <s v="2024-08-06"/>
    <x v="2"/>
    <n v="117340"/>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e Felisberto Carvalho Auto, pela aquisição de combustiveis, destinados a viatura afeto a obra de construção do campo relvado sintético de Manguinho, confrome anexo."/>
  </r>
  <r>
    <x v="0"/>
    <n v="0"/>
    <n v="0"/>
    <n v="0"/>
    <n v="526268"/>
    <x v="4461"/>
    <x v="0"/>
    <x v="0"/>
    <x v="0"/>
    <s v="03.16.15"/>
    <x v="0"/>
    <x v="0"/>
    <x v="0"/>
    <s v="Direção Financeira"/>
    <s v="03.16.15"/>
    <s v="Direção Financeira"/>
    <s v="03.16.15"/>
    <x v="39"/>
    <x v="0"/>
    <x v="0"/>
    <x v="1"/>
    <x v="1"/>
    <x v="0"/>
    <x v="0"/>
    <x v="0"/>
    <x v="5"/>
    <s v="2024-08-06"/>
    <x v="2"/>
    <n v="526268"/>
    <x v="0"/>
    <m/>
    <x v="0"/>
    <m/>
    <x v="47"/>
    <n v="100479698"/>
    <x v="0"/>
    <x v="0"/>
    <s v="Direção Financeira"/>
    <s v="ORI"/>
    <x v="0"/>
    <m/>
    <x v="0"/>
    <x v="0"/>
    <x v="0"/>
    <x v="0"/>
    <x v="0"/>
    <x v="0"/>
    <x v="0"/>
    <x v="0"/>
    <x v="0"/>
    <x v="0"/>
    <x v="0"/>
    <s v="Direção Financeira"/>
    <x v="0"/>
    <x v="0"/>
    <x v="0"/>
    <x v="0"/>
    <x v="0"/>
    <x v="0"/>
    <x v="0"/>
    <x v="0"/>
    <x v="0"/>
    <x v="0"/>
    <x v="0"/>
    <x v="0"/>
    <s v="Pagamento referente ao consumo de energia elétrica no Paços do Concelho durante o mês de janeiro a maio de 2024, conforme anexo."/>
  </r>
  <r>
    <x v="0"/>
    <n v="0"/>
    <n v="0"/>
    <n v="0"/>
    <n v="170000"/>
    <x v="4459"/>
    <x v="0"/>
    <x v="0"/>
    <x v="0"/>
    <s v="01.25.04.22"/>
    <x v="7"/>
    <x v="3"/>
    <x v="3"/>
    <s v="Cultura"/>
    <s v="01.25.04"/>
    <s v="Cultura"/>
    <s v="01.25.04"/>
    <x v="4"/>
    <x v="0"/>
    <x v="2"/>
    <x v="2"/>
    <x v="0"/>
    <x v="1"/>
    <x v="0"/>
    <x v="0"/>
    <x v="5"/>
    <s v="2024-08-19"/>
    <x v="2"/>
    <n v="170000"/>
    <x v="0"/>
    <m/>
    <x v="0"/>
    <m/>
    <x v="170"/>
    <n v="100479704"/>
    <x v="0"/>
    <x v="0"/>
    <s v="Atividades culturais e promoção da cultura no Concelho"/>
    <s v="ORI"/>
    <x v="0"/>
    <s v="ACPCC"/>
    <x v="0"/>
    <x v="0"/>
    <x v="0"/>
    <x v="0"/>
    <x v="0"/>
    <x v="0"/>
    <x v="0"/>
    <x v="0"/>
    <x v="0"/>
    <x v="0"/>
    <x v="0"/>
    <s v="Atividades culturais e promoção da cultura no Concelho"/>
    <x v="0"/>
    <x v="0"/>
    <x v="0"/>
    <x v="0"/>
    <x v="1"/>
    <x v="0"/>
    <x v="0"/>
    <x v="0"/>
    <x v="0"/>
    <x v="0"/>
    <x v="0"/>
    <x v="0"/>
    <s v="Liquidação do contrato, referente  a atuação do artista João Cerilo Monteiro, no festival de 15 de Agosto de 2024, conforme copia de contrato em anexo"/>
  </r>
  <r>
    <x v="0"/>
    <n v="0"/>
    <n v="0"/>
    <n v="0"/>
    <n v="4120"/>
    <x v="4462"/>
    <x v="0"/>
    <x v="1"/>
    <x v="0"/>
    <s v="03.03.10"/>
    <x v="8"/>
    <x v="0"/>
    <x v="4"/>
    <s v="Receitas Da Câmara"/>
    <s v="03.03.10"/>
    <s v="Receitas Da Câmara"/>
    <s v="03.03.10"/>
    <x v="6"/>
    <x v="0"/>
    <x v="3"/>
    <x v="3"/>
    <x v="0"/>
    <x v="0"/>
    <x v="2"/>
    <x v="0"/>
    <x v="5"/>
    <s v="2024-08-01"/>
    <x v="2"/>
    <n v="4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500"/>
    <x v="4463"/>
    <x v="0"/>
    <x v="1"/>
    <x v="0"/>
    <s v="03.03.10"/>
    <x v="8"/>
    <x v="0"/>
    <x v="4"/>
    <s v="Receitas Da Câmara"/>
    <s v="03.03.10"/>
    <s v="Receitas Da Câmara"/>
    <s v="03.03.10"/>
    <x v="11"/>
    <x v="0"/>
    <x v="0"/>
    <x v="5"/>
    <x v="0"/>
    <x v="0"/>
    <x v="2"/>
    <x v="0"/>
    <x v="5"/>
    <s v="2024-08-01"/>
    <x v="2"/>
    <n v="8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0"/>
    <x v="4464"/>
    <x v="0"/>
    <x v="1"/>
    <x v="0"/>
    <s v="03.03.10"/>
    <x v="8"/>
    <x v="0"/>
    <x v="4"/>
    <s v="Receitas Da Câmara"/>
    <s v="03.03.10"/>
    <s v="Receitas Da Câmara"/>
    <s v="03.03.10"/>
    <x v="20"/>
    <x v="0"/>
    <x v="3"/>
    <x v="3"/>
    <x v="0"/>
    <x v="0"/>
    <x v="2"/>
    <x v="0"/>
    <x v="5"/>
    <s v="2024-08-01"/>
    <x v="2"/>
    <n v="1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4465"/>
    <x v="0"/>
    <x v="1"/>
    <x v="0"/>
    <s v="03.03.10"/>
    <x v="8"/>
    <x v="0"/>
    <x v="4"/>
    <s v="Receitas Da Câmara"/>
    <s v="03.03.10"/>
    <s v="Receitas Da Câmara"/>
    <s v="03.03.10"/>
    <x v="12"/>
    <x v="0"/>
    <x v="3"/>
    <x v="3"/>
    <x v="0"/>
    <x v="0"/>
    <x v="2"/>
    <x v="0"/>
    <x v="5"/>
    <s v="2024-08-01"/>
    <x v="2"/>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4466"/>
    <x v="0"/>
    <x v="1"/>
    <x v="0"/>
    <s v="03.03.10"/>
    <x v="8"/>
    <x v="0"/>
    <x v="4"/>
    <s v="Receitas Da Câmara"/>
    <s v="03.03.10"/>
    <s v="Receitas Da Câmara"/>
    <s v="03.03.10"/>
    <x v="17"/>
    <x v="0"/>
    <x v="3"/>
    <x v="3"/>
    <x v="0"/>
    <x v="0"/>
    <x v="2"/>
    <x v="0"/>
    <x v="5"/>
    <s v="2024-08-01"/>
    <x v="2"/>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4467"/>
    <x v="0"/>
    <x v="1"/>
    <x v="0"/>
    <s v="03.03.10"/>
    <x v="8"/>
    <x v="0"/>
    <x v="4"/>
    <s v="Receitas Da Câmara"/>
    <s v="03.03.10"/>
    <s v="Receitas Da Câmara"/>
    <s v="03.03.10"/>
    <x v="25"/>
    <x v="0"/>
    <x v="3"/>
    <x v="3"/>
    <x v="0"/>
    <x v="0"/>
    <x v="2"/>
    <x v="0"/>
    <x v="5"/>
    <s v="2024-08-01"/>
    <x v="2"/>
    <n v="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
    <x v="4468"/>
    <x v="0"/>
    <x v="1"/>
    <x v="0"/>
    <s v="03.03.10"/>
    <x v="8"/>
    <x v="0"/>
    <x v="4"/>
    <s v="Receitas Da Câmara"/>
    <s v="03.03.10"/>
    <s v="Receitas Da Câmara"/>
    <s v="03.03.10"/>
    <x v="8"/>
    <x v="0"/>
    <x v="3"/>
    <x v="3"/>
    <x v="0"/>
    <x v="0"/>
    <x v="2"/>
    <x v="0"/>
    <x v="5"/>
    <s v="2024-08-01"/>
    <x v="2"/>
    <n v="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75"/>
    <x v="4469"/>
    <x v="0"/>
    <x v="1"/>
    <x v="0"/>
    <s v="03.03.10"/>
    <x v="8"/>
    <x v="0"/>
    <x v="4"/>
    <s v="Receitas Da Câmara"/>
    <s v="03.03.10"/>
    <s v="Receitas Da Câmara"/>
    <s v="03.03.10"/>
    <x v="10"/>
    <x v="0"/>
    <x v="3"/>
    <x v="3"/>
    <x v="0"/>
    <x v="0"/>
    <x v="2"/>
    <x v="0"/>
    <x v="5"/>
    <s v="2024-08-01"/>
    <x v="2"/>
    <n v="1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75"/>
    <x v="4470"/>
    <x v="0"/>
    <x v="1"/>
    <x v="0"/>
    <s v="03.03.10"/>
    <x v="8"/>
    <x v="0"/>
    <x v="4"/>
    <s v="Receitas Da Câmara"/>
    <s v="03.03.10"/>
    <s v="Receitas Da Câmara"/>
    <s v="03.03.10"/>
    <x v="13"/>
    <x v="0"/>
    <x v="3"/>
    <x v="3"/>
    <x v="0"/>
    <x v="0"/>
    <x v="2"/>
    <x v="0"/>
    <x v="5"/>
    <s v="2024-08-01"/>
    <x v="2"/>
    <n v="140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482"/>
    <x v="4471"/>
    <x v="0"/>
    <x v="1"/>
    <x v="0"/>
    <s v="03.03.10"/>
    <x v="8"/>
    <x v="0"/>
    <x v="4"/>
    <s v="Receitas Da Câmara"/>
    <s v="03.03.10"/>
    <s v="Receitas Da Câmara"/>
    <s v="03.03.10"/>
    <x v="18"/>
    <x v="0"/>
    <x v="0"/>
    <x v="0"/>
    <x v="0"/>
    <x v="0"/>
    <x v="2"/>
    <x v="0"/>
    <x v="5"/>
    <s v="2024-08-01"/>
    <x v="2"/>
    <n v="6448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75"/>
    <x v="4472"/>
    <x v="0"/>
    <x v="1"/>
    <x v="0"/>
    <s v="03.03.10"/>
    <x v="8"/>
    <x v="0"/>
    <x v="4"/>
    <s v="Receitas Da Câmara"/>
    <s v="03.03.10"/>
    <s v="Receitas Da Câmara"/>
    <s v="03.03.10"/>
    <x v="10"/>
    <x v="0"/>
    <x v="3"/>
    <x v="3"/>
    <x v="0"/>
    <x v="0"/>
    <x v="2"/>
    <x v="0"/>
    <x v="5"/>
    <s v="2024-08-02"/>
    <x v="2"/>
    <n v="33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4473"/>
    <x v="0"/>
    <x v="1"/>
    <x v="0"/>
    <s v="03.03.10"/>
    <x v="8"/>
    <x v="0"/>
    <x v="4"/>
    <s v="Receitas Da Câmara"/>
    <s v="03.03.10"/>
    <s v="Receitas Da Câmara"/>
    <s v="03.03.10"/>
    <x v="8"/>
    <x v="0"/>
    <x v="3"/>
    <x v="3"/>
    <x v="0"/>
    <x v="0"/>
    <x v="2"/>
    <x v="0"/>
    <x v="5"/>
    <s v="2024-08-02"/>
    <x v="2"/>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900"/>
    <x v="4474"/>
    <x v="0"/>
    <x v="1"/>
    <x v="0"/>
    <s v="03.03.10"/>
    <x v="8"/>
    <x v="0"/>
    <x v="4"/>
    <s v="Receitas Da Câmara"/>
    <s v="03.03.10"/>
    <s v="Receitas Da Câmara"/>
    <s v="03.03.10"/>
    <x v="11"/>
    <x v="0"/>
    <x v="0"/>
    <x v="5"/>
    <x v="0"/>
    <x v="0"/>
    <x v="2"/>
    <x v="0"/>
    <x v="5"/>
    <s v="2024-08-02"/>
    <x v="2"/>
    <n v="9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4475"/>
    <x v="0"/>
    <x v="1"/>
    <x v="0"/>
    <s v="03.03.10"/>
    <x v="8"/>
    <x v="0"/>
    <x v="4"/>
    <s v="Receitas Da Câmara"/>
    <s v="03.03.10"/>
    <s v="Receitas Da Câmara"/>
    <s v="03.03.10"/>
    <x v="12"/>
    <x v="0"/>
    <x v="3"/>
    <x v="3"/>
    <x v="0"/>
    <x v="0"/>
    <x v="2"/>
    <x v="0"/>
    <x v="5"/>
    <s v="2024-08-02"/>
    <x v="2"/>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4912"/>
    <x v="4476"/>
    <x v="0"/>
    <x v="1"/>
    <x v="0"/>
    <s v="03.03.10"/>
    <x v="8"/>
    <x v="0"/>
    <x v="4"/>
    <s v="Receitas Da Câmara"/>
    <s v="03.03.10"/>
    <s v="Receitas Da Câmara"/>
    <s v="03.03.10"/>
    <x v="18"/>
    <x v="0"/>
    <x v="0"/>
    <x v="0"/>
    <x v="0"/>
    <x v="0"/>
    <x v="2"/>
    <x v="0"/>
    <x v="5"/>
    <s v="2024-08-02"/>
    <x v="2"/>
    <n v="9491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66"/>
    <x v="4477"/>
    <x v="0"/>
    <x v="1"/>
    <x v="0"/>
    <s v="03.03.10"/>
    <x v="8"/>
    <x v="0"/>
    <x v="4"/>
    <s v="Receitas Da Câmara"/>
    <s v="03.03.10"/>
    <s v="Receitas Da Câmara"/>
    <s v="03.03.10"/>
    <x v="9"/>
    <x v="0"/>
    <x v="3"/>
    <x v="3"/>
    <x v="0"/>
    <x v="0"/>
    <x v="2"/>
    <x v="0"/>
    <x v="5"/>
    <s v="2024-08-02"/>
    <x v="2"/>
    <n v="33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478"/>
    <x v="0"/>
    <x v="1"/>
    <x v="0"/>
    <s v="03.03.10"/>
    <x v="8"/>
    <x v="0"/>
    <x v="4"/>
    <s v="Receitas Da Câmara"/>
    <s v="03.03.10"/>
    <s v="Receitas Da Câmara"/>
    <s v="03.03.10"/>
    <x v="6"/>
    <x v="0"/>
    <x v="3"/>
    <x v="3"/>
    <x v="0"/>
    <x v="0"/>
    <x v="2"/>
    <x v="0"/>
    <x v="5"/>
    <s v="2024-08-02"/>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30"/>
    <x v="4479"/>
    <x v="0"/>
    <x v="1"/>
    <x v="0"/>
    <s v="03.03.10"/>
    <x v="8"/>
    <x v="0"/>
    <x v="4"/>
    <s v="Receitas Da Câmara"/>
    <s v="03.03.10"/>
    <s v="Receitas Da Câmara"/>
    <s v="03.03.10"/>
    <x v="13"/>
    <x v="0"/>
    <x v="3"/>
    <x v="3"/>
    <x v="0"/>
    <x v="0"/>
    <x v="2"/>
    <x v="0"/>
    <x v="5"/>
    <s v="2024-08-02"/>
    <x v="2"/>
    <n v="283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5000"/>
    <x v="4480"/>
    <x v="0"/>
    <x v="1"/>
    <x v="0"/>
    <s v="03.03.10"/>
    <x v="8"/>
    <x v="0"/>
    <x v="4"/>
    <s v="Receitas Da Câmara"/>
    <s v="03.03.10"/>
    <s v="Receitas Da Câmara"/>
    <s v="03.03.10"/>
    <x v="15"/>
    <x v="0"/>
    <x v="0"/>
    <x v="0"/>
    <x v="0"/>
    <x v="0"/>
    <x v="2"/>
    <x v="0"/>
    <x v="5"/>
    <s v="2024-08-02"/>
    <x v="2"/>
    <n v="7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650"/>
    <x v="4481"/>
    <x v="0"/>
    <x v="1"/>
    <x v="0"/>
    <s v="03.03.10"/>
    <x v="8"/>
    <x v="0"/>
    <x v="4"/>
    <s v="Receitas Da Câmara"/>
    <s v="03.03.10"/>
    <s v="Receitas Da Câmara"/>
    <s v="03.03.10"/>
    <x v="12"/>
    <x v="0"/>
    <x v="3"/>
    <x v="3"/>
    <x v="0"/>
    <x v="0"/>
    <x v="2"/>
    <x v="0"/>
    <x v="5"/>
    <s v="2024-08-07"/>
    <x v="2"/>
    <n v="33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095"/>
    <x v="4482"/>
    <x v="0"/>
    <x v="1"/>
    <x v="0"/>
    <s v="03.03.10"/>
    <x v="8"/>
    <x v="0"/>
    <x v="4"/>
    <s v="Receitas Da Câmara"/>
    <s v="03.03.10"/>
    <s v="Receitas Da Câmara"/>
    <s v="03.03.10"/>
    <x v="18"/>
    <x v="0"/>
    <x v="0"/>
    <x v="0"/>
    <x v="0"/>
    <x v="0"/>
    <x v="2"/>
    <x v="0"/>
    <x v="5"/>
    <s v="2024-08-07"/>
    <x v="2"/>
    <n v="4109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53"/>
    <x v="4483"/>
    <x v="0"/>
    <x v="1"/>
    <x v="0"/>
    <s v="03.03.10"/>
    <x v="8"/>
    <x v="0"/>
    <x v="4"/>
    <s v="Receitas Da Câmara"/>
    <s v="03.03.10"/>
    <s v="Receitas Da Câmara"/>
    <s v="03.03.10"/>
    <x v="9"/>
    <x v="0"/>
    <x v="3"/>
    <x v="3"/>
    <x v="0"/>
    <x v="0"/>
    <x v="2"/>
    <x v="0"/>
    <x v="5"/>
    <s v="2024-08-07"/>
    <x v="2"/>
    <n v="55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4480"/>
    <x v="4484"/>
    <x v="0"/>
    <x v="1"/>
    <x v="0"/>
    <s v="03.03.10"/>
    <x v="8"/>
    <x v="0"/>
    <x v="4"/>
    <s v="Receitas Da Câmara"/>
    <s v="03.03.10"/>
    <s v="Receitas Da Câmara"/>
    <s v="03.03.10"/>
    <x v="17"/>
    <x v="0"/>
    <x v="3"/>
    <x v="3"/>
    <x v="0"/>
    <x v="0"/>
    <x v="2"/>
    <x v="0"/>
    <x v="5"/>
    <s v="2024-08-07"/>
    <x v="2"/>
    <n v="124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4485"/>
    <x v="0"/>
    <x v="1"/>
    <x v="0"/>
    <s v="03.03.10"/>
    <x v="8"/>
    <x v="0"/>
    <x v="4"/>
    <s v="Receitas Da Câmara"/>
    <s v="03.03.10"/>
    <s v="Receitas Da Câmara"/>
    <s v="03.03.10"/>
    <x v="6"/>
    <x v="0"/>
    <x v="3"/>
    <x v="3"/>
    <x v="0"/>
    <x v="0"/>
    <x v="2"/>
    <x v="0"/>
    <x v="5"/>
    <s v="2024-08-07"/>
    <x v="2"/>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200"/>
    <x v="4486"/>
    <x v="0"/>
    <x v="1"/>
    <x v="0"/>
    <s v="03.03.10"/>
    <x v="8"/>
    <x v="0"/>
    <x v="4"/>
    <s v="Receitas Da Câmara"/>
    <s v="03.03.10"/>
    <s v="Receitas Da Câmara"/>
    <s v="03.03.10"/>
    <x v="11"/>
    <x v="0"/>
    <x v="0"/>
    <x v="5"/>
    <x v="0"/>
    <x v="0"/>
    <x v="2"/>
    <x v="0"/>
    <x v="5"/>
    <s v="2024-08-07"/>
    <x v="2"/>
    <n v="1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50"/>
    <x v="4487"/>
    <x v="0"/>
    <x v="1"/>
    <x v="0"/>
    <s v="03.03.10"/>
    <x v="8"/>
    <x v="0"/>
    <x v="4"/>
    <s v="Receitas Da Câmara"/>
    <s v="03.03.10"/>
    <s v="Receitas Da Câmara"/>
    <s v="03.03.10"/>
    <x v="10"/>
    <x v="0"/>
    <x v="3"/>
    <x v="3"/>
    <x v="0"/>
    <x v="0"/>
    <x v="2"/>
    <x v="0"/>
    <x v="5"/>
    <s v="2024-08-07"/>
    <x v="2"/>
    <n v="2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488"/>
    <x v="0"/>
    <x v="1"/>
    <x v="0"/>
    <s v="03.03.10"/>
    <x v="8"/>
    <x v="0"/>
    <x v="4"/>
    <s v="Receitas Da Câmara"/>
    <s v="03.03.10"/>
    <s v="Receitas Da Câmara"/>
    <s v="03.03.10"/>
    <x v="21"/>
    <x v="0"/>
    <x v="3"/>
    <x v="3"/>
    <x v="0"/>
    <x v="0"/>
    <x v="2"/>
    <x v="0"/>
    <x v="5"/>
    <s v="2024-08-07"/>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0"/>
    <x v="4489"/>
    <x v="0"/>
    <x v="1"/>
    <x v="0"/>
    <s v="03.03.10"/>
    <x v="8"/>
    <x v="0"/>
    <x v="4"/>
    <s v="Receitas Da Câmara"/>
    <s v="03.03.10"/>
    <s v="Receitas Da Câmara"/>
    <s v="03.03.10"/>
    <x v="8"/>
    <x v="0"/>
    <x v="3"/>
    <x v="3"/>
    <x v="0"/>
    <x v="0"/>
    <x v="2"/>
    <x v="0"/>
    <x v="5"/>
    <s v="2024-08-07"/>
    <x v="2"/>
    <n v="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920"/>
    <x v="4490"/>
    <x v="0"/>
    <x v="1"/>
    <x v="0"/>
    <s v="03.03.10"/>
    <x v="8"/>
    <x v="0"/>
    <x v="4"/>
    <s v="Receitas Da Câmara"/>
    <s v="03.03.10"/>
    <s v="Receitas Da Câmara"/>
    <s v="03.03.10"/>
    <x v="13"/>
    <x v="0"/>
    <x v="3"/>
    <x v="3"/>
    <x v="0"/>
    <x v="0"/>
    <x v="2"/>
    <x v="0"/>
    <x v="5"/>
    <s v="2024-08-07"/>
    <x v="2"/>
    <n v="26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00"/>
    <x v="4491"/>
    <x v="0"/>
    <x v="1"/>
    <x v="0"/>
    <s v="03.03.10"/>
    <x v="8"/>
    <x v="0"/>
    <x v="4"/>
    <s v="Receitas Da Câmara"/>
    <s v="03.03.10"/>
    <s v="Receitas Da Câmara"/>
    <s v="03.03.10"/>
    <x v="11"/>
    <x v="0"/>
    <x v="0"/>
    <x v="5"/>
    <x v="0"/>
    <x v="0"/>
    <x v="2"/>
    <x v="0"/>
    <x v="5"/>
    <s v="2024-08-06"/>
    <x v="2"/>
    <n v="7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80"/>
    <x v="4492"/>
    <x v="0"/>
    <x v="1"/>
    <x v="0"/>
    <s v="03.03.10"/>
    <x v="8"/>
    <x v="0"/>
    <x v="4"/>
    <s v="Receitas Da Câmara"/>
    <s v="03.03.10"/>
    <s v="Receitas Da Câmara"/>
    <s v="03.03.10"/>
    <x v="6"/>
    <x v="0"/>
    <x v="3"/>
    <x v="3"/>
    <x v="0"/>
    <x v="0"/>
    <x v="2"/>
    <x v="0"/>
    <x v="5"/>
    <s v="2024-08-06"/>
    <x v="2"/>
    <n v="28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350"/>
    <x v="4493"/>
    <x v="0"/>
    <x v="1"/>
    <x v="0"/>
    <s v="03.03.10"/>
    <x v="8"/>
    <x v="0"/>
    <x v="4"/>
    <s v="Receitas Da Câmara"/>
    <s v="03.03.10"/>
    <s v="Receitas Da Câmara"/>
    <s v="03.03.10"/>
    <x v="12"/>
    <x v="0"/>
    <x v="3"/>
    <x v="3"/>
    <x v="0"/>
    <x v="0"/>
    <x v="2"/>
    <x v="0"/>
    <x v="5"/>
    <s v="2024-08-06"/>
    <x v="2"/>
    <n v="153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985"/>
    <x v="4494"/>
    <x v="0"/>
    <x v="1"/>
    <x v="0"/>
    <s v="03.03.10"/>
    <x v="8"/>
    <x v="0"/>
    <x v="4"/>
    <s v="Receitas Da Câmara"/>
    <s v="03.03.10"/>
    <s v="Receitas Da Câmara"/>
    <s v="03.03.10"/>
    <x v="10"/>
    <x v="0"/>
    <x v="3"/>
    <x v="3"/>
    <x v="0"/>
    <x v="0"/>
    <x v="2"/>
    <x v="0"/>
    <x v="5"/>
    <s v="2024-08-06"/>
    <x v="2"/>
    <n v="79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495"/>
    <x v="0"/>
    <x v="1"/>
    <x v="0"/>
    <s v="03.03.10"/>
    <x v="8"/>
    <x v="0"/>
    <x v="4"/>
    <s v="Receitas Da Câmara"/>
    <s v="03.03.10"/>
    <s v="Receitas Da Câmara"/>
    <s v="03.03.10"/>
    <x v="21"/>
    <x v="0"/>
    <x v="3"/>
    <x v="3"/>
    <x v="0"/>
    <x v="0"/>
    <x v="2"/>
    <x v="0"/>
    <x v="5"/>
    <s v="2024-08-06"/>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50"/>
    <x v="4496"/>
    <x v="0"/>
    <x v="1"/>
    <x v="0"/>
    <s v="03.03.10"/>
    <x v="8"/>
    <x v="0"/>
    <x v="4"/>
    <s v="Receitas Da Câmara"/>
    <s v="03.03.10"/>
    <s v="Receitas Da Câmara"/>
    <s v="03.03.10"/>
    <x v="17"/>
    <x v="0"/>
    <x v="3"/>
    <x v="3"/>
    <x v="0"/>
    <x v="0"/>
    <x v="2"/>
    <x v="0"/>
    <x v="5"/>
    <s v="2024-08-06"/>
    <x v="2"/>
    <n v="3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365"/>
    <x v="4497"/>
    <x v="0"/>
    <x v="1"/>
    <x v="0"/>
    <s v="03.03.10"/>
    <x v="8"/>
    <x v="0"/>
    <x v="4"/>
    <s v="Receitas Da Câmara"/>
    <s v="03.03.10"/>
    <s v="Receitas Da Câmara"/>
    <s v="03.03.10"/>
    <x v="18"/>
    <x v="0"/>
    <x v="0"/>
    <x v="0"/>
    <x v="0"/>
    <x v="0"/>
    <x v="2"/>
    <x v="0"/>
    <x v="5"/>
    <s v="2024-08-06"/>
    <x v="2"/>
    <n v="10436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4498"/>
    <x v="0"/>
    <x v="1"/>
    <x v="0"/>
    <s v="03.03.10"/>
    <x v="8"/>
    <x v="0"/>
    <x v="4"/>
    <s v="Receitas Da Câmara"/>
    <s v="03.03.10"/>
    <s v="Receitas Da Câmara"/>
    <s v="03.03.10"/>
    <x v="20"/>
    <x v="0"/>
    <x v="3"/>
    <x v="3"/>
    <x v="0"/>
    <x v="0"/>
    <x v="2"/>
    <x v="0"/>
    <x v="5"/>
    <s v="2024-08-06"/>
    <x v="2"/>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
    <x v="4499"/>
    <x v="0"/>
    <x v="1"/>
    <x v="0"/>
    <s v="03.03.10"/>
    <x v="8"/>
    <x v="0"/>
    <x v="4"/>
    <s v="Receitas Da Câmara"/>
    <s v="03.03.10"/>
    <s v="Receitas Da Câmara"/>
    <s v="03.03.10"/>
    <x v="8"/>
    <x v="0"/>
    <x v="3"/>
    <x v="3"/>
    <x v="0"/>
    <x v="0"/>
    <x v="2"/>
    <x v="0"/>
    <x v="5"/>
    <s v="2024-08-06"/>
    <x v="2"/>
    <n v="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500"/>
    <x v="0"/>
    <x v="1"/>
    <x v="0"/>
    <s v="03.03.10"/>
    <x v="8"/>
    <x v="0"/>
    <x v="4"/>
    <s v="Receitas Da Câmara"/>
    <s v="03.03.10"/>
    <s v="Receitas Da Câmara"/>
    <s v="03.03.10"/>
    <x v="21"/>
    <x v="0"/>
    <x v="3"/>
    <x v="3"/>
    <x v="0"/>
    <x v="0"/>
    <x v="2"/>
    <x v="0"/>
    <x v="5"/>
    <s v="2024-08-08"/>
    <x v="2"/>
    <n v="4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47560"/>
    <x v="4501"/>
    <x v="0"/>
    <x v="0"/>
    <x v="0"/>
    <s v="01.28.01.08"/>
    <x v="15"/>
    <x v="4"/>
    <x v="5"/>
    <s v="Habitação Social"/>
    <s v="01.28.01"/>
    <s v="Habitação Social"/>
    <s v="01.28.01"/>
    <x v="1"/>
    <x v="0"/>
    <x v="0"/>
    <x v="0"/>
    <x v="0"/>
    <x v="1"/>
    <x v="1"/>
    <x v="0"/>
    <x v="0"/>
    <s v="2024-01-12"/>
    <x v="0"/>
    <n v="247560"/>
    <x v="0"/>
    <m/>
    <x v="0"/>
    <m/>
    <x v="577"/>
    <n v="100479591"/>
    <x v="0"/>
    <x v="0"/>
    <s v="Habitações Sociais"/>
    <s v="ORI"/>
    <x v="0"/>
    <s v="HS"/>
    <x v="0"/>
    <x v="0"/>
    <x v="0"/>
    <x v="0"/>
    <x v="0"/>
    <x v="0"/>
    <x v="0"/>
    <x v="0"/>
    <x v="0"/>
    <x v="0"/>
    <x v="0"/>
    <s v="Habitações Sociais"/>
    <x v="0"/>
    <x v="0"/>
    <x v="0"/>
    <x v="0"/>
    <x v="1"/>
    <x v="0"/>
    <x v="0"/>
    <x v="0"/>
    <x v="0"/>
    <x v="0"/>
    <x v="0"/>
    <x v="0"/>
    <s v="Apoio a favor da Sr. Cecília Gomes Soares Ribeiro, referente a 50% do orçamento de cobertura da sua residência em Achada Espinho Branco, conforme anexo."/>
  </r>
  <r>
    <x v="0"/>
    <n v="0"/>
    <n v="0"/>
    <n v="0"/>
    <n v="56000"/>
    <x v="4502"/>
    <x v="0"/>
    <x v="0"/>
    <x v="0"/>
    <s v="01.25.03.12"/>
    <x v="6"/>
    <x v="3"/>
    <x v="3"/>
    <s v="Emprego e Formação profissional"/>
    <s v="01.25.03"/>
    <s v="Emprego e Formação profissional"/>
    <s v="01.25.03"/>
    <x v="4"/>
    <x v="0"/>
    <x v="2"/>
    <x v="2"/>
    <x v="0"/>
    <x v="1"/>
    <x v="0"/>
    <x v="0"/>
    <x v="2"/>
    <s v="2024-02-23"/>
    <x v="0"/>
    <n v="56000"/>
    <x v="0"/>
    <m/>
    <x v="0"/>
    <m/>
    <x v="6"/>
    <n v="100474914"/>
    <x v="0"/>
    <x v="0"/>
    <s v="Estágios Profissionais e Promoção de Emprego"/>
    <s v="ORI"/>
    <x v="0"/>
    <m/>
    <x v="0"/>
    <x v="0"/>
    <x v="0"/>
    <x v="0"/>
    <x v="0"/>
    <x v="0"/>
    <x v="0"/>
    <x v="0"/>
    <x v="0"/>
    <x v="0"/>
    <x v="0"/>
    <s v="Estágios Profissionais e Promoção de Emprego"/>
    <x v="0"/>
    <x v="0"/>
    <x v="0"/>
    <x v="0"/>
    <x v="1"/>
    <x v="0"/>
    <x v="0"/>
    <x v="0"/>
    <x v="0"/>
    <x v="0"/>
    <x v="0"/>
    <x v="0"/>
    <s v="Pagamento subsidio estágio referente ao mês de fevereiro 2024, conforme anexo."/>
  </r>
  <r>
    <x v="0"/>
    <n v="0"/>
    <n v="0"/>
    <n v="0"/>
    <n v="2900"/>
    <x v="4503"/>
    <x v="0"/>
    <x v="0"/>
    <x v="0"/>
    <s v="03.16.15"/>
    <x v="0"/>
    <x v="0"/>
    <x v="0"/>
    <s v="Direção Financeira"/>
    <s v="03.16.15"/>
    <s v="Direção Financeira"/>
    <s v="03.16.15"/>
    <x v="0"/>
    <x v="0"/>
    <x v="0"/>
    <x v="0"/>
    <x v="0"/>
    <x v="0"/>
    <x v="0"/>
    <x v="0"/>
    <x v="0"/>
    <s v="2024-01-08"/>
    <x v="0"/>
    <n v="2900"/>
    <x v="0"/>
    <m/>
    <x v="0"/>
    <m/>
    <x v="222"/>
    <n v="100479348"/>
    <x v="0"/>
    <x v="0"/>
    <s v="Direção Financeira"/>
    <s v="ORI"/>
    <x v="0"/>
    <m/>
    <x v="0"/>
    <x v="0"/>
    <x v="0"/>
    <x v="0"/>
    <x v="0"/>
    <x v="0"/>
    <x v="0"/>
    <x v="0"/>
    <x v="0"/>
    <x v="0"/>
    <x v="0"/>
    <s v="Direção Financeira"/>
    <x v="0"/>
    <x v="0"/>
    <x v="0"/>
    <x v="0"/>
    <x v="0"/>
    <x v="0"/>
    <x v="0"/>
    <x v="0"/>
    <x v="0"/>
    <x v="0"/>
    <x v="0"/>
    <x v="0"/>
    <s v="Pagamento a favor Loja Nuno Geral, para a aquisição de pneu o conserto da mota pertencente a CMSM, conforme a anexo."/>
  </r>
  <r>
    <x v="0"/>
    <n v="0"/>
    <n v="0"/>
    <n v="0"/>
    <n v="10000"/>
    <x v="4504"/>
    <x v="0"/>
    <x v="0"/>
    <x v="0"/>
    <s v="01.25.03.12"/>
    <x v="6"/>
    <x v="3"/>
    <x v="3"/>
    <s v="Emprego e Formação profissional"/>
    <s v="01.25.03"/>
    <s v="Emprego e Formação profissional"/>
    <s v="01.25.03"/>
    <x v="4"/>
    <x v="0"/>
    <x v="2"/>
    <x v="2"/>
    <x v="0"/>
    <x v="1"/>
    <x v="0"/>
    <x v="0"/>
    <x v="0"/>
    <s v="2024-01-10"/>
    <x v="0"/>
    <n v="10000"/>
    <x v="0"/>
    <m/>
    <x v="0"/>
    <m/>
    <x v="578"/>
    <n v="100476060"/>
    <x v="0"/>
    <x v="0"/>
    <s v="Estágios Profissionais e Promoção de Emprego"/>
    <s v="ORI"/>
    <x v="0"/>
    <m/>
    <x v="0"/>
    <x v="0"/>
    <x v="0"/>
    <x v="0"/>
    <x v="0"/>
    <x v="0"/>
    <x v="0"/>
    <x v="0"/>
    <x v="0"/>
    <x v="0"/>
    <x v="0"/>
    <s v="Estágios Profissionais e Promoção de Emprego"/>
    <x v="0"/>
    <x v="0"/>
    <x v="0"/>
    <x v="0"/>
    <x v="1"/>
    <x v="0"/>
    <x v="0"/>
    <x v="0"/>
    <x v="0"/>
    <x v="0"/>
    <x v="0"/>
    <x v="0"/>
    <s v="Apoio a favor da Sra. Josefa Correia Mendes, para aquisição de Kit de autoemprego promovendo atividades geradora de rendimento, conforme justificativo em anexo"/>
  </r>
  <r>
    <x v="1"/>
    <n v="0"/>
    <n v="0"/>
    <n v="0"/>
    <n v="338800"/>
    <x v="4505"/>
    <x v="0"/>
    <x v="0"/>
    <x v="0"/>
    <s v="01.27.01.09"/>
    <x v="57"/>
    <x v="1"/>
    <x v="1"/>
    <s v="Ordenamento território"/>
    <s v="01.27.01"/>
    <s v="Ordenamento território"/>
    <s v="01.27.01"/>
    <x v="46"/>
    <x v="0"/>
    <x v="0"/>
    <x v="0"/>
    <x v="0"/>
    <x v="1"/>
    <x v="1"/>
    <x v="0"/>
    <x v="0"/>
    <s v="2024-01-17"/>
    <x v="0"/>
    <n v="338800"/>
    <x v="0"/>
    <m/>
    <x v="0"/>
    <m/>
    <x v="342"/>
    <n v="100478784"/>
    <x v="0"/>
    <x v="0"/>
    <s v="Toponímia e Enumeração Policial"/>
    <s v="ORI"/>
    <x v="0"/>
    <s v="TRP"/>
    <x v="0"/>
    <x v="0"/>
    <x v="0"/>
    <x v="0"/>
    <x v="0"/>
    <x v="0"/>
    <x v="0"/>
    <x v="0"/>
    <x v="0"/>
    <x v="0"/>
    <x v="0"/>
    <s v="Toponímia e Enumeração Policial"/>
    <x v="0"/>
    <x v="0"/>
    <x v="0"/>
    <x v="0"/>
    <x v="1"/>
    <x v="0"/>
    <x v="0"/>
    <x v="0"/>
    <x v="0"/>
    <x v="0"/>
    <x v="0"/>
    <x v="0"/>
    <s v="Pagamento a favor da empresa ART &amp; LETRAS VANUSKA, referente a contrato de fornecimento de bens e serviços na área de toponímica no município de São Miguel, conforme copia de contrato em anexo."/>
  </r>
  <r>
    <x v="0"/>
    <n v="0"/>
    <n v="0"/>
    <n v="0"/>
    <n v="6800"/>
    <x v="4506"/>
    <x v="0"/>
    <x v="0"/>
    <x v="0"/>
    <s v="01.25.05.09"/>
    <x v="26"/>
    <x v="3"/>
    <x v="3"/>
    <s v="Saúde"/>
    <s v="01.25.05"/>
    <s v="Saúde"/>
    <s v="01.25.05"/>
    <x v="7"/>
    <x v="0"/>
    <x v="4"/>
    <x v="4"/>
    <x v="0"/>
    <x v="1"/>
    <x v="0"/>
    <x v="0"/>
    <x v="0"/>
    <s v="2024-01-18"/>
    <x v="0"/>
    <n v="6800"/>
    <x v="0"/>
    <m/>
    <x v="0"/>
    <m/>
    <x v="462"/>
    <n v="100478850"/>
    <x v="0"/>
    <x v="0"/>
    <s v="Apoio a Consultas de Especialidade e Medicamentos"/>
    <s v="ORI"/>
    <x v="0"/>
    <s v="ACE"/>
    <x v="0"/>
    <x v="0"/>
    <x v="0"/>
    <x v="0"/>
    <x v="0"/>
    <x v="0"/>
    <x v="0"/>
    <x v="0"/>
    <x v="0"/>
    <x v="0"/>
    <x v="0"/>
    <s v="Apoio a Consultas de Especialidade e Medicamentos"/>
    <x v="0"/>
    <x v="0"/>
    <x v="0"/>
    <x v="0"/>
    <x v="1"/>
    <x v="0"/>
    <x v="0"/>
    <x v="0"/>
    <x v="0"/>
    <x v="0"/>
    <x v="0"/>
    <x v="0"/>
    <s v="Pagamento para aquisição de óculos, a favor da Sra. Edna Varela, conforme proposta em anexo."/>
  </r>
  <r>
    <x v="0"/>
    <n v="0"/>
    <n v="0"/>
    <n v="0"/>
    <n v="1400"/>
    <x v="4507"/>
    <x v="0"/>
    <x v="0"/>
    <x v="0"/>
    <s v="03.16.15"/>
    <x v="0"/>
    <x v="0"/>
    <x v="0"/>
    <s v="Direção Financeira"/>
    <s v="03.16.15"/>
    <s v="Direção Financeira"/>
    <s v="03.16.15"/>
    <x v="3"/>
    <x v="0"/>
    <x v="0"/>
    <x v="1"/>
    <x v="0"/>
    <x v="0"/>
    <x v="0"/>
    <x v="0"/>
    <x v="0"/>
    <s v="2024-01-25"/>
    <x v="0"/>
    <n v="1400"/>
    <x v="0"/>
    <m/>
    <x v="0"/>
    <m/>
    <x v="174"/>
    <n v="100476021"/>
    <x v="0"/>
    <x v="0"/>
    <s v="Direção Financeira"/>
    <s v="ORI"/>
    <x v="0"/>
    <m/>
    <x v="0"/>
    <x v="0"/>
    <x v="0"/>
    <x v="0"/>
    <x v="0"/>
    <x v="0"/>
    <x v="0"/>
    <x v="0"/>
    <x v="0"/>
    <x v="0"/>
    <x v="0"/>
    <s v="Direção Financeira"/>
    <x v="0"/>
    <x v="0"/>
    <x v="0"/>
    <x v="0"/>
    <x v="0"/>
    <x v="0"/>
    <x v="0"/>
    <x v="0"/>
    <x v="0"/>
    <x v="0"/>
    <x v="0"/>
    <x v="0"/>
    <s v="Ajuda de custo a favor do senhor Edmilson Tavares pela sua deslocação a Praia no dia 22 de janeiro em missão oficial de serviço, conforme anexo."/>
  </r>
  <r>
    <x v="0"/>
    <n v="0"/>
    <n v="0"/>
    <n v="0"/>
    <n v="104200"/>
    <x v="4508"/>
    <x v="0"/>
    <x v="0"/>
    <x v="0"/>
    <s v="01.25.01.10"/>
    <x v="33"/>
    <x v="3"/>
    <x v="3"/>
    <s v="Educação"/>
    <s v="01.25.01"/>
    <s v="Educação"/>
    <s v="01.25.01"/>
    <x v="4"/>
    <x v="0"/>
    <x v="2"/>
    <x v="2"/>
    <x v="0"/>
    <x v="1"/>
    <x v="0"/>
    <x v="0"/>
    <x v="0"/>
    <s v="2024-01-26"/>
    <x v="0"/>
    <n v="104200"/>
    <x v="0"/>
    <m/>
    <x v="0"/>
    <m/>
    <x v="27"/>
    <n v="100479096"/>
    <x v="0"/>
    <x v="0"/>
    <s v="Transporte escolar"/>
    <s v="ORI"/>
    <x v="0"/>
    <m/>
    <x v="0"/>
    <x v="0"/>
    <x v="0"/>
    <x v="0"/>
    <x v="0"/>
    <x v="0"/>
    <x v="0"/>
    <x v="0"/>
    <x v="0"/>
    <x v="0"/>
    <x v="0"/>
    <s v="Transporte escolar"/>
    <x v="0"/>
    <x v="0"/>
    <x v="0"/>
    <x v="0"/>
    <x v="1"/>
    <x v="0"/>
    <x v="0"/>
    <x v="0"/>
    <x v="0"/>
    <x v="0"/>
    <x v="0"/>
    <x v="0"/>
    <s v="Pagamento referente a aquisição de junta de descarbonização de Tayota Dina 280 e bomba de agua a viatura IVECO ST-89-TL afetos aos transporte escolar, CMSM, conforme anexo."/>
  </r>
  <r>
    <x v="0"/>
    <n v="0"/>
    <n v="0"/>
    <n v="0"/>
    <n v="17070"/>
    <x v="4509"/>
    <x v="0"/>
    <x v="0"/>
    <x v="0"/>
    <s v="01.27.02.11"/>
    <x v="18"/>
    <x v="1"/>
    <x v="1"/>
    <s v="Saneamento básico"/>
    <s v="01.27.02"/>
    <s v="Saneamento básico"/>
    <s v="01.27.02"/>
    <x v="4"/>
    <x v="0"/>
    <x v="2"/>
    <x v="2"/>
    <x v="0"/>
    <x v="1"/>
    <x v="0"/>
    <x v="0"/>
    <x v="0"/>
    <s v="2024-01-31"/>
    <x v="0"/>
    <n v="17070"/>
    <x v="0"/>
    <m/>
    <x v="0"/>
    <m/>
    <x v="6"/>
    <n v="100474914"/>
    <x v="0"/>
    <x v="0"/>
    <s v="Reforço do saneamento básico"/>
    <s v="ORI"/>
    <x v="0"/>
    <m/>
    <x v="0"/>
    <x v="0"/>
    <x v="0"/>
    <x v="0"/>
    <x v="0"/>
    <x v="0"/>
    <x v="0"/>
    <x v="0"/>
    <x v="0"/>
    <x v="0"/>
    <x v="0"/>
    <s v="Reforço do saneamento básico"/>
    <x v="0"/>
    <x v="0"/>
    <x v="0"/>
    <x v="0"/>
    <x v="1"/>
    <x v="0"/>
    <x v="0"/>
    <x v="0"/>
    <x v="0"/>
    <x v="0"/>
    <x v="0"/>
    <x v="0"/>
    <s v="Pagamento de horas extras pelos serviços prestado em reforço saneamento básico referente a janeiro 2024, conforme folha em anexo."/>
  </r>
  <r>
    <x v="1"/>
    <n v="0"/>
    <n v="0"/>
    <n v="0"/>
    <n v="113538"/>
    <x v="4510"/>
    <x v="0"/>
    <x v="0"/>
    <x v="0"/>
    <s v="01.27.06.42"/>
    <x v="22"/>
    <x v="1"/>
    <x v="1"/>
    <s v="Requalificação Urbana e habitação"/>
    <s v="01.27.06"/>
    <s v="Requalificação Urbana e habitação"/>
    <s v="01.27.06"/>
    <x v="1"/>
    <x v="0"/>
    <x v="0"/>
    <x v="0"/>
    <x v="0"/>
    <x v="1"/>
    <x v="1"/>
    <x v="0"/>
    <x v="2"/>
    <s v="2024-02-02"/>
    <x v="0"/>
    <n v="113538"/>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de relvado sintético de Manguinho, conforme anexo. "/>
  </r>
  <r>
    <x v="0"/>
    <n v="0"/>
    <n v="0"/>
    <n v="0"/>
    <n v="5337"/>
    <x v="4511"/>
    <x v="0"/>
    <x v="0"/>
    <x v="0"/>
    <s v="03.16.15"/>
    <x v="0"/>
    <x v="0"/>
    <x v="0"/>
    <s v="Direção Financeira"/>
    <s v="03.16.15"/>
    <s v="Direção Financeira"/>
    <s v="03.16.15"/>
    <x v="50"/>
    <x v="0"/>
    <x v="2"/>
    <x v="11"/>
    <x v="0"/>
    <x v="0"/>
    <x v="0"/>
    <x v="0"/>
    <x v="2"/>
    <s v="2024-02-16"/>
    <x v="0"/>
    <n v="5337"/>
    <x v="0"/>
    <m/>
    <x v="0"/>
    <m/>
    <x v="76"/>
    <n v="100394431"/>
    <x v="0"/>
    <x v="0"/>
    <s v="Direção Financeira"/>
    <s v="ORI"/>
    <x v="0"/>
    <m/>
    <x v="0"/>
    <x v="0"/>
    <x v="0"/>
    <x v="0"/>
    <x v="0"/>
    <x v="0"/>
    <x v="0"/>
    <x v="0"/>
    <x v="0"/>
    <x v="0"/>
    <x v="0"/>
    <s v="Direção Financeira"/>
    <x v="0"/>
    <x v="0"/>
    <x v="0"/>
    <x v="0"/>
    <x v="0"/>
    <x v="0"/>
    <x v="0"/>
    <x v="0"/>
    <x v="0"/>
    <x v="0"/>
    <x v="0"/>
    <x v="0"/>
    <s v="Pagamento seguro automóvel, conforme proposta em anexo. "/>
  </r>
  <r>
    <x v="1"/>
    <n v="0"/>
    <n v="0"/>
    <n v="0"/>
    <n v="18000"/>
    <x v="4512"/>
    <x v="0"/>
    <x v="0"/>
    <x v="0"/>
    <s v="01.28.01.08"/>
    <x v="15"/>
    <x v="4"/>
    <x v="5"/>
    <s v="Habitação Social"/>
    <s v="01.28.01"/>
    <s v="Habitação Social"/>
    <s v="01.28.01"/>
    <x v="1"/>
    <x v="0"/>
    <x v="0"/>
    <x v="0"/>
    <x v="0"/>
    <x v="1"/>
    <x v="1"/>
    <x v="0"/>
    <x v="1"/>
    <s v="2024-03-01"/>
    <x v="0"/>
    <n v="18000"/>
    <x v="0"/>
    <m/>
    <x v="0"/>
    <m/>
    <x v="579"/>
    <n v="100477546"/>
    <x v="0"/>
    <x v="0"/>
    <s v="Habitações Sociais"/>
    <s v="ORI"/>
    <x v="0"/>
    <s v="HS"/>
    <x v="0"/>
    <x v="0"/>
    <x v="0"/>
    <x v="0"/>
    <x v="0"/>
    <x v="0"/>
    <x v="0"/>
    <x v="0"/>
    <x v="0"/>
    <x v="0"/>
    <x v="0"/>
    <s v="Habitações Sociais"/>
    <x v="0"/>
    <x v="0"/>
    <x v="0"/>
    <x v="0"/>
    <x v="1"/>
    <x v="0"/>
    <x v="0"/>
    <x v="0"/>
    <x v="0"/>
    <x v="0"/>
    <x v="0"/>
    <x v="0"/>
    <s v="Pagamento a favor Just Obras-Engenharia &amp;Construção, referente a fornecimento de mão de obra e de betoneira na habitação da Sra. Ana Maria Mendes Semedo, conforme anexo."/>
  </r>
  <r>
    <x v="1"/>
    <n v="0"/>
    <n v="0"/>
    <n v="0"/>
    <n v="41948"/>
    <x v="4513"/>
    <x v="0"/>
    <x v="0"/>
    <x v="0"/>
    <s v="01.28.01.08"/>
    <x v="15"/>
    <x v="4"/>
    <x v="5"/>
    <s v="Habitação Social"/>
    <s v="01.28.01"/>
    <s v="Habitação Social"/>
    <s v="01.28.01"/>
    <x v="1"/>
    <x v="0"/>
    <x v="0"/>
    <x v="0"/>
    <x v="0"/>
    <x v="1"/>
    <x v="1"/>
    <x v="0"/>
    <x v="1"/>
    <s v="2024-03-01"/>
    <x v="0"/>
    <n v="41948"/>
    <x v="0"/>
    <m/>
    <x v="0"/>
    <m/>
    <x v="128"/>
    <n v="100477455"/>
    <x v="0"/>
    <x v="0"/>
    <s v="Habitações Sociais"/>
    <s v="ORI"/>
    <x v="0"/>
    <s v="HS"/>
    <x v="0"/>
    <x v="0"/>
    <x v="0"/>
    <x v="0"/>
    <x v="0"/>
    <x v="0"/>
    <x v="0"/>
    <x v="0"/>
    <x v="0"/>
    <x v="0"/>
    <x v="0"/>
    <s v="Habitações Sociais"/>
    <x v="0"/>
    <x v="0"/>
    <x v="0"/>
    <x v="0"/>
    <x v="1"/>
    <x v="0"/>
    <x v="0"/>
    <x v="0"/>
    <x v="0"/>
    <x v="0"/>
    <x v="0"/>
    <x v="0"/>
    <s v="Pagamento 50% da proposta a favor Domingos Varela de Oliveira, a fabrico de portas e janelas para a habitação da Sra. Donita Mendes Pereira, conforme anexo.  "/>
  </r>
  <r>
    <x v="1"/>
    <n v="0"/>
    <n v="0"/>
    <n v="0"/>
    <n v="275600"/>
    <x v="4514"/>
    <x v="0"/>
    <x v="0"/>
    <x v="0"/>
    <s v="03.16.15"/>
    <x v="0"/>
    <x v="0"/>
    <x v="0"/>
    <s v="Direção Financeira"/>
    <s v="03.16.15"/>
    <s v="Direção Financeira"/>
    <s v="03.16.15"/>
    <x v="55"/>
    <x v="0"/>
    <x v="0"/>
    <x v="0"/>
    <x v="0"/>
    <x v="0"/>
    <x v="1"/>
    <x v="0"/>
    <x v="1"/>
    <s v="2024-03-13"/>
    <x v="0"/>
    <n v="275600"/>
    <x v="0"/>
    <m/>
    <x v="0"/>
    <m/>
    <x v="580"/>
    <n v="100478928"/>
    <x v="0"/>
    <x v="0"/>
    <s v="Direção Financeira"/>
    <s v="ORI"/>
    <x v="0"/>
    <m/>
    <x v="0"/>
    <x v="0"/>
    <x v="0"/>
    <x v="0"/>
    <x v="0"/>
    <x v="0"/>
    <x v="0"/>
    <x v="0"/>
    <x v="0"/>
    <x v="0"/>
    <x v="0"/>
    <s v="Direção Financeira"/>
    <x v="0"/>
    <x v="0"/>
    <x v="0"/>
    <x v="0"/>
    <x v="0"/>
    <x v="0"/>
    <x v="0"/>
    <x v="0"/>
    <x v="0"/>
    <x v="0"/>
    <x v="0"/>
    <x v="0"/>
    <s v="Liquidação do contrato a favor da Empresa Semedo Semedo Construções e Feiras, referente a empreitada de obra de calcetamento da estrada de Palha Carga, conforme anexo "/>
  </r>
  <r>
    <x v="0"/>
    <n v="0"/>
    <n v="0"/>
    <n v="0"/>
    <n v="2070"/>
    <x v="4515"/>
    <x v="0"/>
    <x v="1"/>
    <x v="0"/>
    <s v="80.02.01"/>
    <x v="2"/>
    <x v="2"/>
    <x v="2"/>
    <s v="Retenções Iur"/>
    <s v="80.02.01"/>
    <s v="Retenções Iur"/>
    <s v="80.02.01"/>
    <x v="2"/>
    <x v="0"/>
    <x v="1"/>
    <x v="0"/>
    <x v="1"/>
    <x v="2"/>
    <x v="2"/>
    <x v="0"/>
    <x v="1"/>
    <s v="2024-03-01"/>
    <x v="0"/>
    <n v="2070"/>
    <x v="0"/>
    <m/>
    <x v="0"/>
    <m/>
    <x v="2"/>
    <n v="100474696"/>
    <x v="0"/>
    <x v="0"/>
    <s v="Retenções Iur"/>
    <s v="ORI"/>
    <x v="0"/>
    <s v="RIUR"/>
    <x v="0"/>
    <x v="0"/>
    <x v="0"/>
    <x v="0"/>
    <x v="0"/>
    <x v="0"/>
    <x v="0"/>
    <x v="0"/>
    <x v="0"/>
    <x v="0"/>
    <x v="0"/>
    <s v="Retenções Iur"/>
    <x v="0"/>
    <x v="0"/>
    <x v="0"/>
    <x v="0"/>
    <x v="2"/>
    <x v="0"/>
    <x v="0"/>
    <x v="0"/>
    <x v="0"/>
    <x v="1"/>
    <x v="0"/>
    <x v="0"/>
    <s v="RETENCAO OT"/>
  </r>
  <r>
    <x v="0"/>
    <n v="0"/>
    <n v="0"/>
    <n v="0"/>
    <n v="3000"/>
    <x v="4516"/>
    <x v="0"/>
    <x v="0"/>
    <x v="0"/>
    <s v="01.25.01.09"/>
    <x v="62"/>
    <x v="3"/>
    <x v="3"/>
    <s v="Educação"/>
    <s v="01.25.01"/>
    <s v="Educação"/>
    <s v="01.25.01"/>
    <x v="4"/>
    <x v="0"/>
    <x v="2"/>
    <x v="2"/>
    <x v="0"/>
    <x v="1"/>
    <x v="0"/>
    <x v="0"/>
    <x v="1"/>
    <s v="2024-03-18"/>
    <x v="0"/>
    <n v="3000"/>
    <x v="0"/>
    <m/>
    <x v="0"/>
    <m/>
    <x v="581"/>
    <n v="100479614"/>
    <x v="0"/>
    <x v="0"/>
    <s v="Apoio pre escolar"/>
    <s v="ORI"/>
    <x v="0"/>
    <m/>
    <x v="0"/>
    <x v="0"/>
    <x v="0"/>
    <x v="0"/>
    <x v="0"/>
    <x v="0"/>
    <x v="0"/>
    <x v="0"/>
    <x v="0"/>
    <x v="0"/>
    <x v="0"/>
    <s v="Apoio pre escolar"/>
    <x v="0"/>
    <x v="0"/>
    <x v="0"/>
    <x v="0"/>
    <x v="1"/>
    <x v="0"/>
    <x v="0"/>
    <x v="0"/>
    <x v="0"/>
    <x v="0"/>
    <x v="0"/>
    <x v="0"/>
    <s v="Apoio para  reforço de lanche no jardim infantil de Veneza, conforme anexo."/>
  </r>
  <r>
    <x v="1"/>
    <n v="0"/>
    <n v="0"/>
    <n v="0"/>
    <n v="207967"/>
    <x v="4517"/>
    <x v="0"/>
    <x v="0"/>
    <x v="0"/>
    <s v="01.27.06.80"/>
    <x v="1"/>
    <x v="1"/>
    <x v="1"/>
    <s v="Requalificação Urbana e habitação"/>
    <s v="01.27.06"/>
    <s v="Requalificação Urbana e habitação"/>
    <s v="01.27.06"/>
    <x v="1"/>
    <x v="0"/>
    <x v="0"/>
    <x v="0"/>
    <x v="0"/>
    <x v="1"/>
    <x v="1"/>
    <x v="0"/>
    <x v="1"/>
    <s v="2024-03-25"/>
    <x v="0"/>
    <n v="207967"/>
    <x v="0"/>
    <m/>
    <x v="0"/>
    <m/>
    <x v="1"/>
    <n v="100476920"/>
    <x v="0"/>
    <x v="0"/>
    <s v="Requalificação Urbana de Veneza"/>
    <s v="ORI"/>
    <x v="0"/>
    <m/>
    <x v="0"/>
    <x v="0"/>
    <x v="0"/>
    <x v="0"/>
    <x v="0"/>
    <x v="0"/>
    <x v="0"/>
    <x v="0"/>
    <x v="0"/>
    <x v="0"/>
    <x v="0"/>
    <s v="Requalificação Urbana de Veneza"/>
    <x v="0"/>
    <x v="0"/>
    <x v="0"/>
    <x v="0"/>
    <x v="1"/>
    <x v="0"/>
    <x v="0"/>
    <x v="0"/>
    <x v="0"/>
    <x v="0"/>
    <x v="0"/>
    <x v="0"/>
    <s v="Pagamento referente a aquisição de combustíveis para a  viatura destinados as obras de requalificação urbana e ambiental da praia de Veneza, conforme anexo."/>
  </r>
  <r>
    <x v="0"/>
    <n v="0"/>
    <n v="0"/>
    <n v="0"/>
    <n v="10500"/>
    <x v="4518"/>
    <x v="0"/>
    <x v="0"/>
    <x v="0"/>
    <s v="01.25.05.12"/>
    <x v="10"/>
    <x v="3"/>
    <x v="3"/>
    <s v="Saúde"/>
    <s v="01.25.05"/>
    <s v="Saúde"/>
    <s v="01.25.05"/>
    <x v="7"/>
    <x v="0"/>
    <x v="4"/>
    <x v="4"/>
    <x v="0"/>
    <x v="1"/>
    <x v="0"/>
    <x v="0"/>
    <x v="1"/>
    <s v="2024-03-26"/>
    <x v="0"/>
    <n v="10500"/>
    <x v="0"/>
    <m/>
    <x v="0"/>
    <m/>
    <x v="6"/>
    <n v="100474914"/>
    <x v="0"/>
    <x v="0"/>
    <s v="Promoção e Inclusão Social"/>
    <s v="ORI"/>
    <x v="0"/>
    <m/>
    <x v="0"/>
    <x v="0"/>
    <x v="0"/>
    <x v="0"/>
    <x v="0"/>
    <x v="0"/>
    <x v="0"/>
    <x v="0"/>
    <x v="0"/>
    <x v="0"/>
    <x v="0"/>
    <s v="Promoção e Inclusão Social"/>
    <x v="0"/>
    <x v="0"/>
    <x v="0"/>
    <x v="0"/>
    <x v="1"/>
    <x v="0"/>
    <x v="0"/>
    <x v="0"/>
    <x v="0"/>
    <x v="0"/>
    <x v="0"/>
    <x v="0"/>
    <s v="Pagamento a favor da Tesouraria Municipal, para a aquisições de 7 pó de cortinado para o centro de apoio a vitima da CMSM, conforme anexo."/>
  </r>
  <r>
    <x v="0"/>
    <n v="0"/>
    <n v="0"/>
    <n v="0"/>
    <n v="2583"/>
    <x v="4519"/>
    <x v="0"/>
    <x v="1"/>
    <x v="0"/>
    <s v="03.03.10"/>
    <x v="8"/>
    <x v="0"/>
    <x v="4"/>
    <s v="Receitas Da Câmara"/>
    <s v="03.03.10"/>
    <s v="Receitas Da Câmara"/>
    <s v="03.03.10"/>
    <x v="9"/>
    <x v="0"/>
    <x v="3"/>
    <x v="3"/>
    <x v="0"/>
    <x v="0"/>
    <x v="2"/>
    <x v="0"/>
    <x v="1"/>
    <s v="2024-03-25"/>
    <x v="0"/>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00"/>
    <x v="4520"/>
    <x v="0"/>
    <x v="1"/>
    <x v="0"/>
    <s v="03.03.10"/>
    <x v="8"/>
    <x v="0"/>
    <x v="4"/>
    <s v="Receitas Da Câmara"/>
    <s v="03.03.10"/>
    <s v="Receitas Da Câmara"/>
    <s v="03.03.10"/>
    <x v="17"/>
    <x v="0"/>
    <x v="3"/>
    <x v="3"/>
    <x v="0"/>
    <x v="0"/>
    <x v="2"/>
    <x v="0"/>
    <x v="1"/>
    <s v="2024-03-25"/>
    <x v="0"/>
    <n v="2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4521"/>
    <x v="0"/>
    <x v="1"/>
    <x v="0"/>
    <s v="03.03.10"/>
    <x v="8"/>
    <x v="0"/>
    <x v="4"/>
    <s v="Receitas Da Câmara"/>
    <s v="03.03.10"/>
    <s v="Receitas Da Câmara"/>
    <s v="03.03.10"/>
    <x v="26"/>
    <x v="0"/>
    <x v="3"/>
    <x v="3"/>
    <x v="0"/>
    <x v="0"/>
    <x v="2"/>
    <x v="0"/>
    <x v="1"/>
    <s v="2024-03-25"/>
    <x v="0"/>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50"/>
    <x v="4522"/>
    <x v="0"/>
    <x v="1"/>
    <x v="0"/>
    <s v="03.03.10"/>
    <x v="8"/>
    <x v="0"/>
    <x v="4"/>
    <s v="Receitas Da Câmara"/>
    <s v="03.03.10"/>
    <s v="Receitas Da Câmara"/>
    <s v="03.03.10"/>
    <x v="13"/>
    <x v="0"/>
    <x v="3"/>
    <x v="3"/>
    <x v="0"/>
    <x v="0"/>
    <x v="2"/>
    <x v="0"/>
    <x v="1"/>
    <s v="2024-03-25"/>
    <x v="0"/>
    <n v="60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50"/>
    <x v="4523"/>
    <x v="0"/>
    <x v="1"/>
    <x v="0"/>
    <s v="03.03.10"/>
    <x v="8"/>
    <x v="0"/>
    <x v="4"/>
    <s v="Receitas Da Câmara"/>
    <s v="03.03.10"/>
    <s v="Receitas Da Câmara"/>
    <s v="03.03.10"/>
    <x v="10"/>
    <x v="0"/>
    <x v="3"/>
    <x v="3"/>
    <x v="0"/>
    <x v="0"/>
    <x v="2"/>
    <x v="0"/>
    <x v="1"/>
    <s v="2024-03-25"/>
    <x v="0"/>
    <n v="3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6"/>
    <x v="4524"/>
    <x v="0"/>
    <x v="1"/>
    <x v="0"/>
    <s v="03.03.10"/>
    <x v="8"/>
    <x v="0"/>
    <x v="4"/>
    <s v="Receitas Da Câmara"/>
    <s v="03.03.10"/>
    <s v="Receitas Da Câmara"/>
    <s v="03.03.10"/>
    <x v="25"/>
    <x v="0"/>
    <x v="3"/>
    <x v="3"/>
    <x v="0"/>
    <x v="0"/>
    <x v="2"/>
    <x v="0"/>
    <x v="1"/>
    <s v="2024-03-25"/>
    <x v="0"/>
    <n v="65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0"/>
    <x v="4525"/>
    <x v="0"/>
    <x v="1"/>
    <x v="0"/>
    <s v="03.03.10"/>
    <x v="8"/>
    <x v="0"/>
    <x v="4"/>
    <s v="Receitas Da Câmara"/>
    <s v="03.03.10"/>
    <s v="Receitas Da Câmara"/>
    <s v="03.03.10"/>
    <x v="6"/>
    <x v="0"/>
    <x v="3"/>
    <x v="3"/>
    <x v="0"/>
    <x v="0"/>
    <x v="2"/>
    <x v="0"/>
    <x v="1"/>
    <s v="2024-03-25"/>
    <x v="0"/>
    <n v="1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300"/>
    <x v="4526"/>
    <x v="0"/>
    <x v="1"/>
    <x v="0"/>
    <s v="03.03.10"/>
    <x v="8"/>
    <x v="0"/>
    <x v="4"/>
    <s v="Receitas Da Câmara"/>
    <s v="03.03.10"/>
    <s v="Receitas Da Câmara"/>
    <s v="03.03.10"/>
    <x v="42"/>
    <x v="0"/>
    <x v="3"/>
    <x v="3"/>
    <x v="0"/>
    <x v="0"/>
    <x v="2"/>
    <x v="0"/>
    <x v="1"/>
    <s v="2024-03-25"/>
    <x v="0"/>
    <n v="29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00"/>
    <x v="4527"/>
    <x v="0"/>
    <x v="1"/>
    <x v="0"/>
    <s v="03.03.10"/>
    <x v="8"/>
    <x v="0"/>
    <x v="4"/>
    <s v="Receitas Da Câmara"/>
    <s v="03.03.10"/>
    <s v="Receitas Da Câmara"/>
    <s v="03.03.10"/>
    <x v="11"/>
    <x v="0"/>
    <x v="0"/>
    <x v="5"/>
    <x v="0"/>
    <x v="0"/>
    <x v="2"/>
    <x v="0"/>
    <x v="1"/>
    <s v="2024-03-25"/>
    <x v="0"/>
    <n v="8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
    <x v="4528"/>
    <x v="0"/>
    <x v="1"/>
    <x v="0"/>
    <s v="03.03.10"/>
    <x v="8"/>
    <x v="0"/>
    <x v="4"/>
    <s v="Receitas Da Câmara"/>
    <s v="03.03.10"/>
    <s v="Receitas Da Câmara"/>
    <s v="03.03.10"/>
    <x v="8"/>
    <x v="0"/>
    <x v="3"/>
    <x v="3"/>
    <x v="0"/>
    <x v="0"/>
    <x v="2"/>
    <x v="0"/>
    <x v="1"/>
    <s v="2024-03-25"/>
    <x v="0"/>
    <n v="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224"/>
    <x v="4529"/>
    <x v="0"/>
    <x v="1"/>
    <x v="0"/>
    <s v="03.03.10"/>
    <x v="8"/>
    <x v="0"/>
    <x v="4"/>
    <s v="Receitas Da Câmara"/>
    <s v="03.03.10"/>
    <s v="Receitas Da Câmara"/>
    <s v="03.03.10"/>
    <x v="18"/>
    <x v="0"/>
    <x v="0"/>
    <x v="0"/>
    <x v="0"/>
    <x v="0"/>
    <x v="2"/>
    <x v="0"/>
    <x v="1"/>
    <s v="2024-03-25"/>
    <x v="0"/>
    <n v="8722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75"/>
    <x v="4530"/>
    <x v="0"/>
    <x v="1"/>
    <x v="0"/>
    <s v="03.03.10"/>
    <x v="8"/>
    <x v="0"/>
    <x v="4"/>
    <s v="Receitas Da Câmara"/>
    <s v="03.03.10"/>
    <s v="Receitas Da Câmara"/>
    <s v="03.03.10"/>
    <x v="12"/>
    <x v="0"/>
    <x v="3"/>
    <x v="3"/>
    <x v="0"/>
    <x v="0"/>
    <x v="2"/>
    <x v="0"/>
    <x v="1"/>
    <s v="2024-03-26"/>
    <x v="0"/>
    <n v="81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30"/>
    <x v="4531"/>
    <x v="0"/>
    <x v="1"/>
    <x v="0"/>
    <s v="03.03.10"/>
    <x v="8"/>
    <x v="0"/>
    <x v="4"/>
    <s v="Receitas Da Câmara"/>
    <s v="03.03.10"/>
    <s v="Receitas Da Câmara"/>
    <s v="03.03.10"/>
    <x v="13"/>
    <x v="0"/>
    <x v="3"/>
    <x v="3"/>
    <x v="0"/>
    <x v="0"/>
    <x v="2"/>
    <x v="0"/>
    <x v="1"/>
    <s v="2024-03-26"/>
    <x v="0"/>
    <n v="34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300"/>
    <x v="4532"/>
    <x v="0"/>
    <x v="1"/>
    <x v="0"/>
    <s v="03.03.10"/>
    <x v="8"/>
    <x v="0"/>
    <x v="4"/>
    <s v="Receitas Da Câmara"/>
    <s v="03.03.10"/>
    <s v="Receitas Da Câmara"/>
    <s v="03.03.10"/>
    <x v="11"/>
    <x v="0"/>
    <x v="0"/>
    <x v="5"/>
    <x v="0"/>
    <x v="0"/>
    <x v="2"/>
    <x v="0"/>
    <x v="1"/>
    <s v="2024-03-26"/>
    <x v="0"/>
    <n v="16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50"/>
    <x v="4533"/>
    <x v="0"/>
    <x v="1"/>
    <x v="0"/>
    <s v="03.03.10"/>
    <x v="8"/>
    <x v="0"/>
    <x v="4"/>
    <s v="Receitas Da Câmara"/>
    <s v="03.03.10"/>
    <s v="Receitas Da Câmara"/>
    <s v="03.03.10"/>
    <x v="10"/>
    <x v="0"/>
    <x v="3"/>
    <x v="3"/>
    <x v="0"/>
    <x v="0"/>
    <x v="2"/>
    <x v="0"/>
    <x v="1"/>
    <s v="2024-03-26"/>
    <x v="0"/>
    <n v="2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23"/>
    <x v="4534"/>
    <x v="0"/>
    <x v="1"/>
    <x v="0"/>
    <s v="03.03.10"/>
    <x v="8"/>
    <x v="0"/>
    <x v="4"/>
    <s v="Receitas Da Câmara"/>
    <s v="03.03.10"/>
    <s v="Receitas Da Câmara"/>
    <s v="03.03.10"/>
    <x v="9"/>
    <x v="0"/>
    <x v="3"/>
    <x v="3"/>
    <x v="0"/>
    <x v="0"/>
    <x v="2"/>
    <x v="0"/>
    <x v="1"/>
    <s v="2024-03-26"/>
    <x v="0"/>
    <n v="26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404"/>
    <x v="4535"/>
    <x v="0"/>
    <x v="1"/>
    <x v="0"/>
    <s v="03.03.10"/>
    <x v="8"/>
    <x v="0"/>
    <x v="4"/>
    <s v="Receitas Da Câmara"/>
    <s v="03.03.10"/>
    <s v="Receitas Da Câmara"/>
    <s v="03.03.10"/>
    <x v="18"/>
    <x v="0"/>
    <x v="0"/>
    <x v="0"/>
    <x v="0"/>
    <x v="0"/>
    <x v="2"/>
    <x v="0"/>
    <x v="1"/>
    <s v="2024-03-26"/>
    <x v="0"/>
    <n v="6240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4536"/>
    <x v="0"/>
    <x v="1"/>
    <x v="0"/>
    <s v="03.03.10"/>
    <x v="8"/>
    <x v="0"/>
    <x v="4"/>
    <s v="Receitas Da Câmara"/>
    <s v="03.03.10"/>
    <s v="Receitas Da Câmara"/>
    <s v="03.03.10"/>
    <x v="8"/>
    <x v="0"/>
    <x v="3"/>
    <x v="3"/>
    <x v="0"/>
    <x v="0"/>
    <x v="2"/>
    <x v="0"/>
    <x v="1"/>
    <s v="2024-03-26"/>
    <x v="0"/>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600"/>
    <x v="4537"/>
    <x v="0"/>
    <x v="1"/>
    <x v="0"/>
    <s v="03.03.10"/>
    <x v="8"/>
    <x v="0"/>
    <x v="4"/>
    <s v="Receitas Da Câmara"/>
    <s v="03.03.10"/>
    <s v="Receitas Da Câmara"/>
    <s v="03.03.10"/>
    <x v="6"/>
    <x v="0"/>
    <x v="3"/>
    <x v="3"/>
    <x v="0"/>
    <x v="0"/>
    <x v="2"/>
    <x v="0"/>
    <x v="1"/>
    <s v="2024-03-26"/>
    <x v="0"/>
    <n v="8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4538"/>
    <x v="0"/>
    <x v="1"/>
    <x v="0"/>
    <s v="03.03.10"/>
    <x v="8"/>
    <x v="0"/>
    <x v="4"/>
    <s v="Receitas Da Câmara"/>
    <s v="03.03.10"/>
    <s v="Receitas Da Câmara"/>
    <s v="03.03.10"/>
    <x v="19"/>
    <x v="0"/>
    <x v="3"/>
    <x v="6"/>
    <x v="0"/>
    <x v="0"/>
    <x v="2"/>
    <x v="0"/>
    <x v="1"/>
    <s v="2024-03-27"/>
    <x v="0"/>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
    <x v="4539"/>
    <x v="0"/>
    <x v="1"/>
    <x v="0"/>
    <s v="03.03.10"/>
    <x v="8"/>
    <x v="0"/>
    <x v="4"/>
    <s v="Receitas Da Câmara"/>
    <s v="03.03.10"/>
    <s v="Receitas Da Câmara"/>
    <s v="03.03.10"/>
    <x v="8"/>
    <x v="0"/>
    <x v="3"/>
    <x v="3"/>
    <x v="0"/>
    <x v="0"/>
    <x v="2"/>
    <x v="0"/>
    <x v="1"/>
    <s v="2024-03-27"/>
    <x v="0"/>
    <n v="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0"/>
    <x v="4540"/>
    <x v="0"/>
    <x v="1"/>
    <x v="0"/>
    <s v="03.03.10"/>
    <x v="8"/>
    <x v="0"/>
    <x v="4"/>
    <s v="Receitas Da Câmara"/>
    <s v="03.03.10"/>
    <s v="Receitas Da Câmara"/>
    <s v="03.03.10"/>
    <x v="10"/>
    <x v="0"/>
    <x v="3"/>
    <x v="3"/>
    <x v="0"/>
    <x v="0"/>
    <x v="2"/>
    <x v="0"/>
    <x v="1"/>
    <s v="2024-03-27"/>
    <x v="0"/>
    <n v="2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10"/>
    <x v="4541"/>
    <x v="0"/>
    <x v="1"/>
    <x v="0"/>
    <s v="03.03.10"/>
    <x v="8"/>
    <x v="0"/>
    <x v="4"/>
    <s v="Receitas Da Câmara"/>
    <s v="03.03.10"/>
    <s v="Receitas Da Câmara"/>
    <s v="03.03.10"/>
    <x v="13"/>
    <x v="0"/>
    <x v="3"/>
    <x v="3"/>
    <x v="0"/>
    <x v="0"/>
    <x v="2"/>
    <x v="0"/>
    <x v="1"/>
    <s v="2024-03-27"/>
    <x v="0"/>
    <n v="30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00"/>
    <x v="4542"/>
    <x v="0"/>
    <x v="1"/>
    <x v="0"/>
    <s v="03.03.10"/>
    <x v="8"/>
    <x v="0"/>
    <x v="4"/>
    <s v="Receitas Da Câmara"/>
    <s v="03.03.10"/>
    <s v="Receitas Da Câmara"/>
    <s v="03.03.10"/>
    <x v="11"/>
    <x v="0"/>
    <x v="0"/>
    <x v="5"/>
    <x v="0"/>
    <x v="0"/>
    <x v="2"/>
    <x v="0"/>
    <x v="1"/>
    <s v="2024-03-27"/>
    <x v="0"/>
    <n v="6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205"/>
    <x v="4543"/>
    <x v="0"/>
    <x v="1"/>
    <x v="0"/>
    <s v="03.03.10"/>
    <x v="8"/>
    <x v="0"/>
    <x v="4"/>
    <s v="Receitas Da Câmara"/>
    <s v="03.03.10"/>
    <s v="Receitas Da Câmara"/>
    <s v="03.03.10"/>
    <x v="18"/>
    <x v="0"/>
    <x v="0"/>
    <x v="0"/>
    <x v="0"/>
    <x v="0"/>
    <x v="2"/>
    <x v="0"/>
    <x v="1"/>
    <s v="2024-03-27"/>
    <x v="0"/>
    <n v="342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4544"/>
    <x v="0"/>
    <x v="1"/>
    <x v="0"/>
    <s v="03.03.10"/>
    <x v="8"/>
    <x v="0"/>
    <x v="4"/>
    <s v="Receitas Da Câmara"/>
    <s v="03.03.10"/>
    <s v="Receitas Da Câmara"/>
    <s v="03.03.10"/>
    <x v="17"/>
    <x v="0"/>
    <x v="3"/>
    <x v="3"/>
    <x v="0"/>
    <x v="0"/>
    <x v="2"/>
    <x v="0"/>
    <x v="1"/>
    <s v="2024-03-27"/>
    <x v="0"/>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0"/>
    <x v="4545"/>
    <x v="0"/>
    <x v="0"/>
    <x v="0"/>
    <s v="03.16.19"/>
    <x v="21"/>
    <x v="0"/>
    <x v="0"/>
    <s v="Direção de Inovação e Desporto"/>
    <s v="03.16.19"/>
    <s v="Direção de Inovação e Desporto"/>
    <s v="03.16.19"/>
    <x v="3"/>
    <x v="0"/>
    <x v="0"/>
    <x v="1"/>
    <x v="0"/>
    <x v="0"/>
    <x v="0"/>
    <x v="0"/>
    <x v="6"/>
    <s v="2024-04-02"/>
    <x v="1"/>
    <n v="15000"/>
    <x v="0"/>
    <m/>
    <x v="0"/>
    <m/>
    <x v="424"/>
    <n v="100477528"/>
    <x v="0"/>
    <x v="0"/>
    <s v="Direção de Inovação e Desporto"/>
    <s v="ORI"/>
    <x v="0"/>
    <m/>
    <x v="0"/>
    <x v="0"/>
    <x v="0"/>
    <x v="0"/>
    <x v="0"/>
    <x v="0"/>
    <x v="0"/>
    <x v="0"/>
    <x v="0"/>
    <x v="0"/>
    <x v="0"/>
    <s v="Direção de Inovação e Desporto"/>
    <x v="0"/>
    <x v="0"/>
    <x v="0"/>
    <x v="0"/>
    <x v="0"/>
    <x v="0"/>
    <x v="0"/>
    <x v="0"/>
    <x v="0"/>
    <x v="0"/>
    <x v="0"/>
    <x v="0"/>
    <s v="  Ajuda de custo a favor do Sr. Vereador Quinzinho Ferreira pela sua deslocação em missão de serviço a ilha do São Filipe, conforme justificativo em anexo.  "/>
  </r>
  <r>
    <x v="0"/>
    <n v="0"/>
    <n v="0"/>
    <n v="0"/>
    <n v="50742"/>
    <x v="4546"/>
    <x v="0"/>
    <x v="0"/>
    <x v="0"/>
    <s v="03.16.02"/>
    <x v="3"/>
    <x v="0"/>
    <x v="0"/>
    <s v="Gabinete do Presidente"/>
    <s v="03.16.02"/>
    <s v="Gabinete do Presidente"/>
    <s v="03.16.02"/>
    <x v="3"/>
    <x v="0"/>
    <x v="0"/>
    <x v="1"/>
    <x v="0"/>
    <x v="0"/>
    <x v="0"/>
    <x v="0"/>
    <x v="6"/>
    <s v="2024-04-02"/>
    <x v="1"/>
    <n v="50742"/>
    <x v="0"/>
    <m/>
    <x v="0"/>
    <m/>
    <x v="156"/>
    <n v="100479531"/>
    <x v="0"/>
    <x v="0"/>
    <s v="Gabinete do Presidente"/>
    <s v="ORI"/>
    <x v="0"/>
    <m/>
    <x v="0"/>
    <x v="0"/>
    <x v="0"/>
    <x v="0"/>
    <x v="0"/>
    <x v="0"/>
    <x v="0"/>
    <x v="0"/>
    <x v="0"/>
    <x v="0"/>
    <x v="0"/>
    <s v="Gabinete do Presidente"/>
    <x v="0"/>
    <x v="0"/>
    <x v="0"/>
    <x v="0"/>
    <x v="0"/>
    <x v="0"/>
    <x v="0"/>
    <x v="0"/>
    <x v="0"/>
    <x v="0"/>
    <x v="0"/>
    <x v="0"/>
    <s v="Pagamento a favor da Calheta São Miguel Tours, referente a aquisição de 2 bilhetes de viagem nacional do Sr. Presidente Hérmenio Fernandes, conforme anexo."/>
  </r>
  <r>
    <x v="0"/>
    <n v="0"/>
    <n v="0"/>
    <n v="0"/>
    <n v="3000"/>
    <x v="4547"/>
    <x v="0"/>
    <x v="0"/>
    <x v="0"/>
    <s v="03.16.15"/>
    <x v="0"/>
    <x v="0"/>
    <x v="0"/>
    <s v="Direção Financeira"/>
    <s v="03.16.15"/>
    <s v="Direção Financeira"/>
    <s v="03.16.15"/>
    <x v="3"/>
    <x v="0"/>
    <x v="0"/>
    <x v="1"/>
    <x v="0"/>
    <x v="0"/>
    <x v="0"/>
    <x v="0"/>
    <x v="6"/>
    <s v="2024-04-05"/>
    <x v="1"/>
    <n v="3000"/>
    <x v="0"/>
    <m/>
    <x v="0"/>
    <m/>
    <x v="569"/>
    <n v="100447033"/>
    <x v="0"/>
    <x v="0"/>
    <s v="Direção Financeira"/>
    <s v="ORI"/>
    <x v="0"/>
    <m/>
    <x v="0"/>
    <x v="0"/>
    <x v="0"/>
    <x v="0"/>
    <x v="0"/>
    <x v="0"/>
    <x v="0"/>
    <x v="0"/>
    <x v="0"/>
    <x v="0"/>
    <x v="0"/>
    <s v="Direção Financeira"/>
    <x v="0"/>
    <x v="0"/>
    <x v="0"/>
    <x v="0"/>
    <x v="0"/>
    <x v="0"/>
    <x v="0"/>
    <x v="0"/>
    <x v="0"/>
    <x v="0"/>
    <x v="0"/>
    <x v="0"/>
    <s v="Ajuda de custo e subsidio transporte a favor do senhor secretario Emanuel Semedo pela sua deslocação a cidade da Praia no dia 03 de abril de 2024, para tratar de despacho de donativo, conforme anexo."/>
  </r>
  <r>
    <x v="1"/>
    <n v="0"/>
    <n v="0"/>
    <n v="0"/>
    <n v="9775"/>
    <x v="4548"/>
    <x v="0"/>
    <x v="0"/>
    <x v="0"/>
    <s v="01.27.06.72"/>
    <x v="32"/>
    <x v="1"/>
    <x v="1"/>
    <s v="Requalificação Urbana e habitação"/>
    <s v="01.27.06"/>
    <s v="Requalificação Urbana e habitação"/>
    <s v="01.27.06"/>
    <x v="1"/>
    <x v="0"/>
    <x v="0"/>
    <x v="0"/>
    <x v="0"/>
    <x v="1"/>
    <x v="1"/>
    <x v="0"/>
    <x v="6"/>
    <s v="2024-04-05"/>
    <x v="1"/>
    <n v="9775"/>
    <x v="0"/>
    <m/>
    <x v="0"/>
    <m/>
    <x v="494"/>
    <n v="100477788"/>
    <x v="0"/>
    <x v="0"/>
    <s v="Manutenção e Reabilitação de Edificios Municipais"/>
    <s v="ORI"/>
    <x v="0"/>
    <m/>
    <x v="0"/>
    <x v="0"/>
    <x v="0"/>
    <x v="0"/>
    <x v="0"/>
    <x v="0"/>
    <x v="0"/>
    <x v="0"/>
    <x v="0"/>
    <x v="0"/>
    <x v="0"/>
    <s v="Manutenção e Reabilitação de Edificios Municipais"/>
    <x v="0"/>
    <x v="0"/>
    <x v="0"/>
    <x v="0"/>
    <x v="1"/>
    <x v="0"/>
    <x v="0"/>
    <x v="0"/>
    <x v="0"/>
    <x v="0"/>
    <x v="0"/>
    <x v="0"/>
    <s v="Pagamento a favor da Desingn Kriola LDA, pela a aquisição de plana acrílica  para a inauguração do centro de apoio a vitima da CMSM, conforme anexo."/>
  </r>
  <r>
    <x v="0"/>
    <n v="0"/>
    <n v="0"/>
    <n v="0"/>
    <n v="26000"/>
    <x v="4549"/>
    <x v="0"/>
    <x v="0"/>
    <x v="0"/>
    <s v="01.25.04.22"/>
    <x v="7"/>
    <x v="3"/>
    <x v="3"/>
    <s v="Cultura"/>
    <s v="01.25.04"/>
    <s v="Cultura"/>
    <s v="01.25.04"/>
    <x v="4"/>
    <x v="0"/>
    <x v="2"/>
    <x v="2"/>
    <x v="0"/>
    <x v="1"/>
    <x v="0"/>
    <x v="0"/>
    <x v="6"/>
    <s v="2024-04-08"/>
    <x v="1"/>
    <n v="26000"/>
    <x v="0"/>
    <m/>
    <x v="0"/>
    <m/>
    <x v="582"/>
    <n v="10047962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prémios para os vencedores do concurso pequenos bailarinos, realizado no dia 31 de março de 2024, no quadro das atividades de Páscoa, conforme anexo."/>
  </r>
  <r>
    <x v="1"/>
    <n v="0"/>
    <n v="0"/>
    <n v="0"/>
    <n v="8317"/>
    <x v="4550"/>
    <x v="0"/>
    <x v="0"/>
    <x v="0"/>
    <s v="01.28.01.08"/>
    <x v="15"/>
    <x v="4"/>
    <x v="5"/>
    <s v="Habitação Social"/>
    <s v="01.28.01"/>
    <s v="Habitação Social"/>
    <s v="01.28.01"/>
    <x v="1"/>
    <x v="0"/>
    <x v="0"/>
    <x v="0"/>
    <x v="0"/>
    <x v="1"/>
    <x v="1"/>
    <x v="0"/>
    <x v="6"/>
    <s v="2024-04-11"/>
    <x v="1"/>
    <n v="8317"/>
    <x v="0"/>
    <m/>
    <x v="0"/>
    <m/>
    <x v="379"/>
    <n v="100479308"/>
    <x v="0"/>
    <x v="0"/>
    <s v="Habitações Sociais"/>
    <s v="ORI"/>
    <x v="0"/>
    <s v="HS"/>
    <x v="0"/>
    <x v="0"/>
    <x v="0"/>
    <x v="0"/>
    <x v="0"/>
    <x v="0"/>
    <x v="0"/>
    <x v="0"/>
    <x v="0"/>
    <x v="0"/>
    <x v="0"/>
    <s v="Habitações Sociais"/>
    <x v="0"/>
    <x v="0"/>
    <x v="0"/>
    <x v="0"/>
    <x v="1"/>
    <x v="0"/>
    <x v="0"/>
    <x v="0"/>
    <x v="0"/>
    <x v="0"/>
    <x v="0"/>
    <x v="0"/>
    <s v="Pagamento a favor de Cardoso &amp; Lopes Lda, referente a aquisição de materiais para instalações elétricas na Habitação do Sr. Vicente António Oliveira, conforme anexo, conforme anexo  "/>
  </r>
  <r>
    <x v="1"/>
    <n v="0"/>
    <n v="0"/>
    <n v="0"/>
    <n v="980300"/>
    <x v="4551"/>
    <x v="0"/>
    <x v="0"/>
    <x v="0"/>
    <s v="01.27.07.07"/>
    <x v="45"/>
    <x v="1"/>
    <x v="1"/>
    <s v="Requalificação Urbana e Habitação 2"/>
    <s v="01.27.07"/>
    <s v="Requalificação Urbana e Habitação 2"/>
    <s v="01.27.07"/>
    <x v="1"/>
    <x v="0"/>
    <x v="0"/>
    <x v="0"/>
    <x v="0"/>
    <x v="1"/>
    <x v="1"/>
    <x v="0"/>
    <x v="4"/>
    <s v="2024-06-03"/>
    <x v="1"/>
    <n v="980300"/>
    <x v="0"/>
    <m/>
    <x v="0"/>
    <m/>
    <x v="196"/>
    <n v="100479657"/>
    <x v="0"/>
    <x v="0"/>
    <s v="Arrelvamento do campo de Achada Bolanha"/>
    <s v="ORI"/>
    <x v="0"/>
    <s v="ACAB"/>
    <x v="0"/>
    <x v="0"/>
    <x v="0"/>
    <x v="0"/>
    <x v="0"/>
    <x v="0"/>
    <x v="0"/>
    <x v="0"/>
    <x v="0"/>
    <x v="0"/>
    <x v="0"/>
    <s v="Arrelvamento do campo de Achada Bolanha"/>
    <x v="0"/>
    <x v="0"/>
    <x v="0"/>
    <x v="0"/>
    <x v="1"/>
    <x v="0"/>
    <x v="0"/>
    <x v="0"/>
    <x v="0"/>
    <x v="0"/>
    <x v="0"/>
    <x v="0"/>
    <s v="Pagamento referente a aquisição de serviço de transporte de terra nas obras de construção dos campos relvado sintético de Manguinho e Achada Bolanha, conforme anexo"/>
  </r>
  <r>
    <x v="1"/>
    <n v="0"/>
    <n v="0"/>
    <n v="0"/>
    <n v="75110"/>
    <x v="4552"/>
    <x v="0"/>
    <x v="0"/>
    <x v="0"/>
    <s v="01.27.02.15"/>
    <x v="25"/>
    <x v="1"/>
    <x v="1"/>
    <s v="Saneamento básico"/>
    <s v="01.27.02"/>
    <s v="Saneamento básico"/>
    <s v="01.27.02"/>
    <x v="46"/>
    <x v="0"/>
    <x v="0"/>
    <x v="0"/>
    <x v="0"/>
    <x v="1"/>
    <x v="1"/>
    <x v="0"/>
    <x v="4"/>
    <s v="2024-06-03"/>
    <x v="1"/>
    <n v="75110"/>
    <x v="0"/>
    <m/>
    <x v="0"/>
    <m/>
    <x v="97"/>
    <n v="100479452"/>
    <x v="0"/>
    <x v="0"/>
    <s v="Transferência de Residuos Aterro Santiago"/>
    <s v="ORI"/>
    <x v="0"/>
    <m/>
    <x v="0"/>
    <x v="0"/>
    <x v="0"/>
    <x v="0"/>
    <x v="0"/>
    <x v="0"/>
    <x v="0"/>
    <x v="0"/>
    <x v="0"/>
    <x v="0"/>
    <x v="0"/>
    <s v="Transferência de Residuos Aterro Santiago"/>
    <x v="0"/>
    <x v="0"/>
    <x v="0"/>
    <x v="0"/>
    <x v="1"/>
    <x v="0"/>
    <x v="0"/>
    <x v="0"/>
    <x v="0"/>
    <x v="0"/>
    <x v="0"/>
    <x v="0"/>
    <s v="Pagamento a favor da Newash Automóvel, para a aquisição de serviços de manutenção das viaturas ST-20-XE afetos aos transferência de resíduos sólidos e urbano para aterro sanitário da CMSM, conforme anexo"/>
  </r>
  <r>
    <x v="0"/>
    <n v="0"/>
    <n v="0"/>
    <n v="0"/>
    <n v="2000"/>
    <x v="4553"/>
    <x v="0"/>
    <x v="1"/>
    <x v="0"/>
    <s v="03.03.10"/>
    <x v="8"/>
    <x v="0"/>
    <x v="4"/>
    <s v="Receitas Da Câmara"/>
    <s v="03.03.10"/>
    <s v="Receitas Da Câmara"/>
    <s v="03.03.10"/>
    <x v="11"/>
    <x v="0"/>
    <x v="0"/>
    <x v="5"/>
    <x v="0"/>
    <x v="0"/>
    <x v="2"/>
    <x v="0"/>
    <x v="4"/>
    <s v="2024-06-03"/>
    <x v="1"/>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00"/>
    <x v="4554"/>
    <x v="0"/>
    <x v="1"/>
    <x v="0"/>
    <s v="03.03.10"/>
    <x v="8"/>
    <x v="0"/>
    <x v="4"/>
    <s v="Receitas Da Câmara"/>
    <s v="03.03.10"/>
    <s v="Receitas Da Câmara"/>
    <s v="03.03.10"/>
    <x v="21"/>
    <x v="0"/>
    <x v="3"/>
    <x v="3"/>
    <x v="0"/>
    <x v="0"/>
    <x v="2"/>
    <x v="0"/>
    <x v="4"/>
    <s v="2024-06-03"/>
    <x v="1"/>
    <n v="1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4555"/>
    <x v="0"/>
    <x v="1"/>
    <x v="0"/>
    <s v="03.03.10"/>
    <x v="8"/>
    <x v="0"/>
    <x v="4"/>
    <s v="Receitas Da Câmara"/>
    <s v="03.03.10"/>
    <s v="Receitas Da Câmara"/>
    <s v="03.03.10"/>
    <x v="12"/>
    <x v="0"/>
    <x v="3"/>
    <x v="3"/>
    <x v="0"/>
    <x v="0"/>
    <x v="2"/>
    <x v="0"/>
    <x v="4"/>
    <s v="2024-06-03"/>
    <x v="1"/>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
    <x v="4556"/>
    <x v="0"/>
    <x v="1"/>
    <x v="0"/>
    <s v="03.03.10"/>
    <x v="8"/>
    <x v="0"/>
    <x v="4"/>
    <s v="Receitas Da Câmara"/>
    <s v="03.03.10"/>
    <s v="Receitas Da Câmara"/>
    <s v="03.03.10"/>
    <x v="25"/>
    <x v="0"/>
    <x v="3"/>
    <x v="3"/>
    <x v="0"/>
    <x v="0"/>
    <x v="2"/>
    <x v="0"/>
    <x v="4"/>
    <s v="2024-06-03"/>
    <x v="1"/>
    <n v="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40"/>
    <x v="4557"/>
    <x v="0"/>
    <x v="1"/>
    <x v="0"/>
    <s v="03.03.10"/>
    <x v="8"/>
    <x v="0"/>
    <x v="4"/>
    <s v="Receitas Da Câmara"/>
    <s v="03.03.10"/>
    <s v="Receitas Da Câmara"/>
    <s v="03.03.10"/>
    <x v="13"/>
    <x v="0"/>
    <x v="3"/>
    <x v="3"/>
    <x v="0"/>
    <x v="0"/>
    <x v="2"/>
    <x v="0"/>
    <x v="4"/>
    <s v="2024-06-03"/>
    <x v="1"/>
    <n v="73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0"/>
    <x v="4558"/>
    <x v="0"/>
    <x v="1"/>
    <x v="0"/>
    <s v="03.03.10"/>
    <x v="8"/>
    <x v="0"/>
    <x v="4"/>
    <s v="Receitas Da Câmara"/>
    <s v="03.03.10"/>
    <s v="Receitas Da Câmara"/>
    <s v="03.03.10"/>
    <x v="6"/>
    <x v="0"/>
    <x v="3"/>
    <x v="3"/>
    <x v="0"/>
    <x v="0"/>
    <x v="2"/>
    <x v="0"/>
    <x v="4"/>
    <s v="2024-06-03"/>
    <x v="1"/>
    <n v="2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2"/>
    <x v="4559"/>
    <x v="0"/>
    <x v="0"/>
    <x v="0"/>
    <s v="03.16.16"/>
    <x v="24"/>
    <x v="0"/>
    <x v="0"/>
    <s v="Direção Ambiente e Saneamento "/>
    <s v="03.16.16"/>
    <s v="Direção Ambiente e Saneamento "/>
    <s v="03.16.16"/>
    <x v="60"/>
    <x v="0"/>
    <x v="0"/>
    <x v="0"/>
    <x v="0"/>
    <x v="0"/>
    <x v="0"/>
    <x v="0"/>
    <x v="3"/>
    <s v="2024-05-21"/>
    <x v="1"/>
    <n v="112"/>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5-2024"/>
  </r>
  <r>
    <x v="0"/>
    <n v="0"/>
    <n v="0"/>
    <n v="0"/>
    <n v="611"/>
    <x v="4559"/>
    <x v="0"/>
    <x v="0"/>
    <x v="0"/>
    <s v="03.16.16"/>
    <x v="24"/>
    <x v="0"/>
    <x v="0"/>
    <s v="Direção Ambiente e Saneamento "/>
    <s v="03.16.16"/>
    <s v="Direção Ambiente e Saneamento "/>
    <s v="03.16.16"/>
    <x v="28"/>
    <x v="0"/>
    <x v="0"/>
    <x v="0"/>
    <x v="0"/>
    <x v="0"/>
    <x v="0"/>
    <x v="0"/>
    <x v="3"/>
    <s v="2024-05-21"/>
    <x v="1"/>
    <n v="611"/>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5-2024"/>
  </r>
  <r>
    <x v="0"/>
    <n v="0"/>
    <n v="0"/>
    <n v="0"/>
    <n v="11"/>
    <x v="4559"/>
    <x v="0"/>
    <x v="0"/>
    <x v="0"/>
    <s v="03.16.16"/>
    <x v="24"/>
    <x v="0"/>
    <x v="0"/>
    <s v="Direção Ambiente e Saneamento "/>
    <s v="03.16.16"/>
    <s v="Direção Ambiente e Saneamento "/>
    <s v="03.16.16"/>
    <x v="29"/>
    <x v="0"/>
    <x v="0"/>
    <x v="0"/>
    <x v="0"/>
    <x v="0"/>
    <x v="0"/>
    <x v="0"/>
    <x v="3"/>
    <s v="2024-05-21"/>
    <x v="1"/>
    <n v="11"/>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5-2024"/>
  </r>
  <r>
    <x v="0"/>
    <n v="0"/>
    <n v="0"/>
    <n v="0"/>
    <n v="9688"/>
    <x v="4559"/>
    <x v="0"/>
    <x v="0"/>
    <x v="0"/>
    <s v="03.16.16"/>
    <x v="24"/>
    <x v="0"/>
    <x v="0"/>
    <s v="Direção Ambiente e Saneamento "/>
    <s v="03.16.16"/>
    <s v="Direção Ambiente e Saneamento "/>
    <s v="03.16.16"/>
    <x v="30"/>
    <x v="0"/>
    <x v="0"/>
    <x v="0"/>
    <x v="1"/>
    <x v="0"/>
    <x v="0"/>
    <x v="0"/>
    <x v="3"/>
    <s v="2024-05-21"/>
    <x v="1"/>
    <n v="9688"/>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5-2024"/>
  </r>
  <r>
    <x v="0"/>
    <n v="0"/>
    <n v="0"/>
    <n v="0"/>
    <n v="96"/>
    <x v="4559"/>
    <x v="0"/>
    <x v="0"/>
    <x v="0"/>
    <s v="03.16.16"/>
    <x v="24"/>
    <x v="0"/>
    <x v="0"/>
    <s v="Direção Ambiente e Saneamento "/>
    <s v="03.16.16"/>
    <s v="Direção Ambiente e Saneamento "/>
    <s v="03.16.16"/>
    <x v="60"/>
    <x v="0"/>
    <x v="0"/>
    <x v="0"/>
    <x v="0"/>
    <x v="0"/>
    <x v="0"/>
    <x v="0"/>
    <x v="3"/>
    <s v="2024-05-21"/>
    <x v="1"/>
    <n v="96"/>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5-2024"/>
  </r>
  <r>
    <x v="0"/>
    <n v="0"/>
    <n v="0"/>
    <n v="0"/>
    <n v="528"/>
    <x v="4559"/>
    <x v="0"/>
    <x v="0"/>
    <x v="0"/>
    <s v="03.16.16"/>
    <x v="24"/>
    <x v="0"/>
    <x v="0"/>
    <s v="Direção Ambiente e Saneamento "/>
    <s v="03.16.16"/>
    <s v="Direção Ambiente e Saneamento "/>
    <s v="03.16.16"/>
    <x v="28"/>
    <x v="0"/>
    <x v="0"/>
    <x v="0"/>
    <x v="0"/>
    <x v="0"/>
    <x v="0"/>
    <x v="0"/>
    <x v="3"/>
    <s v="2024-05-21"/>
    <x v="1"/>
    <n v="528"/>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5-2024"/>
  </r>
  <r>
    <x v="0"/>
    <n v="0"/>
    <n v="0"/>
    <n v="0"/>
    <n v="10"/>
    <x v="4559"/>
    <x v="0"/>
    <x v="0"/>
    <x v="0"/>
    <s v="03.16.16"/>
    <x v="24"/>
    <x v="0"/>
    <x v="0"/>
    <s v="Direção Ambiente e Saneamento "/>
    <s v="03.16.16"/>
    <s v="Direção Ambiente e Saneamento "/>
    <s v="03.16.16"/>
    <x v="29"/>
    <x v="0"/>
    <x v="0"/>
    <x v="0"/>
    <x v="0"/>
    <x v="0"/>
    <x v="0"/>
    <x v="0"/>
    <x v="3"/>
    <s v="2024-05-21"/>
    <x v="1"/>
    <n v="10"/>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5-2024"/>
  </r>
  <r>
    <x v="0"/>
    <n v="0"/>
    <n v="0"/>
    <n v="0"/>
    <n v="8366"/>
    <x v="4559"/>
    <x v="0"/>
    <x v="0"/>
    <x v="0"/>
    <s v="03.16.16"/>
    <x v="24"/>
    <x v="0"/>
    <x v="0"/>
    <s v="Direção Ambiente e Saneamento "/>
    <s v="03.16.16"/>
    <s v="Direção Ambiente e Saneamento "/>
    <s v="03.16.16"/>
    <x v="30"/>
    <x v="0"/>
    <x v="0"/>
    <x v="0"/>
    <x v="1"/>
    <x v="0"/>
    <x v="0"/>
    <x v="0"/>
    <x v="3"/>
    <s v="2024-05-21"/>
    <x v="1"/>
    <n v="8366"/>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5-2024"/>
  </r>
  <r>
    <x v="0"/>
    <n v="0"/>
    <n v="0"/>
    <n v="0"/>
    <n v="88"/>
    <x v="4559"/>
    <x v="0"/>
    <x v="0"/>
    <x v="0"/>
    <s v="03.16.16"/>
    <x v="24"/>
    <x v="0"/>
    <x v="0"/>
    <s v="Direção Ambiente e Saneamento "/>
    <s v="03.16.16"/>
    <s v="Direção Ambiente e Saneamento "/>
    <s v="03.16.16"/>
    <x v="60"/>
    <x v="0"/>
    <x v="0"/>
    <x v="0"/>
    <x v="0"/>
    <x v="0"/>
    <x v="0"/>
    <x v="0"/>
    <x v="3"/>
    <s v="2024-05-21"/>
    <x v="1"/>
    <n v="88"/>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5-2024"/>
  </r>
  <r>
    <x v="0"/>
    <n v="0"/>
    <n v="0"/>
    <n v="0"/>
    <n v="483"/>
    <x v="4559"/>
    <x v="0"/>
    <x v="0"/>
    <x v="0"/>
    <s v="03.16.16"/>
    <x v="24"/>
    <x v="0"/>
    <x v="0"/>
    <s v="Direção Ambiente e Saneamento "/>
    <s v="03.16.16"/>
    <s v="Direção Ambiente e Saneamento "/>
    <s v="03.16.16"/>
    <x v="28"/>
    <x v="0"/>
    <x v="0"/>
    <x v="0"/>
    <x v="0"/>
    <x v="0"/>
    <x v="0"/>
    <x v="0"/>
    <x v="3"/>
    <s v="2024-05-21"/>
    <x v="1"/>
    <n v="483"/>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5-2024"/>
  </r>
  <r>
    <x v="0"/>
    <n v="0"/>
    <n v="0"/>
    <n v="0"/>
    <n v="9"/>
    <x v="4559"/>
    <x v="0"/>
    <x v="0"/>
    <x v="0"/>
    <s v="03.16.16"/>
    <x v="24"/>
    <x v="0"/>
    <x v="0"/>
    <s v="Direção Ambiente e Saneamento "/>
    <s v="03.16.16"/>
    <s v="Direção Ambiente e Saneamento "/>
    <s v="03.16.16"/>
    <x v="29"/>
    <x v="0"/>
    <x v="0"/>
    <x v="0"/>
    <x v="0"/>
    <x v="0"/>
    <x v="0"/>
    <x v="0"/>
    <x v="3"/>
    <s v="2024-05-21"/>
    <x v="1"/>
    <n v="9"/>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5-2024"/>
  </r>
  <r>
    <x v="0"/>
    <n v="0"/>
    <n v="0"/>
    <n v="0"/>
    <n v="7653"/>
    <x v="4559"/>
    <x v="0"/>
    <x v="0"/>
    <x v="0"/>
    <s v="03.16.16"/>
    <x v="24"/>
    <x v="0"/>
    <x v="0"/>
    <s v="Direção Ambiente e Saneamento "/>
    <s v="03.16.16"/>
    <s v="Direção Ambiente e Saneamento "/>
    <s v="03.16.16"/>
    <x v="30"/>
    <x v="0"/>
    <x v="0"/>
    <x v="0"/>
    <x v="1"/>
    <x v="0"/>
    <x v="0"/>
    <x v="0"/>
    <x v="3"/>
    <s v="2024-05-21"/>
    <x v="1"/>
    <n v="7653"/>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5-2024"/>
  </r>
  <r>
    <x v="0"/>
    <n v="0"/>
    <n v="0"/>
    <n v="0"/>
    <n v="12067"/>
    <x v="4559"/>
    <x v="0"/>
    <x v="0"/>
    <x v="0"/>
    <s v="03.16.16"/>
    <x v="24"/>
    <x v="0"/>
    <x v="0"/>
    <s v="Direção Ambiente e Saneamento "/>
    <s v="03.16.16"/>
    <s v="Direção Ambiente e Saneamento "/>
    <s v="03.16.16"/>
    <x v="60"/>
    <x v="0"/>
    <x v="0"/>
    <x v="0"/>
    <x v="0"/>
    <x v="0"/>
    <x v="0"/>
    <x v="0"/>
    <x v="3"/>
    <s v="2024-05-21"/>
    <x v="1"/>
    <n v="12067"/>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5-2024"/>
  </r>
  <r>
    <x v="0"/>
    <n v="0"/>
    <n v="0"/>
    <n v="0"/>
    <n v="65885"/>
    <x v="4559"/>
    <x v="0"/>
    <x v="0"/>
    <x v="0"/>
    <s v="03.16.16"/>
    <x v="24"/>
    <x v="0"/>
    <x v="0"/>
    <s v="Direção Ambiente e Saneamento "/>
    <s v="03.16.16"/>
    <s v="Direção Ambiente e Saneamento "/>
    <s v="03.16.16"/>
    <x v="28"/>
    <x v="0"/>
    <x v="0"/>
    <x v="0"/>
    <x v="0"/>
    <x v="0"/>
    <x v="0"/>
    <x v="0"/>
    <x v="3"/>
    <s v="2024-05-21"/>
    <x v="1"/>
    <n v="65885"/>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5-2024"/>
  </r>
  <r>
    <x v="0"/>
    <n v="0"/>
    <n v="0"/>
    <n v="0"/>
    <n v="1258"/>
    <x v="4559"/>
    <x v="0"/>
    <x v="0"/>
    <x v="0"/>
    <s v="03.16.16"/>
    <x v="24"/>
    <x v="0"/>
    <x v="0"/>
    <s v="Direção Ambiente e Saneamento "/>
    <s v="03.16.16"/>
    <s v="Direção Ambiente e Saneamento "/>
    <s v="03.16.16"/>
    <x v="29"/>
    <x v="0"/>
    <x v="0"/>
    <x v="0"/>
    <x v="0"/>
    <x v="0"/>
    <x v="0"/>
    <x v="0"/>
    <x v="3"/>
    <s v="2024-05-21"/>
    <x v="1"/>
    <n v="1258"/>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5-2024"/>
  </r>
  <r>
    <x v="0"/>
    <n v="0"/>
    <n v="0"/>
    <n v="0"/>
    <n v="1042833"/>
    <x v="4559"/>
    <x v="0"/>
    <x v="0"/>
    <x v="0"/>
    <s v="03.16.16"/>
    <x v="24"/>
    <x v="0"/>
    <x v="0"/>
    <s v="Direção Ambiente e Saneamento "/>
    <s v="03.16.16"/>
    <s v="Direção Ambiente e Saneamento "/>
    <s v="03.16.16"/>
    <x v="30"/>
    <x v="0"/>
    <x v="0"/>
    <x v="0"/>
    <x v="1"/>
    <x v="0"/>
    <x v="0"/>
    <x v="0"/>
    <x v="3"/>
    <s v="2024-05-21"/>
    <x v="1"/>
    <n v="1042833"/>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5-2024"/>
  </r>
  <r>
    <x v="0"/>
    <n v="0"/>
    <n v="0"/>
    <n v="0"/>
    <n v="73696.009999999995"/>
    <x v="4560"/>
    <x v="0"/>
    <x v="1"/>
    <x v="0"/>
    <s v="03.03.10"/>
    <x v="8"/>
    <x v="0"/>
    <x v="4"/>
    <s v="Receitas Da Câmara"/>
    <s v="03.03.10"/>
    <s v="Receitas Da Câmara"/>
    <s v="03.03.10"/>
    <x v="18"/>
    <x v="0"/>
    <x v="0"/>
    <x v="0"/>
    <x v="0"/>
    <x v="0"/>
    <x v="2"/>
    <x v="0"/>
    <x v="4"/>
    <s v="2024-06-03"/>
    <x v="1"/>
    <n v="73696.00999999999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23"/>
    <x v="4561"/>
    <x v="0"/>
    <x v="1"/>
    <x v="0"/>
    <s v="03.03.10"/>
    <x v="8"/>
    <x v="0"/>
    <x v="4"/>
    <s v="Receitas Da Câmara"/>
    <s v="03.03.10"/>
    <s v="Receitas Da Câmara"/>
    <s v="03.03.10"/>
    <x v="9"/>
    <x v="0"/>
    <x v="3"/>
    <x v="3"/>
    <x v="0"/>
    <x v="0"/>
    <x v="2"/>
    <x v="0"/>
    <x v="4"/>
    <s v="2024-06-03"/>
    <x v="1"/>
    <n v="68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0"/>
    <x v="4562"/>
    <x v="0"/>
    <x v="1"/>
    <x v="0"/>
    <s v="03.03.10"/>
    <x v="8"/>
    <x v="0"/>
    <x v="4"/>
    <s v="Receitas Da Câmara"/>
    <s v="03.03.10"/>
    <s v="Receitas Da Câmara"/>
    <s v="03.03.10"/>
    <x v="24"/>
    <x v="0"/>
    <x v="3"/>
    <x v="6"/>
    <x v="0"/>
    <x v="0"/>
    <x v="2"/>
    <x v="0"/>
    <x v="4"/>
    <s v="2024-06-03"/>
    <x v="1"/>
    <n v="10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55"/>
    <x v="4563"/>
    <x v="0"/>
    <x v="1"/>
    <x v="0"/>
    <s v="03.03.10"/>
    <x v="8"/>
    <x v="0"/>
    <x v="4"/>
    <s v="Receitas Da Câmara"/>
    <s v="03.03.10"/>
    <s v="Receitas Da Câmara"/>
    <s v="03.03.10"/>
    <x v="10"/>
    <x v="0"/>
    <x v="3"/>
    <x v="3"/>
    <x v="0"/>
    <x v="0"/>
    <x v="2"/>
    <x v="0"/>
    <x v="4"/>
    <s v="2024-06-03"/>
    <x v="1"/>
    <n v="595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0"/>
    <x v="4564"/>
    <x v="0"/>
    <x v="1"/>
    <x v="0"/>
    <s v="03.03.10"/>
    <x v="8"/>
    <x v="0"/>
    <x v="4"/>
    <s v="Receitas Da Câmara"/>
    <s v="03.03.10"/>
    <s v="Receitas Da Câmara"/>
    <s v="03.03.10"/>
    <x v="26"/>
    <x v="0"/>
    <x v="3"/>
    <x v="3"/>
    <x v="0"/>
    <x v="0"/>
    <x v="2"/>
    <x v="0"/>
    <x v="4"/>
    <s v="2024-06-03"/>
    <x v="1"/>
    <n v="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00"/>
    <x v="4565"/>
    <x v="0"/>
    <x v="1"/>
    <x v="0"/>
    <s v="03.03.10"/>
    <x v="8"/>
    <x v="0"/>
    <x v="4"/>
    <s v="Receitas Da Câmara"/>
    <s v="03.03.10"/>
    <s v="Receitas Da Câmara"/>
    <s v="03.03.10"/>
    <x v="42"/>
    <x v="0"/>
    <x v="3"/>
    <x v="3"/>
    <x v="0"/>
    <x v="0"/>
    <x v="2"/>
    <x v="0"/>
    <x v="4"/>
    <s v="2024-06-03"/>
    <x v="1"/>
    <n v="1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4566"/>
    <x v="0"/>
    <x v="1"/>
    <x v="0"/>
    <s v="03.03.10"/>
    <x v="8"/>
    <x v="0"/>
    <x v="4"/>
    <s v="Receitas Da Câmara"/>
    <s v="03.03.10"/>
    <s v="Receitas Da Câmara"/>
    <s v="03.03.10"/>
    <x v="76"/>
    <x v="0"/>
    <x v="3"/>
    <x v="7"/>
    <x v="0"/>
    <x v="0"/>
    <x v="2"/>
    <x v="0"/>
    <x v="4"/>
    <s v="2024-06-03"/>
    <x v="1"/>
    <n v="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4567"/>
    <x v="0"/>
    <x v="1"/>
    <x v="0"/>
    <s v="03.03.10"/>
    <x v="8"/>
    <x v="0"/>
    <x v="4"/>
    <s v="Receitas Da Câmara"/>
    <s v="03.03.10"/>
    <s v="Receitas Da Câmara"/>
    <s v="03.03.10"/>
    <x v="8"/>
    <x v="0"/>
    <x v="3"/>
    <x v="3"/>
    <x v="0"/>
    <x v="0"/>
    <x v="2"/>
    <x v="0"/>
    <x v="4"/>
    <s v="2024-06-03"/>
    <x v="1"/>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4568"/>
    <x v="0"/>
    <x v="1"/>
    <x v="0"/>
    <s v="03.03.10"/>
    <x v="8"/>
    <x v="0"/>
    <x v="4"/>
    <s v="Receitas Da Câmara"/>
    <s v="03.03.10"/>
    <s v="Receitas Da Câmara"/>
    <s v="03.03.10"/>
    <x v="17"/>
    <x v="0"/>
    <x v="3"/>
    <x v="3"/>
    <x v="0"/>
    <x v="0"/>
    <x v="2"/>
    <x v="0"/>
    <x v="4"/>
    <s v="2024-06-03"/>
    <x v="1"/>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51"/>
    <x v="4569"/>
    <x v="0"/>
    <x v="0"/>
    <x v="0"/>
    <s v="03.16.12"/>
    <x v="40"/>
    <x v="0"/>
    <x v="0"/>
    <s v="Direcção de Urbanismo"/>
    <s v="03.16.12"/>
    <s v="Direcção de Urbanismo"/>
    <s v="03.16.12"/>
    <x v="31"/>
    <x v="0"/>
    <x v="0"/>
    <x v="1"/>
    <x v="0"/>
    <x v="0"/>
    <x v="0"/>
    <x v="0"/>
    <x v="3"/>
    <s v="2024-05-21"/>
    <x v="1"/>
    <n v="851"/>
    <x v="0"/>
    <m/>
    <x v="0"/>
    <m/>
    <x v="2"/>
    <n v="100474696"/>
    <x v="0"/>
    <x v="1"/>
    <s v="Direcção de Urbanismo"/>
    <s v="ORI"/>
    <x v="0"/>
    <m/>
    <x v="0"/>
    <x v="0"/>
    <x v="0"/>
    <x v="0"/>
    <x v="0"/>
    <x v="0"/>
    <x v="0"/>
    <x v="0"/>
    <x v="0"/>
    <x v="0"/>
    <x v="0"/>
    <s v="Direcção de Urbanismo"/>
    <x v="0"/>
    <x v="0"/>
    <x v="0"/>
    <x v="0"/>
    <x v="0"/>
    <x v="0"/>
    <x v="0"/>
    <x v="0"/>
    <x v="0"/>
    <x v="0"/>
    <x v="1"/>
    <x v="0"/>
    <s v="Pagamento de salário referente a 05-2024"/>
  </r>
  <r>
    <x v="0"/>
    <n v="0"/>
    <n v="0"/>
    <n v="0"/>
    <n v="533"/>
    <x v="4569"/>
    <x v="0"/>
    <x v="0"/>
    <x v="0"/>
    <s v="03.16.12"/>
    <x v="40"/>
    <x v="0"/>
    <x v="0"/>
    <s v="Direcção de Urbanismo"/>
    <s v="03.16.12"/>
    <s v="Direcção de Urbanismo"/>
    <s v="03.16.12"/>
    <x v="60"/>
    <x v="0"/>
    <x v="0"/>
    <x v="0"/>
    <x v="0"/>
    <x v="0"/>
    <x v="0"/>
    <x v="0"/>
    <x v="3"/>
    <s v="2024-05-21"/>
    <x v="1"/>
    <n v="533"/>
    <x v="0"/>
    <m/>
    <x v="0"/>
    <m/>
    <x v="2"/>
    <n v="100474696"/>
    <x v="0"/>
    <x v="1"/>
    <s v="Direcção de Urbanismo"/>
    <s v="ORI"/>
    <x v="0"/>
    <m/>
    <x v="0"/>
    <x v="0"/>
    <x v="0"/>
    <x v="0"/>
    <x v="0"/>
    <x v="0"/>
    <x v="0"/>
    <x v="0"/>
    <x v="0"/>
    <x v="0"/>
    <x v="0"/>
    <s v="Direcção de Urbanismo"/>
    <x v="0"/>
    <x v="0"/>
    <x v="0"/>
    <x v="0"/>
    <x v="0"/>
    <x v="0"/>
    <x v="0"/>
    <x v="0"/>
    <x v="0"/>
    <x v="0"/>
    <x v="1"/>
    <x v="0"/>
    <s v="Pagamento de salário referente a 05-2024"/>
  </r>
  <r>
    <x v="0"/>
    <n v="0"/>
    <n v="0"/>
    <n v="0"/>
    <n v="5078"/>
    <x v="4569"/>
    <x v="0"/>
    <x v="0"/>
    <x v="0"/>
    <s v="03.16.12"/>
    <x v="40"/>
    <x v="0"/>
    <x v="0"/>
    <s v="Direcção de Urbanismo"/>
    <s v="03.16.12"/>
    <s v="Direcção de Urbanismo"/>
    <s v="03.16.12"/>
    <x v="30"/>
    <x v="0"/>
    <x v="0"/>
    <x v="0"/>
    <x v="1"/>
    <x v="0"/>
    <x v="0"/>
    <x v="0"/>
    <x v="3"/>
    <s v="2024-05-21"/>
    <x v="1"/>
    <n v="5078"/>
    <x v="0"/>
    <m/>
    <x v="0"/>
    <m/>
    <x v="2"/>
    <n v="100474696"/>
    <x v="0"/>
    <x v="1"/>
    <s v="Direcção de Urbanismo"/>
    <s v="ORI"/>
    <x v="0"/>
    <m/>
    <x v="0"/>
    <x v="0"/>
    <x v="0"/>
    <x v="0"/>
    <x v="0"/>
    <x v="0"/>
    <x v="0"/>
    <x v="0"/>
    <x v="0"/>
    <x v="0"/>
    <x v="0"/>
    <s v="Direcção de Urbanismo"/>
    <x v="0"/>
    <x v="0"/>
    <x v="0"/>
    <x v="0"/>
    <x v="0"/>
    <x v="0"/>
    <x v="0"/>
    <x v="0"/>
    <x v="0"/>
    <x v="0"/>
    <x v="1"/>
    <x v="0"/>
    <s v="Pagamento de salário referente a 05-2024"/>
  </r>
  <r>
    <x v="0"/>
    <n v="0"/>
    <n v="0"/>
    <n v="0"/>
    <n v="8517"/>
    <x v="4569"/>
    <x v="0"/>
    <x v="0"/>
    <x v="0"/>
    <s v="03.16.12"/>
    <x v="40"/>
    <x v="0"/>
    <x v="0"/>
    <s v="Direcção de Urbanismo"/>
    <s v="03.16.12"/>
    <s v="Direcção de Urbanismo"/>
    <s v="03.16.12"/>
    <x v="49"/>
    <x v="0"/>
    <x v="0"/>
    <x v="0"/>
    <x v="1"/>
    <x v="0"/>
    <x v="0"/>
    <x v="0"/>
    <x v="3"/>
    <s v="2024-05-21"/>
    <x v="1"/>
    <n v="8517"/>
    <x v="0"/>
    <m/>
    <x v="0"/>
    <m/>
    <x v="2"/>
    <n v="100474696"/>
    <x v="0"/>
    <x v="1"/>
    <s v="Direcção de Urbanismo"/>
    <s v="ORI"/>
    <x v="0"/>
    <m/>
    <x v="0"/>
    <x v="0"/>
    <x v="0"/>
    <x v="0"/>
    <x v="0"/>
    <x v="0"/>
    <x v="0"/>
    <x v="0"/>
    <x v="0"/>
    <x v="0"/>
    <x v="0"/>
    <s v="Direcção de Urbanismo"/>
    <x v="0"/>
    <x v="0"/>
    <x v="0"/>
    <x v="0"/>
    <x v="0"/>
    <x v="0"/>
    <x v="0"/>
    <x v="0"/>
    <x v="0"/>
    <x v="0"/>
    <x v="1"/>
    <x v="0"/>
    <s v="Pagamento de salário referente a 05-2024"/>
  </r>
  <r>
    <x v="0"/>
    <n v="0"/>
    <n v="0"/>
    <n v="0"/>
    <n v="10473"/>
    <x v="4569"/>
    <x v="0"/>
    <x v="0"/>
    <x v="0"/>
    <s v="03.16.12"/>
    <x v="40"/>
    <x v="0"/>
    <x v="0"/>
    <s v="Direcção de Urbanismo"/>
    <s v="03.16.12"/>
    <s v="Direcção de Urbanismo"/>
    <s v="03.16.12"/>
    <x v="31"/>
    <x v="0"/>
    <x v="0"/>
    <x v="1"/>
    <x v="0"/>
    <x v="0"/>
    <x v="0"/>
    <x v="0"/>
    <x v="3"/>
    <s v="2024-05-21"/>
    <x v="1"/>
    <n v="10473"/>
    <x v="0"/>
    <m/>
    <x v="0"/>
    <m/>
    <x v="9"/>
    <n v="100474693"/>
    <x v="0"/>
    <x v="0"/>
    <s v="Direcção de Urbanismo"/>
    <s v="ORI"/>
    <x v="0"/>
    <m/>
    <x v="0"/>
    <x v="0"/>
    <x v="0"/>
    <x v="0"/>
    <x v="0"/>
    <x v="0"/>
    <x v="0"/>
    <x v="0"/>
    <x v="0"/>
    <x v="0"/>
    <x v="0"/>
    <s v="Direcção de Urbanismo"/>
    <x v="0"/>
    <x v="0"/>
    <x v="0"/>
    <x v="0"/>
    <x v="0"/>
    <x v="0"/>
    <x v="0"/>
    <x v="0"/>
    <x v="0"/>
    <x v="0"/>
    <x v="0"/>
    <x v="0"/>
    <s v="Pagamento de salário referente a 05-2024"/>
  </r>
  <r>
    <x v="0"/>
    <n v="0"/>
    <n v="0"/>
    <n v="0"/>
    <n v="6561"/>
    <x v="4569"/>
    <x v="0"/>
    <x v="0"/>
    <x v="0"/>
    <s v="03.16.12"/>
    <x v="40"/>
    <x v="0"/>
    <x v="0"/>
    <s v="Direcção de Urbanismo"/>
    <s v="03.16.12"/>
    <s v="Direcção de Urbanismo"/>
    <s v="03.16.12"/>
    <x v="60"/>
    <x v="0"/>
    <x v="0"/>
    <x v="0"/>
    <x v="0"/>
    <x v="0"/>
    <x v="0"/>
    <x v="0"/>
    <x v="3"/>
    <s v="2024-05-21"/>
    <x v="1"/>
    <n v="6561"/>
    <x v="0"/>
    <m/>
    <x v="0"/>
    <m/>
    <x v="9"/>
    <n v="100474693"/>
    <x v="0"/>
    <x v="0"/>
    <s v="Direcção de Urbanismo"/>
    <s v="ORI"/>
    <x v="0"/>
    <m/>
    <x v="0"/>
    <x v="0"/>
    <x v="0"/>
    <x v="0"/>
    <x v="0"/>
    <x v="0"/>
    <x v="0"/>
    <x v="0"/>
    <x v="0"/>
    <x v="0"/>
    <x v="0"/>
    <s v="Direcção de Urbanismo"/>
    <x v="0"/>
    <x v="0"/>
    <x v="0"/>
    <x v="0"/>
    <x v="0"/>
    <x v="0"/>
    <x v="0"/>
    <x v="0"/>
    <x v="0"/>
    <x v="0"/>
    <x v="0"/>
    <x v="0"/>
    <s v="Pagamento de salário referente a 05-2024"/>
  </r>
  <r>
    <x v="0"/>
    <n v="0"/>
    <n v="0"/>
    <n v="0"/>
    <n v="62453"/>
    <x v="4569"/>
    <x v="0"/>
    <x v="0"/>
    <x v="0"/>
    <s v="03.16.12"/>
    <x v="40"/>
    <x v="0"/>
    <x v="0"/>
    <s v="Direcção de Urbanismo"/>
    <s v="03.16.12"/>
    <s v="Direcção de Urbanismo"/>
    <s v="03.16.12"/>
    <x v="30"/>
    <x v="0"/>
    <x v="0"/>
    <x v="0"/>
    <x v="1"/>
    <x v="0"/>
    <x v="0"/>
    <x v="0"/>
    <x v="3"/>
    <s v="2024-05-21"/>
    <x v="1"/>
    <n v="62453"/>
    <x v="0"/>
    <m/>
    <x v="0"/>
    <m/>
    <x v="9"/>
    <n v="100474693"/>
    <x v="0"/>
    <x v="0"/>
    <s v="Direcção de Urbanismo"/>
    <s v="ORI"/>
    <x v="0"/>
    <m/>
    <x v="0"/>
    <x v="0"/>
    <x v="0"/>
    <x v="0"/>
    <x v="0"/>
    <x v="0"/>
    <x v="0"/>
    <x v="0"/>
    <x v="0"/>
    <x v="0"/>
    <x v="0"/>
    <s v="Direcção de Urbanismo"/>
    <x v="0"/>
    <x v="0"/>
    <x v="0"/>
    <x v="0"/>
    <x v="0"/>
    <x v="0"/>
    <x v="0"/>
    <x v="0"/>
    <x v="0"/>
    <x v="0"/>
    <x v="0"/>
    <x v="0"/>
    <s v="Pagamento de salário referente a 05-2024"/>
  </r>
  <r>
    <x v="0"/>
    <n v="0"/>
    <n v="0"/>
    <n v="0"/>
    <n v="104709"/>
    <x v="4569"/>
    <x v="0"/>
    <x v="0"/>
    <x v="0"/>
    <s v="03.16.12"/>
    <x v="40"/>
    <x v="0"/>
    <x v="0"/>
    <s v="Direcção de Urbanismo"/>
    <s v="03.16.12"/>
    <s v="Direcção de Urbanismo"/>
    <s v="03.16.12"/>
    <x v="49"/>
    <x v="0"/>
    <x v="0"/>
    <x v="0"/>
    <x v="1"/>
    <x v="0"/>
    <x v="0"/>
    <x v="0"/>
    <x v="3"/>
    <s v="2024-05-21"/>
    <x v="1"/>
    <n v="104709"/>
    <x v="0"/>
    <m/>
    <x v="0"/>
    <m/>
    <x v="9"/>
    <n v="100474693"/>
    <x v="0"/>
    <x v="0"/>
    <s v="Direcção de Urbanismo"/>
    <s v="ORI"/>
    <x v="0"/>
    <m/>
    <x v="0"/>
    <x v="0"/>
    <x v="0"/>
    <x v="0"/>
    <x v="0"/>
    <x v="0"/>
    <x v="0"/>
    <x v="0"/>
    <x v="0"/>
    <x v="0"/>
    <x v="0"/>
    <s v="Direcção de Urbanismo"/>
    <x v="0"/>
    <x v="0"/>
    <x v="0"/>
    <x v="0"/>
    <x v="0"/>
    <x v="0"/>
    <x v="0"/>
    <x v="0"/>
    <x v="0"/>
    <x v="0"/>
    <x v="0"/>
    <x v="0"/>
    <s v="Pagamento de salário referente a 05-2024"/>
  </r>
  <r>
    <x v="0"/>
    <n v="0"/>
    <n v="0"/>
    <n v="0"/>
    <n v="275"/>
    <x v="4570"/>
    <x v="0"/>
    <x v="0"/>
    <x v="0"/>
    <s v="03.16.27"/>
    <x v="59"/>
    <x v="0"/>
    <x v="0"/>
    <s v="Direção dos Assuntos Jurídicos, Fiscalização e Policia Municipal"/>
    <s v="03.16.27"/>
    <s v="Direção dos Assuntos Jurídicos, Fiscalização e Policia Municipal"/>
    <s v="03.16.27"/>
    <x v="60"/>
    <x v="0"/>
    <x v="0"/>
    <x v="0"/>
    <x v="0"/>
    <x v="0"/>
    <x v="0"/>
    <x v="0"/>
    <x v="3"/>
    <s v="2024-05-21"/>
    <x v="1"/>
    <n v="275"/>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5-2024"/>
  </r>
  <r>
    <x v="0"/>
    <n v="0"/>
    <n v="0"/>
    <n v="0"/>
    <n v="887"/>
    <x v="4570"/>
    <x v="0"/>
    <x v="0"/>
    <x v="0"/>
    <s v="03.16.27"/>
    <x v="59"/>
    <x v="0"/>
    <x v="0"/>
    <s v="Direção dos Assuntos Jurídicos, Fiscalização e Policia Municipal"/>
    <s v="03.16.27"/>
    <s v="Direção dos Assuntos Jurídicos, Fiscalização e Policia Municipal"/>
    <s v="03.16.27"/>
    <x v="28"/>
    <x v="0"/>
    <x v="0"/>
    <x v="0"/>
    <x v="0"/>
    <x v="0"/>
    <x v="0"/>
    <x v="0"/>
    <x v="3"/>
    <s v="2024-05-21"/>
    <x v="1"/>
    <n v="887"/>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5-2024"/>
  </r>
  <r>
    <x v="0"/>
    <n v="0"/>
    <n v="0"/>
    <n v="0"/>
    <n v="6278"/>
    <x v="4570"/>
    <x v="0"/>
    <x v="0"/>
    <x v="0"/>
    <s v="03.16.27"/>
    <x v="59"/>
    <x v="0"/>
    <x v="0"/>
    <s v="Direção dos Assuntos Jurídicos, Fiscalização e Policia Municipal"/>
    <s v="03.16.27"/>
    <s v="Direção dos Assuntos Jurídicos, Fiscalização e Policia Municipal"/>
    <s v="03.16.27"/>
    <x v="30"/>
    <x v="0"/>
    <x v="0"/>
    <x v="0"/>
    <x v="1"/>
    <x v="0"/>
    <x v="0"/>
    <x v="0"/>
    <x v="3"/>
    <s v="2024-05-21"/>
    <x v="1"/>
    <n v="6278"/>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5-2024"/>
  </r>
  <r>
    <x v="0"/>
    <n v="0"/>
    <n v="0"/>
    <n v="0"/>
    <n v="3394"/>
    <x v="4570"/>
    <x v="0"/>
    <x v="0"/>
    <x v="0"/>
    <s v="03.16.27"/>
    <x v="59"/>
    <x v="0"/>
    <x v="0"/>
    <s v="Direção dos Assuntos Jurídicos, Fiscalização e Policia Municipal"/>
    <s v="03.16.27"/>
    <s v="Direção dos Assuntos Jurídicos, Fiscalização e Policia Municipal"/>
    <s v="03.16.27"/>
    <x v="48"/>
    <x v="0"/>
    <x v="0"/>
    <x v="0"/>
    <x v="1"/>
    <x v="0"/>
    <x v="0"/>
    <x v="0"/>
    <x v="3"/>
    <s v="2024-05-21"/>
    <x v="1"/>
    <n v="3394"/>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5-2024"/>
  </r>
  <r>
    <x v="0"/>
    <n v="0"/>
    <n v="0"/>
    <n v="0"/>
    <n v="7234"/>
    <x v="4570"/>
    <x v="0"/>
    <x v="0"/>
    <x v="0"/>
    <s v="03.16.27"/>
    <x v="59"/>
    <x v="0"/>
    <x v="0"/>
    <s v="Direção dos Assuntos Jurídicos, Fiscalização e Policia Municipal"/>
    <s v="03.16.27"/>
    <s v="Direção dos Assuntos Jurídicos, Fiscalização e Policia Municipal"/>
    <s v="03.16.27"/>
    <x v="60"/>
    <x v="0"/>
    <x v="0"/>
    <x v="0"/>
    <x v="0"/>
    <x v="0"/>
    <x v="0"/>
    <x v="0"/>
    <x v="3"/>
    <s v="2024-05-21"/>
    <x v="1"/>
    <n v="7234"/>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5-2024"/>
  </r>
  <r>
    <x v="0"/>
    <n v="0"/>
    <n v="0"/>
    <n v="0"/>
    <n v="23309"/>
    <x v="4570"/>
    <x v="0"/>
    <x v="0"/>
    <x v="0"/>
    <s v="03.16.27"/>
    <x v="59"/>
    <x v="0"/>
    <x v="0"/>
    <s v="Direção dos Assuntos Jurídicos, Fiscalização e Policia Municipal"/>
    <s v="03.16.27"/>
    <s v="Direção dos Assuntos Jurídicos, Fiscalização e Policia Municipal"/>
    <s v="03.16.27"/>
    <x v="28"/>
    <x v="0"/>
    <x v="0"/>
    <x v="0"/>
    <x v="0"/>
    <x v="0"/>
    <x v="0"/>
    <x v="0"/>
    <x v="3"/>
    <s v="2024-05-21"/>
    <x v="1"/>
    <n v="23309"/>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5-2024"/>
  </r>
  <r>
    <x v="0"/>
    <n v="0"/>
    <n v="0"/>
    <n v="0"/>
    <n v="164904"/>
    <x v="4570"/>
    <x v="0"/>
    <x v="0"/>
    <x v="0"/>
    <s v="03.16.27"/>
    <x v="59"/>
    <x v="0"/>
    <x v="0"/>
    <s v="Direção dos Assuntos Jurídicos, Fiscalização e Policia Municipal"/>
    <s v="03.16.27"/>
    <s v="Direção dos Assuntos Jurídicos, Fiscalização e Policia Municipal"/>
    <s v="03.16.27"/>
    <x v="30"/>
    <x v="0"/>
    <x v="0"/>
    <x v="0"/>
    <x v="1"/>
    <x v="0"/>
    <x v="0"/>
    <x v="0"/>
    <x v="3"/>
    <s v="2024-05-21"/>
    <x v="1"/>
    <n v="164904"/>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5-2024"/>
  </r>
  <r>
    <x v="0"/>
    <n v="0"/>
    <n v="0"/>
    <n v="0"/>
    <n v="89092"/>
    <x v="4570"/>
    <x v="0"/>
    <x v="0"/>
    <x v="0"/>
    <s v="03.16.27"/>
    <x v="59"/>
    <x v="0"/>
    <x v="0"/>
    <s v="Direção dos Assuntos Jurídicos, Fiscalização e Policia Municipal"/>
    <s v="03.16.27"/>
    <s v="Direção dos Assuntos Jurídicos, Fiscalização e Policia Municipal"/>
    <s v="03.16.27"/>
    <x v="48"/>
    <x v="0"/>
    <x v="0"/>
    <x v="0"/>
    <x v="1"/>
    <x v="0"/>
    <x v="0"/>
    <x v="0"/>
    <x v="3"/>
    <s v="2024-05-21"/>
    <x v="1"/>
    <n v="89092"/>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5-2024"/>
  </r>
  <r>
    <x v="0"/>
    <n v="0"/>
    <n v="0"/>
    <n v="0"/>
    <n v="332"/>
    <x v="4571"/>
    <x v="0"/>
    <x v="0"/>
    <x v="0"/>
    <s v="03.16.24"/>
    <x v="31"/>
    <x v="0"/>
    <x v="0"/>
    <s v="Direcao da Familia, Inclusão, Género e Saúde"/>
    <s v="03.16.24"/>
    <s v="Direcao da Familia, Inclusão, Género e Saúde"/>
    <s v="03.16.24"/>
    <x v="28"/>
    <x v="0"/>
    <x v="0"/>
    <x v="0"/>
    <x v="0"/>
    <x v="0"/>
    <x v="0"/>
    <x v="0"/>
    <x v="3"/>
    <s v="2024-05-21"/>
    <x v="1"/>
    <n v="332"/>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5-2024"/>
  </r>
  <r>
    <x v="0"/>
    <n v="0"/>
    <n v="0"/>
    <n v="0"/>
    <n v="10040"/>
    <x v="4571"/>
    <x v="0"/>
    <x v="0"/>
    <x v="0"/>
    <s v="03.16.24"/>
    <x v="31"/>
    <x v="0"/>
    <x v="0"/>
    <s v="Direcao da Familia, Inclusão, Género e Saúde"/>
    <s v="03.16.24"/>
    <s v="Direcao da Familia, Inclusão, Género e Saúde"/>
    <s v="03.16.24"/>
    <x v="30"/>
    <x v="0"/>
    <x v="0"/>
    <x v="0"/>
    <x v="1"/>
    <x v="0"/>
    <x v="0"/>
    <x v="0"/>
    <x v="3"/>
    <s v="2024-05-21"/>
    <x v="1"/>
    <n v="10040"/>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5-2024"/>
  </r>
  <r>
    <x v="0"/>
    <n v="0"/>
    <n v="0"/>
    <n v="0"/>
    <n v="13010"/>
    <x v="4571"/>
    <x v="0"/>
    <x v="0"/>
    <x v="0"/>
    <s v="03.16.24"/>
    <x v="31"/>
    <x v="0"/>
    <x v="0"/>
    <s v="Direcao da Familia, Inclusão, Género e Saúde"/>
    <s v="03.16.24"/>
    <s v="Direcao da Familia, Inclusão, Género e Saúde"/>
    <s v="03.16.24"/>
    <x v="48"/>
    <x v="0"/>
    <x v="0"/>
    <x v="0"/>
    <x v="1"/>
    <x v="0"/>
    <x v="0"/>
    <x v="0"/>
    <x v="3"/>
    <s v="2024-05-21"/>
    <x v="1"/>
    <n v="13010"/>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5-2024"/>
  </r>
  <r>
    <x v="0"/>
    <n v="0"/>
    <n v="0"/>
    <n v="0"/>
    <n v="5568"/>
    <x v="4571"/>
    <x v="0"/>
    <x v="0"/>
    <x v="0"/>
    <s v="03.16.24"/>
    <x v="31"/>
    <x v="0"/>
    <x v="0"/>
    <s v="Direcao da Familia, Inclusão, Género e Saúde"/>
    <s v="03.16.24"/>
    <s v="Direcao da Familia, Inclusão, Género e Saúde"/>
    <s v="03.16.24"/>
    <x v="28"/>
    <x v="0"/>
    <x v="0"/>
    <x v="0"/>
    <x v="0"/>
    <x v="0"/>
    <x v="0"/>
    <x v="0"/>
    <x v="3"/>
    <s v="2024-05-21"/>
    <x v="1"/>
    <n v="5568"/>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5-2024"/>
  </r>
  <r>
    <x v="0"/>
    <n v="0"/>
    <n v="0"/>
    <n v="0"/>
    <n v="168287"/>
    <x v="4571"/>
    <x v="0"/>
    <x v="0"/>
    <x v="0"/>
    <s v="03.16.24"/>
    <x v="31"/>
    <x v="0"/>
    <x v="0"/>
    <s v="Direcao da Familia, Inclusão, Género e Saúde"/>
    <s v="03.16.24"/>
    <s v="Direcao da Familia, Inclusão, Género e Saúde"/>
    <s v="03.16.24"/>
    <x v="30"/>
    <x v="0"/>
    <x v="0"/>
    <x v="0"/>
    <x v="1"/>
    <x v="0"/>
    <x v="0"/>
    <x v="0"/>
    <x v="3"/>
    <s v="2024-05-21"/>
    <x v="1"/>
    <n v="168287"/>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5-2024"/>
  </r>
  <r>
    <x v="0"/>
    <n v="0"/>
    <n v="0"/>
    <n v="0"/>
    <n v="218044"/>
    <x v="4571"/>
    <x v="0"/>
    <x v="0"/>
    <x v="0"/>
    <s v="03.16.24"/>
    <x v="31"/>
    <x v="0"/>
    <x v="0"/>
    <s v="Direcao da Familia, Inclusão, Género e Saúde"/>
    <s v="03.16.24"/>
    <s v="Direcao da Familia, Inclusão, Género e Saúde"/>
    <s v="03.16.24"/>
    <x v="48"/>
    <x v="0"/>
    <x v="0"/>
    <x v="0"/>
    <x v="1"/>
    <x v="0"/>
    <x v="0"/>
    <x v="0"/>
    <x v="3"/>
    <s v="2024-05-21"/>
    <x v="1"/>
    <n v="218044"/>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5-2024"/>
  </r>
  <r>
    <x v="0"/>
    <n v="0"/>
    <n v="0"/>
    <n v="0"/>
    <n v="4000"/>
    <x v="4572"/>
    <x v="0"/>
    <x v="0"/>
    <x v="0"/>
    <s v="03.16.15"/>
    <x v="0"/>
    <x v="0"/>
    <x v="0"/>
    <s v="Direção Financeira"/>
    <s v="03.16.15"/>
    <s v="Direção Financeira"/>
    <s v="03.16.15"/>
    <x v="64"/>
    <x v="0"/>
    <x v="0"/>
    <x v="0"/>
    <x v="0"/>
    <x v="0"/>
    <x v="0"/>
    <x v="0"/>
    <x v="4"/>
    <s v="2024-06-13"/>
    <x v="1"/>
    <n v="4000"/>
    <x v="0"/>
    <m/>
    <x v="0"/>
    <m/>
    <x v="165"/>
    <n v="100476713"/>
    <x v="0"/>
    <x v="0"/>
    <s v="Direção Financeira"/>
    <s v="ORI"/>
    <x v="0"/>
    <m/>
    <x v="0"/>
    <x v="0"/>
    <x v="0"/>
    <x v="0"/>
    <x v="0"/>
    <x v="0"/>
    <x v="0"/>
    <x v="0"/>
    <x v="0"/>
    <x v="0"/>
    <x v="0"/>
    <s v="Direção Financeira"/>
    <x v="0"/>
    <x v="0"/>
    <x v="0"/>
    <x v="0"/>
    <x v="0"/>
    <x v="0"/>
    <x v="0"/>
    <x v="0"/>
    <x v="0"/>
    <x v="0"/>
    <x v="0"/>
    <x v="0"/>
    <s v="Pagamento a favor da Sra. Magda Alice Brito Anfonso. referente compensação a trabalhos adicionais referente ao Mês de maio, conforme anexo."/>
  </r>
  <r>
    <x v="1"/>
    <n v="0"/>
    <n v="0"/>
    <n v="0"/>
    <n v="396100"/>
    <x v="4573"/>
    <x v="0"/>
    <x v="0"/>
    <x v="0"/>
    <s v="01.27.06.61"/>
    <x v="34"/>
    <x v="1"/>
    <x v="1"/>
    <s v="Requalificação Urbana e habitação"/>
    <s v="01.27.06"/>
    <s v="Requalificação Urbana e habitação"/>
    <s v="01.27.06"/>
    <x v="1"/>
    <x v="0"/>
    <x v="0"/>
    <x v="0"/>
    <x v="0"/>
    <x v="1"/>
    <x v="1"/>
    <x v="0"/>
    <x v="4"/>
    <s v="2024-06-20"/>
    <x v="1"/>
    <n v="396100"/>
    <x v="0"/>
    <m/>
    <x v="0"/>
    <m/>
    <x v="6"/>
    <n v="100474914"/>
    <x v="0"/>
    <x v="0"/>
    <s v="Requalificação Urbana de Ponta Verde"/>
    <s v="ORI"/>
    <x v="0"/>
    <s v="PVR"/>
    <x v="0"/>
    <x v="0"/>
    <x v="0"/>
    <x v="0"/>
    <x v="0"/>
    <x v="0"/>
    <x v="0"/>
    <x v="0"/>
    <x v="0"/>
    <x v="0"/>
    <x v="0"/>
    <s v="Requalificação Urbana de Ponta Verde"/>
    <x v="0"/>
    <x v="0"/>
    <x v="0"/>
    <x v="0"/>
    <x v="1"/>
    <x v="0"/>
    <x v="0"/>
    <x v="0"/>
    <x v="0"/>
    <x v="0"/>
    <x v="0"/>
    <x v="0"/>
    <s v="Despesa com pessoal no trabalho de requalificação urbana e ambiental de Brufa- Ponta Verde, confrome anexo."/>
  </r>
  <r>
    <x v="0"/>
    <n v="0"/>
    <n v="0"/>
    <n v="0"/>
    <n v="4950"/>
    <x v="4574"/>
    <x v="0"/>
    <x v="1"/>
    <x v="0"/>
    <s v="80.02.01"/>
    <x v="2"/>
    <x v="2"/>
    <x v="2"/>
    <s v="Retenções Iur"/>
    <s v="80.02.01"/>
    <s v="Retenções Iur"/>
    <s v="80.02.01"/>
    <x v="2"/>
    <x v="0"/>
    <x v="1"/>
    <x v="0"/>
    <x v="1"/>
    <x v="2"/>
    <x v="2"/>
    <x v="0"/>
    <x v="4"/>
    <s v="2024-06-20"/>
    <x v="1"/>
    <n v="4950"/>
    <x v="0"/>
    <m/>
    <x v="0"/>
    <m/>
    <x v="2"/>
    <n v="100474696"/>
    <x v="0"/>
    <x v="0"/>
    <s v="Retenções Iur"/>
    <s v="ORI"/>
    <x v="0"/>
    <s v="RIUR"/>
    <x v="0"/>
    <x v="0"/>
    <x v="0"/>
    <x v="0"/>
    <x v="0"/>
    <x v="0"/>
    <x v="0"/>
    <x v="0"/>
    <x v="0"/>
    <x v="0"/>
    <x v="0"/>
    <s v="Retenções Iur"/>
    <x v="0"/>
    <x v="0"/>
    <x v="0"/>
    <x v="0"/>
    <x v="2"/>
    <x v="0"/>
    <x v="0"/>
    <x v="0"/>
    <x v="0"/>
    <x v="1"/>
    <x v="0"/>
    <x v="0"/>
    <s v="RETENCAO OT"/>
  </r>
  <r>
    <x v="0"/>
    <n v="0"/>
    <n v="0"/>
    <n v="0"/>
    <n v="10834"/>
    <x v="4575"/>
    <x v="0"/>
    <x v="1"/>
    <x v="0"/>
    <s v="80.02.01"/>
    <x v="2"/>
    <x v="2"/>
    <x v="2"/>
    <s v="Retenções Iur"/>
    <s v="80.02.01"/>
    <s v="Retenções Iur"/>
    <s v="80.02.01"/>
    <x v="2"/>
    <x v="0"/>
    <x v="1"/>
    <x v="0"/>
    <x v="1"/>
    <x v="2"/>
    <x v="2"/>
    <x v="0"/>
    <x v="4"/>
    <s v="2024-06-19"/>
    <x v="1"/>
    <n v="10834"/>
    <x v="0"/>
    <m/>
    <x v="0"/>
    <m/>
    <x v="2"/>
    <n v="100474696"/>
    <x v="0"/>
    <x v="0"/>
    <s v="Retenções Iur"/>
    <s v="ORI"/>
    <x v="0"/>
    <s v="RIUR"/>
    <x v="0"/>
    <x v="0"/>
    <x v="0"/>
    <x v="0"/>
    <x v="0"/>
    <x v="0"/>
    <x v="0"/>
    <x v="0"/>
    <x v="0"/>
    <x v="0"/>
    <x v="0"/>
    <s v="Retenções Iur"/>
    <x v="0"/>
    <x v="0"/>
    <x v="0"/>
    <x v="0"/>
    <x v="2"/>
    <x v="0"/>
    <x v="0"/>
    <x v="0"/>
    <x v="0"/>
    <x v="1"/>
    <x v="0"/>
    <x v="0"/>
    <s v="RETENCAO OT"/>
  </r>
  <r>
    <x v="2"/>
    <n v="0"/>
    <n v="0"/>
    <n v="0"/>
    <n v="23413"/>
    <x v="4576"/>
    <x v="0"/>
    <x v="0"/>
    <x v="0"/>
    <s v="80.02.10.01"/>
    <x v="16"/>
    <x v="2"/>
    <x v="2"/>
    <s v="Outros"/>
    <s v="80.02.10"/>
    <s v="Outros"/>
    <s v="80.02.10"/>
    <x v="66"/>
    <x v="0"/>
    <x v="5"/>
    <x v="13"/>
    <x v="1"/>
    <x v="2"/>
    <x v="0"/>
    <x v="0"/>
    <x v="4"/>
    <s v="2024-06-19"/>
    <x v="1"/>
    <n v="234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90"/>
    <x v="4577"/>
    <x v="0"/>
    <x v="1"/>
    <x v="0"/>
    <s v="80.02.10.02"/>
    <x v="42"/>
    <x v="2"/>
    <x v="2"/>
    <s v="Outros"/>
    <s v="80.02.10"/>
    <s v="Outros"/>
    <s v="80.02.10"/>
    <x v="67"/>
    <x v="0"/>
    <x v="1"/>
    <x v="0"/>
    <x v="1"/>
    <x v="2"/>
    <x v="2"/>
    <x v="0"/>
    <x v="4"/>
    <s v="2024-06-19"/>
    <x v="1"/>
    <n v="690"/>
    <x v="0"/>
    <m/>
    <x v="0"/>
    <m/>
    <x v="16"/>
    <n v="100474707"/>
    <x v="0"/>
    <x v="0"/>
    <s v="Retençoes STAPS"/>
    <s v="ORI"/>
    <x v="0"/>
    <s v="RSND"/>
    <x v="0"/>
    <x v="0"/>
    <x v="0"/>
    <x v="0"/>
    <x v="0"/>
    <x v="0"/>
    <x v="0"/>
    <x v="0"/>
    <x v="0"/>
    <x v="0"/>
    <x v="0"/>
    <s v="Retençoes STAPS"/>
    <x v="0"/>
    <x v="0"/>
    <x v="0"/>
    <x v="0"/>
    <x v="2"/>
    <x v="0"/>
    <x v="0"/>
    <x v="0"/>
    <x v="0"/>
    <x v="1"/>
    <x v="0"/>
    <x v="0"/>
    <s v="RETENCAO OT"/>
  </r>
  <r>
    <x v="0"/>
    <n v="0"/>
    <n v="0"/>
    <n v="0"/>
    <n v="1310"/>
    <x v="4578"/>
    <x v="0"/>
    <x v="0"/>
    <x v="0"/>
    <s v="03.16.22"/>
    <x v="58"/>
    <x v="0"/>
    <x v="0"/>
    <s v="Direção da Habitação"/>
    <s v="03.16.22"/>
    <s v="Direção da Habitação"/>
    <s v="03.16.22"/>
    <x v="31"/>
    <x v="0"/>
    <x v="0"/>
    <x v="1"/>
    <x v="0"/>
    <x v="0"/>
    <x v="0"/>
    <x v="0"/>
    <x v="3"/>
    <s v="2024-05-21"/>
    <x v="1"/>
    <n v="1310"/>
    <x v="0"/>
    <m/>
    <x v="0"/>
    <m/>
    <x v="2"/>
    <n v="100474696"/>
    <x v="0"/>
    <x v="1"/>
    <s v="Direção da Habitação"/>
    <s v="ORI"/>
    <x v="0"/>
    <m/>
    <x v="0"/>
    <x v="0"/>
    <x v="0"/>
    <x v="0"/>
    <x v="0"/>
    <x v="0"/>
    <x v="0"/>
    <x v="0"/>
    <x v="0"/>
    <x v="0"/>
    <x v="0"/>
    <s v="Direção da Habitação"/>
    <x v="0"/>
    <x v="0"/>
    <x v="0"/>
    <x v="0"/>
    <x v="0"/>
    <x v="0"/>
    <x v="0"/>
    <x v="0"/>
    <x v="0"/>
    <x v="0"/>
    <x v="1"/>
    <x v="0"/>
    <s v="Pagamento de salário referente a 05-2024"/>
  </r>
  <r>
    <x v="0"/>
    <n v="0"/>
    <n v="0"/>
    <n v="0"/>
    <n v="13669"/>
    <x v="4578"/>
    <x v="0"/>
    <x v="0"/>
    <x v="0"/>
    <s v="03.16.22"/>
    <x v="58"/>
    <x v="0"/>
    <x v="0"/>
    <s v="Direção da Habitação"/>
    <s v="03.16.22"/>
    <s v="Direção da Habitação"/>
    <s v="03.16.22"/>
    <x v="49"/>
    <x v="0"/>
    <x v="0"/>
    <x v="0"/>
    <x v="1"/>
    <x v="0"/>
    <x v="0"/>
    <x v="0"/>
    <x v="3"/>
    <s v="2024-05-21"/>
    <x v="1"/>
    <n v="13669"/>
    <x v="0"/>
    <m/>
    <x v="0"/>
    <m/>
    <x v="2"/>
    <n v="100474696"/>
    <x v="0"/>
    <x v="1"/>
    <s v="Direção da Habitação"/>
    <s v="ORI"/>
    <x v="0"/>
    <m/>
    <x v="0"/>
    <x v="0"/>
    <x v="0"/>
    <x v="0"/>
    <x v="0"/>
    <x v="0"/>
    <x v="0"/>
    <x v="0"/>
    <x v="0"/>
    <x v="0"/>
    <x v="0"/>
    <s v="Direção da Habitação"/>
    <x v="0"/>
    <x v="0"/>
    <x v="0"/>
    <x v="0"/>
    <x v="0"/>
    <x v="0"/>
    <x v="0"/>
    <x v="0"/>
    <x v="0"/>
    <x v="0"/>
    <x v="1"/>
    <x v="0"/>
    <s v="Pagamento de salário referente a 05-2024"/>
  </r>
  <r>
    <x v="0"/>
    <n v="0"/>
    <n v="0"/>
    <n v="0"/>
    <n v="9573"/>
    <x v="4578"/>
    <x v="0"/>
    <x v="0"/>
    <x v="0"/>
    <s v="03.16.22"/>
    <x v="58"/>
    <x v="0"/>
    <x v="0"/>
    <s v="Direção da Habitação"/>
    <s v="03.16.22"/>
    <s v="Direção da Habitação"/>
    <s v="03.16.22"/>
    <x v="31"/>
    <x v="0"/>
    <x v="0"/>
    <x v="1"/>
    <x v="0"/>
    <x v="0"/>
    <x v="0"/>
    <x v="0"/>
    <x v="3"/>
    <s v="2024-05-21"/>
    <x v="1"/>
    <n v="9573"/>
    <x v="0"/>
    <m/>
    <x v="0"/>
    <m/>
    <x v="9"/>
    <n v="100474693"/>
    <x v="0"/>
    <x v="0"/>
    <s v="Direção da Habitação"/>
    <s v="ORI"/>
    <x v="0"/>
    <m/>
    <x v="0"/>
    <x v="0"/>
    <x v="0"/>
    <x v="0"/>
    <x v="0"/>
    <x v="0"/>
    <x v="0"/>
    <x v="0"/>
    <x v="0"/>
    <x v="0"/>
    <x v="0"/>
    <s v="Direção da Habitação"/>
    <x v="0"/>
    <x v="0"/>
    <x v="0"/>
    <x v="0"/>
    <x v="0"/>
    <x v="0"/>
    <x v="0"/>
    <x v="0"/>
    <x v="0"/>
    <x v="0"/>
    <x v="0"/>
    <x v="0"/>
    <s v="Pagamento de salário referente a 05-2024"/>
  </r>
  <r>
    <x v="0"/>
    <n v="0"/>
    <n v="0"/>
    <n v="0"/>
    <n v="99796"/>
    <x v="4578"/>
    <x v="0"/>
    <x v="0"/>
    <x v="0"/>
    <s v="03.16.22"/>
    <x v="58"/>
    <x v="0"/>
    <x v="0"/>
    <s v="Direção da Habitação"/>
    <s v="03.16.22"/>
    <s v="Direção da Habitação"/>
    <s v="03.16.22"/>
    <x v="49"/>
    <x v="0"/>
    <x v="0"/>
    <x v="0"/>
    <x v="1"/>
    <x v="0"/>
    <x v="0"/>
    <x v="0"/>
    <x v="3"/>
    <s v="2024-05-21"/>
    <x v="1"/>
    <n v="99796"/>
    <x v="0"/>
    <m/>
    <x v="0"/>
    <m/>
    <x v="9"/>
    <n v="100474693"/>
    <x v="0"/>
    <x v="0"/>
    <s v="Direção da Habitação"/>
    <s v="ORI"/>
    <x v="0"/>
    <m/>
    <x v="0"/>
    <x v="0"/>
    <x v="0"/>
    <x v="0"/>
    <x v="0"/>
    <x v="0"/>
    <x v="0"/>
    <x v="0"/>
    <x v="0"/>
    <x v="0"/>
    <x v="0"/>
    <s v="Direção da Habitação"/>
    <x v="0"/>
    <x v="0"/>
    <x v="0"/>
    <x v="0"/>
    <x v="0"/>
    <x v="0"/>
    <x v="0"/>
    <x v="0"/>
    <x v="0"/>
    <x v="0"/>
    <x v="0"/>
    <x v="0"/>
    <s v="Pagamento de salário referente a 05-2024"/>
  </r>
  <r>
    <x v="0"/>
    <n v="0"/>
    <n v="0"/>
    <n v="0"/>
    <n v="550"/>
    <x v="4579"/>
    <x v="0"/>
    <x v="0"/>
    <x v="0"/>
    <s v="03.16.21"/>
    <x v="56"/>
    <x v="0"/>
    <x v="0"/>
    <s v="Dir. Turismo, Investimento e Emprendedorismo"/>
    <s v="03.16.21"/>
    <s v="Dir. Turismo, Investimento e Emprendedorismo"/>
    <s v="03.16.21"/>
    <x v="31"/>
    <x v="0"/>
    <x v="0"/>
    <x v="1"/>
    <x v="0"/>
    <x v="0"/>
    <x v="0"/>
    <x v="0"/>
    <x v="3"/>
    <s v="2024-05-21"/>
    <x v="1"/>
    <n v="550"/>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5-2024"/>
  </r>
  <r>
    <x v="0"/>
    <n v="0"/>
    <n v="0"/>
    <n v="0"/>
    <n v="5861"/>
    <x v="4579"/>
    <x v="0"/>
    <x v="0"/>
    <x v="0"/>
    <s v="03.16.21"/>
    <x v="56"/>
    <x v="0"/>
    <x v="0"/>
    <s v="Dir. Turismo, Investimento e Emprendedorismo"/>
    <s v="03.16.21"/>
    <s v="Dir. Turismo, Investimento e Emprendedorismo"/>
    <s v="03.16.21"/>
    <x v="49"/>
    <x v="0"/>
    <x v="0"/>
    <x v="0"/>
    <x v="1"/>
    <x v="0"/>
    <x v="0"/>
    <x v="0"/>
    <x v="3"/>
    <s v="2024-05-21"/>
    <x v="1"/>
    <n v="5861"/>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5-2024"/>
  </r>
  <r>
    <x v="0"/>
    <n v="0"/>
    <n v="0"/>
    <n v="0"/>
    <n v="7110"/>
    <x v="4579"/>
    <x v="0"/>
    <x v="0"/>
    <x v="0"/>
    <s v="03.16.21"/>
    <x v="56"/>
    <x v="0"/>
    <x v="0"/>
    <s v="Dir. Turismo, Investimento e Emprendedorismo"/>
    <s v="03.16.21"/>
    <s v="Dir. Turismo, Investimento e Emprendedorismo"/>
    <s v="03.16.21"/>
    <x v="31"/>
    <x v="0"/>
    <x v="0"/>
    <x v="1"/>
    <x v="0"/>
    <x v="0"/>
    <x v="0"/>
    <x v="0"/>
    <x v="3"/>
    <s v="2024-05-21"/>
    <x v="1"/>
    <n v="7110"/>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5-2024"/>
  </r>
  <r>
    <x v="0"/>
    <n v="0"/>
    <n v="0"/>
    <n v="0"/>
    <n v="75739"/>
    <x v="4579"/>
    <x v="0"/>
    <x v="0"/>
    <x v="0"/>
    <s v="03.16.21"/>
    <x v="56"/>
    <x v="0"/>
    <x v="0"/>
    <s v="Dir. Turismo, Investimento e Emprendedorismo"/>
    <s v="03.16.21"/>
    <s v="Dir. Turismo, Investimento e Emprendedorismo"/>
    <s v="03.16.21"/>
    <x v="49"/>
    <x v="0"/>
    <x v="0"/>
    <x v="0"/>
    <x v="1"/>
    <x v="0"/>
    <x v="0"/>
    <x v="0"/>
    <x v="3"/>
    <s v="2024-05-21"/>
    <x v="1"/>
    <n v="75739"/>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5-2024"/>
  </r>
  <r>
    <x v="0"/>
    <n v="0"/>
    <n v="0"/>
    <n v="0"/>
    <n v="10834"/>
    <x v="4580"/>
    <x v="0"/>
    <x v="0"/>
    <x v="0"/>
    <s v="03.16.20"/>
    <x v="55"/>
    <x v="0"/>
    <x v="0"/>
    <s v="Dir. do Comércio, Indústria, Transporte Feiras e Pesca"/>
    <s v="03.16.20"/>
    <s v="Dir. do Comércio, Indústria, Transporte Feiras e Pesca"/>
    <s v="03.16.20"/>
    <x v="48"/>
    <x v="0"/>
    <x v="0"/>
    <x v="0"/>
    <x v="1"/>
    <x v="0"/>
    <x v="0"/>
    <x v="0"/>
    <x v="3"/>
    <s v="2024-05-21"/>
    <x v="1"/>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05-2024"/>
  </r>
  <r>
    <x v="0"/>
    <n v="0"/>
    <n v="0"/>
    <n v="0"/>
    <n v="83615"/>
    <x v="4580"/>
    <x v="0"/>
    <x v="0"/>
    <x v="0"/>
    <s v="03.16.20"/>
    <x v="55"/>
    <x v="0"/>
    <x v="0"/>
    <s v="Dir. do Comércio, Indústria, Transporte Feiras e Pesca"/>
    <s v="03.16.20"/>
    <s v="Dir. do Comércio, Indústria, Transporte Feiras e Pesca"/>
    <s v="03.16.20"/>
    <x v="48"/>
    <x v="0"/>
    <x v="0"/>
    <x v="0"/>
    <x v="1"/>
    <x v="0"/>
    <x v="0"/>
    <x v="0"/>
    <x v="3"/>
    <s v="2024-05-21"/>
    <x v="1"/>
    <n v="83615"/>
    <x v="0"/>
    <m/>
    <x v="0"/>
    <m/>
    <x v="9"/>
    <n v="100474693"/>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05-2024"/>
  </r>
  <r>
    <x v="0"/>
    <n v="0"/>
    <n v="0"/>
    <n v="0"/>
    <n v="222"/>
    <x v="4581"/>
    <x v="0"/>
    <x v="0"/>
    <x v="0"/>
    <s v="03.16.19"/>
    <x v="21"/>
    <x v="0"/>
    <x v="0"/>
    <s v="Direção de Inovação e Desporto"/>
    <s v="03.16.19"/>
    <s v="Direção de Inovação e Desporto"/>
    <s v="03.16.19"/>
    <x v="31"/>
    <x v="0"/>
    <x v="0"/>
    <x v="1"/>
    <x v="0"/>
    <x v="0"/>
    <x v="0"/>
    <x v="0"/>
    <x v="3"/>
    <s v="2024-05-21"/>
    <x v="1"/>
    <n v="222"/>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5-2024"/>
  </r>
  <r>
    <x v="0"/>
    <n v="0"/>
    <n v="0"/>
    <n v="0"/>
    <n v="5404"/>
    <x v="4581"/>
    <x v="0"/>
    <x v="0"/>
    <x v="0"/>
    <s v="03.16.19"/>
    <x v="21"/>
    <x v="0"/>
    <x v="0"/>
    <s v="Direção de Inovação e Desporto"/>
    <s v="03.16.19"/>
    <s v="Direção de Inovação e Desporto"/>
    <s v="03.16.19"/>
    <x v="30"/>
    <x v="0"/>
    <x v="0"/>
    <x v="0"/>
    <x v="1"/>
    <x v="0"/>
    <x v="0"/>
    <x v="0"/>
    <x v="3"/>
    <s v="2024-05-21"/>
    <x v="1"/>
    <n v="540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5-2024"/>
  </r>
  <r>
    <x v="0"/>
    <n v="0"/>
    <n v="0"/>
    <n v="0"/>
    <n v="4972"/>
    <x v="4581"/>
    <x v="0"/>
    <x v="0"/>
    <x v="0"/>
    <s v="03.16.19"/>
    <x v="21"/>
    <x v="0"/>
    <x v="0"/>
    <s v="Direção de Inovação e Desporto"/>
    <s v="03.16.19"/>
    <s v="Direção de Inovação e Desporto"/>
    <s v="03.16.19"/>
    <x v="31"/>
    <x v="0"/>
    <x v="0"/>
    <x v="1"/>
    <x v="0"/>
    <x v="0"/>
    <x v="0"/>
    <x v="0"/>
    <x v="3"/>
    <s v="2024-05-21"/>
    <x v="1"/>
    <n v="497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5-2024"/>
  </r>
  <r>
    <x v="0"/>
    <n v="0"/>
    <n v="0"/>
    <n v="0"/>
    <n v="121002"/>
    <x v="4581"/>
    <x v="0"/>
    <x v="0"/>
    <x v="0"/>
    <s v="03.16.19"/>
    <x v="21"/>
    <x v="0"/>
    <x v="0"/>
    <s v="Direção de Inovação e Desporto"/>
    <s v="03.16.19"/>
    <s v="Direção de Inovação e Desporto"/>
    <s v="03.16.19"/>
    <x v="30"/>
    <x v="0"/>
    <x v="0"/>
    <x v="0"/>
    <x v="1"/>
    <x v="0"/>
    <x v="0"/>
    <x v="0"/>
    <x v="3"/>
    <s v="2024-05-21"/>
    <x v="1"/>
    <n v="12100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5-2024"/>
  </r>
  <r>
    <x v="0"/>
    <n v="0"/>
    <n v="0"/>
    <n v="0"/>
    <n v="1029"/>
    <x v="4582"/>
    <x v="0"/>
    <x v="0"/>
    <x v="0"/>
    <s v="03.16.17"/>
    <x v="51"/>
    <x v="0"/>
    <x v="0"/>
    <s v="Direção Proteção Civil"/>
    <s v="03.16.17"/>
    <s v="Direção Proteção Civil"/>
    <s v="03.16.17"/>
    <x v="28"/>
    <x v="0"/>
    <x v="0"/>
    <x v="0"/>
    <x v="0"/>
    <x v="0"/>
    <x v="0"/>
    <x v="0"/>
    <x v="3"/>
    <s v="2024-05-21"/>
    <x v="1"/>
    <n v="1029"/>
    <x v="0"/>
    <m/>
    <x v="0"/>
    <m/>
    <x v="2"/>
    <n v="100474696"/>
    <x v="0"/>
    <x v="1"/>
    <s v="Direção Proteção Civil"/>
    <s v="ORI"/>
    <x v="0"/>
    <m/>
    <x v="0"/>
    <x v="0"/>
    <x v="0"/>
    <x v="0"/>
    <x v="0"/>
    <x v="0"/>
    <x v="0"/>
    <x v="0"/>
    <x v="0"/>
    <x v="0"/>
    <x v="0"/>
    <s v="Direção Proteção Civil"/>
    <x v="0"/>
    <x v="0"/>
    <x v="0"/>
    <x v="0"/>
    <x v="0"/>
    <x v="0"/>
    <x v="0"/>
    <x v="0"/>
    <x v="0"/>
    <x v="0"/>
    <x v="1"/>
    <x v="0"/>
    <s v="Pagamento de salário referente a 05-2024"/>
  </r>
  <r>
    <x v="0"/>
    <n v="0"/>
    <n v="0"/>
    <n v="0"/>
    <n v="2021"/>
    <x v="4582"/>
    <x v="0"/>
    <x v="0"/>
    <x v="0"/>
    <s v="03.16.17"/>
    <x v="51"/>
    <x v="0"/>
    <x v="0"/>
    <s v="Direção Proteção Civil"/>
    <s v="03.16.17"/>
    <s v="Direção Proteção Civil"/>
    <s v="03.16.17"/>
    <x v="30"/>
    <x v="0"/>
    <x v="0"/>
    <x v="0"/>
    <x v="1"/>
    <x v="0"/>
    <x v="0"/>
    <x v="0"/>
    <x v="3"/>
    <s v="2024-05-21"/>
    <x v="1"/>
    <n v="2021"/>
    <x v="0"/>
    <m/>
    <x v="0"/>
    <m/>
    <x v="2"/>
    <n v="100474696"/>
    <x v="0"/>
    <x v="1"/>
    <s v="Direção Proteção Civil"/>
    <s v="ORI"/>
    <x v="0"/>
    <m/>
    <x v="0"/>
    <x v="0"/>
    <x v="0"/>
    <x v="0"/>
    <x v="0"/>
    <x v="0"/>
    <x v="0"/>
    <x v="0"/>
    <x v="0"/>
    <x v="0"/>
    <x v="0"/>
    <s v="Direção Proteção Civil"/>
    <x v="0"/>
    <x v="0"/>
    <x v="0"/>
    <x v="0"/>
    <x v="0"/>
    <x v="0"/>
    <x v="0"/>
    <x v="0"/>
    <x v="0"/>
    <x v="0"/>
    <x v="1"/>
    <x v="0"/>
    <s v="Pagamento de salário referente a 05-2024"/>
  </r>
  <r>
    <x v="0"/>
    <n v="0"/>
    <n v="0"/>
    <n v="0"/>
    <n v="38999"/>
    <x v="4582"/>
    <x v="0"/>
    <x v="0"/>
    <x v="0"/>
    <s v="03.16.17"/>
    <x v="51"/>
    <x v="0"/>
    <x v="0"/>
    <s v="Direção Proteção Civil"/>
    <s v="03.16.17"/>
    <s v="Direção Proteção Civil"/>
    <s v="03.16.17"/>
    <x v="28"/>
    <x v="0"/>
    <x v="0"/>
    <x v="0"/>
    <x v="0"/>
    <x v="0"/>
    <x v="0"/>
    <x v="0"/>
    <x v="3"/>
    <s v="2024-05-21"/>
    <x v="1"/>
    <n v="38999"/>
    <x v="0"/>
    <m/>
    <x v="0"/>
    <m/>
    <x v="9"/>
    <n v="100474693"/>
    <x v="0"/>
    <x v="0"/>
    <s v="Direção Proteção Civil"/>
    <s v="ORI"/>
    <x v="0"/>
    <m/>
    <x v="0"/>
    <x v="0"/>
    <x v="0"/>
    <x v="0"/>
    <x v="0"/>
    <x v="0"/>
    <x v="0"/>
    <x v="0"/>
    <x v="0"/>
    <x v="0"/>
    <x v="0"/>
    <s v="Direção Proteção Civil"/>
    <x v="0"/>
    <x v="0"/>
    <x v="0"/>
    <x v="0"/>
    <x v="0"/>
    <x v="0"/>
    <x v="0"/>
    <x v="0"/>
    <x v="0"/>
    <x v="0"/>
    <x v="0"/>
    <x v="0"/>
    <s v="Pagamento de salário referente a 05-2024"/>
  </r>
  <r>
    <x v="0"/>
    <n v="0"/>
    <n v="0"/>
    <n v="0"/>
    <n v="76493"/>
    <x v="4582"/>
    <x v="0"/>
    <x v="0"/>
    <x v="0"/>
    <s v="03.16.17"/>
    <x v="51"/>
    <x v="0"/>
    <x v="0"/>
    <s v="Direção Proteção Civil"/>
    <s v="03.16.17"/>
    <s v="Direção Proteção Civil"/>
    <s v="03.16.17"/>
    <x v="30"/>
    <x v="0"/>
    <x v="0"/>
    <x v="0"/>
    <x v="1"/>
    <x v="0"/>
    <x v="0"/>
    <x v="0"/>
    <x v="3"/>
    <s v="2024-05-21"/>
    <x v="1"/>
    <n v="76493"/>
    <x v="0"/>
    <m/>
    <x v="0"/>
    <m/>
    <x v="9"/>
    <n v="100474693"/>
    <x v="0"/>
    <x v="0"/>
    <s v="Direção Proteção Civil"/>
    <s v="ORI"/>
    <x v="0"/>
    <m/>
    <x v="0"/>
    <x v="0"/>
    <x v="0"/>
    <x v="0"/>
    <x v="0"/>
    <x v="0"/>
    <x v="0"/>
    <x v="0"/>
    <x v="0"/>
    <x v="0"/>
    <x v="0"/>
    <s v="Direção Proteção Civil"/>
    <x v="0"/>
    <x v="0"/>
    <x v="0"/>
    <x v="0"/>
    <x v="0"/>
    <x v="0"/>
    <x v="0"/>
    <x v="0"/>
    <x v="0"/>
    <x v="0"/>
    <x v="0"/>
    <x v="0"/>
    <s v="Pagamento de salário referente a 05-2024"/>
  </r>
  <r>
    <x v="0"/>
    <n v="0"/>
    <n v="0"/>
    <n v="0"/>
    <n v="961"/>
    <x v="4583"/>
    <x v="0"/>
    <x v="0"/>
    <x v="0"/>
    <s v="03.16.02"/>
    <x v="3"/>
    <x v="0"/>
    <x v="0"/>
    <s v="Gabinete do Presidente"/>
    <s v="03.16.02"/>
    <s v="Gabinete do Presidente"/>
    <s v="03.16.02"/>
    <x v="31"/>
    <x v="0"/>
    <x v="0"/>
    <x v="1"/>
    <x v="0"/>
    <x v="0"/>
    <x v="0"/>
    <x v="0"/>
    <x v="3"/>
    <s v="2024-05-21"/>
    <x v="1"/>
    <n v="961"/>
    <x v="0"/>
    <m/>
    <x v="0"/>
    <m/>
    <x v="2"/>
    <n v="100474696"/>
    <x v="0"/>
    <x v="1"/>
    <s v="Gabinete do Presidente"/>
    <s v="ORI"/>
    <x v="0"/>
    <m/>
    <x v="0"/>
    <x v="0"/>
    <x v="0"/>
    <x v="0"/>
    <x v="0"/>
    <x v="0"/>
    <x v="0"/>
    <x v="0"/>
    <x v="0"/>
    <x v="0"/>
    <x v="0"/>
    <s v="Gabinete do Presidente"/>
    <x v="0"/>
    <x v="0"/>
    <x v="0"/>
    <x v="0"/>
    <x v="0"/>
    <x v="0"/>
    <x v="0"/>
    <x v="0"/>
    <x v="0"/>
    <x v="0"/>
    <x v="1"/>
    <x v="0"/>
    <s v="Pagamento de salário referente a 05-2024"/>
  </r>
  <r>
    <x v="0"/>
    <n v="0"/>
    <n v="0"/>
    <n v="0"/>
    <n v="1441"/>
    <x v="4583"/>
    <x v="0"/>
    <x v="0"/>
    <x v="0"/>
    <s v="03.16.02"/>
    <x v="3"/>
    <x v="0"/>
    <x v="0"/>
    <s v="Gabinete do Presidente"/>
    <s v="03.16.02"/>
    <s v="Gabinete do Presidente"/>
    <s v="03.16.02"/>
    <x v="59"/>
    <x v="0"/>
    <x v="0"/>
    <x v="0"/>
    <x v="0"/>
    <x v="0"/>
    <x v="0"/>
    <x v="0"/>
    <x v="3"/>
    <s v="2024-05-21"/>
    <x v="1"/>
    <n v="1441"/>
    <x v="0"/>
    <m/>
    <x v="0"/>
    <m/>
    <x v="2"/>
    <n v="100474696"/>
    <x v="0"/>
    <x v="1"/>
    <s v="Gabinete do Presidente"/>
    <s v="ORI"/>
    <x v="0"/>
    <m/>
    <x v="0"/>
    <x v="0"/>
    <x v="0"/>
    <x v="0"/>
    <x v="0"/>
    <x v="0"/>
    <x v="0"/>
    <x v="0"/>
    <x v="0"/>
    <x v="0"/>
    <x v="0"/>
    <s v="Gabinete do Presidente"/>
    <x v="0"/>
    <x v="0"/>
    <x v="0"/>
    <x v="0"/>
    <x v="0"/>
    <x v="0"/>
    <x v="0"/>
    <x v="0"/>
    <x v="0"/>
    <x v="0"/>
    <x v="1"/>
    <x v="0"/>
    <s v="Pagamento de salário referente a 05-2024"/>
  </r>
  <r>
    <x v="0"/>
    <n v="0"/>
    <n v="0"/>
    <n v="0"/>
    <n v="4947"/>
    <x v="4583"/>
    <x v="0"/>
    <x v="0"/>
    <x v="0"/>
    <s v="03.16.02"/>
    <x v="3"/>
    <x v="0"/>
    <x v="0"/>
    <s v="Gabinete do Presidente"/>
    <s v="03.16.02"/>
    <s v="Gabinete do Presidente"/>
    <s v="03.16.02"/>
    <x v="28"/>
    <x v="0"/>
    <x v="0"/>
    <x v="0"/>
    <x v="0"/>
    <x v="0"/>
    <x v="0"/>
    <x v="0"/>
    <x v="3"/>
    <s v="2024-05-21"/>
    <x v="1"/>
    <n v="4947"/>
    <x v="0"/>
    <m/>
    <x v="0"/>
    <m/>
    <x v="2"/>
    <n v="100474696"/>
    <x v="0"/>
    <x v="1"/>
    <s v="Gabinete do Presidente"/>
    <s v="ORI"/>
    <x v="0"/>
    <m/>
    <x v="0"/>
    <x v="0"/>
    <x v="0"/>
    <x v="0"/>
    <x v="0"/>
    <x v="0"/>
    <x v="0"/>
    <x v="0"/>
    <x v="0"/>
    <x v="0"/>
    <x v="0"/>
    <s v="Gabinete do Presidente"/>
    <x v="0"/>
    <x v="0"/>
    <x v="0"/>
    <x v="0"/>
    <x v="0"/>
    <x v="0"/>
    <x v="0"/>
    <x v="0"/>
    <x v="0"/>
    <x v="0"/>
    <x v="1"/>
    <x v="0"/>
    <s v="Pagamento de salário referente a 05-2024"/>
  </r>
  <r>
    <x v="0"/>
    <n v="0"/>
    <n v="0"/>
    <n v="0"/>
    <n v="13953"/>
    <x v="4583"/>
    <x v="0"/>
    <x v="0"/>
    <x v="0"/>
    <s v="03.16.02"/>
    <x v="3"/>
    <x v="0"/>
    <x v="0"/>
    <s v="Gabinete do Presidente"/>
    <s v="03.16.02"/>
    <s v="Gabinete do Presidente"/>
    <s v="03.16.02"/>
    <x v="49"/>
    <x v="0"/>
    <x v="0"/>
    <x v="0"/>
    <x v="1"/>
    <x v="0"/>
    <x v="0"/>
    <x v="0"/>
    <x v="3"/>
    <s v="2024-05-21"/>
    <x v="1"/>
    <n v="13953"/>
    <x v="0"/>
    <m/>
    <x v="0"/>
    <m/>
    <x v="2"/>
    <n v="100474696"/>
    <x v="0"/>
    <x v="1"/>
    <s v="Gabinete do Presidente"/>
    <s v="ORI"/>
    <x v="0"/>
    <m/>
    <x v="0"/>
    <x v="0"/>
    <x v="0"/>
    <x v="0"/>
    <x v="0"/>
    <x v="0"/>
    <x v="0"/>
    <x v="0"/>
    <x v="0"/>
    <x v="0"/>
    <x v="0"/>
    <s v="Gabinete do Presidente"/>
    <x v="0"/>
    <x v="0"/>
    <x v="0"/>
    <x v="0"/>
    <x v="0"/>
    <x v="0"/>
    <x v="0"/>
    <x v="0"/>
    <x v="0"/>
    <x v="0"/>
    <x v="1"/>
    <x v="0"/>
    <s v="Pagamento de salário referente a 05-2024"/>
  </r>
  <r>
    <x v="0"/>
    <n v="0"/>
    <n v="0"/>
    <n v="0"/>
    <n v="11642"/>
    <x v="4583"/>
    <x v="0"/>
    <x v="0"/>
    <x v="0"/>
    <s v="03.16.02"/>
    <x v="3"/>
    <x v="0"/>
    <x v="0"/>
    <s v="Gabinete do Presidente"/>
    <s v="03.16.02"/>
    <s v="Gabinete do Presidente"/>
    <s v="03.16.02"/>
    <x v="31"/>
    <x v="0"/>
    <x v="0"/>
    <x v="1"/>
    <x v="0"/>
    <x v="0"/>
    <x v="0"/>
    <x v="0"/>
    <x v="3"/>
    <s v="2024-05-21"/>
    <x v="1"/>
    <n v="11642"/>
    <x v="0"/>
    <m/>
    <x v="0"/>
    <m/>
    <x v="9"/>
    <n v="100474693"/>
    <x v="0"/>
    <x v="0"/>
    <s v="Gabinete do Presidente"/>
    <s v="ORI"/>
    <x v="0"/>
    <m/>
    <x v="0"/>
    <x v="0"/>
    <x v="0"/>
    <x v="0"/>
    <x v="0"/>
    <x v="0"/>
    <x v="0"/>
    <x v="0"/>
    <x v="0"/>
    <x v="0"/>
    <x v="0"/>
    <s v="Gabinete do Presidente"/>
    <x v="0"/>
    <x v="0"/>
    <x v="0"/>
    <x v="0"/>
    <x v="0"/>
    <x v="0"/>
    <x v="0"/>
    <x v="0"/>
    <x v="0"/>
    <x v="0"/>
    <x v="0"/>
    <x v="0"/>
    <s v="Pagamento de salário referente a 05-2024"/>
  </r>
  <r>
    <x v="0"/>
    <n v="0"/>
    <n v="0"/>
    <n v="0"/>
    <n v="17463"/>
    <x v="4583"/>
    <x v="0"/>
    <x v="0"/>
    <x v="0"/>
    <s v="03.16.02"/>
    <x v="3"/>
    <x v="0"/>
    <x v="0"/>
    <s v="Gabinete do Presidente"/>
    <s v="03.16.02"/>
    <s v="Gabinete do Presidente"/>
    <s v="03.16.02"/>
    <x v="59"/>
    <x v="0"/>
    <x v="0"/>
    <x v="0"/>
    <x v="0"/>
    <x v="0"/>
    <x v="0"/>
    <x v="0"/>
    <x v="3"/>
    <s v="2024-05-21"/>
    <x v="1"/>
    <n v="17463"/>
    <x v="0"/>
    <m/>
    <x v="0"/>
    <m/>
    <x v="9"/>
    <n v="100474693"/>
    <x v="0"/>
    <x v="0"/>
    <s v="Gabinete do Presidente"/>
    <s v="ORI"/>
    <x v="0"/>
    <m/>
    <x v="0"/>
    <x v="0"/>
    <x v="0"/>
    <x v="0"/>
    <x v="0"/>
    <x v="0"/>
    <x v="0"/>
    <x v="0"/>
    <x v="0"/>
    <x v="0"/>
    <x v="0"/>
    <s v="Gabinete do Presidente"/>
    <x v="0"/>
    <x v="0"/>
    <x v="0"/>
    <x v="0"/>
    <x v="0"/>
    <x v="0"/>
    <x v="0"/>
    <x v="0"/>
    <x v="0"/>
    <x v="0"/>
    <x v="0"/>
    <x v="0"/>
    <s v="Pagamento de salário referente a 05-2024"/>
  </r>
  <r>
    <x v="0"/>
    <n v="0"/>
    <n v="0"/>
    <n v="0"/>
    <n v="59915"/>
    <x v="4583"/>
    <x v="0"/>
    <x v="0"/>
    <x v="0"/>
    <s v="03.16.02"/>
    <x v="3"/>
    <x v="0"/>
    <x v="0"/>
    <s v="Gabinete do Presidente"/>
    <s v="03.16.02"/>
    <s v="Gabinete do Presidente"/>
    <s v="03.16.02"/>
    <x v="28"/>
    <x v="0"/>
    <x v="0"/>
    <x v="0"/>
    <x v="0"/>
    <x v="0"/>
    <x v="0"/>
    <x v="0"/>
    <x v="3"/>
    <s v="2024-05-21"/>
    <x v="1"/>
    <n v="59915"/>
    <x v="0"/>
    <m/>
    <x v="0"/>
    <m/>
    <x v="9"/>
    <n v="100474693"/>
    <x v="0"/>
    <x v="0"/>
    <s v="Gabinete do Presidente"/>
    <s v="ORI"/>
    <x v="0"/>
    <m/>
    <x v="0"/>
    <x v="0"/>
    <x v="0"/>
    <x v="0"/>
    <x v="0"/>
    <x v="0"/>
    <x v="0"/>
    <x v="0"/>
    <x v="0"/>
    <x v="0"/>
    <x v="0"/>
    <s v="Gabinete do Presidente"/>
    <x v="0"/>
    <x v="0"/>
    <x v="0"/>
    <x v="0"/>
    <x v="0"/>
    <x v="0"/>
    <x v="0"/>
    <x v="0"/>
    <x v="0"/>
    <x v="0"/>
    <x v="0"/>
    <x v="0"/>
    <s v="Pagamento de salário referente a 05-2024"/>
  </r>
  <r>
    <x v="0"/>
    <n v="0"/>
    <n v="0"/>
    <n v="0"/>
    <n v="168916"/>
    <x v="4583"/>
    <x v="0"/>
    <x v="0"/>
    <x v="0"/>
    <s v="03.16.02"/>
    <x v="3"/>
    <x v="0"/>
    <x v="0"/>
    <s v="Gabinete do Presidente"/>
    <s v="03.16.02"/>
    <s v="Gabinete do Presidente"/>
    <s v="03.16.02"/>
    <x v="49"/>
    <x v="0"/>
    <x v="0"/>
    <x v="0"/>
    <x v="1"/>
    <x v="0"/>
    <x v="0"/>
    <x v="0"/>
    <x v="3"/>
    <s v="2024-05-21"/>
    <x v="1"/>
    <n v="168916"/>
    <x v="0"/>
    <m/>
    <x v="0"/>
    <m/>
    <x v="9"/>
    <n v="100474693"/>
    <x v="0"/>
    <x v="0"/>
    <s v="Gabinete do Presidente"/>
    <s v="ORI"/>
    <x v="0"/>
    <m/>
    <x v="0"/>
    <x v="0"/>
    <x v="0"/>
    <x v="0"/>
    <x v="0"/>
    <x v="0"/>
    <x v="0"/>
    <x v="0"/>
    <x v="0"/>
    <x v="0"/>
    <x v="0"/>
    <s v="Gabinete do Presidente"/>
    <x v="0"/>
    <x v="0"/>
    <x v="0"/>
    <x v="0"/>
    <x v="0"/>
    <x v="0"/>
    <x v="0"/>
    <x v="0"/>
    <x v="0"/>
    <x v="0"/>
    <x v="0"/>
    <x v="0"/>
    <s v="Pagamento de salário referente a 05-2024"/>
  </r>
  <r>
    <x v="0"/>
    <n v="0"/>
    <n v="0"/>
    <n v="0"/>
    <n v="250"/>
    <x v="4584"/>
    <x v="0"/>
    <x v="1"/>
    <x v="0"/>
    <s v="80.02.10.24"/>
    <x v="47"/>
    <x v="2"/>
    <x v="2"/>
    <s v="Outros"/>
    <s v="80.02.10"/>
    <s v="Outros"/>
    <s v="80.02.10"/>
    <x v="67"/>
    <x v="0"/>
    <x v="1"/>
    <x v="0"/>
    <x v="1"/>
    <x v="2"/>
    <x v="2"/>
    <x v="0"/>
    <x v="4"/>
    <s v="2024-06-19"/>
    <x v="1"/>
    <n v="250"/>
    <x v="0"/>
    <m/>
    <x v="0"/>
    <m/>
    <x v="18"/>
    <n v="100478987"/>
    <x v="0"/>
    <x v="0"/>
    <s v="Retenções SIACSA"/>
    <s v="ORI"/>
    <x v="0"/>
    <s v="SIACSA"/>
    <x v="0"/>
    <x v="0"/>
    <x v="0"/>
    <x v="0"/>
    <x v="0"/>
    <x v="0"/>
    <x v="0"/>
    <x v="0"/>
    <x v="0"/>
    <x v="0"/>
    <x v="0"/>
    <s v="Retenções SIACSA"/>
    <x v="0"/>
    <x v="0"/>
    <x v="0"/>
    <x v="0"/>
    <x v="2"/>
    <x v="0"/>
    <x v="0"/>
    <x v="0"/>
    <x v="0"/>
    <x v="1"/>
    <x v="0"/>
    <x v="0"/>
    <s v="RETENCAO OT"/>
  </r>
  <r>
    <x v="0"/>
    <n v="0"/>
    <n v="0"/>
    <n v="0"/>
    <n v="8123"/>
    <x v="4585"/>
    <x v="0"/>
    <x v="1"/>
    <x v="0"/>
    <s v="80.02.10.26"/>
    <x v="13"/>
    <x v="2"/>
    <x v="2"/>
    <s v="Outros"/>
    <s v="80.02.10"/>
    <s v="Outros"/>
    <s v="80.02.10"/>
    <x v="34"/>
    <x v="0"/>
    <x v="1"/>
    <x v="9"/>
    <x v="1"/>
    <x v="2"/>
    <x v="2"/>
    <x v="0"/>
    <x v="4"/>
    <s v="2024-06-19"/>
    <x v="1"/>
    <n v="8123"/>
    <x v="0"/>
    <m/>
    <x v="0"/>
    <m/>
    <x v="15"/>
    <n v="100479277"/>
    <x v="0"/>
    <x v="0"/>
    <s v="Retenção Sansung"/>
    <s v="ORI"/>
    <x v="0"/>
    <s v="RS"/>
    <x v="0"/>
    <x v="0"/>
    <x v="0"/>
    <x v="0"/>
    <x v="0"/>
    <x v="0"/>
    <x v="0"/>
    <x v="0"/>
    <x v="0"/>
    <x v="0"/>
    <x v="0"/>
    <s v="Retenção Sansung"/>
    <x v="0"/>
    <x v="0"/>
    <x v="0"/>
    <x v="0"/>
    <x v="2"/>
    <x v="0"/>
    <x v="0"/>
    <x v="0"/>
    <x v="0"/>
    <x v="1"/>
    <x v="0"/>
    <x v="0"/>
    <s v="RETENCAO OT"/>
  </r>
  <r>
    <x v="1"/>
    <n v="0"/>
    <n v="0"/>
    <n v="0"/>
    <n v="8500"/>
    <x v="4586"/>
    <x v="0"/>
    <x v="0"/>
    <x v="0"/>
    <s v="01.27.06.76"/>
    <x v="11"/>
    <x v="1"/>
    <x v="1"/>
    <s v="Requalificação Urbana e habitação"/>
    <s v="01.27.06"/>
    <s v="Requalificação Urbana e habitação"/>
    <s v="01.27.06"/>
    <x v="1"/>
    <x v="0"/>
    <x v="0"/>
    <x v="0"/>
    <x v="0"/>
    <x v="1"/>
    <x v="1"/>
    <x v="0"/>
    <x v="4"/>
    <s v="2024-06-28"/>
    <x v="1"/>
    <n v="8500"/>
    <x v="0"/>
    <m/>
    <x v="0"/>
    <m/>
    <x v="368"/>
    <n v="100291891"/>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fornecimento de paralelos conforme para trabalhos de calcetamento em Achada do Monte, conforme proposta em anexo."/>
  </r>
  <r>
    <x v="1"/>
    <n v="0"/>
    <n v="0"/>
    <n v="0"/>
    <n v="8566"/>
    <x v="4587"/>
    <x v="0"/>
    <x v="0"/>
    <x v="0"/>
    <s v="01.27.06.76"/>
    <x v="11"/>
    <x v="1"/>
    <x v="1"/>
    <s v="Requalificação Urbana e habitação"/>
    <s v="01.27.06"/>
    <s v="Requalificação Urbana e habitação"/>
    <s v="01.27.06"/>
    <x v="1"/>
    <x v="0"/>
    <x v="0"/>
    <x v="0"/>
    <x v="0"/>
    <x v="1"/>
    <x v="1"/>
    <x v="0"/>
    <x v="4"/>
    <s v="2024-06-28"/>
    <x v="1"/>
    <n v="8566"/>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prestação de serviços de calcetamento na localidade de Achada Monte, correspondente a 380,68 metro quadrado de calçadas no âmbito dos trabalhos da requalificação urbana e ambiental de Dacalinha - Achada Monte, conforme anexo."/>
  </r>
  <r>
    <x v="1"/>
    <n v="0"/>
    <n v="0"/>
    <n v="0"/>
    <n v="48538"/>
    <x v="4587"/>
    <x v="0"/>
    <x v="0"/>
    <x v="0"/>
    <s v="01.27.06.76"/>
    <x v="11"/>
    <x v="1"/>
    <x v="1"/>
    <s v="Requalificação Urbana e habitação"/>
    <s v="01.27.06"/>
    <s v="Requalificação Urbana e habitação"/>
    <s v="01.27.06"/>
    <x v="1"/>
    <x v="0"/>
    <x v="0"/>
    <x v="0"/>
    <x v="0"/>
    <x v="1"/>
    <x v="1"/>
    <x v="0"/>
    <x v="4"/>
    <s v="2024-06-28"/>
    <x v="1"/>
    <n v="48538"/>
    <x v="0"/>
    <m/>
    <x v="0"/>
    <m/>
    <x v="583"/>
    <n v="100479681"/>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prestação de serviços de calcetamento na localidade de Achada Monte, correspondente a 380,68 metro quadrado de calçadas no âmbito dos trabalhos da requalificação urbana e ambiental de Dacalinha - Achada Monte, conforme anexo."/>
  </r>
  <r>
    <x v="0"/>
    <n v="0"/>
    <n v="0"/>
    <n v="0"/>
    <n v="700"/>
    <x v="4588"/>
    <x v="0"/>
    <x v="1"/>
    <x v="0"/>
    <s v="03.03.10"/>
    <x v="8"/>
    <x v="0"/>
    <x v="4"/>
    <s v="Receitas Da Câmara"/>
    <s v="03.03.10"/>
    <s v="Receitas Da Câmara"/>
    <s v="03.03.10"/>
    <x v="8"/>
    <x v="0"/>
    <x v="3"/>
    <x v="3"/>
    <x v="0"/>
    <x v="0"/>
    <x v="2"/>
    <x v="0"/>
    <x v="9"/>
    <s v="2024-07-08"/>
    <x v="2"/>
    <n v="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00"/>
    <x v="4589"/>
    <x v="0"/>
    <x v="1"/>
    <x v="0"/>
    <s v="03.03.10"/>
    <x v="8"/>
    <x v="0"/>
    <x v="4"/>
    <s v="Receitas Da Câmara"/>
    <s v="03.03.10"/>
    <s v="Receitas Da Câmara"/>
    <s v="03.03.10"/>
    <x v="17"/>
    <x v="0"/>
    <x v="3"/>
    <x v="3"/>
    <x v="0"/>
    <x v="0"/>
    <x v="2"/>
    <x v="0"/>
    <x v="9"/>
    <s v="2024-07-08"/>
    <x v="2"/>
    <n v="6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0"/>
    <x v="4590"/>
    <x v="0"/>
    <x v="1"/>
    <x v="0"/>
    <s v="03.03.10"/>
    <x v="8"/>
    <x v="0"/>
    <x v="4"/>
    <s v="Receitas Da Câmara"/>
    <s v="03.03.10"/>
    <s v="Receitas Da Câmara"/>
    <s v="03.03.10"/>
    <x v="24"/>
    <x v="0"/>
    <x v="3"/>
    <x v="6"/>
    <x v="0"/>
    <x v="0"/>
    <x v="2"/>
    <x v="0"/>
    <x v="9"/>
    <s v="2024-07-08"/>
    <x v="2"/>
    <n v="10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25"/>
    <x v="4591"/>
    <x v="0"/>
    <x v="1"/>
    <x v="0"/>
    <s v="03.03.10"/>
    <x v="8"/>
    <x v="0"/>
    <x v="4"/>
    <s v="Receitas Da Câmara"/>
    <s v="03.03.10"/>
    <s v="Receitas Da Câmara"/>
    <s v="03.03.10"/>
    <x v="10"/>
    <x v="0"/>
    <x v="3"/>
    <x v="3"/>
    <x v="0"/>
    <x v="0"/>
    <x v="2"/>
    <x v="0"/>
    <x v="9"/>
    <s v="2024-07-08"/>
    <x v="2"/>
    <n v="67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962"/>
    <x v="4592"/>
    <x v="0"/>
    <x v="1"/>
    <x v="0"/>
    <s v="03.03.10"/>
    <x v="8"/>
    <x v="0"/>
    <x v="4"/>
    <s v="Receitas Da Câmara"/>
    <s v="03.03.10"/>
    <s v="Receitas Da Câmara"/>
    <s v="03.03.10"/>
    <x v="12"/>
    <x v="0"/>
    <x v="3"/>
    <x v="3"/>
    <x v="0"/>
    <x v="0"/>
    <x v="2"/>
    <x v="0"/>
    <x v="9"/>
    <s v="2024-07-08"/>
    <x v="2"/>
    <n v="2996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471"/>
    <x v="4593"/>
    <x v="0"/>
    <x v="1"/>
    <x v="0"/>
    <s v="03.03.10"/>
    <x v="8"/>
    <x v="0"/>
    <x v="4"/>
    <s v="Receitas Da Câmara"/>
    <s v="03.03.10"/>
    <s v="Receitas Da Câmara"/>
    <s v="03.03.10"/>
    <x v="18"/>
    <x v="0"/>
    <x v="0"/>
    <x v="0"/>
    <x v="0"/>
    <x v="0"/>
    <x v="2"/>
    <x v="0"/>
    <x v="9"/>
    <s v="2024-07-08"/>
    <x v="2"/>
    <n v="11147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594"/>
    <x v="0"/>
    <x v="1"/>
    <x v="0"/>
    <s v="03.03.10"/>
    <x v="8"/>
    <x v="0"/>
    <x v="4"/>
    <s v="Receitas Da Câmara"/>
    <s v="03.03.10"/>
    <s v="Receitas Da Câmara"/>
    <s v="03.03.10"/>
    <x v="21"/>
    <x v="0"/>
    <x v="3"/>
    <x v="3"/>
    <x v="0"/>
    <x v="0"/>
    <x v="2"/>
    <x v="0"/>
    <x v="9"/>
    <s v="2024-07-08"/>
    <x v="2"/>
    <n v="4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8000"/>
    <x v="4595"/>
    <x v="0"/>
    <x v="1"/>
    <x v="0"/>
    <s v="03.03.10"/>
    <x v="8"/>
    <x v="0"/>
    <x v="4"/>
    <s v="Receitas Da Câmara"/>
    <s v="03.03.10"/>
    <s v="Receitas Da Câmara"/>
    <s v="03.03.10"/>
    <x v="15"/>
    <x v="0"/>
    <x v="0"/>
    <x v="0"/>
    <x v="0"/>
    <x v="0"/>
    <x v="2"/>
    <x v="0"/>
    <x v="9"/>
    <s v="2024-07-08"/>
    <x v="2"/>
    <n v="28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800"/>
    <x v="4596"/>
    <x v="0"/>
    <x v="1"/>
    <x v="0"/>
    <s v="03.03.10"/>
    <x v="8"/>
    <x v="0"/>
    <x v="4"/>
    <s v="Receitas Da Câmara"/>
    <s v="03.03.10"/>
    <s v="Receitas Da Câmara"/>
    <s v="03.03.10"/>
    <x v="11"/>
    <x v="0"/>
    <x v="0"/>
    <x v="5"/>
    <x v="0"/>
    <x v="0"/>
    <x v="2"/>
    <x v="0"/>
    <x v="9"/>
    <s v="2024-07-08"/>
    <x v="2"/>
    <n v="13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80"/>
    <x v="4597"/>
    <x v="0"/>
    <x v="1"/>
    <x v="0"/>
    <s v="03.03.10"/>
    <x v="8"/>
    <x v="0"/>
    <x v="4"/>
    <s v="Receitas Da Câmara"/>
    <s v="03.03.10"/>
    <s v="Receitas Da Câmara"/>
    <s v="03.03.10"/>
    <x v="6"/>
    <x v="0"/>
    <x v="3"/>
    <x v="3"/>
    <x v="0"/>
    <x v="0"/>
    <x v="2"/>
    <x v="0"/>
    <x v="9"/>
    <s v="2024-07-08"/>
    <x v="2"/>
    <n v="37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50"/>
    <x v="4598"/>
    <x v="0"/>
    <x v="1"/>
    <x v="0"/>
    <s v="03.03.10"/>
    <x v="8"/>
    <x v="0"/>
    <x v="4"/>
    <s v="Receitas Da Câmara"/>
    <s v="03.03.10"/>
    <s v="Receitas Da Câmara"/>
    <s v="03.03.10"/>
    <x v="76"/>
    <x v="0"/>
    <x v="3"/>
    <x v="7"/>
    <x v="0"/>
    <x v="0"/>
    <x v="2"/>
    <x v="0"/>
    <x v="9"/>
    <s v="2024-07-08"/>
    <x v="2"/>
    <n v="1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523"/>
    <x v="4599"/>
    <x v="0"/>
    <x v="1"/>
    <x v="0"/>
    <s v="03.03.10"/>
    <x v="8"/>
    <x v="0"/>
    <x v="4"/>
    <s v="Receitas Da Câmara"/>
    <s v="03.03.10"/>
    <s v="Receitas Da Câmara"/>
    <s v="03.03.10"/>
    <x v="9"/>
    <x v="0"/>
    <x v="3"/>
    <x v="3"/>
    <x v="0"/>
    <x v="0"/>
    <x v="2"/>
    <x v="0"/>
    <x v="9"/>
    <s v="2024-07-08"/>
    <x v="2"/>
    <n v="85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0"/>
    <x v="4600"/>
    <x v="0"/>
    <x v="1"/>
    <x v="0"/>
    <s v="03.03.10"/>
    <x v="8"/>
    <x v="0"/>
    <x v="4"/>
    <s v="Receitas Da Câmara"/>
    <s v="03.03.10"/>
    <s v="Receitas Da Câmara"/>
    <s v="03.03.10"/>
    <x v="8"/>
    <x v="0"/>
    <x v="3"/>
    <x v="3"/>
    <x v="0"/>
    <x v="0"/>
    <x v="2"/>
    <x v="0"/>
    <x v="9"/>
    <s v="2024-07-16"/>
    <x v="2"/>
    <n v="6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739"/>
    <x v="4601"/>
    <x v="0"/>
    <x v="1"/>
    <x v="0"/>
    <s v="03.03.10"/>
    <x v="8"/>
    <x v="0"/>
    <x v="4"/>
    <s v="Receitas Da Câmara"/>
    <s v="03.03.10"/>
    <s v="Receitas Da Câmara"/>
    <s v="03.03.10"/>
    <x v="9"/>
    <x v="0"/>
    <x v="3"/>
    <x v="3"/>
    <x v="0"/>
    <x v="0"/>
    <x v="2"/>
    <x v="0"/>
    <x v="9"/>
    <s v="2024-07-16"/>
    <x v="2"/>
    <n v="1673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4602"/>
    <x v="0"/>
    <x v="0"/>
    <x v="0"/>
    <s v="03.16.02"/>
    <x v="3"/>
    <x v="0"/>
    <x v="0"/>
    <s v="Gabinete do Presidente"/>
    <s v="03.16.02"/>
    <s v="Gabinete do Presidente"/>
    <s v="03.16.02"/>
    <x v="3"/>
    <x v="0"/>
    <x v="0"/>
    <x v="1"/>
    <x v="0"/>
    <x v="0"/>
    <x v="0"/>
    <x v="0"/>
    <x v="2"/>
    <s v="2024-02-20"/>
    <x v="0"/>
    <n v="6000"/>
    <x v="0"/>
    <m/>
    <x v="0"/>
    <m/>
    <x v="118"/>
    <n v="100444140"/>
    <x v="0"/>
    <x v="0"/>
    <s v="Gabinete do Presidente"/>
    <s v="ORI"/>
    <x v="0"/>
    <m/>
    <x v="0"/>
    <x v="0"/>
    <x v="0"/>
    <x v="0"/>
    <x v="0"/>
    <x v="0"/>
    <x v="0"/>
    <x v="0"/>
    <x v="0"/>
    <x v="0"/>
    <x v="0"/>
    <s v="Gabinete do Presidente"/>
    <x v="0"/>
    <x v="0"/>
    <x v="0"/>
    <x v="0"/>
    <x v="0"/>
    <x v="0"/>
    <x v="0"/>
    <x v="0"/>
    <x v="0"/>
    <x v="0"/>
    <x v="0"/>
    <x v="0"/>
    <s v="Ajuda de custo a favor da senhor Presidente Herménio Fernandes pela sua deslocação a Praia nos dia 09 e 16 de fevereiro em missão oficial de serviço, conforme guia de marcha em anexo. "/>
  </r>
  <r>
    <x v="0"/>
    <n v="0"/>
    <n v="0"/>
    <n v="0"/>
    <n v="2160"/>
    <x v="4603"/>
    <x v="0"/>
    <x v="1"/>
    <x v="0"/>
    <s v="03.03.10"/>
    <x v="8"/>
    <x v="0"/>
    <x v="4"/>
    <s v="Receitas Da Câmara"/>
    <s v="03.03.10"/>
    <s v="Receitas Da Câmara"/>
    <s v="03.03.10"/>
    <x v="6"/>
    <x v="0"/>
    <x v="3"/>
    <x v="3"/>
    <x v="0"/>
    <x v="0"/>
    <x v="2"/>
    <x v="0"/>
    <x v="0"/>
    <s v="2024-01-25"/>
    <x v="0"/>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00"/>
    <x v="4604"/>
    <x v="0"/>
    <x v="0"/>
    <x v="0"/>
    <s v="03.16.15"/>
    <x v="0"/>
    <x v="0"/>
    <x v="0"/>
    <s v="Direção Financeira"/>
    <s v="03.16.15"/>
    <s v="Direção Financeira"/>
    <s v="03.16.15"/>
    <x v="52"/>
    <x v="0"/>
    <x v="0"/>
    <x v="0"/>
    <x v="0"/>
    <x v="0"/>
    <x v="0"/>
    <x v="0"/>
    <x v="0"/>
    <s v="2024-01-15"/>
    <x v="0"/>
    <n v="2300"/>
    <x v="0"/>
    <m/>
    <x v="0"/>
    <m/>
    <x v="6"/>
    <n v="100474914"/>
    <x v="0"/>
    <x v="0"/>
    <s v="Direção Financeira"/>
    <s v="ORI"/>
    <x v="0"/>
    <m/>
    <x v="0"/>
    <x v="0"/>
    <x v="0"/>
    <x v="0"/>
    <x v="0"/>
    <x v="0"/>
    <x v="0"/>
    <x v="0"/>
    <x v="0"/>
    <x v="0"/>
    <x v="0"/>
    <s v="Direção Financeira"/>
    <x v="0"/>
    <x v="0"/>
    <x v="0"/>
    <x v="0"/>
    <x v="0"/>
    <x v="0"/>
    <x v="0"/>
    <x v="0"/>
    <x v="0"/>
    <x v="0"/>
    <x v="0"/>
    <x v="0"/>
    <s v="Pagamento a favor da Tesouraria  Municipal pela aquisição de serviços da criação de fatura eletrónica da Câmara, conforme anexo"/>
  </r>
  <r>
    <x v="0"/>
    <n v="0"/>
    <n v="0"/>
    <n v="0"/>
    <n v="2600"/>
    <x v="4605"/>
    <x v="0"/>
    <x v="0"/>
    <x v="0"/>
    <s v="01.27.02.11"/>
    <x v="18"/>
    <x v="1"/>
    <x v="1"/>
    <s v="Saneamento básico"/>
    <s v="01.27.02"/>
    <s v="Saneamento básico"/>
    <s v="01.27.02"/>
    <x v="4"/>
    <x v="0"/>
    <x v="2"/>
    <x v="2"/>
    <x v="0"/>
    <x v="1"/>
    <x v="0"/>
    <x v="0"/>
    <x v="0"/>
    <s v="2024-01-19"/>
    <x v="0"/>
    <n v="2600"/>
    <x v="0"/>
    <m/>
    <x v="0"/>
    <m/>
    <x v="575"/>
    <n v="100403441"/>
    <x v="0"/>
    <x v="0"/>
    <s v="Reforço do saneamento básico"/>
    <s v="ORI"/>
    <x v="0"/>
    <m/>
    <x v="0"/>
    <x v="0"/>
    <x v="0"/>
    <x v="0"/>
    <x v="0"/>
    <x v="0"/>
    <x v="0"/>
    <x v="0"/>
    <x v="0"/>
    <x v="0"/>
    <x v="0"/>
    <s v="Reforço do saneamento básico"/>
    <x v="0"/>
    <x v="0"/>
    <x v="0"/>
    <x v="0"/>
    <x v="1"/>
    <x v="0"/>
    <x v="0"/>
    <x v="0"/>
    <x v="0"/>
    <x v="0"/>
    <x v="0"/>
    <x v="0"/>
    <s v="Pagamento a favor da Sra. Maria Segunda Correia, pela comparticipação da taxa de curralagem dos gados apanhados na via publica e propriedades particular, conforme anexo."/>
  </r>
  <r>
    <x v="1"/>
    <n v="0"/>
    <n v="0"/>
    <n v="0"/>
    <n v="19200"/>
    <x v="4606"/>
    <x v="0"/>
    <x v="0"/>
    <x v="0"/>
    <s v="01.27.02.15"/>
    <x v="25"/>
    <x v="1"/>
    <x v="1"/>
    <s v="Saneamento básico"/>
    <s v="01.27.02"/>
    <s v="Saneamento básico"/>
    <s v="01.27.02"/>
    <x v="46"/>
    <x v="0"/>
    <x v="0"/>
    <x v="0"/>
    <x v="0"/>
    <x v="1"/>
    <x v="1"/>
    <x v="0"/>
    <x v="0"/>
    <s v="2024-01-26"/>
    <x v="0"/>
    <n v="19200"/>
    <x v="0"/>
    <m/>
    <x v="0"/>
    <m/>
    <x v="77"/>
    <n v="100477538"/>
    <x v="0"/>
    <x v="0"/>
    <s v="Transferência de Residuos Aterro Santiago"/>
    <s v="ORI"/>
    <x v="0"/>
    <m/>
    <x v="0"/>
    <x v="0"/>
    <x v="0"/>
    <x v="0"/>
    <x v="0"/>
    <x v="0"/>
    <x v="0"/>
    <x v="0"/>
    <x v="0"/>
    <x v="0"/>
    <x v="0"/>
    <s v="Transferência de Residuos Aterro Santiago"/>
    <x v="0"/>
    <x v="0"/>
    <x v="0"/>
    <x v="0"/>
    <x v="1"/>
    <x v="0"/>
    <x v="0"/>
    <x v="0"/>
    <x v="0"/>
    <x v="0"/>
    <x v="0"/>
    <x v="0"/>
    <s v="Pagamento referente a serviço de reparação de válvula do macaco de balde de lixo traseiro, ensolda e ratificação de cavilia  e troca de oringue da viatura  DAF ST-20-XE afeto a transferência de resíduos sólidos e urbanos de CMSM, conforme anexo. "/>
  </r>
  <r>
    <x v="0"/>
    <n v="0"/>
    <n v="0"/>
    <n v="0"/>
    <n v="7200"/>
    <x v="4607"/>
    <x v="0"/>
    <x v="1"/>
    <x v="0"/>
    <s v="03.03.10"/>
    <x v="8"/>
    <x v="0"/>
    <x v="4"/>
    <s v="Receitas Da Câmara"/>
    <s v="03.03.10"/>
    <s v="Receitas Da Câmara"/>
    <s v="03.03.10"/>
    <x v="20"/>
    <x v="0"/>
    <x v="3"/>
    <x v="3"/>
    <x v="0"/>
    <x v="0"/>
    <x v="2"/>
    <x v="0"/>
    <x v="0"/>
    <s v="2024-01-25"/>
    <x v="0"/>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360"/>
    <x v="4608"/>
    <x v="0"/>
    <x v="1"/>
    <x v="0"/>
    <s v="03.03.10"/>
    <x v="8"/>
    <x v="0"/>
    <x v="4"/>
    <s v="Receitas Da Câmara"/>
    <s v="03.03.10"/>
    <s v="Receitas Da Câmara"/>
    <s v="03.03.10"/>
    <x v="10"/>
    <x v="0"/>
    <x v="3"/>
    <x v="3"/>
    <x v="0"/>
    <x v="0"/>
    <x v="2"/>
    <x v="0"/>
    <x v="0"/>
    <s v="2024-01-25"/>
    <x v="0"/>
    <n v="11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
    <x v="4609"/>
    <x v="0"/>
    <x v="1"/>
    <x v="0"/>
    <s v="03.03.10"/>
    <x v="8"/>
    <x v="0"/>
    <x v="4"/>
    <s v="Receitas Da Câmara"/>
    <s v="03.03.10"/>
    <s v="Receitas Da Câmara"/>
    <s v="03.03.10"/>
    <x v="8"/>
    <x v="0"/>
    <x v="3"/>
    <x v="3"/>
    <x v="0"/>
    <x v="0"/>
    <x v="2"/>
    <x v="0"/>
    <x v="0"/>
    <s v="2024-01-25"/>
    <x v="0"/>
    <n v="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100"/>
    <x v="4610"/>
    <x v="0"/>
    <x v="1"/>
    <x v="0"/>
    <s v="03.03.10"/>
    <x v="8"/>
    <x v="0"/>
    <x v="4"/>
    <s v="Receitas Da Câmara"/>
    <s v="03.03.10"/>
    <s v="Receitas Da Câmara"/>
    <s v="03.03.10"/>
    <x v="18"/>
    <x v="0"/>
    <x v="0"/>
    <x v="0"/>
    <x v="0"/>
    <x v="0"/>
    <x v="2"/>
    <x v="0"/>
    <x v="0"/>
    <s v="2024-01-25"/>
    <x v="0"/>
    <n v="72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40"/>
    <x v="4611"/>
    <x v="0"/>
    <x v="1"/>
    <x v="0"/>
    <s v="03.03.10"/>
    <x v="8"/>
    <x v="0"/>
    <x v="4"/>
    <s v="Receitas Da Câmara"/>
    <s v="03.03.10"/>
    <s v="Receitas Da Câmara"/>
    <s v="03.03.10"/>
    <x v="13"/>
    <x v="0"/>
    <x v="3"/>
    <x v="3"/>
    <x v="0"/>
    <x v="0"/>
    <x v="2"/>
    <x v="0"/>
    <x v="0"/>
    <s v="2024-01-25"/>
    <x v="0"/>
    <n v="264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100000"/>
    <x v="4612"/>
    <x v="0"/>
    <x v="1"/>
    <x v="0"/>
    <s v="03.03.10"/>
    <x v="8"/>
    <x v="0"/>
    <x v="4"/>
    <s v="Receitas Da Câmara"/>
    <s v="03.03.10"/>
    <s v="Receitas Da Câmara"/>
    <s v="03.03.10"/>
    <x v="15"/>
    <x v="0"/>
    <x v="0"/>
    <x v="0"/>
    <x v="0"/>
    <x v="0"/>
    <x v="2"/>
    <x v="0"/>
    <x v="0"/>
    <s v="2024-01-25"/>
    <x v="0"/>
    <n v="21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779"/>
    <x v="4613"/>
    <x v="0"/>
    <x v="1"/>
    <x v="0"/>
    <s v="03.03.10"/>
    <x v="8"/>
    <x v="0"/>
    <x v="4"/>
    <s v="Receitas Da Câmara"/>
    <s v="03.03.10"/>
    <s v="Receitas Da Câmara"/>
    <s v="03.03.10"/>
    <x v="9"/>
    <x v="0"/>
    <x v="3"/>
    <x v="3"/>
    <x v="0"/>
    <x v="0"/>
    <x v="2"/>
    <x v="0"/>
    <x v="0"/>
    <s v="2024-01-25"/>
    <x v="0"/>
    <n v="1077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50"/>
    <x v="4614"/>
    <x v="0"/>
    <x v="1"/>
    <x v="0"/>
    <s v="03.03.10"/>
    <x v="8"/>
    <x v="0"/>
    <x v="4"/>
    <s v="Receitas Da Câmara"/>
    <s v="03.03.10"/>
    <s v="Receitas Da Câmara"/>
    <s v="03.03.10"/>
    <x v="17"/>
    <x v="0"/>
    <x v="3"/>
    <x v="3"/>
    <x v="0"/>
    <x v="0"/>
    <x v="2"/>
    <x v="0"/>
    <x v="0"/>
    <s v="2024-01-25"/>
    <x v="0"/>
    <n v="3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4615"/>
    <x v="0"/>
    <x v="1"/>
    <x v="0"/>
    <s v="03.03.10"/>
    <x v="8"/>
    <x v="0"/>
    <x v="4"/>
    <s v="Receitas Da Câmara"/>
    <s v="03.03.10"/>
    <s v="Receitas Da Câmara"/>
    <s v="03.03.10"/>
    <x v="8"/>
    <x v="0"/>
    <x v="3"/>
    <x v="3"/>
    <x v="0"/>
    <x v="0"/>
    <x v="2"/>
    <x v="0"/>
    <x v="0"/>
    <s v="2024-01-29"/>
    <x v="0"/>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4616"/>
    <x v="0"/>
    <x v="1"/>
    <x v="0"/>
    <s v="03.03.10"/>
    <x v="8"/>
    <x v="0"/>
    <x v="4"/>
    <s v="Receitas Da Câmara"/>
    <s v="03.03.10"/>
    <s v="Receitas Da Câmara"/>
    <s v="03.03.10"/>
    <x v="10"/>
    <x v="0"/>
    <x v="3"/>
    <x v="3"/>
    <x v="0"/>
    <x v="0"/>
    <x v="2"/>
    <x v="0"/>
    <x v="0"/>
    <s v="2024-01-29"/>
    <x v="0"/>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49"/>
    <x v="4617"/>
    <x v="0"/>
    <x v="1"/>
    <x v="0"/>
    <s v="03.03.10"/>
    <x v="8"/>
    <x v="0"/>
    <x v="4"/>
    <s v="Receitas Da Câmara"/>
    <s v="03.03.10"/>
    <s v="Receitas Da Câmara"/>
    <s v="03.03.10"/>
    <x v="9"/>
    <x v="0"/>
    <x v="3"/>
    <x v="3"/>
    <x v="0"/>
    <x v="0"/>
    <x v="2"/>
    <x v="0"/>
    <x v="0"/>
    <s v="2024-01-29"/>
    <x v="0"/>
    <n v="80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723"/>
    <x v="4618"/>
    <x v="0"/>
    <x v="1"/>
    <x v="0"/>
    <s v="03.03.10"/>
    <x v="8"/>
    <x v="0"/>
    <x v="4"/>
    <s v="Receitas Da Câmara"/>
    <s v="03.03.10"/>
    <s v="Receitas Da Câmara"/>
    <s v="03.03.10"/>
    <x v="18"/>
    <x v="0"/>
    <x v="0"/>
    <x v="0"/>
    <x v="0"/>
    <x v="0"/>
    <x v="2"/>
    <x v="0"/>
    <x v="0"/>
    <s v="2024-01-29"/>
    <x v="0"/>
    <n v="407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290"/>
    <x v="4619"/>
    <x v="0"/>
    <x v="1"/>
    <x v="0"/>
    <s v="03.03.10"/>
    <x v="8"/>
    <x v="0"/>
    <x v="4"/>
    <s v="Receitas Da Câmara"/>
    <s v="03.03.10"/>
    <s v="Receitas Da Câmara"/>
    <s v="03.03.10"/>
    <x v="13"/>
    <x v="0"/>
    <x v="3"/>
    <x v="3"/>
    <x v="0"/>
    <x v="0"/>
    <x v="2"/>
    <x v="0"/>
    <x v="0"/>
    <s v="2024-01-29"/>
    <x v="0"/>
    <n v="57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980"/>
    <x v="4620"/>
    <x v="0"/>
    <x v="1"/>
    <x v="0"/>
    <s v="03.03.10"/>
    <x v="8"/>
    <x v="0"/>
    <x v="4"/>
    <s v="Receitas Da Câmara"/>
    <s v="03.03.10"/>
    <s v="Receitas Da Câmara"/>
    <s v="03.03.10"/>
    <x v="12"/>
    <x v="0"/>
    <x v="3"/>
    <x v="3"/>
    <x v="0"/>
    <x v="0"/>
    <x v="2"/>
    <x v="0"/>
    <x v="0"/>
    <s v="2024-01-29"/>
    <x v="0"/>
    <n v="219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
    <x v="4621"/>
    <x v="0"/>
    <x v="1"/>
    <x v="0"/>
    <s v="03.03.10"/>
    <x v="8"/>
    <x v="0"/>
    <x v="4"/>
    <s v="Receitas Da Câmara"/>
    <s v="03.03.10"/>
    <s v="Receitas Da Câmara"/>
    <s v="03.03.10"/>
    <x v="17"/>
    <x v="0"/>
    <x v="3"/>
    <x v="3"/>
    <x v="0"/>
    <x v="0"/>
    <x v="2"/>
    <x v="0"/>
    <x v="0"/>
    <s v="2024-01-29"/>
    <x v="0"/>
    <n v="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90"/>
    <x v="4622"/>
    <x v="0"/>
    <x v="1"/>
    <x v="0"/>
    <s v="03.03.10"/>
    <x v="8"/>
    <x v="0"/>
    <x v="4"/>
    <s v="Receitas Da Câmara"/>
    <s v="03.03.10"/>
    <s v="Receitas Da Câmara"/>
    <s v="03.03.10"/>
    <x v="6"/>
    <x v="0"/>
    <x v="3"/>
    <x v="3"/>
    <x v="0"/>
    <x v="0"/>
    <x v="2"/>
    <x v="0"/>
    <x v="0"/>
    <s v="2024-01-29"/>
    <x v="0"/>
    <n v="39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00"/>
    <x v="4623"/>
    <x v="0"/>
    <x v="1"/>
    <x v="0"/>
    <s v="03.03.10"/>
    <x v="8"/>
    <x v="0"/>
    <x v="4"/>
    <s v="Receitas Da Câmara"/>
    <s v="03.03.10"/>
    <s v="Receitas Da Câmara"/>
    <s v="03.03.10"/>
    <x v="11"/>
    <x v="0"/>
    <x v="0"/>
    <x v="5"/>
    <x v="0"/>
    <x v="0"/>
    <x v="2"/>
    <x v="0"/>
    <x v="0"/>
    <s v="2024-01-29"/>
    <x v="0"/>
    <n v="5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00"/>
    <x v="4624"/>
    <x v="0"/>
    <x v="1"/>
    <x v="0"/>
    <s v="03.03.10"/>
    <x v="8"/>
    <x v="0"/>
    <x v="4"/>
    <s v="Receitas Da Câmara"/>
    <s v="03.03.10"/>
    <s v="Receitas Da Câmara"/>
    <s v="03.03.10"/>
    <x v="11"/>
    <x v="0"/>
    <x v="0"/>
    <x v="5"/>
    <x v="0"/>
    <x v="0"/>
    <x v="2"/>
    <x v="0"/>
    <x v="0"/>
    <s v="2024-01-30"/>
    <x v="0"/>
    <n v="3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4625"/>
    <x v="0"/>
    <x v="1"/>
    <x v="0"/>
    <s v="03.03.10"/>
    <x v="8"/>
    <x v="0"/>
    <x v="4"/>
    <s v="Receitas Da Câmara"/>
    <s v="03.03.10"/>
    <s v="Receitas Da Câmara"/>
    <s v="03.03.10"/>
    <x v="19"/>
    <x v="0"/>
    <x v="3"/>
    <x v="6"/>
    <x v="0"/>
    <x v="0"/>
    <x v="2"/>
    <x v="0"/>
    <x v="0"/>
    <s v="2024-01-30"/>
    <x v="0"/>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626"/>
    <x v="0"/>
    <x v="1"/>
    <x v="0"/>
    <s v="03.03.10"/>
    <x v="8"/>
    <x v="0"/>
    <x v="4"/>
    <s v="Receitas Da Câmara"/>
    <s v="03.03.10"/>
    <s v="Receitas Da Câmara"/>
    <s v="03.03.10"/>
    <x v="8"/>
    <x v="0"/>
    <x v="3"/>
    <x v="3"/>
    <x v="0"/>
    <x v="0"/>
    <x v="2"/>
    <x v="0"/>
    <x v="0"/>
    <s v="2024-01-30"/>
    <x v="0"/>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825"/>
    <x v="4627"/>
    <x v="0"/>
    <x v="1"/>
    <x v="0"/>
    <s v="03.03.10"/>
    <x v="8"/>
    <x v="0"/>
    <x v="4"/>
    <s v="Receitas Da Câmara"/>
    <s v="03.03.10"/>
    <s v="Receitas Da Câmara"/>
    <s v="03.03.10"/>
    <x v="9"/>
    <x v="0"/>
    <x v="3"/>
    <x v="3"/>
    <x v="0"/>
    <x v="0"/>
    <x v="2"/>
    <x v="0"/>
    <x v="0"/>
    <s v="2024-01-30"/>
    <x v="0"/>
    <n v="218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
    <x v="4628"/>
    <x v="0"/>
    <x v="1"/>
    <x v="0"/>
    <s v="03.03.10"/>
    <x v="8"/>
    <x v="0"/>
    <x v="4"/>
    <s v="Receitas Da Câmara"/>
    <s v="03.03.10"/>
    <s v="Receitas Da Câmara"/>
    <s v="03.03.10"/>
    <x v="23"/>
    <x v="0"/>
    <x v="3"/>
    <x v="7"/>
    <x v="0"/>
    <x v="0"/>
    <x v="2"/>
    <x v="0"/>
    <x v="0"/>
    <s v="2024-01-30"/>
    <x v="0"/>
    <n v="2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20"/>
    <x v="4629"/>
    <x v="0"/>
    <x v="1"/>
    <x v="0"/>
    <s v="03.03.10"/>
    <x v="8"/>
    <x v="0"/>
    <x v="4"/>
    <s v="Receitas Da Câmara"/>
    <s v="03.03.10"/>
    <s v="Receitas Da Câmara"/>
    <s v="03.03.10"/>
    <x v="17"/>
    <x v="0"/>
    <x v="3"/>
    <x v="3"/>
    <x v="0"/>
    <x v="0"/>
    <x v="2"/>
    <x v="0"/>
    <x v="0"/>
    <s v="2024-01-30"/>
    <x v="0"/>
    <n v="6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50"/>
    <x v="4630"/>
    <x v="0"/>
    <x v="1"/>
    <x v="0"/>
    <s v="03.03.10"/>
    <x v="8"/>
    <x v="0"/>
    <x v="4"/>
    <s v="Receitas Da Câmara"/>
    <s v="03.03.10"/>
    <s v="Receitas Da Câmara"/>
    <s v="03.03.10"/>
    <x v="13"/>
    <x v="0"/>
    <x v="3"/>
    <x v="3"/>
    <x v="0"/>
    <x v="0"/>
    <x v="2"/>
    <x v="0"/>
    <x v="0"/>
    <s v="2024-01-30"/>
    <x v="0"/>
    <n v="29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7"/>
    <x v="4631"/>
    <x v="0"/>
    <x v="1"/>
    <x v="0"/>
    <s v="03.03.10"/>
    <x v="8"/>
    <x v="0"/>
    <x v="4"/>
    <s v="Receitas Da Câmara"/>
    <s v="03.03.10"/>
    <s v="Receitas Da Câmara"/>
    <s v="03.03.10"/>
    <x v="22"/>
    <x v="0"/>
    <x v="3"/>
    <x v="7"/>
    <x v="0"/>
    <x v="0"/>
    <x v="2"/>
    <x v="0"/>
    <x v="0"/>
    <s v="2024-01-30"/>
    <x v="0"/>
    <n v="16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50"/>
    <x v="4632"/>
    <x v="0"/>
    <x v="1"/>
    <x v="0"/>
    <s v="03.03.10"/>
    <x v="8"/>
    <x v="0"/>
    <x v="4"/>
    <s v="Receitas Da Câmara"/>
    <s v="03.03.10"/>
    <s v="Receitas Da Câmara"/>
    <s v="03.03.10"/>
    <x v="10"/>
    <x v="0"/>
    <x v="3"/>
    <x v="3"/>
    <x v="0"/>
    <x v="0"/>
    <x v="2"/>
    <x v="0"/>
    <x v="0"/>
    <s v="2024-01-30"/>
    <x v="0"/>
    <n v="4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6078"/>
    <x v="4633"/>
    <x v="0"/>
    <x v="1"/>
    <x v="0"/>
    <s v="03.03.10"/>
    <x v="8"/>
    <x v="0"/>
    <x v="4"/>
    <s v="Receitas Da Câmara"/>
    <s v="03.03.10"/>
    <s v="Receitas Da Câmara"/>
    <s v="03.03.10"/>
    <x v="18"/>
    <x v="0"/>
    <x v="0"/>
    <x v="0"/>
    <x v="0"/>
    <x v="0"/>
    <x v="2"/>
    <x v="0"/>
    <x v="0"/>
    <s v="2024-01-30"/>
    <x v="0"/>
    <n v="10607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4634"/>
    <x v="0"/>
    <x v="1"/>
    <x v="0"/>
    <s v="03.03.10"/>
    <x v="8"/>
    <x v="0"/>
    <x v="4"/>
    <s v="Receitas Da Câmara"/>
    <s v="03.03.10"/>
    <s v="Receitas Da Câmara"/>
    <s v="03.03.10"/>
    <x v="42"/>
    <x v="0"/>
    <x v="3"/>
    <x v="3"/>
    <x v="0"/>
    <x v="0"/>
    <x v="2"/>
    <x v="0"/>
    <x v="0"/>
    <s v="2024-01-30"/>
    <x v="0"/>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4635"/>
    <x v="0"/>
    <x v="0"/>
    <x v="0"/>
    <s v="03.16.15"/>
    <x v="0"/>
    <x v="0"/>
    <x v="0"/>
    <s v="Direção Financeira"/>
    <s v="03.16.15"/>
    <s v="Direção Financeira"/>
    <s v="03.16.15"/>
    <x v="64"/>
    <x v="0"/>
    <x v="0"/>
    <x v="0"/>
    <x v="0"/>
    <x v="0"/>
    <x v="0"/>
    <x v="0"/>
    <x v="1"/>
    <s v="2024-03-07"/>
    <x v="0"/>
    <n v="4000"/>
    <x v="0"/>
    <m/>
    <x v="0"/>
    <m/>
    <x v="165"/>
    <n v="100476713"/>
    <x v="0"/>
    <x v="0"/>
    <s v="Direção Financeira"/>
    <s v="ORI"/>
    <x v="0"/>
    <m/>
    <x v="0"/>
    <x v="0"/>
    <x v="0"/>
    <x v="0"/>
    <x v="0"/>
    <x v="0"/>
    <x v="0"/>
    <x v="0"/>
    <x v="0"/>
    <x v="0"/>
    <x v="0"/>
    <s v="Direção Financeira"/>
    <x v="0"/>
    <x v="0"/>
    <x v="0"/>
    <x v="0"/>
    <x v="0"/>
    <x v="0"/>
    <x v="0"/>
    <x v="0"/>
    <x v="0"/>
    <x v="0"/>
    <x v="0"/>
    <x v="0"/>
    <s v="Gratificação a favor da senhora Magda Afonso, em compensação de trabalhos adicionais, conforme anexo."/>
  </r>
  <r>
    <x v="0"/>
    <n v="0"/>
    <n v="0"/>
    <n v="0"/>
    <n v="14600"/>
    <x v="4636"/>
    <x v="0"/>
    <x v="0"/>
    <x v="0"/>
    <s v="01.27.02.11"/>
    <x v="18"/>
    <x v="1"/>
    <x v="1"/>
    <s v="Saneamento básico"/>
    <s v="01.27.02"/>
    <s v="Saneamento básico"/>
    <s v="01.27.02"/>
    <x v="4"/>
    <x v="0"/>
    <x v="2"/>
    <x v="2"/>
    <x v="0"/>
    <x v="1"/>
    <x v="0"/>
    <x v="0"/>
    <x v="1"/>
    <s v="2024-03-07"/>
    <x v="0"/>
    <n v="14600"/>
    <x v="0"/>
    <m/>
    <x v="0"/>
    <m/>
    <x v="97"/>
    <n v="100479452"/>
    <x v="0"/>
    <x v="0"/>
    <s v="Reforço do saneamento básico"/>
    <s v="ORI"/>
    <x v="0"/>
    <m/>
    <x v="0"/>
    <x v="0"/>
    <x v="0"/>
    <x v="0"/>
    <x v="0"/>
    <x v="0"/>
    <x v="0"/>
    <x v="0"/>
    <x v="0"/>
    <x v="0"/>
    <x v="0"/>
    <s v="Reforço do saneamento básico"/>
    <x v="0"/>
    <x v="0"/>
    <x v="0"/>
    <x v="0"/>
    <x v="1"/>
    <x v="0"/>
    <x v="0"/>
    <x v="0"/>
    <x v="0"/>
    <x v="0"/>
    <x v="0"/>
    <x v="0"/>
    <s v="Pagamento referente a aquisição de serviços de lavagem e lubrificante  da viaturas ST-20-XE afetos ao serviços de transferência de resíduos sólidos e urbanos para aterro sanitário, conforme anexo"/>
  </r>
  <r>
    <x v="0"/>
    <n v="0"/>
    <n v="0"/>
    <n v="0"/>
    <n v="3600"/>
    <x v="4637"/>
    <x v="0"/>
    <x v="1"/>
    <x v="0"/>
    <s v="03.03.10"/>
    <x v="8"/>
    <x v="0"/>
    <x v="4"/>
    <s v="Receitas Da Câmara"/>
    <s v="03.03.10"/>
    <s v="Receitas Da Câmara"/>
    <s v="03.03.10"/>
    <x v="11"/>
    <x v="0"/>
    <x v="0"/>
    <x v="5"/>
    <x v="0"/>
    <x v="0"/>
    <x v="2"/>
    <x v="0"/>
    <x v="1"/>
    <s v="2024-03-22"/>
    <x v="0"/>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
    <x v="4638"/>
    <x v="0"/>
    <x v="1"/>
    <x v="0"/>
    <s v="03.03.10"/>
    <x v="8"/>
    <x v="0"/>
    <x v="4"/>
    <s v="Receitas Da Câmara"/>
    <s v="03.03.10"/>
    <s v="Receitas Da Câmara"/>
    <s v="03.03.10"/>
    <x v="23"/>
    <x v="0"/>
    <x v="3"/>
    <x v="7"/>
    <x v="0"/>
    <x v="0"/>
    <x v="2"/>
    <x v="0"/>
    <x v="1"/>
    <s v="2024-03-22"/>
    <x v="0"/>
    <n v="1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90"/>
    <x v="4639"/>
    <x v="0"/>
    <x v="1"/>
    <x v="0"/>
    <s v="03.03.10"/>
    <x v="8"/>
    <x v="0"/>
    <x v="4"/>
    <s v="Receitas Da Câmara"/>
    <s v="03.03.10"/>
    <s v="Receitas Da Câmara"/>
    <s v="03.03.10"/>
    <x v="13"/>
    <x v="0"/>
    <x v="3"/>
    <x v="3"/>
    <x v="0"/>
    <x v="0"/>
    <x v="2"/>
    <x v="0"/>
    <x v="1"/>
    <s v="2024-03-22"/>
    <x v="0"/>
    <n v="28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75"/>
    <x v="4640"/>
    <x v="0"/>
    <x v="1"/>
    <x v="0"/>
    <s v="03.03.10"/>
    <x v="8"/>
    <x v="0"/>
    <x v="4"/>
    <s v="Receitas Da Câmara"/>
    <s v="03.03.10"/>
    <s v="Receitas Da Câmara"/>
    <s v="03.03.10"/>
    <x v="12"/>
    <x v="0"/>
    <x v="3"/>
    <x v="3"/>
    <x v="0"/>
    <x v="0"/>
    <x v="2"/>
    <x v="0"/>
    <x v="1"/>
    <s v="2024-03-22"/>
    <x v="0"/>
    <n v="16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
    <x v="4641"/>
    <x v="0"/>
    <x v="1"/>
    <x v="0"/>
    <s v="03.03.10"/>
    <x v="8"/>
    <x v="0"/>
    <x v="4"/>
    <s v="Receitas Da Câmara"/>
    <s v="03.03.10"/>
    <s v="Receitas Da Câmara"/>
    <s v="03.03.10"/>
    <x v="8"/>
    <x v="0"/>
    <x v="3"/>
    <x v="3"/>
    <x v="0"/>
    <x v="0"/>
    <x v="2"/>
    <x v="0"/>
    <x v="1"/>
    <s v="2024-03-22"/>
    <x v="0"/>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00"/>
    <x v="4642"/>
    <x v="0"/>
    <x v="1"/>
    <x v="0"/>
    <s v="03.03.10"/>
    <x v="8"/>
    <x v="0"/>
    <x v="4"/>
    <s v="Receitas Da Câmara"/>
    <s v="03.03.10"/>
    <s v="Receitas Da Câmara"/>
    <s v="03.03.10"/>
    <x v="6"/>
    <x v="0"/>
    <x v="3"/>
    <x v="3"/>
    <x v="0"/>
    <x v="0"/>
    <x v="2"/>
    <x v="0"/>
    <x v="1"/>
    <s v="2024-03-22"/>
    <x v="0"/>
    <n v="6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4"/>
    <x v="4643"/>
    <x v="0"/>
    <x v="1"/>
    <x v="0"/>
    <s v="03.03.10"/>
    <x v="8"/>
    <x v="0"/>
    <x v="4"/>
    <s v="Receitas Da Câmara"/>
    <s v="03.03.10"/>
    <s v="Receitas Da Câmara"/>
    <s v="03.03.10"/>
    <x v="22"/>
    <x v="0"/>
    <x v="3"/>
    <x v="7"/>
    <x v="0"/>
    <x v="0"/>
    <x v="2"/>
    <x v="0"/>
    <x v="1"/>
    <s v="2024-03-22"/>
    <x v="0"/>
    <n v="13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404"/>
    <x v="4644"/>
    <x v="0"/>
    <x v="1"/>
    <x v="0"/>
    <s v="03.03.10"/>
    <x v="8"/>
    <x v="0"/>
    <x v="4"/>
    <s v="Receitas Da Câmara"/>
    <s v="03.03.10"/>
    <s v="Receitas Da Câmara"/>
    <s v="03.03.10"/>
    <x v="18"/>
    <x v="0"/>
    <x v="0"/>
    <x v="0"/>
    <x v="0"/>
    <x v="0"/>
    <x v="2"/>
    <x v="0"/>
    <x v="1"/>
    <s v="2024-03-22"/>
    <x v="0"/>
    <n v="5540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65"/>
    <x v="4645"/>
    <x v="0"/>
    <x v="1"/>
    <x v="0"/>
    <s v="03.03.10"/>
    <x v="8"/>
    <x v="0"/>
    <x v="4"/>
    <s v="Receitas Da Câmara"/>
    <s v="03.03.10"/>
    <s v="Receitas Da Câmara"/>
    <s v="03.03.10"/>
    <x v="10"/>
    <x v="0"/>
    <x v="3"/>
    <x v="3"/>
    <x v="0"/>
    <x v="0"/>
    <x v="2"/>
    <x v="0"/>
    <x v="1"/>
    <s v="2024-03-22"/>
    <x v="0"/>
    <n v="186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735"/>
    <x v="4646"/>
    <x v="0"/>
    <x v="0"/>
    <x v="0"/>
    <s v="03.16.15"/>
    <x v="0"/>
    <x v="0"/>
    <x v="0"/>
    <s v="Direção Financeira"/>
    <s v="03.16.15"/>
    <s v="Direção Financeira"/>
    <s v="03.16.15"/>
    <x v="50"/>
    <x v="0"/>
    <x v="2"/>
    <x v="11"/>
    <x v="0"/>
    <x v="0"/>
    <x v="0"/>
    <x v="0"/>
    <x v="6"/>
    <s v="2024-04-02"/>
    <x v="1"/>
    <n v="12735"/>
    <x v="0"/>
    <m/>
    <x v="0"/>
    <m/>
    <x v="76"/>
    <n v="100394431"/>
    <x v="0"/>
    <x v="0"/>
    <s v="Direção Financeira"/>
    <s v="ORI"/>
    <x v="0"/>
    <m/>
    <x v="0"/>
    <x v="0"/>
    <x v="0"/>
    <x v="0"/>
    <x v="0"/>
    <x v="0"/>
    <x v="0"/>
    <x v="0"/>
    <x v="0"/>
    <x v="0"/>
    <x v="0"/>
    <s v="Direção Financeira"/>
    <x v="0"/>
    <x v="0"/>
    <x v="0"/>
    <x v="0"/>
    <x v="0"/>
    <x v="0"/>
    <x v="0"/>
    <x v="0"/>
    <x v="0"/>
    <x v="0"/>
    <x v="0"/>
    <x v="0"/>
    <s v="Pagamento a favor da garantia Seguros, referente seguro Automovel ST-22-RG da CMSM, confrome anexo."/>
  </r>
  <r>
    <x v="0"/>
    <n v="0"/>
    <n v="0"/>
    <n v="0"/>
    <n v="5000"/>
    <x v="4647"/>
    <x v="0"/>
    <x v="0"/>
    <x v="0"/>
    <s v="03.16.15"/>
    <x v="0"/>
    <x v="0"/>
    <x v="0"/>
    <s v="Direção Financeira"/>
    <s v="03.16.15"/>
    <s v="Direção Financeira"/>
    <s v="03.16.15"/>
    <x v="31"/>
    <x v="0"/>
    <x v="0"/>
    <x v="1"/>
    <x v="0"/>
    <x v="0"/>
    <x v="0"/>
    <x v="0"/>
    <x v="7"/>
    <s v="2024-09-23"/>
    <x v="2"/>
    <n v="5000"/>
    <x v="0"/>
    <m/>
    <x v="0"/>
    <m/>
    <x v="21"/>
    <n v="100391960"/>
    <x v="0"/>
    <x v="0"/>
    <s v="Direção Financeira"/>
    <s v="ORI"/>
    <x v="0"/>
    <m/>
    <x v="0"/>
    <x v="0"/>
    <x v="0"/>
    <x v="0"/>
    <x v="0"/>
    <x v="0"/>
    <x v="0"/>
    <x v="0"/>
    <x v="0"/>
    <x v="0"/>
    <x v="0"/>
    <s v="Direção Financeira"/>
    <x v="0"/>
    <x v="0"/>
    <x v="0"/>
    <x v="0"/>
    <x v="0"/>
    <x v="0"/>
    <x v="0"/>
    <x v="0"/>
    <x v="0"/>
    <x v="0"/>
    <x v="0"/>
    <x v="0"/>
    <s v="Pagamento referente a aquisição de carregamento telefone, na CV Telecom conforme anexo."/>
  </r>
  <r>
    <x v="0"/>
    <n v="0"/>
    <n v="0"/>
    <n v="0"/>
    <n v="56100"/>
    <x v="4648"/>
    <x v="0"/>
    <x v="0"/>
    <x v="0"/>
    <s v="03.16.15"/>
    <x v="0"/>
    <x v="0"/>
    <x v="0"/>
    <s v="Direção Financeira"/>
    <s v="03.16.15"/>
    <s v="Direção Financeira"/>
    <s v="03.16.15"/>
    <x v="41"/>
    <x v="0"/>
    <x v="0"/>
    <x v="1"/>
    <x v="0"/>
    <x v="0"/>
    <x v="0"/>
    <x v="0"/>
    <x v="6"/>
    <s v="2024-04-16"/>
    <x v="1"/>
    <n v="56100"/>
    <x v="0"/>
    <m/>
    <x v="0"/>
    <m/>
    <x v="97"/>
    <n v="100479452"/>
    <x v="0"/>
    <x v="0"/>
    <s v="Direção Financeira"/>
    <s v="ORI"/>
    <x v="0"/>
    <m/>
    <x v="0"/>
    <x v="0"/>
    <x v="0"/>
    <x v="0"/>
    <x v="0"/>
    <x v="0"/>
    <x v="0"/>
    <x v="0"/>
    <x v="0"/>
    <x v="0"/>
    <x v="0"/>
    <s v="Direção Financeira"/>
    <x v="0"/>
    <x v="0"/>
    <x v="0"/>
    <x v="0"/>
    <x v="0"/>
    <x v="0"/>
    <x v="0"/>
    <x v="0"/>
    <x v="0"/>
    <x v="0"/>
    <x v="0"/>
    <x v="0"/>
    <s v="  Pagamento a favor da Newash Automóvel, pela aquisição de serviços de lavagem das viaturas da CMSM, conforme anexo.   "/>
  </r>
  <r>
    <x v="0"/>
    <n v="0"/>
    <n v="0"/>
    <n v="0"/>
    <n v="7000"/>
    <x v="4649"/>
    <x v="0"/>
    <x v="0"/>
    <x v="0"/>
    <s v="03.16.15"/>
    <x v="0"/>
    <x v="0"/>
    <x v="0"/>
    <s v="Direção Financeira"/>
    <s v="03.16.15"/>
    <s v="Direção Financeira"/>
    <s v="03.16.15"/>
    <x v="3"/>
    <x v="0"/>
    <x v="0"/>
    <x v="1"/>
    <x v="0"/>
    <x v="0"/>
    <x v="0"/>
    <x v="0"/>
    <x v="6"/>
    <s v="2024-04-18"/>
    <x v="1"/>
    <n v="7000"/>
    <x v="0"/>
    <m/>
    <x v="0"/>
    <m/>
    <x v="42"/>
    <n v="100476245"/>
    <x v="0"/>
    <x v="0"/>
    <s v="Direção Financeira"/>
    <s v="ORI"/>
    <x v="0"/>
    <m/>
    <x v="0"/>
    <x v="0"/>
    <x v="0"/>
    <x v="0"/>
    <x v="0"/>
    <x v="0"/>
    <x v="0"/>
    <x v="0"/>
    <x v="0"/>
    <x v="0"/>
    <x v="0"/>
    <s v="Direção Financeira"/>
    <x v="0"/>
    <x v="0"/>
    <x v="0"/>
    <x v="0"/>
    <x v="0"/>
    <x v="0"/>
    <x v="0"/>
    <x v="0"/>
    <x v="0"/>
    <x v="0"/>
    <x v="0"/>
    <x v="0"/>
    <s v="Ajuda de custo e subsidio transporte a favor do senhor Adilson Silva, pela sua deslocação a praia nos dias 12, 17 e 18 de abril de 2024 em missão oficial de serviço, conforme anexo."/>
  </r>
  <r>
    <x v="0"/>
    <n v="0"/>
    <n v="0"/>
    <n v="0"/>
    <n v="4500"/>
    <x v="4650"/>
    <x v="0"/>
    <x v="1"/>
    <x v="0"/>
    <s v="80.02.01"/>
    <x v="2"/>
    <x v="2"/>
    <x v="2"/>
    <s v="Retenções Iur"/>
    <s v="80.02.01"/>
    <s v="Retenções Iur"/>
    <s v="80.02.01"/>
    <x v="2"/>
    <x v="0"/>
    <x v="1"/>
    <x v="0"/>
    <x v="1"/>
    <x v="2"/>
    <x v="2"/>
    <x v="0"/>
    <x v="6"/>
    <s v="2024-04-04"/>
    <x v="1"/>
    <n v="4500"/>
    <x v="0"/>
    <m/>
    <x v="0"/>
    <m/>
    <x v="2"/>
    <n v="100474696"/>
    <x v="0"/>
    <x v="0"/>
    <s v="Retenções Iur"/>
    <s v="ORI"/>
    <x v="0"/>
    <s v="RIUR"/>
    <x v="0"/>
    <x v="0"/>
    <x v="0"/>
    <x v="0"/>
    <x v="0"/>
    <x v="0"/>
    <x v="0"/>
    <x v="0"/>
    <x v="0"/>
    <x v="0"/>
    <x v="0"/>
    <s v="Retenções Iur"/>
    <x v="0"/>
    <x v="0"/>
    <x v="0"/>
    <x v="0"/>
    <x v="2"/>
    <x v="0"/>
    <x v="0"/>
    <x v="0"/>
    <x v="0"/>
    <x v="1"/>
    <x v="0"/>
    <x v="0"/>
    <s v="RETENCAO OT"/>
  </r>
  <r>
    <x v="0"/>
    <n v="0"/>
    <n v="0"/>
    <n v="0"/>
    <n v="2000"/>
    <x v="4651"/>
    <x v="0"/>
    <x v="0"/>
    <x v="0"/>
    <s v="01.25.03.12"/>
    <x v="6"/>
    <x v="3"/>
    <x v="3"/>
    <s v="Emprego e Formação profissional"/>
    <s v="01.25.03"/>
    <s v="Emprego e Formação profissional"/>
    <s v="01.25.03"/>
    <x v="4"/>
    <x v="0"/>
    <x v="2"/>
    <x v="2"/>
    <x v="0"/>
    <x v="1"/>
    <x v="0"/>
    <x v="0"/>
    <x v="3"/>
    <s v="2024-05-02"/>
    <x v="1"/>
    <n v="2000"/>
    <x v="0"/>
    <m/>
    <x v="0"/>
    <m/>
    <x v="173"/>
    <n v="100479631"/>
    <x v="0"/>
    <x v="0"/>
    <s v="Estágios Profissionais e Promoção de Emprego"/>
    <s v="ORI"/>
    <x v="0"/>
    <m/>
    <x v="0"/>
    <x v="0"/>
    <x v="0"/>
    <x v="0"/>
    <x v="0"/>
    <x v="0"/>
    <x v="0"/>
    <x v="0"/>
    <x v="0"/>
    <x v="0"/>
    <x v="0"/>
    <s v="Estágios Profissionais e Promoção de Emprego"/>
    <x v="0"/>
    <x v="0"/>
    <x v="0"/>
    <x v="0"/>
    <x v="1"/>
    <x v="0"/>
    <x v="0"/>
    <x v="0"/>
    <x v="0"/>
    <x v="0"/>
    <x v="0"/>
    <x v="0"/>
    <s v="Apoio para pagamento transporte escolar da aluna Neuritex Ramos, inscrito no_x000d__x000a_curso de mecânica- Escola do Mar, conforme anexo"/>
  </r>
  <r>
    <x v="0"/>
    <n v="0"/>
    <n v="0"/>
    <n v="0"/>
    <n v="2790"/>
    <x v="4652"/>
    <x v="0"/>
    <x v="1"/>
    <x v="0"/>
    <s v="03.03.10"/>
    <x v="8"/>
    <x v="0"/>
    <x v="4"/>
    <s v="Receitas Da Câmara"/>
    <s v="03.03.10"/>
    <s v="Receitas Da Câmara"/>
    <s v="03.03.10"/>
    <x v="17"/>
    <x v="0"/>
    <x v="3"/>
    <x v="3"/>
    <x v="0"/>
    <x v="0"/>
    <x v="2"/>
    <x v="0"/>
    <x v="9"/>
    <s v="2024-07-01"/>
    <x v="2"/>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4653"/>
    <x v="0"/>
    <x v="1"/>
    <x v="0"/>
    <s v="03.03.10"/>
    <x v="8"/>
    <x v="0"/>
    <x v="4"/>
    <s v="Receitas Da Câmara"/>
    <s v="03.03.10"/>
    <s v="Receitas Da Câmara"/>
    <s v="03.03.10"/>
    <x v="76"/>
    <x v="0"/>
    <x v="3"/>
    <x v="7"/>
    <x v="0"/>
    <x v="0"/>
    <x v="2"/>
    <x v="0"/>
    <x v="9"/>
    <s v="2024-07-01"/>
    <x v="2"/>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
    <x v="4654"/>
    <x v="0"/>
    <x v="1"/>
    <x v="0"/>
    <s v="03.03.10"/>
    <x v="8"/>
    <x v="0"/>
    <x v="4"/>
    <s v="Receitas Da Câmara"/>
    <s v="03.03.10"/>
    <s v="Receitas Da Câmara"/>
    <s v="03.03.10"/>
    <x v="8"/>
    <x v="0"/>
    <x v="3"/>
    <x v="3"/>
    <x v="0"/>
    <x v="0"/>
    <x v="2"/>
    <x v="0"/>
    <x v="9"/>
    <s v="2024-07-01"/>
    <x v="2"/>
    <n v="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4655"/>
    <x v="0"/>
    <x v="1"/>
    <x v="0"/>
    <s v="03.03.10"/>
    <x v="8"/>
    <x v="0"/>
    <x v="4"/>
    <s v="Receitas Da Câmara"/>
    <s v="03.03.10"/>
    <s v="Receitas Da Câmara"/>
    <s v="03.03.10"/>
    <x v="42"/>
    <x v="0"/>
    <x v="3"/>
    <x v="3"/>
    <x v="0"/>
    <x v="0"/>
    <x v="2"/>
    <x v="0"/>
    <x v="9"/>
    <s v="2024-07-01"/>
    <x v="2"/>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4673"/>
    <x v="4656"/>
    <x v="0"/>
    <x v="1"/>
    <x v="0"/>
    <s v="03.03.10"/>
    <x v="8"/>
    <x v="0"/>
    <x v="4"/>
    <s v="Receitas Da Câmara"/>
    <s v="03.03.10"/>
    <s v="Receitas Da Câmara"/>
    <s v="03.03.10"/>
    <x v="18"/>
    <x v="0"/>
    <x v="0"/>
    <x v="0"/>
    <x v="0"/>
    <x v="0"/>
    <x v="2"/>
    <x v="0"/>
    <x v="9"/>
    <s v="2024-07-01"/>
    <x v="2"/>
    <n v="11467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500"/>
    <x v="4657"/>
    <x v="0"/>
    <x v="1"/>
    <x v="0"/>
    <s v="03.03.10"/>
    <x v="8"/>
    <x v="0"/>
    <x v="4"/>
    <s v="Receitas Da Câmara"/>
    <s v="03.03.10"/>
    <s v="Receitas Da Câmara"/>
    <s v="03.03.10"/>
    <x v="11"/>
    <x v="0"/>
    <x v="0"/>
    <x v="5"/>
    <x v="0"/>
    <x v="0"/>
    <x v="2"/>
    <x v="0"/>
    <x v="9"/>
    <s v="2024-07-01"/>
    <x v="2"/>
    <n v="9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4658"/>
    <x v="0"/>
    <x v="1"/>
    <x v="0"/>
    <s v="03.03.10"/>
    <x v="8"/>
    <x v="0"/>
    <x v="4"/>
    <s v="Receitas Da Câmara"/>
    <s v="03.03.10"/>
    <s v="Receitas Da Câmara"/>
    <s v="03.03.10"/>
    <x v="20"/>
    <x v="0"/>
    <x v="3"/>
    <x v="3"/>
    <x v="0"/>
    <x v="0"/>
    <x v="2"/>
    <x v="0"/>
    <x v="9"/>
    <s v="2024-07-01"/>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200"/>
    <x v="4659"/>
    <x v="0"/>
    <x v="1"/>
    <x v="0"/>
    <s v="03.03.10"/>
    <x v="8"/>
    <x v="0"/>
    <x v="4"/>
    <s v="Receitas Da Câmara"/>
    <s v="03.03.10"/>
    <s v="Receitas Da Câmara"/>
    <s v="03.03.10"/>
    <x v="13"/>
    <x v="0"/>
    <x v="3"/>
    <x v="3"/>
    <x v="0"/>
    <x v="0"/>
    <x v="2"/>
    <x v="0"/>
    <x v="9"/>
    <s v="2024-07-01"/>
    <x v="2"/>
    <n v="1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60"/>
    <x v="4660"/>
    <x v="0"/>
    <x v="1"/>
    <x v="0"/>
    <s v="03.03.10"/>
    <x v="8"/>
    <x v="0"/>
    <x v="4"/>
    <s v="Receitas Da Câmara"/>
    <s v="03.03.10"/>
    <s v="Receitas Da Câmara"/>
    <s v="03.03.10"/>
    <x v="10"/>
    <x v="0"/>
    <x v="3"/>
    <x v="3"/>
    <x v="0"/>
    <x v="0"/>
    <x v="2"/>
    <x v="0"/>
    <x v="9"/>
    <s v="2024-07-01"/>
    <x v="2"/>
    <n v="7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60"/>
    <x v="4661"/>
    <x v="0"/>
    <x v="1"/>
    <x v="0"/>
    <s v="03.03.10"/>
    <x v="8"/>
    <x v="0"/>
    <x v="4"/>
    <s v="Receitas Da Câmara"/>
    <s v="03.03.10"/>
    <s v="Receitas Da Câmara"/>
    <s v="03.03.10"/>
    <x v="6"/>
    <x v="0"/>
    <x v="3"/>
    <x v="3"/>
    <x v="0"/>
    <x v="0"/>
    <x v="2"/>
    <x v="0"/>
    <x v="9"/>
    <s v="2024-07-01"/>
    <x v="2"/>
    <n v="36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230"/>
    <x v="4662"/>
    <x v="0"/>
    <x v="1"/>
    <x v="0"/>
    <s v="03.03.10"/>
    <x v="8"/>
    <x v="0"/>
    <x v="4"/>
    <s v="Receitas Da Câmara"/>
    <s v="03.03.10"/>
    <s v="Receitas Da Câmara"/>
    <s v="03.03.10"/>
    <x v="9"/>
    <x v="0"/>
    <x v="3"/>
    <x v="3"/>
    <x v="0"/>
    <x v="0"/>
    <x v="2"/>
    <x v="0"/>
    <x v="9"/>
    <s v="2024-07-01"/>
    <x v="2"/>
    <n v="102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820"/>
    <x v="4663"/>
    <x v="0"/>
    <x v="1"/>
    <x v="0"/>
    <s v="03.03.10"/>
    <x v="8"/>
    <x v="0"/>
    <x v="4"/>
    <s v="Receitas Da Câmara"/>
    <s v="03.03.10"/>
    <s v="Receitas Da Câmara"/>
    <s v="03.03.10"/>
    <x v="12"/>
    <x v="0"/>
    <x v="3"/>
    <x v="3"/>
    <x v="0"/>
    <x v="0"/>
    <x v="2"/>
    <x v="0"/>
    <x v="9"/>
    <s v="2024-07-01"/>
    <x v="2"/>
    <n v="148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0"/>
    <x v="4664"/>
    <x v="0"/>
    <x v="0"/>
    <x v="0"/>
    <s v="03.16.16"/>
    <x v="24"/>
    <x v="0"/>
    <x v="0"/>
    <s v="Direção Ambiente e Saneamento "/>
    <s v="03.16.16"/>
    <s v="Direção Ambiente e Saneamento "/>
    <s v="03.16.16"/>
    <x v="3"/>
    <x v="0"/>
    <x v="0"/>
    <x v="1"/>
    <x v="0"/>
    <x v="0"/>
    <x v="0"/>
    <x v="0"/>
    <x v="9"/>
    <s v="2024-07-10"/>
    <x v="2"/>
    <n v="8000"/>
    <x v="0"/>
    <m/>
    <x v="0"/>
    <m/>
    <x v="141"/>
    <n v="100450891"/>
    <x v="0"/>
    <x v="0"/>
    <s v="Direção Ambiente e Saneamento "/>
    <s v="ORI"/>
    <x v="0"/>
    <m/>
    <x v="0"/>
    <x v="0"/>
    <x v="0"/>
    <x v="0"/>
    <x v="0"/>
    <x v="0"/>
    <x v="0"/>
    <x v="0"/>
    <x v="0"/>
    <x v="0"/>
    <x v="0"/>
    <s v="Direção Ambiente e Saneamento "/>
    <x v="0"/>
    <x v="0"/>
    <x v="0"/>
    <x v="0"/>
    <x v="0"/>
    <x v="0"/>
    <x v="0"/>
    <x v="0"/>
    <x v="0"/>
    <x v="0"/>
    <x v="0"/>
    <x v="0"/>
    <s v=" Ajuda de custo a favor do Sr. Diretor de Serviço José Anilido Furtado pela sua deslocação em missão de serviço a cidade da Praia nos dia 19 de Abril,04, 24 de junho e 09 de Julho de 2024, conforme justificativo em anexo.  "/>
  </r>
  <r>
    <x v="0"/>
    <n v="0"/>
    <n v="0"/>
    <n v="0"/>
    <n v="500"/>
    <x v="4665"/>
    <x v="0"/>
    <x v="0"/>
    <x v="0"/>
    <s v="03.16.15"/>
    <x v="0"/>
    <x v="0"/>
    <x v="0"/>
    <s v="Direção Financeira"/>
    <s v="03.16.15"/>
    <s v="Direção Financeira"/>
    <s v="03.16.15"/>
    <x v="31"/>
    <x v="0"/>
    <x v="0"/>
    <x v="1"/>
    <x v="0"/>
    <x v="0"/>
    <x v="0"/>
    <x v="0"/>
    <x v="9"/>
    <s v="2024-07-29"/>
    <x v="2"/>
    <n v="500"/>
    <x v="0"/>
    <m/>
    <x v="0"/>
    <m/>
    <x v="34"/>
    <n v="100477243"/>
    <x v="0"/>
    <x v="0"/>
    <s v="Direção Financeira"/>
    <s v="ORI"/>
    <x v="0"/>
    <m/>
    <x v="0"/>
    <x v="0"/>
    <x v="0"/>
    <x v="0"/>
    <x v="0"/>
    <x v="0"/>
    <x v="0"/>
    <x v="0"/>
    <x v="0"/>
    <x v="0"/>
    <x v="0"/>
    <s v="Direção Financeira"/>
    <x v="0"/>
    <x v="0"/>
    <x v="0"/>
    <x v="0"/>
    <x v="0"/>
    <x v="0"/>
    <x v="0"/>
    <x v="0"/>
    <x v="0"/>
    <x v="0"/>
    <x v="0"/>
    <x v="0"/>
    <s v="Pagamento a favor da Pensão Gonçalves, referente a recarga de tablet dos técnicos do terreno, conforme anexo."/>
  </r>
  <r>
    <x v="0"/>
    <n v="0"/>
    <n v="0"/>
    <n v="0"/>
    <n v="1500"/>
    <x v="4666"/>
    <x v="0"/>
    <x v="0"/>
    <x v="0"/>
    <s v="01.25.05.09"/>
    <x v="26"/>
    <x v="3"/>
    <x v="3"/>
    <s v="Saúde"/>
    <s v="01.25.05"/>
    <s v="Saúde"/>
    <s v="01.25.05"/>
    <x v="7"/>
    <x v="0"/>
    <x v="4"/>
    <x v="4"/>
    <x v="0"/>
    <x v="1"/>
    <x v="0"/>
    <x v="0"/>
    <x v="9"/>
    <s v="2024-07-31"/>
    <x v="2"/>
    <n v="1500"/>
    <x v="0"/>
    <m/>
    <x v="0"/>
    <m/>
    <x v="584"/>
    <n v="100049587"/>
    <x v="0"/>
    <x v="0"/>
    <s v="Apoio a Consultas de Especialidade e Medicamentos"/>
    <s v="ORI"/>
    <x v="0"/>
    <s v="ACE"/>
    <x v="0"/>
    <x v="0"/>
    <x v="0"/>
    <x v="0"/>
    <x v="0"/>
    <x v="0"/>
    <x v="0"/>
    <x v="0"/>
    <x v="0"/>
    <x v="0"/>
    <x v="0"/>
    <s v="Apoio a Consultas de Especialidade e Medicamentos"/>
    <x v="0"/>
    <x v="0"/>
    <x v="0"/>
    <x v="0"/>
    <x v="1"/>
    <x v="0"/>
    <x v="0"/>
    <x v="0"/>
    <x v="0"/>
    <x v="0"/>
    <x v="0"/>
    <x v="0"/>
    <s v="Apoio social a favor paula Lopes Oliveira, para consulta de especialidade em Assomada, confrome anexo."/>
  </r>
  <r>
    <x v="1"/>
    <n v="0"/>
    <n v="0"/>
    <n v="0"/>
    <n v="18416"/>
    <x v="4667"/>
    <x v="0"/>
    <x v="0"/>
    <x v="0"/>
    <s v="01.27.02.15"/>
    <x v="25"/>
    <x v="1"/>
    <x v="1"/>
    <s v="Saneamento básico"/>
    <s v="01.27.02"/>
    <s v="Saneamento básico"/>
    <s v="01.27.02"/>
    <x v="46"/>
    <x v="0"/>
    <x v="0"/>
    <x v="0"/>
    <x v="0"/>
    <x v="1"/>
    <x v="1"/>
    <x v="0"/>
    <x v="5"/>
    <s v="2024-08-06"/>
    <x v="2"/>
    <n v="18416"/>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e Felisberto Carvalho Auto, pela aquisição de combustiveis, destinados a viatura afeto a transferência de residuos sólidos e urbanos da CMSM, confrome anexo."/>
  </r>
  <r>
    <x v="0"/>
    <n v="0"/>
    <n v="0"/>
    <n v="0"/>
    <n v="124159"/>
    <x v="4668"/>
    <x v="0"/>
    <x v="0"/>
    <x v="0"/>
    <s v="03.16.15"/>
    <x v="0"/>
    <x v="0"/>
    <x v="0"/>
    <s v="Direção Financeira"/>
    <s v="03.16.15"/>
    <s v="Direção Financeira"/>
    <s v="03.16.15"/>
    <x v="0"/>
    <x v="0"/>
    <x v="0"/>
    <x v="0"/>
    <x v="0"/>
    <x v="0"/>
    <x v="0"/>
    <x v="0"/>
    <x v="5"/>
    <s v="2024-08-19"/>
    <x v="2"/>
    <n v="124159"/>
    <x v="0"/>
    <m/>
    <x v="0"/>
    <m/>
    <x v="27"/>
    <n v="100479096"/>
    <x v="0"/>
    <x v="0"/>
    <s v="Direção Financeira"/>
    <s v="ORI"/>
    <x v="0"/>
    <m/>
    <x v="0"/>
    <x v="0"/>
    <x v="0"/>
    <x v="0"/>
    <x v="0"/>
    <x v="0"/>
    <x v="0"/>
    <x v="0"/>
    <x v="0"/>
    <x v="0"/>
    <x v="0"/>
    <s v="Direção Financeira"/>
    <x v="0"/>
    <x v="0"/>
    <x v="0"/>
    <x v="0"/>
    <x v="0"/>
    <x v="0"/>
    <x v="0"/>
    <x v="0"/>
    <x v="0"/>
    <x v="0"/>
    <x v="0"/>
    <x v="0"/>
    <s v="Pagamento referente a aquisição de 1 amortecedor frente, 1 amortecedor de trás e kit de rolamento, rotula pendural e terminal de direção da viatura ST-22-RG e 1 bomba auxiliar de embraiagem, para a viatura, ST-03-QJ, afeto aos serviços da CMSM, conforme anexo._x000d__x000a_  "/>
  </r>
  <r>
    <x v="0"/>
    <n v="0"/>
    <n v="0"/>
    <n v="0"/>
    <n v="14979"/>
    <x v="4669"/>
    <x v="0"/>
    <x v="1"/>
    <x v="0"/>
    <s v="80.02.01"/>
    <x v="2"/>
    <x v="2"/>
    <x v="2"/>
    <s v="Retenções Iur"/>
    <s v="80.02.01"/>
    <s v="Retenções Iur"/>
    <s v="80.02.01"/>
    <x v="2"/>
    <x v="0"/>
    <x v="1"/>
    <x v="0"/>
    <x v="1"/>
    <x v="2"/>
    <x v="2"/>
    <x v="0"/>
    <x v="7"/>
    <s v="2024-09-19"/>
    <x v="2"/>
    <n v="14979"/>
    <x v="0"/>
    <m/>
    <x v="0"/>
    <m/>
    <x v="2"/>
    <n v="100474696"/>
    <x v="0"/>
    <x v="0"/>
    <s v="Retenções Iur"/>
    <s v="ORI"/>
    <x v="0"/>
    <s v="RIUR"/>
    <x v="0"/>
    <x v="0"/>
    <x v="0"/>
    <x v="0"/>
    <x v="0"/>
    <x v="0"/>
    <x v="0"/>
    <x v="0"/>
    <x v="0"/>
    <x v="0"/>
    <x v="0"/>
    <s v="Retenções Iur"/>
    <x v="0"/>
    <x v="0"/>
    <x v="0"/>
    <x v="0"/>
    <x v="2"/>
    <x v="0"/>
    <x v="0"/>
    <x v="0"/>
    <x v="0"/>
    <x v="1"/>
    <x v="0"/>
    <x v="0"/>
    <s v="RETENCAO OT"/>
  </r>
  <r>
    <x v="1"/>
    <n v="0"/>
    <n v="0"/>
    <n v="0"/>
    <n v="74979"/>
    <x v="4670"/>
    <x v="0"/>
    <x v="0"/>
    <x v="0"/>
    <s v="01.27.06.80"/>
    <x v="1"/>
    <x v="1"/>
    <x v="1"/>
    <s v="Requalificação Urbana e habitação"/>
    <s v="01.27.06"/>
    <s v="Requalificação Urbana e habitação"/>
    <s v="01.27.06"/>
    <x v="1"/>
    <x v="0"/>
    <x v="0"/>
    <x v="0"/>
    <x v="0"/>
    <x v="1"/>
    <x v="1"/>
    <x v="0"/>
    <x v="7"/>
    <s v="2024-09-03"/>
    <x v="2"/>
    <n v="74979"/>
    <x v="0"/>
    <m/>
    <x v="0"/>
    <m/>
    <x v="1"/>
    <n v="100476920"/>
    <x v="0"/>
    <x v="0"/>
    <s v="Requalificação Urbana de Veneza"/>
    <s v="ORI"/>
    <x v="0"/>
    <m/>
    <x v="0"/>
    <x v="0"/>
    <x v="0"/>
    <x v="0"/>
    <x v="0"/>
    <x v="0"/>
    <x v="0"/>
    <x v="0"/>
    <x v="0"/>
    <x v="0"/>
    <x v="0"/>
    <s v="Requalificação Urbana de Veneza"/>
    <x v="0"/>
    <x v="0"/>
    <x v="0"/>
    <x v="0"/>
    <x v="1"/>
    <x v="0"/>
    <x v="0"/>
    <x v="0"/>
    <x v="0"/>
    <x v="0"/>
    <x v="0"/>
    <x v="0"/>
    <s v="Pagamento referente a aquisição de combustíveis destinados a viaturas afeto a obra de requalificação urbana e ambiental de praia de Veneza, conforme anexo. "/>
  </r>
  <r>
    <x v="0"/>
    <n v="0"/>
    <n v="0"/>
    <n v="0"/>
    <n v="1080"/>
    <x v="4671"/>
    <x v="0"/>
    <x v="1"/>
    <x v="0"/>
    <s v="80.02.01"/>
    <x v="2"/>
    <x v="2"/>
    <x v="2"/>
    <s v="Retenções Iur"/>
    <s v="80.02.01"/>
    <s v="Retenções Iur"/>
    <s v="80.02.01"/>
    <x v="2"/>
    <x v="0"/>
    <x v="1"/>
    <x v="0"/>
    <x v="1"/>
    <x v="2"/>
    <x v="2"/>
    <x v="0"/>
    <x v="5"/>
    <s v="2024-08-26"/>
    <x v="2"/>
    <n v="1080"/>
    <x v="0"/>
    <m/>
    <x v="0"/>
    <m/>
    <x v="2"/>
    <n v="100474696"/>
    <x v="0"/>
    <x v="0"/>
    <s v="Retenções Iur"/>
    <s v="ORI"/>
    <x v="0"/>
    <s v="RIUR"/>
    <x v="0"/>
    <x v="0"/>
    <x v="0"/>
    <x v="0"/>
    <x v="0"/>
    <x v="0"/>
    <x v="0"/>
    <x v="0"/>
    <x v="0"/>
    <x v="0"/>
    <x v="0"/>
    <s v="Retenções Iur"/>
    <x v="0"/>
    <x v="0"/>
    <x v="0"/>
    <x v="0"/>
    <x v="2"/>
    <x v="0"/>
    <x v="0"/>
    <x v="0"/>
    <x v="0"/>
    <x v="1"/>
    <x v="0"/>
    <x v="0"/>
    <s v="RETENCAO OT"/>
  </r>
  <r>
    <x v="0"/>
    <n v="0"/>
    <n v="0"/>
    <n v="0"/>
    <n v="15632"/>
    <x v="4672"/>
    <x v="0"/>
    <x v="1"/>
    <x v="0"/>
    <s v="80.02.10.01"/>
    <x v="16"/>
    <x v="2"/>
    <x v="2"/>
    <s v="Outros"/>
    <s v="80.02.10"/>
    <s v="Outros"/>
    <s v="80.02.10"/>
    <x v="37"/>
    <x v="0"/>
    <x v="1"/>
    <x v="0"/>
    <x v="1"/>
    <x v="2"/>
    <x v="2"/>
    <x v="0"/>
    <x v="7"/>
    <s v="2024-09-19"/>
    <x v="2"/>
    <n v="1563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5689"/>
    <x v="4673"/>
    <x v="0"/>
    <x v="1"/>
    <x v="0"/>
    <s v="80.02.01"/>
    <x v="2"/>
    <x v="2"/>
    <x v="2"/>
    <s v="Retenções Iur"/>
    <s v="80.02.01"/>
    <s v="Retenções Iur"/>
    <s v="80.02.01"/>
    <x v="2"/>
    <x v="0"/>
    <x v="1"/>
    <x v="0"/>
    <x v="1"/>
    <x v="2"/>
    <x v="2"/>
    <x v="0"/>
    <x v="7"/>
    <s v="2024-09-19"/>
    <x v="2"/>
    <n v="25689"/>
    <x v="0"/>
    <m/>
    <x v="0"/>
    <m/>
    <x v="2"/>
    <n v="100474696"/>
    <x v="0"/>
    <x v="0"/>
    <s v="Retenções Iur"/>
    <s v="ORI"/>
    <x v="0"/>
    <s v="RIUR"/>
    <x v="0"/>
    <x v="0"/>
    <x v="0"/>
    <x v="0"/>
    <x v="0"/>
    <x v="0"/>
    <x v="0"/>
    <x v="0"/>
    <x v="0"/>
    <x v="0"/>
    <x v="0"/>
    <s v="Retenções Iur"/>
    <x v="0"/>
    <x v="0"/>
    <x v="0"/>
    <x v="0"/>
    <x v="2"/>
    <x v="0"/>
    <x v="0"/>
    <x v="0"/>
    <x v="0"/>
    <x v="1"/>
    <x v="0"/>
    <x v="0"/>
    <s v="RETENCAO OT"/>
  </r>
  <r>
    <x v="0"/>
    <n v="0"/>
    <n v="0"/>
    <n v="0"/>
    <n v="21225"/>
    <x v="4674"/>
    <x v="0"/>
    <x v="1"/>
    <x v="0"/>
    <s v="80.02.10.01"/>
    <x v="16"/>
    <x v="2"/>
    <x v="2"/>
    <s v="Outros"/>
    <s v="80.02.10"/>
    <s v="Outros"/>
    <s v="80.02.10"/>
    <x v="37"/>
    <x v="0"/>
    <x v="1"/>
    <x v="0"/>
    <x v="1"/>
    <x v="2"/>
    <x v="2"/>
    <x v="0"/>
    <x v="7"/>
    <s v="2024-09-19"/>
    <x v="2"/>
    <n v="21225"/>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800"/>
    <x v="4675"/>
    <x v="0"/>
    <x v="1"/>
    <x v="0"/>
    <s v="80.02.10.20"/>
    <x v="20"/>
    <x v="2"/>
    <x v="2"/>
    <s v="Outros"/>
    <s v="80.02.10"/>
    <s v="Outros"/>
    <s v="80.02.10"/>
    <x v="34"/>
    <x v="0"/>
    <x v="1"/>
    <x v="9"/>
    <x v="1"/>
    <x v="2"/>
    <x v="2"/>
    <x v="0"/>
    <x v="7"/>
    <s v="2024-09-19"/>
    <x v="2"/>
    <n v="4800"/>
    <x v="0"/>
    <m/>
    <x v="0"/>
    <m/>
    <x v="54"/>
    <n v="100477977"/>
    <x v="0"/>
    <x v="0"/>
    <s v="Retenções CVMovel"/>
    <s v="ORI"/>
    <x v="0"/>
    <s v="RT"/>
    <x v="0"/>
    <x v="0"/>
    <x v="0"/>
    <x v="0"/>
    <x v="0"/>
    <x v="0"/>
    <x v="0"/>
    <x v="0"/>
    <x v="0"/>
    <x v="0"/>
    <x v="0"/>
    <s v="Retenções CVMovel"/>
    <x v="0"/>
    <x v="0"/>
    <x v="0"/>
    <x v="0"/>
    <x v="2"/>
    <x v="0"/>
    <x v="0"/>
    <x v="0"/>
    <x v="0"/>
    <x v="1"/>
    <x v="0"/>
    <x v="0"/>
    <s v="RETENCAO OT"/>
  </r>
  <r>
    <x v="0"/>
    <n v="0"/>
    <n v="0"/>
    <n v="0"/>
    <n v="1541"/>
    <x v="4676"/>
    <x v="0"/>
    <x v="1"/>
    <x v="0"/>
    <s v="80.02.10.26"/>
    <x v="13"/>
    <x v="2"/>
    <x v="2"/>
    <s v="Outros"/>
    <s v="80.02.10"/>
    <s v="Outros"/>
    <s v="80.02.10"/>
    <x v="34"/>
    <x v="0"/>
    <x v="1"/>
    <x v="9"/>
    <x v="1"/>
    <x v="2"/>
    <x v="2"/>
    <x v="0"/>
    <x v="7"/>
    <s v="2024-09-19"/>
    <x v="2"/>
    <n v="1541"/>
    <x v="0"/>
    <m/>
    <x v="0"/>
    <m/>
    <x v="15"/>
    <n v="100479277"/>
    <x v="0"/>
    <x v="0"/>
    <s v="Retenção Sansung"/>
    <s v="ORI"/>
    <x v="0"/>
    <s v="RS"/>
    <x v="0"/>
    <x v="0"/>
    <x v="0"/>
    <x v="0"/>
    <x v="0"/>
    <x v="0"/>
    <x v="0"/>
    <x v="0"/>
    <x v="0"/>
    <x v="0"/>
    <x v="0"/>
    <s v="Retenção Sansung"/>
    <x v="0"/>
    <x v="0"/>
    <x v="0"/>
    <x v="0"/>
    <x v="2"/>
    <x v="0"/>
    <x v="0"/>
    <x v="0"/>
    <x v="0"/>
    <x v="1"/>
    <x v="0"/>
    <x v="0"/>
    <s v="RETENCAO OT"/>
  </r>
  <r>
    <x v="0"/>
    <n v="0"/>
    <n v="0"/>
    <n v="0"/>
    <n v="5626"/>
    <x v="4677"/>
    <x v="0"/>
    <x v="1"/>
    <x v="0"/>
    <s v="80.02.01"/>
    <x v="2"/>
    <x v="2"/>
    <x v="2"/>
    <s v="Retenções Iur"/>
    <s v="80.02.01"/>
    <s v="Retenções Iur"/>
    <s v="80.02.01"/>
    <x v="2"/>
    <x v="0"/>
    <x v="1"/>
    <x v="0"/>
    <x v="1"/>
    <x v="2"/>
    <x v="2"/>
    <x v="0"/>
    <x v="7"/>
    <s v="2024-09-19"/>
    <x v="2"/>
    <n v="5626"/>
    <x v="0"/>
    <m/>
    <x v="0"/>
    <m/>
    <x v="2"/>
    <n v="100474696"/>
    <x v="0"/>
    <x v="0"/>
    <s v="Retenções Iur"/>
    <s v="ORI"/>
    <x v="0"/>
    <s v="RIUR"/>
    <x v="0"/>
    <x v="0"/>
    <x v="0"/>
    <x v="0"/>
    <x v="0"/>
    <x v="0"/>
    <x v="0"/>
    <x v="0"/>
    <x v="0"/>
    <x v="0"/>
    <x v="0"/>
    <s v="Retenções Iur"/>
    <x v="0"/>
    <x v="0"/>
    <x v="0"/>
    <x v="0"/>
    <x v="2"/>
    <x v="0"/>
    <x v="0"/>
    <x v="0"/>
    <x v="0"/>
    <x v="1"/>
    <x v="0"/>
    <x v="0"/>
    <s v="RETENCAO OT"/>
  </r>
  <r>
    <x v="0"/>
    <n v="0"/>
    <n v="0"/>
    <n v="0"/>
    <n v="6240"/>
    <x v="4678"/>
    <x v="0"/>
    <x v="1"/>
    <x v="0"/>
    <s v="80.02.10.01"/>
    <x v="16"/>
    <x v="2"/>
    <x v="2"/>
    <s v="Outros"/>
    <s v="80.02.10"/>
    <s v="Outros"/>
    <s v="80.02.10"/>
    <x v="37"/>
    <x v="0"/>
    <x v="1"/>
    <x v="0"/>
    <x v="1"/>
    <x v="2"/>
    <x v="2"/>
    <x v="0"/>
    <x v="7"/>
    <s v="2024-09-19"/>
    <x v="2"/>
    <n v="62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5157"/>
    <x v="4679"/>
    <x v="0"/>
    <x v="1"/>
    <x v="0"/>
    <s v="80.02.01"/>
    <x v="2"/>
    <x v="2"/>
    <x v="2"/>
    <s v="Retenções Iur"/>
    <s v="80.02.01"/>
    <s v="Retenções Iur"/>
    <s v="80.02.01"/>
    <x v="2"/>
    <x v="0"/>
    <x v="1"/>
    <x v="0"/>
    <x v="1"/>
    <x v="2"/>
    <x v="2"/>
    <x v="0"/>
    <x v="7"/>
    <s v="2024-09-19"/>
    <x v="2"/>
    <n v="5157"/>
    <x v="0"/>
    <m/>
    <x v="0"/>
    <m/>
    <x v="2"/>
    <n v="100474696"/>
    <x v="0"/>
    <x v="0"/>
    <s v="Retenções Iur"/>
    <s v="ORI"/>
    <x v="0"/>
    <s v="RIUR"/>
    <x v="0"/>
    <x v="0"/>
    <x v="0"/>
    <x v="0"/>
    <x v="0"/>
    <x v="0"/>
    <x v="0"/>
    <x v="0"/>
    <x v="0"/>
    <x v="0"/>
    <x v="0"/>
    <s v="Retenções Iur"/>
    <x v="0"/>
    <x v="0"/>
    <x v="0"/>
    <x v="0"/>
    <x v="2"/>
    <x v="0"/>
    <x v="0"/>
    <x v="0"/>
    <x v="0"/>
    <x v="1"/>
    <x v="0"/>
    <x v="0"/>
    <s v="RETENCAO OT"/>
  </r>
  <r>
    <x v="0"/>
    <n v="0"/>
    <n v="0"/>
    <n v="0"/>
    <n v="800"/>
    <x v="4680"/>
    <x v="0"/>
    <x v="1"/>
    <x v="0"/>
    <s v="80.02.10.20"/>
    <x v="20"/>
    <x v="2"/>
    <x v="2"/>
    <s v="Outros"/>
    <s v="80.02.10"/>
    <s v="Outros"/>
    <s v="80.02.10"/>
    <x v="34"/>
    <x v="0"/>
    <x v="1"/>
    <x v="9"/>
    <x v="1"/>
    <x v="2"/>
    <x v="2"/>
    <x v="0"/>
    <x v="7"/>
    <s v="2024-09-19"/>
    <x v="2"/>
    <n v="800"/>
    <x v="0"/>
    <m/>
    <x v="0"/>
    <m/>
    <x v="54"/>
    <n v="100477977"/>
    <x v="0"/>
    <x v="0"/>
    <s v="Retenções CVMovel"/>
    <s v="ORI"/>
    <x v="0"/>
    <s v="RT"/>
    <x v="0"/>
    <x v="0"/>
    <x v="0"/>
    <x v="0"/>
    <x v="0"/>
    <x v="0"/>
    <x v="0"/>
    <x v="0"/>
    <x v="0"/>
    <x v="0"/>
    <x v="0"/>
    <s v="Retenções CVMovel"/>
    <x v="0"/>
    <x v="0"/>
    <x v="0"/>
    <x v="0"/>
    <x v="2"/>
    <x v="0"/>
    <x v="0"/>
    <x v="0"/>
    <x v="0"/>
    <x v="1"/>
    <x v="0"/>
    <x v="0"/>
    <s v="RETENCAO OT"/>
  </r>
  <r>
    <x v="0"/>
    <n v="0"/>
    <n v="0"/>
    <n v="0"/>
    <n v="5095"/>
    <x v="4681"/>
    <x v="0"/>
    <x v="1"/>
    <x v="0"/>
    <s v="80.02.01"/>
    <x v="2"/>
    <x v="2"/>
    <x v="2"/>
    <s v="Retenções Iur"/>
    <s v="80.02.01"/>
    <s v="Retenções Iur"/>
    <s v="80.02.01"/>
    <x v="2"/>
    <x v="0"/>
    <x v="1"/>
    <x v="0"/>
    <x v="1"/>
    <x v="2"/>
    <x v="2"/>
    <x v="0"/>
    <x v="7"/>
    <s v="2024-09-19"/>
    <x v="2"/>
    <n v="5095"/>
    <x v="0"/>
    <m/>
    <x v="0"/>
    <m/>
    <x v="2"/>
    <n v="100474696"/>
    <x v="0"/>
    <x v="0"/>
    <s v="Retenções Iur"/>
    <s v="ORI"/>
    <x v="0"/>
    <s v="RIUR"/>
    <x v="0"/>
    <x v="0"/>
    <x v="0"/>
    <x v="0"/>
    <x v="0"/>
    <x v="0"/>
    <x v="0"/>
    <x v="0"/>
    <x v="0"/>
    <x v="0"/>
    <x v="0"/>
    <s v="Retenções Iur"/>
    <x v="0"/>
    <x v="0"/>
    <x v="0"/>
    <x v="0"/>
    <x v="2"/>
    <x v="0"/>
    <x v="0"/>
    <x v="0"/>
    <x v="0"/>
    <x v="1"/>
    <x v="0"/>
    <x v="0"/>
    <s v="RETENCAO OT"/>
  </r>
  <r>
    <x v="0"/>
    <n v="0"/>
    <n v="0"/>
    <n v="0"/>
    <n v="5840"/>
    <x v="4682"/>
    <x v="0"/>
    <x v="1"/>
    <x v="0"/>
    <s v="80.02.10.01"/>
    <x v="16"/>
    <x v="2"/>
    <x v="2"/>
    <s v="Outros"/>
    <s v="80.02.10"/>
    <s v="Outros"/>
    <s v="80.02.10"/>
    <x v="37"/>
    <x v="0"/>
    <x v="1"/>
    <x v="0"/>
    <x v="1"/>
    <x v="2"/>
    <x v="2"/>
    <x v="0"/>
    <x v="7"/>
    <s v="2024-09-19"/>
    <x v="2"/>
    <n v="58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3000"/>
    <x v="4683"/>
    <x v="0"/>
    <x v="0"/>
    <x v="0"/>
    <s v="01.25.05.12"/>
    <x v="10"/>
    <x v="3"/>
    <x v="3"/>
    <s v="Saúde"/>
    <s v="01.25.05"/>
    <s v="Saúde"/>
    <s v="01.25.05"/>
    <x v="7"/>
    <x v="0"/>
    <x v="4"/>
    <x v="4"/>
    <x v="0"/>
    <x v="1"/>
    <x v="0"/>
    <x v="0"/>
    <x v="8"/>
    <s v="2024-10-14"/>
    <x v="3"/>
    <n v="3000"/>
    <x v="0"/>
    <m/>
    <x v="0"/>
    <m/>
    <x v="585"/>
    <n v="100476204"/>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15000"/>
    <x v="4684"/>
    <x v="0"/>
    <x v="0"/>
    <x v="0"/>
    <s v="03.16.01"/>
    <x v="38"/>
    <x v="0"/>
    <x v="0"/>
    <s v="Assembleia Municipal"/>
    <s v="03.16.01"/>
    <s v="Assembleia Municipal"/>
    <s v="03.16.01"/>
    <x v="3"/>
    <x v="0"/>
    <x v="0"/>
    <x v="1"/>
    <x v="0"/>
    <x v="0"/>
    <x v="0"/>
    <x v="0"/>
    <x v="7"/>
    <s v="2024-09-25"/>
    <x v="2"/>
    <n v="15000"/>
    <x v="0"/>
    <m/>
    <x v="0"/>
    <m/>
    <x v="6"/>
    <n v="100474914"/>
    <x v="0"/>
    <x v="0"/>
    <s v="Assembleia Municipal"/>
    <s v="ORI"/>
    <x v="0"/>
    <s v="AM"/>
    <x v="0"/>
    <x v="0"/>
    <x v="0"/>
    <x v="0"/>
    <x v="0"/>
    <x v="0"/>
    <x v="0"/>
    <x v="0"/>
    <x v="0"/>
    <x v="0"/>
    <x v="0"/>
    <s v="Assembleia Municipal"/>
    <x v="0"/>
    <x v="0"/>
    <x v="0"/>
    <x v="0"/>
    <x v="0"/>
    <x v="0"/>
    <x v="0"/>
    <x v="0"/>
    <x v="0"/>
    <x v="0"/>
    <x v="0"/>
    <x v="0"/>
    <s v="Pagamento de subsidio de transporte a favor dos eleitos municipais, pela realização X ª sessão extraordinária da Assembleia Municipal de São Miguel, 26 de março de 2024, conforme documento em anexo. "/>
  </r>
  <r>
    <x v="0"/>
    <n v="0"/>
    <n v="0"/>
    <n v="0"/>
    <n v="15000"/>
    <x v="4685"/>
    <x v="0"/>
    <x v="0"/>
    <x v="0"/>
    <s v="01.25.04.22"/>
    <x v="7"/>
    <x v="3"/>
    <x v="3"/>
    <s v="Cultura"/>
    <s v="01.25.04"/>
    <s v="Cultura"/>
    <s v="01.25.04"/>
    <x v="4"/>
    <x v="0"/>
    <x v="2"/>
    <x v="2"/>
    <x v="0"/>
    <x v="1"/>
    <x v="0"/>
    <x v="0"/>
    <x v="7"/>
    <s v="2024-09-25"/>
    <x v="2"/>
    <n v="15000"/>
    <x v="0"/>
    <m/>
    <x v="0"/>
    <m/>
    <x v="586"/>
    <n v="100479728"/>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Ivandra Gorrete Tavares De Pina pela atuação na IV edição da Noite de Mornas, conforme anexo"/>
  </r>
  <r>
    <x v="1"/>
    <n v="0"/>
    <n v="0"/>
    <n v="0"/>
    <n v="49105"/>
    <x v="4686"/>
    <x v="0"/>
    <x v="0"/>
    <x v="0"/>
    <s v="01.27.02.15"/>
    <x v="25"/>
    <x v="1"/>
    <x v="1"/>
    <s v="Saneamento básico"/>
    <s v="01.27.02"/>
    <s v="Saneamento básico"/>
    <s v="01.27.02"/>
    <x v="46"/>
    <x v="0"/>
    <x v="0"/>
    <x v="0"/>
    <x v="0"/>
    <x v="1"/>
    <x v="1"/>
    <x v="0"/>
    <x v="7"/>
    <s v="2024-09-27"/>
    <x v="2"/>
    <n v="49105"/>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e Felisberto Carvalho Auto, pela aquisição de combustíveis, destinados a viatura afeto a transporte de resíduos sólidos urbanos da CMSM, conforme anexo."/>
  </r>
  <r>
    <x v="0"/>
    <n v="0"/>
    <n v="0"/>
    <n v="0"/>
    <n v="3105"/>
    <x v="4687"/>
    <x v="0"/>
    <x v="0"/>
    <x v="0"/>
    <s v="01.25.04.22"/>
    <x v="7"/>
    <x v="3"/>
    <x v="3"/>
    <s v="Cultura"/>
    <s v="01.25.04"/>
    <s v="Cultura"/>
    <s v="01.25.04"/>
    <x v="4"/>
    <x v="0"/>
    <x v="2"/>
    <x v="2"/>
    <x v="0"/>
    <x v="1"/>
    <x v="0"/>
    <x v="0"/>
    <x v="7"/>
    <s v="2024-09-27"/>
    <x v="2"/>
    <n v="3105"/>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do 50% a favor da Sra. Nérida Rosária Mascarenhas, referente a aquisição de jantar as forças policias no âmbito da segurança da realização do festival de batuque e funaná, conforme anexo."/>
  </r>
  <r>
    <x v="0"/>
    <n v="0"/>
    <n v="0"/>
    <n v="0"/>
    <n v="17595"/>
    <x v="4687"/>
    <x v="0"/>
    <x v="0"/>
    <x v="0"/>
    <s v="01.25.04.22"/>
    <x v="7"/>
    <x v="3"/>
    <x v="3"/>
    <s v="Cultura"/>
    <s v="01.25.04"/>
    <s v="Cultura"/>
    <s v="01.25.04"/>
    <x v="4"/>
    <x v="0"/>
    <x v="2"/>
    <x v="2"/>
    <x v="0"/>
    <x v="1"/>
    <x v="0"/>
    <x v="0"/>
    <x v="7"/>
    <s v="2024-09-27"/>
    <x v="2"/>
    <n v="17595"/>
    <x v="0"/>
    <m/>
    <x v="0"/>
    <m/>
    <x v="146"/>
    <n v="100475830"/>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do 50% a favor da Sra. Nérida Rosária Mascarenhas, referente a aquisição de jantar as forças policias no âmbito da segurança da realização do festival de batuque e funaná, conforme anexo."/>
  </r>
  <r>
    <x v="0"/>
    <n v="0"/>
    <n v="0"/>
    <n v="0"/>
    <n v="3600"/>
    <x v="4688"/>
    <x v="0"/>
    <x v="0"/>
    <x v="0"/>
    <s v="01.25.04.22"/>
    <x v="7"/>
    <x v="3"/>
    <x v="3"/>
    <s v="Cultura"/>
    <s v="01.25.04"/>
    <s v="Cultura"/>
    <s v="01.25.04"/>
    <x v="4"/>
    <x v="0"/>
    <x v="2"/>
    <x v="2"/>
    <x v="0"/>
    <x v="1"/>
    <x v="0"/>
    <x v="0"/>
    <x v="7"/>
    <s v="2024-09-27"/>
    <x v="2"/>
    <n v="3600"/>
    <x v="0"/>
    <m/>
    <x v="0"/>
    <m/>
    <x v="587"/>
    <n v="100478394"/>
    <x v="0"/>
    <x v="0"/>
    <s v="Atividades culturais e promoção da cultura no Concelho"/>
    <s v="ORI"/>
    <x v="0"/>
    <s v="ACPCC"/>
    <x v="0"/>
    <x v="0"/>
    <x v="0"/>
    <x v="0"/>
    <x v="0"/>
    <x v="0"/>
    <x v="0"/>
    <x v="0"/>
    <x v="0"/>
    <x v="0"/>
    <x v="0"/>
    <s v="Atividades culturais e promoção da cultura no Concelho"/>
    <x v="0"/>
    <x v="0"/>
    <x v="0"/>
    <x v="0"/>
    <x v="1"/>
    <x v="0"/>
    <x v="0"/>
    <x v="0"/>
    <x v="0"/>
    <x v="0"/>
    <x v="0"/>
    <x v="0"/>
    <s v="Ajuda de custo a favor da senhora Andreia Larice Freire Semedo a sua deslocação em missão de serviço a cidade Velha e Praia nos dia 11 e 12 de Setembro, conforme justificativo em anexo.  "/>
  </r>
  <r>
    <x v="0"/>
    <n v="0"/>
    <n v="0"/>
    <n v="0"/>
    <n v="19178"/>
    <x v="4689"/>
    <x v="0"/>
    <x v="0"/>
    <x v="0"/>
    <s v="03.16.15"/>
    <x v="0"/>
    <x v="0"/>
    <x v="0"/>
    <s v="Direção Financeira"/>
    <s v="03.16.15"/>
    <s v="Direção Financeira"/>
    <s v="03.16.15"/>
    <x v="0"/>
    <x v="0"/>
    <x v="0"/>
    <x v="0"/>
    <x v="0"/>
    <x v="0"/>
    <x v="0"/>
    <x v="0"/>
    <x v="8"/>
    <s v="2024-10-01"/>
    <x v="3"/>
    <n v="19178"/>
    <x v="0"/>
    <m/>
    <x v="0"/>
    <m/>
    <x v="138"/>
    <n v="100391760"/>
    <x v="0"/>
    <x v="0"/>
    <s v="Direção Financeira"/>
    <s v="ORI"/>
    <x v="0"/>
    <m/>
    <x v="0"/>
    <x v="0"/>
    <x v="0"/>
    <x v="0"/>
    <x v="0"/>
    <x v="0"/>
    <x v="0"/>
    <x v="0"/>
    <x v="0"/>
    <x v="0"/>
    <x v="0"/>
    <s v="Direção Financeira"/>
    <x v="0"/>
    <x v="0"/>
    <x v="0"/>
    <x v="0"/>
    <x v="0"/>
    <x v="0"/>
    <x v="0"/>
    <x v="0"/>
    <x v="0"/>
    <x v="0"/>
    <x v="0"/>
    <x v="0"/>
    <s v="Pagamento referente a aquisição de dois jogo pastilha travão frente da Viatura ST-93-UQ e ST-48-wL, afeto ao serviços da CMSM, conforme anexo."/>
  </r>
  <r>
    <x v="0"/>
    <n v="0"/>
    <n v="0"/>
    <n v="0"/>
    <n v="3750"/>
    <x v="4690"/>
    <x v="0"/>
    <x v="1"/>
    <x v="0"/>
    <s v="80.02.01"/>
    <x v="2"/>
    <x v="2"/>
    <x v="2"/>
    <s v="Retenções Iur"/>
    <s v="80.02.01"/>
    <s v="Retenções Iur"/>
    <s v="80.02.01"/>
    <x v="2"/>
    <x v="0"/>
    <x v="1"/>
    <x v="0"/>
    <x v="1"/>
    <x v="2"/>
    <x v="2"/>
    <x v="0"/>
    <x v="7"/>
    <s v="2024-09-20"/>
    <x v="2"/>
    <n v="3750"/>
    <x v="0"/>
    <m/>
    <x v="0"/>
    <m/>
    <x v="2"/>
    <n v="100474696"/>
    <x v="0"/>
    <x v="0"/>
    <s v="Retenções Iur"/>
    <s v="ORI"/>
    <x v="0"/>
    <s v="RIUR"/>
    <x v="0"/>
    <x v="0"/>
    <x v="0"/>
    <x v="0"/>
    <x v="0"/>
    <x v="0"/>
    <x v="0"/>
    <x v="0"/>
    <x v="0"/>
    <x v="0"/>
    <x v="0"/>
    <s v="Retenções Iur"/>
    <x v="0"/>
    <x v="0"/>
    <x v="0"/>
    <x v="0"/>
    <x v="2"/>
    <x v="0"/>
    <x v="0"/>
    <x v="0"/>
    <x v="0"/>
    <x v="1"/>
    <x v="0"/>
    <x v="0"/>
    <s v="RETENCAO OT"/>
  </r>
  <r>
    <x v="0"/>
    <n v="0"/>
    <n v="0"/>
    <n v="0"/>
    <n v="16016"/>
    <x v="4691"/>
    <x v="0"/>
    <x v="1"/>
    <x v="0"/>
    <s v="03.03.10"/>
    <x v="8"/>
    <x v="0"/>
    <x v="4"/>
    <s v="Receitas Da Câmara"/>
    <s v="03.03.10"/>
    <s v="Receitas Da Câmara"/>
    <s v="03.03.10"/>
    <x v="57"/>
    <x v="0"/>
    <x v="3"/>
    <x v="12"/>
    <x v="0"/>
    <x v="0"/>
    <x v="2"/>
    <x v="0"/>
    <x v="7"/>
    <s v="2024-09-26"/>
    <x v="2"/>
    <n v="16016"/>
    <x v="0"/>
    <m/>
    <x v="0"/>
    <m/>
    <x v="6"/>
    <n v="100474914"/>
    <x v="0"/>
    <x v="0"/>
    <s v="Receitas Da Câmara"/>
    <s v="EXT"/>
    <x v="0"/>
    <s v="RDC"/>
    <x v="0"/>
    <x v="0"/>
    <x v="0"/>
    <x v="0"/>
    <x v="0"/>
    <x v="0"/>
    <x v="0"/>
    <x v="0"/>
    <x v="0"/>
    <x v="0"/>
    <x v="0"/>
    <s v="Receitas Da Câmara"/>
    <x v="0"/>
    <x v="0"/>
    <x v="0"/>
    <x v="0"/>
    <x v="0"/>
    <x v="0"/>
    <x v="0"/>
    <x v="0"/>
    <x v="0"/>
    <x v="0"/>
    <x v="0"/>
    <x v="0"/>
    <s v="Reposição  referente ao salario da senhora Izandra Correia, conforme anexo."/>
  </r>
  <r>
    <x v="0"/>
    <n v="0"/>
    <n v="0"/>
    <n v="0"/>
    <n v="1000"/>
    <x v="4692"/>
    <x v="0"/>
    <x v="0"/>
    <x v="0"/>
    <s v="03.16.17"/>
    <x v="51"/>
    <x v="0"/>
    <x v="0"/>
    <s v="Direção Proteção Civil"/>
    <s v="03.16.17"/>
    <s v="Direção Proteção Civil"/>
    <s v="03.16.17"/>
    <x v="3"/>
    <x v="0"/>
    <x v="0"/>
    <x v="1"/>
    <x v="0"/>
    <x v="0"/>
    <x v="0"/>
    <x v="0"/>
    <x v="8"/>
    <s v="2024-10-14"/>
    <x v="3"/>
    <n v="1000"/>
    <x v="0"/>
    <m/>
    <x v="0"/>
    <m/>
    <x v="328"/>
    <n v="100476020"/>
    <x v="0"/>
    <x v="0"/>
    <s v="Direção Proteção Civil"/>
    <s v="ORI"/>
    <x v="0"/>
    <m/>
    <x v="0"/>
    <x v="0"/>
    <x v="0"/>
    <x v="0"/>
    <x v="0"/>
    <x v="0"/>
    <x v="0"/>
    <x v="0"/>
    <x v="0"/>
    <x v="0"/>
    <x v="0"/>
    <s v="Direção Proteção Civil"/>
    <x v="0"/>
    <x v="0"/>
    <x v="0"/>
    <x v="0"/>
    <x v="0"/>
    <x v="0"/>
    <x v="0"/>
    <x v="0"/>
    <x v="0"/>
    <x v="0"/>
    <x v="0"/>
    <x v="0"/>
    <s v="Subsidio de transporte a favor do SR. Lito Admar Barbosa Semedo pela sua deslocação em missão de serviço a cidade da Praia no dia 14 de Outubro de 2024, conforme justificativo em anexo."/>
  </r>
  <r>
    <x v="0"/>
    <n v="0"/>
    <n v="0"/>
    <n v="0"/>
    <n v="60000"/>
    <x v="4693"/>
    <x v="0"/>
    <x v="0"/>
    <x v="0"/>
    <s v="01.25.04.22"/>
    <x v="7"/>
    <x v="3"/>
    <x v="3"/>
    <s v="Cultura"/>
    <s v="01.25.04"/>
    <s v="Cultura"/>
    <s v="01.25.04"/>
    <x v="4"/>
    <x v="0"/>
    <x v="2"/>
    <x v="2"/>
    <x v="0"/>
    <x v="1"/>
    <x v="0"/>
    <x v="0"/>
    <x v="8"/>
    <s v="2024-10-15"/>
    <x v="3"/>
    <n v="60000"/>
    <x v="0"/>
    <m/>
    <x v="0"/>
    <m/>
    <x v="588"/>
    <n v="100479735"/>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empresa Quim Service, pelo trabalho de transporte, aluguer e manutenção de casa de banho móveis no âmbito de festival de Calheta 2024, conforme anexo."/>
  </r>
  <r>
    <x v="0"/>
    <n v="0"/>
    <n v="0"/>
    <n v="0"/>
    <n v="3000"/>
    <x v="4694"/>
    <x v="0"/>
    <x v="0"/>
    <x v="0"/>
    <s v="01.25.01.11"/>
    <x v="17"/>
    <x v="3"/>
    <x v="3"/>
    <s v="Educação"/>
    <s v="01.25.01"/>
    <s v="Educação"/>
    <s v="01.25.01"/>
    <x v="4"/>
    <x v="0"/>
    <x v="2"/>
    <x v="2"/>
    <x v="0"/>
    <x v="1"/>
    <x v="0"/>
    <x v="0"/>
    <x v="8"/>
    <s v="2024-10-16"/>
    <x v="3"/>
    <n v="3000"/>
    <x v="0"/>
    <m/>
    <x v="0"/>
    <m/>
    <x v="589"/>
    <n v="100479741"/>
    <x v="0"/>
    <x v="0"/>
    <s v="Apoio ao Ensino Básico e Secundário"/>
    <s v="ORI"/>
    <x v="0"/>
    <s v="AEBS"/>
    <x v="0"/>
    <x v="0"/>
    <x v="0"/>
    <x v="0"/>
    <x v="0"/>
    <x v="0"/>
    <x v="0"/>
    <x v="0"/>
    <x v="0"/>
    <x v="0"/>
    <x v="0"/>
    <s v="Apoio ao Ensino Básico e Secundário"/>
    <x v="0"/>
    <x v="0"/>
    <x v="0"/>
    <x v="0"/>
    <x v="1"/>
    <x v="0"/>
    <x v="0"/>
    <x v="0"/>
    <x v="0"/>
    <x v="0"/>
    <x v="0"/>
    <x v="0"/>
    <s v="Apoio social a favor do Sra. Nelcy Sanches Baptista Dos  Santos, para pagamento de transporte escolar , conforme anexo."/>
  </r>
  <r>
    <x v="1"/>
    <n v="0"/>
    <n v="0"/>
    <n v="0"/>
    <n v="6750"/>
    <x v="4695"/>
    <x v="0"/>
    <x v="0"/>
    <x v="0"/>
    <s v="01.27.06.76"/>
    <x v="11"/>
    <x v="1"/>
    <x v="1"/>
    <s v="Requalificação Urbana e habitação"/>
    <s v="01.27.06"/>
    <s v="Requalificação Urbana e habitação"/>
    <s v="01.27.06"/>
    <x v="1"/>
    <x v="0"/>
    <x v="0"/>
    <x v="0"/>
    <x v="0"/>
    <x v="1"/>
    <x v="1"/>
    <x v="0"/>
    <x v="8"/>
    <s v="2024-10-18"/>
    <x v="3"/>
    <n v="675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a favor do Sr. Austelino Afonso Duarte, pela  a aquisição de aluguer de cofragem para a construção de muros no âmbito da  requalificação urbana e ambiental de Dacalinha, conforme anexo."/>
  </r>
  <r>
    <x v="1"/>
    <n v="0"/>
    <n v="0"/>
    <n v="0"/>
    <n v="38250"/>
    <x v="4695"/>
    <x v="0"/>
    <x v="0"/>
    <x v="0"/>
    <s v="01.27.06.76"/>
    <x v="11"/>
    <x v="1"/>
    <x v="1"/>
    <s v="Requalificação Urbana e habitação"/>
    <s v="01.27.06"/>
    <s v="Requalificação Urbana e habitação"/>
    <s v="01.27.06"/>
    <x v="1"/>
    <x v="0"/>
    <x v="0"/>
    <x v="0"/>
    <x v="0"/>
    <x v="1"/>
    <x v="1"/>
    <x v="0"/>
    <x v="8"/>
    <s v="2024-10-18"/>
    <x v="3"/>
    <n v="38250"/>
    <x v="0"/>
    <m/>
    <x v="0"/>
    <m/>
    <x v="590"/>
    <n v="100479077"/>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Austelino Afonso Duarte, pela  a aquisição de aluguer de cofragem para a construção de muros no âmbito da  requalificação urbana e ambiental de Dacalinha, conforme anexo."/>
  </r>
  <r>
    <x v="0"/>
    <n v="0"/>
    <n v="0"/>
    <n v="0"/>
    <n v="20000"/>
    <x v="4696"/>
    <x v="0"/>
    <x v="0"/>
    <x v="0"/>
    <s v="01.25.04.22"/>
    <x v="7"/>
    <x v="3"/>
    <x v="3"/>
    <s v="Cultura"/>
    <s v="01.25.04"/>
    <s v="Cultura"/>
    <s v="01.25.04"/>
    <x v="4"/>
    <x v="0"/>
    <x v="2"/>
    <x v="2"/>
    <x v="0"/>
    <x v="1"/>
    <x v="0"/>
    <x v="0"/>
    <x v="8"/>
    <s v="2024-10-18"/>
    <x v="3"/>
    <n v="20000"/>
    <x v="0"/>
    <m/>
    <x v="0"/>
    <m/>
    <x v="591"/>
    <n v="10041225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IVONE LOURDES PEREIRA MARTINS, referente a gratificação atuação no festival de batuque e funaná, conforme anexo.  "/>
  </r>
  <r>
    <x v="0"/>
    <n v="0"/>
    <n v="0"/>
    <n v="0"/>
    <n v="30000"/>
    <x v="4697"/>
    <x v="0"/>
    <x v="0"/>
    <x v="0"/>
    <s v="01.25.04.22"/>
    <x v="7"/>
    <x v="3"/>
    <x v="3"/>
    <s v="Cultura"/>
    <s v="01.25.04"/>
    <s v="Cultura"/>
    <s v="01.25.04"/>
    <x v="4"/>
    <x v="0"/>
    <x v="2"/>
    <x v="2"/>
    <x v="0"/>
    <x v="1"/>
    <x v="0"/>
    <x v="0"/>
    <x v="8"/>
    <s v="2024-10-18"/>
    <x v="3"/>
    <n v="30000"/>
    <x v="0"/>
    <m/>
    <x v="0"/>
    <m/>
    <x v="314"/>
    <n v="10044957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ANDRÉ FILIPE MARTINS ANDRADE, referente a gratificação atuação no festival de batuque e funaná, conforme anexo.  "/>
  </r>
  <r>
    <x v="1"/>
    <n v="0"/>
    <n v="0"/>
    <n v="0"/>
    <n v="84000"/>
    <x v="4698"/>
    <x v="0"/>
    <x v="0"/>
    <x v="0"/>
    <s v="01.25.02.23"/>
    <x v="12"/>
    <x v="3"/>
    <x v="3"/>
    <s v="desporto"/>
    <s v="01.25.02"/>
    <s v="desporto"/>
    <s v="01.25.02"/>
    <x v="1"/>
    <x v="0"/>
    <x v="0"/>
    <x v="0"/>
    <x v="0"/>
    <x v="1"/>
    <x v="1"/>
    <x v="0"/>
    <x v="8"/>
    <s v="2024-10-21"/>
    <x v="3"/>
    <n v="84000"/>
    <x v="0"/>
    <m/>
    <x v="0"/>
    <m/>
    <x v="571"/>
    <n v="100476248"/>
    <x v="0"/>
    <x v="0"/>
    <s v="Atividades desportivas e promoção do desporto no Concelho"/>
    <s v="ORI"/>
    <x v="0"/>
    <m/>
    <x v="0"/>
    <x v="0"/>
    <x v="0"/>
    <x v="0"/>
    <x v="0"/>
    <x v="0"/>
    <x v="0"/>
    <x v="0"/>
    <x v="0"/>
    <x v="0"/>
    <x v="0"/>
    <s v="Atividades desportivas e promoção do desporto no Concelho"/>
    <x v="0"/>
    <x v="0"/>
    <x v="0"/>
    <x v="0"/>
    <x v="1"/>
    <x v="0"/>
    <x v="0"/>
    <x v="0"/>
    <x v="0"/>
    <x v="0"/>
    <x v="0"/>
    <x v="0"/>
    <s v="Gratificação a favor de Nedil Antonio Fernandes Vaz de arbitragem do torneio inter zonal e inter municipal realizado no âmbito de 27 Aniversario do Município, conforme anexo."/>
  </r>
  <r>
    <x v="0"/>
    <n v="0"/>
    <n v="0"/>
    <n v="0"/>
    <n v="88000"/>
    <x v="4699"/>
    <x v="0"/>
    <x v="0"/>
    <x v="0"/>
    <s v="01.25.01.10"/>
    <x v="33"/>
    <x v="3"/>
    <x v="3"/>
    <s v="Educação"/>
    <s v="01.25.01"/>
    <s v="Educação"/>
    <s v="01.25.01"/>
    <x v="4"/>
    <x v="0"/>
    <x v="2"/>
    <x v="2"/>
    <x v="0"/>
    <x v="1"/>
    <x v="0"/>
    <x v="0"/>
    <x v="8"/>
    <s v="2024-10-22"/>
    <x v="3"/>
    <n v="88000"/>
    <x v="0"/>
    <m/>
    <x v="0"/>
    <m/>
    <x v="22"/>
    <n v="100478657"/>
    <x v="0"/>
    <x v="0"/>
    <s v="Transporte escolar"/>
    <s v="ORI"/>
    <x v="0"/>
    <m/>
    <x v="0"/>
    <x v="0"/>
    <x v="0"/>
    <x v="0"/>
    <x v="0"/>
    <x v="0"/>
    <x v="0"/>
    <x v="0"/>
    <x v="0"/>
    <x v="0"/>
    <x v="0"/>
    <s v="Transporte escolar"/>
    <x v="0"/>
    <x v="0"/>
    <x v="0"/>
    <x v="0"/>
    <x v="1"/>
    <x v="0"/>
    <x v="0"/>
    <x v="0"/>
    <x v="0"/>
    <x v="0"/>
    <x v="0"/>
    <x v="0"/>
    <s v="Liquidação da fatura referente a aquisição de serviços de fibragem e pintura de tejadilho da viatura ST-76-QP e ST-77-QP, afetos aos transporte escolar da CMSM, conforme anexo.  "/>
  </r>
  <r>
    <x v="1"/>
    <n v="0"/>
    <n v="0"/>
    <n v="0"/>
    <n v="260315"/>
    <x v="4700"/>
    <x v="0"/>
    <x v="0"/>
    <x v="0"/>
    <s v="01.28.01.08"/>
    <x v="15"/>
    <x v="4"/>
    <x v="5"/>
    <s v="Habitação Social"/>
    <s v="01.28.01"/>
    <s v="Habitação Social"/>
    <s v="01.28.01"/>
    <x v="1"/>
    <x v="0"/>
    <x v="0"/>
    <x v="0"/>
    <x v="0"/>
    <x v="1"/>
    <x v="1"/>
    <x v="0"/>
    <x v="8"/>
    <s v="2024-10-22"/>
    <x v="3"/>
    <n v="260315"/>
    <x v="0"/>
    <m/>
    <x v="0"/>
    <m/>
    <x v="102"/>
    <n v="100475220"/>
    <x v="0"/>
    <x v="0"/>
    <s v="Habitações Sociais"/>
    <s v="ORI"/>
    <x v="0"/>
    <s v="HS"/>
    <x v="0"/>
    <x v="0"/>
    <x v="0"/>
    <x v="0"/>
    <x v="0"/>
    <x v="0"/>
    <x v="0"/>
    <x v="0"/>
    <x v="0"/>
    <x v="0"/>
    <x v="0"/>
    <s v="Habitações Sociais"/>
    <x v="0"/>
    <x v="0"/>
    <x v="0"/>
    <x v="0"/>
    <x v="1"/>
    <x v="0"/>
    <x v="0"/>
    <x v="0"/>
    <x v="0"/>
    <x v="0"/>
    <x v="0"/>
    <x v="0"/>
    <s v="Pagamento a favor de Drogaria - Tchukbest Holdings, para a aquisição de matérias para a construção de casa de banho no âmbito do programa Regeneração Urbana, conforme anexo."/>
  </r>
  <r>
    <x v="0"/>
    <n v="0"/>
    <n v="0"/>
    <n v="0"/>
    <n v="1800"/>
    <x v="4701"/>
    <x v="0"/>
    <x v="0"/>
    <x v="0"/>
    <s v="03.16.15"/>
    <x v="0"/>
    <x v="0"/>
    <x v="0"/>
    <s v="Direção Financeira"/>
    <s v="03.16.15"/>
    <s v="Direção Financeira"/>
    <s v="03.16.15"/>
    <x v="43"/>
    <x v="0"/>
    <x v="0"/>
    <x v="1"/>
    <x v="0"/>
    <x v="0"/>
    <x v="0"/>
    <x v="0"/>
    <x v="8"/>
    <s v="2024-10-23"/>
    <x v="3"/>
    <n v="1800"/>
    <x v="0"/>
    <m/>
    <x v="0"/>
    <m/>
    <x v="2"/>
    <n v="100474696"/>
    <x v="0"/>
    <x v="1"/>
    <s v="Direção Financeira"/>
    <s v="ORI"/>
    <x v="0"/>
    <m/>
    <x v="0"/>
    <x v="0"/>
    <x v="0"/>
    <x v="0"/>
    <x v="0"/>
    <x v="0"/>
    <x v="0"/>
    <x v="0"/>
    <x v="0"/>
    <x v="0"/>
    <x v="0"/>
    <s v="Direção Financeira"/>
    <x v="0"/>
    <x v="0"/>
    <x v="0"/>
    <x v="0"/>
    <x v="0"/>
    <x v="0"/>
    <x v="0"/>
    <x v="0"/>
    <x v="0"/>
    <x v="0"/>
    <x v="1"/>
    <x v="0"/>
    <s v="Pagamento a favor da SRA:  Cleise Marise Lopes Soares, referente lavagens de coletes de treinos e equipamento de jogos da Seleção Masculina, conforme anexo."/>
  </r>
  <r>
    <x v="0"/>
    <n v="0"/>
    <n v="0"/>
    <n v="0"/>
    <n v="10200"/>
    <x v="4701"/>
    <x v="0"/>
    <x v="0"/>
    <x v="0"/>
    <s v="03.16.15"/>
    <x v="0"/>
    <x v="0"/>
    <x v="0"/>
    <s v="Direção Financeira"/>
    <s v="03.16.15"/>
    <s v="Direção Financeira"/>
    <s v="03.16.15"/>
    <x v="43"/>
    <x v="0"/>
    <x v="0"/>
    <x v="1"/>
    <x v="0"/>
    <x v="0"/>
    <x v="0"/>
    <x v="0"/>
    <x v="8"/>
    <s v="2024-10-23"/>
    <x v="3"/>
    <n v="10200"/>
    <x v="0"/>
    <m/>
    <x v="0"/>
    <m/>
    <x v="300"/>
    <n v="100479701"/>
    <x v="0"/>
    <x v="0"/>
    <s v="Direção Financeira"/>
    <s v="ORI"/>
    <x v="0"/>
    <m/>
    <x v="0"/>
    <x v="0"/>
    <x v="0"/>
    <x v="0"/>
    <x v="0"/>
    <x v="0"/>
    <x v="0"/>
    <x v="0"/>
    <x v="0"/>
    <x v="0"/>
    <x v="0"/>
    <s v="Direção Financeira"/>
    <x v="0"/>
    <x v="0"/>
    <x v="0"/>
    <x v="0"/>
    <x v="0"/>
    <x v="0"/>
    <x v="0"/>
    <x v="0"/>
    <x v="0"/>
    <x v="0"/>
    <x v="0"/>
    <x v="0"/>
    <s v="Pagamento a favor da SRA:  Cleise Marise Lopes Soares, referente lavagens de coletes de treinos e equipamento de jogos da Seleção Masculina, conforme anexo."/>
  </r>
  <r>
    <x v="0"/>
    <n v="0"/>
    <n v="0"/>
    <n v="0"/>
    <n v="49"/>
    <x v="4702"/>
    <x v="0"/>
    <x v="0"/>
    <x v="0"/>
    <s v="03.16.15"/>
    <x v="0"/>
    <x v="0"/>
    <x v="0"/>
    <s v="Direção Financeira"/>
    <s v="03.16.15"/>
    <s v="Direção Financeira"/>
    <s v="03.16.15"/>
    <x v="60"/>
    <x v="0"/>
    <x v="0"/>
    <x v="0"/>
    <x v="0"/>
    <x v="0"/>
    <x v="0"/>
    <x v="0"/>
    <x v="8"/>
    <s v="2024-10-23"/>
    <x v="3"/>
    <n v="49"/>
    <x v="0"/>
    <m/>
    <x v="0"/>
    <m/>
    <x v="15"/>
    <n v="100479277"/>
    <x v="0"/>
    <x v="2"/>
    <s v="Direção Financeira"/>
    <s v="ORI"/>
    <x v="0"/>
    <m/>
    <x v="0"/>
    <x v="0"/>
    <x v="0"/>
    <x v="0"/>
    <x v="0"/>
    <x v="0"/>
    <x v="0"/>
    <x v="0"/>
    <x v="0"/>
    <x v="0"/>
    <x v="0"/>
    <s v="Direção Financeira"/>
    <x v="0"/>
    <x v="0"/>
    <x v="0"/>
    <x v="0"/>
    <x v="0"/>
    <x v="0"/>
    <x v="0"/>
    <x v="0"/>
    <x v="0"/>
    <x v="0"/>
    <x v="2"/>
    <x v="0"/>
    <s v="Pagamento de salário referente a 10-2024"/>
  </r>
  <r>
    <x v="0"/>
    <n v="0"/>
    <n v="0"/>
    <n v="0"/>
    <n v="435"/>
    <x v="4702"/>
    <x v="0"/>
    <x v="0"/>
    <x v="0"/>
    <s v="03.16.15"/>
    <x v="0"/>
    <x v="0"/>
    <x v="0"/>
    <s v="Direção Financeira"/>
    <s v="03.16.15"/>
    <s v="Direção Financeira"/>
    <s v="03.16.15"/>
    <x v="64"/>
    <x v="0"/>
    <x v="0"/>
    <x v="0"/>
    <x v="0"/>
    <x v="0"/>
    <x v="0"/>
    <x v="0"/>
    <x v="8"/>
    <s v="2024-10-23"/>
    <x v="3"/>
    <n v="435"/>
    <x v="0"/>
    <m/>
    <x v="0"/>
    <m/>
    <x v="15"/>
    <n v="100479277"/>
    <x v="0"/>
    <x v="2"/>
    <s v="Direção Financeira"/>
    <s v="ORI"/>
    <x v="0"/>
    <m/>
    <x v="0"/>
    <x v="0"/>
    <x v="0"/>
    <x v="0"/>
    <x v="0"/>
    <x v="0"/>
    <x v="0"/>
    <x v="0"/>
    <x v="0"/>
    <x v="0"/>
    <x v="0"/>
    <s v="Direção Financeira"/>
    <x v="0"/>
    <x v="0"/>
    <x v="0"/>
    <x v="0"/>
    <x v="0"/>
    <x v="0"/>
    <x v="0"/>
    <x v="0"/>
    <x v="0"/>
    <x v="0"/>
    <x v="2"/>
    <x v="0"/>
    <s v="Pagamento de salário referente a 10-2024"/>
  </r>
  <r>
    <x v="0"/>
    <n v="0"/>
    <n v="0"/>
    <n v="0"/>
    <n v="208"/>
    <x v="4702"/>
    <x v="0"/>
    <x v="0"/>
    <x v="0"/>
    <s v="03.16.15"/>
    <x v="0"/>
    <x v="0"/>
    <x v="0"/>
    <s v="Direção Financeira"/>
    <s v="03.16.15"/>
    <s v="Direção Financeira"/>
    <s v="03.16.15"/>
    <x v="28"/>
    <x v="0"/>
    <x v="0"/>
    <x v="0"/>
    <x v="0"/>
    <x v="0"/>
    <x v="0"/>
    <x v="0"/>
    <x v="8"/>
    <s v="2024-10-23"/>
    <x v="3"/>
    <n v="208"/>
    <x v="0"/>
    <m/>
    <x v="0"/>
    <m/>
    <x v="15"/>
    <n v="100479277"/>
    <x v="0"/>
    <x v="2"/>
    <s v="Direção Financeira"/>
    <s v="ORI"/>
    <x v="0"/>
    <m/>
    <x v="0"/>
    <x v="0"/>
    <x v="0"/>
    <x v="0"/>
    <x v="0"/>
    <x v="0"/>
    <x v="0"/>
    <x v="0"/>
    <x v="0"/>
    <x v="0"/>
    <x v="0"/>
    <s v="Direção Financeira"/>
    <x v="0"/>
    <x v="0"/>
    <x v="0"/>
    <x v="0"/>
    <x v="0"/>
    <x v="0"/>
    <x v="0"/>
    <x v="0"/>
    <x v="0"/>
    <x v="0"/>
    <x v="2"/>
    <x v="0"/>
    <s v="Pagamento de salário referente a 10-2024"/>
  </r>
  <r>
    <x v="0"/>
    <n v="0"/>
    <n v="0"/>
    <n v="0"/>
    <n v="7"/>
    <x v="4702"/>
    <x v="0"/>
    <x v="0"/>
    <x v="0"/>
    <s v="03.16.15"/>
    <x v="0"/>
    <x v="0"/>
    <x v="0"/>
    <s v="Direção Financeira"/>
    <s v="03.16.15"/>
    <s v="Direção Financeira"/>
    <s v="03.16.15"/>
    <x v="29"/>
    <x v="0"/>
    <x v="0"/>
    <x v="0"/>
    <x v="0"/>
    <x v="0"/>
    <x v="0"/>
    <x v="0"/>
    <x v="8"/>
    <s v="2024-10-23"/>
    <x v="3"/>
    <n v="7"/>
    <x v="0"/>
    <m/>
    <x v="0"/>
    <m/>
    <x v="15"/>
    <n v="100479277"/>
    <x v="0"/>
    <x v="2"/>
    <s v="Direção Financeira"/>
    <s v="ORI"/>
    <x v="0"/>
    <m/>
    <x v="0"/>
    <x v="0"/>
    <x v="0"/>
    <x v="0"/>
    <x v="0"/>
    <x v="0"/>
    <x v="0"/>
    <x v="0"/>
    <x v="0"/>
    <x v="0"/>
    <x v="0"/>
    <s v="Direção Financeira"/>
    <x v="0"/>
    <x v="0"/>
    <x v="0"/>
    <x v="0"/>
    <x v="0"/>
    <x v="0"/>
    <x v="0"/>
    <x v="0"/>
    <x v="0"/>
    <x v="0"/>
    <x v="2"/>
    <x v="0"/>
    <s v="Pagamento de salário referente a 10-2024"/>
  </r>
  <r>
    <x v="0"/>
    <n v="0"/>
    <n v="0"/>
    <n v="0"/>
    <n v="3896"/>
    <x v="4702"/>
    <x v="0"/>
    <x v="0"/>
    <x v="0"/>
    <s v="03.16.15"/>
    <x v="0"/>
    <x v="0"/>
    <x v="0"/>
    <s v="Direção Financeira"/>
    <s v="03.16.15"/>
    <s v="Direção Financeira"/>
    <s v="03.16.15"/>
    <x v="30"/>
    <x v="0"/>
    <x v="0"/>
    <x v="0"/>
    <x v="1"/>
    <x v="0"/>
    <x v="0"/>
    <x v="0"/>
    <x v="8"/>
    <s v="2024-10-23"/>
    <x v="3"/>
    <n v="3896"/>
    <x v="0"/>
    <m/>
    <x v="0"/>
    <m/>
    <x v="15"/>
    <n v="100479277"/>
    <x v="0"/>
    <x v="2"/>
    <s v="Direção Financeira"/>
    <s v="ORI"/>
    <x v="0"/>
    <m/>
    <x v="0"/>
    <x v="0"/>
    <x v="0"/>
    <x v="0"/>
    <x v="0"/>
    <x v="0"/>
    <x v="0"/>
    <x v="0"/>
    <x v="0"/>
    <x v="0"/>
    <x v="0"/>
    <s v="Direção Financeira"/>
    <x v="0"/>
    <x v="0"/>
    <x v="0"/>
    <x v="0"/>
    <x v="0"/>
    <x v="0"/>
    <x v="0"/>
    <x v="0"/>
    <x v="0"/>
    <x v="0"/>
    <x v="2"/>
    <x v="0"/>
    <s v="Pagamento de salário referente a 10-2024"/>
  </r>
  <r>
    <x v="0"/>
    <n v="0"/>
    <n v="0"/>
    <n v="0"/>
    <n v="2805"/>
    <x v="4702"/>
    <x v="0"/>
    <x v="0"/>
    <x v="0"/>
    <s v="03.16.15"/>
    <x v="0"/>
    <x v="0"/>
    <x v="0"/>
    <s v="Direção Financeira"/>
    <s v="03.16.15"/>
    <s v="Direção Financeira"/>
    <s v="03.16.15"/>
    <x v="48"/>
    <x v="0"/>
    <x v="0"/>
    <x v="0"/>
    <x v="1"/>
    <x v="0"/>
    <x v="0"/>
    <x v="0"/>
    <x v="8"/>
    <s v="2024-10-23"/>
    <x v="3"/>
    <n v="2805"/>
    <x v="0"/>
    <m/>
    <x v="0"/>
    <m/>
    <x v="15"/>
    <n v="100479277"/>
    <x v="0"/>
    <x v="2"/>
    <s v="Direção Financeira"/>
    <s v="ORI"/>
    <x v="0"/>
    <m/>
    <x v="0"/>
    <x v="0"/>
    <x v="0"/>
    <x v="0"/>
    <x v="0"/>
    <x v="0"/>
    <x v="0"/>
    <x v="0"/>
    <x v="0"/>
    <x v="0"/>
    <x v="0"/>
    <s v="Direção Financeira"/>
    <x v="0"/>
    <x v="0"/>
    <x v="0"/>
    <x v="0"/>
    <x v="0"/>
    <x v="0"/>
    <x v="0"/>
    <x v="0"/>
    <x v="0"/>
    <x v="0"/>
    <x v="2"/>
    <x v="0"/>
    <s v="Pagamento de salário referente a 10-2024"/>
  </r>
  <r>
    <x v="0"/>
    <n v="0"/>
    <n v="0"/>
    <n v="0"/>
    <n v="486"/>
    <x v="4702"/>
    <x v="0"/>
    <x v="0"/>
    <x v="0"/>
    <s v="03.16.15"/>
    <x v="0"/>
    <x v="0"/>
    <x v="0"/>
    <s v="Direção Financeira"/>
    <s v="03.16.15"/>
    <s v="Direção Financeira"/>
    <s v="03.16.15"/>
    <x v="60"/>
    <x v="0"/>
    <x v="0"/>
    <x v="0"/>
    <x v="0"/>
    <x v="0"/>
    <x v="0"/>
    <x v="0"/>
    <x v="8"/>
    <s v="2024-10-23"/>
    <x v="3"/>
    <n v="486"/>
    <x v="0"/>
    <m/>
    <x v="0"/>
    <m/>
    <x v="2"/>
    <n v="100474696"/>
    <x v="0"/>
    <x v="1"/>
    <s v="Direção Financeira"/>
    <s v="ORI"/>
    <x v="0"/>
    <m/>
    <x v="0"/>
    <x v="0"/>
    <x v="0"/>
    <x v="0"/>
    <x v="0"/>
    <x v="0"/>
    <x v="0"/>
    <x v="0"/>
    <x v="0"/>
    <x v="0"/>
    <x v="0"/>
    <s v="Direção Financeira"/>
    <x v="0"/>
    <x v="0"/>
    <x v="0"/>
    <x v="0"/>
    <x v="0"/>
    <x v="0"/>
    <x v="0"/>
    <x v="0"/>
    <x v="0"/>
    <x v="0"/>
    <x v="1"/>
    <x v="0"/>
    <s v="Pagamento de salário referente a 10-2024"/>
  </r>
  <r>
    <x v="0"/>
    <n v="0"/>
    <n v="0"/>
    <n v="0"/>
    <n v="4272"/>
    <x v="4702"/>
    <x v="0"/>
    <x v="0"/>
    <x v="0"/>
    <s v="03.16.15"/>
    <x v="0"/>
    <x v="0"/>
    <x v="0"/>
    <s v="Direção Financeira"/>
    <s v="03.16.15"/>
    <s v="Direção Financeira"/>
    <s v="03.16.15"/>
    <x v="64"/>
    <x v="0"/>
    <x v="0"/>
    <x v="0"/>
    <x v="0"/>
    <x v="0"/>
    <x v="0"/>
    <x v="0"/>
    <x v="8"/>
    <s v="2024-10-23"/>
    <x v="3"/>
    <n v="4272"/>
    <x v="0"/>
    <m/>
    <x v="0"/>
    <m/>
    <x v="2"/>
    <n v="100474696"/>
    <x v="0"/>
    <x v="1"/>
    <s v="Direção Financeira"/>
    <s v="ORI"/>
    <x v="0"/>
    <m/>
    <x v="0"/>
    <x v="0"/>
    <x v="0"/>
    <x v="0"/>
    <x v="0"/>
    <x v="0"/>
    <x v="0"/>
    <x v="0"/>
    <x v="0"/>
    <x v="0"/>
    <x v="0"/>
    <s v="Direção Financeira"/>
    <x v="0"/>
    <x v="0"/>
    <x v="0"/>
    <x v="0"/>
    <x v="0"/>
    <x v="0"/>
    <x v="0"/>
    <x v="0"/>
    <x v="0"/>
    <x v="0"/>
    <x v="1"/>
    <x v="0"/>
    <s v="Pagamento de salário referente a 10-2024"/>
  </r>
  <r>
    <x v="0"/>
    <n v="0"/>
    <n v="0"/>
    <n v="0"/>
    <n v="2045"/>
    <x v="4702"/>
    <x v="0"/>
    <x v="0"/>
    <x v="0"/>
    <s v="03.16.15"/>
    <x v="0"/>
    <x v="0"/>
    <x v="0"/>
    <s v="Direção Financeira"/>
    <s v="03.16.15"/>
    <s v="Direção Financeira"/>
    <s v="03.16.15"/>
    <x v="28"/>
    <x v="0"/>
    <x v="0"/>
    <x v="0"/>
    <x v="0"/>
    <x v="0"/>
    <x v="0"/>
    <x v="0"/>
    <x v="8"/>
    <s v="2024-10-23"/>
    <x v="3"/>
    <n v="2045"/>
    <x v="0"/>
    <m/>
    <x v="0"/>
    <m/>
    <x v="2"/>
    <n v="100474696"/>
    <x v="0"/>
    <x v="1"/>
    <s v="Direção Financeira"/>
    <s v="ORI"/>
    <x v="0"/>
    <m/>
    <x v="0"/>
    <x v="0"/>
    <x v="0"/>
    <x v="0"/>
    <x v="0"/>
    <x v="0"/>
    <x v="0"/>
    <x v="0"/>
    <x v="0"/>
    <x v="0"/>
    <x v="0"/>
    <s v="Direção Financeira"/>
    <x v="0"/>
    <x v="0"/>
    <x v="0"/>
    <x v="0"/>
    <x v="0"/>
    <x v="0"/>
    <x v="0"/>
    <x v="0"/>
    <x v="0"/>
    <x v="0"/>
    <x v="1"/>
    <x v="0"/>
    <s v="Pagamento de salário referente a 10-2024"/>
  </r>
  <r>
    <x v="0"/>
    <n v="0"/>
    <n v="0"/>
    <n v="0"/>
    <n v="76"/>
    <x v="4702"/>
    <x v="0"/>
    <x v="0"/>
    <x v="0"/>
    <s v="03.16.15"/>
    <x v="0"/>
    <x v="0"/>
    <x v="0"/>
    <s v="Direção Financeira"/>
    <s v="03.16.15"/>
    <s v="Direção Financeira"/>
    <s v="03.16.15"/>
    <x v="29"/>
    <x v="0"/>
    <x v="0"/>
    <x v="0"/>
    <x v="0"/>
    <x v="0"/>
    <x v="0"/>
    <x v="0"/>
    <x v="8"/>
    <s v="2024-10-23"/>
    <x v="3"/>
    <n v="76"/>
    <x v="0"/>
    <m/>
    <x v="0"/>
    <m/>
    <x v="2"/>
    <n v="100474696"/>
    <x v="0"/>
    <x v="1"/>
    <s v="Direção Financeira"/>
    <s v="ORI"/>
    <x v="0"/>
    <m/>
    <x v="0"/>
    <x v="0"/>
    <x v="0"/>
    <x v="0"/>
    <x v="0"/>
    <x v="0"/>
    <x v="0"/>
    <x v="0"/>
    <x v="0"/>
    <x v="0"/>
    <x v="0"/>
    <s v="Direção Financeira"/>
    <x v="0"/>
    <x v="0"/>
    <x v="0"/>
    <x v="0"/>
    <x v="0"/>
    <x v="0"/>
    <x v="0"/>
    <x v="0"/>
    <x v="0"/>
    <x v="0"/>
    <x v="1"/>
    <x v="0"/>
    <s v="Pagamento de salário referente a 10-2024"/>
  </r>
  <r>
    <x v="0"/>
    <n v="0"/>
    <n v="0"/>
    <n v="0"/>
    <n v="38249"/>
    <x v="4702"/>
    <x v="0"/>
    <x v="0"/>
    <x v="0"/>
    <s v="03.16.15"/>
    <x v="0"/>
    <x v="0"/>
    <x v="0"/>
    <s v="Direção Financeira"/>
    <s v="03.16.15"/>
    <s v="Direção Financeira"/>
    <s v="03.16.15"/>
    <x v="30"/>
    <x v="0"/>
    <x v="0"/>
    <x v="0"/>
    <x v="1"/>
    <x v="0"/>
    <x v="0"/>
    <x v="0"/>
    <x v="8"/>
    <s v="2024-10-23"/>
    <x v="3"/>
    <n v="38249"/>
    <x v="0"/>
    <m/>
    <x v="0"/>
    <m/>
    <x v="2"/>
    <n v="100474696"/>
    <x v="0"/>
    <x v="1"/>
    <s v="Direção Financeira"/>
    <s v="ORI"/>
    <x v="0"/>
    <m/>
    <x v="0"/>
    <x v="0"/>
    <x v="0"/>
    <x v="0"/>
    <x v="0"/>
    <x v="0"/>
    <x v="0"/>
    <x v="0"/>
    <x v="0"/>
    <x v="0"/>
    <x v="0"/>
    <s v="Direção Financeira"/>
    <x v="0"/>
    <x v="0"/>
    <x v="0"/>
    <x v="0"/>
    <x v="0"/>
    <x v="0"/>
    <x v="0"/>
    <x v="0"/>
    <x v="0"/>
    <x v="0"/>
    <x v="1"/>
    <x v="0"/>
    <s v="Pagamento de salário referente a 10-2024"/>
  </r>
  <r>
    <x v="0"/>
    <n v="0"/>
    <n v="0"/>
    <n v="0"/>
    <n v="27505"/>
    <x v="4702"/>
    <x v="0"/>
    <x v="0"/>
    <x v="0"/>
    <s v="03.16.15"/>
    <x v="0"/>
    <x v="0"/>
    <x v="0"/>
    <s v="Direção Financeira"/>
    <s v="03.16.15"/>
    <s v="Direção Financeira"/>
    <s v="03.16.15"/>
    <x v="48"/>
    <x v="0"/>
    <x v="0"/>
    <x v="0"/>
    <x v="1"/>
    <x v="0"/>
    <x v="0"/>
    <x v="0"/>
    <x v="8"/>
    <s v="2024-10-23"/>
    <x v="3"/>
    <n v="27505"/>
    <x v="0"/>
    <m/>
    <x v="0"/>
    <m/>
    <x v="2"/>
    <n v="100474696"/>
    <x v="0"/>
    <x v="1"/>
    <s v="Direção Financeira"/>
    <s v="ORI"/>
    <x v="0"/>
    <m/>
    <x v="0"/>
    <x v="0"/>
    <x v="0"/>
    <x v="0"/>
    <x v="0"/>
    <x v="0"/>
    <x v="0"/>
    <x v="0"/>
    <x v="0"/>
    <x v="0"/>
    <x v="0"/>
    <s v="Direção Financeira"/>
    <x v="0"/>
    <x v="0"/>
    <x v="0"/>
    <x v="0"/>
    <x v="0"/>
    <x v="0"/>
    <x v="0"/>
    <x v="0"/>
    <x v="0"/>
    <x v="0"/>
    <x v="1"/>
    <x v="0"/>
    <s v="Pagamento de salário referente a 10-2024"/>
  </r>
  <r>
    <x v="0"/>
    <n v="0"/>
    <n v="0"/>
    <n v="0"/>
    <n v="3"/>
    <x v="4702"/>
    <x v="0"/>
    <x v="0"/>
    <x v="0"/>
    <s v="03.16.15"/>
    <x v="0"/>
    <x v="0"/>
    <x v="0"/>
    <s v="Direção Financeira"/>
    <s v="03.16.15"/>
    <s v="Direção Financeira"/>
    <s v="03.16.15"/>
    <x v="60"/>
    <x v="0"/>
    <x v="0"/>
    <x v="0"/>
    <x v="0"/>
    <x v="0"/>
    <x v="0"/>
    <x v="0"/>
    <x v="8"/>
    <s v="2024-10-23"/>
    <x v="3"/>
    <n v="3"/>
    <x v="0"/>
    <m/>
    <x v="0"/>
    <m/>
    <x v="16"/>
    <n v="100474707"/>
    <x v="0"/>
    <x v="3"/>
    <s v="Direção Financeira"/>
    <s v="ORI"/>
    <x v="0"/>
    <m/>
    <x v="0"/>
    <x v="0"/>
    <x v="0"/>
    <x v="0"/>
    <x v="0"/>
    <x v="0"/>
    <x v="0"/>
    <x v="0"/>
    <x v="0"/>
    <x v="0"/>
    <x v="0"/>
    <s v="Direção Financeira"/>
    <x v="0"/>
    <x v="0"/>
    <x v="0"/>
    <x v="0"/>
    <x v="0"/>
    <x v="0"/>
    <x v="0"/>
    <x v="0"/>
    <x v="0"/>
    <x v="0"/>
    <x v="3"/>
    <x v="0"/>
    <s v="Pagamento de salário referente a 10-2024"/>
  </r>
  <r>
    <x v="0"/>
    <n v="0"/>
    <n v="0"/>
    <n v="0"/>
    <n v="26"/>
    <x v="4702"/>
    <x v="0"/>
    <x v="0"/>
    <x v="0"/>
    <s v="03.16.15"/>
    <x v="0"/>
    <x v="0"/>
    <x v="0"/>
    <s v="Direção Financeira"/>
    <s v="03.16.15"/>
    <s v="Direção Financeira"/>
    <s v="03.16.15"/>
    <x v="64"/>
    <x v="0"/>
    <x v="0"/>
    <x v="0"/>
    <x v="0"/>
    <x v="0"/>
    <x v="0"/>
    <x v="0"/>
    <x v="8"/>
    <s v="2024-10-23"/>
    <x v="3"/>
    <n v="26"/>
    <x v="0"/>
    <m/>
    <x v="0"/>
    <m/>
    <x v="16"/>
    <n v="100474707"/>
    <x v="0"/>
    <x v="3"/>
    <s v="Direção Financeira"/>
    <s v="ORI"/>
    <x v="0"/>
    <m/>
    <x v="0"/>
    <x v="0"/>
    <x v="0"/>
    <x v="0"/>
    <x v="0"/>
    <x v="0"/>
    <x v="0"/>
    <x v="0"/>
    <x v="0"/>
    <x v="0"/>
    <x v="0"/>
    <s v="Direção Financeira"/>
    <x v="0"/>
    <x v="0"/>
    <x v="0"/>
    <x v="0"/>
    <x v="0"/>
    <x v="0"/>
    <x v="0"/>
    <x v="0"/>
    <x v="0"/>
    <x v="0"/>
    <x v="3"/>
    <x v="0"/>
    <s v="Pagamento de salário referente a 10-2024"/>
  </r>
  <r>
    <x v="0"/>
    <n v="0"/>
    <n v="0"/>
    <n v="0"/>
    <n v="12"/>
    <x v="4702"/>
    <x v="0"/>
    <x v="0"/>
    <x v="0"/>
    <s v="03.16.15"/>
    <x v="0"/>
    <x v="0"/>
    <x v="0"/>
    <s v="Direção Financeira"/>
    <s v="03.16.15"/>
    <s v="Direção Financeira"/>
    <s v="03.16.15"/>
    <x v="28"/>
    <x v="0"/>
    <x v="0"/>
    <x v="0"/>
    <x v="0"/>
    <x v="0"/>
    <x v="0"/>
    <x v="0"/>
    <x v="8"/>
    <s v="2024-10-23"/>
    <x v="3"/>
    <n v="12"/>
    <x v="0"/>
    <m/>
    <x v="0"/>
    <m/>
    <x v="16"/>
    <n v="100474707"/>
    <x v="0"/>
    <x v="3"/>
    <s v="Direção Financeira"/>
    <s v="ORI"/>
    <x v="0"/>
    <m/>
    <x v="0"/>
    <x v="0"/>
    <x v="0"/>
    <x v="0"/>
    <x v="0"/>
    <x v="0"/>
    <x v="0"/>
    <x v="0"/>
    <x v="0"/>
    <x v="0"/>
    <x v="0"/>
    <s v="Direção Financeira"/>
    <x v="0"/>
    <x v="0"/>
    <x v="0"/>
    <x v="0"/>
    <x v="0"/>
    <x v="0"/>
    <x v="0"/>
    <x v="0"/>
    <x v="0"/>
    <x v="0"/>
    <x v="3"/>
    <x v="0"/>
    <s v="Pagamento de salário referente a 10-2024"/>
  </r>
  <r>
    <x v="0"/>
    <n v="0"/>
    <n v="0"/>
    <n v="0"/>
    <n v="0"/>
    <x v="4702"/>
    <x v="0"/>
    <x v="0"/>
    <x v="0"/>
    <s v="03.16.15"/>
    <x v="0"/>
    <x v="0"/>
    <x v="0"/>
    <s v="Direção Financeira"/>
    <s v="03.16.15"/>
    <s v="Direção Financeira"/>
    <s v="03.16.15"/>
    <x v="29"/>
    <x v="0"/>
    <x v="0"/>
    <x v="0"/>
    <x v="0"/>
    <x v="0"/>
    <x v="0"/>
    <x v="0"/>
    <x v="8"/>
    <s v="2024-10-23"/>
    <x v="3"/>
    <n v="0"/>
    <x v="0"/>
    <m/>
    <x v="0"/>
    <m/>
    <x v="16"/>
    <n v="100474707"/>
    <x v="0"/>
    <x v="3"/>
    <s v="Direção Financeira"/>
    <s v="ORI"/>
    <x v="0"/>
    <m/>
    <x v="0"/>
    <x v="0"/>
    <x v="0"/>
    <x v="0"/>
    <x v="0"/>
    <x v="0"/>
    <x v="0"/>
    <x v="0"/>
    <x v="0"/>
    <x v="0"/>
    <x v="0"/>
    <s v="Direção Financeira"/>
    <x v="0"/>
    <x v="0"/>
    <x v="0"/>
    <x v="0"/>
    <x v="0"/>
    <x v="0"/>
    <x v="0"/>
    <x v="0"/>
    <x v="0"/>
    <x v="0"/>
    <x v="3"/>
    <x v="0"/>
    <s v="Pagamento de salário referente a 10-2024"/>
  </r>
  <r>
    <x v="0"/>
    <n v="0"/>
    <n v="0"/>
    <n v="0"/>
    <n v="236"/>
    <x v="4702"/>
    <x v="0"/>
    <x v="0"/>
    <x v="0"/>
    <s v="03.16.15"/>
    <x v="0"/>
    <x v="0"/>
    <x v="0"/>
    <s v="Direção Financeira"/>
    <s v="03.16.15"/>
    <s v="Direção Financeira"/>
    <s v="03.16.15"/>
    <x v="30"/>
    <x v="0"/>
    <x v="0"/>
    <x v="0"/>
    <x v="1"/>
    <x v="0"/>
    <x v="0"/>
    <x v="0"/>
    <x v="8"/>
    <s v="2024-10-23"/>
    <x v="3"/>
    <n v="236"/>
    <x v="0"/>
    <m/>
    <x v="0"/>
    <m/>
    <x v="16"/>
    <n v="100474707"/>
    <x v="0"/>
    <x v="3"/>
    <s v="Direção Financeira"/>
    <s v="ORI"/>
    <x v="0"/>
    <m/>
    <x v="0"/>
    <x v="0"/>
    <x v="0"/>
    <x v="0"/>
    <x v="0"/>
    <x v="0"/>
    <x v="0"/>
    <x v="0"/>
    <x v="0"/>
    <x v="0"/>
    <x v="0"/>
    <s v="Direção Financeira"/>
    <x v="0"/>
    <x v="0"/>
    <x v="0"/>
    <x v="0"/>
    <x v="0"/>
    <x v="0"/>
    <x v="0"/>
    <x v="0"/>
    <x v="0"/>
    <x v="0"/>
    <x v="3"/>
    <x v="0"/>
    <s v="Pagamento de salário referente a 10-2024"/>
  </r>
  <r>
    <x v="0"/>
    <n v="0"/>
    <n v="0"/>
    <n v="0"/>
    <n v="173"/>
    <x v="4702"/>
    <x v="0"/>
    <x v="0"/>
    <x v="0"/>
    <s v="03.16.15"/>
    <x v="0"/>
    <x v="0"/>
    <x v="0"/>
    <s v="Direção Financeira"/>
    <s v="03.16.15"/>
    <s v="Direção Financeira"/>
    <s v="03.16.15"/>
    <x v="48"/>
    <x v="0"/>
    <x v="0"/>
    <x v="0"/>
    <x v="1"/>
    <x v="0"/>
    <x v="0"/>
    <x v="0"/>
    <x v="8"/>
    <s v="2024-10-23"/>
    <x v="3"/>
    <n v="173"/>
    <x v="0"/>
    <m/>
    <x v="0"/>
    <m/>
    <x v="16"/>
    <n v="100474707"/>
    <x v="0"/>
    <x v="3"/>
    <s v="Direção Financeira"/>
    <s v="ORI"/>
    <x v="0"/>
    <m/>
    <x v="0"/>
    <x v="0"/>
    <x v="0"/>
    <x v="0"/>
    <x v="0"/>
    <x v="0"/>
    <x v="0"/>
    <x v="0"/>
    <x v="0"/>
    <x v="0"/>
    <x v="0"/>
    <s v="Direção Financeira"/>
    <x v="0"/>
    <x v="0"/>
    <x v="0"/>
    <x v="0"/>
    <x v="0"/>
    <x v="0"/>
    <x v="0"/>
    <x v="0"/>
    <x v="0"/>
    <x v="0"/>
    <x v="3"/>
    <x v="0"/>
    <s v="Pagamento de salário referente a 10-2024"/>
  </r>
  <r>
    <x v="0"/>
    <n v="0"/>
    <n v="0"/>
    <n v="0"/>
    <n v="80"/>
    <x v="4702"/>
    <x v="0"/>
    <x v="0"/>
    <x v="0"/>
    <s v="03.16.15"/>
    <x v="0"/>
    <x v="0"/>
    <x v="0"/>
    <s v="Direção Financeira"/>
    <s v="03.16.15"/>
    <s v="Direção Financeira"/>
    <s v="03.16.15"/>
    <x v="60"/>
    <x v="0"/>
    <x v="0"/>
    <x v="0"/>
    <x v="0"/>
    <x v="0"/>
    <x v="0"/>
    <x v="0"/>
    <x v="8"/>
    <s v="2024-10-23"/>
    <x v="3"/>
    <n v="80"/>
    <x v="0"/>
    <m/>
    <x v="0"/>
    <m/>
    <x v="67"/>
    <n v="100474708"/>
    <x v="0"/>
    <x v="7"/>
    <s v="Direção Financeira"/>
    <s v="ORI"/>
    <x v="0"/>
    <m/>
    <x v="0"/>
    <x v="0"/>
    <x v="0"/>
    <x v="0"/>
    <x v="0"/>
    <x v="0"/>
    <x v="0"/>
    <x v="0"/>
    <x v="0"/>
    <x v="0"/>
    <x v="0"/>
    <s v="Direção Financeira"/>
    <x v="0"/>
    <x v="0"/>
    <x v="0"/>
    <x v="0"/>
    <x v="0"/>
    <x v="0"/>
    <x v="0"/>
    <x v="0"/>
    <x v="0"/>
    <x v="0"/>
    <x v="7"/>
    <x v="0"/>
    <s v="Pagamento de salário referente a 10-2024"/>
  </r>
  <r>
    <x v="0"/>
    <n v="0"/>
    <n v="0"/>
    <n v="0"/>
    <n v="705"/>
    <x v="4702"/>
    <x v="0"/>
    <x v="0"/>
    <x v="0"/>
    <s v="03.16.15"/>
    <x v="0"/>
    <x v="0"/>
    <x v="0"/>
    <s v="Direção Financeira"/>
    <s v="03.16.15"/>
    <s v="Direção Financeira"/>
    <s v="03.16.15"/>
    <x v="64"/>
    <x v="0"/>
    <x v="0"/>
    <x v="0"/>
    <x v="0"/>
    <x v="0"/>
    <x v="0"/>
    <x v="0"/>
    <x v="8"/>
    <s v="2024-10-23"/>
    <x v="3"/>
    <n v="705"/>
    <x v="0"/>
    <m/>
    <x v="0"/>
    <m/>
    <x v="67"/>
    <n v="100474708"/>
    <x v="0"/>
    <x v="7"/>
    <s v="Direção Financeira"/>
    <s v="ORI"/>
    <x v="0"/>
    <m/>
    <x v="0"/>
    <x v="0"/>
    <x v="0"/>
    <x v="0"/>
    <x v="0"/>
    <x v="0"/>
    <x v="0"/>
    <x v="0"/>
    <x v="0"/>
    <x v="0"/>
    <x v="0"/>
    <s v="Direção Financeira"/>
    <x v="0"/>
    <x v="0"/>
    <x v="0"/>
    <x v="0"/>
    <x v="0"/>
    <x v="0"/>
    <x v="0"/>
    <x v="0"/>
    <x v="0"/>
    <x v="0"/>
    <x v="7"/>
    <x v="0"/>
    <s v="Pagamento de salário referente a 10-2024"/>
  </r>
  <r>
    <x v="0"/>
    <n v="0"/>
    <n v="0"/>
    <n v="0"/>
    <n v="337"/>
    <x v="4702"/>
    <x v="0"/>
    <x v="0"/>
    <x v="0"/>
    <s v="03.16.15"/>
    <x v="0"/>
    <x v="0"/>
    <x v="0"/>
    <s v="Direção Financeira"/>
    <s v="03.16.15"/>
    <s v="Direção Financeira"/>
    <s v="03.16.15"/>
    <x v="28"/>
    <x v="0"/>
    <x v="0"/>
    <x v="0"/>
    <x v="0"/>
    <x v="0"/>
    <x v="0"/>
    <x v="0"/>
    <x v="8"/>
    <s v="2024-10-23"/>
    <x v="3"/>
    <n v="337"/>
    <x v="0"/>
    <m/>
    <x v="0"/>
    <m/>
    <x v="67"/>
    <n v="100474708"/>
    <x v="0"/>
    <x v="7"/>
    <s v="Direção Financeira"/>
    <s v="ORI"/>
    <x v="0"/>
    <m/>
    <x v="0"/>
    <x v="0"/>
    <x v="0"/>
    <x v="0"/>
    <x v="0"/>
    <x v="0"/>
    <x v="0"/>
    <x v="0"/>
    <x v="0"/>
    <x v="0"/>
    <x v="0"/>
    <s v="Direção Financeira"/>
    <x v="0"/>
    <x v="0"/>
    <x v="0"/>
    <x v="0"/>
    <x v="0"/>
    <x v="0"/>
    <x v="0"/>
    <x v="0"/>
    <x v="0"/>
    <x v="0"/>
    <x v="7"/>
    <x v="0"/>
    <s v="Pagamento de salário referente a 10-2024"/>
  </r>
  <r>
    <x v="0"/>
    <n v="0"/>
    <n v="0"/>
    <n v="0"/>
    <n v="12"/>
    <x v="4702"/>
    <x v="0"/>
    <x v="0"/>
    <x v="0"/>
    <s v="03.16.15"/>
    <x v="0"/>
    <x v="0"/>
    <x v="0"/>
    <s v="Direção Financeira"/>
    <s v="03.16.15"/>
    <s v="Direção Financeira"/>
    <s v="03.16.15"/>
    <x v="29"/>
    <x v="0"/>
    <x v="0"/>
    <x v="0"/>
    <x v="0"/>
    <x v="0"/>
    <x v="0"/>
    <x v="0"/>
    <x v="8"/>
    <s v="2024-10-23"/>
    <x v="3"/>
    <n v="12"/>
    <x v="0"/>
    <m/>
    <x v="0"/>
    <m/>
    <x v="67"/>
    <n v="100474708"/>
    <x v="0"/>
    <x v="7"/>
    <s v="Direção Financeira"/>
    <s v="ORI"/>
    <x v="0"/>
    <m/>
    <x v="0"/>
    <x v="0"/>
    <x v="0"/>
    <x v="0"/>
    <x v="0"/>
    <x v="0"/>
    <x v="0"/>
    <x v="0"/>
    <x v="0"/>
    <x v="0"/>
    <x v="0"/>
    <s v="Direção Financeira"/>
    <x v="0"/>
    <x v="0"/>
    <x v="0"/>
    <x v="0"/>
    <x v="0"/>
    <x v="0"/>
    <x v="0"/>
    <x v="0"/>
    <x v="0"/>
    <x v="0"/>
    <x v="7"/>
    <x v="0"/>
    <s v="Pagamento de salário referente a 10-2024"/>
  </r>
  <r>
    <x v="0"/>
    <n v="0"/>
    <n v="0"/>
    <n v="0"/>
    <n v="6319"/>
    <x v="4702"/>
    <x v="0"/>
    <x v="0"/>
    <x v="0"/>
    <s v="03.16.15"/>
    <x v="0"/>
    <x v="0"/>
    <x v="0"/>
    <s v="Direção Financeira"/>
    <s v="03.16.15"/>
    <s v="Direção Financeira"/>
    <s v="03.16.15"/>
    <x v="30"/>
    <x v="0"/>
    <x v="0"/>
    <x v="0"/>
    <x v="1"/>
    <x v="0"/>
    <x v="0"/>
    <x v="0"/>
    <x v="8"/>
    <s v="2024-10-23"/>
    <x v="3"/>
    <n v="6319"/>
    <x v="0"/>
    <m/>
    <x v="0"/>
    <m/>
    <x v="67"/>
    <n v="100474708"/>
    <x v="0"/>
    <x v="7"/>
    <s v="Direção Financeira"/>
    <s v="ORI"/>
    <x v="0"/>
    <m/>
    <x v="0"/>
    <x v="0"/>
    <x v="0"/>
    <x v="0"/>
    <x v="0"/>
    <x v="0"/>
    <x v="0"/>
    <x v="0"/>
    <x v="0"/>
    <x v="0"/>
    <x v="0"/>
    <s v="Direção Financeira"/>
    <x v="0"/>
    <x v="0"/>
    <x v="0"/>
    <x v="0"/>
    <x v="0"/>
    <x v="0"/>
    <x v="0"/>
    <x v="0"/>
    <x v="0"/>
    <x v="0"/>
    <x v="7"/>
    <x v="0"/>
    <s v="Pagamento de salário referente a 10-2024"/>
  </r>
  <r>
    <x v="0"/>
    <n v="0"/>
    <n v="0"/>
    <n v="0"/>
    <n v="4547"/>
    <x v="4702"/>
    <x v="0"/>
    <x v="0"/>
    <x v="0"/>
    <s v="03.16.15"/>
    <x v="0"/>
    <x v="0"/>
    <x v="0"/>
    <s v="Direção Financeira"/>
    <s v="03.16.15"/>
    <s v="Direção Financeira"/>
    <s v="03.16.15"/>
    <x v="48"/>
    <x v="0"/>
    <x v="0"/>
    <x v="0"/>
    <x v="1"/>
    <x v="0"/>
    <x v="0"/>
    <x v="0"/>
    <x v="8"/>
    <s v="2024-10-23"/>
    <x v="3"/>
    <n v="4547"/>
    <x v="0"/>
    <m/>
    <x v="0"/>
    <m/>
    <x v="67"/>
    <n v="100474708"/>
    <x v="0"/>
    <x v="7"/>
    <s v="Direção Financeira"/>
    <s v="ORI"/>
    <x v="0"/>
    <m/>
    <x v="0"/>
    <x v="0"/>
    <x v="0"/>
    <x v="0"/>
    <x v="0"/>
    <x v="0"/>
    <x v="0"/>
    <x v="0"/>
    <x v="0"/>
    <x v="0"/>
    <x v="0"/>
    <s v="Direção Financeira"/>
    <x v="0"/>
    <x v="0"/>
    <x v="0"/>
    <x v="0"/>
    <x v="0"/>
    <x v="0"/>
    <x v="0"/>
    <x v="0"/>
    <x v="0"/>
    <x v="0"/>
    <x v="7"/>
    <x v="0"/>
    <s v="Pagamento de salário referente a 10-2024"/>
  </r>
  <r>
    <x v="0"/>
    <n v="0"/>
    <n v="0"/>
    <n v="0"/>
    <n v="5"/>
    <x v="4702"/>
    <x v="0"/>
    <x v="0"/>
    <x v="0"/>
    <s v="03.16.15"/>
    <x v="0"/>
    <x v="0"/>
    <x v="0"/>
    <s v="Direção Financeira"/>
    <s v="03.16.15"/>
    <s v="Direção Financeira"/>
    <s v="03.16.15"/>
    <x v="60"/>
    <x v="0"/>
    <x v="0"/>
    <x v="0"/>
    <x v="0"/>
    <x v="0"/>
    <x v="0"/>
    <x v="0"/>
    <x v="8"/>
    <s v="2024-10-23"/>
    <x v="3"/>
    <n v="5"/>
    <x v="0"/>
    <m/>
    <x v="0"/>
    <m/>
    <x v="54"/>
    <n v="100477977"/>
    <x v="0"/>
    <x v="8"/>
    <s v="Direção Financeira"/>
    <s v="ORI"/>
    <x v="0"/>
    <m/>
    <x v="0"/>
    <x v="0"/>
    <x v="0"/>
    <x v="0"/>
    <x v="0"/>
    <x v="0"/>
    <x v="0"/>
    <x v="0"/>
    <x v="0"/>
    <x v="0"/>
    <x v="0"/>
    <s v="Direção Financeira"/>
    <x v="0"/>
    <x v="0"/>
    <x v="0"/>
    <x v="0"/>
    <x v="0"/>
    <x v="0"/>
    <x v="0"/>
    <x v="0"/>
    <x v="0"/>
    <x v="0"/>
    <x v="8"/>
    <x v="0"/>
    <s v="Pagamento de salário referente a 10-2024"/>
  </r>
  <r>
    <x v="0"/>
    <n v="0"/>
    <n v="0"/>
    <n v="0"/>
    <n v="47"/>
    <x v="4702"/>
    <x v="0"/>
    <x v="0"/>
    <x v="0"/>
    <s v="03.16.15"/>
    <x v="0"/>
    <x v="0"/>
    <x v="0"/>
    <s v="Direção Financeira"/>
    <s v="03.16.15"/>
    <s v="Direção Financeira"/>
    <s v="03.16.15"/>
    <x v="64"/>
    <x v="0"/>
    <x v="0"/>
    <x v="0"/>
    <x v="0"/>
    <x v="0"/>
    <x v="0"/>
    <x v="0"/>
    <x v="8"/>
    <s v="2024-10-23"/>
    <x v="3"/>
    <n v="47"/>
    <x v="0"/>
    <m/>
    <x v="0"/>
    <m/>
    <x v="54"/>
    <n v="100477977"/>
    <x v="0"/>
    <x v="8"/>
    <s v="Direção Financeira"/>
    <s v="ORI"/>
    <x v="0"/>
    <m/>
    <x v="0"/>
    <x v="0"/>
    <x v="0"/>
    <x v="0"/>
    <x v="0"/>
    <x v="0"/>
    <x v="0"/>
    <x v="0"/>
    <x v="0"/>
    <x v="0"/>
    <x v="0"/>
    <s v="Direção Financeira"/>
    <x v="0"/>
    <x v="0"/>
    <x v="0"/>
    <x v="0"/>
    <x v="0"/>
    <x v="0"/>
    <x v="0"/>
    <x v="0"/>
    <x v="0"/>
    <x v="0"/>
    <x v="8"/>
    <x v="0"/>
    <s v="Pagamento de salário referente a 10-2024"/>
  </r>
  <r>
    <x v="0"/>
    <n v="0"/>
    <n v="0"/>
    <n v="0"/>
    <n v="22"/>
    <x v="4702"/>
    <x v="0"/>
    <x v="0"/>
    <x v="0"/>
    <s v="03.16.15"/>
    <x v="0"/>
    <x v="0"/>
    <x v="0"/>
    <s v="Direção Financeira"/>
    <s v="03.16.15"/>
    <s v="Direção Financeira"/>
    <s v="03.16.15"/>
    <x v="28"/>
    <x v="0"/>
    <x v="0"/>
    <x v="0"/>
    <x v="0"/>
    <x v="0"/>
    <x v="0"/>
    <x v="0"/>
    <x v="8"/>
    <s v="2024-10-23"/>
    <x v="3"/>
    <n v="22"/>
    <x v="0"/>
    <m/>
    <x v="0"/>
    <m/>
    <x v="54"/>
    <n v="100477977"/>
    <x v="0"/>
    <x v="8"/>
    <s v="Direção Financeira"/>
    <s v="ORI"/>
    <x v="0"/>
    <m/>
    <x v="0"/>
    <x v="0"/>
    <x v="0"/>
    <x v="0"/>
    <x v="0"/>
    <x v="0"/>
    <x v="0"/>
    <x v="0"/>
    <x v="0"/>
    <x v="0"/>
    <x v="0"/>
    <s v="Direção Financeira"/>
    <x v="0"/>
    <x v="0"/>
    <x v="0"/>
    <x v="0"/>
    <x v="0"/>
    <x v="0"/>
    <x v="0"/>
    <x v="0"/>
    <x v="0"/>
    <x v="0"/>
    <x v="8"/>
    <x v="0"/>
    <s v="Pagamento de salário referente a 10-2024"/>
  </r>
  <r>
    <x v="0"/>
    <n v="0"/>
    <n v="0"/>
    <n v="0"/>
    <n v="0"/>
    <x v="4702"/>
    <x v="0"/>
    <x v="0"/>
    <x v="0"/>
    <s v="03.16.15"/>
    <x v="0"/>
    <x v="0"/>
    <x v="0"/>
    <s v="Direção Financeira"/>
    <s v="03.16.15"/>
    <s v="Direção Financeira"/>
    <s v="03.16.15"/>
    <x v="29"/>
    <x v="0"/>
    <x v="0"/>
    <x v="0"/>
    <x v="0"/>
    <x v="0"/>
    <x v="0"/>
    <x v="0"/>
    <x v="8"/>
    <s v="2024-10-23"/>
    <x v="3"/>
    <n v="0"/>
    <x v="0"/>
    <m/>
    <x v="0"/>
    <m/>
    <x v="54"/>
    <n v="100477977"/>
    <x v="0"/>
    <x v="8"/>
    <s v="Direção Financeira"/>
    <s v="ORI"/>
    <x v="0"/>
    <m/>
    <x v="0"/>
    <x v="0"/>
    <x v="0"/>
    <x v="0"/>
    <x v="0"/>
    <x v="0"/>
    <x v="0"/>
    <x v="0"/>
    <x v="0"/>
    <x v="0"/>
    <x v="0"/>
    <s v="Direção Financeira"/>
    <x v="0"/>
    <x v="0"/>
    <x v="0"/>
    <x v="0"/>
    <x v="0"/>
    <x v="0"/>
    <x v="0"/>
    <x v="0"/>
    <x v="0"/>
    <x v="0"/>
    <x v="8"/>
    <x v="0"/>
    <s v="Pagamento de salário referente a 10-2024"/>
  </r>
  <r>
    <x v="0"/>
    <n v="0"/>
    <n v="0"/>
    <n v="0"/>
    <n v="421"/>
    <x v="4702"/>
    <x v="0"/>
    <x v="0"/>
    <x v="0"/>
    <s v="03.16.15"/>
    <x v="0"/>
    <x v="0"/>
    <x v="0"/>
    <s v="Direção Financeira"/>
    <s v="03.16.15"/>
    <s v="Direção Financeira"/>
    <s v="03.16.15"/>
    <x v="30"/>
    <x v="0"/>
    <x v="0"/>
    <x v="0"/>
    <x v="1"/>
    <x v="0"/>
    <x v="0"/>
    <x v="0"/>
    <x v="8"/>
    <s v="2024-10-23"/>
    <x v="3"/>
    <n v="421"/>
    <x v="0"/>
    <m/>
    <x v="0"/>
    <m/>
    <x v="54"/>
    <n v="100477977"/>
    <x v="0"/>
    <x v="8"/>
    <s v="Direção Financeira"/>
    <s v="ORI"/>
    <x v="0"/>
    <m/>
    <x v="0"/>
    <x v="0"/>
    <x v="0"/>
    <x v="0"/>
    <x v="0"/>
    <x v="0"/>
    <x v="0"/>
    <x v="0"/>
    <x v="0"/>
    <x v="0"/>
    <x v="0"/>
    <s v="Direção Financeira"/>
    <x v="0"/>
    <x v="0"/>
    <x v="0"/>
    <x v="0"/>
    <x v="0"/>
    <x v="0"/>
    <x v="0"/>
    <x v="0"/>
    <x v="0"/>
    <x v="0"/>
    <x v="8"/>
    <x v="0"/>
    <s v="Pagamento de salário referente a 10-2024"/>
  </r>
  <r>
    <x v="0"/>
    <n v="0"/>
    <n v="0"/>
    <n v="0"/>
    <n v="305"/>
    <x v="4702"/>
    <x v="0"/>
    <x v="0"/>
    <x v="0"/>
    <s v="03.16.15"/>
    <x v="0"/>
    <x v="0"/>
    <x v="0"/>
    <s v="Direção Financeira"/>
    <s v="03.16.15"/>
    <s v="Direção Financeira"/>
    <s v="03.16.15"/>
    <x v="48"/>
    <x v="0"/>
    <x v="0"/>
    <x v="0"/>
    <x v="1"/>
    <x v="0"/>
    <x v="0"/>
    <x v="0"/>
    <x v="8"/>
    <s v="2024-10-23"/>
    <x v="3"/>
    <n v="305"/>
    <x v="0"/>
    <m/>
    <x v="0"/>
    <m/>
    <x v="54"/>
    <n v="100477977"/>
    <x v="0"/>
    <x v="8"/>
    <s v="Direção Financeira"/>
    <s v="ORI"/>
    <x v="0"/>
    <m/>
    <x v="0"/>
    <x v="0"/>
    <x v="0"/>
    <x v="0"/>
    <x v="0"/>
    <x v="0"/>
    <x v="0"/>
    <x v="0"/>
    <x v="0"/>
    <x v="0"/>
    <x v="0"/>
    <s v="Direção Financeira"/>
    <x v="0"/>
    <x v="0"/>
    <x v="0"/>
    <x v="0"/>
    <x v="0"/>
    <x v="0"/>
    <x v="0"/>
    <x v="0"/>
    <x v="0"/>
    <x v="0"/>
    <x v="8"/>
    <x v="0"/>
    <s v="Pagamento de salário referente a 10-2024"/>
  </r>
  <r>
    <x v="0"/>
    <n v="0"/>
    <n v="0"/>
    <n v="0"/>
    <n v="555"/>
    <x v="4702"/>
    <x v="0"/>
    <x v="0"/>
    <x v="0"/>
    <s v="03.16.15"/>
    <x v="0"/>
    <x v="0"/>
    <x v="0"/>
    <s v="Direção Financeira"/>
    <s v="03.16.15"/>
    <s v="Direção Financeira"/>
    <s v="03.16.15"/>
    <x v="60"/>
    <x v="0"/>
    <x v="0"/>
    <x v="0"/>
    <x v="0"/>
    <x v="0"/>
    <x v="0"/>
    <x v="0"/>
    <x v="8"/>
    <s v="2024-10-23"/>
    <x v="3"/>
    <n v="555"/>
    <x v="0"/>
    <m/>
    <x v="0"/>
    <m/>
    <x v="19"/>
    <n v="100474706"/>
    <x v="0"/>
    <x v="6"/>
    <s v="Direção Financeira"/>
    <s v="ORI"/>
    <x v="0"/>
    <m/>
    <x v="0"/>
    <x v="0"/>
    <x v="0"/>
    <x v="0"/>
    <x v="0"/>
    <x v="0"/>
    <x v="0"/>
    <x v="0"/>
    <x v="0"/>
    <x v="0"/>
    <x v="0"/>
    <s v="Direção Financeira"/>
    <x v="0"/>
    <x v="0"/>
    <x v="0"/>
    <x v="0"/>
    <x v="0"/>
    <x v="0"/>
    <x v="0"/>
    <x v="0"/>
    <x v="0"/>
    <x v="0"/>
    <x v="6"/>
    <x v="0"/>
    <s v="Pagamento de salário referente a 10-2024"/>
  </r>
  <r>
    <x v="0"/>
    <n v="0"/>
    <n v="0"/>
    <n v="0"/>
    <n v="4880"/>
    <x v="4702"/>
    <x v="0"/>
    <x v="0"/>
    <x v="0"/>
    <s v="03.16.15"/>
    <x v="0"/>
    <x v="0"/>
    <x v="0"/>
    <s v="Direção Financeira"/>
    <s v="03.16.15"/>
    <s v="Direção Financeira"/>
    <s v="03.16.15"/>
    <x v="64"/>
    <x v="0"/>
    <x v="0"/>
    <x v="0"/>
    <x v="0"/>
    <x v="0"/>
    <x v="0"/>
    <x v="0"/>
    <x v="8"/>
    <s v="2024-10-23"/>
    <x v="3"/>
    <n v="4880"/>
    <x v="0"/>
    <m/>
    <x v="0"/>
    <m/>
    <x v="19"/>
    <n v="100474706"/>
    <x v="0"/>
    <x v="6"/>
    <s v="Direção Financeira"/>
    <s v="ORI"/>
    <x v="0"/>
    <m/>
    <x v="0"/>
    <x v="0"/>
    <x v="0"/>
    <x v="0"/>
    <x v="0"/>
    <x v="0"/>
    <x v="0"/>
    <x v="0"/>
    <x v="0"/>
    <x v="0"/>
    <x v="0"/>
    <s v="Direção Financeira"/>
    <x v="0"/>
    <x v="0"/>
    <x v="0"/>
    <x v="0"/>
    <x v="0"/>
    <x v="0"/>
    <x v="0"/>
    <x v="0"/>
    <x v="0"/>
    <x v="0"/>
    <x v="6"/>
    <x v="0"/>
    <s v="Pagamento de salário referente a 10-2024"/>
  </r>
  <r>
    <x v="0"/>
    <n v="0"/>
    <n v="0"/>
    <n v="0"/>
    <n v="2336"/>
    <x v="4702"/>
    <x v="0"/>
    <x v="0"/>
    <x v="0"/>
    <s v="03.16.15"/>
    <x v="0"/>
    <x v="0"/>
    <x v="0"/>
    <s v="Direção Financeira"/>
    <s v="03.16.15"/>
    <s v="Direção Financeira"/>
    <s v="03.16.15"/>
    <x v="28"/>
    <x v="0"/>
    <x v="0"/>
    <x v="0"/>
    <x v="0"/>
    <x v="0"/>
    <x v="0"/>
    <x v="0"/>
    <x v="8"/>
    <s v="2024-10-23"/>
    <x v="3"/>
    <n v="2336"/>
    <x v="0"/>
    <m/>
    <x v="0"/>
    <m/>
    <x v="19"/>
    <n v="100474706"/>
    <x v="0"/>
    <x v="6"/>
    <s v="Direção Financeira"/>
    <s v="ORI"/>
    <x v="0"/>
    <m/>
    <x v="0"/>
    <x v="0"/>
    <x v="0"/>
    <x v="0"/>
    <x v="0"/>
    <x v="0"/>
    <x v="0"/>
    <x v="0"/>
    <x v="0"/>
    <x v="0"/>
    <x v="0"/>
    <s v="Direção Financeira"/>
    <x v="0"/>
    <x v="0"/>
    <x v="0"/>
    <x v="0"/>
    <x v="0"/>
    <x v="0"/>
    <x v="0"/>
    <x v="0"/>
    <x v="0"/>
    <x v="0"/>
    <x v="6"/>
    <x v="0"/>
    <s v="Pagamento de salário referente a 10-2024"/>
  </r>
  <r>
    <x v="0"/>
    <n v="0"/>
    <n v="0"/>
    <n v="0"/>
    <n v="86"/>
    <x v="4702"/>
    <x v="0"/>
    <x v="0"/>
    <x v="0"/>
    <s v="03.16.15"/>
    <x v="0"/>
    <x v="0"/>
    <x v="0"/>
    <s v="Direção Financeira"/>
    <s v="03.16.15"/>
    <s v="Direção Financeira"/>
    <s v="03.16.15"/>
    <x v="29"/>
    <x v="0"/>
    <x v="0"/>
    <x v="0"/>
    <x v="0"/>
    <x v="0"/>
    <x v="0"/>
    <x v="0"/>
    <x v="8"/>
    <s v="2024-10-23"/>
    <x v="3"/>
    <n v="86"/>
    <x v="0"/>
    <m/>
    <x v="0"/>
    <m/>
    <x v="19"/>
    <n v="100474706"/>
    <x v="0"/>
    <x v="6"/>
    <s v="Direção Financeira"/>
    <s v="ORI"/>
    <x v="0"/>
    <m/>
    <x v="0"/>
    <x v="0"/>
    <x v="0"/>
    <x v="0"/>
    <x v="0"/>
    <x v="0"/>
    <x v="0"/>
    <x v="0"/>
    <x v="0"/>
    <x v="0"/>
    <x v="0"/>
    <s v="Direção Financeira"/>
    <x v="0"/>
    <x v="0"/>
    <x v="0"/>
    <x v="0"/>
    <x v="0"/>
    <x v="0"/>
    <x v="0"/>
    <x v="0"/>
    <x v="0"/>
    <x v="0"/>
    <x v="6"/>
    <x v="0"/>
    <s v="Pagamento de salário referente a 10-2024"/>
  </r>
  <r>
    <x v="0"/>
    <n v="0"/>
    <n v="0"/>
    <n v="0"/>
    <n v="43694"/>
    <x v="4702"/>
    <x v="0"/>
    <x v="0"/>
    <x v="0"/>
    <s v="03.16.15"/>
    <x v="0"/>
    <x v="0"/>
    <x v="0"/>
    <s v="Direção Financeira"/>
    <s v="03.16.15"/>
    <s v="Direção Financeira"/>
    <s v="03.16.15"/>
    <x v="30"/>
    <x v="0"/>
    <x v="0"/>
    <x v="0"/>
    <x v="1"/>
    <x v="0"/>
    <x v="0"/>
    <x v="0"/>
    <x v="8"/>
    <s v="2024-10-23"/>
    <x v="3"/>
    <n v="43694"/>
    <x v="0"/>
    <m/>
    <x v="0"/>
    <m/>
    <x v="19"/>
    <n v="100474706"/>
    <x v="0"/>
    <x v="6"/>
    <s v="Direção Financeira"/>
    <s v="ORI"/>
    <x v="0"/>
    <m/>
    <x v="0"/>
    <x v="0"/>
    <x v="0"/>
    <x v="0"/>
    <x v="0"/>
    <x v="0"/>
    <x v="0"/>
    <x v="0"/>
    <x v="0"/>
    <x v="0"/>
    <x v="0"/>
    <s v="Direção Financeira"/>
    <x v="0"/>
    <x v="0"/>
    <x v="0"/>
    <x v="0"/>
    <x v="0"/>
    <x v="0"/>
    <x v="0"/>
    <x v="0"/>
    <x v="0"/>
    <x v="0"/>
    <x v="6"/>
    <x v="0"/>
    <s v="Pagamento de salário referente a 10-2024"/>
  </r>
  <r>
    <x v="0"/>
    <n v="0"/>
    <n v="0"/>
    <n v="0"/>
    <n v="31421"/>
    <x v="4702"/>
    <x v="0"/>
    <x v="0"/>
    <x v="0"/>
    <s v="03.16.15"/>
    <x v="0"/>
    <x v="0"/>
    <x v="0"/>
    <s v="Direção Financeira"/>
    <s v="03.16.15"/>
    <s v="Direção Financeira"/>
    <s v="03.16.15"/>
    <x v="48"/>
    <x v="0"/>
    <x v="0"/>
    <x v="0"/>
    <x v="1"/>
    <x v="0"/>
    <x v="0"/>
    <x v="0"/>
    <x v="8"/>
    <s v="2024-10-23"/>
    <x v="3"/>
    <n v="31421"/>
    <x v="0"/>
    <m/>
    <x v="0"/>
    <m/>
    <x v="19"/>
    <n v="100474706"/>
    <x v="0"/>
    <x v="6"/>
    <s v="Direção Financeira"/>
    <s v="ORI"/>
    <x v="0"/>
    <m/>
    <x v="0"/>
    <x v="0"/>
    <x v="0"/>
    <x v="0"/>
    <x v="0"/>
    <x v="0"/>
    <x v="0"/>
    <x v="0"/>
    <x v="0"/>
    <x v="0"/>
    <x v="0"/>
    <s v="Direção Financeira"/>
    <x v="0"/>
    <x v="0"/>
    <x v="0"/>
    <x v="0"/>
    <x v="0"/>
    <x v="0"/>
    <x v="0"/>
    <x v="0"/>
    <x v="0"/>
    <x v="0"/>
    <x v="6"/>
    <x v="0"/>
    <s v="Pagamento de salário referente a 10-2024"/>
  </r>
  <r>
    <x v="0"/>
    <n v="0"/>
    <n v="0"/>
    <n v="0"/>
    <n v="6489"/>
    <x v="4702"/>
    <x v="0"/>
    <x v="0"/>
    <x v="0"/>
    <s v="03.16.15"/>
    <x v="0"/>
    <x v="0"/>
    <x v="0"/>
    <s v="Direção Financeira"/>
    <s v="03.16.15"/>
    <s v="Direção Financeira"/>
    <s v="03.16.15"/>
    <x v="60"/>
    <x v="0"/>
    <x v="0"/>
    <x v="0"/>
    <x v="0"/>
    <x v="0"/>
    <x v="0"/>
    <x v="0"/>
    <x v="8"/>
    <s v="2024-10-23"/>
    <x v="3"/>
    <n v="6489"/>
    <x v="0"/>
    <m/>
    <x v="0"/>
    <m/>
    <x v="6"/>
    <n v="100474914"/>
    <x v="0"/>
    <x v="0"/>
    <s v="Direção Financeira"/>
    <s v="ORI"/>
    <x v="0"/>
    <m/>
    <x v="0"/>
    <x v="0"/>
    <x v="0"/>
    <x v="0"/>
    <x v="0"/>
    <x v="0"/>
    <x v="0"/>
    <x v="0"/>
    <x v="0"/>
    <x v="0"/>
    <x v="0"/>
    <s v="Direção Financeira"/>
    <x v="0"/>
    <x v="0"/>
    <x v="0"/>
    <x v="0"/>
    <x v="0"/>
    <x v="0"/>
    <x v="0"/>
    <x v="0"/>
    <x v="0"/>
    <x v="0"/>
    <x v="0"/>
    <x v="0"/>
    <s v="Pagamento de salário referente a 10-2024"/>
  </r>
  <r>
    <x v="0"/>
    <n v="0"/>
    <n v="0"/>
    <n v="0"/>
    <n v="57023"/>
    <x v="4702"/>
    <x v="0"/>
    <x v="0"/>
    <x v="0"/>
    <s v="03.16.15"/>
    <x v="0"/>
    <x v="0"/>
    <x v="0"/>
    <s v="Direção Financeira"/>
    <s v="03.16.15"/>
    <s v="Direção Financeira"/>
    <s v="03.16.15"/>
    <x v="64"/>
    <x v="0"/>
    <x v="0"/>
    <x v="0"/>
    <x v="0"/>
    <x v="0"/>
    <x v="0"/>
    <x v="0"/>
    <x v="8"/>
    <s v="2024-10-23"/>
    <x v="3"/>
    <n v="57023"/>
    <x v="0"/>
    <m/>
    <x v="0"/>
    <m/>
    <x v="6"/>
    <n v="100474914"/>
    <x v="0"/>
    <x v="0"/>
    <s v="Direção Financeira"/>
    <s v="ORI"/>
    <x v="0"/>
    <m/>
    <x v="0"/>
    <x v="0"/>
    <x v="0"/>
    <x v="0"/>
    <x v="0"/>
    <x v="0"/>
    <x v="0"/>
    <x v="0"/>
    <x v="0"/>
    <x v="0"/>
    <x v="0"/>
    <s v="Direção Financeira"/>
    <x v="0"/>
    <x v="0"/>
    <x v="0"/>
    <x v="0"/>
    <x v="0"/>
    <x v="0"/>
    <x v="0"/>
    <x v="0"/>
    <x v="0"/>
    <x v="0"/>
    <x v="0"/>
    <x v="0"/>
    <s v="Pagamento de salário referente a 10-2024"/>
  </r>
  <r>
    <x v="0"/>
    <n v="0"/>
    <n v="0"/>
    <n v="0"/>
    <n v="27306"/>
    <x v="4702"/>
    <x v="0"/>
    <x v="0"/>
    <x v="0"/>
    <s v="03.16.15"/>
    <x v="0"/>
    <x v="0"/>
    <x v="0"/>
    <s v="Direção Financeira"/>
    <s v="03.16.15"/>
    <s v="Direção Financeira"/>
    <s v="03.16.15"/>
    <x v="28"/>
    <x v="0"/>
    <x v="0"/>
    <x v="0"/>
    <x v="0"/>
    <x v="0"/>
    <x v="0"/>
    <x v="0"/>
    <x v="8"/>
    <s v="2024-10-23"/>
    <x v="3"/>
    <n v="27306"/>
    <x v="0"/>
    <m/>
    <x v="0"/>
    <m/>
    <x v="6"/>
    <n v="100474914"/>
    <x v="0"/>
    <x v="0"/>
    <s v="Direção Financeira"/>
    <s v="ORI"/>
    <x v="0"/>
    <m/>
    <x v="0"/>
    <x v="0"/>
    <x v="0"/>
    <x v="0"/>
    <x v="0"/>
    <x v="0"/>
    <x v="0"/>
    <x v="0"/>
    <x v="0"/>
    <x v="0"/>
    <x v="0"/>
    <s v="Direção Financeira"/>
    <x v="0"/>
    <x v="0"/>
    <x v="0"/>
    <x v="0"/>
    <x v="0"/>
    <x v="0"/>
    <x v="0"/>
    <x v="0"/>
    <x v="0"/>
    <x v="0"/>
    <x v="0"/>
    <x v="0"/>
    <s v="Pagamento de salário referente a 10-2024"/>
  </r>
  <r>
    <x v="0"/>
    <n v="0"/>
    <n v="0"/>
    <n v="0"/>
    <n v="1019"/>
    <x v="4702"/>
    <x v="0"/>
    <x v="0"/>
    <x v="0"/>
    <s v="03.16.15"/>
    <x v="0"/>
    <x v="0"/>
    <x v="0"/>
    <s v="Direção Financeira"/>
    <s v="03.16.15"/>
    <s v="Direção Financeira"/>
    <s v="03.16.15"/>
    <x v="29"/>
    <x v="0"/>
    <x v="0"/>
    <x v="0"/>
    <x v="0"/>
    <x v="0"/>
    <x v="0"/>
    <x v="0"/>
    <x v="8"/>
    <s v="2024-10-23"/>
    <x v="3"/>
    <n v="1019"/>
    <x v="0"/>
    <m/>
    <x v="0"/>
    <m/>
    <x v="6"/>
    <n v="100474914"/>
    <x v="0"/>
    <x v="0"/>
    <s v="Direção Financeira"/>
    <s v="ORI"/>
    <x v="0"/>
    <m/>
    <x v="0"/>
    <x v="0"/>
    <x v="0"/>
    <x v="0"/>
    <x v="0"/>
    <x v="0"/>
    <x v="0"/>
    <x v="0"/>
    <x v="0"/>
    <x v="0"/>
    <x v="0"/>
    <s v="Direção Financeira"/>
    <x v="0"/>
    <x v="0"/>
    <x v="0"/>
    <x v="0"/>
    <x v="0"/>
    <x v="0"/>
    <x v="0"/>
    <x v="0"/>
    <x v="0"/>
    <x v="0"/>
    <x v="0"/>
    <x v="0"/>
    <s v="Pagamento de salário referente a 10-2024"/>
  </r>
  <r>
    <x v="0"/>
    <n v="0"/>
    <n v="0"/>
    <n v="0"/>
    <n v="510509"/>
    <x v="4702"/>
    <x v="0"/>
    <x v="0"/>
    <x v="0"/>
    <s v="03.16.15"/>
    <x v="0"/>
    <x v="0"/>
    <x v="0"/>
    <s v="Direção Financeira"/>
    <s v="03.16.15"/>
    <s v="Direção Financeira"/>
    <s v="03.16.15"/>
    <x v="30"/>
    <x v="0"/>
    <x v="0"/>
    <x v="0"/>
    <x v="1"/>
    <x v="0"/>
    <x v="0"/>
    <x v="0"/>
    <x v="8"/>
    <s v="2024-10-23"/>
    <x v="3"/>
    <n v="510509"/>
    <x v="0"/>
    <m/>
    <x v="0"/>
    <m/>
    <x v="6"/>
    <n v="100474914"/>
    <x v="0"/>
    <x v="0"/>
    <s v="Direção Financeira"/>
    <s v="ORI"/>
    <x v="0"/>
    <m/>
    <x v="0"/>
    <x v="0"/>
    <x v="0"/>
    <x v="0"/>
    <x v="0"/>
    <x v="0"/>
    <x v="0"/>
    <x v="0"/>
    <x v="0"/>
    <x v="0"/>
    <x v="0"/>
    <s v="Direção Financeira"/>
    <x v="0"/>
    <x v="0"/>
    <x v="0"/>
    <x v="0"/>
    <x v="0"/>
    <x v="0"/>
    <x v="0"/>
    <x v="0"/>
    <x v="0"/>
    <x v="0"/>
    <x v="0"/>
    <x v="0"/>
    <s v="Pagamento de salário referente a 10-2024"/>
  </r>
  <r>
    <x v="0"/>
    <n v="0"/>
    <n v="0"/>
    <n v="0"/>
    <n v="367064"/>
    <x v="4702"/>
    <x v="0"/>
    <x v="0"/>
    <x v="0"/>
    <s v="03.16.15"/>
    <x v="0"/>
    <x v="0"/>
    <x v="0"/>
    <s v="Direção Financeira"/>
    <s v="03.16.15"/>
    <s v="Direção Financeira"/>
    <s v="03.16.15"/>
    <x v="48"/>
    <x v="0"/>
    <x v="0"/>
    <x v="0"/>
    <x v="1"/>
    <x v="0"/>
    <x v="0"/>
    <x v="0"/>
    <x v="8"/>
    <s v="2024-10-23"/>
    <x v="3"/>
    <n v="367064"/>
    <x v="0"/>
    <m/>
    <x v="0"/>
    <m/>
    <x v="6"/>
    <n v="100474914"/>
    <x v="0"/>
    <x v="0"/>
    <s v="Direção Financeira"/>
    <s v="ORI"/>
    <x v="0"/>
    <m/>
    <x v="0"/>
    <x v="0"/>
    <x v="0"/>
    <x v="0"/>
    <x v="0"/>
    <x v="0"/>
    <x v="0"/>
    <x v="0"/>
    <x v="0"/>
    <x v="0"/>
    <x v="0"/>
    <s v="Direção Financeira"/>
    <x v="0"/>
    <x v="0"/>
    <x v="0"/>
    <x v="0"/>
    <x v="0"/>
    <x v="0"/>
    <x v="0"/>
    <x v="0"/>
    <x v="0"/>
    <x v="0"/>
    <x v="0"/>
    <x v="0"/>
    <s v="Pagamento de salário referente a 10-2024"/>
  </r>
  <r>
    <x v="0"/>
    <n v="0"/>
    <n v="0"/>
    <n v="0"/>
    <n v="12000"/>
    <x v="4703"/>
    <x v="0"/>
    <x v="0"/>
    <x v="0"/>
    <s v="03.16.15"/>
    <x v="0"/>
    <x v="0"/>
    <x v="0"/>
    <s v="Direção Financeira"/>
    <s v="03.16.15"/>
    <s v="Direção Financeira"/>
    <s v="03.16.15"/>
    <x v="3"/>
    <x v="0"/>
    <x v="0"/>
    <x v="1"/>
    <x v="0"/>
    <x v="0"/>
    <x v="0"/>
    <x v="0"/>
    <x v="8"/>
    <s v="2024-10-25"/>
    <x v="3"/>
    <n v="12000"/>
    <x v="0"/>
    <m/>
    <x v="0"/>
    <m/>
    <x v="42"/>
    <n v="100476245"/>
    <x v="0"/>
    <x v="0"/>
    <s v="Direção Financeira"/>
    <s v="ORI"/>
    <x v="0"/>
    <m/>
    <x v="0"/>
    <x v="0"/>
    <x v="0"/>
    <x v="0"/>
    <x v="0"/>
    <x v="0"/>
    <x v="0"/>
    <x v="0"/>
    <x v="0"/>
    <x v="0"/>
    <x v="0"/>
    <s v="Direção Financeira"/>
    <x v="0"/>
    <x v="0"/>
    <x v="0"/>
    <x v="0"/>
    <x v="0"/>
    <x v="0"/>
    <x v="0"/>
    <x v="0"/>
    <x v="0"/>
    <x v="0"/>
    <x v="0"/>
    <x v="0"/>
    <s v="Ajuda de custo a favor do senhor Adilson Do Rosario Fernandes Silva, pela sua deslocação em missão de serviço a cidade da Praia nos dia 02, 06, 23 e 26 de Setembro e nos dia 04 e 09 de Outubro de 2024, conforme justificativo em anexo.  "/>
  </r>
  <r>
    <x v="1"/>
    <n v="0"/>
    <n v="0"/>
    <n v="0"/>
    <n v="2400"/>
    <x v="4704"/>
    <x v="0"/>
    <x v="0"/>
    <x v="0"/>
    <s v="01.23.04.14"/>
    <x v="48"/>
    <x v="7"/>
    <x v="8"/>
    <s v="Ambiente"/>
    <s v="01.23.04"/>
    <s v="Ambiente"/>
    <s v="01.23.04"/>
    <x v="1"/>
    <x v="0"/>
    <x v="0"/>
    <x v="0"/>
    <x v="0"/>
    <x v="1"/>
    <x v="1"/>
    <x v="0"/>
    <x v="8"/>
    <s v="2024-10-25"/>
    <x v="3"/>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de prestação de serviço do pessoal afeto ao serviço de jardinagem, conforme proposta em anexo."/>
  </r>
  <r>
    <x v="1"/>
    <n v="0"/>
    <n v="0"/>
    <n v="0"/>
    <n v="13600"/>
    <x v="4704"/>
    <x v="0"/>
    <x v="0"/>
    <x v="0"/>
    <s v="01.23.04.14"/>
    <x v="48"/>
    <x v="7"/>
    <x v="8"/>
    <s v="Ambiente"/>
    <s v="01.23.04"/>
    <s v="Ambiente"/>
    <s v="01.23.04"/>
    <x v="1"/>
    <x v="0"/>
    <x v="0"/>
    <x v="0"/>
    <x v="0"/>
    <x v="1"/>
    <x v="1"/>
    <x v="0"/>
    <x v="8"/>
    <s v="2024-10-25"/>
    <x v="3"/>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de prestação de serviço do pessoal afeto ao serviço de jardinagem, conforme proposta em anexo."/>
  </r>
  <r>
    <x v="0"/>
    <n v="0"/>
    <n v="0"/>
    <n v="0"/>
    <n v="164626"/>
    <x v="4705"/>
    <x v="0"/>
    <x v="0"/>
    <x v="0"/>
    <s v="01.27.04.03"/>
    <x v="4"/>
    <x v="1"/>
    <x v="1"/>
    <s v="Infra-Estruturas e Transportes"/>
    <s v="01.27.04"/>
    <s v="Infra-Estruturas e Transportes"/>
    <s v="01.27.04"/>
    <x v="4"/>
    <x v="0"/>
    <x v="2"/>
    <x v="2"/>
    <x v="0"/>
    <x v="1"/>
    <x v="0"/>
    <x v="0"/>
    <x v="8"/>
    <s v="2024-10-29"/>
    <x v="3"/>
    <n v="164626"/>
    <x v="0"/>
    <m/>
    <x v="0"/>
    <m/>
    <x v="27"/>
    <n v="100479096"/>
    <x v="0"/>
    <x v="0"/>
    <s v="Plano de emergencia da epoca de chuvas"/>
    <s v="ORI"/>
    <x v="0"/>
    <m/>
    <x v="0"/>
    <x v="0"/>
    <x v="0"/>
    <x v="0"/>
    <x v="0"/>
    <x v="0"/>
    <x v="0"/>
    <x v="0"/>
    <x v="0"/>
    <x v="0"/>
    <x v="0"/>
    <s v="Plano de emergencia da epoca de chuvas"/>
    <x v="0"/>
    <x v="0"/>
    <x v="0"/>
    <x v="0"/>
    <x v="1"/>
    <x v="0"/>
    <x v="0"/>
    <x v="0"/>
    <x v="0"/>
    <x v="0"/>
    <x v="0"/>
    <x v="0"/>
    <s v="Pagamento a favor da Preco Piquinoti Comercio Pecas Auto, referente aquisição de amortecedor de cabine, tubo intercooler e kits de filtros para a viatura ST-87-ZB afeto as obras da CMSM, conforme anexo"/>
  </r>
  <r>
    <x v="1"/>
    <n v="0"/>
    <n v="0"/>
    <n v="0"/>
    <n v="1046"/>
    <x v="4706"/>
    <x v="0"/>
    <x v="0"/>
    <x v="0"/>
    <s v="01.27.06.76"/>
    <x v="11"/>
    <x v="1"/>
    <x v="1"/>
    <s v="Requalificação Urbana e habitação"/>
    <s v="01.27.06"/>
    <s v="Requalificação Urbana e habitação"/>
    <s v="01.27.06"/>
    <x v="1"/>
    <x v="0"/>
    <x v="0"/>
    <x v="0"/>
    <x v="0"/>
    <x v="1"/>
    <x v="1"/>
    <x v="0"/>
    <x v="8"/>
    <s v="2024-10-30"/>
    <x v="3"/>
    <n v="1046"/>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a favor do Sr. José Maria Sanches Fernandes, referente a prestação de serviços de calcetamento no âmbito dos trabalhos da Requalificação Urbana e Ambiental conforme anexo."/>
  </r>
  <r>
    <x v="1"/>
    <n v="0"/>
    <n v="0"/>
    <n v="0"/>
    <n v="5927"/>
    <x v="4706"/>
    <x v="0"/>
    <x v="0"/>
    <x v="0"/>
    <s v="01.27.06.76"/>
    <x v="11"/>
    <x v="1"/>
    <x v="1"/>
    <s v="Requalificação Urbana e habitação"/>
    <s v="01.27.06"/>
    <s v="Requalificação Urbana e habitação"/>
    <s v="01.27.06"/>
    <x v="1"/>
    <x v="0"/>
    <x v="0"/>
    <x v="0"/>
    <x v="0"/>
    <x v="1"/>
    <x v="1"/>
    <x v="0"/>
    <x v="8"/>
    <s v="2024-10-30"/>
    <x v="3"/>
    <n v="5927"/>
    <x v="0"/>
    <m/>
    <x v="0"/>
    <m/>
    <x v="106"/>
    <n v="100389594"/>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José Maria Sanches Fernandes, referente a prestação de serviços de calcetamento no âmbito dos trabalhos da Requalificação Urbana e Ambiental conforme anexo."/>
  </r>
  <r>
    <x v="1"/>
    <n v="0"/>
    <n v="0"/>
    <n v="0"/>
    <n v="1882"/>
    <x v="4707"/>
    <x v="0"/>
    <x v="0"/>
    <x v="0"/>
    <s v="01.27.06.76"/>
    <x v="11"/>
    <x v="1"/>
    <x v="1"/>
    <s v="Requalificação Urbana e habitação"/>
    <s v="01.27.06"/>
    <s v="Requalificação Urbana e habitação"/>
    <s v="01.27.06"/>
    <x v="1"/>
    <x v="0"/>
    <x v="0"/>
    <x v="0"/>
    <x v="0"/>
    <x v="1"/>
    <x v="1"/>
    <x v="0"/>
    <x v="8"/>
    <s v="2024-10-30"/>
    <x v="3"/>
    <n v="1882"/>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a favor do Sr. Augusto Lopes Mendes Monteiro, referente a prestação de serviços de calcetamento no âmbito dos trabalhos da Requalificação Urbana e Ambiental conforme anexo. "/>
  </r>
  <r>
    <x v="1"/>
    <n v="0"/>
    <n v="0"/>
    <n v="0"/>
    <n v="10664"/>
    <x v="4707"/>
    <x v="0"/>
    <x v="0"/>
    <x v="0"/>
    <s v="01.27.06.76"/>
    <x v="11"/>
    <x v="1"/>
    <x v="1"/>
    <s v="Requalificação Urbana e habitação"/>
    <s v="01.27.06"/>
    <s v="Requalificação Urbana e habitação"/>
    <s v="01.27.06"/>
    <x v="1"/>
    <x v="0"/>
    <x v="0"/>
    <x v="0"/>
    <x v="0"/>
    <x v="1"/>
    <x v="1"/>
    <x v="0"/>
    <x v="8"/>
    <s v="2024-10-30"/>
    <x v="3"/>
    <n v="10664"/>
    <x v="0"/>
    <m/>
    <x v="0"/>
    <m/>
    <x v="583"/>
    <n v="100479681"/>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Augusto Lopes Mendes Monteiro, referente a prestação de serviços de calcetamento no âmbito dos trabalhos da Requalificação Urbana e Ambiental conforme anexo. "/>
  </r>
  <r>
    <x v="0"/>
    <n v="0"/>
    <n v="0"/>
    <n v="0"/>
    <n v="20700"/>
    <x v="4708"/>
    <x v="0"/>
    <x v="0"/>
    <x v="0"/>
    <s v="03.16.15"/>
    <x v="0"/>
    <x v="0"/>
    <x v="0"/>
    <s v="Direção Financeira"/>
    <s v="03.16.15"/>
    <s v="Direção Financeira"/>
    <s v="03.16.15"/>
    <x v="0"/>
    <x v="0"/>
    <x v="0"/>
    <x v="0"/>
    <x v="0"/>
    <x v="0"/>
    <x v="0"/>
    <x v="0"/>
    <x v="10"/>
    <s v="2024-11-06"/>
    <x v="3"/>
    <n v="20700"/>
    <x v="0"/>
    <m/>
    <x v="0"/>
    <m/>
    <x v="72"/>
    <n v="100393611"/>
    <x v="0"/>
    <x v="0"/>
    <s v="Direção Financeira"/>
    <s v="ORI"/>
    <x v="0"/>
    <m/>
    <x v="0"/>
    <x v="0"/>
    <x v="0"/>
    <x v="0"/>
    <x v="0"/>
    <x v="0"/>
    <x v="0"/>
    <x v="0"/>
    <x v="0"/>
    <x v="0"/>
    <x v="0"/>
    <s v="Direção Financeira"/>
    <x v="0"/>
    <x v="0"/>
    <x v="0"/>
    <x v="0"/>
    <x v="0"/>
    <x v="0"/>
    <x v="0"/>
    <x v="0"/>
    <x v="0"/>
    <x v="0"/>
    <x v="0"/>
    <x v="0"/>
    <s v="Pagamento a favor da casa Guga Comercio, para a aquisição de 6 par de pastilha travão para as viaturas ST-24-RG, ST-22-RG e ST-70-UQ, da CMSM, conforme anexo."/>
  </r>
  <r>
    <x v="1"/>
    <n v="0"/>
    <n v="0"/>
    <n v="0"/>
    <n v="1800"/>
    <x v="4709"/>
    <x v="0"/>
    <x v="0"/>
    <x v="0"/>
    <s v="01.27.06.41"/>
    <x v="19"/>
    <x v="1"/>
    <x v="1"/>
    <s v="Requalificação Urbana e habitação"/>
    <s v="01.27.06"/>
    <s v="Requalificação Urbana e habitação"/>
    <s v="01.27.06"/>
    <x v="40"/>
    <x v="0"/>
    <x v="0"/>
    <x v="0"/>
    <x v="0"/>
    <x v="1"/>
    <x v="1"/>
    <x v="0"/>
    <x v="10"/>
    <s v="2024-11-06"/>
    <x v="3"/>
    <n v="1800"/>
    <x v="0"/>
    <m/>
    <x v="0"/>
    <m/>
    <x v="2"/>
    <n v="100474696"/>
    <x v="0"/>
    <x v="1"/>
    <s v="Reabilitação de Jardins Infantis e Escolas do EBI"/>
    <s v="ORI"/>
    <x v="0"/>
    <s v="RJEBI"/>
    <x v="0"/>
    <x v="0"/>
    <x v="0"/>
    <x v="0"/>
    <x v="0"/>
    <x v="0"/>
    <x v="0"/>
    <x v="0"/>
    <x v="0"/>
    <x v="0"/>
    <x v="0"/>
    <s v="Reabilitação de Jardins Infantis e Escolas do EBI"/>
    <x v="0"/>
    <x v="0"/>
    <x v="0"/>
    <x v="0"/>
    <x v="1"/>
    <x v="0"/>
    <x v="0"/>
    <x v="0"/>
    <x v="0"/>
    <x v="0"/>
    <x v="1"/>
    <x v="0"/>
    <s v="Pagamento a favor do Sr. Redilson António Cabral Furtado, referente a pintura do grade de proteção de sala de aula do Jardim Infantil de Cutelo Gomes, conforme anexo."/>
  </r>
  <r>
    <x v="1"/>
    <n v="0"/>
    <n v="0"/>
    <n v="0"/>
    <n v="10200"/>
    <x v="4709"/>
    <x v="0"/>
    <x v="0"/>
    <x v="0"/>
    <s v="01.27.06.41"/>
    <x v="19"/>
    <x v="1"/>
    <x v="1"/>
    <s v="Requalificação Urbana e habitação"/>
    <s v="01.27.06"/>
    <s v="Requalificação Urbana e habitação"/>
    <s v="01.27.06"/>
    <x v="40"/>
    <x v="0"/>
    <x v="0"/>
    <x v="0"/>
    <x v="0"/>
    <x v="1"/>
    <x v="1"/>
    <x v="0"/>
    <x v="10"/>
    <s v="2024-11-06"/>
    <x v="3"/>
    <n v="10200"/>
    <x v="0"/>
    <m/>
    <x v="0"/>
    <m/>
    <x v="380"/>
    <n v="100479616"/>
    <x v="0"/>
    <x v="0"/>
    <s v="Reabilitação de Jardins Infantis e Escolas do EBI"/>
    <s v="ORI"/>
    <x v="0"/>
    <s v="RJEBI"/>
    <x v="0"/>
    <x v="0"/>
    <x v="0"/>
    <x v="0"/>
    <x v="0"/>
    <x v="0"/>
    <x v="0"/>
    <x v="0"/>
    <x v="0"/>
    <x v="0"/>
    <x v="0"/>
    <s v="Reabilitação de Jardins Infantis e Escolas do EBI"/>
    <x v="0"/>
    <x v="0"/>
    <x v="0"/>
    <x v="0"/>
    <x v="1"/>
    <x v="0"/>
    <x v="0"/>
    <x v="0"/>
    <x v="0"/>
    <x v="0"/>
    <x v="0"/>
    <x v="0"/>
    <s v="Pagamento a favor do Sr. Redilson António Cabral Furtado, referente a pintura do grade de proteção de sala de aula do Jardim Infantil de Cutelo Gomes, conforme anexo."/>
  </r>
  <r>
    <x v="1"/>
    <n v="0"/>
    <n v="0"/>
    <n v="0"/>
    <n v="235550"/>
    <x v="4710"/>
    <x v="0"/>
    <x v="0"/>
    <x v="0"/>
    <s v="01.27.06.72"/>
    <x v="32"/>
    <x v="1"/>
    <x v="1"/>
    <s v="Requalificação Urbana e habitação"/>
    <s v="01.27.06"/>
    <s v="Requalificação Urbana e habitação"/>
    <s v="01.27.06"/>
    <x v="1"/>
    <x v="0"/>
    <x v="0"/>
    <x v="0"/>
    <x v="0"/>
    <x v="1"/>
    <x v="1"/>
    <x v="0"/>
    <x v="10"/>
    <s v="2024-11-06"/>
    <x v="3"/>
    <n v="235550"/>
    <x v="0"/>
    <m/>
    <x v="0"/>
    <m/>
    <x v="132"/>
    <n v="100479520"/>
    <x v="0"/>
    <x v="0"/>
    <s v="Manutenção e Reabilitação de Edificios Municipais"/>
    <s v="ORI"/>
    <x v="0"/>
    <m/>
    <x v="0"/>
    <x v="0"/>
    <x v="0"/>
    <x v="0"/>
    <x v="0"/>
    <x v="0"/>
    <x v="0"/>
    <x v="0"/>
    <x v="0"/>
    <x v="0"/>
    <x v="0"/>
    <s v="Manutenção e Reabilitação de Edificios Municipais"/>
    <x v="0"/>
    <x v="0"/>
    <x v="0"/>
    <x v="0"/>
    <x v="1"/>
    <x v="0"/>
    <x v="0"/>
    <x v="0"/>
    <x v="0"/>
    <x v="0"/>
    <x v="0"/>
    <x v="0"/>
    <s v="Pagamento referente a reparação de edifícios municipais, conforme proposta em anexo."/>
  </r>
  <r>
    <x v="0"/>
    <n v="0"/>
    <n v="0"/>
    <n v="0"/>
    <n v="100401"/>
    <x v="4711"/>
    <x v="0"/>
    <x v="1"/>
    <x v="0"/>
    <s v="03.03.10"/>
    <x v="8"/>
    <x v="0"/>
    <x v="4"/>
    <s v="Receitas Da Câmara"/>
    <s v="03.03.10"/>
    <s v="Receitas Da Câmara"/>
    <s v="03.03.10"/>
    <x v="18"/>
    <x v="0"/>
    <x v="0"/>
    <x v="0"/>
    <x v="0"/>
    <x v="0"/>
    <x v="2"/>
    <x v="0"/>
    <x v="8"/>
    <s v="2024-10-16"/>
    <x v="3"/>
    <n v="10040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4712"/>
    <x v="0"/>
    <x v="1"/>
    <x v="0"/>
    <s v="03.03.10"/>
    <x v="8"/>
    <x v="0"/>
    <x v="4"/>
    <s v="Receitas Da Câmara"/>
    <s v="03.03.10"/>
    <s v="Receitas Da Câmara"/>
    <s v="03.03.10"/>
    <x v="8"/>
    <x v="0"/>
    <x v="3"/>
    <x v="3"/>
    <x v="0"/>
    <x v="0"/>
    <x v="2"/>
    <x v="0"/>
    <x v="8"/>
    <s v="2024-10-16"/>
    <x v="3"/>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00"/>
    <x v="4713"/>
    <x v="0"/>
    <x v="1"/>
    <x v="0"/>
    <s v="03.03.10"/>
    <x v="8"/>
    <x v="0"/>
    <x v="4"/>
    <s v="Receitas Da Câmara"/>
    <s v="03.03.10"/>
    <s v="Receitas Da Câmara"/>
    <s v="03.03.10"/>
    <x v="11"/>
    <x v="0"/>
    <x v="0"/>
    <x v="5"/>
    <x v="0"/>
    <x v="0"/>
    <x v="2"/>
    <x v="0"/>
    <x v="8"/>
    <s v="2024-10-16"/>
    <x v="3"/>
    <n v="2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80"/>
    <x v="4714"/>
    <x v="0"/>
    <x v="1"/>
    <x v="0"/>
    <s v="03.03.10"/>
    <x v="8"/>
    <x v="0"/>
    <x v="4"/>
    <s v="Receitas Da Câmara"/>
    <s v="03.03.10"/>
    <s v="Receitas Da Câmara"/>
    <s v="03.03.10"/>
    <x v="13"/>
    <x v="0"/>
    <x v="3"/>
    <x v="3"/>
    <x v="0"/>
    <x v="0"/>
    <x v="2"/>
    <x v="0"/>
    <x v="8"/>
    <s v="2024-10-16"/>
    <x v="3"/>
    <n v="3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4715"/>
    <x v="0"/>
    <x v="1"/>
    <x v="0"/>
    <s v="03.03.10"/>
    <x v="8"/>
    <x v="0"/>
    <x v="4"/>
    <s v="Receitas Da Câmara"/>
    <s v="03.03.10"/>
    <s v="Receitas Da Câmara"/>
    <s v="03.03.10"/>
    <x v="10"/>
    <x v="0"/>
    <x v="3"/>
    <x v="3"/>
    <x v="0"/>
    <x v="0"/>
    <x v="2"/>
    <x v="0"/>
    <x v="8"/>
    <s v="2024-10-16"/>
    <x v="3"/>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0"/>
    <x v="4716"/>
    <x v="0"/>
    <x v="1"/>
    <x v="0"/>
    <s v="03.03.10"/>
    <x v="8"/>
    <x v="0"/>
    <x v="4"/>
    <s v="Receitas Da Câmara"/>
    <s v="03.03.10"/>
    <s v="Receitas Da Câmara"/>
    <s v="03.03.10"/>
    <x v="42"/>
    <x v="0"/>
    <x v="3"/>
    <x v="3"/>
    <x v="0"/>
    <x v="0"/>
    <x v="2"/>
    <x v="0"/>
    <x v="8"/>
    <s v="2024-10-16"/>
    <x v="3"/>
    <n v="1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60"/>
    <x v="4717"/>
    <x v="0"/>
    <x v="1"/>
    <x v="0"/>
    <s v="03.03.10"/>
    <x v="8"/>
    <x v="0"/>
    <x v="4"/>
    <s v="Receitas Da Câmara"/>
    <s v="03.03.10"/>
    <s v="Receitas Da Câmara"/>
    <s v="03.03.10"/>
    <x v="21"/>
    <x v="0"/>
    <x v="3"/>
    <x v="3"/>
    <x v="0"/>
    <x v="0"/>
    <x v="2"/>
    <x v="0"/>
    <x v="8"/>
    <s v="2024-10-18"/>
    <x v="3"/>
    <n v="1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503.7"/>
    <x v="4718"/>
    <x v="0"/>
    <x v="1"/>
    <x v="0"/>
    <s v="03.03.10"/>
    <x v="8"/>
    <x v="0"/>
    <x v="4"/>
    <s v="Receitas Da Câmara"/>
    <s v="03.03.10"/>
    <s v="Receitas Da Câmara"/>
    <s v="03.03.10"/>
    <x v="18"/>
    <x v="0"/>
    <x v="0"/>
    <x v="0"/>
    <x v="0"/>
    <x v="0"/>
    <x v="2"/>
    <x v="0"/>
    <x v="8"/>
    <s v="2024-10-18"/>
    <x v="3"/>
    <n v="46503.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890"/>
    <x v="4719"/>
    <x v="0"/>
    <x v="1"/>
    <x v="0"/>
    <s v="03.03.10"/>
    <x v="8"/>
    <x v="0"/>
    <x v="4"/>
    <s v="Receitas Da Câmara"/>
    <s v="03.03.10"/>
    <s v="Receitas Da Câmara"/>
    <s v="03.03.10"/>
    <x v="17"/>
    <x v="0"/>
    <x v="3"/>
    <x v="3"/>
    <x v="0"/>
    <x v="0"/>
    <x v="2"/>
    <x v="0"/>
    <x v="8"/>
    <s v="2024-10-18"/>
    <x v="3"/>
    <n v="88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4720"/>
    <x v="0"/>
    <x v="1"/>
    <x v="0"/>
    <s v="03.03.10"/>
    <x v="8"/>
    <x v="0"/>
    <x v="4"/>
    <s v="Receitas Da Câmara"/>
    <s v="03.03.10"/>
    <s v="Receitas Da Câmara"/>
    <s v="03.03.10"/>
    <x v="11"/>
    <x v="0"/>
    <x v="0"/>
    <x v="5"/>
    <x v="0"/>
    <x v="0"/>
    <x v="2"/>
    <x v="0"/>
    <x v="8"/>
    <s v="2024-10-18"/>
    <x v="3"/>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1"/>
    <x v="4721"/>
    <x v="0"/>
    <x v="1"/>
    <x v="0"/>
    <s v="03.03.10"/>
    <x v="8"/>
    <x v="0"/>
    <x v="4"/>
    <s v="Receitas Da Câmara"/>
    <s v="03.03.10"/>
    <s v="Receitas Da Câmara"/>
    <s v="03.03.10"/>
    <x v="25"/>
    <x v="0"/>
    <x v="3"/>
    <x v="3"/>
    <x v="0"/>
    <x v="0"/>
    <x v="2"/>
    <x v="0"/>
    <x v="8"/>
    <s v="2024-10-18"/>
    <x v="3"/>
    <n v="18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4722"/>
    <x v="0"/>
    <x v="1"/>
    <x v="0"/>
    <s v="03.03.10"/>
    <x v="8"/>
    <x v="0"/>
    <x v="4"/>
    <s v="Receitas Da Câmara"/>
    <s v="03.03.10"/>
    <s v="Receitas Da Câmara"/>
    <s v="03.03.10"/>
    <x v="42"/>
    <x v="0"/>
    <x v="3"/>
    <x v="3"/>
    <x v="0"/>
    <x v="0"/>
    <x v="2"/>
    <x v="0"/>
    <x v="8"/>
    <s v="2024-10-18"/>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
    <x v="4723"/>
    <x v="0"/>
    <x v="1"/>
    <x v="0"/>
    <s v="03.03.10"/>
    <x v="8"/>
    <x v="0"/>
    <x v="4"/>
    <s v="Receitas Da Câmara"/>
    <s v="03.03.10"/>
    <s v="Receitas Da Câmara"/>
    <s v="03.03.10"/>
    <x v="8"/>
    <x v="0"/>
    <x v="3"/>
    <x v="3"/>
    <x v="0"/>
    <x v="0"/>
    <x v="2"/>
    <x v="0"/>
    <x v="8"/>
    <s v="2024-10-18"/>
    <x v="3"/>
    <n v="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15"/>
    <x v="4724"/>
    <x v="0"/>
    <x v="1"/>
    <x v="0"/>
    <s v="03.03.10"/>
    <x v="8"/>
    <x v="0"/>
    <x v="4"/>
    <s v="Receitas Da Câmara"/>
    <s v="03.03.10"/>
    <s v="Receitas Da Câmara"/>
    <s v="03.03.10"/>
    <x v="10"/>
    <x v="0"/>
    <x v="3"/>
    <x v="3"/>
    <x v="0"/>
    <x v="0"/>
    <x v="2"/>
    <x v="0"/>
    <x v="8"/>
    <s v="2024-10-18"/>
    <x v="3"/>
    <n v="591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4725"/>
    <x v="0"/>
    <x v="1"/>
    <x v="0"/>
    <s v="03.03.10"/>
    <x v="8"/>
    <x v="0"/>
    <x v="4"/>
    <s v="Receitas Da Câmara"/>
    <s v="03.03.10"/>
    <s v="Receitas Da Câmara"/>
    <s v="03.03.10"/>
    <x v="20"/>
    <x v="0"/>
    <x v="3"/>
    <x v="3"/>
    <x v="0"/>
    <x v="0"/>
    <x v="2"/>
    <x v="0"/>
    <x v="8"/>
    <s v="2024-10-18"/>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90"/>
    <x v="4726"/>
    <x v="0"/>
    <x v="1"/>
    <x v="0"/>
    <s v="03.03.10"/>
    <x v="8"/>
    <x v="0"/>
    <x v="4"/>
    <s v="Receitas Da Câmara"/>
    <s v="03.03.10"/>
    <s v="Receitas Da Câmara"/>
    <s v="03.03.10"/>
    <x v="13"/>
    <x v="0"/>
    <x v="3"/>
    <x v="3"/>
    <x v="0"/>
    <x v="0"/>
    <x v="2"/>
    <x v="0"/>
    <x v="8"/>
    <s v="2024-10-18"/>
    <x v="3"/>
    <n v="28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60"/>
    <x v="4727"/>
    <x v="0"/>
    <x v="1"/>
    <x v="0"/>
    <s v="03.03.10"/>
    <x v="8"/>
    <x v="0"/>
    <x v="4"/>
    <s v="Receitas Da Câmara"/>
    <s v="03.03.10"/>
    <s v="Receitas Da Câmara"/>
    <s v="03.03.10"/>
    <x v="6"/>
    <x v="0"/>
    <x v="3"/>
    <x v="3"/>
    <x v="0"/>
    <x v="0"/>
    <x v="2"/>
    <x v="0"/>
    <x v="8"/>
    <s v="2024-10-18"/>
    <x v="3"/>
    <n v="30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4728"/>
    <x v="0"/>
    <x v="1"/>
    <x v="0"/>
    <s v="03.03.10"/>
    <x v="8"/>
    <x v="0"/>
    <x v="4"/>
    <s v="Receitas Da Câmara"/>
    <s v="03.03.10"/>
    <s v="Receitas Da Câmara"/>
    <s v="03.03.10"/>
    <x v="11"/>
    <x v="0"/>
    <x v="0"/>
    <x v="5"/>
    <x v="0"/>
    <x v="0"/>
    <x v="2"/>
    <x v="0"/>
    <x v="8"/>
    <s v="2024-10-21"/>
    <x v="3"/>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5"/>
    <x v="4729"/>
    <x v="0"/>
    <x v="1"/>
    <x v="0"/>
    <s v="03.03.10"/>
    <x v="8"/>
    <x v="0"/>
    <x v="4"/>
    <s v="Receitas Da Câmara"/>
    <s v="03.03.10"/>
    <s v="Receitas Da Câmara"/>
    <s v="03.03.10"/>
    <x v="10"/>
    <x v="0"/>
    <x v="3"/>
    <x v="3"/>
    <x v="0"/>
    <x v="0"/>
    <x v="2"/>
    <x v="0"/>
    <x v="8"/>
    <s v="2024-10-21"/>
    <x v="3"/>
    <n v="6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50"/>
    <x v="4730"/>
    <x v="0"/>
    <x v="1"/>
    <x v="0"/>
    <s v="03.03.10"/>
    <x v="8"/>
    <x v="0"/>
    <x v="4"/>
    <s v="Receitas Da Câmara"/>
    <s v="03.03.10"/>
    <s v="Receitas Da Câmara"/>
    <s v="03.03.10"/>
    <x v="13"/>
    <x v="0"/>
    <x v="3"/>
    <x v="3"/>
    <x v="0"/>
    <x v="0"/>
    <x v="2"/>
    <x v="0"/>
    <x v="8"/>
    <s v="2024-10-21"/>
    <x v="3"/>
    <n v="49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70"/>
    <x v="4731"/>
    <x v="0"/>
    <x v="1"/>
    <x v="0"/>
    <s v="03.03.10"/>
    <x v="8"/>
    <x v="0"/>
    <x v="4"/>
    <s v="Receitas Da Câmara"/>
    <s v="03.03.10"/>
    <s v="Receitas Da Câmara"/>
    <s v="03.03.10"/>
    <x v="9"/>
    <x v="0"/>
    <x v="3"/>
    <x v="3"/>
    <x v="0"/>
    <x v="0"/>
    <x v="2"/>
    <x v="0"/>
    <x v="8"/>
    <s v="2024-10-21"/>
    <x v="3"/>
    <n v="48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4732"/>
    <x v="0"/>
    <x v="1"/>
    <x v="0"/>
    <s v="03.03.10"/>
    <x v="8"/>
    <x v="0"/>
    <x v="4"/>
    <s v="Receitas Da Câmara"/>
    <s v="03.03.10"/>
    <s v="Receitas Da Câmara"/>
    <s v="03.03.10"/>
    <x v="8"/>
    <x v="0"/>
    <x v="3"/>
    <x v="3"/>
    <x v="0"/>
    <x v="0"/>
    <x v="2"/>
    <x v="0"/>
    <x v="8"/>
    <s v="2024-10-21"/>
    <x v="3"/>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733"/>
    <x v="0"/>
    <x v="1"/>
    <x v="0"/>
    <s v="03.03.10"/>
    <x v="8"/>
    <x v="0"/>
    <x v="4"/>
    <s v="Receitas Da Câmara"/>
    <s v="03.03.10"/>
    <s v="Receitas Da Câmara"/>
    <s v="03.03.10"/>
    <x v="6"/>
    <x v="0"/>
    <x v="3"/>
    <x v="3"/>
    <x v="0"/>
    <x v="0"/>
    <x v="2"/>
    <x v="0"/>
    <x v="8"/>
    <s v="2024-10-21"/>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4734"/>
    <x v="0"/>
    <x v="1"/>
    <x v="0"/>
    <s v="03.03.10"/>
    <x v="8"/>
    <x v="0"/>
    <x v="4"/>
    <s v="Receitas Da Câmara"/>
    <s v="03.03.10"/>
    <s v="Receitas Da Câmara"/>
    <s v="03.03.10"/>
    <x v="42"/>
    <x v="0"/>
    <x v="3"/>
    <x v="3"/>
    <x v="0"/>
    <x v="0"/>
    <x v="2"/>
    <x v="0"/>
    <x v="8"/>
    <s v="2024-10-21"/>
    <x v="3"/>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25"/>
    <x v="4735"/>
    <x v="0"/>
    <x v="1"/>
    <x v="0"/>
    <s v="03.03.10"/>
    <x v="8"/>
    <x v="0"/>
    <x v="4"/>
    <s v="Receitas Da Câmara"/>
    <s v="03.03.10"/>
    <s v="Receitas Da Câmara"/>
    <s v="03.03.10"/>
    <x v="12"/>
    <x v="0"/>
    <x v="3"/>
    <x v="3"/>
    <x v="0"/>
    <x v="0"/>
    <x v="2"/>
    <x v="0"/>
    <x v="8"/>
    <s v="2024-10-21"/>
    <x v="3"/>
    <n v="8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1173"/>
    <x v="4736"/>
    <x v="0"/>
    <x v="1"/>
    <x v="0"/>
    <s v="03.03.10"/>
    <x v="8"/>
    <x v="0"/>
    <x v="4"/>
    <s v="Receitas Da Câmara"/>
    <s v="03.03.10"/>
    <s v="Receitas Da Câmara"/>
    <s v="03.03.10"/>
    <x v="18"/>
    <x v="0"/>
    <x v="0"/>
    <x v="0"/>
    <x v="0"/>
    <x v="0"/>
    <x v="2"/>
    <x v="0"/>
    <x v="8"/>
    <s v="2024-10-21"/>
    <x v="3"/>
    <n v="7117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4737"/>
    <x v="0"/>
    <x v="1"/>
    <x v="0"/>
    <s v="03.03.10"/>
    <x v="8"/>
    <x v="0"/>
    <x v="4"/>
    <s v="Receitas Da Câmara"/>
    <s v="03.03.10"/>
    <s v="Receitas Da Câmara"/>
    <s v="03.03.10"/>
    <x v="19"/>
    <x v="0"/>
    <x v="3"/>
    <x v="6"/>
    <x v="0"/>
    <x v="0"/>
    <x v="2"/>
    <x v="0"/>
    <x v="8"/>
    <s v="2024-10-21"/>
    <x v="3"/>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4738"/>
    <x v="0"/>
    <x v="0"/>
    <x v="0"/>
    <s v="01.25.05.09"/>
    <x v="26"/>
    <x v="3"/>
    <x v="3"/>
    <s v="Saúde"/>
    <s v="01.25.05"/>
    <s v="Saúde"/>
    <s v="01.25.05"/>
    <x v="7"/>
    <x v="0"/>
    <x v="4"/>
    <x v="4"/>
    <x v="0"/>
    <x v="1"/>
    <x v="0"/>
    <x v="0"/>
    <x v="0"/>
    <s v="2024-01-03"/>
    <x v="0"/>
    <n v="500"/>
    <x v="0"/>
    <m/>
    <x v="0"/>
    <m/>
    <x v="592"/>
    <n v="100477557"/>
    <x v="0"/>
    <x v="0"/>
    <s v="Apoio a Consultas de Especialidade e Medicamentos"/>
    <s v="ORI"/>
    <x v="0"/>
    <s v="ACE"/>
    <x v="0"/>
    <x v="0"/>
    <x v="0"/>
    <x v="0"/>
    <x v="0"/>
    <x v="0"/>
    <x v="0"/>
    <x v="0"/>
    <x v="0"/>
    <x v="0"/>
    <x v="0"/>
    <s v="Apoio a Consultas de Especialidade e Medicamentos"/>
    <x v="0"/>
    <x v="0"/>
    <x v="0"/>
    <x v="0"/>
    <x v="1"/>
    <x v="0"/>
    <x v="0"/>
    <x v="0"/>
    <x v="0"/>
    <x v="0"/>
    <x v="0"/>
    <x v="0"/>
    <s v="Apoio para pagamento transporte para realização de exame medico a favor da senhora Manuela Carvalho, conforme anexo."/>
  </r>
  <r>
    <x v="0"/>
    <n v="0"/>
    <n v="0"/>
    <n v="0"/>
    <n v="500"/>
    <x v="4739"/>
    <x v="0"/>
    <x v="0"/>
    <x v="0"/>
    <s v="01.25.05.12"/>
    <x v="10"/>
    <x v="3"/>
    <x v="3"/>
    <s v="Saúde"/>
    <s v="01.25.05"/>
    <s v="Saúde"/>
    <s v="01.25.05"/>
    <x v="7"/>
    <x v="0"/>
    <x v="4"/>
    <x v="4"/>
    <x v="0"/>
    <x v="1"/>
    <x v="0"/>
    <x v="0"/>
    <x v="0"/>
    <s v="2024-01-03"/>
    <x v="0"/>
    <n v="500"/>
    <x v="0"/>
    <m/>
    <x v="0"/>
    <m/>
    <x v="21"/>
    <n v="100391960"/>
    <x v="0"/>
    <x v="0"/>
    <s v="Promoção e Inclusão Social"/>
    <s v="ORI"/>
    <x v="0"/>
    <m/>
    <x v="0"/>
    <x v="0"/>
    <x v="0"/>
    <x v="0"/>
    <x v="0"/>
    <x v="0"/>
    <x v="0"/>
    <x v="0"/>
    <x v="0"/>
    <x v="0"/>
    <x v="0"/>
    <s v="Promoção e Inclusão Social"/>
    <x v="0"/>
    <x v="0"/>
    <x v="0"/>
    <x v="0"/>
    <x v="1"/>
    <x v="0"/>
    <x v="0"/>
    <x v="0"/>
    <x v="0"/>
    <x v="0"/>
    <x v="0"/>
    <x v="0"/>
    <s v="Pagamento para recarregamento de tablete, para trabalhos de cadastro social, conforme proposta em anexo."/>
  </r>
  <r>
    <x v="0"/>
    <n v="0"/>
    <n v="0"/>
    <n v="0"/>
    <n v="1300000"/>
    <x v="4740"/>
    <x v="0"/>
    <x v="0"/>
    <x v="0"/>
    <s v="01.27.04.03"/>
    <x v="4"/>
    <x v="1"/>
    <x v="1"/>
    <s v="Infra-Estruturas e Transportes"/>
    <s v="01.27.04"/>
    <s v="Infra-Estruturas e Transportes"/>
    <s v="01.27.04"/>
    <x v="4"/>
    <x v="0"/>
    <x v="2"/>
    <x v="2"/>
    <x v="0"/>
    <x v="1"/>
    <x v="0"/>
    <x v="0"/>
    <x v="0"/>
    <s v="2024-01-05"/>
    <x v="0"/>
    <n v="1300000"/>
    <x v="0"/>
    <m/>
    <x v="0"/>
    <m/>
    <x v="593"/>
    <n v="100479492"/>
    <x v="0"/>
    <x v="0"/>
    <s v="Plano de emergencia da epoca de chuvas"/>
    <s v="ORI"/>
    <x v="0"/>
    <m/>
    <x v="0"/>
    <x v="0"/>
    <x v="0"/>
    <x v="0"/>
    <x v="0"/>
    <x v="0"/>
    <x v="0"/>
    <x v="0"/>
    <x v="0"/>
    <x v="0"/>
    <x v="0"/>
    <s v="Plano de emergencia da epoca de chuvas"/>
    <x v="0"/>
    <x v="0"/>
    <x v="0"/>
    <x v="0"/>
    <x v="1"/>
    <x v="0"/>
    <x v="0"/>
    <x v="0"/>
    <x v="0"/>
    <x v="0"/>
    <x v="0"/>
    <x v="0"/>
    <s v="Liquidação do contrato  á favor da Empresa Varela Auto Parts Lda, para aquisição de uma maquina pá carregadora, conforme contrato em anexo."/>
  </r>
  <r>
    <x v="1"/>
    <n v="0"/>
    <n v="0"/>
    <n v="0"/>
    <n v="18451"/>
    <x v="4741"/>
    <x v="0"/>
    <x v="0"/>
    <x v="0"/>
    <s v="01.27.02.15"/>
    <x v="25"/>
    <x v="1"/>
    <x v="1"/>
    <s v="Saneamento básico"/>
    <s v="01.27.02"/>
    <s v="Saneamento básico"/>
    <s v="01.27.02"/>
    <x v="46"/>
    <x v="0"/>
    <x v="0"/>
    <x v="0"/>
    <x v="0"/>
    <x v="1"/>
    <x v="1"/>
    <x v="0"/>
    <x v="0"/>
    <s v="2024-01-05"/>
    <x v="0"/>
    <n v="18451"/>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e Felisberto Carvalho Auto, referente a aquisição de combustível, destinados as viaturas afetos ao serviços de transferência de resíduos sólidos urbano para atero sanitário, conforme anexo.  "/>
  </r>
  <r>
    <x v="0"/>
    <n v="0"/>
    <n v="0"/>
    <n v="0"/>
    <n v="17850"/>
    <x v="4742"/>
    <x v="0"/>
    <x v="0"/>
    <x v="0"/>
    <s v="01.25.01.10"/>
    <x v="33"/>
    <x v="3"/>
    <x v="3"/>
    <s v="Educação"/>
    <s v="01.25.01"/>
    <s v="Educação"/>
    <s v="01.25.01"/>
    <x v="4"/>
    <x v="0"/>
    <x v="2"/>
    <x v="2"/>
    <x v="0"/>
    <x v="1"/>
    <x v="0"/>
    <x v="0"/>
    <x v="0"/>
    <s v="2024-01-09"/>
    <x v="0"/>
    <n v="17850"/>
    <x v="0"/>
    <m/>
    <x v="0"/>
    <m/>
    <x v="1"/>
    <n v="100476920"/>
    <x v="0"/>
    <x v="0"/>
    <s v="Transporte escolar"/>
    <s v="ORI"/>
    <x v="0"/>
    <m/>
    <x v="0"/>
    <x v="0"/>
    <x v="0"/>
    <x v="0"/>
    <x v="0"/>
    <x v="0"/>
    <x v="0"/>
    <x v="0"/>
    <x v="0"/>
    <x v="0"/>
    <x v="0"/>
    <s v="Transporte escolar"/>
    <x v="0"/>
    <x v="0"/>
    <x v="0"/>
    <x v="0"/>
    <x v="1"/>
    <x v="0"/>
    <x v="0"/>
    <x v="0"/>
    <x v="0"/>
    <x v="0"/>
    <x v="0"/>
    <x v="0"/>
    <s v="Pagamento a favor de Felisberto Carvalho, pela aquisição de combustiveis destinados as viaturas afetos aos transporte escolar da CMSM, conforme anexo."/>
  </r>
  <r>
    <x v="0"/>
    <n v="0"/>
    <n v="0"/>
    <n v="0"/>
    <n v="13225"/>
    <x v="4743"/>
    <x v="0"/>
    <x v="0"/>
    <x v="0"/>
    <s v="03.16.15"/>
    <x v="0"/>
    <x v="0"/>
    <x v="0"/>
    <s v="Direção Financeira"/>
    <s v="03.16.15"/>
    <s v="Direção Financeira"/>
    <s v="03.16.15"/>
    <x v="41"/>
    <x v="0"/>
    <x v="0"/>
    <x v="1"/>
    <x v="0"/>
    <x v="0"/>
    <x v="0"/>
    <x v="0"/>
    <x v="0"/>
    <s v="2024-01-17"/>
    <x v="0"/>
    <n v="13225"/>
    <x v="0"/>
    <m/>
    <x v="0"/>
    <m/>
    <x v="6"/>
    <n v="100474914"/>
    <x v="0"/>
    <x v="0"/>
    <s v="Direção Financeira"/>
    <s v="ORI"/>
    <x v="0"/>
    <m/>
    <x v="0"/>
    <x v="0"/>
    <x v="0"/>
    <x v="0"/>
    <x v="0"/>
    <x v="0"/>
    <x v="0"/>
    <x v="0"/>
    <x v="0"/>
    <x v="0"/>
    <x v="0"/>
    <s v="Direção Financeira"/>
    <x v="0"/>
    <x v="0"/>
    <x v="0"/>
    <x v="0"/>
    <x v="0"/>
    <x v="0"/>
    <x v="0"/>
    <x v="0"/>
    <x v="0"/>
    <x v="0"/>
    <x v="0"/>
    <x v="0"/>
    <s v="Pagamento a favor da tesouraria Municipal, proveniente de despesas efetuadas com serviços de reparação das viaturas da CMSM, conforme anexo."/>
  </r>
  <r>
    <x v="0"/>
    <n v="0"/>
    <n v="0"/>
    <n v="0"/>
    <n v="407542"/>
    <x v="4744"/>
    <x v="0"/>
    <x v="0"/>
    <x v="0"/>
    <s v="01.27.04.03"/>
    <x v="4"/>
    <x v="1"/>
    <x v="1"/>
    <s v="Infra-Estruturas e Transportes"/>
    <s v="01.27.04"/>
    <s v="Infra-Estruturas e Transportes"/>
    <s v="01.27.04"/>
    <x v="4"/>
    <x v="0"/>
    <x v="2"/>
    <x v="2"/>
    <x v="0"/>
    <x v="1"/>
    <x v="0"/>
    <x v="0"/>
    <x v="0"/>
    <s v="2024-01-22"/>
    <x v="0"/>
    <n v="407542"/>
    <x v="0"/>
    <m/>
    <x v="0"/>
    <m/>
    <x v="6"/>
    <n v="100474914"/>
    <x v="0"/>
    <x v="0"/>
    <s v="Plano de emergencia da epoca de chuvas"/>
    <s v="ORI"/>
    <x v="0"/>
    <m/>
    <x v="0"/>
    <x v="0"/>
    <x v="0"/>
    <x v="0"/>
    <x v="0"/>
    <x v="0"/>
    <x v="0"/>
    <x v="0"/>
    <x v="0"/>
    <x v="0"/>
    <x v="0"/>
    <s v="Plano de emergencia da epoca de chuvas"/>
    <x v="0"/>
    <x v="0"/>
    <x v="0"/>
    <x v="0"/>
    <x v="1"/>
    <x v="0"/>
    <x v="0"/>
    <x v="0"/>
    <x v="0"/>
    <x v="0"/>
    <x v="0"/>
    <x v="0"/>
    <s v="Pagamento salario, de trabalhos realizado no âmbito do Programa Município saudável, durante o mês de Janeiro de 2024, conforme anexo."/>
  </r>
  <r>
    <x v="1"/>
    <n v="0"/>
    <n v="0"/>
    <n v="0"/>
    <n v="63750"/>
    <x v="4745"/>
    <x v="0"/>
    <x v="0"/>
    <x v="0"/>
    <s v="01.27.06.80"/>
    <x v="1"/>
    <x v="1"/>
    <x v="1"/>
    <s v="Requalificação Urbana e habitação"/>
    <s v="01.27.06"/>
    <s v="Requalificação Urbana e habitação"/>
    <s v="01.27.06"/>
    <x v="1"/>
    <x v="0"/>
    <x v="0"/>
    <x v="0"/>
    <x v="0"/>
    <x v="1"/>
    <x v="1"/>
    <x v="0"/>
    <x v="6"/>
    <s v="2024-04-30"/>
    <x v="1"/>
    <n v="63750"/>
    <x v="0"/>
    <m/>
    <x v="0"/>
    <m/>
    <x v="341"/>
    <n v="100479078"/>
    <x v="0"/>
    <x v="0"/>
    <s v="Requalificação Urbana de Veneza"/>
    <s v="ORI"/>
    <x v="0"/>
    <m/>
    <x v="0"/>
    <x v="0"/>
    <x v="0"/>
    <x v="0"/>
    <x v="0"/>
    <x v="0"/>
    <x v="0"/>
    <x v="0"/>
    <x v="0"/>
    <x v="0"/>
    <x v="0"/>
    <s v="Requalificação Urbana de Veneza"/>
    <x v="0"/>
    <x v="0"/>
    <x v="0"/>
    <x v="0"/>
    <x v="1"/>
    <x v="0"/>
    <x v="0"/>
    <x v="0"/>
    <x v="0"/>
    <x v="0"/>
    <x v="0"/>
    <x v="0"/>
    <s v="Pagamento referente a aluguer de betoneira para a construção de murros de drenagem de praia de Veneza, conforme anexo."/>
  </r>
  <r>
    <x v="1"/>
    <n v="0"/>
    <n v="0"/>
    <n v="0"/>
    <n v="299000"/>
    <x v="4746"/>
    <x v="0"/>
    <x v="0"/>
    <x v="0"/>
    <s v="01.27.07.07"/>
    <x v="45"/>
    <x v="1"/>
    <x v="1"/>
    <s v="Requalificação Urbana e Habitação 2"/>
    <s v="01.27.07"/>
    <s v="Requalificação Urbana e Habitação 2"/>
    <s v="01.27.07"/>
    <x v="1"/>
    <x v="0"/>
    <x v="0"/>
    <x v="0"/>
    <x v="0"/>
    <x v="1"/>
    <x v="1"/>
    <x v="0"/>
    <x v="4"/>
    <s v="2024-06-12"/>
    <x v="1"/>
    <n v="299000"/>
    <x v="0"/>
    <m/>
    <x v="0"/>
    <m/>
    <x v="55"/>
    <n v="100478943"/>
    <x v="0"/>
    <x v="0"/>
    <s v="Arrelvamento do campo de Achada Bolanha"/>
    <s v="ORI"/>
    <x v="0"/>
    <s v="ACAB"/>
    <x v="0"/>
    <x v="0"/>
    <x v="0"/>
    <x v="0"/>
    <x v="0"/>
    <x v="0"/>
    <x v="0"/>
    <x v="0"/>
    <x v="0"/>
    <x v="0"/>
    <x v="0"/>
    <s v="Arrelvamento do campo de Achada Bolanha"/>
    <x v="0"/>
    <x v="0"/>
    <x v="0"/>
    <x v="0"/>
    <x v="1"/>
    <x v="0"/>
    <x v="0"/>
    <x v="0"/>
    <x v="0"/>
    <x v="0"/>
    <x v="0"/>
    <x v="0"/>
    <s v="Pagamento  a favor de Comercio, Transporte Construção- M.A LDA, para a aquisição de 206 sacos de cimentos para obras do campo relvado sintético de Manguinho e Achada Bolanha, conforme e cimentos para as obras de construção do campo anexo."/>
  </r>
  <r>
    <x v="0"/>
    <n v="0"/>
    <n v="0"/>
    <n v="0"/>
    <n v="1400"/>
    <x v="4747"/>
    <x v="0"/>
    <x v="0"/>
    <x v="0"/>
    <s v="03.16.23"/>
    <x v="14"/>
    <x v="0"/>
    <x v="0"/>
    <s v="Direção da Educação, Formação Profissional, Emprego"/>
    <s v="03.16.23"/>
    <s v="Direção da Educação, Formação Profissional, Emprego"/>
    <s v="03.16.23"/>
    <x v="3"/>
    <x v="0"/>
    <x v="0"/>
    <x v="1"/>
    <x v="0"/>
    <x v="0"/>
    <x v="0"/>
    <x v="0"/>
    <x v="4"/>
    <s v="2024-06-07"/>
    <x v="1"/>
    <n v="1400"/>
    <x v="0"/>
    <m/>
    <x v="0"/>
    <m/>
    <x v="305"/>
    <n v="100404863"/>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o Sr. Francisco Gomes Cardoso pela sua deslocação em missão de serviço a cidade da Praia no dia 07 de junho de 2024, conforme justificativo em anexo. "/>
  </r>
  <r>
    <x v="1"/>
    <n v="0"/>
    <n v="0"/>
    <n v="0"/>
    <n v="66794"/>
    <x v="4748"/>
    <x v="0"/>
    <x v="0"/>
    <x v="0"/>
    <s v="01.27.06.42"/>
    <x v="22"/>
    <x v="1"/>
    <x v="1"/>
    <s v="Requalificação Urbana e habitação"/>
    <s v="01.27.06"/>
    <s v="Requalificação Urbana e habitação"/>
    <s v="01.27.06"/>
    <x v="1"/>
    <x v="0"/>
    <x v="0"/>
    <x v="0"/>
    <x v="0"/>
    <x v="1"/>
    <x v="1"/>
    <x v="0"/>
    <x v="6"/>
    <s v="2024-04-26"/>
    <x v="1"/>
    <n v="66794"/>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relvado sintético de Manguinho, conforme anexo."/>
  </r>
  <r>
    <x v="1"/>
    <n v="0"/>
    <n v="0"/>
    <n v="0"/>
    <n v="11250"/>
    <x v="4745"/>
    <x v="0"/>
    <x v="0"/>
    <x v="0"/>
    <s v="01.27.06.80"/>
    <x v="1"/>
    <x v="1"/>
    <x v="1"/>
    <s v="Requalificação Urbana e habitação"/>
    <s v="01.27.06"/>
    <s v="Requalificação Urbana e habitação"/>
    <s v="01.27.06"/>
    <x v="1"/>
    <x v="0"/>
    <x v="0"/>
    <x v="0"/>
    <x v="0"/>
    <x v="1"/>
    <x v="1"/>
    <x v="0"/>
    <x v="6"/>
    <s v="2024-04-30"/>
    <x v="1"/>
    <n v="11250"/>
    <x v="0"/>
    <m/>
    <x v="0"/>
    <m/>
    <x v="2"/>
    <n v="100474696"/>
    <x v="0"/>
    <x v="1"/>
    <s v="Requalificação Urbana de Veneza"/>
    <s v="ORI"/>
    <x v="0"/>
    <m/>
    <x v="0"/>
    <x v="0"/>
    <x v="0"/>
    <x v="0"/>
    <x v="0"/>
    <x v="0"/>
    <x v="0"/>
    <x v="0"/>
    <x v="0"/>
    <x v="0"/>
    <x v="0"/>
    <s v="Requalificação Urbana de Veneza"/>
    <x v="0"/>
    <x v="0"/>
    <x v="0"/>
    <x v="0"/>
    <x v="1"/>
    <x v="0"/>
    <x v="0"/>
    <x v="0"/>
    <x v="0"/>
    <x v="0"/>
    <x v="1"/>
    <x v="0"/>
    <s v="Pagamento referente a aluguer de betoneira para a construção de murros de drenagem de praia de Veneza, conforme anexo."/>
  </r>
  <r>
    <x v="1"/>
    <n v="0"/>
    <n v="0"/>
    <n v="0"/>
    <n v="1933"/>
    <x v="4749"/>
    <x v="0"/>
    <x v="0"/>
    <x v="0"/>
    <s v="01.27.06.61"/>
    <x v="34"/>
    <x v="1"/>
    <x v="1"/>
    <s v="Requalificação Urbana e habitação"/>
    <s v="01.27.06"/>
    <s v="Requalificação Urbana e habitação"/>
    <s v="01.27.06"/>
    <x v="1"/>
    <x v="0"/>
    <x v="0"/>
    <x v="0"/>
    <x v="0"/>
    <x v="1"/>
    <x v="1"/>
    <x v="0"/>
    <x v="4"/>
    <s v="2024-06-28"/>
    <x v="1"/>
    <n v="1933"/>
    <x v="0"/>
    <m/>
    <x v="0"/>
    <m/>
    <x v="2"/>
    <n v="100474696"/>
    <x v="0"/>
    <x v="1"/>
    <s v="Requalificação Urbana de Ponta Verde"/>
    <s v="ORI"/>
    <x v="0"/>
    <s v="PVR"/>
    <x v="0"/>
    <x v="0"/>
    <x v="0"/>
    <x v="0"/>
    <x v="0"/>
    <x v="0"/>
    <x v="0"/>
    <x v="0"/>
    <x v="0"/>
    <x v="0"/>
    <x v="0"/>
    <s v="Requalificação Urbana de Ponta Verde"/>
    <x v="0"/>
    <x v="0"/>
    <x v="0"/>
    <x v="0"/>
    <x v="1"/>
    <x v="0"/>
    <x v="0"/>
    <x v="0"/>
    <x v="0"/>
    <x v="0"/>
    <x v="1"/>
    <x v="0"/>
    <s v=" Pagamento a favor do Sr. Marcelo Tavares Gomes Borges, referente a prestação de serviços de calcetamento na localidade de Achada Monte, no âmbito dos trabalhos da requalificação de Brufa-Ponta Verde, conforme anexo.   "/>
  </r>
  <r>
    <x v="1"/>
    <n v="0"/>
    <n v="0"/>
    <n v="0"/>
    <n v="10955"/>
    <x v="4749"/>
    <x v="0"/>
    <x v="0"/>
    <x v="0"/>
    <s v="01.27.06.61"/>
    <x v="34"/>
    <x v="1"/>
    <x v="1"/>
    <s v="Requalificação Urbana e habitação"/>
    <s v="01.27.06"/>
    <s v="Requalificação Urbana e habitação"/>
    <s v="01.27.06"/>
    <x v="1"/>
    <x v="0"/>
    <x v="0"/>
    <x v="0"/>
    <x v="0"/>
    <x v="1"/>
    <x v="1"/>
    <x v="0"/>
    <x v="4"/>
    <s v="2024-06-28"/>
    <x v="1"/>
    <n v="10955"/>
    <x v="0"/>
    <m/>
    <x v="0"/>
    <m/>
    <x v="594"/>
    <n v="100479680"/>
    <x v="0"/>
    <x v="0"/>
    <s v="Requalificação Urbana de Ponta Verde"/>
    <s v="ORI"/>
    <x v="0"/>
    <s v="PVR"/>
    <x v="0"/>
    <x v="0"/>
    <x v="0"/>
    <x v="0"/>
    <x v="0"/>
    <x v="0"/>
    <x v="0"/>
    <x v="0"/>
    <x v="0"/>
    <x v="0"/>
    <x v="0"/>
    <s v="Requalificação Urbana de Ponta Verde"/>
    <x v="0"/>
    <x v="0"/>
    <x v="0"/>
    <x v="0"/>
    <x v="1"/>
    <x v="0"/>
    <x v="0"/>
    <x v="0"/>
    <x v="0"/>
    <x v="0"/>
    <x v="0"/>
    <x v="0"/>
    <s v=" Pagamento a favor do Sr. Marcelo Tavares Gomes Borges, referente a prestação de serviços de calcetamento na localidade de Achada Monte, no âmbito dos trabalhos da requalificação de Brufa-Ponta Verde, conforme anexo.   "/>
  </r>
  <r>
    <x v="0"/>
    <n v="0"/>
    <n v="0"/>
    <n v="0"/>
    <n v="1200"/>
    <x v="4750"/>
    <x v="0"/>
    <x v="1"/>
    <x v="0"/>
    <s v="03.03.10"/>
    <x v="8"/>
    <x v="0"/>
    <x v="4"/>
    <s v="Receitas Da Câmara"/>
    <s v="03.03.10"/>
    <s v="Receitas Da Câmara"/>
    <s v="03.03.10"/>
    <x v="6"/>
    <x v="0"/>
    <x v="3"/>
    <x v="3"/>
    <x v="0"/>
    <x v="0"/>
    <x v="2"/>
    <x v="0"/>
    <x v="9"/>
    <s v="2024-07-04"/>
    <x v="2"/>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00"/>
    <x v="4751"/>
    <x v="0"/>
    <x v="1"/>
    <x v="0"/>
    <s v="03.03.10"/>
    <x v="8"/>
    <x v="0"/>
    <x v="4"/>
    <s v="Receitas Da Câmara"/>
    <s v="03.03.10"/>
    <s v="Receitas Da Câmara"/>
    <s v="03.03.10"/>
    <x v="11"/>
    <x v="0"/>
    <x v="0"/>
    <x v="5"/>
    <x v="0"/>
    <x v="0"/>
    <x v="2"/>
    <x v="0"/>
    <x v="9"/>
    <s v="2024-07-04"/>
    <x v="2"/>
    <n v="5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80"/>
    <x v="4752"/>
    <x v="0"/>
    <x v="1"/>
    <x v="0"/>
    <s v="03.03.10"/>
    <x v="8"/>
    <x v="0"/>
    <x v="4"/>
    <s v="Receitas Da Câmara"/>
    <s v="03.03.10"/>
    <s v="Receitas Da Câmara"/>
    <s v="03.03.10"/>
    <x v="19"/>
    <x v="0"/>
    <x v="3"/>
    <x v="6"/>
    <x v="0"/>
    <x v="0"/>
    <x v="2"/>
    <x v="0"/>
    <x v="9"/>
    <s v="2024-07-04"/>
    <x v="2"/>
    <n v="6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4753"/>
    <x v="0"/>
    <x v="1"/>
    <x v="0"/>
    <s v="03.03.10"/>
    <x v="8"/>
    <x v="0"/>
    <x v="4"/>
    <s v="Receitas Da Câmara"/>
    <s v="03.03.10"/>
    <s v="Receitas Da Câmara"/>
    <s v="03.03.10"/>
    <x v="17"/>
    <x v="0"/>
    <x v="3"/>
    <x v="3"/>
    <x v="0"/>
    <x v="0"/>
    <x v="2"/>
    <x v="0"/>
    <x v="9"/>
    <s v="2024-07-04"/>
    <x v="2"/>
    <n v="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4754"/>
    <x v="0"/>
    <x v="1"/>
    <x v="0"/>
    <s v="03.03.10"/>
    <x v="8"/>
    <x v="0"/>
    <x v="4"/>
    <s v="Receitas Da Câmara"/>
    <s v="03.03.10"/>
    <s v="Receitas Da Câmara"/>
    <s v="03.03.10"/>
    <x v="76"/>
    <x v="0"/>
    <x v="3"/>
    <x v="7"/>
    <x v="0"/>
    <x v="0"/>
    <x v="2"/>
    <x v="0"/>
    <x v="9"/>
    <s v="2024-07-04"/>
    <x v="2"/>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405"/>
    <x v="4755"/>
    <x v="0"/>
    <x v="1"/>
    <x v="0"/>
    <s v="03.03.10"/>
    <x v="8"/>
    <x v="0"/>
    <x v="4"/>
    <s v="Receitas Da Câmara"/>
    <s v="03.03.10"/>
    <s v="Receitas Da Câmara"/>
    <s v="03.03.10"/>
    <x v="18"/>
    <x v="0"/>
    <x v="0"/>
    <x v="0"/>
    <x v="0"/>
    <x v="0"/>
    <x v="2"/>
    <x v="0"/>
    <x v="9"/>
    <s v="2024-07-04"/>
    <x v="2"/>
    <n v="494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
    <x v="4756"/>
    <x v="0"/>
    <x v="1"/>
    <x v="0"/>
    <s v="03.03.10"/>
    <x v="8"/>
    <x v="0"/>
    <x v="4"/>
    <s v="Receitas Da Câmara"/>
    <s v="03.03.10"/>
    <s v="Receitas Da Câmara"/>
    <s v="03.03.10"/>
    <x v="8"/>
    <x v="0"/>
    <x v="3"/>
    <x v="3"/>
    <x v="0"/>
    <x v="0"/>
    <x v="2"/>
    <x v="0"/>
    <x v="9"/>
    <s v="2024-07-04"/>
    <x v="2"/>
    <n v="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4757"/>
    <x v="0"/>
    <x v="1"/>
    <x v="0"/>
    <s v="03.03.10"/>
    <x v="8"/>
    <x v="0"/>
    <x v="4"/>
    <s v="Receitas Da Câmara"/>
    <s v="03.03.10"/>
    <s v="Receitas Da Câmara"/>
    <s v="03.03.10"/>
    <x v="10"/>
    <x v="0"/>
    <x v="3"/>
    <x v="3"/>
    <x v="0"/>
    <x v="0"/>
    <x v="2"/>
    <x v="0"/>
    <x v="9"/>
    <s v="2024-07-04"/>
    <x v="2"/>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66"/>
    <x v="4758"/>
    <x v="0"/>
    <x v="1"/>
    <x v="0"/>
    <s v="03.03.10"/>
    <x v="8"/>
    <x v="0"/>
    <x v="4"/>
    <s v="Receitas Da Câmara"/>
    <s v="03.03.10"/>
    <s v="Receitas Da Câmara"/>
    <s v="03.03.10"/>
    <x v="9"/>
    <x v="0"/>
    <x v="3"/>
    <x v="3"/>
    <x v="0"/>
    <x v="0"/>
    <x v="2"/>
    <x v="0"/>
    <x v="9"/>
    <s v="2024-07-04"/>
    <x v="2"/>
    <n v="51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0"/>
    <x v="4759"/>
    <x v="0"/>
    <x v="0"/>
    <x v="0"/>
    <s v="01.25.05.12"/>
    <x v="10"/>
    <x v="3"/>
    <x v="3"/>
    <s v="Saúde"/>
    <s v="01.25.05"/>
    <s v="Saúde"/>
    <s v="01.25.05"/>
    <x v="7"/>
    <x v="0"/>
    <x v="4"/>
    <x v="4"/>
    <x v="0"/>
    <x v="1"/>
    <x v="0"/>
    <x v="0"/>
    <x v="9"/>
    <s v="2024-07-10"/>
    <x v="2"/>
    <n v="10000"/>
    <x v="0"/>
    <m/>
    <x v="0"/>
    <m/>
    <x v="211"/>
    <n v="100476946"/>
    <x v="0"/>
    <x v="0"/>
    <s v="Promoção e Inclusão Social"/>
    <s v="ORI"/>
    <x v="0"/>
    <m/>
    <x v="0"/>
    <x v="0"/>
    <x v="0"/>
    <x v="0"/>
    <x v="0"/>
    <x v="0"/>
    <x v="0"/>
    <x v="0"/>
    <x v="0"/>
    <x v="0"/>
    <x v="0"/>
    <s v="Promoção e Inclusão Social"/>
    <x v="0"/>
    <x v="0"/>
    <x v="0"/>
    <x v="0"/>
    <x v="1"/>
    <x v="0"/>
    <x v="0"/>
    <x v="0"/>
    <x v="0"/>
    <x v="0"/>
    <x v="0"/>
    <x v="0"/>
    <s v="Apoio  referente ao pagamento da  divida de religação de água na habitação da Sra. Maria Tereza Furtado, conforme anexo."/>
  </r>
  <r>
    <x v="0"/>
    <n v="0"/>
    <n v="0"/>
    <n v="0"/>
    <n v="8600"/>
    <x v="4760"/>
    <x v="0"/>
    <x v="1"/>
    <x v="0"/>
    <s v="03.03.10"/>
    <x v="8"/>
    <x v="0"/>
    <x v="4"/>
    <s v="Receitas Da Câmara"/>
    <s v="03.03.10"/>
    <s v="Receitas Da Câmara"/>
    <s v="03.03.10"/>
    <x v="11"/>
    <x v="0"/>
    <x v="0"/>
    <x v="5"/>
    <x v="0"/>
    <x v="0"/>
    <x v="2"/>
    <x v="0"/>
    <x v="9"/>
    <s v="2024-07-09"/>
    <x v="2"/>
    <n v="8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
    <x v="4761"/>
    <x v="0"/>
    <x v="1"/>
    <x v="0"/>
    <s v="03.03.10"/>
    <x v="8"/>
    <x v="0"/>
    <x v="4"/>
    <s v="Receitas Da Câmara"/>
    <s v="03.03.10"/>
    <s v="Receitas Da Câmara"/>
    <s v="03.03.10"/>
    <x v="8"/>
    <x v="0"/>
    <x v="3"/>
    <x v="3"/>
    <x v="0"/>
    <x v="0"/>
    <x v="2"/>
    <x v="0"/>
    <x v="9"/>
    <s v="2024-07-09"/>
    <x v="2"/>
    <n v="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20"/>
    <x v="4762"/>
    <x v="0"/>
    <x v="1"/>
    <x v="0"/>
    <s v="03.03.10"/>
    <x v="8"/>
    <x v="0"/>
    <x v="4"/>
    <s v="Receitas Da Câmara"/>
    <s v="03.03.10"/>
    <s v="Receitas Da Câmara"/>
    <s v="03.03.10"/>
    <x v="6"/>
    <x v="0"/>
    <x v="3"/>
    <x v="3"/>
    <x v="0"/>
    <x v="0"/>
    <x v="2"/>
    <x v="0"/>
    <x v="9"/>
    <s v="2024-07-09"/>
    <x v="2"/>
    <n v="35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
    <x v="4763"/>
    <x v="0"/>
    <x v="1"/>
    <x v="0"/>
    <s v="03.03.10"/>
    <x v="8"/>
    <x v="0"/>
    <x v="4"/>
    <s v="Receitas Da Câmara"/>
    <s v="03.03.10"/>
    <s v="Receitas Da Câmara"/>
    <s v="03.03.10"/>
    <x v="22"/>
    <x v="0"/>
    <x v="3"/>
    <x v="7"/>
    <x v="0"/>
    <x v="0"/>
    <x v="2"/>
    <x v="0"/>
    <x v="9"/>
    <s v="2024-07-09"/>
    <x v="2"/>
    <n v="5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5422"/>
    <x v="4764"/>
    <x v="0"/>
    <x v="1"/>
    <x v="0"/>
    <s v="03.03.10"/>
    <x v="8"/>
    <x v="0"/>
    <x v="4"/>
    <s v="Receitas Da Câmara"/>
    <s v="03.03.10"/>
    <s v="Receitas Da Câmara"/>
    <s v="03.03.10"/>
    <x v="18"/>
    <x v="0"/>
    <x v="0"/>
    <x v="0"/>
    <x v="0"/>
    <x v="0"/>
    <x v="2"/>
    <x v="0"/>
    <x v="9"/>
    <s v="2024-07-09"/>
    <x v="2"/>
    <n v="8542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4765"/>
    <x v="0"/>
    <x v="1"/>
    <x v="0"/>
    <s v="03.03.10"/>
    <x v="8"/>
    <x v="0"/>
    <x v="4"/>
    <s v="Receitas Da Câmara"/>
    <s v="03.03.10"/>
    <s v="Receitas Da Câmara"/>
    <s v="03.03.10"/>
    <x v="17"/>
    <x v="0"/>
    <x v="3"/>
    <x v="3"/>
    <x v="0"/>
    <x v="0"/>
    <x v="2"/>
    <x v="0"/>
    <x v="9"/>
    <s v="2024-07-09"/>
    <x v="2"/>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980"/>
    <x v="4766"/>
    <x v="0"/>
    <x v="1"/>
    <x v="0"/>
    <s v="03.03.10"/>
    <x v="8"/>
    <x v="0"/>
    <x v="4"/>
    <s v="Receitas Da Câmara"/>
    <s v="03.03.10"/>
    <s v="Receitas Da Câmara"/>
    <s v="03.03.10"/>
    <x v="13"/>
    <x v="0"/>
    <x v="3"/>
    <x v="3"/>
    <x v="0"/>
    <x v="0"/>
    <x v="2"/>
    <x v="0"/>
    <x v="9"/>
    <s v="2024-07-09"/>
    <x v="2"/>
    <n v="109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1"/>
    <x v="4767"/>
    <x v="0"/>
    <x v="1"/>
    <x v="0"/>
    <s v="03.03.10"/>
    <x v="8"/>
    <x v="0"/>
    <x v="4"/>
    <s v="Receitas Da Câmara"/>
    <s v="03.03.10"/>
    <s v="Receitas Da Câmara"/>
    <s v="03.03.10"/>
    <x v="23"/>
    <x v="0"/>
    <x v="3"/>
    <x v="7"/>
    <x v="0"/>
    <x v="0"/>
    <x v="2"/>
    <x v="0"/>
    <x v="9"/>
    <s v="2024-07-09"/>
    <x v="2"/>
    <n v="16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25"/>
    <x v="4768"/>
    <x v="0"/>
    <x v="1"/>
    <x v="0"/>
    <s v="03.03.10"/>
    <x v="8"/>
    <x v="0"/>
    <x v="4"/>
    <s v="Receitas Da Câmara"/>
    <s v="03.03.10"/>
    <s v="Receitas Da Câmara"/>
    <s v="03.03.10"/>
    <x v="10"/>
    <x v="0"/>
    <x v="3"/>
    <x v="3"/>
    <x v="0"/>
    <x v="0"/>
    <x v="2"/>
    <x v="0"/>
    <x v="9"/>
    <s v="2024-07-09"/>
    <x v="2"/>
    <n v="152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79770"/>
    <x v="4769"/>
    <x v="0"/>
    <x v="0"/>
    <x v="0"/>
    <s v="01.28.01.08"/>
    <x v="15"/>
    <x v="4"/>
    <x v="5"/>
    <s v="Habitação Social"/>
    <s v="01.28.01"/>
    <s v="Habitação Social"/>
    <s v="01.28.01"/>
    <x v="1"/>
    <x v="0"/>
    <x v="0"/>
    <x v="0"/>
    <x v="0"/>
    <x v="1"/>
    <x v="1"/>
    <x v="0"/>
    <x v="9"/>
    <s v="2024-07-11"/>
    <x v="2"/>
    <n v="279770"/>
    <x v="0"/>
    <m/>
    <x v="0"/>
    <m/>
    <x v="102"/>
    <n v="100475220"/>
    <x v="0"/>
    <x v="0"/>
    <s v="Habitações Sociais"/>
    <s v="ORI"/>
    <x v="0"/>
    <s v="HS"/>
    <x v="0"/>
    <x v="0"/>
    <x v="0"/>
    <x v="0"/>
    <x v="0"/>
    <x v="0"/>
    <x v="0"/>
    <x v="0"/>
    <x v="0"/>
    <x v="0"/>
    <x v="0"/>
    <s v="Habitações Sociais"/>
    <x v="0"/>
    <x v="0"/>
    <x v="0"/>
    <x v="0"/>
    <x v="1"/>
    <x v="0"/>
    <x v="0"/>
    <x v="0"/>
    <x v="0"/>
    <x v="0"/>
    <x v="0"/>
    <x v="0"/>
    <s v="Pagamento referente a aquisição de matérias de construção de casa de banho das Beneficiarias Maria Landim, Benedita Pereira, Elsa Semedo, Maria Isabel dos Reis, Monica de Carvalho, Bernarda de Carvalho, conforme anexo."/>
  </r>
  <r>
    <x v="0"/>
    <n v="0"/>
    <n v="0"/>
    <n v="0"/>
    <n v="1350"/>
    <x v="4770"/>
    <x v="0"/>
    <x v="1"/>
    <x v="0"/>
    <s v="80.02.01"/>
    <x v="2"/>
    <x v="2"/>
    <x v="2"/>
    <s v="Retenções Iur"/>
    <s v="80.02.01"/>
    <s v="Retenções Iur"/>
    <s v="80.02.01"/>
    <x v="2"/>
    <x v="0"/>
    <x v="1"/>
    <x v="0"/>
    <x v="1"/>
    <x v="2"/>
    <x v="2"/>
    <x v="0"/>
    <x v="4"/>
    <s v="2024-06-13"/>
    <x v="1"/>
    <n v="1350"/>
    <x v="0"/>
    <m/>
    <x v="0"/>
    <m/>
    <x v="2"/>
    <n v="100474696"/>
    <x v="0"/>
    <x v="0"/>
    <s v="Retenções Iur"/>
    <s v="ORI"/>
    <x v="0"/>
    <s v="RIUR"/>
    <x v="0"/>
    <x v="0"/>
    <x v="0"/>
    <x v="0"/>
    <x v="0"/>
    <x v="0"/>
    <x v="0"/>
    <x v="0"/>
    <x v="0"/>
    <x v="0"/>
    <x v="0"/>
    <s v="Retenções Iur"/>
    <x v="0"/>
    <x v="0"/>
    <x v="0"/>
    <x v="0"/>
    <x v="2"/>
    <x v="0"/>
    <x v="0"/>
    <x v="0"/>
    <x v="0"/>
    <x v="1"/>
    <x v="0"/>
    <x v="0"/>
    <s v="RETENCAO OT"/>
  </r>
  <r>
    <x v="0"/>
    <n v="0"/>
    <n v="0"/>
    <n v="0"/>
    <n v="4800"/>
    <x v="4771"/>
    <x v="0"/>
    <x v="0"/>
    <x v="0"/>
    <s v="03.16.15"/>
    <x v="0"/>
    <x v="0"/>
    <x v="0"/>
    <s v="Direção Financeira"/>
    <s v="03.16.15"/>
    <s v="Direção Financeira"/>
    <s v="03.16.15"/>
    <x v="3"/>
    <x v="0"/>
    <x v="0"/>
    <x v="1"/>
    <x v="0"/>
    <x v="0"/>
    <x v="0"/>
    <x v="0"/>
    <x v="9"/>
    <s v="2024-07-16"/>
    <x v="2"/>
    <n v="4800"/>
    <x v="0"/>
    <m/>
    <x v="0"/>
    <m/>
    <x v="26"/>
    <n v="100458633"/>
    <x v="0"/>
    <x v="0"/>
    <s v="Direção Financeira"/>
    <s v="ORI"/>
    <x v="0"/>
    <m/>
    <x v="0"/>
    <x v="0"/>
    <x v="0"/>
    <x v="0"/>
    <x v="0"/>
    <x v="0"/>
    <x v="0"/>
    <x v="0"/>
    <x v="0"/>
    <x v="0"/>
    <x v="0"/>
    <s v="Direção Financeira"/>
    <x v="0"/>
    <x v="0"/>
    <x v="0"/>
    <x v="0"/>
    <x v="0"/>
    <x v="0"/>
    <x v="0"/>
    <x v="0"/>
    <x v="0"/>
    <x v="0"/>
    <x v="0"/>
    <x v="0"/>
    <s v="Ajuda de custo a favor do senhor Joaquim Lino Tavares, pela sua  deslocação a Tarrafal nos dias 14 e 15 de julho e a Praia nos dias 06 e 07 de julho de 2024, em missão oficial de serviço, conforme anexo."/>
  </r>
  <r>
    <x v="0"/>
    <n v="0"/>
    <n v="0"/>
    <n v="0"/>
    <n v="8600"/>
    <x v="4772"/>
    <x v="0"/>
    <x v="0"/>
    <x v="0"/>
    <s v="03.16.15"/>
    <x v="0"/>
    <x v="0"/>
    <x v="0"/>
    <s v="Direção Financeira"/>
    <s v="03.16.15"/>
    <s v="Direção Financeira"/>
    <s v="03.16.15"/>
    <x v="33"/>
    <x v="0"/>
    <x v="0"/>
    <x v="0"/>
    <x v="0"/>
    <x v="0"/>
    <x v="0"/>
    <x v="0"/>
    <x v="9"/>
    <s v="2024-07-18"/>
    <x v="2"/>
    <n v="8600"/>
    <x v="0"/>
    <m/>
    <x v="0"/>
    <m/>
    <x v="90"/>
    <n v="100392191"/>
    <x v="0"/>
    <x v="0"/>
    <s v="Direção Financeira"/>
    <s v="ORI"/>
    <x v="0"/>
    <m/>
    <x v="0"/>
    <x v="0"/>
    <x v="0"/>
    <x v="0"/>
    <x v="0"/>
    <x v="0"/>
    <x v="0"/>
    <x v="0"/>
    <x v="0"/>
    <x v="0"/>
    <x v="0"/>
    <s v="Direção Financeira"/>
    <x v="0"/>
    <x v="0"/>
    <x v="0"/>
    <x v="0"/>
    <x v="0"/>
    <x v="0"/>
    <x v="0"/>
    <x v="0"/>
    <x v="0"/>
    <x v="0"/>
    <x v="0"/>
    <x v="0"/>
    <s v="Pagamento referente a aquisição de 2 (dois) Toner HP laser Tank 153X para Balção Único de atendimento  da CMSM, conforme anexo."/>
  </r>
  <r>
    <x v="0"/>
    <n v="0"/>
    <n v="0"/>
    <n v="0"/>
    <n v="65500"/>
    <x v="4773"/>
    <x v="0"/>
    <x v="0"/>
    <x v="0"/>
    <s v="01.28.03.06"/>
    <x v="9"/>
    <x v="4"/>
    <x v="5"/>
    <s v="Proteção Social"/>
    <s v="01.28.03"/>
    <s v="Proteção Social"/>
    <s v="01.28.03"/>
    <x v="4"/>
    <x v="0"/>
    <x v="2"/>
    <x v="2"/>
    <x v="0"/>
    <x v="1"/>
    <x v="0"/>
    <x v="0"/>
    <x v="9"/>
    <s v="2024-07-23"/>
    <x v="2"/>
    <n v="65500"/>
    <x v="0"/>
    <m/>
    <x v="0"/>
    <m/>
    <x v="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referente ao mês de julho de 2024, conforme anexo."/>
  </r>
  <r>
    <x v="0"/>
    <n v="0"/>
    <n v="0"/>
    <n v="0"/>
    <n v="63997"/>
    <x v="4774"/>
    <x v="0"/>
    <x v="1"/>
    <x v="0"/>
    <s v="03.03.10"/>
    <x v="8"/>
    <x v="0"/>
    <x v="4"/>
    <s v="Receitas Da Câmara"/>
    <s v="03.03.10"/>
    <s v="Receitas Da Câmara"/>
    <s v="03.03.10"/>
    <x v="18"/>
    <x v="0"/>
    <x v="0"/>
    <x v="0"/>
    <x v="0"/>
    <x v="0"/>
    <x v="2"/>
    <x v="0"/>
    <x v="9"/>
    <s v="2024-07-23"/>
    <x v="2"/>
    <n v="6399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300"/>
    <x v="4775"/>
    <x v="0"/>
    <x v="1"/>
    <x v="0"/>
    <s v="03.03.10"/>
    <x v="8"/>
    <x v="0"/>
    <x v="4"/>
    <s v="Receitas Da Câmara"/>
    <s v="03.03.10"/>
    <s v="Receitas Da Câmara"/>
    <s v="03.03.10"/>
    <x v="11"/>
    <x v="0"/>
    <x v="0"/>
    <x v="5"/>
    <x v="0"/>
    <x v="0"/>
    <x v="2"/>
    <x v="0"/>
    <x v="9"/>
    <s v="2024-07-23"/>
    <x v="2"/>
    <n v="4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0"/>
    <x v="4776"/>
    <x v="0"/>
    <x v="1"/>
    <x v="0"/>
    <s v="03.03.10"/>
    <x v="8"/>
    <x v="0"/>
    <x v="4"/>
    <s v="Receitas Da Câmara"/>
    <s v="03.03.10"/>
    <s v="Receitas Da Câmara"/>
    <s v="03.03.10"/>
    <x v="8"/>
    <x v="0"/>
    <x v="3"/>
    <x v="3"/>
    <x v="0"/>
    <x v="0"/>
    <x v="2"/>
    <x v="0"/>
    <x v="9"/>
    <s v="2024-07-23"/>
    <x v="2"/>
    <n v="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626"/>
    <x v="4777"/>
    <x v="0"/>
    <x v="1"/>
    <x v="0"/>
    <s v="03.03.10"/>
    <x v="8"/>
    <x v="0"/>
    <x v="4"/>
    <s v="Receitas Da Câmara"/>
    <s v="03.03.10"/>
    <s v="Receitas Da Câmara"/>
    <s v="03.03.10"/>
    <x v="9"/>
    <x v="0"/>
    <x v="3"/>
    <x v="3"/>
    <x v="0"/>
    <x v="0"/>
    <x v="2"/>
    <x v="0"/>
    <x v="9"/>
    <s v="2024-07-23"/>
    <x v="2"/>
    <n v="1362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25"/>
    <x v="4778"/>
    <x v="0"/>
    <x v="1"/>
    <x v="0"/>
    <s v="03.03.10"/>
    <x v="8"/>
    <x v="0"/>
    <x v="4"/>
    <s v="Receitas Da Câmara"/>
    <s v="03.03.10"/>
    <s v="Receitas Da Câmara"/>
    <s v="03.03.10"/>
    <x v="25"/>
    <x v="0"/>
    <x v="3"/>
    <x v="3"/>
    <x v="0"/>
    <x v="0"/>
    <x v="2"/>
    <x v="0"/>
    <x v="9"/>
    <s v="2024-07-23"/>
    <x v="2"/>
    <n v="8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725"/>
    <x v="4779"/>
    <x v="0"/>
    <x v="1"/>
    <x v="0"/>
    <s v="03.03.10"/>
    <x v="8"/>
    <x v="0"/>
    <x v="4"/>
    <s v="Receitas Da Câmara"/>
    <s v="03.03.10"/>
    <s v="Receitas Da Câmara"/>
    <s v="03.03.10"/>
    <x v="12"/>
    <x v="0"/>
    <x v="3"/>
    <x v="3"/>
    <x v="0"/>
    <x v="0"/>
    <x v="2"/>
    <x v="0"/>
    <x v="9"/>
    <s v="2024-07-23"/>
    <x v="2"/>
    <n v="707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4780"/>
    <x v="0"/>
    <x v="1"/>
    <x v="0"/>
    <s v="03.03.10"/>
    <x v="8"/>
    <x v="0"/>
    <x v="4"/>
    <s v="Receitas Da Câmara"/>
    <s v="03.03.10"/>
    <s v="Receitas Da Câmara"/>
    <s v="03.03.10"/>
    <x v="42"/>
    <x v="0"/>
    <x v="3"/>
    <x v="3"/>
    <x v="0"/>
    <x v="0"/>
    <x v="2"/>
    <x v="0"/>
    <x v="9"/>
    <s v="2024-07-23"/>
    <x v="2"/>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110"/>
    <x v="4781"/>
    <x v="0"/>
    <x v="1"/>
    <x v="0"/>
    <s v="03.03.10"/>
    <x v="8"/>
    <x v="0"/>
    <x v="4"/>
    <s v="Receitas Da Câmara"/>
    <s v="03.03.10"/>
    <s v="Receitas Da Câmara"/>
    <s v="03.03.10"/>
    <x v="10"/>
    <x v="0"/>
    <x v="3"/>
    <x v="3"/>
    <x v="0"/>
    <x v="0"/>
    <x v="2"/>
    <x v="0"/>
    <x v="9"/>
    <s v="2024-07-23"/>
    <x v="2"/>
    <n v="91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40"/>
    <x v="4782"/>
    <x v="0"/>
    <x v="1"/>
    <x v="0"/>
    <s v="03.03.10"/>
    <x v="8"/>
    <x v="0"/>
    <x v="4"/>
    <s v="Receitas Da Câmara"/>
    <s v="03.03.10"/>
    <s v="Receitas Da Câmara"/>
    <s v="03.03.10"/>
    <x v="26"/>
    <x v="0"/>
    <x v="3"/>
    <x v="3"/>
    <x v="0"/>
    <x v="0"/>
    <x v="2"/>
    <x v="0"/>
    <x v="9"/>
    <s v="2024-07-23"/>
    <x v="2"/>
    <n v="1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00"/>
    <x v="4783"/>
    <x v="0"/>
    <x v="1"/>
    <x v="0"/>
    <s v="03.03.10"/>
    <x v="8"/>
    <x v="0"/>
    <x v="4"/>
    <s v="Receitas Da Câmara"/>
    <s v="03.03.10"/>
    <s v="Receitas Da Câmara"/>
    <s v="03.03.10"/>
    <x v="20"/>
    <x v="0"/>
    <x v="3"/>
    <x v="3"/>
    <x v="0"/>
    <x v="0"/>
    <x v="2"/>
    <x v="0"/>
    <x v="9"/>
    <s v="2024-07-23"/>
    <x v="2"/>
    <n v="5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4784"/>
    <x v="0"/>
    <x v="1"/>
    <x v="0"/>
    <s v="03.03.10"/>
    <x v="8"/>
    <x v="0"/>
    <x v="4"/>
    <s v="Receitas Da Câmara"/>
    <s v="03.03.10"/>
    <s v="Receitas Da Câmara"/>
    <s v="03.03.10"/>
    <x v="19"/>
    <x v="0"/>
    <x v="3"/>
    <x v="6"/>
    <x v="0"/>
    <x v="0"/>
    <x v="2"/>
    <x v="0"/>
    <x v="9"/>
    <s v="2024-07-23"/>
    <x v="2"/>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70"/>
    <x v="4785"/>
    <x v="0"/>
    <x v="1"/>
    <x v="0"/>
    <s v="03.03.10"/>
    <x v="8"/>
    <x v="0"/>
    <x v="4"/>
    <s v="Receitas Da Câmara"/>
    <s v="03.03.10"/>
    <s v="Receitas Da Câmara"/>
    <s v="03.03.10"/>
    <x v="13"/>
    <x v="0"/>
    <x v="3"/>
    <x v="3"/>
    <x v="0"/>
    <x v="0"/>
    <x v="2"/>
    <x v="0"/>
    <x v="9"/>
    <s v="2024-07-23"/>
    <x v="2"/>
    <n v="52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750"/>
    <x v="4786"/>
    <x v="0"/>
    <x v="1"/>
    <x v="0"/>
    <s v="03.03.10"/>
    <x v="8"/>
    <x v="0"/>
    <x v="4"/>
    <s v="Receitas Da Câmara"/>
    <s v="03.03.10"/>
    <s v="Receitas Da Câmara"/>
    <s v="03.03.10"/>
    <x v="6"/>
    <x v="0"/>
    <x v="3"/>
    <x v="3"/>
    <x v="0"/>
    <x v="0"/>
    <x v="2"/>
    <x v="0"/>
    <x v="9"/>
    <s v="2024-07-23"/>
    <x v="2"/>
    <n v="9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90"/>
    <x v="4787"/>
    <x v="0"/>
    <x v="1"/>
    <x v="0"/>
    <s v="03.03.10"/>
    <x v="8"/>
    <x v="0"/>
    <x v="4"/>
    <s v="Receitas Da Câmara"/>
    <s v="03.03.10"/>
    <s v="Receitas Da Câmara"/>
    <s v="03.03.10"/>
    <x v="17"/>
    <x v="0"/>
    <x v="3"/>
    <x v="3"/>
    <x v="0"/>
    <x v="0"/>
    <x v="2"/>
    <x v="0"/>
    <x v="9"/>
    <s v="2024-07-23"/>
    <x v="2"/>
    <n v="41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4788"/>
    <x v="0"/>
    <x v="0"/>
    <x v="0"/>
    <s v="03.16.15"/>
    <x v="0"/>
    <x v="0"/>
    <x v="0"/>
    <s v="Direção Financeira"/>
    <s v="03.16.15"/>
    <s v="Direção Financeira"/>
    <s v="03.16.15"/>
    <x v="3"/>
    <x v="0"/>
    <x v="0"/>
    <x v="1"/>
    <x v="0"/>
    <x v="0"/>
    <x v="0"/>
    <x v="0"/>
    <x v="9"/>
    <s v="2024-07-26"/>
    <x v="2"/>
    <n v="2000"/>
    <x v="0"/>
    <m/>
    <x v="0"/>
    <m/>
    <x v="78"/>
    <n v="100477691"/>
    <x v="0"/>
    <x v="0"/>
    <s v="Direção Financeira"/>
    <s v="ORI"/>
    <x v="0"/>
    <m/>
    <x v="0"/>
    <x v="0"/>
    <x v="0"/>
    <x v="0"/>
    <x v="0"/>
    <x v="0"/>
    <x v="0"/>
    <x v="0"/>
    <x v="0"/>
    <x v="0"/>
    <x v="0"/>
    <s v="Direção Financeira"/>
    <x v="0"/>
    <x v="0"/>
    <x v="0"/>
    <x v="0"/>
    <x v="0"/>
    <x v="0"/>
    <x v="0"/>
    <x v="0"/>
    <x v="0"/>
    <x v="0"/>
    <x v="0"/>
    <x v="0"/>
    <s v="Ajuda de custo e subsídio transporte a favor do senhor Austelino Martins, pela sua deslocação á Ribeira Grande de Santiago no dia 03 de julho de 2024, em missão oficial de serviço, conforme anexo."/>
  </r>
  <r>
    <x v="2"/>
    <n v="0"/>
    <n v="0"/>
    <n v="0"/>
    <n v="31000"/>
    <x v="4789"/>
    <x v="0"/>
    <x v="0"/>
    <x v="0"/>
    <s v="80.02.10.03"/>
    <x v="43"/>
    <x v="2"/>
    <x v="2"/>
    <s v="Outros"/>
    <s v="80.02.10"/>
    <s v="Outros"/>
    <s v="80.02.10"/>
    <x v="63"/>
    <x v="0"/>
    <x v="5"/>
    <x v="13"/>
    <x v="1"/>
    <x v="2"/>
    <x v="0"/>
    <x v="0"/>
    <x v="9"/>
    <s v="2024-07-26"/>
    <x v="2"/>
    <n v="31000"/>
    <x v="0"/>
    <m/>
    <x v="0"/>
    <m/>
    <x v="6"/>
    <n v="100474914"/>
    <x v="0"/>
    <x v="0"/>
    <s v="Retençoes Pensao Alimenticia"/>
    <s v="ORI"/>
    <x v="0"/>
    <s v="RPA"/>
    <x v="0"/>
    <x v="0"/>
    <x v="0"/>
    <x v="0"/>
    <x v="0"/>
    <x v="0"/>
    <x v="0"/>
    <x v="0"/>
    <x v="0"/>
    <x v="0"/>
    <x v="0"/>
    <s v="Retençoes Pensao Alimenticia"/>
    <x v="0"/>
    <x v="0"/>
    <x v="0"/>
    <x v="0"/>
    <x v="2"/>
    <x v="0"/>
    <x v="0"/>
    <x v="0"/>
    <x v="0"/>
    <x v="1"/>
    <x v="0"/>
    <x v="0"/>
    <s v="Regularização de pensão  alimentícia, referente ao mês de julho de 2024, conforme anexo."/>
  </r>
  <r>
    <x v="0"/>
    <n v="0"/>
    <n v="0"/>
    <n v="0"/>
    <n v="3000"/>
    <x v="4790"/>
    <x v="0"/>
    <x v="0"/>
    <x v="0"/>
    <s v="01.25.05.12"/>
    <x v="10"/>
    <x v="3"/>
    <x v="3"/>
    <s v="Saúde"/>
    <s v="01.25.05"/>
    <s v="Saúde"/>
    <s v="01.25.05"/>
    <x v="7"/>
    <x v="0"/>
    <x v="4"/>
    <x v="4"/>
    <x v="0"/>
    <x v="1"/>
    <x v="0"/>
    <x v="0"/>
    <x v="9"/>
    <s v="2024-07-29"/>
    <x v="2"/>
    <n v="3000"/>
    <x v="0"/>
    <m/>
    <x v="0"/>
    <m/>
    <x v="595"/>
    <n v="100476409"/>
    <x v="0"/>
    <x v="0"/>
    <s v="Promoção e Inclusão Social"/>
    <s v="ORI"/>
    <x v="0"/>
    <m/>
    <x v="0"/>
    <x v="0"/>
    <x v="0"/>
    <x v="0"/>
    <x v="0"/>
    <x v="0"/>
    <x v="0"/>
    <x v="0"/>
    <x v="0"/>
    <x v="0"/>
    <x v="0"/>
    <s v="Promoção e Inclusão Social"/>
    <x v="0"/>
    <x v="0"/>
    <x v="0"/>
    <x v="0"/>
    <x v="1"/>
    <x v="0"/>
    <x v="0"/>
    <x v="0"/>
    <x v="0"/>
    <x v="0"/>
    <x v="0"/>
    <x v="0"/>
    <s v="Apoio Socila a favor da Sr. Antonina Mendes Gonçalves, para assistência socila, confrome anexo."/>
  </r>
  <r>
    <x v="1"/>
    <n v="0"/>
    <n v="0"/>
    <n v="0"/>
    <n v="270000"/>
    <x v="4791"/>
    <x v="0"/>
    <x v="1"/>
    <x v="0"/>
    <s v="03.03.10"/>
    <x v="8"/>
    <x v="0"/>
    <x v="4"/>
    <s v="Receitas Da Câmara"/>
    <s v="03.03.10"/>
    <s v="Receitas Da Câmara"/>
    <s v="03.03.10"/>
    <x v="15"/>
    <x v="0"/>
    <x v="0"/>
    <x v="0"/>
    <x v="0"/>
    <x v="0"/>
    <x v="2"/>
    <x v="0"/>
    <x v="9"/>
    <s v="2024-07-25"/>
    <x v="2"/>
    <n v="27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4792"/>
    <x v="0"/>
    <x v="1"/>
    <x v="0"/>
    <s v="03.03.10"/>
    <x v="8"/>
    <x v="0"/>
    <x v="4"/>
    <s v="Receitas Da Câmara"/>
    <s v="03.03.10"/>
    <s v="Receitas Da Câmara"/>
    <s v="03.03.10"/>
    <x v="19"/>
    <x v="0"/>
    <x v="3"/>
    <x v="6"/>
    <x v="0"/>
    <x v="0"/>
    <x v="2"/>
    <x v="0"/>
    <x v="9"/>
    <s v="2024-07-25"/>
    <x v="2"/>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25"/>
    <x v="4793"/>
    <x v="0"/>
    <x v="1"/>
    <x v="0"/>
    <s v="03.03.10"/>
    <x v="8"/>
    <x v="0"/>
    <x v="4"/>
    <s v="Receitas Da Câmara"/>
    <s v="03.03.10"/>
    <s v="Receitas Da Câmara"/>
    <s v="03.03.10"/>
    <x v="17"/>
    <x v="0"/>
    <x v="3"/>
    <x v="3"/>
    <x v="0"/>
    <x v="0"/>
    <x v="2"/>
    <x v="0"/>
    <x v="9"/>
    <s v="2024-07-25"/>
    <x v="2"/>
    <n v="4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4794"/>
    <x v="0"/>
    <x v="0"/>
    <x v="0"/>
    <s v="01.25.05.12"/>
    <x v="10"/>
    <x v="3"/>
    <x v="3"/>
    <s v="Saúde"/>
    <s v="01.25.05"/>
    <s v="Saúde"/>
    <s v="01.25.05"/>
    <x v="7"/>
    <x v="0"/>
    <x v="4"/>
    <x v="4"/>
    <x v="0"/>
    <x v="1"/>
    <x v="0"/>
    <x v="0"/>
    <x v="2"/>
    <s v="2024-02-02"/>
    <x v="0"/>
    <n v="1500"/>
    <x v="0"/>
    <m/>
    <x v="0"/>
    <m/>
    <x v="596"/>
    <n v="100479579"/>
    <x v="0"/>
    <x v="0"/>
    <s v="Promoção e Inclusão Social"/>
    <s v="ORI"/>
    <x v="0"/>
    <m/>
    <x v="0"/>
    <x v="0"/>
    <x v="0"/>
    <x v="0"/>
    <x v="0"/>
    <x v="0"/>
    <x v="0"/>
    <x v="0"/>
    <x v="0"/>
    <x v="0"/>
    <x v="0"/>
    <s v="Promoção e Inclusão Social"/>
    <x v="0"/>
    <x v="0"/>
    <x v="0"/>
    <x v="0"/>
    <x v="1"/>
    <x v="0"/>
    <x v="0"/>
    <x v="0"/>
    <x v="0"/>
    <x v="0"/>
    <x v="0"/>
    <x v="0"/>
    <s v="Apoio Social a favor da Sr. Maria Rosa Barros, para pagamento de transporte escolar da filha Marlice Landim, conforme anexo."/>
  </r>
  <r>
    <x v="1"/>
    <n v="0"/>
    <n v="0"/>
    <n v="0"/>
    <n v="200000"/>
    <x v="4795"/>
    <x v="0"/>
    <x v="0"/>
    <x v="0"/>
    <s v="01.27.06.80"/>
    <x v="1"/>
    <x v="1"/>
    <x v="1"/>
    <s v="Requalificação Urbana e habitação"/>
    <s v="01.27.06"/>
    <s v="Requalificação Urbana e habitação"/>
    <s v="01.27.06"/>
    <x v="1"/>
    <x v="0"/>
    <x v="0"/>
    <x v="0"/>
    <x v="0"/>
    <x v="1"/>
    <x v="1"/>
    <x v="0"/>
    <x v="2"/>
    <s v="2024-02-12"/>
    <x v="0"/>
    <n v="200000"/>
    <x v="0"/>
    <m/>
    <x v="0"/>
    <m/>
    <x v="389"/>
    <n v="100479577"/>
    <x v="0"/>
    <x v="0"/>
    <s v="Requalificação Urbana de Veneza"/>
    <s v="ORI"/>
    <x v="0"/>
    <m/>
    <x v="0"/>
    <x v="0"/>
    <x v="0"/>
    <x v="0"/>
    <x v="0"/>
    <x v="0"/>
    <x v="0"/>
    <x v="0"/>
    <x v="0"/>
    <x v="0"/>
    <x v="0"/>
    <s v="Requalificação Urbana de Veneza"/>
    <x v="0"/>
    <x v="0"/>
    <x v="0"/>
    <x v="0"/>
    <x v="1"/>
    <x v="0"/>
    <x v="0"/>
    <x v="0"/>
    <x v="0"/>
    <x v="0"/>
    <x v="0"/>
    <x v="0"/>
    <s v="Pagamento referente a aquisição de serviços dos trabalhos de calcetamento da obra de requalificação urbana e ambiental da Praia de Veneza, conforme anexo. "/>
  </r>
  <r>
    <x v="0"/>
    <n v="0"/>
    <n v="0"/>
    <n v="0"/>
    <n v="1000"/>
    <x v="4796"/>
    <x v="0"/>
    <x v="0"/>
    <x v="0"/>
    <s v="03.16.15"/>
    <x v="0"/>
    <x v="0"/>
    <x v="0"/>
    <s v="Direção Financeira"/>
    <s v="03.16.15"/>
    <s v="Direção Financeira"/>
    <s v="03.16.15"/>
    <x v="3"/>
    <x v="0"/>
    <x v="0"/>
    <x v="1"/>
    <x v="0"/>
    <x v="0"/>
    <x v="0"/>
    <x v="0"/>
    <x v="2"/>
    <s v="2024-02-13"/>
    <x v="0"/>
    <n v="1000"/>
    <x v="0"/>
    <m/>
    <x v="0"/>
    <m/>
    <x v="134"/>
    <n v="100477731"/>
    <x v="0"/>
    <x v="0"/>
    <s v="Direção Financeira"/>
    <s v="ORI"/>
    <x v="0"/>
    <m/>
    <x v="0"/>
    <x v="0"/>
    <x v="0"/>
    <x v="0"/>
    <x v="0"/>
    <x v="0"/>
    <x v="0"/>
    <x v="0"/>
    <x v="0"/>
    <x v="0"/>
    <x v="0"/>
    <s v="Direção Financeira"/>
    <x v="0"/>
    <x v="0"/>
    <x v="0"/>
    <x v="0"/>
    <x v="0"/>
    <x v="0"/>
    <x v="0"/>
    <x v="0"/>
    <x v="0"/>
    <x v="0"/>
    <x v="0"/>
    <x v="0"/>
    <s v="Ajuda de custo a favor do senhor Gerson Lopes, pela sua deslocação a Tarrafal no dia 08 de fevereiro em missão oficial de serviço, conforme guia de marcha em anexo."/>
  </r>
  <r>
    <x v="1"/>
    <n v="0"/>
    <n v="0"/>
    <n v="0"/>
    <n v="103300"/>
    <x v="4797"/>
    <x v="0"/>
    <x v="0"/>
    <x v="0"/>
    <s v="01.27.06.42"/>
    <x v="22"/>
    <x v="1"/>
    <x v="1"/>
    <s v="Requalificação Urbana e habitação"/>
    <s v="01.27.06"/>
    <s v="Requalificação Urbana e habitação"/>
    <s v="01.27.06"/>
    <x v="1"/>
    <x v="0"/>
    <x v="0"/>
    <x v="0"/>
    <x v="0"/>
    <x v="1"/>
    <x v="1"/>
    <x v="0"/>
    <x v="0"/>
    <s v="2024-01-17"/>
    <x v="0"/>
    <n v="103300"/>
    <x v="0"/>
    <m/>
    <x v="0"/>
    <m/>
    <x v="132"/>
    <n v="100479520"/>
    <x v="0"/>
    <x v="0"/>
    <s v="Manutenção do Estádio Municipal/Campos Futebol 11"/>
    <s v="ORI"/>
    <x v="0"/>
    <s v="MCF"/>
    <x v="0"/>
    <x v="0"/>
    <x v="0"/>
    <x v="0"/>
    <x v="0"/>
    <x v="0"/>
    <x v="0"/>
    <x v="0"/>
    <x v="0"/>
    <x v="0"/>
    <x v="0"/>
    <s v="Manutenção do Estádio Municipal/Campos Futebol 11"/>
    <x v="0"/>
    <x v="0"/>
    <x v="0"/>
    <x v="0"/>
    <x v="1"/>
    <x v="0"/>
    <x v="0"/>
    <x v="0"/>
    <x v="0"/>
    <x v="0"/>
    <x v="0"/>
    <x v="0"/>
    <s v="Pagamento a favor da oficina Auto Nautica Zecal Nutcha, pela aquisição de serviços de confeção e reparação de portão, conforme anexo."/>
  </r>
  <r>
    <x v="0"/>
    <n v="0"/>
    <n v="0"/>
    <n v="0"/>
    <n v="1000"/>
    <x v="4798"/>
    <x v="0"/>
    <x v="0"/>
    <x v="0"/>
    <s v="03.16.15"/>
    <x v="0"/>
    <x v="0"/>
    <x v="0"/>
    <s v="Direção Financeira"/>
    <s v="03.16.15"/>
    <s v="Direção Financeira"/>
    <s v="03.16.15"/>
    <x v="3"/>
    <x v="0"/>
    <x v="0"/>
    <x v="1"/>
    <x v="0"/>
    <x v="0"/>
    <x v="0"/>
    <x v="0"/>
    <x v="6"/>
    <s v="2024-04-29"/>
    <x v="1"/>
    <n v="1000"/>
    <x v="0"/>
    <m/>
    <x v="0"/>
    <m/>
    <x v="574"/>
    <n v="100479218"/>
    <x v="0"/>
    <x v="0"/>
    <s v="Direção Financeira"/>
    <s v="ORI"/>
    <x v="0"/>
    <m/>
    <x v="0"/>
    <x v="0"/>
    <x v="0"/>
    <x v="0"/>
    <x v="0"/>
    <x v="0"/>
    <x v="0"/>
    <x v="0"/>
    <x v="0"/>
    <x v="0"/>
    <x v="0"/>
    <s v="Direção Financeira"/>
    <x v="0"/>
    <x v="0"/>
    <x v="0"/>
    <x v="0"/>
    <x v="0"/>
    <x v="0"/>
    <x v="0"/>
    <x v="0"/>
    <x v="0"/>
    <x v="0"/>
    <x v="0"/>
    <x v="0"/>
    <s v="Subsidio de transporte a favor da senhora Hirondina Fernandes pela sua deslocação a Praia no dia 23 de abril de 2024, em missão oficial de serviço conforme anexo."/>
  </r>
  <r>
    <x v="1"/>
    <n v="0"/>
    <n v="0"/>
    <n v="0"/>
    <n v="3000"/>
    <x v="4799"/>
    <x v="0"/>
    <x v="0"/>
    <x v="0"/>
    <s v="01.25.02.17"/>
    <x v="30"/>
    <x v="3"/>
    <x v="3"/>
    <s v="desporto"/>
    <s v="01.25.02"/>
    <s v="desporto"/>
    <s v="01.25.02"/>
    <x v="1"/>
    <x v="0"/>
    <x v="0"/>
    <x v="0"/>
    <x v="0"/>
    <x v="1"/>
    <x v="1"/>
    <x v="0"/>
    <x v="2"/>
    <s v="2024-02-16"/>
    <x v="0"/>
    <n v="3000"/>
    <x v="0"/>
    <m/>
    <x v="0"/>
    <m/>
    <x v="597"/>
    <n v="100389581"/>
    <x v="0"/>
    <x v="0"/>
    <s v="Construção e Reabilitação de Placas Desportivas"/>
    <s v="ORI"/>
    <x v="0"/>
    <m/>
    <x v="0"/>
    <x v="0"/>
    <x v="0"/>
    <x v="0"/>
    <x v="0"/>
    <x v="0"/>
    <x v="0"/>
    <x v="0"/>
    <x v="0"/>
    <x v="0"/>
    <x v="0"/>
    <s v="Construção e Reabilitação de Placas Desportivas"/>
    <x v="0"/>
    <x v="0"/>
    <x v="0"/>
    <x v="0"/>
    <x v="1"/>
    <x v="0"/>
    <x v="0"/>
    <x v="0"/>
    <x v="0"/>
    <x v="0"/>
    <x v="0"/>
    <x v="0"/>
    <s v="Pagamento referente a produtos alimentícios adquiridos durante pintura de placas desportiva da Ribeira de Principal, conforme anexo. "/>
  </r>
  <r>
    <x v="0"/>
    <n v="0"/>
    <n v="0"/>
    <n v="0"/>
    <n v="2400"/>
    <x v="4800"/>
    <x v="0"/>
    <x v="1"/>
    <x v="0"/>
    <s v="80.02.01"/>
    <x v="2"/>
    <x v="2"/>
    <x v="2"/>
    <s v="Retenções Iur"/>
    <s v="80.02.01"/>
    <s v="Retenções Iur"/>
    <s v="80.02.01"/>
    <x v="2"/>
    <x v="0"/>
    <x v="1"/>
    <x v="0"/>
    <x v="1"/>
    <x v="2"/>
    <x v="2"/>
    <x v="0"/>
    <x v="0"/>
    <s v="2024-01-11"/>
    <x v="0"/>
    <n v="2400"/>
    <x v="0"/>
    <m/>
    <x v="0"/>
    <m/>
    <x v="2"/>
    <n v="100474696"/>
    <x v="0"/>
    <x v="0"/>
    <s v="Retenções Iur"/>
    <s v="ORI"/>
    <x v="0"/>
    <s v="RIUR"/>
    <x v="0"/>
    <x v="0"/>
    <x v="0"/>
    <x v="0"/>
    <x v="0"/>
    <x v="0"/>
    <x v="0"/>
    <x v="0"/>
    <x v="0"/>
    <x v="0"/>
    <x v="0"/>
    <s v="Retenções Iur"/>
    <x v="0"/>
    <x v="0"/>
    <x v="0"/>
    <x v="0"/>
    <x v="2"/>
    <x v="0"/>
    <x v="0"/>
    <x v="0"/>
    <x v="0"/>
    <x v="1"/>
    <x v="0"/>
    <x v="0"/>
    <s v="RETENCAO OT"/>
  </r>
  <r>
    <x v="1"/>
    <n v="0"/>
    <n v="0"/>
    <n v="0"/>
    <n v="230000"/>
    <x v="4801"/>
    <x v="0"/>
    <x v="0"/>
    <x v="0"/>
    <s v="01.27.06.80"/>
    <x v="1"/>
    <x v="1"/>
    <x v="1"/>
    <s v="Requalificação Urbana e habitação"/>
    <s v="01.27.06"/>
    <s v="Requalificação Urbana e habitação"/>
    <s v="01.27.06"/>
    <x v="1"/>
    <x v="0"/>
    <x v="0"/>
    <x v="0"/>
    <x v="0"/>
    <x v="1"/>
    <x v="1"/>
    <x v="0"/>
    <x v="2"/>
    <s v="2024-02-19"/>
    <x v="0"/>
    <n v="230000"/>
    <x v="0"/>
    <m/>
    <x v="0"/>
    <m/>
    <x v="55"/>
    <n v="100478943"/>
    <x v="0"/>
    <x v="0"/>
    <s v="Requalificação Urbana de Veneza"/>
    <s v="ORI"/>
    <x v="0"/>
    <m/>
    <x v="0"/>
    <x v="0"/>
    <x v="0"/>
    <x v="0"/>
    <x v="0"/>
    <x v="0"/>
    <x v="0"/>
    <x v="0"/>
    <x v="0"/>
    <x v="0"/>
    <x v="0"/>
    <s v="Requalificação Urbana de Veneza"/>
    <x v="0"/>
    <x v="0"/>
    <x v="0"/>
    <x v="0"/>
    <x v="1"/>
    <x v="0"/>
    <x v="0"/>
    <x v="0"/>
    <x v="0"/>
    <x v="0"/>
    <x v="0"/>
    <x v="0"/>
    <s v="Pagamento referente a aquisição de cimentos, conforme proposta em anexo."/>
  </r>
  <r>
    <x v="0"/>
    <n v="0"/>
    <n v="0"/>
    <n v="0"/>
    <n v="1856"/>
    <x v="4802"/>
    <x v="0"/>
    <x v="1"/>
    <x v="0"/>
    <s v="80.02.01"/>
    <x v="2"/>
    <x v="2"/>
    <x v="2"/>
    <s v="Retenções Iur"/>
    <s v="80.02.01"/>
    <s v="Retenções Iur"/>
    <s v="80.02.01"/>
    <x v="2"/>
    <x v="0"/>
    <x v="1"/>
    <x v="0"/>
    <x v="1"/>
    <x v="2"/>
    <x v="2"/>
    <x v="0"/>
    <x v="1"/>
    <s v="2024-03-11"/>
    <x v="0"/>
    <n v="1856"/>
    <x v="0"/>
    <m/>
    <x v="0"/>
    <m/>
    <x v="2"/>
    <n v="100474696"/>
    <x v="0"/>
    <x v="0"/>
    <s v="Retenções Iur"/>
    <s v="ORI"/>
    <x v="0"/>
    <s v="RIUR"/>
    <x v="0"/>
    <x v="0"/>
    <x v="0"/>
    <x v="0"/>
    <x v="0"/>
    <x v="0"/>
    <x v="0"/>
    <x v="0"/>
    <x v="0"/>
    <x v="0"/>
    <x v="0"/>
    <s v="Retenções Iur"/>
    <x v="0"/>
    <x v="0"/>
    <x v="0"/>
    <x v="0"/>
    <x v="2"/>
    <x v="0"/>
    <x v="0"/>
    <x v="0"/>
    <x v="0"/>
    <x v="1"/>
    <x v="0"/>
    <x v="0"/>
    <s v="RETENCAO OT"/>
  </r>
  <r>
    <x v="0"/>
    <n v="0"/>
    <n v="0"/>
    <n v="0"/>
    <n v="4000"/>
    <x v="4803"/>
    <x v="0"/>
    <x v="0"/>
    <x v="0"/>
    <s v="03.16.17"/>
    <x v="51"/>
    <x v="0"/>
    <x v="0"/>
    <s v="Direção Proteção Civil"/>
    <s v="03.16.17"/>
    <s v="Direção Proteção Civil"/>
    <s v="03.16.17"/>
    <x v="3"/>
    <x v="0"/>
    <x v="0"/>
    <x v="1"/>
    <x v="0"/>
    <x v="0"/>
    <x v="0"/>
    <x v="0"/>
    <x v="1"/>
    <s v="2024-03-21"/>
    <x v="0"/>
    <n v="4000"/>
    <x v="0"/>
    <m/>
    <x v="0"/>
    <m/>
    <x v="174"/>
    <n v="100476021"/>
    <x v="0"/>
    <x v="0"/>
    <s v="Direção Proteção Civil"/>
    <s v="ORI"/>
    <x v="0"/>
    <m/>
    <x v="0"/>
    <x v="0"/>
    <x v="0"/>
    <x v="0"/>
    <x v="0"/>
    <x v="0"/>
    <x v="0"/>
    <x v="0"/>
    <x v="0"/>
    <x v="0"/>
    <x v="0"/>
    <s v="Direção Proteção Civil"/>
    <x v="0"/>
    <x v="0"/>
    <x v="0"/>
    <x v="0"/>
    <x v="0"/>
    <x v="0"/>
    <x v="0"/>
    <x v="0"/>
    <x v="0"/>
    <x v="0"/>
    <x v="0"/>
    <x v="0"/>
    <s v="Ajuda de custo a favor do Sr. Edmilson leal pela sua deslocação em missão de serviço a cidade da Assomada nos dia 01 e 02 e nos dia 16 e 18 a cidade de S. Domingos de Março de 2024 e, conforme justificativo em anexo "/>
  </r>
  <r>
    <x v="0"/>
    <n v="0"/>
    <n v="0"/>
    <n v="0"/>
    <n v="7000"/>
    <x v="4804"/>
    <x v="0"/>
    <x v="0"/>
    <x v="0"/>
    <s v="01.27.02.11"/>
    <x v="18"/>
    <x v="1"/>
    <x v="1"/>
    <s v="Saneamento básico"/>
    <s v="01.27.02"/>
    <s v="Saneamento básico"/>
    <s v="01.27.02"/>
    <x v="4"/>
    <x v="0"/>
    <x v="2"/>
    <x v="2"/>
    <x v="0"/>
    <x v="1"/>
    <x v="0"/>
    <x v="0"/>
    <x v="0"/>
    <s v="2024-01-05"/>
    <x v="0"/>
    <n v="7000"/>
    <x v="0"/>
    <m/>
    <x v="0"/>
    <m/>
    <x v="598"/>
    <n v="100400203"/>
    <x v="0"/>
    <x v="0"/>
    <s v="Reforço do saneamento básico"/>
    <s v="ORI"/>
    <x v="0"/>
    <m/>
    <x v="0"/>
    <x v="0"/>
    <x v="0"/>
    <x v="0"/>
    <x v="0"/>
    <x v="0"/>
    <x v="0"/>
    <x v="0"/>
    <x v="0"/>
    <x v="0"/>
    <x v="0"/>
    <s v="Reforço do saneamento básico"/>
    <x v="0"/>
    <x v="0"/>
    <x v="0"/>
    <x v="0"/>
    <x v="1"/>
    <x v="0"/>
    <x v="0"/>
    <x v="0"/>
    <x v="0"/>
    <x v="0"/>
    <x v="0"/>
    <x v="0"/>
    <s v="Pagamento favor do Sr. francisco Lopes da Silva, referente a aquisição de matérias de limpeza enfeito e toda a logística para a celebração da missa Jesus filho Muito Amado, conforma anexo."/>
  </r>
  <r>
    <x v="0"/>
    <n v="0"/>
    <n v="0"/>
    <n v="0"/>
    <n v="6080"/>
    <x v="4805"/>
    <x v="0"/>
    <x v="1"/>
    <x v="0"/>
    <s v="03.03.10"/>
    <x v="8"/>
    <x v="0"/>
    <x v="4"/>
    <s v="Receitas Da Câmara"/>
    <s v="03.03.10"/>
    <s v="Receitas Da Câmara"/>
    <s v="03.03.10"/>
    <x v="17"/>
    <x v="0"/>
    <x v="3"/>
    <x v="3"/>
    <x v="0"/>
    <x v="0"/>
    <x v="2"/>
    <x v="0"/>
    <x v="0"/>
    <s v="2024-01-03"/>
    <x v="0"/>
    <n v="6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30"/>
    <x v="4806"/>
    <x v="0"/>
    <x v="1"/>
    <x v="0"/>
    <s v="03.03.10"/>
    <x v="8"/>
    <x v="0"/>
    <x v="4"/>
    <s v="Receitas Da Câmara"/>
    <s v="03.03.10"/>
    <s v="Receitas Da Câmara"/>
    <s v="03.03.10"/>
    <x v="13"/>
    <x v="0"/>
    <x v="3"/>
    <x v="3"/>
    <x v="0"/>
    <x v="0"/>
    <x v="2"/>
    <x v="0"/>
    <x v="0"/>
    <s v="2024-01-03"/>
    <x v="0"/>
    <n v="24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400"/>
    <x v="4807"/>
    <x v="0"/>
    <x v="1"/>
    <x v="0"/>
    <s v="03.03.10"/>
    <x v="8"/>
    <x v="0"/>
    <x v="4"/>
    <s v="Receitas Da Câmara"/>
    <s v="03.03.10"/>
    <s v="Receitas Da Câmara"/>
    <s v="03.03.10"/>
    <x v="20"/>
    <x v="0"/>
    <x v="3"/>
    <x v="3"/>
    <x v="0"/>
    <x v="0"/>
    <x v="2"/>
    <x v="0"/>
    <x v="0"/>
    <s v="2024-01-03"/>
    <x v="0"/>
    <n v="14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40"/>
    <x v="4808"/>
    <x v="0"/>
    <x v="1"/>
    <x v="0"/>
    <s v="03.03.10"/>
    <x v="8"/>
    <x v="0"/>
    <x v="4"/>
    <s v="Receitas Da Câmara"/>
    <s v="03.03.10"/>
    <s v="Receitas Da Câmara"/>
    <s v="03.03.10"/>
    <x v="6"/>
    <x v="0"/>
    <x v="3"/>
    <x v="3"/>
    <x v="0"/>
    <x v="0"/>
    <x v="2"/>
    <x v="0"/>
    <x v="0"/>
    <s v="2024-01-03"/>
    <x v="0"/>
    <n v="3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500"/>
    <x v="4809"/>
    <x v="0"/>
    <x v="1"/>
    <x v="0"/>
    <s v="03.03.10"/>
    <x v="8"/>
    <x v="0"/>
    <x v="4"/>
    <s v="Receitas Da Câmara"/>
    <s v="03.03.10"/>
    <s v="Receitas Da Câmara"/>
    <s v="03.03.10"/>
    <x v="11"/>
    <x v="0"/>
    <x v="0"/>
    <x v="5"/>
    <x v="0"/>
    <x v="0"/>
    <x v="2"/>
    <x v="0"/>
    <x v="0"/>
    <s v="2024-01-03"/>
    <x v="0"/>
    <n v="13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180"/>
    <x v="4810"/>
    <x v="0"/>
    <x v="1"/>
    <x v="0"/>
    <s v="03.03.10"/>
    <x v="8"/>
    <x v="0"/>
    <x v="4"/>
    <s v="Receitas Da Câmara"/>
    <s v="03.03.10"/>
    <s v="Receitas Da Câmara"/>
    <s v="03.03.10"/>
    <x v="10"/>
    <x v="0"/>
    <x v="3"/>
    <x v="3"/>
    <x v="0"/>
    <x v="0"/>
    <x v="2"/>
    <x v="0"/>
    <x v="0"/>
    <s v="2024-01-03"/>
    <x v="0"/>
    <n v="13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146"/>
    <x v="4811"/>
    <x v="0"/>
    <x v="1"/>
    <x v="0"/>
    <s v="03.03.10"/>
    <x v="8"/>
    <x v="0"/>
    <x v="4"/>
    <s v="Receitas Da Câmara"/>
    <s v="03.03.10"/>
    <s v="Receitas Da Câmara"/>
    <s v="03.03.10"/>
    <x v="12"/>
    <x v="0"/>
    <x v="3"/>
    <x v="3"/>
    <x v="0"/>
    <x v="0"/>
    <x v="2"/>
    <x v="0"/>
    <x v="0"/>
    <s v="2024-01-03"/>
    <x v="0"/>
    <n v="2514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13"/>
    <x v="4812"/>
    <x v="0"/>
    <x v="1"/>
    <x v="0"/>
    <s v="03.03.10"/>
    <x v="8"/>
    <x v="0"/>
    <x v="4"/>
    <s v="Receitas Da Câmara"/>
    <s v="03.03.10"/>
    <s v="Receitas Da Câmara"/>
    <s v="03.03.10"/>
    <x v="9"/>
    <x v="0"/>
    <x v="3"/>
    <x v="3"/>
    <x v="0"/>
    <x v="0"/>
    <x v="2"/>
    <x v="0"/>
    <x v="0"/>
    <s v="2024-01-03"/>
    <x v="0"/>
    <n v="581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349"/>
    <x v="4813"/>
    <x v="0"/>
    <x v="1"/>
    <x v="0"/>
    <s v="03.03.10"/>
    <x v="8"/>
    <x v="0"/>
    <x v="4"/>
    <s v="Receitas Da Câmara"/>
    <s v="03.03.10"/>
    <s v="Receitas Da Câmara"/>
    <s v="03.03.10"/>
    <x v="18"/>
    <x v="0"/>
    <x v="0"/>
    <x v="0"/>
    <x v="0"/>
    <x v="0"/>
    <x v="2"/>
    <x v="0"/>
    <x v="0"/>
    <s v="2024-01-03"/>
    <x v="0"/>
    <n v="523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814"/>
    <x v="0"/>
    <x v="1"/>
    <x v="0"/>
    <s v="03.03.10"/>
    <x v="8"/>
    <x v="0"/>
    <x v="4"/>
    <s v="Receitas Da Câmara"/>
    <s v="03.03.10"/>
    <s v="Receitas Da Câmara"/>
    <s v="03.03.10"/>
    <x v="21"/>
    <x v="0"/>
    <x v="3"/>
    <x v="3"/>
    <x v="0"/>
    <x v="0"/>
    <x v="2"/>
    <x v="0"/>
    <x v="0"/>
    <s v="2024-01-02"/>
    <x v="0"/>
    <n v="42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949"/>
    <x v="4815"/>
    <x v="0"/>
    <x v="1"/>
    <x v="0"/>
    <s v="03.03.10"/>
    <x v="8"/>
    <x v="0"/>
    <x v="4"/>
    <s v="Receitas Da Câmara"/>
    <s v="03.03.10"/>
    <s v="Receitas Da Câmara"/>
    <s v="03.03.10"/>
    <x v="9"/>
    <x v="0"/>
    <x v="3"/>
    <x v="3"/>
    <x v="0"/>
    <x v="0"/>
    <x v="2"/>
    <x v="0"/>
    <x v="0"/>
    <s v="2024-01-04"/>
    <x v="0"/>
    <n v="5949"/>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7026"/>
    <x v="4816"/>
    <x v="0"/>
    <x v="1"/>
    <x v="0"/>
    <s v="03.03.10"/>
    <x v="8"/>
    <x v="0"/>
    <x v="4"/>
    <s v="Receitas Da Câmara"/>
    <s v="03.03.10"/>
    <s v="Receitas Da Câmara"/>
    <s v="03.03.10"/>
    <x v="18"/>
    <x v="0"/>
    <x v="0"/>
    <x v="0"/>
    <x v="0"/>
    <x v="0"/>
    <x v="2"/>
    <x v="0"/>
    <x v="0"/>
    <s v="2024-01-04"/>
    <x v="0"/>
    <n v="17026"/>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610"/>
    <x v="4817"/>
    <x v="0"/>
    <x v="1"/>
    <x v="0"/>
    <s v="03.03.10"/>
    <x v="8"/>
    <x v="0"/>
    <x v="4"/>
    <s v="Receitas Da Câmara"/>
    <s v="03.03.10"/>
    <s v="Receitas Da Câmara"/>
    <s v="03.03.10"/>
    <x v="13"/>
    <x v="0"/>
    <x v="3"/>
    <x v="3"/>
    <x v="0"/>
    <x v="0"/>
    <x v="2"/>
    <x v="0"/>
    <x v="0"/>
    <s v="2024-01-04"/>
    <x v="0"/>
    <n v="461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500"/>
    <x v="4818"/>
    <x v="0"/>
    <x v="0"/>
    <x v="0"/>
    <s v="01.25.01.10"/>
    <x v="33"/>
    <x v="3"/>
    <x v="3"/>
    <s v="Educação"/>
    <s v="01.25.01"/>
    <s v="Educação"/>
    <s v="01.25.01"/>
    <x v="4"/>
    <x v="0"/>
    <x v="2"/>
    <x v="2"/>
    <x v="0"/>
    <x v="1"/>
    <x v="0"/>
    <x v="0"/>
    <x v="0"/>
    <s v="2024-01-22"/>
    <x v="0"/>
    <n v="1500"/>
    <x v="0"/>
    <m/>
    <x v="0"/>
    <m/>
    <x v="427"/>
    <n v="100477676"/>
    <x v="0"/>
    <x v="0"/>
    <s v="Transporte escolar"/>
    <s v="ORI"/>
    <x v="0"/>
    <m/>
    <x v="0"/>
    <x v="0"/>
    <x v="0"/>
    <x v="0"/>
    <x v="0"/>
    <x v="0"/>
    <x v="0"/>
    <x v="0"/>
    <x v="0"/>
    <x v="0"/>
    <x v="0"/>
    <s v="Transporte escolar"/>
    <x v="0"/>
    <x v="0"/>
    <x v="0"/>
    <x v="0"/>
    <x v="1"/>
    <x v="0"/>
    <x v="0"/>
    <x v="0"/>
    <x v="0"/>
    <x v="0"/>
    <x v="0"/>
    <x v="0"/>
    <s v="Apoio a favor da senhora Margarida Izalda Duarte Cabral, referente ao  transporte escolar da neta Eurizia Martins, conforme anexo."/>
  </r>
  <r>
    <x v="0"/>
    <n v="0"/>
    <n v="0"/>
    <n v="0"/>
    <n v="1000"/>
    <x v="4819"/>
    <x v="0"/>
    <x v="0"/>
    <x v="0"/>
    <s v="03.16.23"/>
    <x v="14"/>
    <x v="0"/>
    <x v="0"/>
    <s v="Direção da Educação, Formação Profissional, Emprego"/>
    <s v="03.16.23"/>
    <s v="Direção da Educação, Formação Profissional, Emprego"/>
    <s v="03.16.23"/>
    <x v="3"/>
    <x v="0"/>
    <x v="0"/>
    <x v="1"/>
    <x v="0"/>
    <x v="0"/>
    <x v="0"/>
    <x v="0"/>
    <x v="0"/>
    <s v="2024-01-31"/>
    <x v="0"/>
    <n v="1000"/>
    <x v="0"/>
    <m/>
    <x v="0"/>
    <m/>
    <x v="305"/>
    <n v="100404863"/>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o Sr. Francisco Cardoso condutor pela sua deslocação em missão de serviço a cidade da Tarrafal no dia 27 de Janeiro de 2043, conforme justificativo em anexo. "/>
  </r>
  <r>
    <x v="0"/>
    <n v="0"/>
    <n v="0"/>
    <n v="0"/>
    <n v="14182"/>
    <x v="4820"/>
    <x v="0"/>
    <x v="0"/>
    <x v="0"/>
    <s v="03.16.15"/>
    <x v="0"/>
    <x v="0"/>
    <x v="0"/>
    <s v="Direção Financeira"/>
    <s v="03.16.15"/>
    <s v="Direção Financeira"/>
    <s v="03.16.15"/>
    <x v="33"/>
    <x v="0"/>
    <x v="0"/>
    <x v="0"/>
    <x v="0"/>
    <x v="0"/>
    <x v="0"/>
    <x v="0"/>
    <x v="1"/>
    <s v="2024-03-21"/>
    <x v="0"/>
    <n v="14182"/>
    <x v="0"/>
    <m/>
    <x v="0"/>
    <m/>
    <x v="275"/>
    <n v="100478533"/>
    <x v="0"/>
    <x v="0"/>
    <s v="Direção Financeira"/>
    <s v="ORI"/>
    <x v="0"/>
    <m/>
    <x v="0"/>
    <x v="0"/>
    <x v="0"/>
    <x v="0"/>
    <x v="0"/>
    <x v="0"/>
    <x v="0"/>
    <x v="0"/>
    <x v="0"/>
    <x v="0"/>
    <x v="0"/>
    <s v="Direção Financeira"/>
    <x v="0"/>
    <x v="0"/>
    <x v="0"/>
    <x v="0"/>
    <x v="0"/>
    <x v="0"/>
    <x v="0"/>
    <x v="0"/>
    <x v="0"/>
    <x v="0"/>
    <x v="0"/>
    <x v="0"/>
    <s v="Pagamento referente a aquisição de 4 (quatro) tinteiros para gabinete de Secretario Municipal da CMSM, conforme anexo."/>
  </r>
  <r>
    <x v="1"/>
    <n v="0"/>
    <n v="0"/>
    <n v="0"/>
    <n v="158886"/>
    <x v="4821"/>
    <x v="0"/>
    <x v="0"/>
    <x v="0"/>
    <s v="01.27.06.42"/>
    <x v="22"/>
    <x v="1"/>
    <x v="1"/>
    <s v="Requalificação Urbana e habitação"/>
    <s v="01.27.06"/>
    <s v="Requalificação Urbana e habitação"/>
    <s v="01.27.06"/>
    <x v="1"/>
    <x v="0"/>
    <x v="0"/>
    <x v="0"/>
    <x v="0"/>
    <x v="1"/>
    <x v="1"/>
    <x v="0"/>
    <x v="3"/>
    <s v="2024-05-17"/>
    <x v="1"/>
    <n v="158886"/>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a Felisberto Carvalho Auto pela a aquisição de combustíveis destinados a viatura afeto a obras de construção do campo de Maguinho, conforme anexo."/>
  </r>
  <r>
    <x v="0"/>
    <n v="0"/>
    <n v="0"/>
    <n v="0"/>
    <n v="1650"/>
    <x v="4822"/>
    <x v="0"/>
    <x v="1"/>
    <x v="0"/>
    <s v="80.02.01"/>
    <x v="2"/>
    <x v="2"/>
    <x v="2"/>
    <s v="Retenções Iur"/>
    <s v="80.02.01"/>
    <s v="Retenções Iur"/>
    <s v="80.02.01"/>
    <x v="2"/>
    <x v="0"/>
    <x v="1"/>
    <x v="0"/>
    <x v="1"/>
    <x v="2"/>
    <x v="2"/>
    <x v="0"/>
    <x v="1"/>
    <s v="2024-03-25"/>
    <x v="0"/>
    <n v="1650"/>
    <x v="0"/>
    <m/>
    <x v="0"/>
    <m/>
    <x v="2"/>
    <n v="100474696"/>
    <x v="0"/>
    <x v="0"/>
    <s v="Retenções Iur"/>
    <s v="ORI"/>
    <x v="0"/>
    <s v="RIUR"/>
    <x v="0"/>
    <x v="0"/>
    <x v="0"/>
    <x v="0"/>
    <x v="0"/>
    <x v="0"/>
    <x v="0"/>
    <x v="0"/>
    <x v="0"/>
    <x v="0"/>
    <x v="0"/>
    <s v="Retenções Iur"/>
    <x v="0"/>
    <x v="0"/>
    <x v="0"/>
    <x v="0"/>
    <x v="2"/>
    <x v="0"/>
    <x v="0"/>
    <x v="0"/>
    <x v="0"/>
    <x v="1"/>
    <x v="0"/>
    <x v="0"/>
    <s v="RETENCAO OT"/>
  </r>
  <r>
    <x v="0"/>
    <n v="0"/>
    <n v="0"/>
    <n v="0"/>
    <n v="8593"/>
    <x v="4823"/>
    <x v="0"/>
    <x v="0"/>
    <x v="0"/>
    <s v="03.16.10"/>
    <x v="39"/>
    <x v="0"/>
    <x v="0"/>
    <s v="Delegações Municipais "/>
    <s v="03.16.10"/>
    <s v="Delegações Municipais "/>
    <s v="03.16.10"/>
    <x v="30"/>
    <x v="0"/>
    <x v="0"/>
    <x v="0"/>
    <x v="1"/>
    <x v="0"/>
    <x v="0"/>
    <x v="0"/>
    <x v="3"/>
    <s v="2024-05-21"/>
    <x v="1"/>
    <n v="8593"/>
    <x v="0"/>
    <m/>
    <x v="0"/>
    <m/>
    <x v="2"/>
    <n v="100474696"/>
    <x v="0"/>
    <x v="1"/>
    <s v="Delegações Municipais "/>
    <s v="ORI"/>
    <x v="0"/>
    <m/>
    <x v="0"/>
    <x v="0"/>
    <x v="0"/>
    <x v="0"/>
    <x v="0"/>
    <x v="0"/>
    <x v="0"/>
    <x v="0"/>
    <x v="0"/>
    <x v="0"/>
    <x v="0"/>
    <s v="Delegações Municipais "/>
    <x v="0"/>
    <x v="0"/>
    <x v="0"/>
    <x v="0"/>
    <x v="0"/>
    <x v="0"/>
    <x v="0"/>
    <x v="0"/>
    <x v="0"/>
    <x v="0"/>
    <x v="1"/>
    <x v="0"/>
    <s v="Pagamento de salário referente a 05-2024"/>
  </r>
  <r>
    <x v="0"/>
    <n v="0"/>
    <n v="0"/>
    <n v="0"/>
    <n v="115230"/>
    <x v="4823"/>
    <x v="0"/>
    <x v="0"/>
    <x v="0"/>
    <s v="03.16.10"/>
    <x v="39"/>
    <x v="0"/>
    <x v="0"/>
    <s v="Delegações Municipais "/>
    <s v="03.16.10"/>
    <s v="Delegações Municipais "/>
    <s v="03.16.10"/>
    <x v="30"/>
    <x v="0"/>
    <x v="0"/>
    <x v="0"/>
    <x v="1"/>
    <x v="0"/>
    <x v="0"/>
    <x v="0"/>
    <x v="3"/>
    <s v="2024-05-21"/>
    <x v="1"/>
    <n v="115230"/>
    <x v="0"/>
    <m/>
    <x v="0"/>
    <m/>
    <x v="9"/>
    <n v="100474693"/>
    <x v="0"/>
    <x v="0"/>
    <s v="Delegações Municipais "/>
    <s v="ORI"/>
    <x v="0"/>
    <m/>
    <x v="0"/>
    <x v="0"/>
    <x v="0"/>
    <x v="0"/>
    <x v="0"/>
    <x v="0"/>
    <x v="0"/>
    <x v="0"/>
    <x v="0"/>
    <x v="0"/>
    <x v="0"/>
    <s v="Delegações Municipais "/>
    <x v="0"/>
    <x v="0"/>
    <x v="0"/>
    <x v="0"/>
    <x v="0"/>
    <x v="0"/>
    <x v="0"/>
    <x v="0"/>
    <x v="0"/>
    <x v="0"/>
    <x v="0"/>
    <x v="0"/>
    <s v="Pagamento de salário referente a 05-2024"/>
  </r>
  <r>
    <x v="0"/>
    <n v="0"/>
    <n v="0"/>
    <n v="0"/>
    <n v="4500"/>
    <x v="4824"/>
    <x v="0"/>
    <x v="1"/>
    <x v="0"/>
    <s v="80.02.01"/>
    <x v="2"/>
    <x v="2"/>
    <x v="2"/>
    <s v="Retenções Iur"/>
    <s v="80.02.01"/>
    <s v="Retenções Iur"/>
    <s v="80.02.01"/>
    <x v="2"/>
    <x v="0"/>
    <x v="1"/>
    <x v="0"/>
    <x v="1"/>
    <x v="2"/>
    <x v="2"/>
    <x v="0"/>
    <x v="3"/>
    <s v="2024-05-16"/>
    <x v="1"/>
    <n v="4500"/>
    <x v="0"/>
    <m/>
    <x v="0"/>
    <m/>
    <x v="2"/>
    <n v="100474696"/>
    <x v="0"/>
    <x v="0"/>
    <s v="Retenções Iur"/>
    <s v="ORI"/>
    <x v="0"/>
    <s v="RIUR"/>
    <x v="0"/>
    <x v="0"/>
    <x v="0"/>
    <x v="0"/>
    <x v="0"/>
    <x v="0"/>
    <x v="0"/>
    <x v="0"/>
    <x v="0"/>
    <x v="0"/>
    <x v="0"/>
    <s v="Retenções Iur"/>
    <x v="0"/>
    <x v="0"/>
    <x v="0"/>
    <x v="0"/>
    <x v="2"/>
    <x v="0"/>
    <x v="0"/>
    <x v="0"/>
    <x v="0"/>
    <x v="1"/>
    <x v="0"/>
    <x v="0"/>
    <s v="RETENCAO OT"/>
  </r>
  <r>
    <x v="1"/>
    <n v="0"/>
    <n v="0"/>
    <n v="0"/>
    <n v="8250"/>
    <x v="4825"/>
    <x v="0"/>
    <x v="0"/>
    <x v="0"/>
    <s v="01.25.02.17"/>
    <x v="30"/>
    <x v="3"/>
    <x v="3"/>
    <s v="desporto"/>
    <s v="01.25.02"/>
    <s v="desporto"/>
    <s v="01.25.02"/>
    <x v="1"/>
    <x v="0"/>
    <x v="0"/>
    <x v="0"/>
    <x v="0"/>
    <x v="1"/>
    <x v="1"/>
    <x v="0"/>
    <x v="3"/>
    <s v="2024-05-31"/>
    <x v="1"/>
    <n v="8250"/>
    <x v="0"/>
    <m/>
    <x v="0"/>
    <m/>
    <x v="2"/>
    <n v="100474696"/>
    <x v="0"/>
    <x v="1"/>
    <s v="Construção e Reabilitação de Placas Desportivas"/>
    <s v="ORI"/>
    <x v="0"/>
    <m/>
    <x v="0"/>
    <x v="0"/>
    <x v="0"/>
    <x v="0"/>
    <x v="0"/>
    <x v="0"/>
    <x v="0"/>
    <x v="0"/>
    <x v="0"/>
    <x v="0"/>
    <x v="0"/>
    <s v="Construção e Reabilitação de Placas Desportivas"/>
    <x v="0"/>
    <x v="0"/>
    <x v="0"/>
    <x v="0"/>
    <x v="1"/>
    <x v="0"/>
    <x v="0"/>
    <x v="0"/>
    <x v="0"/>
    <x v="0"/>
    <x v="1"/>
    <x v="0"/>
    <s v="Pagamento referente a pintura da placa desportiva da Ribeira de São Miguel, conforme anexo."/>
  </r>
  <r>
    <x v="1"/>
    <n v="0"/>
    <n v="0"/>
    <n v="0"/>
    <n v="46750"/>
    <x v="4825"/>
    <x v="0"/>
    <x v="0"/>
    <x v="0"/>
    <s v="01.25.02.17"/>
    <x v="30"/>
    <x v="3"/>
    <x v="3"/>
    <s v="desporto"/>
    <s v="01.25.02"/>
    <s v="desporto"/>
    <s v="01.25.02"/>
    <x v="1"/>
    <x v="0"/>
    <x v="0"/>
    <x v="0"/>
    <x v="0"/>
    <x v="1"/>
    <x v="1"/>
    <x v="0"/>
    <x v="3"/>
    <s v="2024-05-31"/>
    <x v="1"/>
    <n v="46750"/>
    <x v="0"/>
    <m/>
    <x v="0"/>
    <m/>
    <x v="380"/>
    <n v="100479616"/>
    <x v="0"/>
    <x v="0"/>
    <s v="Construção e Reabilitação de Placas Desportivas"/>
    <s v="ORI"/>
    <x v="0"/>
    <m/>
    <x v="0"/>
    <x v="0"/>
    <x v="0"/>
    <x v="0"/>
    <x v="0"/>
    <x v="0"/>
    <x v="0"/>
    <x v="0"/>
    <x v="0"/>
    <x v="0"/>
    <x v="0"/>
    <s v="Construção e Reabilitação de Placas Desportivas"/>
    <x v="0"/>
    <x v="0"/>
    <x v="0"/>
    <x v="0"/>
    <x v="1"/>
    <x v="0"/>
    <x v="0"/>
    <x v="0"/>
    <x v="0"/>
    <x v="0"/>
    <x v="0"/>
    <x v="0"/>
    <s v="Pagamento referente a pintura da placa desportiva da Ribeira de São Miguel, conforme anexo."/>
  </r>
  <r>
    <x v="0"/>
    <n v="0"/>
    <n v="0"/>
    <n v="0"/>
    <n v="1169"/>
    <x v="4826"/>
    <x v="0"/>
    <x v="0"/>
    <x v="0"/>
    <s v="03.16.15"/>
    <x v="0"/>
    <x v="0"/>
    <x v="0"/>
    <s v="Direção Financeira"/>
    <s v="03.16.15"/>
    <s v="Direção Financeira"/>
    <s v="03.16.15"/>
    <x v="5"/>
    <x v="0"/>
    <x v="0"/>
    <x v="1"/>
    <x v="0"/>
    <x v="0"/>
    <x v="0"/>
    <x v="0"/>
    <x v="4"/>
    <s v="2024-06-05"/>
    <x v="1"/>
    <n v="1169"/>
    <x v="0"/>
    <m/>
    <x v="0"/>
    <m/>
    <x v="2"/>
    <n v="100474696"/>
    <x v="0"/>
    <x v="1"/>
    <s v="Direção Financeira"/>
    <s v="ORI"/>
    <x v="0"/>
    <m/>
    <x v="0"/>
    <x v="0"/>
    <x v="0"/>
    <x v="0"/>
    <x v="0"/>
    <x v="0"/>
    <x v="0"/>
    <x v="0"/>
    <x v="0"/>
    <x v="0"/>
    <x v="0"/>
    <s v="Direção Financeira"/>
    <x v="0"/>
    <x v="0"/>
    <x v="0"/>
    <x v="0"/>
    <x v="0"/>
    <x v="0"/>
    <x v="0"/>
    <x v="0"/>
    <x v="0"/>
    <x v="0"/>
    <x v="1"/>
    <x v="0"/>
    <s v="Pagamento referente ao prestação de serviço como fiscal durante o período de 06/05/ a 30/05/2024, conforme anexo."/>
  </r>
  <r>
    <x v="0"/>
    <n v="0"/>
    <n v="0"/>
    <n v="0"/>
    <n v="6623"/>
    <x v="4826"/>
    <x v="0"/>
    <x v="0"/>
    <x v="0"/>
    <s v="03.16.15"/>
    <x v="0"/>
    <x v="0"/>
    <x v="0"/>
    <s v="Direção Financeira"/>
    <s v="03.16.15"/>
    <s v="Direção Financeira"/>
    <s v="03.16.15"/>
    <x v="5"/>
    <x v="0"/>
    <x v="0"/>
    <x v="1"/>
    <x v="0"/>
    <x v="0"/>
    <x v="0"/>
    <x v="0"/>
    <x v="4"/>
    <s v="2024-06-05"/>
    <x v="1"/>
    <n v="6623"/>
    <x v="0"/>
    <m/>
    <x v="0"/>
    <m/>
    <x v="229"/>
    <n v="100479647"/>
    <x v="0"/>
    <x v="0"/>
    <s v="Direção Financeira"/>
    <s v="ORI"/>
    <x v="0"/>
    <m/>
    <x v="0"/>
    <x v="0"/>
    <x v="0"/>
    <x v="0"/>
    <x v="0"/>
    <x v="0"/>
    <x v="0"/>
    <x v="0"/>
    <x v="0"/>
    <x v="0"/>
    <x v="0"/>
    <s v="Direção Financeira"/>
    <x v="0"/>
    <x v="0"/>
    <x v="0"/>
    <x v="0"/>
    <x v="0"/>
    <x v="0"/>
    <x v="0"/>
    <x v="0"/>
    <x v="0"/>
    <x v="0"/>
    <x v="0"/>
    <x v="0"/>
    <s v="Pagamento referente ao prestação de serviço como fiscal durante o período de 06/05/ a 30/05/2024, conforme anexo."/>
  </r>
  <r>
    <x v="1"/>
    <n v="0"/>
    <n v="0"/>
    <n v="0"/>
    <n v="37101"/>
    <x v="4827"/>
    <x v="0"/>
    <x v="0"/>
    <x v="0"/>
    <s v="01.27.02.15"/>
    <x v="25"/>
    <x v="1"/>
    <x v="1"/>
    <s v="Saneamento básico"/>
    <s v="01.27.02"/>
    <s v="Saneamento básico"/>
    <s v="01.27.02"/>
    <x v="46"/>
    <x v="0"/>
    <x v="0"/>
    <x v="0"/>
    <x v="0"/>
    <x v="1"/>
    <x v="1"/>
    <x v="0"/>
    <x v="5"/>
    <s v="2024-08-29"/>
    <x v="2"/>
    <n v="37101"/>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manutenção da viatura ST-87-ZB, conforme fatura em anexo.  "/>
  </r>
  <r>
    <x v="0"/>
    <n v="0"/>
    <n v="0"/>
    <n v="0"/>
    <n v="20000"/>
    <x v="4828"/>
    <x v="0"/>
    <x v="0"/>
    <x v="0"/>
    <s v="01.25.05.09"/>
    <x v="26"/>
    <x v="3"/>
    <x v="3"/>
    <s v="Saúde"/>
    <s v="01.25.05"/>
    <s v="Saúde"/>
    <s v="01.25.05"/>
    <x v="7"/>
    <x v="0"/>
    <x v="4"/>
    <x v="4"/>
    <x v="0"/>
    <x v="1"/>
    <x v="0"/>
    <x v="0"/>
    <x v="5"/>
    <s v="2024-08-29"/>
    <x v="2"/>
    <n v="20000"/>
    <x v="0"/>
    <m/>
    <x v="0"/>
    <m/>
    <x v="599"/>
    <n v="100476530"/>
    <x v="0"/>
    <x v="0"/>
    <s v="Apoio a Consultas de Especialidade e Medicamentos"/>
    <s v="ORI"/>
    <x v="0"/>
    <s v="ACE"/>
    <x v="0"/>
    <x v="0"/>
    <x v="0"/>
    <x v="0"/>
    <x v="0"/>
    <x v="0"/>
    <x v="0"/>
    <x v="0"/>
    <x v="0"/>
    <x v="0"/>
    <x v="0"/>
    <s v="Apoio a Consultas de Especialidade e Medicamentos"/>
    <x v="0"/>
    <x v="0"/>
    <x v="0"/>
    <x v="0"/>
    <x v="1"/>
    <x v="0"/>
    <x v="0"/>
    <x v="0"/>
    <x v="0"/>
    <x v="0"/>
    <x v="0"/>
    <x v="0"/>
    <s v="Apoio a favor da senhora Edmila Fernandes para compra de minerva para imobilização cervical  do senhor Euclides Pereira  que se encontra internado, conforme anexo."/>
  </r>
  <r>
    <x v="0"/>
    <n v="0"/>
    <n v="0"/>
    <n v="0"/>
    <n v="16642"/>
    <x v="4829"/>
    <x v="0"/>
    <x v="0"/>
    <x v="0"/>
    <s v="03.16.15"/>
    <x v="0"/>
    <x v="0"/>
    <x v="0"/>
    <s v="Direção Financeira"/>
    <s v="03.16.15"/>
    <s v="Direção Financeira"/>
    <s v="03.16.15"/>
    <x v="41"/>
    <x v="0"/>
    <x v="0"/>
    <x v="1"/>
    <x v="0"/>
    <x v="0"/>
    <x v="0"/>
    <x v="0"/>
    <x v="5"/>
    <s v="2024-08-30"/>
    <x v="2"/>
    <n v="16642"/>
    <x v="0"/>
    <m/>
    <x v="0"/>
    <m/>
    <x v="536"/>
    <n v="100476443"/>
    <x v="0"/>
    <x v="0"/>
    <s v="Direção Financeira"/>
    <s v="ORI"/>
    <x v="0"/>
    <m/>
    <x v="0"/>
    <x v="0"/>
    <x v="0"/>
    <x v="0"/>
    <x v="0"/>
    <x v="0"/>
    <x v="0"/>
    <x v="0"/>
    <x v="0"/>
    <x v="0"/>
    <x v="0"/>
    <s v="Direção Financeira"/>
    <x v="0"/>
    <x v="0"/>
    <x v="0"/>
    <x v="0"/>
    <x v="0"/>
    <x v="0"/>
    <x v="0"/>
    <x v="0"/>
    <x v="0"/>
    <x v="0"/>
    <x v="0"/>
    <x v="0"/>
    <s v="Pagamento referente a conceção de tubo de máquina de pá carregadora, conforme anexo. "/>
  </r>
  <r>
    <x v="0"/>
    <n v="0"/>
    <n v="0"/>
    <n v="0"/>
    <n v="1850"/>
    <x v="4830"/>
    <x v="0"/>
    <x v="1"/>
    <x v="0"/>
    <s v="03.03.10"/>
    <x v="8"/>
    <x v="0"/>
    <x v="4"/>
    <s v="Receitas Da Câmara"/>
    <s v="03.03.10"/>
    <s v="Receitas Da Câmara"/>
    <s v="03.03.10"/>
    <x v="10"/>
    <x v="0"/>
    <x v="3"/>
    <x v="3"/>
    <x v="0"/>
    <x v="0"/>
    <x v="2"/>
    <x v="0"/>
    <x v="5"/>
    <s v="2024-08-27"/>
    <x v="2"/>
    <n v="1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20"/>
    <x v="4831"/>
    <x v="0"/>
    <x v="1"/>
    <x v="0"/>
    <s v="03.03.10"/>
    <x v="8"/>
    <x v="0"/>
    <x v="4"/>
    <s v="Receitas Da Câmara"/>
    <s v="03.03.10"/>
    <s v="Receitas Da Câmara"/>
    <s v="03.03.10"/>
    <x v="13"/>
    <x v="0"/>
    <x v="3"/>
    <x v="3"/>
    <x v="0"/>
    <x v="0"/>
    <x v="2"/>
    <x v="0"/>
    <x v="5"/>
    <s v="2024-08-27"/>
    <x v="2"/>
    <n v="33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4832"/>
    <x v="0"/>
    <x v="1"/>
    <x v="0"/>
    <s v="03.03.10"/>
    <x v="8"/>
    <x v="0"/>
    <x v="4"/>
    <s v="Receitas Da Câmara"/>
    <s v="03.03.10"/>
    <s v="Receitas Da Câmara"/>
    <s v="03.03.10"/>
    <x v="6"/>
    <x v="0"/>
    <x v="3"/>
    <x v="3"/>
    <x v="0"/>
    <x v="0"/>
    <x v="2"/>
    <x v="0"/>
    <x v="5"/>
    <s v="2024-08-27"/>
    <x v="2"/>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30"/>
    <x v="4833"/>
    <x v="0"/>
    <x v="1"/>
    <x v="0"/>
    <s v="03.03.10"/>
    <x v="8"/>
    <x v="0"/>
    <x v="4"/>
    <s v="Receitas Da Câmara"/>
    <s v="03.03.10"/>
    <s v="Receitas Da Câmara"/>
    <s v="03.03.10"/>
    <x v="9"/>
    <x v="0"/>
    <x v="3"/>
    <x v="3"/>
    <x v="0"/>
    <x v="0"/>
    <x v="2"/>
    <x v="0"/>
    <x v="5"/>
    <s v="2024-08-27"/>
    <x v="2"/>
    <n v="36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
    <x v="4834"/>
    <x v="0"/>
    <x v="1"/>
    <x v="0"/>
    <s v="03.03.10"/>
    <x v="8"/>
    <x v="0"/>
    <x v="4"/>
    <s v="Receitas Da Câmara"/>
    <s v="03.03.10"/>
    <s v="Receitas Da Câmara"/>
    <s v="03.03.10"/>
    <x v="11"/>
    <x v="0"/>
    <x v="0"/>
    <x v="5"/>
    <x v="0"/>
    <x v="0"/>
    <x v="2"/>
    <x v="0"/>
    <x v="5"/>
    <s v="2024-08-27"/>
    <x v="2"/>
    <n v="14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900"/>
    <x v="4835"/>
    <x v="0"/>
    <x v="0"/>
    <x v="0"/>
    <s v="01.25.02.23"/>
    <x v="12"/>
    <x v="3"/>
    <x v="3"/>
    <s v="desporto"/>
    <s v="01.25.02"/>
    <s v="desporto"/>
    <s v="01.25.02"/>
    <x v="1"/>
    <x v="0"/>
    <x v="0"/>
    <x v="0"/>
    <x v="0"/>
    <x v="1"/>
    <x v="1"/>
    <x v="0"/>
    <x v="4"/>
    <s v="2024-06-21"/>
    <x v="1"/>
    <n v="30900"/>
    <x v="0"/>
    <m/>
    <x v="0"/>
    <m/>
    <x v="119"/>
    <n v="100391468"/>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Senna Sport Cabo Verde, referente a aquisição de troféus a ser entregue aos finalistas do torneio futsal masculino na categoria Sénior e Sub-16 e veteranos realizado em Achada Monte, conforme anexo. "/>
  </r>
  <r>
    <x v="0"/>
    <n v="0"/>
    <n v="0"/>
    <n v="0"/>
    <n v="91280"/>
    <x v="4836"/>
    <x v="0"/>
    <x v="1"/>
    <x v="0"/>
    <s v="80.02.10.01"/>
    <x v="16"/>
    <x v="2"/>
    <x v="2"/>
    <s v="Outros"/>
    <s v="80.02.10"/>
    <s v="Outros"/>
    <s v="80.02.10"/>
    <x v="37"/>
    <x v="0"/>
    <x v="1"/>
    <x v="0"/>
    <x v="1"/>
    <x v="2"/>
    <x v="2"/>
    <x v="0"/>
    <x v="1"/>
    <s v="2024-03-21"/>
    <x v="0"/>
    <n v="9128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100"/>
    <x v="4837"/>
    <x v="0"/>
    <x v="1"/>
    <x v="0"/>
    <s v="80.02.10.02"/>
    <x v="42"/>
    <x v="2"/>
    <x v="2"/>
    <s v="Outros"/>
    <s v="80.02.10"/>
    <s v="Outros"/>
    <s v="80.02.10"/>
    <x v="67"/>
    <x v="0"/>
    <x v="1"/>
    <x v="0"/>
    <x v="1"/>
    <x v="2"/>
    <x v="2"/>
    <x v="0"/>
    <x v="1"/>
    <s v="2024-03-21"/>
    <x v="0"/>
    <n v="4100"/>
    <x v="0"/>
    <m/>
    <x v="0"/>
    <m/>
    <x v="16"/>
    <n v="100474707"/>
    <x v="0"/>
    <x v="0"/>
    <s v="Retençoes STAPS"/>
    <s v="ORI"/>
    <x v="0"/>
    <s v="RSND"/>
    <x v="0"/>
    <x v="0"/>
    <x v="0"/>
    <x v="0"/>
    <x v="0"/>
    <x v="0"/>
    <x v="0"/>
    <x v="0"/>
    <x v="0"/>
    <x v="0"/>
    <x v="0"/>
    <s v="Retençoes STAPS"/>
    <x v="0"/>
    <x v="0"/>
    <x v="0"/>
    <x v="0"/>
    <x v="2"/>
    <x v="0"/>
    <x v="0"/>
    <x v="0"/>
    <x v="0"/>
    <x v="1"/>
    <x v="0"/>
    <x v="0"/>
    <s v="RETENCAO OT"/>
  </r>
  <r>
    <x v="0"/>
    <n v="0"/>
    <n v="0"/>
    <n v="0"/>
    <n v="310"/>
    <x v="4838"/>
    <x v="0"/>
    <x v="1"/>
    <x v="0"/>
    <s v="80.02.10.24"/>
    <x v="47"/>
    <x v="2"/>
    <x v="2"/>
    <s v="Outros"/>
    <s v="80.02.10"/>
    <s v="Outros"/>
    <s v="80.02.10"/>
    <x v="67"/>
    <x v="0"/>
    <x v="1"/>
    <x v="0"/>
    <x v="1"/>
    <x v="2"/>
    <x v="2"/>
    <x v="0"/>
    <x v="1"/>
    <s v="2024-03-21"/>
    <x v="0"/>
    <n v="310"/>
    <x v="0"/>
    <m/>
    <x v="0"/>
    <m/>
    <x v="18"/>
    <n v="100478987"/>
    <x v="0"/>
    <x v="0"/>
    <s v="Retenções SIACSA"/>
    <s v="ORI"/>
    <x v="0"/>
    <s v="SIACSA"/>
    <x v="0"/>
    <x v="0"/>
    <x v="0"/>
    <x v="0"/>
    <x v="0"/>
    <x v="0"/>
    <x v="0"/>
    <x v="0"/>
    <x v="0"/>
    <x v="0"/>
    <x v="0"/>
    <s v="Retenções SIACSA"/>
    <x v="0"/>
    <x v="0"/>
    <x v="0"/>
    <x v="0"/>
    <x v="2"/>
    <x v="0"/>
    <x v="0"/>
    <x v="0"/>
    <x v="0"/>
    <x v="1"/>
    <x v="0"/>
    <x v="0"/>
    <s v="RETENCAO OT"/>
  </r>
  <r>
    <x v="0"/>
    <n v="0"/>
    <n v="0"/>
    <n v="0"/>
    <n v="5889"/>
    <x v="4839"/>
    <x v="0"/>
    <x v="1"/>
    <x v="0"/>
    <s v="80.02.10.26"/>
    <x v="13"/>
    <x v="2"/>
    <x v="2"/>
    <s v="Outros"/>
    <s v="80.02.10"/>
    <s v="Outros"/>
    <s v="80.02.10"/>
    <x v="34"/>
    <x v="0"/>
    <x v="1"/>
    <x v="9"/>
    <x v="1"/>
    <x v="2"/>
    <x v="2"/>
    <x v="0"/>
    <x v="1"/>
    <s v="2024-03-21"/>
    <x v="0"/>
    <n v="5889"/>
    <x v="0"/>
    <m/>
    <x v="0"/>
    <m/>
    <x v="15"/>
    <n v="100479277"/>
    <x v="0"/>
    <x v="0"/>
    <s v="Retenção Sansung"/>
    <s v="ORI"/>
    <x v="0"/>
    <s v="RS"/>
    <x v="0"/>
    <x v="0"/>
    <x v="0"/>
    <x v="0"/>
    <x v="0"/>
    <x v="0"/>
    <x v="0"/>
    <x v="0"/>
    <x v="0"/>
    <x v="0"/>
    <x v="0"/>
    <s v="Retenção Sansung"/>
    <x v="0"/>
    <x v="0"/>
    <x v="0"/>
    <x v="0"/>
    <x v="2"/>
    <x v="0"/>
    <x v="0"/>
    <x v="0"/>
    <x v="0"/>
    <x v="1"/>
    <x v="0"/>
    <x v="0"/>
    <s v="RETENCAO OT"/>
  </r>
  <r>
    <x v="1"/>
    <n v="0"/>
    <n v="0"/>
    <n v="0"/>
    <n v="32000"/>
    <x v="4840"/>
    <x v="0"/>
    <x v="0"/>
    <x v="0"/>
    <s v="01.27.04.09"/>
    <x v="64"/>
    <x v="1"/>
    <x v="1"/>
    <s v="Infra-Estruturas e Transportes"/>
    <s v="01.27.04"/>
    <s v="Infra-Estruturas e Transportes"/>
    <s v="01.27.04"/>
    <x v="46"/>
    <x v="0"/>
    <x v="0"/>
    <x v="0"/>
    <x v="0"/>
    <x v="1"/>
    <x v="1"/>
    <x v="0"/>
    <x v="4"/>
    <s v="2024-06-28"/>
    <x v="1"/>
    <n v="32000"/>
    <x v="0"/>
    <m/>
    <x v="0"/>
    <m/>
    <x v="342"/>
    <n v="100478784"/>
    <x v="0"/>
    <x v="0"/>
    <s v="Sinalização de Transito"/>
    <s v="ORI"/>
    <x v="0"/>
    <m/>
    <x v="0"/>
    <x v="0"/>
    <x v="0"/>
    <x v="0"/>
    <x v="0"/>
    <x v="0"/>
    <x v="0"/>
    <x v="0"/>
    <x v="0"/>
    <x v="0"/>
    <x v="0"/>
    <s v="Sinalização de Transito"/>
    <x v="0"/>
    <x v="0"/>
    <x v="0"/>
    <x v="0"/>
    <x v="1"/>
    <x v="0"/>
    <x v="0"/>
    <x v="0"/>
    <x v="0"/>
    <x v="0"/>
    <x v="0"/>
    <x v="0"/>
    <s v="Pagamento referente a aquisição de serviços de confeção de 4 sinal de lomba para a sinalização de transito no Município, conforme anexo. "/>
  </r>
  <r>
    <x v="1"/>
    <n v="0"/>
    <n v="0"/>
    <n v="0"/>
    <n v="29175"/>
    <x v="4841"/>
    <x v="0"/>
    <x v="0"/>
    <x v="0"/>
    <s v="01.27.06.41"/>
    <x v="19"/>
    <x v="1"/>
    <x v="1"/>
    <s v="Requalificação Urbana e habitação"/>
    <s v="01.27.06"/>
    <s v="Requalificação Urbana e habitação"/>
    <s v="01.27.06"/>
    <x v="40"/>
    <x v="0"/>
    <x v="0"/>
    <x v="0"/>
    <x v="0"/>
    <x v="1"/>
    <x v="1"/>
    <x v="0"/>
    <x v="5"/>
    <s v="2024-08-08"/>
    <x v="2"/>
    <n v="29175"/>
    <x v="0"/>
    <m/>
    <x v="0"/>
    <m/>
    <x v="2"/>
    <n v="100474696"/>
    <x v="0"/>
    <x v="1"/>
    <s v="Reabilitação de Jardins Infantis e Escolas do EBI"/>
    <s v="ORI"/>
    <x v="0"/>
    <s v="RJEBI"/>
    <x v="0"/>
    <x v="0"/>
    <x v="0"/>
    <x v="0"/>
    <x v="0"/>
    <x v="0"/>
    <x v="0"/>
    <x v="0"/>
    <x v="0"/>
    <x v="0"/>
    <x v="0"/>
    <s v="Reabilitação de Jardins Infantis e Escolas do EBI"/>
    <x v="0"/>
    <x v="0"/>
    <x v="0"/>
    <x v="0"/>
    <x v="1"/>
    <x v="0"/>
    <x v="0"/>
    <x v="0"/>
    <x v="0"/>
    <x v="0"/>
    <x v="1"/>
    <x v="0"/>
    <s v="Pagamento a favor do Sr. Daniel Oliveira Correia, pela a aquisição de serviços de transporte de areia , terra, pedras cimentos e britas para as obras de reabilitação da Escola de Monte Pousada, confrome anexo. "/>
  </r>
  <r>
    <x v="1"/>
    <n v="0"/>
    <n v="0"/>
    <n v="0"/>
    <n v="165325"/>
    <x v="4841"/>
    <x v="0"/>
    <x v="0"/>
    <x v="0"/>
    <s v="01.27.06.41"/>
    <x v="19"/>
    <x v="1"/>
    <x v="1"/>
    <s v="Requalificação Urbana e habitação"/>
    <s v="01.27.06"/>
    <s v="Requalificação Urbana e habitação"/>
    <s v="01.27.06"/>
    <x v="40"/>
    <x v="0"/>
    <x v="0"/>
    <x v="0"/>
    <x v="0"/>
    <x v="1"/>
    <x v="1"/>
    <x v="0"/>
    <x v="5"/>
    <s v="2024-08-08"/>
    <x v="2"/>
    <n v="165325"/>
    <x v="0"/>
    <m/>
    <x v="0"/>
    <m/>
    <x v="124"/>
    <n v="100477537"/>
    <x v="0"/>
    <x v="0"/>
    <s v="Reabilitação de Jardins Infantis e Escolas do EBI"/>
    <s v="ORI"/>
    <x v="0"/>
    <s v="RJEBI"/>
    <x v="0"/>
    <x v="0"/>
    <x v="0"/>
    <x v="0"/>
    <x v="0"/>
    <x v="0"/>
    <x v="0"/>
    <x v="0"/>
    <x v="0"/>
    <x v="0"/>
    <x v="0"/>
    <s v="Reabilitação de Jardins Infantis e Escolas do EBI"/>
    <x v="0"/>
    <x v="0"/>
    <x v="0"/>
    <x v="0"/>
    <x v="1"/>
    <x v="0"/>
    <x v="0"/>
    <x v="0"/>
    <x v="0"/>
    <x v="0"/>
    <x v="0"/>
    <x v="0"/>
    <s v="Pagamento a favor do Sr. Daniel Oliveira Correia, pela a aquisição de serviços de transporte de areia , terra, pedras cimentos e britas para as obras de reabilitação da Escola de Monte Pousada, confrome anexo. "/>
  </r>
  <r>
    <x v="0"/>
    <n v="0"/>
    <n v="0"/>
    <n v="0"/>
    <n v="100000"/>
    <x v="4842"/>
    <x v="0"/>
    <x v="0"/>
    <x v="0"/>
    <s v="01.25.04.22"/>
    <x v="7"/>
    <x v="3"/>
    <x v="3"/>
    <s v="Cultura"/>
    <s v="01.25.04"/>
    <s v="Cultura"/>
    <s v="01.25.04"/>
    <x v="4"/>
    <x v="0"/>
    <x v="2"/>
    <x v="2"/>
    <x v="0"/>
    <x v="1"/>
    <x v="0"/>
    <x v="0"/>
    <x v="5"/>
    <s v="2024-08-09"/>
    <x v="2"/>
    <n v="100000"/>
    <x v="0"/>
    <m/>
    <x v="0"/>
    <m/>
    <x v="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Tesoureira Municipal, referente a a gratificação dos apresentadores do festival Calheta 2024, confrome anexo."/>
  </r>
  <r>
    <x v="0"/>
    <n v="0"/>
    <n v="0"/>
    <n v="0"/>
    <n v="15850"/>
    <x v="4843"/>
    <x v="0"/>
    <x v="1"/>
    <x v="0"/>
    <s v="03.03.10"/>
    <x v="8"/>
    <x v="0"/>
    <x v="4"/>
    <s v="Receitas Da Câmara"/>
    <s v="03.03.10"/>
    <s v="Receitas Da Câmara"/>
    <s v="03.03.10"/>
    <x v="17"/>
    <x v="0"/>
    <x v="3"/>
    <x v="3"/>
    <x v="0"/>
    <x v="0"/>
    <x v="2"/>
    <x v="0"/>
    <x v="5"/>
    <s v="2024-08-08"/>
    <x v="2"/>
    <n v="15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4844"/>
    <x v="0"/>
    <x v="1"/>
    <x v="0"/>
    <s v="03.03.10"/>
    <x v="8"/>
    <x v="0"/>
    <x v="4"/>
    <s v="Receitas Da Câmara"/>
    <s v="03.03.10"/>
    <s v="Receitas Da Câmara"/>
    <s v="03.03.10"/>
    <x v="8"/>
    <x v="0"/>
    <x v="3"/>
    <x v="3"/>
    <x v="0"/>
    <x v="0"/>
    <x v="2"/>
    <x v="0"/>
    <x v="5"/>
    <s v="2024-08-08"/>
    <x v="2"/>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4845"/>
    <x v="0"/>
    <x v="1"/>
    <x v="0"/>
    <s v="03.03.10"/>
    <x v="8"/>
    <x v="0"/>
    <x v="4"/>
    <s v="Receitas Da Câmara"/>
    <s v="03.03.10"/>
    <s v="Receitas Da Câmara"/>
    <s v="03.03.10"/>
    <x v="25"/>
    <x v="0"/>
    <x v="3"/>
    <x v="3"/>
    <x v="0"/>
    <x v="0"/>
    <x v="2"/>
    <x v="0"/>
    <x v="5"/>
    <s v="2024-08-08"/>
    <x v="2"/>
    <n v="5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3877"/>
    <x v="4846"/>
    <x v="0"/>
    <x v="1"/>
    <x v="0"/>
    <s v="03.03.10"/>
    <x v="8"/>
    <x v="0"/>
    <x v="4"/>
    <s v="Receitas Da Câmara"/>
    <s v="03.03.10"/>
    <s v="Receitas Da Câmara"/>
    <s v="03.03.10"/>
    <x v="15"/>
    <x v="0"/>
    <x v="0"/>
    <x v="0"/>
    <x v="0"/>
    <x v="0"/>
    <x v="2"/>
    <x v="0"/>
    <x v="5"/>
    <s v="2024-08-08"/>
    <x v="2"/>
    <n v="5387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1332"/>
    <x v="4847"/>
    <x v="0"/>
    <x v="1"/>
    <x v="0"/>
    <s v="03.03.10"/>
    <x v="8"/>
    <x v="0"/>
    <x v="4"/>
    <s v="Receitas Da Câmara"/>
    <s v="03.03.10"/>
    <s v="Receitas Da Câmara"/>
    <s v="03.03.10"/>
    <x v="18"/>
    <x v="0"/>
    <x v="0"/>
    <x v="0"/>
    <x v="0"/>
    <x v="0"/>
    <x v="2"/>
    <x v="0"/>
    <x v="5"/>
    <s v="2024-08-08"/>
    <x v="2"/>
    <n v="14133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500"/>
    <x v="4848"/>
    <x v="0"/>
    <x v="1"/>
    <x v="0"/>
    <s v="03.03.10"/>
    <x v="8"/>
    <x v="0"/>
    <x v="4"/>
    <s v="Receitas Da Câmara"/>
    <s v="03.03.10"/>
    <s v="Receitas Da Câmara"/>
    <s v="03.03.10"/>
    <x v="11"/>
    <x v="0"/>
    <x v="0"/>
    <x v="5"/>
    <x v="0"/>
    <x v="0"/>
    <x v="2"/>
    <x v="0"/>
    <x v="5"/>
    <s v="2024-08-08"/>
    <x v="2"/>
    <n v="9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25"/>
    <x v="4849"/>
    <x v="0"/>
    <x v="1"/>
    <x v="0"/>
    <s v="03.03.10"/>
    <x v="8"/>
    <x v="0"/>
    <x v="4"/>
    <s v="Receitas Da Câmara"/>
    <s v="03.03.10"/>
    <s v="Receitas Da Câmara"/>
    <s v="03.03.10"/>
    <x v="10"/>
    <x v="0"/>
    <x v="3"/>
    <x v="3"/>
    <x v="0"/>
    <x v="0"/>
    <x v="2"/>
    <x v="0"/>
    <x v="5"/>
    <s v="2024-08-08"/>
    <x v="2"/>
    <n v="27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93"/>
    <x v="4850"/>
    <x v="0"/>
    <x v="1"/>
    <x v="0"/>
    <s v="03.03.10"/>
    <x v="8"/>
    <x v="0"/>
    <x v="4"/>
    <s v="Receitas Da Câmara"/>
    <s v="03.03.10"/>
    <s v="Receitas Da Câmara"/>
    <s v="03.03.10"/>
    <x v="9"/>
    <x v="0"/>
    <x v="3"/>
    <x v="3"/>
    <x v="0"/>
    <x v="0"/>
    <x v="2"/>
    <x v="0"/>
    <x v="5"/>
    <s v="2024-08-08"/>
    <x v="2"/>
    <n v="559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4851"/>
    <x v="0"/>
    <x v="1"/>
    <x v="0"/>
    <s v="03.03.10"/>
    <x v="8"/>
    <x v="0"/>
    <x v="4"/>
    <s v="Receitas Da Câmara"/>
    <s v="03.03.10"/>
    <s v="Receitas Da Câmara"/>
    <s v="03.03.10"/>
    <x v="16"/>
    <x v="0"/>
    <x v="0"/>
    <x v="5"/>
    <x v="0"/>
    <x v="0"/>
    <x v="2"/>
    <x v="0"/>
    <x v="5"/>
    <s v="2024-08-08"/>
    <x v="2"/>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4852"/>
    <x v="0"/>
    <x v="1"/>
    <x v="0"/>
    <s v="03.03.10"/>
    <x v="8"/>
    <x v="0"/>
    <x v="4"/>
    <s v="Receitas Da Câmara"/>
    <s v="03.03.10"/>
    <s v="Receitas Da Câmara"/>
    <s v="03.03.10"/>
    <x v="14"/>
    <x v="0"/>
    <x v="3"/>
    <x v="3"/>
    <x v="0"/>
    <x v="0"/>
    <x v="2"/>
    <x v="0"/>
    <x v="5"/>
    <s v="2024-08-08"/>
    <x v="2"/>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300"/>
    <x v="4853"/>
    <x v="0"/>
    <x v="1"/>
    <x v="0"/>
    <s v="03.03.10"/>
    <x v="8"/>
    <x v="0"/>
    <x v="4"/>
    <s v="Receitas Da Câmara"/>
    <s v="03.03.10"/>
    <s v="Receitas Da Câmara"/>
    <s v="03.03.10"/>
    <x v="13"/>
    <x v="0"/>
    <x v="3"/>
    <x v="3"/>
    <x v="0"/>
    <x v="0"/>
    <x v="2"/>
    <x v="0"/>
    <x v="5"/>
    <s v="2024-08-08"/>
    <x v="2"/>
    <n v="160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854"/>
    <x v="0"/>
    <x v="1"/>
    <x v="0"/>
    <s v="03.03.10"/>
    <x v="8"/>
    <x v="0"/>
    <x v="4"/>
    <s v="Receitas Da Câmara"/>
    <s v="03.03.10"/>
    <s v="Receitas Da Câmara"/>
    <s v="03.03.10"/>
    <x v="6"/>
    <x v="0"/>
    <x v="3"/>
    <x v="3"/>
    <x v="0"/>
    <x v="0"/>
    <x v="2"/>
    <x v="0"/>
    <x v="5"/>
    <s v="2024-08-08"/>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00"/>
    <x v="4855"/>
    <x v="0"/>
    <x v="1"/>
    <x v="0"/>
    <s v="03.03.10"/>
    <x v="8"/>
    <x v="0"/>
    <x v="4"/>
    <s v="Receitas Da Câmara"/>
    <s v="03.03.10"/>
    <s v="Receitas Da Câmara"/>
    <s v="03.03.10"/>
    <x v="12"/>
    <x v="0"/>
    <x v="3"/>
    <x v="3"/>
    <x v="0"/>
    <x v="0"/>
    <x v="2"/>
    <x v="0"/>
    <x v="5"/>
    <s v="2024-08-08"/>
    <x v="2"/>
    <n v="7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0"/>
    <x v="4856"/>
    <x v="0"/>
    <x v="0"/>
    <x v="0"/>
    <s v="03.16.15"/>
    <x v="0"/>
    <x v="0"/>
    <x v="0"/>
    <s v="Direção Financeira"/>
    <s v="03.16.15"/>
    <s v="Direção Financeira"/>
    <s v="03.16.15"/>
    <x v="31"/>
    <x v="0"/>
    <x v="0"/>
    <x v="1"/>
    <x v="0"/>
    <x v="0"/>
    <x v="0"/>
    <x v="0"/>
    <x v="5"/>
    <s v="2024-08-26"/>
    <x v="2"/>
    <n v="700"/>
    <x v="0"/>
    <m/>
    <x v="0"/>
    <m/>
    <x v="21"/>
    <n v="100391960"/>
    <x v="0"/>
    <x v="0"/>
    <s v="Direção Financeira"/>
    <s v="ORI"/>
    <x v="0"/>
    <m/>
    <x v="0"/>
    <x v="0"/>
    <x v="0"/>
    <x v="0"/>
    <x v="0"/>
    <x v="0"/>
    <x v="0"/>
    <x v="0"/>
    <x v="0"/>
    <x v="0"/>
    <x v="0"/>
    <s v="Direção Financeira"/>
    <x v="0"/>
    <x v="0"/>
    <x v="0"/>
    <x v="0"/>
    <x v="0"/>
    <x v="0"/>
    <x v="0"/>
    <x v="0"/>
    <x v="0"/>
    <x v="0"/>
    <x v="0"/>
    <x v="0"/>
    <s v="Pagamento referente a recarga dados de internet no tablet do técnico Emanuel Silva, conforme anexo"/>
  </r>
  <r>
    <x v="0"/>
    <n v="0"/>
    <n v="0"/>
    <n v="0"/>
    <n v="18140"/>
    <x v="4857"/>
    <x v="0"/>
    <x v="1"/>
    <x v="0"/>
    <s v="03.03.10"/>
    <x v="8"/>
    <x v="0"/>
    <x v="4"/>
    <s v="Receitas Da Câmara"/>
    <s v="03.03.10"/>
    <s v="Receitas Da Câmara"/>
    <s v="03.03.10"/>
    <x v="20"/>
    <x v="0"/>
    <x v="3"/>
    <x v="3"/>
    <x v="0"/>
    <x v="0"/>
    <x v="2"/>
    <x v="0"/>
    <x v="5"/>
    <s v="2024-08-27"/>
    <x v="2"/>
    <n v="18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475"/>
    <x v="4858"/>
    <x v="0"/>
    <x v="1"/>
    <x v="0"/>
    <s v="03.03.10"/>
    <x v="8"/>
    <x v="0"/>
    <x v="4"/>
    <s v="Receitas Da Câmara"/>
    <s v="03.03.10"/>
    <s v="Receitas Da Câmara"/>
    <s v="03.03.10"/>
    <x v="12"/>
    <x v="0"/>
    <x v="3"/>
    <x v="3"/>
    <x v="0"/>
    <x v="0"/>
    <x v="2"/>
    <x v="0"/>
    <x v="5"/>
    <s v="2024-08-27"/>
    <x v="2"/>
    <n v="144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4859"/>
    <x v="0"/>
    <x v="1"/>
    <x v="0"/>
    <s v="03.03.10"/>
    <x v="8"/>
    <x v="0"/>
    <x v="4"/>
    <s v="Receitas Da Câmara"/>
    <s v="03.03.10"/>
    <s v="Receitas Da Câmara"/>
    <s v="03.03.10"/>
    <x v="17"/>
    <x v="0"/>
    <x v="3"/>
    <x v="3"/>
    <x v="0"/>
    <x v="0"/>
    <x v="2"/>
    <x v="0"/>
    <x v="5"/>
    <s v="2024-08-27"/>
    <x v="2"/>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
    <x v="4860"/>
    <x v="0"/>
    <x v="1"/>
    <x v="0"/>
    <s v="03.03.10"/>
    <x v="8"/>
    <x v="0"/>
    <x v="4"/>
    <s v="Receitas Da Câmara"/>
    <s v="03.03.10"/>
    <s v="Receitas Da Câmara"/>
    <s v="03.03.10"/>
    <x v="8"/>
    <x v="0"/>
    <x v="3"/>
    <x v="3"/>
    <x v="0"/>
    <x v="0"/>
    <x v="2"/>
    <x v="0"/>
    <x v="5"/>
    <s v="2024-08-27"/>
    <x v="2"/>
    <n v="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686"/>
    <x v="4861"/>
    <x v="0"/>
    <x v="1"/>
    <x v="0"/>
    <s v="03.03.10"/>
    <x v="8"/>
    <x v="0"/>
    <x v="4"/>
    <s v="Receitas Da Câmara"/>
    <s v="03.03.10"/>
    <s v="Receitas Da Câmara"/>
    <s v="03.03.10"/>
    <x v="18"/>
    <x v="0"/>
    <x v="0"/>
    <x v="0"/>
    <x v="0"/>
    <x v="0"/>
    <x v="2"/>
    <x v="0"/>
    <x v="5"/>
    <s v="2024-08-27"/>
    <x v="2"/>
    <n v="48686"/>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0000"/>
    <x v="4862"/>
    <x v="0"/>
    <x v="0"/>
    <x v="0"/>
    <s v="01.25.02.23"/>
    <x v="12"/>
    <x v="3"/>
    <x v="3"/>
    <s v="desporto"/>
    <s v="01.25.02"/>
    <s v="desporto"/>
    <s v="01.25.02"/>
    <x v="1"/>
    <x v="0"/>
    <x v="0"/>
    <x v="0"/>
    <x v="0"/>
    <x v="1"/>
    <x v="1"/>
    <x v="0"/>
    <x v="7"/>
    <s v="2024-09-13"/>
    <x v="2"/>
    <n v="100000"/>
    <x v="0"/>
    <m/>
    <x v="0"/>
    <m/>
    <x v="600"/>
    <n v="100479527"/>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prémios dos vencedores da primeira etapa de Santiago Tour, realizado no Município no dia 13 de setembro 2024, conforme anexo."/>
  </r>
  <r>
    <x v="0"/>
    <n v="0"/>
    <n v="0"/>
    <n v="0"/>
    <n v="525"/>
    <x v="4863"/>
    <x v="0"/>
    <x v="1"/>
    <x v="0"/>
    <s v="80.02.01"/>
    <x v="2"/>
    <x v="2"/>
    <x v="2"/>
    <s v="Retenções Iur"/>
    <s v="80.02.01"/>
    <s v="Retenções Iur"/>
    <s v="80.02.01"/>
    <x v="2"/>
    <x v="0"/>
    <x v="1"/>
    <x v="0"/>
    <x v="1"/>
    <x v="2"/>
    <x v="2"/>
    <x v="0"/>
    <x v="5"/>
    <s v="2024-08-02"/>
    <x v="2"/>
    <n v="525"/>
    <x v="0"/>
    <m/>
    <x v="0"/>
    <m/>
    <x v="2"/>
    <n v="100474696"/>
    <x v="0"/>
    <x v="0"/>
    <s v="Retenções Iur"/>
    <s v="ORI"/>
    <x v="0"/>
    <s v="RIUR"/>
    <x v="0"/>
    <x v="0"/>
    <x v="0"/>
    <x v="0"/>
    <x v="0"/>
    <x v="0"/>
    <x v="0"/>
    <x v="0"/>
    <x v="0"/>
    <x v="0"/>
    <x v="0"/>
    <s v="Retenções Iur"/>
    <x v="0"/>
    <x v="0"/>
    <x v="0"/>
    <x v="0"/>
    <x v="2"/>
    <x v="0"/>
    <x v="0"/>
    <x v="0"/>
    <x v="0"/>
    <x v="1"/>
    <x v="0"/>
    <x v="0"/>
    <s v="RETENCAO OT"/>
  </r>
  <r>
    <x v="0"/>
    <n v="0"/>
    <n v="0"/>
    <n v="0"/>
    <n v="1800"/>
    <x v="4864"/>
    <x v="0"/>
    <x v="1"/>
    <x v="0"/>
    <s v="80.02.01"/>
    <x v="2"/>
    <x v="2"/>
    <x v="2"/>
    <s v="Retenções Iur"/>
    <s v="80.02.01"/>
    <s v="Retenções Iur"/>
    <s v="80.02.01"/>
    <x v="2"/>
    <x v="0"/>
    <x v="1"/>
    <x v="0"/>
    <x v="1"/>
    <x v="2"/>
    <x v="2"/>
    <x v="0"/>
    <x v="5"/>
    <s v="2024-08-02"/>
    <x v="2"/>
    <n v="1800"/>
    <x v="0"/>
    <m/>
    <x v="0"/>
    <m/>
    <x v="2"/>
    <n v="100474696"/>
    <x v="0"/>
    <x v="0"/>
    <s v="Retenções Iur"/>
    <s v="ORI"/>
    <x v="0"/>
    <s v="RIUR"/>
    <x v="0"/>
    <x v="0"/>
    <x v="0"/>
    <x v="0"/>
    <x v="0"/>
    <x v="0"/>
    <x v="0"/>
    <x v="0"/>
    <x v="0"/>
    <x v="0"/>
    <x v="0"/>
    <s v="Retenções Iur"/>
    <x v="0"/>
    <x v="0"/>
    <x v="0"/>
    <x v="0"/>
    <x v="2"/>
    <x v="0"/>
    <x v="0"/>
    <x v="0"/>
    <x v="0"/>
    <x v="1"/>
    <x v="0"/>
    <x v="0"/>
    <s v="RETENCAO OT"/>
  </r>
  <r>
    <x v="0"/>
    <n v="0"/>
    <n v="0"/>
    <n v="0"/>
    <n v="50000"/>
    <x v="4865"/>
    <x v="0"/>
    <x v="0"/>
    <x v="0"/>
    <s v="01.25.01.10"/>
    <x v="33"/>
    <x v="3"/>
    <x v="3"/>
    <s v="Educação"/>
    <s v="01.25.01"/>
    <s v="Educação"/>
    <s v="01.25.01"/>
    <x v="4"/>
    <x v="0"/>
    <x v="2"/>
    <x v="2"/>
    <x v="0"/>
    <x v="1"/>
    <x v="0"/>
    <x v="0"/>
    <x v="7"/>
    <s v="2024-09-13"/>
    <x v="2"/>
    <n v="50000"/>
    <x v="0"/>
    <m/>
    <x v="0"/>
    <m/>
    <x v="22"/>
    <n v="100478657"/>
    <x v="0"/>
    <x v="0"/>
    <s v="Transporte escolar"/>
    <s v="ORI"/>
    <x v="0"/>
    <m/>
    <x v="0"/>
    <x v="0"/>
    <x v="0"/>
    <x v="0"/>
    <x v="0"/>
    <x v="0"/>
    <x v="0"/>
    <x v="0"/>
    <x v="0"/>
    <x v="0"/>
    <x v="0"/>
    <s v="Transporte escolar"/>
    <x v="0"/>
    <x v="0"/>
    <x v="0"/>
    <x v="0"/>
    <x v="1"/>
    <x v="0"/>
    <x v="0"/>
    <x v="0"/>
    <x v="0"/>
    <x v="0"/>
    <x v="0"/>
    <x v="0"/>
    <s v="Pagamento de uma parte da fatura referente a aquisição de serviços de fibragem e pintura de tejadilho da viatura ST-76-QP e ST-77-QP, afetos aos transporte escolar da CMSM, conforme anexo."/>
  </r>
  <r>
    <x v="0"/>
    <n v="0"/>
    <n v="0"/>
    <n v="0"/>
    <n v="85175"/>
    <x v="4866"/>
    <x v="0"/>
    <x v="0"/>
    <x v="0"/>
    <s v="03.16.15"/>
    <x v="0"/>
    <x v="0"/>
    <x v="0"/>
    <s v="Direção Financeira"/>
    <s v="03.16.15"/>
    <s v="Direção Financeira"/>
    <s v="03.16.15"/>
    <x v="36"/>
    <x v="0"/>
    <x v="0"/>
    <x v="0"/>
    <x v="0"/>
    <x v="0"/>
    <x v="0"/>
    <x v="0"/>
    <x v="7"/>
    <s v="2024-09-20"/>
    <x v="2"/>
    <n v="85175"/>
    <x v="0"/>
    <m/>
    <x v="0"/>
    <m/>
    <x v="1"/>
    <n v="100476920"/>
    <x v="0"/>
    <x v="0"/>
    <s v="Direção Financeira"/>
    <s v="ORI"/>
    <x v="0"/>
    <m/>
    <x v="0"/>
    <x v="0"/>
    <x v="0"/>
    <x v="0"/>
    <x v="0"/>
    <x v="0"/>
    <x v="0"/>
    <x v="0"/>
    <x v="0"/>
    <x v="0"/>
    <x v="0"/>
    <s v="Direção Financeira"/>
    <x v="0"/>
    <x v="0"/>
    <x v="0"/>
    <x v="0"/>
    <x v="0"/>
    <x v="0"/>
    <x v="0"/>
    <x v="0"/>
    <x v="0"/>
    <x v="0"/>
    <x v="0"/>
    <x v="0"/>
    <s v="Pagamento a favor de Felisberto Carvalho, pela a aquisição de combustíveis, destinados a viatura afeto aos serviços da CMSM e obra, conforme anexo."/>
  </r>
  <r>
    <x v="0"/>
    <n v="0"/>
    <n v="0"/>
    <n v="0"/>
    <n v="10616"/>
    <x v="4867"/>
    <x v="0"/>
    <x v="0"/>
    <x v="0"/>
    <s v="01.25.01.10"/>
    <x v="33"/>
    <x v="3"/>
    <x v="3"/>
    <s v="Educação"/>
    <s v="01.25.01"/>
    <s v="Educação"/>
    <s v="01.25.01"/>
    <x v="4"/>
    <x v="0"/>
    <x v="2"/>
    <x v="2"/>
    <x v="0"/>
    <x v="1"/>
    <x v="0"/>
    <x v="0"/>
    <x v="7"/>
    <s v="2024-09-20"/>
    <x v="2"/>
    <n v="10616"/>
    <x v="0"/>
    <m/>
    <x v="0"/>
    <m/>
    <x v="1"/>
    <n v="100476920"/>
    <x v="0"/>
    <x v="0"/>
    <s v="Transporte escolar"/>
    <s v="ORI"/>
    <x v="0"/>
    <m/>
    <x v="0"/>
    <x v="0"/>
    <x v="0"/>
    <x v="0"/>
    <x v="0"/>
    <x v="0"/>
    <x v="0"/>
    <x v="0"/>
    <x v="0"/>
    <x v="0"/>
    <x v="0"/>
    <s v="Transporte escolar"/>
    <x v="0"/>
    <x v="0"/>
    <x v="0"/>
    <x v="0"/>
    <x v="1"/>
    <x v="0"/>
    <x v="0"/>
    <x v="0"/>
    <x v="0"/>
    <x v="0"/>
    <x v="0"/>
    <x v="0"/>
    <s v="Pagamento a favor de Felisberto Carvalho, pela a aquisição de combustíveis, destinados a viatura afeto ao transporte escolar da CMSM, conforme anexo. "/>
  </r>
  <r>
    <x v="0"/>
    <n v="0"/>
    <n v="0"/>
    <n v="0"/>
    <n v="19800"/>
    <x v="4868"/>
    <x v="0"/>
    <x v="1"/>
    <x v="0"/>
    <s v="80.02.01"/>
    <x v="2"/>
    <x v="2"/>
    <x v="2"/>
    <s v="Retenções Iur"/>
    <s v="80.02.01"/>
    <s v="Retenções Iur"/>
    <s v="80.02.01"/>
    <x v="2"/>
    <x v="0"/>
    <x v="1"/>
    <x v="0"/>
    <x v="1"/>
    <x v="2"/>
    <x v="2"/>
    <x v="0"/>
    <x v="7"/>
    <s v="2024-09-19"/>
    <x v="2"/>
    <n v="19800"/>
    <x v="0"/>
    <m/>
    <x v="0"/>
    <m/>
    <x v="2"/>
    <n v="100474696"/>
    <x v="0"/>
    <x v="0"/>
    <s v="Retenções Iur"/>
    <s v="ORI"/>
    <x v="0"/>
    <s v="RIUR"/>
    <x v="0"/>
    <x v="0"/>
    <x v="0"/>
    <x v="0"/>
    <x v="0"/>
    <x v="0"/>
    <x v="0"/>
    <x v="0"/>
    <x v="0"/>
    <x v="0"/>
    <x v="0"/>
    <s v="Retenções Iur"/>
    <x v="0"/>
    <x v="0"/>
    <x v="0"/>
    <x v="0"/>
    <x v="2"/>
    <x v="0"/>
    <x v="0"/>
    <x v="0"/>
    <x v="0"/>
    <x v="1"/>
    <x v="0"/>
    <x v="0"/>
    <s v="RETENCAO OT"/>
  </r>
  <r>
    <x v="0"/>
    <n v="0"/>
    <n v="0"/>
    <n v="0"/>
    <n v="3750"/>
    <x v="4869"/>
    <x v="0"/>
    <x v="1"/>
    <x v="0"/>
    <s v="80.02.01"/>
    <x v="2"/>
    <x v="2"/>
    <x v="2"/>
    <s v="Retenções Iur"/>
    <s v="80.02.01"/>
    <s v="Retenções Iur"/>
    <s v="80.02.01"/>
    <x v="2"/>
    <x v="0"/>
    <x v="1"/>
    <x v="0"/>
    <x v="1"/>
    <x v="2"/>
    <x v="2"/>
    <x v="0"/>
    <x v="7"/>
    <s v="2024-09-20"/>
    <x v="2"/>
    <n v="3750"/>
    <x v="0"/>
    <m/>
    <x v="0"/>
    <m/>
    <x v="2"/>
    <n v="100474696"/>
    <x v="0"/>
    <x v="0"/>
    <s v="Retenções Iur"/>
    <s v="ORI"/>
    <x v="0"/>
    <s v="RIUR"/>
    <x v="0"/>
    <x v="0"/>
    <x v="0"/>
    <x v="0"/>
    <x v="0"/>
    <x v="0"/>
    <x v="0"/>
    <x v="0"/>
    <x v="0"/>
    <x v="0"/>
    <x v="0"/>
    <s v="Retenções Iur"/>
    <x v="0"/>
    <x v="0"/>
    <x v="0"/>
    <x v="0"/>
    <x v="2"/>
    <x v="0"/>
    <x v="0"/>
    <x v="0"/>
    <x v="0"/>
    <x v="1"/>
    <x v="0"/>
    <x v="0"/>
    <s v="RETENCAO OT"/>
  </r>
  <r>
    <x v="0"/>
    <n v="0"/>
    <n v="0"/>
    <n v="0"/>
    <n v="3750"/>
    <x v="4870"/>
    <x v="0"/>
    <x v="1"/>
    <x v="0"/>
    <s v="80.02.01"/>
    <x v="2"/>
    <x v="2"/>
    <x v="2"/>
    <s v="Retenções Iur"/>
    <s v="80.02.01"/>
    <s v="Retenções Iur"/>
    <s v="80.02.01"/>
    <x v="2"/>
    <x v="0"/>
    <x v="1"/>
    <x v="0"/>
    <x v="1"/>
    <x v="2"/>
    <x v="2"/>
    <x v="0"/>
    <x v="7"/>
    <s v="2024-09-20"/>
    <x v="2"/>
    <n v="3750"/>
    <x v="0"/>
    <m/>
    <x v="0"/>
    <m/>
    <x v="2"/>
    <n v="100474696"/>
    <x v="0"/>
    <x v="0"/>
    <s v="Retenções Iur"/>
    <s v="ORI"/>
    <x v="0"/>
    <s v="RIUR"/>
    <x v="0"/>
    <x v="0"/>
    <x v="0"/>
    <x v="0"/>
    <x v="0"/>
    <x v="0"/>
    <x v="0"/>
    <x v="0"/>
    <x v="0"/>
    <x v="0"/>
    <x v="0"/>
    <s v="Retenções Iur"/>
    <x v="0"/>
    <x v="0"/>
    <x v="0"/>
    <x v="0"/>
    <x v="2"/>
    <x v="0"/>
    <x v="0"/>
    <x v="0"/>
    <x v="0"/>
    <x v="1"/>
    <x v="0"/>
    <x v="0"/>
    <s v="RETENCAO OT"/>
  </r>
  <r>
    <x v="0"/>
    <n v="0"/>
    <n v="0"/>
    <n v="0"/>
    <n v="750"/>
    <x v="4871"/>
    <x v="0"/>
    <x v="1"/>
    <x v="0"/>
    <s v="03.03.10"/>
    <x v="8"/>
    <x v="0"/>
    <x v="4"/>
    <s v="Receitas Da Câmara"/>
    <s v="03.03.10"/>
    <s v="Receitas Da Câmara"/>
    <s v="03.03.10"/>
    <x v="16"/>
    <x v="0"/>
    <x v="0"/>
    <x v="5"/>
    <x v="0"/>
    <x v="0"/>
    <x v="2"/>
    <x v="0"/>
    <x v="7"/>
    <s v="2024-09-09"/>
    <x v="2"/>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4872"/>
    <x v="0"/>
    <x v="1"/>
    <x v="0"/>
    <s v="03.03.10"/>
    <x v="8"/>
    <x v="0"/>
    <x v="4"/>
    <s v="Receitas Da Câmara"/>
    <s v="03.03.10"/>
    <s v="Receitas Da Câmara"/>
    <s v="03.03.10"/>
    <x v="14"/>
    <x v="0"/>
    <x v="3"/>
    <x v="3"/>
    <x v="0"/>
    <x v="0"/>
    <x v="2"/>
    <x v="0"/>
    <x v="7"/>
    <s v="2024-09-09"/>
    <x v="2"/>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431"/>
    <x v="4873"/>
    <x v="0"/>
    <x v="1"/>
    <x v="0"/>
    <s v="03.03.10"/>
    <x v="8"/>
    <x v="0"/>
    <x v="4"/>
    <s v="Receitas Da Câmara"/>
    <s v="03.03.10"/>
    <s v="Receitas Da Câmara"/>
    <s v="03.03.10"/>
    <x v="18"/>
    <x v="0"/>
    <x v="0"/>
    <x v="0"/>
    <x v="0"/>
    <x v="0"/>
    <x v="2"/>
    <x v="0"/>
    <x v="7"/>
    <s v="2024-09-09"/>
    <x v="2"/>
    <n v="4843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
    <x v="4874"/>
    <x v="0"/>
    <x v="1"/>
    <x v="0"/>
    <s v="03.03.10"/>
    <x v="8"/>
    <x v="0"/>
    <x v="4"/>
    <s v="Receitas Da Câmara"/>
    <s v="03.03.10"/>
    <s v="Receitas Da Câmara"/>
    <s v="03.03.10"/>
    <x v="8"/>
    <x v="0"/>
    <x v="3"/>
    <x v="3"/>
    <x v="0"/>
    <x v="0"/>
    <x v="2"/>
    <x v="0"/>
    <x v="7"/>
    <s v="2024-09-09"/>
    <x v="2"/>
    <n v="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00"/>
    <x v="4875"/>
    <x v="0"/>
    <x v="1"/>
    <x v="0"/>
    <s v="03.03.10"/>
    <x v="8"/>
    <x v="0"/>
    <x v="4"/>
    <s v="Receitas Da Câmara"/>
    <s v="03.03.10"/>
    <s v="Receitas Da Câmara"/>
    <s v="03.03.10"/>
    <x v="17"/>
    <x v="0"/>
    <x v="3"/>
    <x v="3"/>
    <x v="0"/>
    <x v="0"/>
    <x v="2"/>
    <x v="0"/>
    <x v="7"/>
    <s v="2024-09-09"/>
    <x v="2"/>
    <n v="7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00"/>
    <x v="4876"/>
    <x v="0"/>
    <x v="1"/>
    <x v="0"/>
    <s v="03.03.10"/>
    <x v="8"/>
    <x v="0"/>
    <x v="4"/>
    <s v="Receitas Da Câmara"/>
    <s v="03.03.10"/>
    <s v="Receitas Da Câmara"/>
    <s v="03.03.10"/>
    <x v="11"/>
    <x v="0"/>
    <x v="0"/>
    <x v="5"/>
    <x v="0"/>
    <x v="0"/>
    <x v="2"/>
    <x v="0"/>
    <x v="7"/>
    <s v="2024-09-09"/>
    <x v="2"/>
    <n v="1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620"/>
    <x v="4877"/>
    <x v="0"/>
    <x v="1"/>
    <x v="0"/>
    <s v="03.03.10"/>
    <x v="8"/>
    <x v="0"/>
    <x v="4"/>
    <s v="Receitas Da Câmara"/>
    <s v="03.03.10"/>
    <s v="Receitas Da Câmara"/>
    <s v="03.03.10"/>
    <x v="20"/>
    <x v="0"/>
    <x v="3"/>
    <x v="3"/>
    <x v="0"/>
    <x v="0"/>
    <x v="2"/>
    <x v="0"/>
    <x v="7"/>
    <s v="2024-09-09"/>
    <x v="2"/>
    <n v="316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60"/>
    <x v="4878"/>
    <x v="0"/>
    <x v="1"/>
    <x v="0"/>
    <s v="03.03.10"/>
    <x v="8"/>
    <x v="0"/>
    <x v="4"/>
    <s v="Receitas Da Câmara"/>
    <s v="03.03.10"/>
    <s v="Receitas Da Câmara"/>
    <s v="03.03.10"/>
    <x v="10"/>
    <x v="0"/>
    <x v="3"/>
    <x v="3"/>
    <x v="0"/>
    <x v="0"/>
    <x v="2"/>
    <x v="0"/>
    <x v="7"/>
    <s v="2024-09-09"/>
    <x v="2"/>
    <n v="4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80"/>
    <x v="4879"/>
    <x v="0"/>
    <x v="1"/>
    <x v="0"/>
    <s v="03.03.10"/>
    <x v="8"/>
    <x v="0"/>
    <x v="4"/>
    <s v="Receitas Da Câmara"/>
    <s v="03.03.10"/>
    <s v="Receitas Da Câmara"/>
    <s v="03.03.10"/>
    <x v="6"/>
    <x v="0"/>
    <x v="3"/>
    <x v="3"/>
    <x v="0"/>
    <x v="0"/>
    <x v="2"/>
    <x v="0"/>
    <x v="7"/>
    <s v="2024-09-09"/>
    <x v="2"/>
    <n v="4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4880"/>
    <x v="0"/>
    <x v="1"/>
    <x v="0"/>
    <s v="03.03.10"/>
    <x v="8"/>
    <x v="0"/>
    <x v="4"/>
    <s v="Receitas Da Câmara"/>
    <s v="03.03.10"/>
    <s v="Receitas Da Câmara"/>
    <s v="03.03.10"/>
    <x v="26"/>
    <x v="0"/>
    <x v="3"/>
    <x v="3"/>
    <x v="0"/>
    <x v="0"/>
    <x v="2"/>
    <x v="0"/>
    <x v="7"/>
    <s v="2024-09-11"/>
    <x v="2"/>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00"/>
    <x v="4881"/>
    <x v="0"/>
    <x v="1"/>
    <x v="0"/>
    <s v="03.03.10"/>
    <x v="8"/>
    <x v="0"/>
    <x v="4"/>
    <s v="Receitas Da Câmara"/>
    <s v="03.03.10"/>
    <s v="Receitas Da Câmara"/>
    <s v="03.03.10"/>
    <x v="11"/>
    <x v="0"/>
    <x v="0"/>
    <x v="5"/>
    <x v="0"/>
    <x v="0"/>
    <x v="2"/>
    <x v="0"/>
    <x v="7"/>
    <s v="2024-09-11"/>
    <x v="2"/>
    <n v="1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40"/>
    <x v="4882"/>
    <x v="0"/>
    <x v="1"/>
    <x v="0"/>
    <s v="03.03.10"/>
    <x v="8"/>
    <x v="0"/>
    <x v="4"/>
    <s v="Receitas Da Câmara"/>
    <s v="03.03.10"/>
    <s v="Receitas Da Câmara"/>
    <s v="03.03.10"/>
    <x v="6"/>
    <x v="0"/>
    <x v="3"/>
    <x v="3"/>
    <x v="0"/>
    <x v="0"/>
    <x v="2"/>
    <x v="0"/>
    <x v="7"/>
    <s v="2024-09-11"/>
    <x v="2"/>
    <n v="3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
    <x v="4883"/>
    <x v="0"/>
    <x v="1"/>
    <x v="0"/>
    <s v="03.03.10"/>
    <x v="8"/>
    <x v="0"/>
    <x v="4"/>
    <s v="Receitas Da Câmara"/>
    <s v="03.03.10"/>
    <s v="Receitas Da Câmara"/>
    <s v="03.03.10"/>
    <x v="8"/>
    <x v="0"/>
    <x v="3"/>
    <x v="3"/>
    <x v="0"/>
    <x v="0"/>
    <x v="2"/>
    <x v="0"/>
    <x v="7"/>
    <s v="2024-09-11"/>
    <x v="2"/>
    <n v="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0"/>
    <x v="4884"/>
    <x v="0"/>
    <x v="1"/>
    <x v="0"/>
    <s v="03.03.10"/>
    <x v="8"/>
    <x v="0"/>
    <x v="4"/>
    <s v="Receitas Da Câmara"/>
    <s v="03.03.10"/>
    <s v="Receitas Da Câmara"/>
    <s v="03.03.10"/>
    <x v="20"/>
    <x v="0"/>
    <x v="3"/>
    <x v="3"/>
    <x v="0"/>
    <x v="0"/>
    <x v="2"/>
    <x v="0"/>
    <x v="7"/>
    <s v="2024-09-11"/>
    <x v="2"/>
    <n v="21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10"/>
    <x v="4885"/>
    <x v="0"/>
    <x v="1"/>
    <x v="0"/>
    <s v="03.03.10"/>
    <x v="8"/>
    <x v="0"/>
    <x v="4"/>
    <s v="Receitas Da Câmara"/>
    <s v="03.03.10"/>
    <s v="Receitas Da Câmara"/>
    <s v="03.03.10"/>
    <x v="17"/>
    <x v="0"/>
    <x v="3"/>
    <x v="3"/>
    <x v="0"/>
    <x v="0"/>
    <x v="2"/>
    <x v="0"/>
    <x v="7"/>
    <s v="2024-09-11"/>
    <x v="2"/>
    <n v="67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125"/>
    <x v="4886"/>
    <x v="0"/>
    <x v="1"/>
    <x v="0"/>
    <s v="03.03.10"/>
    <x v="8"/>
    <x v="0"/>
    <x v="4"/>
    <s v="Receitas Da Câmara"/>
    <s v="03.03.10"/>
    <s v="Receitas Da Câmara"/>
    <s v="03.03.10"/>
    <x v="10"/>
    <x v="0"/>
    <x v="3"/>
    <x v="3"/>
    <x v="0"/>
    <x v="0"/>
    <x v="2"/>
    <x v="0"/>
    <x v="7"/>
    <s v="2024-09-11"/>
    <x v="2"/>
    <n v="20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605"/>
    <x v="4887"/>
    <x v="0"/>
    <x v="1"/>
    <x v="0"/>
    <s v="03.03.10"/>
    <x v="8"/>
    <x v="0"/>
    <x v="4"/>
    <s v="Receitas Da Câmara"/>
    <s v="03.03.10"/>
    <s v="Receitas Da Câmara"/>
    <s v="03.03.10"/>
    <x v="18"/>
    <x v="0"/>
    <x v="0"/>
    <x v="0"/>
    <x v="0"/>
    <x v="0"/>
    <x v="2"/>
    <x v="0"/>
    <x v="7"/>
    <s v="2024-09-11"/>
    <x v="2"/>
    <n v="166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4888"/>
    <x v="0"/>
    <x v="1"/>
    <x v="0"/>
    <s v="03.03.10"/>
    <x v="8"/>
    <x v="0"/>
    <x v="4"/>
    <s v="Receitas Da Câmara"/>
    <s v="03.03.10"/>
    <s v="Receitas Da Câmara"/>
    <s v="03.03.10"/>
    <x v="25"/>
    <x v="0"/>
    <x v="3"/>
    <x v="3"/>
    <x v="0"/>
    <x v="0"/>
    <x v="2"/>
    <x v="0"/>
    <x v="7"/>
    <s v="2024-09-11"/>
    <x v="2"/>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50"/>
    <x v="4889"/>
    <x v="0"/>
    <x v="1"/>
    <x v="0"/>
    <s v="03.03.10"/>
    <x v="8"/>
    <x v="0"/>
    <x v="4"/>
    <s v="Receitas Da Câmara"/>
    <s v="03.03.10"/>
    <s v="Receitas Da Câmara"/>
    <s v="03.03.10"/>
    <x v="13"/>
    <x v="0"/>
    <x v="3"/>
    <x v="3"/>
    <x v="0"/>
    <x v="0"/>
    <x v="2"/>
    <x v="0"/>
    <x v="7"/>
    <s v="2024-09-11"/>
    <x v="2"/>
    <n v="32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4890"/>
    <x v="0"/>
    <x v="1"/>
    <x v="0"/>
    <s v="03.03.10"/>
    <x v="8"/>
    <x v="0"/>
    <x v="4"/>
    <s v="Receitas Da Câmara"/>
    <s v="03.03.10"/>
    <s v="Receitas Da Câmara"/>
    <s v="03.03.10"/>
    <x v="8"/>
    <x v="0"/>
    <x v="3"/>
    <x v="3"/>
    <x v="0"/>
    <x v="0"/>
    <x v="2"/>
    <x v="0"/>
    <x v="7"/>
    <s v="2024-09-13"/>
    <x v="2"/>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420"/>
    <x v="4891"/>
    <x v="0"/>
    <x v="1"/>
    <x v="0"/>
    <s v="03.03.10"/>
    <x v="8"/>
    <x v="0"/>
    <x v="4"/>
    <s v="Receitas Da Câmara"/>
    <s v="03.03.10"/>
    <s v="Receitas Da Câmara"/>
    <s v="03.03.10"/>
    <x v="21"/>
    <x v="0"/>
    <x v="3"/>
    <x v="3"/>
    <x v="0"/>
    <x v="0"/>
    <x v="2"/>
    <x v="0"/>
    <x v="7"/>
    <s v="2024-09-13"/>
    <x v="2"/>
    <n v="75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30"/>
    <x v="4892"/>
    <x v="0"/>
    <x v="1"/>
    <x v="0"/>
    <s v="03.03.10"/>
    <x v="8"/>
    <x v="0"/>
    <x v="4"/>
    <s v="Receitas Da Câmara"/>
    <s v="03.03.10"/>
    <s v="Receitas Da Câmara"/>
    <s v="03.03.10"/>
    <x v="13"/>
    <x v="0"/>
    <x v="3"/>
    <x v="3"/>
    <x v="0"/>
    <x v="0"/>
    <x v="2"/>
    <x v="0"/>
    <x v="7"/>
    <s v="2024-09-13"/>
    <x v="2"/>
    <n v="31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6718"/>
    <x v="4893"/>
    <x v="0"/>
    <x v="1"/>
    <x v="0"/>
    <s v="03.03.10"/>
    <x v="8"/>
    <x v="0"/>
    <x v="4"/>
    <s v="Receitas Da Câmara"/>
    <s v="03.03.10"/>
    <s v="Receitas Da Câmara"/>
    <s v="03.03.10"/>
    <x v="18"/>
    <x v="0"/>
    <x v="0"/>
    <x v="0"/>
    <x v="0"/>
    <x v="0"/>
    <x v="2"/>
    <x v="0"/>
    <x v="7"/>
    <s v="2024-09-13"/>
    <x v="2"/>
    <n v="136718"/>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92423"/>
    <x v="4894"/>
    <x v="0"/>
    <x v="1"/>
    <x v="0"/>
    <s v="03.03.10"/>
    <x v="8"/>
    <x v="0"/>
    <x v="4"/>
    <s v="Receitas Da Câmara"/>
    <s v="03.03.10"/>
    <s v="Receitas Da Câmara"/>
    <s v="03.03.10"/>
    <x v="15"/>
    <x v="0"/>
    <x v="0"/>
    <x v="0"/>
    <x v="0"/>
    <x v="0"/>
    <x v="2"/>
    <x v="0"/>
    <x v="7"/>
    <s v="2024-09-13"/>
    <x v="2"/>
    <n v="924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25"/>
    <x v="4895"/>
    <x v="0"/>
    <x v="1"/>
    <x v="0"/>
    <s v="03.03.10"/>
    <x v="8"/>
    <x v="0"/>
    <x v="4"/>
    <s v="Receitas Da Câmara"/>
    <s v="03.03.10"/>
    <s v="Receitas Da Câmara"/>
    <s v="03.03.10"/>
    <x v="17"/>
    <x v="0"/>
    <x v="3"/>
    <x v="3"/>
    <x v="0"/>
    <x v="0"/>
    <x v="2"/>
    <x v="0"/>
    <x v="7"/>
    <s v="2024-09-13"/>
    <x v="2"/>
    <n v="4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4896"/>
    <x v="0"/>
    <x v="1"/>
    <x v="0"/>
    <s v="03.03.10"/>
    <x v="8"/>
    <x v="0"/>
    <x v="4"/>
    <s v="Receitas Da Câmara"/>
    <s v="03.03.10"/>
    <s v="Receitas Da Câmara"/>
    <s v="03.03.10"/>
    <x v="6"/>
    <x v="0"/>
    <x v="3"/>
    <x v="3"/>
    <x v="0"/>
    <x v="0"/>
    <x v="2"/>
    <x v="0"/>
    <x v="7"/>
    <s v="2024-09-13"/>
    <x v="2"/>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0"/>
    <x v="4897"/>
    <x v="0"/>
    <x v="1"/>
    <x v="0"/>
    <s v="03.03.10"/>
    <x v="8"/>
    <x v="0"/>
    <x v="4"/>
    <s v="Receitas Da Câmara"/>
    <s v="03.03.10"/>
    <s v="Receitas Da Câmara"/>
    <s v="03.03.10"/>
    <x v="11"/>
    <x v="0"/>
    <x v="0"/>
    <x v="5"/>
    <x v="0"/>
    <x v="0"/>
    <x v="2"/>
    <x v="0"/>
    <x v="7"/>
    <s v="2024-09-13"/>
    <x v="2"/>
    <n v="10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00"/>
    <x v="4898"/>
    <x v="0"/>
    <x v="1"/>
    <x v="0"/>
    <s v="03.03.10"/>
    <x v="8"/>
    <x v="0"/>
    <x v="4"/>
    <s v="Receitas Da Câmara"/>
    <s v="03.03.10"/>
    <s v="Receitas Da Câmara"/>
    <s v="03.03.10"/>
    <x v="10"/>
    <x v="0"/>
    <x v="3"/>
    <x v="3"/>
    <x v="0"/>
    <x v="0"/>
    <x v="2"/>
    <x v="0"/>
    <x v="7"/>
    <s v="2024-09-13"/>
    <x v="2"/>
    <n v="7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4899"/>
    <x v="0"/>
    <x v="1"/>
    <x v="0"/>
    <s v="03.03.10"/>
    <x v="8"/>
    <x v="0"/>
    <x v="4"/>
    <s v="Receitas Da Câmara"/>
    <s v="03.03.10"/>
    <s v="Receitas Da Câmara"/>
    <s v="03.03.10"/>
    <x v="76"/>
    <x v="0"/>
    <x v="3"/>
    <x v="7"/>
    <x v="0"/>
    <x v="0"/>
    <x v="2"/>
    <x v="0"/>
    <x v="7"/>
    <s v="2024-09-13"/>
    <x v="2"/>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600"/>
    <x v="4900"/>
    <x v="0"/>
    <x v="1"/>
    <x v="0"/>
    <s v="03.03.10"/>
    <x v="8"/>
    <x v="0"/>
    <x v="4"/>
    <s v="Receitas Da Câmara"/>
    <s v="03.03.10"/>
    <s v="Receitas Da Câmara"/>
    <s v="03.03.10"/>
    <x v="20"/>
    <x v="0"/>
    <x v="3"/>
    <x v="3"/>
    <x v="0"/>
    <x v="0"/>
    <x v="2"/>
    <x v="0"/>
    <x v="7"/>
    <s v="2024-09-13"/>
    <x v="2"/>
    <n v="9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4901"/>
    <x v="0"/>
    <x v="1"/>
    <x v="0"/>
    <s v="03.03.10"/>
    <x v="8"/>
    <x v="0"/>
    <x v="4"/>
    <s v="Receitas Da Câmara"/>
    <s v="03.03.10"/>
    <s v="Receitas Da Câmara"/>
    <s v="03.03.10"/>
    <x v="9"/>
    <x v="0"/>
    <x v="3"/>
    <x v="3"/>
    <x v="0"/>
    <x v="0"/>
    <x v="2"/>
    <x v="0"/>
    <x v="7"/>
    <s v="2024-09-16"/>
    <x v="2"/>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902"/>
    <x v="0"/>
    <x v="1"/>
    <x v="0"/>
    <s v="03.03.10"/>
    <x v="8"/>
    <x v="0"/>
    <x v="4"/>
    <s v="Receitas Da Câmara"/>
    <s v="03.03.10"/>
    <s v="Receitas Da Câmara"/>
    <s v="03.03.10"/>
    <x v="6"/>
    <x v="0"/>
    <x v="3"/>
    <x v="3"/>
    <x v="0"/>
    <x v="0"/>
    <x v="2"/>
    <x v="0"/>
    <x v="7"/>
    <s v="2024-09-16"/>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829"/>
    <x v="4903"/>
    <x v="0"/>
    <x v="1"/>
    <x v="0"/>
    <s v="03.03.10"/>
    <x v="8"/>
    <x v="0"/>
    <x v="4"/>
    <s v="Receitas Da Câmara"/>
    <s v="03.03.10"/>
    <s v="Receitas Da Câmara"/>
    <s v="03.03.10"/>
    <x v="18"/>
    <x v="0"/>
    <x v="0"/>
    <x v="0"/>
    <x v="0"/>
    <x v="0"/>
    <x v="2"/>
    <x v="0"/>
    <x v="7"/>
    <s v="2024-09-16"/>
    <x v="2"/>
    <n v="608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70"/>
    <x v="4904"/>
    <x v="0"/>
    <x v="1"/>
    <x v="0"/>
    <s v="03.03.10"/>
    <x v="8"/>
    <x v="0"/>
    <x v="4"/>
    <s v="Receitas Da Câmara"/>
    <s v="03.03.10"/>
    <s v="Receitas Da Câmara"/>
    <s v="03.03.10"/>
    <x v="17"/>
    <x v="0"/>
    <x v="3"/>
    <x v="3"/>
    <x v="0"/>
    <x v="0"/>
    <x v="2"/>
    <x v="0"/>
    <x v="7"/>
    <s v="2024-09-16"/>
    <x v="2"/>
    <n v="52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60"/>
    <x v="4905"/>
    <x v="0"/>
    <x v="1"/>
    <x v="0"/>
    <s v="03.03.10"/>
    <x v="8"/>
    <x v="0"/>
    <x v="4"/>
    <s v="Receitas Da Câmara"/>
    <s v="03.03.10"/>
    <s v="Receitas Da Câmara"/>
    <s v="03.03.10"/>
    <x v="13"/>
    <x v="0"/>
    <x v="3"/>
    <x v="3"/>
    <x v="0"/>
    <x v="0"/>
    <x v="2"/>
    <x v="0"/>
    <x v="7"/>
    <s v="2024-09-16"/>
    <x v="2"/>
    <n v="626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5000"/>
    <x v="4906"/>
    <x v="0"/>
    <x v="1"/>
    <x v="0"/>
    <s v="03.03.10"/>
    <x v="8"/>
    <x v="0"/>
    <x v="4"/>
    <s v="Receitas Da Câmara"/>
    <s v="03.03.10"/>
    <s v="Receitas Da Câmara"/>
    <s v="03.03.10"/>
    <x v="15"/>
    <x v="0"/>
    <x v="0"/>
    <x v="0"/>
    <x v="0"/>
    <x v="0"/>
    <x v="2"/>
    <x v="0"/>
    <x v="7"/>
    <s v="2024-09-16"/>
    <x v="2"/>
    <n v="5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
    <x v="4907"/>
    <x v="0"/>
    <x v="1"/>
    <x v="0"/>
    <s v="03.03.10"/>
    <x v="8"/>
    <x v="0"/>
    <x v="4"/>
    <s v="Receitas Da Câmara"/>
    <s v="03.03.10"/>
    <s v="Receitas Da Câmara"/>
    <s v="03.03.10"/>
    <x v="8"/>
    <x v="0"/>
    <x v="3"/>
    <x v="3"/>
    <x v="0"/>
    <x v="0"/>
    <x v="2"/>
    <x v="0"/>
    <x v="7"/>
    <s v="2024-09-16"/>
    <x v="2"/>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908"/>
    <x v="0"/>
    <x v="1"/>
    <x v="0"/>
    <s v="03.03.10"/>
    <x v="8"/>
    <x v="0"/>
    <x v="4"/>
    <s v="Receitas Da Câmara"/>
    <s v="03.03.10"/>
    <s v="Receitas Da Câmara"/>
    <s v="03.03.10"/>
    <x v="25"/>
    <x v="0"/>
    <x v="3"/>
    <x v="3"/>
    <x v="0"/>
    <x v="0"/>
    <x v="2"/>
    <x v="0"/>
    <x v="7"/>
    <s v="2024-09-16"/>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4909"/>
    <x v="0"/>
    <x v="1"/>
    <x v="0"/>
    <s v="03.03.10"/>
    <x v="8"/>
    <x v="0"/>
    <x v="4"/>
    <s v="Receitas Da Câmara"/>
    <s v="03.03.10"/>
    <s v="Receitas Da Câmara"/>
    <s v="03.03.10"/>
    <x v="16"/>
    <x v="0"/>
    <x v="0"/>
    <x v="5"/>
    <x v="0"/>
    <x v="0"/>
    <x v="2"/>
    <x v="0"/>
    <x v="7"/>
    <s v="2024-09-16"/>
    <x v="2"/>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50"/>
    <x v="4910"/>
    <x v="0"/>
    <x v="1"/>
    <x v="0"/>
    <s v="03.03.10"/>
    <x v="8"/>
    <x v="0"/>
    <x v="4"/>
    <s v="Receitas Da Câmara"/>
    <s v="03.03.10"/>
    <s v="Receitas Da Câmara"/>
    <s v="03.03.10"/>
    <x v="10"/>
    <x v="0"/>
    <x v="3"/>
    <x v="3"/>
    <x v="0"/>
    <x v="0"/>
    <x v="2"/>
    <x v="0"/>
    <x v="7"/>
    <s v="2024-09-16"/>
    <x v="2"/>
    <n v="2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4911"/>
    <x v="0"/>
    <x v="1"/>
    <x v="0"/>
    <s v="03.03.10"/>
    <x v="8"/>
    <x v="0"/>
    <x v="4"/>
    <s v="Receitas Da Câmara"/>
    <s v="03.03.10"/>
    <s v="Receitas Da Câmara"/>
    <s v="03.03.10"/>
    <x v="26"/>
    <x v="0"/>
    <x v="3"/>
    <x v="3"/>
    <x v="0"/>
    <x v="0"/>
    <x v="2"/>
    <x v="0"/>
    <x v="7"/>
    <s v="2024-09-16"/>
    <x v="2"/>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00"/>
    <x v="4912"/>
    <x v="0"/>
    <x v="1"/>
    <x v="0"/>
    <s v="03.03.10"/>
    <x v="8"/>
    <x v="0"/>
    <x v="4"/>
    <s v="Receitas Da Câmara"/>
    <s v="03.03.10"/>
    <s v="Receitas Da Câmara"/>
    <s v="03.03.10"/>
    <x v="12"/>
    <x v="0"/>
    <x v="3"/>
    <x v="3"/>
    <x v="0"/>
    <x v="0"/>
    <x v="2"/>
    <x v="0"/>
    <x v="7"/>
    <s v="2024-09-16"/>
    <x v="2"/>
    <n v="4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4913"/>
    <x v="0"/>
    <x v="1"/>
    <x v="0"/>
    <s v="03.03.10"/>
    <x v="8"/>
    <x v="0"/>
    <x v="4"/>
    <s v="Receitas Da Câmara"/>
    <s v="03.03.10"/>
    <s v="Receitas Da Câmara"/>
    <s v="03.03.10"/>
    <x v="14"/>
    <x v="0"/>
    <x v="3"/>
    <x v="3"/>
    <x v="0"/>
    <x v="0"/>
    <x v="2"/>
    <x v="0"/>
    <x v="7"/>
    <s v="2024-09-16"/>
    <x v="2"/>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75"/>
    <x v="4914"/>
    <x v="0"/>
    <x v="1"/>
    <x v="0"/>
    <s v="03.03.10"/>
    <x v="8"/>
    <x v="0"/>
    <x v="4"/>
    <s v="Receitas Da Câmara"/>
    <s v="03.03.10"/>
    <s v="Receitas Da Câmara"/>
    <s v="03.03.10"/>
    <x v="10"/>
    <x v="0"/>
    <x v="3"/>
    <x v="3"/>
    <x v="0"/>
    <x v="0"/>
    <x v="2"/>
    <x v="0"/>
    <x v="7"/>
    <s v="2024-09-25"/>
    <x v="2"/>
    <n v="27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377"/>
    <x v="4915"/>
    <x v="0"/>
    <x v="1"/>
    <x v="0"/>
    <s v="03.03.10"/>
    <x v="8"/>
    <x v="0"/>
    <x v="4"/>
    <s v="Receitas Da Câmara"/>
    <s v="03.03.10"/>
    <s v="Receitas Da Câmara"/>
    <s v="03.03.10"/>
    <x v="18"/>
    <x v="0"/>
    <x v="0"/>
    <x v="0"/>
    <x v="0"/>
    <x v="0"/>
    <x v="2"/>
    <x v="0"/>
    <x v="7"/>
    <s v="2024-09-25"/>
    <x v="2"/>
    <n v="45377"/>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9500"/>
    <x v="4916"/>
    <x v="0"/>
    <x v="0"/>
    <x v="0"/>
    <s v="01.25.02.17"/>
    <x v="30"/>
    <x v="3"/>
    <x v="3"/>
    <s v="desporto"/>
    <s v="01.25.02"/>
    <s v="desporto"/>
    <s v="01.25.02"/>
    <x v="1"/>
    <x v="0"/>
    <x v="0"/>
    <x v="0"/>
    <x v="0"/>
    <x v="1"/>
    <x v="1"/>
    <x v="0"/>
    <x v="0"/>
    <s v="2024-01-15"/>
    <x v="0"/>
    <n v="59500"/>
    <x v="0"/>
    <m/>
    <x v="0"/>
    <m/>
    <x v="496"/>
    <n v="100479592"/>
    <x v="0"/>
    <x v="0"/>
    <s v="Construção e Reabilitação de Placas Desportivas"/>
    <s v="ORI"/>
    <x v="0"/>
    <m/>
    <x v="0"/>
    <x v="0"/>
    <x v="0"/>
    <x v="0"/>
    <x v="0"/>
    <x v="0"/>
    <x v="0"/>
    <x v="0"/>
    <x v="0"/>
    <x v="0"/>
    <x v="0"/>
    <s v="Construção e Reabilitação de Placas Desportivas"/>
    <x v="0"/>
    <x v="0"/>
    <x v="0"/>
    <x v="0"/>
    <x v="1"/>
    <x v="0"/>
    <x v="0"/>
    <x v="0"/>
    <x v="0"/>
    <x v="0"/>
    <x v="0"/>
    <x v="0"/>
    <s v="Pagamento a favor da Empresa Fundações e Comercio Geral, Lda. referente a aquisição de transporte para construção do campo relvado de Manguinho, conforme anexo."/>
  </r>
  <r>
    <x v="0"/>
    <n v="0"/>
    <n v="0"/>
    <n v="0"/>
    <n v="1400"/>
    <x v="4917"/>
    <x v="0"/>
    <x v="0"/>
    <x v="0"/>
    <s v="03.16.15"/>
    <x v="0"/>
    <x v="0"/>
    <x v="0"/>
    <s v="Direção Financeira"/>
    <s v="03.16.15"/>
    <s v="Direção Financeira"/>
    <s v="03.16.15"/>
    <x v="3"/>
    <x v="0"/>
    <x v="0"/>
    <x v="1"/>
    <x v="0"/>
    <x v="0"/>
    <x v="0"/>
    <x v="0"/>
    <x v="1"/>
    <s v="2024-03-07"/>
    <x v="0"/>
    <n v="1400"/>
    <x v="0"/>
    <m/>
    <x v="0"/>
    <m/>
    <x v="181"/>
    <n v="100479425"/>
    <x v="0"/>
    <x v="0"/>
    <s v="Direção Financeira"/>
    <s v="ORI"/>
    <x v="0"/>
    <m/>
    <x v="0"/>
    <x v="0"/>
    <x v="0"/>
    <x v="0"/>
    <x v="0"/>
    <x v="0"/>
    <x v="0"/>
    <x v="0"/>
    <x v="0"/>
    <x v="0"/>
    <x v="0"/>
    <s v="Direção Financeira"/>
    <x v="0"/>
    <x v="0"/>
    <x v="0"/>
    <x v="0"/>
    <x v="0"/>
    <x v="0"/>
    <x v="0"/>
    <x v="0"/>
    <x v="0"/>
    <x v="0"/>
    <x v="0"/>
    <x v="0"/>
    <s v=" Ajuda de custo a favor do Sr. Domingos barros pela sua deslocação em missão de serviço a cidade da Praia no dia 04 de Fevereiro de 2024, conforme justificativo em anexo.  "/>
  </r>
  <r>
    <x v="0"/>
    <n v="0"/>
    <n v="0"/>
    <n v="0"/>
    <n v="1800"/>
    <x v="4918"/>
    <x v="0"/>
    <x v="0"/>
    <x v="0"/>
    <s v="03.16.02"/>
    <x v="3"/>
    <x v="0"/>
    <x v="0"/>
    <s v="Gabinete do Presidente"/>
    <s v="03.16.02"/>
    <s v="Gabinete do Presidente"/>
    <s v="03.16.02"/>
    <x v="3"/>
    <x v="0"/>
    <x v="0"/>
    <x v="1"/>
    <x v="0"/>
    <x v="0"/>
    <x v="0"/>
    <x v="0"/>
    <x v="1"/>
    <s v="2024-03-11"/>
    <x v="0"/>
    <n v="1800"/>
    <x v="0"/>
    <m/>
    <x v="0"/>
    <m/>
    <x v="3"/>
    <n v="100478720"/>
    <x v="0"/>
    <x v="0"/>
    <s v="Gabinete do Presidente"/>
    <s v="ORI"/>
    <x v="0"/>
    <m/>
    <x v="0"/>
    <x v="0"/>
    <x v="0"/>
    <x v="0"/>
    <x v="0"/>
    <x v="0"/>
    <x v="0"/>
    <x v="0"/>
    <x v="0"/>
    <x v="0"/>
    <x v="0"/>
    <s v="Gabinete do Presidente"/>
    <x v="0"/>
    <x v="0"/>
    <x v="0"/>
    <x v="0"/>
    <x v="0"/>
    <x v="0"/>
    <x v="0"/>
    <x v="0"/>
    <x v="0"/>
    <x v="0"/>
    <x v="0"/>
    <x v="0"/>
    <s v="Ajuda de custo a favor do senhor Moisés Landim, pela sua deslocação em missão de serviço a cidade da Praia no dia 08 de Março de 2024, conforme justificativo em anexo. "/>
  </r>
  <r>
    <x v="0"/>
    <n v="0"/>
    <n v="0"/>
    <n v="0"/>
    <n v="50600"/>
    <x v="4919"/>
    <x v="0"/>
    <x v="0"/>
    <x v="0"/>
    <s v="01.25.04.22"/>
    <x v="7"/>
    <x v="3"/>
    <x v="3"/>
    <s v="Cultura"/>
    <s v="01.25.04"/>
    <s v="Cultura"/>
    <s v="01.25.04"/>
    <x v="4"/>
    <x v="0"/>
    <x v="2"/>
    <x v="2"/>
    <x v="0"/>
    <x v="1"/>
    <x v="0"/>
    <x v="0"/>
    <x v="3"/>
    <s v="2024-05-28"/>
    <x v="1"/>
    <n v="50600"/>
    <x v="0"/>
    <m/>
    <x v="0"/>
    <m/>
    <x v="494"/>
    <n v="10047778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o serviço de aplicação dos logos nas viaturas e impressão em lona efetuado no quadro da realização da 1ª edição do festival de Comédia Nho Puxim, realizado no dia 25 de maio de 2024, conforme anexo."/>
  </r>
  <r>
    <x v="0"/>
    <n v="0"/>
    <n v="0"/>
    <n v="0"/>
    <n v="1800"/>
    <x v="4920"/>
    <x v="0"/>
    <x v="0"/>
    <x v="0"/>
    <s v="03.16.02"/>
    <x v="3"/>
    <x v="0"/>
    <x v="0"/>
    <s v="Gabinete do Presidente"/>
    <s v="03.16.02"/>
    <s v="Gabinete do Presidente"/>
    <s v="03.16.02"/>
    <x v="3"/>
    <x v="0"/>
    <x v="0"/>
    <x v="1"/>
    <x v="0"/>
    <x v="0"/>
    <x v="0"/>
    <x v="0"/>
    <x v="1"/>
    <s v="2024-03-26"/>
    <x v="0"/>
    <n v="1800"/>
    <x v="0"/>
    <m/>
    <x v="0"/>
    <m/>
    <x v="3"/>
    <n v="100478720"/>
    <x v="0"/>
    <x v="0"/>
    <s v="Gabinete do Presidente"/>
    <s v="ORI"/>
    <x v="0"/>
    <m/>
    <x v="0"/>
    <x v="0"/>
    <x v="0"/>
    <x v="0"/>
    <x v="0"/>
    <x v="0"/>
    <x v="0"/>
    <x v="0"/>
    <x v="0"/>
    <x v="0"/>
    <x v="0"/>
    <s v="Gabinete do Presidente"/>
    <x v="0"/>
    <x v="0"/>
    <x v="0"/>
    <x v="0"/>
    <x v="0"/>
    <x v="0"/>
    <x v="0"/>
    <x v="0"/>
    <x v="0"/>
    <x v="0"/>
    <x v="0"/>
    <x v="0"/>
    <s v="Ajuda de custo a favor do Sr. Moisés  do Rosário Landim pela sua deslocação em missão de serviço a cidade da Praia no dia 25 de Março de 2024, conforme justificativo em anexo. "/>
  </r>
  <r>
    <x v="0"/>
    <n v="0"/>
    <n v="0"/>
    <n v="0"/>
    <n v="100296"/>
    <x v="4921"/>
    <x v="0"/>
    <x v="0"/>
    <x v="0"/>
    <s v="03.16.15"/>
    <x v="0"/>
    <x v="0"/>
    <x v="0"/>
    <s v="Direção Financeira"/>
    <s v="03.16.15"/>
    <s v="Direção Financeira"/>
    <s v="03.16.15"/>
    <x v="31"/>
    <x v="0"/>
    <x v="0"/>
    <x v="1"/>
    <x v="0"/>
    <x v="0"/>
    <x v="0"/>
    <x v="0"/>
    <x v="2"/>
    <s v="2024-02-28"/>
    <x v="0"/>
    <n v="100296"/>
    <x v="0"/>
    <m/>
    <x v="0"/>
    <m/>
    <x v="6"/>
    <n v="100474914"/>
    <x v="0"/>
    <x v="0"/>
    <s v="Direção Financeira"/>
    <s v="ORI"/>
    <x v="0"/>
    <m/>
    <x v="0"/>
    <x v="0"/>
    <x v="0"/>
    <x v="0"/>
    <x v="0"/>
    <x v="0"/>
    <x v="0"/>
    <x v="0"/>
    <x v="0"/>
    <x v="0"/>
    <x v="0"/>
    <s v="Direção Financeira"/>
    <x v="0"/>
    <x v="0"/>
    <x v="0"/>
    <x v="0"/>
    <x v="0"/>
    <x v="0"/>
    <x v="0"/>
    <x v="0"/>
    <x v="0"/>
    <x v="0"/>
    <x v="0"/>
    <x v="0"/>
    <s v="Pagamento a favor da CV Telecom, referente ao pagamento da divida, conforme anexo."/>
  </r>
  <r>
    <x v="0"/>
    <n v="0"/>
    <n v="0"/>
    <n v="0"/>
    <n v="1400"/>
    <x v="4922"/>
    <x v="0"/>
    <x v="0"/>
    <x v="0"/>
    <s v="03.16.23"/>
    <x v="14"/>
    <x v="0"/>
    <x v="0"/>
    <s v="Direção da Educação, Formação Profissional, Emprego"/>
    <s v="03.16.23"/>
    <s v="Direção da Educação, Formação Profissional, Emprego"/>
    <s v="03.16.23"/>
    <x v="3"/>
    <x v="0"/>
    <x v="0"/>
    <x v="1"/>
    <x v="0"/>
    <x v="0"/>
    <x v="0"/>
    <x v="0"/>
    <x v="2"/>
    <s v="2024-02-06"/>
    <x v="0"/>
    <n v="1400"/>
    <x v="0"/>
    <m/>
    <x v="0"/>
    <m/>
    <x v="305"/>
    <n v="100404863"/>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o Sr. Francisco Cardoso, pela sua deslocação em missão de serviço a cidade da Praia no dia 04 de Fevereiro de 2024, conforme justificativo em anexo."/>
  </r>
  <r>
    <x v="0"/>
    <n v="0"/>
    <n v="0"/>
    <n v="0"/>
    <n v="7000"/>
    <x v="4923"/>
    <x v="0"/>
    <x v="0"/>
    <x v="0"/>
    <s v="01.25.04.22"/>
    <x v="7"/>
    <x v="3"/>
    <x v="3"/>
    <s v="Cultura"/>
    <s v="01.25.04"/>
    <s v="Cultura"/>
    <s v="01.25.04"/>
    <x v="4"/>
    <x v="0"/>
    <x v="2"/>
    <x v="2"/>
    <x v="0"/>
    <x v="1"/>
    <x v="0"/>
    <x v="0"/>
    <x v="2"/>
    <s v="2024-02-07"/>
    <x v="0"/>
    <n v="7000"/>
    <x v="0"/>
    <m/>
    <x v="0"/>
    <m/>
    <x v="601"/>
    <n v="100479598"/>
    <x v="0"/>
    <x v="0"/>
    <s v="Atividades culturais e promoção da cultura no Concelho"/>
    <s v="ORI"/>
    <x v="0"/>
    <s v="ACPCC"/>
    <x v="0"/>
    <x v="0"/>
    <x v="0"/>
    <x v="0"/>
    <x v="0"/>
    <x v="0"/>
    <x v="0"/>
    <x v="0"/>
    <x v="0"/>
    <x v="0"/>
    <x v="0"/>
    <s v="Atividades culturais e promoção da cultura no Concelho"/>
    <x v="0"/>
    <x v="0"/>
    <x v="0"/>
    <x v="0"/>
    <x v="1"/>
    <x v="0"/>
    <x v="0"/>
    <x v="0"/>
    <x v="0"/>
    <x v="0"/>
    <x v="0"/>
    <x v="0"/>
    <s v="Apoio no âmbito da comemoração da festa de romaria Nossa Senhora de Lourdes da comunidade de Saltos Central, que se comemora no dia 11 de Fevereiro, conforme anexo."/>
  </r>
  <r>
    <x v="1"/>
    <n v="0"/>
    <n v="0"/>
    <n v="0"/>
    <n v="6000"/>
    <x v="4924"/>
    <x v="0"/>
    <x v="0"/>
    <x v="0"/>
    <s v="01.25.02.17"/>
    <x v="30"/>
    <x v="3"/>
    <x v="3"/>
    <s v="desporto"/>
    <s v="01.25.02"/>
    <s v="desporto"/>
    <s v="01.25.02"/>
    <x v="1"/>
    <x v="0"/>
    <x v="0"/>
    <x v="0"/>
    <x v="0"/>
    <x v="1"/>
    <x v="1"/>
    <x v="0"/>
    <x v="2"/>
    <s v="2024-02-16"/>
    <x v="0"/>
    <n v="6000"/>
    <x v="0"/>
    <m/>
    <x v="0"/>
    <m/>
    <x v="257"/>
    <n v="100479603"/>
    <x v="0"/>
    <x v="0"/>
    <s v="Construção e Reabilitação de Placas Desportivas"/>
    <s v="ORI"/>
    <x v="0"/>
    <m/>
    <x v="0"/>
    <x v="0"/>
    <x v="0"/>
    <x v="0"/>
    <x v="0"/>
    <x v="0"/>
    <x v="0"/>
    <x v="0"/>
    <x v="0"/>
    <x v="0"/>
    <x v="0"/>
    <s v="Construção e Reabilitação de Placas Desportivas"/>
    <x v="0"/>
    <x v="0"/>
    <x v="0"/>
    <x v="0"/>
    <x v="1"/>
    <x v="0"/>
    <x v="0"/>
    <x v="0"/>
    <x v="0"/>
    <x v="0"/>
    <x v="0"/>
    <x v="0"/>
    <s v="Gratificação referente a pintura da placa desportiva da Ribeira de Principal, conforme anexo."/>
  </r>
  <r>
    <x v="1"/>
    <n v="0"/>
    <n v="0"/>
    <n v="0"/>
    <n v="152277"/>
    <x v="4925"/>
    <x v="0"/>
    <x v="0"/>
    <x v="0"/>
    <s v="01.27.06.42"/>
    <x v="22"/>
    <x v="1"/>
    <x v="1"/>
    <s v="Requalificação Urbana e habitação"/>
    <s v="01.27.06"/>
    <s v="Requalificação Urbana e habitação"/>
    <s v="01.27.06"/>
    <x v="1"/>
    <x v="0"/>
    <x v="0"/>
    <x v="0"/>
    <x v="0"/>
    <x v="1"/>
    <x v="1"/>
    <x v="0"/>
    <x v="1"/>
    <s v="2024-03-01"/>
    <x v="0"/>
    <n v="152277"/>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a Felisberto Carvalho Auto, pela aquisição de combustíveis, destinados as viaturas afetos as obras de construção do campo relvado de Manguinho, conforme anexo."/>
  </r>
  <r>
    <x v="0"/>
    <n v="0"/>
    <n v="0"/>
    <n v="0"/>
    <n v="6450"/>
    <x v="4926"/>
    <x v="0"/>
    <x v="0"/>
    <x v="0"/>
    <s v="03.16.15"/>
    <x v="0"/>
    <x v="0"/>
    <x v="0"/>
    <s v="Direção Financeira"/>
    <s v="03.16.15"/>
    <s v="Direção Financeira"/>
    <s v="03.16.15"/>
    <x v="5"/>
    <x v="0"/>
    <x v="0"/>
    <x v="1"/>
    <x v="0"/>
    <x v="0"/>
    <x v="0"/>
    <x v="0"/>
    <x v="6"/>
    <s v="2024-04-02"/>
    <x v="1"/>
    <n v="6450"/>
    <x v="0"/>
    <m/>
    <x v="0"/>
    <m/>
    <x v="2"/>
    <n v="100474696"/>
    <x v="0"/>
    <x v="1"/>
    <s v="Direção Financeira"/>
    <s v="ORI"/>
    <x v="0"/>
    <m/>
    <x v="0"/>
    <x v="0"/>
    <x v="0"/>
    <x v="0"/>
    <x v="0"/>
    <x v="0"/>
    <x v="0"/>
    <x v="0"/>
    <x v="0"/>
    <x v="0"/>
    <x v="0"/>
    <s v="Direção Financeira"/>
    <x v="0"/>
    <x v="0"/>
    <x v="0"/>
    <x v="0"/>
    <x v="0"/>
    <x v="0"/>
    <x v="0"/>
    <x v="0"/>
    <x v="0"/>
    <x v="0"/>
    <x v="1"/>
    <x v="0"/>
    <s v="Pagamento referente a prestação de serviço como Manobrador durante o mês de março 2024, conforme proposta em anexo."/>
  </r>
  <r>
    <x v="0"/>
    <n v="0"/>
    <n v="0"/>
    <n v="0"/>
    <n v="36550"/>
    <x v="4926"/>
    <x v="0"/>
    <x v="0"/>
    <x v="0"/>
    <s v="03.16.15"/>
    <x v="0"/>
    <x v="0"/>
    <x v="0"/>
    <s v="Direção Financeira"/>
    <s v="03.16.15"/>
    <s v="Direção Financeira"/>
    <s v="03.16.15"/>
    <x v="5"/>
    <x v="0"/>
    <x v="0"/>
    <x v="1"/>
    <x v="0"/>
    <x v="0"/>
    <x v="0"/>
    <x v="0"/>
    <x v="6"/>
    <s v="2024-04-02"/>
    <x v="1"/>
    <n v="36550"/>
    <x v="0"/>
    <m/>
    <x v="0"/>
    <m/>
    <x v="267"/>
    <n v="100479605"/>
    <x v="0"/>
    <x v="0"/>
    <s v="Direção Financeira"/>
    <s v="ORI"/>
    <x v="0"/>
    <m/>
    <x v="0"/>
    <x v="0"/>
    <x v="0"/>
    <x v="0"/>
    <x v="0"/>
    <x v="0"/>
    <x v="0"/>
    <x v="0"/>
    <x v="0"/>
    <x v="0"/>
    <x v="0"/>
    <s v="Direção Financeira"/>
    <x v="0"/>
    <x v="0"/>
    <x v="0"/>
    <x v="0"/>
    <x v="0"/>
    <x v="0"/>
    <x v="0"/>
    <x v="0"/>
    <x v="0"/>
    <x v="0"/>
    <x v="0"/>
    <x v="0"/>
    <s v="Pagamento referente a prestação de serviço como Manobrador durante o mês de março 2024, conforme proposta em anexo."/>
  </r>
  <r>
    <x v="0"/>
    <n v="0"/>
    <n v="0"/>
    <n v="0"/>
    <n v="2250"/>
    <x v="4927"/>
    <x v="0"/>
    <x v="1"/>
    <x v="0"/>
    <s v="80.02.01"/>
    <x v="2"/>
    <x v="2"/>
    <x v="2"/>
    <s v="Retenções Iur"/>
    <s v="80.02.01"/>
    <s v="Retenções Iur"/>
    <s v="80.02.01"/>
    <x v="2"/>
    <x v="0"/>
    <x v="1"/>
    <x v="0"/>
    <x v="1"/>
    <x v="2"/>
    <x v="2"/>
    <x v="0"/>
    <x v="1"/>
    <s v="2024-03-28"/>
    <x v="0"/>
    <n v="2250"/>
    <x v="0"/>
    <m/>
    <x v="0"/>
    <m/>
    <x v="2"/>
    <n v="100474696"/>
    <x v="0"/>
    <x v="0"/>
    <s v="Retenções Iur"/>
    <s v="ORI"/>
    <x v="0"/>
    <s v="RIUR"/>
    <x v="0"/>
    <x v="0"/>
    <x v="0"/>
    <x v="0"/>
    <x v="0"/>
    <x v="0"/>
    <x v="0"/>
    <x v="0"/>
    <x v="0"/>
    <x v="0"/>
    <x v="0"/>
    <s v="Retenções Iur"/>
    <x v="0"/>
    <x v="0"/>
    <x v="0"/>
    <x v="0"/>
    <x v="2"/>
    <x v="0"/>
    <x v="0"/>
    <x v="0"/>
    <x v="0"/>
    <x v="1"/>
    <x v="0"/>
    <x v="0"/>
    <s v="RETENCAO OT"/>
  </r>
  <r>
    <x v="0"/>
    <n v="0"/>
    <n v="0"/>
    <n v="0"/>
    <n v="2400"/>
    <x v="4928"/>
    <x v="0"/>
    <x v="1"/>
    <x v="0"/>
    <s v="80.02.01"/>
    <x v="2"/>
    <x v="2"/>
    <x v="2"/>
    <s v="Retenções Iur"/>
    <s v="80.02.01"/>
    <s v="Retenções Iur"/>
    <s v="80.02.01"/>
    <x v="2"/>
    <x v="0"/>
    <x v="1"/>
    <x v="0"/>
    <x v="1"/>
    <x v="2"/>
    <x v="2"/>
    <x v="0"/>
    <x v="1"/>
    <s v="2024-03-21"/>
    <x v="0"/>
    <n v="2400"/>
    <x v="0"/>
    <m/>
    <x v="0"/>
    <m/>
    <x v="2"/>
    <n v="100474696"/>
    <x v="0"/>
    <x v="0"/>
    <s v="Retenções Iur"/>
    <s v="ORI"/>
    <x v="0"/>
    <s v="RIUR"/>
    <x v="0"/>
    <x v="0"/>
    <x v="0"/>
    <x v="0"/>
    <x v="0"/>
    <x v="0"/>
    <x v="0"/>
    <x v="0"/>
    <x v="0"/>
    <x v="0"/>
    <x v="0"/>
    <s v="Retenções Iur"/>
    <x v="0"/>
    <x v="0"/>
    <x v="0"/>
    <x v="0"/>
    <x v="2"/>
    <x v="0"/>
    <x v="0"/>
    <x v="0"/>
    <x v="0"/>
    <x v="1"/>
    <x v="0"/>
    <x v="0"/>
    <s v="RETENCAO OT"/>
  </r>
  <r>
    <x v="1"/>
    <n v="0"/>
    <n v="0"/>
    <n v="0"/>
    <n v="25538949"/>
    <x v="4929"/>
    <x v="0"/>
    <x v="1"/>
    <x v="0"/>
    <s v="03.03.10"/>
    <x v="8"/>
    <x v="0"/>
    <x v="4"/>
    <s v="Receitas Da Câmara"/>
    <s v="03.03.10"/>
    <s v="Receitas Da Câmara"/>
    <s v="03.03.10"/>
    <x v="56"/>
    <x v="0"/>
    <x v="6"/>
    <x v="10"/>
    <x v="0"/>
    <x v="0"/>
    <x v="2"/>
    <x v="0"/>
    <x v="1"/>
    <s v="2024-03-04"/>
    <x v="0"/>
    <n v="25538949"/>
    <x v="0"/>
    <m/>
    <x v="0"/>
    <m/>
    <x v="6"/>
    <n v="100474914"/>
    <x v="0"/>
    <x v="0"/>
    <s v="Receitas Da Câmara"/>
    <s v="EXT"/>
    <x v="0"/>
    <s v="RDC"/>
    <x v="0"/>
    <x v="0"/>
    <x v="0"/>
    <x v="0"/>
    <x v="0"/>
    <x v="0"/>
    <x v="0"/>
    <x v="0"/>
    <x v="0"/>
    <x v="0"/>
    <x v="0"/>
    <s v="Receitas Da Câmara"/>
    <x v="0"/>
    <x v="0"/>
    <x v="0"/>
    <x v="0"/>
    <x v="0"/>
    <x v="0"/>
    <x v="0"/>
    <x v="0"/>
    <x v="0"/>
    <x v="0"/>
    <x v="0"/>
    <x v="0"/>
    <s v="Transferência Fundo Nacional Ambiente, conforme anexo."/>
  </r>
  <r>
    <x v="1"/>
    <n v="0"/>
    <n v="0"/>
    <n v="0"/>
    <n v="81200"/>
    <x v="4930"/>
    <x v="0"/>
    <x v="0"/>
    <x v="0"/>
    <s v="01.27.06.42"/>
    <x v="22"/>
    <x v="1"/>
    <x v="1"/>
    <s v="Requalificação Urbana e habitação"/>
    <s v="01.27.06"/>
    <s v="Requalificação Urbana e habitação"/>
    <s v="01.27.06"/>
    <x v="1"/>
    <x v="0"/>
    <x v="0"/>
    <x v="0"/>
    <x v="0"/>
    <x v="1"/>
    <x v="1"/>
    <x v="0"/>
    <x v="6"/>
    <s v="2024-04-12"/>
    <x v="1"/>
    <n v="81200"/>
    <x v="0"/>
    <m/>
    <x v="0"/>
    <m/>
    <x v="77"/>
    <n v="100477538"/>
    <x v="0"/>
    <x v="0"/>
    <s v="Manutenção do Estádio Municipal/Campos Futebol 11"/>
    <s v="ORI"/>
    <x v="0"/>
    <s v="MCF"/>
    <x v="0"/>
    <x v="0"/>
    <x v="0"/>
    <x v="0"/>
    <x v="0"/>
    <x v="0"/>
    <x v="0"/>
    <x v="0"/>
    <x v="0"/>
    <x v="0"/>
    <x v="0"/>
    <s v="Manutenção do Estádio Municipal/Campos Futebol 11"/>
    <x v="0"/>
    <x v="0"/>
    <x v="0"/>
    <x v="0"/>
    <x v="1"/>
    <x v="0"/>
    <x v="0"/>
    <x v="0"/>
    <x v="0"/>
    <x v="0"/>
    <x v="0"/>
    <x v="0"/>
    <s v="Pagamento a favor da Oficina Mecânica André, referente serviços prestado  nas viatura da CMSM, conforme anexo."/>
  </r>
  <r>
    <x v="0"/>
    <n v="0"/>
    <n v="0"/>
    <n v="0"/>
    <n v="19000"/>
    <x v="4931"/>
    <x v="0"/>
    <x v="1"/>
    <x v="0"/>
    <s v="03.03.10"/>
    <x v="8"/>
    <x v="0"/>
    <x v="4"/>
    <s v="Receitas Da Câmara"/>
    <s v="03.03.10"/>
    <s v="Receitas Da Câmara"/>
    <s v="03.03.10"/>
    <x v="24"/>
    <x v="0"/>
    <x v="3"/>
    <x v="6"/>
    <x v="0"/>
    <x v="0"/>
    <x v="2"/>
    <x v="0"/>
    <x v="3"/>
    <s v="2024-05-17"/>
    <x v="1"/>
    <n v="19000"/>
    <x v="0"/>
    <m/>
    <x v="0"/>
    <m/>
    <x v="6"/>
    <n v="100474914"/>
    <x v="0"/>
    <x v="0"/>
    <s v="Receitas Da Câmara"/>
    <s v="EXT"/>
    <x v="0"/>
    <s v="RDC"/>
    <x v="0"/>
    <x v="0"/>
    <x v="0"/>
    <x v="0"/>
    <x v="0"/>
    <x v="0"/>
    <x v="0"/>
    <x v="0"/>
    <x v="0"/>
    <x v="0"/>
    <x v="0"/>
    <s v="Receitas Da Câmara"/>
    <x v="0"/>
    <x v="0"/>
    <x v="0"/>
    <x v="0"/>
    <x v="0"/>
    <x v="0"/>
    <x v="0"/>
    <x v="0"/>
    <x v="0"/>
    <x v="0"/>
    <x v="0"/>
    <x v="0"/>
    <s v="Recebimento de renda sra. Maria Conceição, conforme anexo."/>
  </r>
  <r>
    <x v="0"/>
    <n v="0"/>
    <n v="0"/>
    <n v="0"/>
    <n v="10106"/>
    <x v="4932"/>
    <x v="0"/>
    <x v="0"/>
    <x v="0"/>
    <s v="01.25.05.12"/>
    <x v="10"/>
    <x v="3"/>
    <x v="3"/>
    <s v="Saúde"/>
    <s v="01.25.05"/>
    <s v="Saúde"/>
    <s v="01.25.05"/>
    <x v="7"/>
    <x v="0"/>
    <x v="4"/>
    <x v="4"/>
    <x v="0"/>
    <x v="1"/>
    <x v="0"/>
    <x v="0"/>
    <x v="4"/>
    <s v="2024-06-13"/>
    <x v="1"/>
    <n v="10106"/>
    <x v="0"/>
    <m/>
    <x v="0"/>
    <m/>
    <x v="364"/>
    <n v="100389458"/>
    <x v="0"/>
    <x v="0"/>
    <s v="Promoção e Inclusão Social"/>
    <s v="ORI"/>
    <x v="0"/>
    <m/>
    <x v="0"/>
    <x v="0"/>
    <x v="0"/>
    <x v="0"/>
    <x v="0"/>
    <x v="0"/>
    <x v="0"/>
    <x v="0"/>
    <x v="0"/>
    <x v="0"/>
    <x v="0"/>
    <s v="Promoção e Inclusão Social"/>
    <x v="0"/>
    <x v="0"/>
    <x v="0"/>
    <x v="0"/>
    <x v="1"/>
    <x v="0"/>
    <x v="0"/>
    <x v="0"/>
    <x v="0"/>
    <x v="0"/>
    <x v="0"/>
    <x v="0"/>
    <s v="Pagamento a favor da Electra, referente apoio social para pagamento energia Electra da Sra., Adelina Mendes Correia e da Sra. Josefa Correia Tavares, conforme anexo."/>
  </r>
  <r>
    <x v="1"/>
    <n v="0"/>
    <n v="0"/>
    <n v="0"/>
    <n v="6700"/>
    <x v="4933"/>
    <x v="0"/>
    <x v="0"/>
    <x v="0"/>
    <s v="01.27.06.76"/>
    <x v="11"/>
    <x v="1"/>
    <x v="1"/>
    <s v="Requalificação Urbana e habitação"/>
    <s v="01.27.06"/>
    <s v="Requalificação Urbana e habitação"/>
    <s v="01.27.06"/>
    <x v="1"/>
    <x v="0"/>
    <x v="0"/>
    <x v="0"/>
    <x v="0"/>
    <x v="1"/>
    <x v="1"/>
    <x v="0"/>
    <x v="4"/>
    <s v="2024-06-13"/>
    <x v="1"/>
    <n v="6700"/>
    <x v="0"/>
    <m/>
    <x v="0"/>
    <m/>
    <x v="602"/>
    <n v="100421573"/>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duas carradas de pedras, para trabalhos no âmbito da requalificação urbana e ambiental de Acha do Monte, conforme anexo."/>
  </r>
  <r>
    <x v="0"/>
    <n v="0"/>
    <n v="0"/>
    <n v="0"/>
    <n v="6315"/>
    <x v="4934"/>
    <x v="0"/>
    <x v="0"/>
    <x v="0"/>
    <s v="03.16.15"/>
    <x v="0"/>
    <x v="0"/>
    <x v="0"/>
    <s v="Direção Financeira"/>
    <s v="03.16.15"/>
    <s v="Direção Financeira"/>
    <s v="03.16.15"/>
    <x v="5"/>
    <x v="0"/>
    <x v="0"/>
    <x v="1"/>
    <x v="0"/>
    <x v="0"/>
    <x v="0"/>
    <x v="0"/>
    <x v="4"/>
    <s v="2024-06-20"/>
    <x v="1"/>
    <n v="6315"/>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junho 2024, conforme anexo."/>
  </r>
  <r>
    <x v="0"/>
    <n v="0"/>
    <n v="0"/>
    <n v="0"/>
    <n v="213"/>
    <x v="4934"/>
    <x v="0"/>
    <x v="0"/>
    <x v="0"/>
    <s v="03.16.15"/>
    <x v="0"/>
    <x v="0"/>
    <x v="0"/>
    <s v="Direção Financeira"/>
    <s v="03.16.15"/>
    <s v="Direção Financeira"/>
    <s v="03.16.15"/>
    <x v="28"/>
    <x v="0"/>
    <x v="0"/>
    <x v="0"/>
    <x v="0"/>
    <x v="0"/>
    <x v="0"/>
    <x v="0"/>
    <x v="4"/>
    <s v="2024-06-20"/>
    <x v="1"/>
    <n v="213"/>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junho 2024, conforme anexo."/>
  </r>
  <r>
    <x v="0"/>
    <n v="0"/>
    <n v="0"/>
    <n v="0"/>
    <n v="37550"/>
    <x v="4934"/>
    <x v="0"/>
    <x v="0"/>
    <x v="0"/>
    <s v="03.16.15"/>
    <x v="0"/>
    <x v="0"/>
    <x v="0"/>
    <s v="Direção Financeira"/>
    <s v="03.16.15"/>
    <s v="Direção Financeira"/>
    <s v="03.16.15"/>
    <x v="28"/>
    <x v="0"/>
    <x v="0"/>
    <x v="0"/>
    <x v="0"/>
    <x v="0"/>
    <x v="0"/>
    <x v="0"/>
    <x v="4"/>
    <s v="2024-06-20"/>
    <x v="1"/>
    <n v="37550"/>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junho 2024, conforme anexo."/>
  </r>
  <r>
    <x v="0"/>
    <n v="0"/>
    <n v="0"/>
    <n v="0"/>
    <n v="1118368"/>
    <x v="4934"/>
    <x v="0"/>
    <x v="0"/>
    <x v="0"/>
    <s v="03.16.15"/>
    <x v="0"/>
    <x v="0"/>
    <x v="0"/>
    <s v="Direção Financeira"/>
    <s v="03.16.15"/>
    <s v="Direção Financeira"/>
    <s v="03.16.15"/>
    <x v="5"/>
    <x v="0"/>
    <x v="0"/>
    <x v="1"/>
    <x v="0"/>
    <x v="0"/>
    <x v="0"/>
    <x v="0"/>
    <x v="4"/>
    <s v="2024-06-20"/>
    <x v="1"/>
    <n v="1118368"/>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junho 2024, conforme anexo."/>
  </r>
  <r>
    <x v="1"/>
    <n v="0"/>
    <n v="0"/>
    <n v="0"/>
    <n v="617"/>
    <x v="4935"/>
    <x v="0"/>
    <x v="0"/>
    <x v="0"/>
    <s v="01.27.06.76"/>
    <x v="11"/>
    <x v="1"/>
    <x v="1"/>
    <s v="Requalificação Urbana e habitação"/>
    <s v="01.27.06"/>
    <s v="Requalificação Urbana e habitação"/>
    <s v="01.27.06"/>
    <x v="1"/>
    <x v="0"/>
    <x v="0"/>
    <x v="0"/>
    <x v="0"/>
    <x v="1"/>
    <x v="1"/>
    <x v="0"/>
    <x v="4"/>
    <s v="2024-06-28"/>
    <x v="1"/>
    <n v="617"/>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 Pagamento a favor do Sr. José Rui Soares Correia, referente a prestação de serviços de calcetamento na localidade de Achada Monte, no âmbito dos trabalhos da requalificação de Dacalinho-Achada Monte, conforme anexo.   "/>
  </r>
  <r>
    <x v="1"/>
    <n v="0"/>
    <n v="0"/>
    <n v="0"/>
    <n v="3498"/>
    <x v="4935"/>
    <x v="0"/>
    <x v="0"/>
    <x v="0"/>
    <s v="01.27.06.76"/>
    <x v="11"/>
    <x v="1"/>
    <x v="1"/>
    <s v="Requalificação Urbana e habitação"/>
    <s v="01.27.06"/>
    <s v="Requalificação Urbana e habitação"/>
    <s v="01.27.06"/>
    <x v="1"/>
    <x v="0"/>
    <x v="0"/>
    <x v="0"/>
    <x v="0"/>
    <x v="1"/>
    <x v="1"/>
    <x v="0"/>
    <x v="4"/>
    <s v="2024-06-28"/>
    <x v="1"/>
    <n v="3498"/>
    <x v="0"/>
    <m/>
    <x v="0"/>
    <m/>
    <x v="603"/>
    <n v="100479682"/>
    <x v="0"/>
    <x v="0"/>
    <s v="Requalificação Urbana e Ambiental de Achada Monte III"/>
    <s v="ORI"/>
    <x v="0"/>
    <m/>
    <x v="0"/>
    <x v="0"/>
    <x v="0"/>
    <x v="0"/>
    <x v="0"/>
    <x v="0"/>
    <x v="0"/>
    <x v="0"/>
    <x v="0"/>
    <x v="0"/>
    <x v="0"/>
    <s v="Requalificação Urbana e Ambiental de Achada Monte III"/>
    <x v="0"/>
    <x v="0"/>
    <x v="0"/>
    <x v="0"/>
    <x v="1"/>
    <x v="0"/>
    <x v="0"/>
    <x v="0"/>
    <x v="0"/>
    <x v="0"/>
    <x v="0"/>
    <x v="0"/>
    <s v=" Pagamento a favor do Sr. José Rui Soares Correia, referente a prestação de serviços de calcetamento na localidade de Achada Monte, no âmbito dos trabalhos da requalificação de Dacalinho-Achada Monte, conforme anexo.   "/>
  </r>
  <r>
    <x v="0"/>
    <n v="0"/>
    <n v="0"/>
    <n v="0"/>
    <n v="2000"/>
    <x v="4936"/>
    <x v="0"/>
    <x v="0"/>
    <x v="0"/>
    <s v="03.16.15"/>
    <x v="0"/>
    <x v="0"/>
    <x v="0"/>
    <s v="Direção Financeira"/>
    <s v="03.16.15"/>
    <s v="Direção Financeira"/>
    <s v="03.16.15"/>
    <x v="3"/>
    <x v="0"/>
    <x v="0"/>
    <x v="1"/>
    <x v="0"/>
    <x v="0"/>
    <x v="0"/>
    <x v="0"/>
    <x v="9"/>
    <s v="2024-07-17"/>
    <x v="2"/>
    <n v="2000"/>
    <x v="0"/>
    <m/>
    <x v="0"/>
    <m/>
    <x v="569"/>
    <n v="100447033"/>
    <x v="0"/>
    <x v="0"/>
    <s v="Direção Financeira"/>
    <s v="ORI"/>
    <x v="0"/>
    <m/>
    <x v="0"/>
    <x v="0"/>
    <x v="0"/>
    <x v="0"/>
    <x v="0"/>
    <x v="0"/>
    <x v="0"/>
    <x v="0"/>
    <x v="0"/>
    <x v="0"/>
    <x v="0"/>
    <s v="Direção Financeira"/>
    <x v="0"/>
    <x v="0"/>
    <x v="0"/>
    <x v="0"/>
    <x v="0"/>
    <x v="0"/>
    <x v="0"/>
    <x v="0"/>
    <x v="0"/>
    <x v="0"/>
    <x v="0"/>
    <x v="0"/>
    <s v="Ajuda de custo a favor do senhor Secretario Municipal Emanuel Semedo, pela sua deslocação a Praia no dia 12 de julho de 2024 a fim de participar na inauguração do CAV, conforme anexo."/>
  </r>
  <r>
    <x v="0"/>
    <n v="0"/>
    <n v="0"/>
    <n v="0"/>
    <n v="19"/>
    <x v="4937"/>
    <x v="0"/>
    <x v="1"/>
    <x v="0"/>
    <s v="03.03.10"/>
    <x v="8"/>
    <x v="0"/>
    <x v="4"/>
    <s v="Receitas Da Câmara"/>
    <s v="03.03.10"/>
    <s v="Receitas Da Câmara"/>
    <s v="03.03.10"/>
    <x v="23"/>
    <x v="0"/>
    <x v="3"/>
    <x v="7"/>
    <x v="0"/>
    <x v="0"/>
    <x v="2"/>
    <x v="0"/>
    <x v="9"/>
    <s v="2024-07-16"/>
    <x v="2"/>
    <n v="19"/>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80000"/>
    <x v="4938"/>
    <x v="0"/>
    <x v="1"/>
    <x v="0"/>
    <s v="03.03.10"/>
    <x v="8"/>
    <x v="0"/>
    <x v="4"/>
    <s v="Receitas Da Câmara"/>
    <s v="03.03.10"/>
    <s v="Receitas Da Câmara"/>
    <s v="03.03.10"/>
    <x v="15"/>
    <x v="0"/>
    <x v="0"/>
    <x v="0"/>
    <x v="0"/>
    <x v="0"/>
    <x v="2"/>
    <x v="0"/>
    <x v="9"/>
    <s v="2024-07-16"/>
    <x v="2"/>
    <n v="18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20"/>
    <x v="4939"/>
    <x v="0"/>
    <x v="1"/>
    <x v="0"/>
    <s v="03.03.10"/>
    <x v="8"/>
    <x v="0"/>
    <x v="4"/>
    <s v="Receitas Da Câmara"/>
    <s v="03.03.10"/>
    <s v="Receitas Da Câmara"/>
    <s v="03.03.10"/>
    <x v="13"/>
    <x v="0"/>
    <x v="3"/>
    <x v="3"/>
    <x v="0"/>
    <x v="0"/>
    <x v="2"/>
    <x v="0"/>
    <x v="9"/>
    <s v="2024-07-16"/>
    <x v="2"/>
    <n v="5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
    <x v="4940"/>
    <x v="0"/>
    <x v="0"/>
    <x v="0"/>
    <s v="03.16.24"/>
    <x v="31"/>
    <x v="0"/>
    <x v="0"/>
    <s v="Direcao da Familia, Inclusão, Género e Saúde"/>
    <s v="03.16.24"/>
    <s v="Direcao da Familia, Inclusão, Género e Saúde"/>
    <s v="03.16.24"/>
    <x v="28"/>
    <x v="0"/>
    <x v="0"/>
    <x v="0"/>
    <x v="0"/>
    <x v="0"/>
    <x v="0"/>
    <x v="0"/>
    <x v="4"/>
    <s v="2024-06-19"/>
    <x v="1"/>
    <n v="64"/>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6-2024"/>
  </r>
  <r>
    <x v="0"/>
    <n v="0"/>
    <n v="0"/>
    <n v="0"/>
    <n v="1758"/>
    <x v="4940"/>
    <x v="0"/>
    <x v="0"/>
    <x v="0"/>
    <s v="03.16.24"/>
    <x v="31"/>
    <x v="0"/>
    <x v="0"/>
    <s v="Direcao da Familia, Inclusão, Género e Saúde"/>
    <s v="03.16.24"/>
    <s v="Direcao da Familia, Inclusão, Género e Saúde"/>
    <s v="03.16.24"/>
    <x v="30"/>
    <x v="0"/>
    <x v="0"/>
    <x v="0"/>
    <x v="1"/>
    <x v="0"/>
    <x v="0"/>
    <x v="0"/>
    <x v="4"/>
    <s v="2024-06-19"/>
    <x v="1"/>
    <n v="1758"/>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6-2024"/>
  </r>
  <r>
    <x v="0"/>
    <n v="0"/>
    <n v="0"/>
    <n v="0"/>
    <n v="2526"/>
    <x v="4940"/>
    <x v="0"/>
    <x v="0"/>
    <x v="0"/>
    <s v="03.16.24"/>
    <x v="31"/>
    <x v="0"/>
    <x v="0"/>
    <s v="Direcao da Familia, Inclusão, Género e Saúde"/>
    <s v="03.16.24"/>
    <s v="Direcao da Familia, Inclusão, Género e Saúde"/>
    <s v="03.16.24"/>
    <x v="48"/>
    <x v="0"/>
    <x v="0"/>
    <x v="0"/>
    <x v="1"/>
    <x v="0"/>
    <x v="0"/>
    <x v="0"/>
    <x v="4"/>
    <s v="2024-06-19"/>
    <x v="1"/>
    <n v="2526"/>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6-2024"/>
  </r>
  <r>
    <x v="0"/>
    <n v="0"/>
    <n v="0"/>
    <n v="0"/>
    <n v="346"/>
    <x v="4940"/>
    <x v="0"/>
    <x v="0"/>
    <x v="0"/>
    <s v="03.16.24"/>
    <x v="31"/>
    <x v="0"/>
    <x v="0"/>
    <s v="Direcao da Familia, Inclusão, Género e Saúde"/>
    <s v="03.16.24"/>
    <s v="Direcao da Familia, Inclusão, Género e Saúde"/>
    <s v="03.16.24"/>
    <x v="28"/>
    <x v="0"/>
    <x v="0"/>
    <x v="0"/>
    <x v="0"/>
    <x v="0"/>
    <x v="0"/>
    <x v="0"/>
    <x v="4"/>
    <s v="2024-06-19"/>
    <x v="1"/>
    <n v="346"/>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6-2024"/>
  </r>
  <r>
    <x v="0"/>
    <n v="0"/>
    <n v="0"/>
    <n v="0"/>
    <n v="9457"/>
    <x v="4940"/>
    <x v="0"/>
    <x v="0"/>
    <x v="0"/>
    <s v="03.16.24"/>
    <x v="31"/>
    <x v="0"/>
    <x v="0"/>
    <s v="Direcao da Familia, Inclusão, Género e Saúde"/>
    <s v="03.16.24"/>
    <s v="Direcao da Familia, Inclusão, Género e Saúde"/>
    <s v="03.16.24"/>
    <x v="30"/>
    <x v="0"/>
    <x v="0"/>
    <x v="0"/>
    <x v="1"/>
    <x v="0"/>
    <x v="0"/>
    <x v="0"/>
    <x v="4"/>
    <s v="2024-06-19"/>
    <x v="1"/>
    <n v="9457"/>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6-2024"/>
  </r>
  <r>
    <x v="0"/>
    <n v="0"/>
    <n v="0"/>
    <n v="0"/>
    <n v="13579"/>
    <x v="4940"/>
    <x v="0"/>
    <x v="0"/>
    <x v="0"/>
    <s v="03.16.24"/>
    <x v="31"/>
    <x v="0"/>
    <x v="0"/>
    <s v="Direcao da Familia, Inclusão, Género e Saúde"/>
    <s v="03.16.24"/>
    <s v="Direcao da Familia, Inclusão, Género e Saúde"/>
    <s v="03.16.24"/>
    <x v="48"/>
    <x v="0"/>
    <x v="0"/>
    <x v="0"/>
    <x v="1"/>
    <x v="0"/>
    <x v="0"/>
    <x v="0"/>
    <x v="4"/>
    <s v="2024-06-19"/>
    <x v="1"/>
    <n v="13579"/>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6-2024"/>
  </r>
  <r>
    <x v="0"/>
    <n v="0"/>
    <n v="0"/>
    <n v="0"/>
    <n v="2"/>
    <x v="4940"/>
    <x v="0"/>
    <x v="0"/>
    <x v="0"/>
    <s v="03.16.24"/>
    <x v="31"/>
    <x v="0"/>
    <x v="0"/>
    <s v="Direcao da Familia, Inclusão, Género e Saúde"/>
    <s v="03.16.24"/>
    <s v="Direcao da Familia, Inclusão, Género e Saúde"/>
    <s v="03.16.24"/>
    <x v="28"/>
    <x v="0"/>
    <x v="0"/>
    <x v="0"/>
    <x v="0"/>
    <x v="0"/>
    <x v="0"/>
    <x v="0"/>
    <x v="4"/>
    <s v="2024-06-19"/>
    <x v="1"/>
    <n v="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6-2024"/>
  </r>
  <r>
    <x v="0"/>
    <n v="0"/>
    <n v="0"/>
    <n v="0"/>
    <n v="76"/>
    <x v="4940"/>
    <x v="0"/>
    <x v="0"/>
    <x v="0"/>
    <s v="03.16.24"/>
    <x v="31"/>
    <x v="0"/>
    <x v="0"/>
    <s v="Direcao da Familia, Inclusão, Género e Saúde"/>
    <s v="03.16.24"/>
    <s v="Direcao da Familia, Inclusão, Género e Saúde"/>
    <s v="03.16.24"/>
    <x v="30"/>
    <x v="0"/>
    <x v="0"/>
    <x v="0"/>
    <x v="1"/>
    <x v="0"/>
    <x v="0"/>
    <x v="0"/>
    <x v="4"/>
    <s v="2024-06-19"/>
    <x v="1"/>
    <n v="76"/>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6-2024"/>
  </r>
  <r>
    <x v="0"/>
    <n v="0"/>
    <n v="0"/>
    <n v="0"/>
    <n v="112"/>
    <x v="4940"/>
    <x v="0"/>
    <x v="0"/>
    <x v="0"/>
    <s v="03.16.24"/>
    <x v="31"/>
    <x v="0"/>
    <x v="0"/>
    <s v="Direcao da Familia, Inclusão, Género e Saúde"/>
    <s v="03.16.24"/>
    <s v="Direcao da Familia, Inclusão, Género e Saúde"/>
    <s v="03.16.24"/>
    <x v="48"/>
    <x v="0"/>
    <x v="0"/>
    <x v="0"/>
    <x v="1"/>
    <x v="0"/>
    <x v="0"/>
    <x v="0"/>
    <x v="4"/>
    <s v="2024-06-19"/>
    <x v="1"/>
    <n v="11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6-2024"/>
  </r>
  <r>
    <x v="0"/>
    <n v="0"/>
    <n v="0"/>
    <n v="0"/>
    <n v="508"/>
    <x v="4940"/>
    <x v="0"/>
    <x v="0"/>
    <x v="0"/>
    <s v="03.16.24"/>
    <x v="31"/>
    <x v="0"/>
    <x v="0"/>
    <s v="Direcao da Familia, Inclusão, Género e Saúde"/>
    <s v="03.16.24"/>
    <s v="Direcao da Familia, Inclusão, Género e Saúde"/>
    <s v="03.16.24"/>
    <x v="28"/>
    <x v="0"/>
    <x v="0"/>
    <x v="0"/>
    <x v="0"/>
    <x v="0"/>
    <x v="0"/>
    <x v="0"/>
    <x v="4"/>
    <s v="2024-06-19"/>
    <x v="1"/>
    <n v="508"/>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6-2024"/>
  </r>
  <r>
    <x v="0"/>
    <n v="0"/>
    <n v="0"/>
    <n v="0"/>
    <n v="13871"/>
    <x v="4940"/>
    <x v="0"/>
    <x v="0"/>
    <x v="0"/>
    <s v="03.16.24"/>
    <x v="31"/>
    <x v="0"/>
    <x v="0"/>
    <s v="Direcao da Familia, Inclusão, Género e Saúde"/>
    <s v="03.16.24"/>
    <s v="Direcao da Familia, Inclusão, Género e Saúde"/>
    <s v="03.16.24"/>
    <x v="30"/>
    <x v="0"/>
    <x v="0"/>
    <x v="0"/>
    <x v="1"/>
    <x v="0"/>
    <x v="0"/>
    <x v="0"/>
    <x v="4"/>
    <s v="2024-06-19"/>
    <x v="1"/>
    <n v="13871"/>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6-2024"/>
  </r>
  <r>
    <x v="0"/>
    <n v="0"/>
    <n v="0"/>
    <n v="0"/>
    <n v="19914"/>
    <x v="4940"/>
    <x v="0"/>
    <x v="0"/>
    <x v="0"/>
    <s v="03.16.24"/>
    <x v="31"/>
    <x v="0"/>
    <x v="0"/>
    <s v="Direcao da Familia, Inclusão, Género e Saúde"/>
    <s v="03.16.24"/>
    <s v="Direcao da Familia, Inclusão, Género e Saúde"/>
    <s v="03.16.24"/>
    <x v="48"/>
    <x v="0"/>
    <x v="0"/>
    <x v="0"/>
    <x v="1"/>
    <x v="0"/>
    <x v="0"/>
    <x v="0"/>
    <x v="4"/>
    <s v="2024-06-19"/>
    <x v="1"/>
    <n v="19914"/>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6-2024"/>
  </r>
  <r>
    <x v="0"/>
    <n v="0"/>
    <n v="0"/>
    <n v="0"/>
    <n v="5530"/>
    <x v="4940"/>
    <x v="0"/>
    <x v="0"/>
    <x v="0"/>
    <s v="03.16.24"/>
    <x v="31"/>
    <x v="0"/>
    <x v="0"/>
    <s v="Direcao da Familia, Inclusão, Género e Saúde"/>
    <s v="03.16.24"/>
    <s v="Direcao da Familia, Inclusão, Género e Saúde"/>
    <s v="03.16.24"/>
    <x v="28"/>
    <x v="0"/>
    <x v="0"/>
    <x v="0"/>
    <x v="0"/>
    <x v="0"/>
    <x v="0"/>
    <x v="0"/>
    <x v="4"/>
    <s v="2024-06-19"/>
    <x v="1"/>
    <n v="5530"/>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6-2024"/>
  </r>
  <r>
    <x v="0"/>
    <n v="0"/>
    <n v="0"/>
    <n v="0"/>
    <n v="150838"/>
    <x v="4940"/>
    <x v="0"/>
    <x v="0"/>
    <x v="0"/>
    <s v="03.16.24"/>
    <x v="31"/>
    <x v="0"/>
    <x v="0"/>
    <s v="Direcao da Familia, Inclusão, Género e Saúde"/>
    <s v="03.16.24"/>
    <s v="Direcao da Familia, Inclusão, Género e Saúde"/>
    <s v="03.16.24"/>
    <x v="30"/>
    <x v="0"/>
    <x v="0"/>
    <x v="0"/>
    <x v="1"/>
    <x v="0"/>
    <x v="0"/>
    <x v="0"/>
    <x v="4"/>
    <s v="2024-06-19"/>
    <x v="1"/>
    <n v="150838"/>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6-2024"/>
  </r>
  <r>
    <x v="0"/>
    <n v="0"/>
    <n v="0"/>
    <n v="0"/>
    <n v="216531"/>
    <x v="4940"/>
    <x v="0"/>
    <x v="0"/>
    <x v="0"/>
    <s v="03.16.24"/>
    <x v="31"/>
    <x v="0"/>
    <x v="0"/>
    <s v="Direcao da Familia, Inclusão, Género e Saúde"/>
    <s v="03.16.24"/>
    <s v="Direcao da Familia, Inclusão, Género e Saúde"/>
    <s v="03.16.24"/>
    <x v="48"/>
    <x v="0"/>
    <x v="0"/>
    <x v="0"/>
    <x v="1"/>
    <x v="0"/>
    <x v="0"/>
    <x v="0"/>
    <x v="4"/>
    <s v="2024-06-19"/>
    <x v="1"/>
    <n v="216531"/>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6-2024"/>
  </r>
  <r>
    <x v="0"/>
    <n v="0"/>
    <n v="0"/>
    <n v="0"/>
    <n v="8"/>
    <x v="4941"/>
    <x v="0"/>
    <x v="0"/>
    <x v="0"/>
    <s v="03.16.23"/>
    <x v="14"/>
    <x v="0"/>
    <x v="0"/>
    <s v="Direção da Educação, Formação Profissional, Emprego"/>
    <s v="03.16.23"/>
    <s v="Direção da Educação, Formação Profissional, Emprego"/>
    <s v="03.16.23"/>
    <x v="29"/>
    <x v="0"/>
    <x v="0"/>
    <x v="0"/>
    <x v="0"/>
    <x v="0"/>
    <x v="0"/>
    <x v="0"/>
    <x v="4"/>
    <s v="2024-06-19"/>
    <x v="1"/>
    <n v="8"/>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06-2024"/>
  </r>
  <r>
    <x v="0"/>
    <n v="0"/>
    <n v="0"/>
    <n v="0"/>
    <n v="4992"/>
    <x v="4941"/>
    <x v="0"/>
    <x v="0"/>
    <x v="0"/>
    <s v="03.16.23"/>
    <x v="14"/>
    <x v="0"/>
    <x v="0"/>
    <s v="Direção da Educação, Formação Profissional, Emprego"/>
    <s v="03.16.23"/>
    <s v="Direção da Educação, Formação Profissional, Emprego"/>
    <s v="03.16.23"/>
    <x v="30"/>
    <x v="0"/>
    <x v="0"/>
    <x v="0"/>
    <x v="1"/>
    <x v="0"/>
    <x v="0"/>
    <x v="0"/>
    <x v="4"/>
    <s v="2024-06-19"/>
    <x v="1"/>
    <n v="4992"/>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06-2024"/>
  </r>
  <r>
    <x v="0"/>
    <n v="0"/>
    <n v="0"/>
    <n v="0"/>
    <n v="1634"/>
    <x v="4941"/>
    <x v="0"/>
    <x v="0"/>
    <x v="0"/>
    <s v="03.16.23"/>
    <x v="14"/>
    <x v="0"/>
    <x v="0"/>
    <s v="Direção da Educação, Formação Profissional, Emprego"/>
    <s v="03.16.23"/>
    <s v="Direção da Educação, Formação Profissional, Emprego"/>
    <s v="03.16.23"/>
    <x v="29"/>
    <x v="0"/>
    <x v="0"/>
    <x v="0"/>
    <x v="0"/>
    <x v="0"/>
    <x v="0"/>
    <x v="0"/>
    <x v="4"/>
    <s v="2024-06-19"/>
    <x v="1"/>
    <n v="1634"/>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6-2024"/>
  </r>
  <r>
    <x v="0"/>
    <n v="0"/>
    <n v="0"/>
    <n v="0"/>
    <n v="974277"/>
    <x v="4941"/>
    <x v="0"/>
    <x v="0"/>
    <x v="0"/>
    <s v="03.16.23"/>
    <x v="14"/>
    <x v="0"/>
    <x v="0"/>
    <s v="Direção da Educação, Formação Profissional, Emprego"/>
    <s v="03.16.23"/>
    <s v="Direção da Educação, Formação Profissional, Emprego"/>
    <s v="03.16.23"/>
    <x v="30"/>
    <x v="0"/>
    <x v="0"/>
    <x v="0"/>
    <x v="1"/>
    <x v="0"/>
    <x v="0"/>
    <x v="0"/>
    <x v="4"/>
    <s v="2024-06-19"/>
    <x v="1"/>
    <n v="974277"/>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6-2024"/>
  </r>
  <r>
    <x v="0"/>
    <n v="0"/>
    <n v="0"/>
    <n v="0"/>
    <n v="14979"/>
    <x v="4942"/>
    <x v="0"/>
    <x v="0"/>
    <x v="0"/>
    <s v="03.16.22"/>
    <x v="58"/>
    <x v="0"/>
    <x v="0"/>
    <s v="Direção da Habitação"/>
    <s v="03.16.22"/>
    <s v="Direção da Habitação"/>
    <s v="03.16.22"/>
    <x v="49"/>
    <x v="0"/>
    <x v="0"/>
    <x v="0"/>
    <x v="1"/>
    <x v="0"/>
    <x v="0"/>
    <x v="0"/>
    <x v="4"/>
    <s v="2024-06-19"/>
    <x v="1"/>
    <n v="14979"/>
    <x v="0"/>
    <m/>
    <x v="0"/>
    <m/>
    <x v="2"/>
    <n v="100474696"/>
    <x v="0"/>
    <x v="1"/>
    <s v="Direção da Habitação"/>
    <s v="ORI"/>
    <x v="0"/>
    <m/>
    <x v="0"/>
    <x v="0"/>
    <x v="0"/>
    <x v="0"/>
    <x v="0"/>
    <x v="0"/>
    <x v="0"/>
    <x v="0"/>
    <x v="0"/>
    <x v="0"/>
    <x v="0"/>
    <s v="Direção da Habitação"/>
    <x v="0"/>
    <x v="0"/>
    <x v="0"/>
    <x v="0"/>
    <x v="0"/>
    <x v="0"/>
    <x v="0"/>
    <x v="0"/>
    <x v="0"/>
    <x v="0"/>
    <x v="1"/>
    <x v="0"/>
    <s v="Pagamento de salário referente a 06-2024"/>
  </r>
  <r>
    <x v="0"/>
    <n v="0"/>
    <n v="0"/>
    <n v="0"/>
    <n v="9792"/>
    <x v="4942"/>
    <x v="0"/>
    <x v="0"/>
    <x v="0"/>
    <s v="03.16.22"/>
    <x v="58"/>
    <x v="0"/>
    <x v="0"/>
    <s v="Direção da Habitação"/>
    <s v="03.16.22"/>
    <s v="Direção da Habitação"/>
    <s v="03.16.22"/>
    <x v="49"/>
    <x v="0"/>
    <x v="0"/>
    <x v="0"/>
    <x v="1"/>
    <x v="0"/>
    <x v="0"/>
    <x v="0"/>
    <x v="4"/>
    <s v="2024-06-19"/>
    <x v="1"/>
    <n v="9792"/>
    <x v="0"/>
    <m/>
    <x v="0"/>
    <m/>
    <x v="19"/>
    <n v="100474706"/>
    <x v="0"/>
    <x v="6"/>
    <s v="Direção da Habitação"/>
    <s v="ORI"/>
    <x v="0"/>
    <m/>
    <x v="0"/>
    <x v="0"/>
    <x v="0"/>
    <x v="0"/>
    <x v="0"/>
    <x v="0"/>
    <x v="0"/>
    <x v="0"/>
    <x v="0"/>
    <x v="0"/>
    <x v="0"/>
    <s v="Direção da Habitação"/>
    <x v="0"/>
    <x v="0"/>
    <x v="0"/>
    <x v="0"/>
    <x v="0"/>
    <x v="0"/>
    <x v="0"/>
    <x v="0"/>
    <x v="0"/>
    <x v="0"/>
    <x v="6"/>
    <x v="0"/>
    <s v="Pagamento de salário referente a 06-2024"/>
  </r>
  <r>
    <x v="0"/>
    <n v="0"/>
    <n v="0"/>
    <n v="0"/>
    <n v="97629"/>
    <x v="4942"/>
    <x v="0"/>
    <x v="0"/>
    <x v="0"/>
    <s v="03.16.22"/>
    <x v="58"/>
    <x v="0"/>
    <x v="0"/>
    <s v="Direção da Habitação"/>
    <s v="03.16.22"/>
    <s v="Direção da Habitação"/>
    <s v="03.16.22"/>
    <x v="49"/>
    <x v="0"/>
    <x v="0"/>
    <x v="0"/>
    <x v="1"/>
    <x v="0"/>
    <x v="0"/>
    <x v="0"/>
    <x v="4"/>
    <s v="2024-06-19"/>
    <x v="1"/>
    <n v="97629"/>
    <x v="0"/>
    <m/>
    <x v="0"/>
    <m/>
    <x v="9"/>
    <n v="100474693"/>
    <x v="0"/>
    <x v="0"/>
    <s v="Direção da Habitação"/>
    <s v="ORI"/>
    <x v="0"/>
    <m/>
    <x v="0"/>
    <x v="0"/>
    <x v="0"/>
    <x v="0"/>
    <x v="0"/>
    <x v="0"/>
    <x v="0"/>
    <x v="0"/>
    <x v="0"/>
    <x v="0"/>
    <x v="0"/>
    <s v="Direção da Habitação"/>
    <x v="0"/>
    <x v="0"/>
    <x v="0"/>
    <x v="0"/>
    <x v="0"/>
    <x v="0"/>
    <x v="0"/>
    <x v="0"/>
    <x v="0"/>
    <x v="0"/>
    <x v="0"/>
    <x v="0"/>
    <s v="Pagamento de salário referente a 06-2024"/>
  </r>
  <r>
    <x v="0"/>
    <n v="0"/>
    <n v="0"/>
    <n v="0"/>
    <n v="6411"/>
    <x v="4943"/>
    <x v="0"/>
    <x v="0"/>
    <x v="0"/>
    <s v="03.16.21"/>
    <x v="56"/>
    <x v="0"/>
    <x v="0"/>
    <s v="Dir. Turismo, Investimento e Emprendedorismo"/>
    <s v="03.16.21"/>
    <s v="Dir. Turismo, Investimento e Emprendedorismo"/>
    <s v="03.16.21"/>
    <x v="49"/>
    <x v="0"/>
    <x v="0"/>
    <x v="0"/>
    <x v="1"/>
    <x v="0"/>
    <x v="0"/>
    <x v="0"/>
    <x v="4"/>
    <s v="2024-06-19"/>
    <x v="1"/>
    <n v="6411"/>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6-2024"/>
  </r>
  <r>
    <x v="0"/>
    <n v="0"/>
    <n v="0"/>
    <n v="0"/>
    <n v="75189"/>
    <x v="4943"/>
    <x v="0"/>
    <x v="0"/>
    <x v="0"/>
    <s v="03.16.21"/>
    <x v="56"/>
    <x v="0"/>
    <x v="0"/>
    <s v="Dir. Turismo, Investimento e Emprendedorismo"/>
    <s v="03.16.21"/>
    <s v="Dir. Turismo, Investimento e Emprendedorismo"/>
    <s v="03.16.21"/>
    <x v="49"/>
    <x v="0"/>
    <x v="0"/>
    <x v="0"/>
    <x v="1"/>
    <x v="0"/>
    <x v="0"/>
    <x v="0"/>
    <x v="4"/>
    <s v="2024-06-19"/>
    <x v="1"/>
    <n v="75189"/>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6-2024"/>
  </r>
  <r>
    <x v="0"/>
    <n v="0"/>
    <n v="0"/>
    <n v="0"/>
    <n v="1500"/>
    <x v="4944"/>
    <x v="0"/>
    <x v="1"/>
    <x v="0"/>
    <s v="03.03.10"/>
    <x v="8"/>
    <x v="0"/>
    <x v="4"/>
    <s v="Receitas Da Câmara"/>
    <s v="03.03.10"/>
    <s v="Receitas Da Câmara"/>
    <s v="03.03.10"/>
    <x v="17"/>
    <x v="0"/>
    <x v="3"/>
    <x v="3"/>
    <x v="0"/>
    <x v="0"/>
    <x v="2"/>
    <x v="0"/>
    <x v="9"/>
    <s v="2024-07-16"/>
    <x v="2"/>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1227"/>
    <x v="4945"/>
    <x v="0"/>
    <x v="1"/>
    <x v="0"/>
    <s v="03.03.10"/>
    <x v="8"/>
    <x v="0"/>
    <x v="4"/>
    <s v="Receitas Da Câmara"/>
    <s v="03.03.10"/>
    <s v="Receitas Da Câmara"/>
    <s v="03.03.10"/>
    <x v="18"/>
    <x v="0"/>
    <x v="0"/>
    <x v="0"/>
    <x v="0"/>
    <x v="0"/>
    <x v="2"/>
    <x v="0"/>
    <x v="9"/>
    <s v="2024-07-16"/>
    <x v="2"/>
    <n v="6122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300"/>
    <x v="4946"/>
    <x v="0"/>
    <x v="1"/>
    <x v="0"/>
    <s v="03.03.10"/>
    <x v="8"/>
    <x v="0"/>
    <x v="4"/>
    <s v="Receitas Da Câmara"/>
    <s v="03.03.10"/>
    <s v="Receitas Da Câmara"/>
    <s v="03.03.10"/>
    <x v="11"/>
    <x v="0"/>
    <x v="0"/>
    <x v="5"/>
    <x v="0"/>
    <x v="0"/>
    <x v="2"/>
    <x v="0"/>
    <x v="9"/>
    <s v="2024-07-16"/>
    <x v="2"/>
    <n v="8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085"/>
    <x v="4947"/>
    <x v="0"/>
    <x v="1"/>
    <x v="0"/>
    <s v="03.03.10"/>
    <x v="8"/>
    <x v="0"/>
    <x v="4"/>
    <s v="Receitas Da Câmara"/>
    <s v="03.03.10"/>
    <s v="Receitas Da Câmara"/>
    <s v="03.03.10"/>
    <x v="12"/>
    <x v="0"/>
    <x v="3"/>
    <x v="3"/>
    <x v="0"/>
    <x v="0"/>
    <x v="2"/>
    <x v="0"/>
    <x v="9"/>
    <s v="2024-07-16"/>
    <x v="2"/>
    <n v="190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90"/>
    <x v="4948"/>
    <x v="0"/>
    <x v="1"/>
    <x v="0"/>
    <s v="03.03.10"/>
    <x v="8"/>
    <x v="0"/>
    <x v="4"/>
    <s v="Receitas Da Câmara"/>
    <s v="03.03.10"/>
    <s v="Receitas Da Câmara"/>
    <s v="03.03.10"/>
    <x v="6"/>
    <x v="0"/>
    <x v="3"/>
    <x v="3"/>
    <x v="0"/>
    <x v="0"/>
    <x v="2"/>
    <x v="0"/>
    <x v="9"/>
    <s v="2024-07-16"/>
    <x v="2"/>
    <n v="18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15"/>
    <x v="4949"/>
    <x v="0"/>
    <x v="1"/>
    <x v="0"/>
    <s v="03.03.10"/>
    <x v="8"/>
    <x v="0"/>
    <x v="4"/>
    <s v="Receitas Da Câmara"/>
    <s v="03.03.10"/>
    <s v="Receitas Da Câmara"/>
    <s v="03.03.10"/>
    <x v="10"/>
    <x v="0"/>
    <x v="3"/>
    <x v="3"/>
    <x v="0"/>
    <x v="0"/>
    <x v="2"/>
    <x v="0"/>
    <x v="9"/>
    <s v="2024-07-16"/>
    <x v="2"/>
    <n v="471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
    <x v="4950"/>
    <x v="0"/>
    <x v="1"/>
    <x v="0"/>
    <s v="03.03.10"/>
    <x v="8"/>
    <x v="0"/>
    <x v="4"/>
    <s v="Receitas Da Câmara"/>
    <s v="03.03.10"/>
    <s v="Receitas Da Câmara"/>
    <s v="03.03.10"/>
    <x v="22"/>
    <x v="0"/>
    <x v="3"/>
    <x v="7"/>
    <x v="0"/>
    <x v="0"/>
    <x v="2"/>
    <x v="0"/>
    <x v="9"/>
    <s v="2024-07-16"/>
    <x v="2"/>
    <n v="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00"/>
    <x v="4951"/>
    <x v="0"/>
    <x v="1"/>
    <x v="0"/>
    <s v="03.03.10"/>
    <x v="8"/>
    <x v="0"/>
    <x v="4"/>
    <s v="Receitas Da Câmara"/>
    <s v="03.03.10"/>
    <s v="Receitas Da Câmara"/>
    <s v="03.03.10"/>
    <x v="10"/>
    <x v="0"/>
    <x v="3"/>
    <x v="3"/>
    <x v="0"/>
    <x v="0"/>
    <x v="2"/>
    <x v="0"/>
    <x v="9"/>
    <s v="2024-07-17"/>
    <x v="2"/>
    <n v="51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4610"/>
    <x v="4952"/>
    <x v="0"/>
    <x v="1"/>
    <x v="0"/>
    <s v="03.03.10"/>
    <x v="8"/>
    <x v="0"/>
    <x v="4"/>
    <s v="Receitas Da Câmara"/>
    <s v="03.03.10"/>
    <s v="Receitas Da Câmara"/>
    <s v="03.03.10"/>
    <x v="15"/>
    <x v="0"/>
    <x v="0"/>
    <x v="0"/>
    <x v="0"/>
    <x v="0"/>
    <x v="2"/>
    <x v="0"/>
    <x v="9"/>
    <s v="2024-07-17"/>
    <x v="2"/>
    <n v="746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0"/>
    <x v="4953"/>
    <x v="0"/>
    <x v="0"/>
    <x v="0"/>
    <s v="03.16.17"/>
    <x v="51"/>
    <x v="0"/>
    <x v="0"/>
    <s v="Direção Proteção Civil"/>
    <s v="03.16.17"/>
    <s v="Direção Proteção Civil"/>
    <s v="03.16.17"/>
    <x v="28"/>
    <x v="0"/>
    <x v="0"/>
    <x v="0"/>
    <x v="0"/>
    <x v="0"/>
    <x v="0"/>
    <x v="0"/>
    <x v="4"/>
    <s v="2024-06-19"/>
    <x v="1"/>
    <n v="520"/>
    <x v="0"/>
    <m/>
    <x v="0"/>
    <m/>
    <x v="15"/>
    <n v="100479277"/>
    <x v="0"/>
    <x v="2"/>
    <s v="Direção Proteção Civil"/>
    <s v="ORI"/>
    <x v="0"/>
    <m/>
    <x v="0"/>
    <x v="0"/>
    <x v="0"/>
    <x v="0"/>
    <x v="0"/>
    <x v="0"/>
    <x v="0"/>
    <x v="0"/>
    <x v="0"/>
    <x v="0"/>
    <x v="0"/>
    <s v="Direção Proteção Civil"/>
    <x v="0"/>
    <x v="0"/>
    <x v="0"/>
    <x v="0"/>
    <x v="0"/>
    <x v="0"/>
    <x v="0"/>
    <x v="0"/>
    <x v="0"/>
    <x v="0"/>
    <x v="2"/>
    <x v="0"/>
    <s v="Pagamento de salário referente a 06-2024"/>
  </r>
  <r>
    <x v="0"/>
    <n v="0"/>
    <n v="0"/>
    <n v="0"/>
    <n v="1021"/>
    <x v="4953"/>
    <x v="0"/>
    <x v="0"/>
    <x v="0"/>
    <s v="03.16.17"/>
    <x v="51"/>
    <x v="0"/>
    <x v="0"/>
    <s v="Direção Proteção Civil"/>
    <s v="03.16.17"/>
    <s v="Direção Proteção Civil"/>
    <s v="03.16.17"/>
    <x v="30"/>
    <x v="0"/>
    <x v="0"/>
    <x v="0"/>
    <x v="1"/>
    <x v="0"/>
    <x v="0"/>
    <x v="0"/>
    <x v="4"/>
    <s v="2024-06-19"/>
    <x v="1"/>
    <n v="1021"/>
    <x v="0"/>
    <m/>
    <x v="0"/>
    <m/>
    <x v="15"/>
    <n v="100479277"/>
    <x v="0"/>
    <x v="2"/>
    <s v="Direção Proteção Civil"/>
    <s v="ORI"/>
    <x v="0"/>
    <m/>
    <x v="0"/>
    <x v="0"/>
    <x v="0"/>
    <x v="0"/>
    <x v="0"/>
    <x v="0"/>
    <x v="0"/>
    <x v="0"/>
    <x v="0"/>
    <x v="0"/>
    <x v="0"/>
    <s v="Direção Proteção Civil"/>
    <x v="0"/>
    <x v="0"/>
    <x v="0"/>
    <x v="0"/>
    <x v="0"/>
    <x v="0"/>
    <x v="0"/>
    <x v="0"/>
    <x v="0"/>
    <x v="0"/>
    <x v="2"/>
    <x v="0"/>
    <s v="Pagamento de salário referente a 06-2024"/>
  </r>
  <r>
    <x v="0"/>
    <n v="0"/>
    <n v="0"/>
    <n v="0"/>
    <n v="1029"/>
    <x v="4953"/>
    <x v="0"/>
    <x v="0"/>
    <x v="0"/>
    <s v="03.16.17"/>
    <x v="51"/>
    <x v="0"/>
    <x v="0"/>
    <s v="Direção Proteção Civil"/>
    <s v="03.16.17"/>
    <s v="Direção Proteção Civil"/>
    <s v="03.16.17"/>
    <x v="28"/>
    <x v="0"/>
    <x v="0"/>
    <x v="0"/>
    <x v="0"/>
    <x v="0"/>
    <x v="0"/>
    <x v="0"/>
    <x v="4"/>
    <s v="2024-06-19"/>
    <x v="1"/>
    <n v="1029"/>
    <x v="0"/>
    <m/>
    <x v="0"/>
    <m/>
    <x v="2"/>
    <n v="100474696"/>
    <x v="0"/>
    <x v="1"/>
    <s v="Direção Proteção Civil"/>
    <s v="ORI"/>
    <x v="0"/>
    <m/>
    <x v="0"/>
    <x v="0"/>
    <x v="0"/>
    <x v="0"/>
    <x v="0"/>
    <x v="0"/>
    <x v="0"/>
    <x v="0"/>
    <x v="0"/>
    <x v="0"/>
    <x v="0"/>
    <s v="Direção Proteção Civil"/>
    <x v="0"/>
    <x v="0"/>
    <x v="0"/>
    <x v="0"/>
    <x v="0"/>
    <x v="0"/>
    <x v="0"/>
    <x v="0"/>
    <x v="0"/>
    <x v="0"/>
    <x v="1"/>
    <x v="0"/>
    <s v="Pagamento de salário referente a 06-2024"/>
  </r>
  <r>
    <x v="0"/>
    <n v="0"/>
    <n v="0"/>
    <n v="0"/>
    <n v="2021"/>
    <x v="4953"/>
    <x v="0"/>
    <x v="0"/>
    <x v="0"/>
    <s v="03.16.17"/>
    <x v="51"/>
    <x v="0"/>
    <x v="0"/>
    <s v="Direção Proteção Civil"/>
    <s v="03.16.17"/>
    <s v="Direção Proteção Civil"/>
    <s v="03.16.17"/>
    <x v="30"/>
    <x v="0"/>
    <x v="0"/>
    <x v="0"/>
    <x v="1"/>
    <x v="0"/>
    <x v="0"/>
    <x v="0"/>
    <x v="4"/>
    <s v="2024-06-19"/>
    <x v="1"/>
    <n v="2021"/>
    <x v="0"/>
    <m/>
    <x v="0"/>
    <m/>
    <x v="2"/>
    <n v="100474696"/>
    <x v="0"/>
    <x v="1"/>
    <s v="Direção Proteção Civil"/>
    <s v="ORI"/>
    <x v="0"/>
    <m/>
    <x v="0"/>
    <x v="0"/>
    <x v="0"/>
    <x v="0"/>
    <x v="0"/>
    <x v="0"/>
    <x v="0"/>
    <x v="0"/>
    <x v="0"/>
    <x v="0"/>
    <x v="0"/>
    <s v="Direção Proteção Civil"/>
    <x v="0"/>
    <x v="0"/>
    <x v="0"/>
    <x v="0"/>
    <x v="0"/>
    <x v="0"/>
    <x v="0"/>
    <x v="0"/>
    <x v="0"/>
    <x v="0"/>
    <x v="1"/>
    <x v="0"/>
    <s v="Pagamento de salário referente a 06-2024"/>
  </r>
  <r>
    <x v="0"/>
    <n v="0"/>
    <n v="0"/>
    <n v="0"/>
    <n v="202"/>
    <x v="4953"/>
    <x v="0"/>
    <x v="0"/>
    <x v="0"/>
    <s v="03.16.17"/>
    <x v="51"/>
    <x v="0"/>
    <x v="0"/>
    <s v="Direção Proteção Civil"/>
    <s v="03.16.17"/>
    <s v="Direção Proteção Civil"/>
    <s v="03.16.17"/>
    <x v="28"/>
    <x v="0"/>
    <x v="0"/>
    <x v="0"/>
    <x v="0"/>
    <x v="0"/>
    <x v="0"/>
    <x v="0"/>
    <x v="4"/>
    <s v="2024-06-19"/>
    <x v="1"/>
    <n v="202"/>
    <x v="0"/>
    <m/>
    <x v="0"/>
    <m/>
    <x v="136"/>
    <n v="100478986"/>
    <x v="0"/>
    <x v="10"/>
    <s v="Direção Proteção Civil"/>
    <s v="ORI"/>
    <x v="0"/>
    <m/>
    <x v="0"/>
    <x v="0"/>
    <x v="0"/>
    <x v="0"/>
    <x v="0"/>
    <x v="0"/>
    <x v="0"/>
    <x v="0"/>
    <x v="0"/>
    <x v="0"/>
    <x v="0"/>
    <s v="Direção Proteção Civil"/>
    <x v="0"/>
    <x v="0"/>
    <x v="0"/>
    <x v="0"/>
    <x v="0"/>
    <x v="0"/>
    <x v="0"/>
    <x v="0"/>
    <x v="0"/>
    <x v="0"/>
    <x v="10"/>
    <x v="0"/>
    <s v="Pagamento de salário referente a 06-2024"/>
  </r>
  <r>
    <x v="0"/>
    <n v="0"/>
    <n v="0"/>
    <n v="0"/>
    <n v="398"/>
    <x v="4953"/>
    <x v="0"/>
    <x v="0"/>
    <x v="0"/>
    <s v="03.16.17"/>
    <x v="51"/>
    <x v="0"/>
    <x v="0"/>
    <s v="Direção Proteção Civil"/>
    <s v="03.16.17"/>
    <s v="Direção Proteção Civil"/>
    <s v="03.16.17"/>
    <x v="30"/>
    <x v="0"/>
    <x v="0"/>
    <x v="0"/>
    <x v="1"/>
    <x v="0"/>
    <x v="0"/>
    <x v="0"/>
    <x v="4"/>
    <s v="2024-06-19"/>
    <x v="1"/>
    <n v="398"/>
    <x v="0"/>
    <m/>
    <x v="0"/>
    <m/>
    <x v="136"/>
    <n v="100478986"/>
    <x v="0"/>
    <x v="10"/>
    <s v="Direção Proteção Civil"/>
    <s v="ORI"/>
    <x v="0"/>
    <m/>
    <x v="0"/>
    <x v="0"/>
    <x v="0"/>
    <x v="0"/>
    <x v="0"/>
    <x v="0"/>
    <x v="0"/>
    <x v="0"/>
    <x v="0"/>
    <x v="0"/>
    <x v="0"/>
    <s v="Direção Proteção Civil"/>
    <x v="0"/>
    <x v="0"/>
    <x v="0"/>
    <x v="0"/>
    <x v="0"/>
    <x v="0"/>
    <x v="0"/>
    <x v="0"/>
    <x v="0"/>
    <x v="0"/>
    <x v="10"/>
    <x v="0"/>
    <s v="Pagamento de salário referente a 06-2024"/>
  </r>
  <r>
    <x v="0"/>
    <n v="0"/>
    <n v="0"/>
    <n v="0"/>
    <n v="2296"/>
    <x v="4953"/>
    <x v="0"/>
    <x v="0"/>
    <x v="0"/>
    <s v="03.16.17"/>
    <x v="51"/>
    <x v="0"/>
    <x v="0"/>
    <s v="Direção Proteção Civil"/>
    <s v="03.16.17"/>
    <s v="Direção Proteção Civil"/>
    <s v="03.16.17"/>
    <x v="28"/>
    <x v="0"/>
    <x v="0"/>
    <x v="0"/>
    <x v="0"/>
    <x v="0"/>
    <x v="0"/>
    <x v="0"/>
    <x v="4"/>
    <s v="2024-06-19"/>
    <x v="1"/>
    <n v="2296"/>
    <x v="0"/>
    <m/>
    <x v="0"/>
    <m/>
    <x v="19"/>
    <n v="100474706"/>
    <x v="0"/>
    <x v="6"/>
    <s v="Direção Proteção Civil"/>
    <s v="ORI"/>
    <x v="0"/>
    <m/>
    <x v="0"/>
    <x v="0"/>
    <x v="0"/>
    <x v="0"/>
    <x v="0"/>
    <x v="0"/>
    <x v="0"/>
    <x v="0"/>
    <x v="0"/>
    <x v="0"/>
    <x v="0"/>
    <s v="Direção Proteção Civil"/>
    <x v="0"/>
    <x v="0"/>
    <x v="0"/>
    <x v="0"/>
    <x v="0"/>
    <x v="0"/>
    <x v="0"/>
    <x v="0"/>
    <x v="0"/>
    <x v="0"/>
    <x v="6"/>
    <x v="0"/>
    <s v="Pagamento de salário referente a 06-2024"/>
  </r>
  <r>
    <x v="0"/>
    <n v="0"/>
    <n v="0"/>
    <n v="0"/>
    <n v="4504"/>
    <x v="4953"/>
    <x v="0"/>
    <x v="0"/>
    <x v="0"/>
    <s v="03.16.17"/>
    <x v="51"/>
    <x v="0"/>
    <x v="0"/>
    <s v="Direção Proteção Civil"/>
    <s v="03.16.17"/>
    <s v="Direção Proteção Civil"/>
    <s v="03.16.17"/>
    <x v="30"/>
    <x v="0"/>
    <x v="0"/>
    <x v="0"/>
    <x v="1"/>
    <x v="0"/>
    <x v="0"/>
    <x v="0"/>
    <x v="4"/>
    <s v="2024-06-19"/>
    <x v="1"/>
    <n v="4504"/>
    <x v="0"/>
    <m/>
    <x v="0"/>
    <m/>
    <x v="19"/>
    <n v="100474706"/>
    <x v="0"/>
    <x v="6"/>
    <s v="Direção Proteção Civil"/>
    <s v="ORI"/>
    <x v="0"/>
    <m/>
    <x v="0"/>
    <x v="0"/>
    <x v="0"/>
    <x v="0"/>
    <x v="0"/>
    <x v="0"/>
    <x v="0"/>
    <x v="0"/>
    <x v="0"/>
    <x v="0"/>
    <x v="0"/>
    <s v="Direção Proteção Civil"/>
    <x v="0"/>
    <x v="0"/>
    <x v="0"/>
    <x v="0"/>
    <x v="0"/>
    <x v="0"/>
    <x v="0"/>
    <x v="0"/>
    <x v="0"/>
    <x v="0"/>
    <x v="6"/>
    <x v="0"/>
    <s v="Pagamento de salário referente a 06-2024"/>
  </r>
  <r>
    <x v="0"/>
    <n v="0"/>
    <n v="0"/>
    <n v="0"/>
    <n v="287"/>
    <x v="4953"/>
    <x v="0"/>
    <x v="0"/>
    <x v="0"/>
    <s v="03.16.17"/>
    <x v="51"/>
    <x v="0"/>
    <x v="0"/>
    <s v="Direção Proteção Civil"/>
    <s v="03.16.17"/>
    <s v="Direção Proteção Civil"/>
    <s v="03.16.17"/>
    <x v="28"/>
    <x v="0"/>
    <x v="0"/>
    <x v="0"/>
    <x v="0"/>
    <x v="0"/>
    <x v="0"/>
    <x v="0"/>
    <x v="4"/>
    <s v="2024-06-19"/>
    <x v="1"/>
    <n v="287"/>
    <x v="0"/>
    <m/>
    <x v="0"/>
    <m/>
    <x v="18"/>
    <n v="100478987"/>
    <x v="0"/>
    <x v="5"/>
    <s v="Direção Proteção Civil"/>
    <s v="ORI"/>
    <x v="0"/>
    <m/>
    <x v="0"/>
    <x v="0"/>
    <x v="0"/>
    <x v="0"/>
    <x v="0"/>
    <x v="0"/>
    <x v="0"/>
    <x v="0"/>
    <x v="0"/>
    <x v="0"/>
    <x v="0"/>
    <s v="Direção Proteção Civil"/>
    <x v="0"/>
    <x v="0"/>
    <x v="0"/>
    <x v="0"/>
    <x v="0"/>
    <x v="0"/>
    <x v="0"/>
    <x v="0"/>
    <x v="0"/>
    <x v="0"/>
    <x v="5"/>
    <x v="0"/>
    <s v="Pagamento de salário referente a 06-2024"/>
  </r>
  <r>
    <x v="0"/>
    <n v="0"/>
    <n v="0"/>
    <n v="0"/>
    <n v="563"/>
    <x v="4953"/>
    <x v="0"/>
    <x v="0"/>
    <x v="0"/>
    <s v="03.16.17"/>
    <x v="51"/>
    <x v="0"/>
    <x v="0"/>
    <s v="Direção Proteção Civil"/>
    <s v="03.16.17"/>
    <s v="Direção Proteção Civil"/>
    <s v="03.16.17"/>
    <x v="30"/>
    <x v="0"/>
    <x v="0"/>
    <x v="0"/>
    <x v="1"/>
    <x v="0"/>
    <x v="0"/>
    <x v="0"/>
    <x v="4"/>
    <s v="2024-06-19"/>
    <x v="1"/>
    <n v="563"/>
    <x v="0"/>
    <m/>
    <x v="0"/>
    <m/>
    <x v="18"/>
    <n v="100478987"/>
    <x v="0"/>
    <x v="5"/>
    <s v="Direção Proteção Civil"/>
    <s v="ORI"/>
    <x v="0"/>
    <m/>
    <x v="0"/>
    <x v="0"/>
    <x v="0"/>
    <x v="0"/>
    <x v="0"/>
    <x v="0"/>
    <x v="0"/>
    <x v="0"/>
    <x v="0"/>
    <x v="0"/>
    <x v="0"/>
    <s v="Direção Proteção Civil"/>
    <x v="0"/>
    <x v="0"/>
    <x v="0"/>
    <x v="0"/>
    <x v="0"/>
    <x v="0"/>
    <x v="0"/>
    <x v="0"/>
    <x v="0"/>
    <x v="0"/>
    <x v="5"/>
    <x v="0"/>
    <s v="Pagamento de salário referente a 06-2024"/>
  </r>
  <r>
    <x v="0"/>
    <n v="0"/>
    <n v="0"/>
    <n v="0"/>
    <n v="38999"/>
    <x v="4953"/>
    <x v="0"/>
    <x v="0"/>
    <x v="0"/>
    <s v="03.16.17"/>
    <x v="51"/>
    <x v="0"/>
    <x v="0"/>
    <s v="Direção Proteção Civil"/>
    <s v="03.16.17"/>
    <s v="Direção Proteção Civil"/>
    <s v="03.16.17"/>
    <x v="28"/>
    <x v="0"/>
    <x v="0"/>
    <x v="0"/>
    <x v="0"/>
    <x v="0"/>
    <x v="0"/>
    <x v="0"/>
    <x v="4"/>
    <s v="2024-06-19"/>
    <x v="1"/>
    <n v="38999"/>
    <x v="0"/>
    <m/>
    <x v="0"/>
    <m/>
    <x v="9"/>
    <n v="100474693"/>
    <x v="0"/>
    <x v="0"/>
    <s v="Direção Proteção Civil"/>
    <s v="ORI"/>
    <x v="0"/>
    <m/>
    <x v="0"/>
    <x v="0"/>
    <x v="0"/>
    <x v="0"/>
    <x v="0"/>
    <x v="0"/>
    <x v="0"/>
    <x v="0"/>
    <x v="0"/>
    <x v="0"/>
    <x v="0"/>
    <s v="Direção Proteção Civil"/>
    <x v="0"/>
    <x v="0"/>
    <x v="0"/>
    <x v="0"/>
    <x v="0"/>
    <x v="0"/>
    <x v="0"/>
    <x v="0"/>
    <x v="0"/>
    <x v="0"/>
    <x v="0"/>
    <x v="0"/>
    <s v="Pagamento de salário referente a 06-2024"/>
  </r>
  <r>
    <x v="0"/>
    <n v="0"/>
    <n v="0"/>
    <n v="0"/>
    <n v="76493"/>
    <x v="4953"/>
    <x v="0"/>
    <x v="0"/>
    <x v="0"/>
    <s v="03.16.17"/>
    <x v="51"/>
    <x v="0"/>
    <x v="0"/>
    <s v="Direção Proteção Civil"/>
    <s v="03.16.17"/>
    <s v="Direção Proteção Civil"/>
    <s v="03.16.17"/>
    <x v="30"/>
    <x v="0"/>
    <x v="0"/>
    <x v="0"/>
    <x v="1"/>
    <x v="0"/>
    <x v="0"/>
    <x v="0"/>
    <x v="4"/>
    <s v="2024-06-19"/>
    <x v="1"/>
    <n v="76493"/>
    <x v="0"/>
    <m/>
    <x v="0"/>
    <m/>
    <x v="9"/>
    <n v="100474693"/>
    <x v="0"/>
    <x v="0"/>
    <s v="Direção Proteção Civil"/>
    <s v="ORI"/>
    <x v="0"/>
    <m/>
    <x v="0"/>
    <x v="0"/>
    <x v="0"/>
    <x v="0"/>
    <x v="0"/>
    <x v="0"/>
    <x v="0"/>
    <x v="0"/>
    <x v="0"/>
    <x v="0"/>
    <x v="0"/>
    <s v="Direção Proteção Civil"/>
    <x v="0"/>
    <x v="0"/>
    <x v="0"/>
    <x v="0"/>
    <x v="0"/>
    <x v="0"/>
    <x v="0"/>
    <x v="0"/>
    <x v="0"/>
    <x v="0"/>
    <x v="0"/>
    <x v="0"/>
    <s v="Pagamento de salário referente a 06-2024"/>
  </r>
  <r>
    <x v="0"/>
    <n v="0"/>
    <n v="0"/>
    <n v="0"/>
    <n v="222"/>
    <x v="4954"/>
    <x v="0"/>
    <x v="0"/>
    <x v="0"/>
    <s v="03.16.19"/>
    <x v="21"/>
    <x v="0"/>
    <x v="0"/>
    <s v="Direção de Inovação e Desporto"/>
    <s v="03.16.19"/>
    <s v="Direção de Inovação e Desporto"/>
    <s v="03.16.19"/>
    <x v="31"/>
    <x v="0"/>
    <x v="0"/>
    <x v="1"/>
    <x v="0"/>
    <x v="0"/>
    <x v="0"/>
    <x v="0"/>
    <x v="4"/>
    <s v="2024-06-19"/>
    <x v="1"/>
    <n v="222"/>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6-2024"/>
  </r>
  <r>
    <x v="0"/>
    <n v="0"/>
    <n v="0"/>
    <n v="0"/>
    <n v="5404"/>
    <x v="4954"/>
    <x v="0"/>
    <x v="0"/>
    <x v="0"/>
    <s v="03.16.19"/>
    <x v="21"/>
    <x v="0"/>
    <x v="0"/>
    <s v="Direção de Inovação e Desporto"/>
    <s v="03.16.19"/>
    <s v="Direção de Inovação e Desporto"/>
    <s v="03.16.19"/>
    <x v="30"/>
    <x v="0"/>
    <x v="0"/>
    <x v="0"/>
    <x v="1"/>
    <x v="0"/>
    <x v="0"/>
    <x v="0"/>
    <x v="4"/>
    <s v="2024-06-19"/>
    <x v="1"/>
    <n v="540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6-2024"/>
  </r>
  <r>
    <x v="0"/>
    <n v="0"/>
    <n v="0"/>
    <n v="0"/>
    <n v="246"/>
    <x v="4954"/>
    <x v="0"/>
    <x v="0"/>
    <x v="0"/>
    <s v="03.16.19"/>
    <x v="21"/>
    <x v="0"/>
    <x v="0"/>
    <s v="Direção de Inovação e Desporto"/>
    <s v="03.16.19"/>
    <s v="Direção de Inovação e Desporto"/>
    <s v="03.16.19"/>
    <x v="31"/>
    <x v="0"/>
    <x v="0"/>
    <x v="1"/>
    <x v="0"/>
    <x v="0"/>
    <x v="0"/>
    <x v="0"/>
    <x v="4"/>
    <s v="2024-06-19"/>
    <x v="1"/>
    <n v="246"/>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06-2024"/>
  </r>
  <r>
    <x v="0"/>
    <n v="0"/>
    <n v="0"/>
    <n v="0"/>
    <n v="5994"/>
    <x v="4954"/>
    <x v="0"/>
    <x v="0"/>
    <x v="0"/>
    <s v="03.16.19"/>
    <x v="21"/>
    <x v="0"/>
    <x v="0"/>
    <s v="Direção de Inovação e Desporto"/>
    <s v="03.16.19"/>
    <s v="Direção de Inovação e Desporto"/>
    <s v="03.16.19"/>
    <x v="30"/>
    <x v="0"/>
    <x v="0"/>
    <x v="0"/>
    <x v="1"/>
    <x v="0"/>
    <x v="0"/>
    <x v="0"/>
    <x v="4"/>
    <s v="2024-06-19"/>
    <x v="1"/>
    <n v="5994"/>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06-2024"/>
  </r>
  <r>
    <x v="0"/>
    <n v="0"/>
    <n v="0"/>
    <n v="0"/>
    <n v="4972"/>
    <x v="4954"/>
    <x v="0"/>
    <x v="0"/>
    <x v="0"/>
    <s v="03.16.19"/>
    <x v="21"/>
    <x v="0"/>
    <x v="0"/>
    <s v="Direção de Inovação e Desporto"/>
    <s v="03.16.19"/>
    <s v="Direção de Inovação e Desporto"/>
    <s v="03.16.19"/>
    <x v="31"/>
    <x v="0"/>
    <x v="0"/>
    <x v="1"/>
    <x v="0"/>
    <x v="0"/>
    <x v="0"/>
    <x v="0"/>
    <x v="4"/>
    <s v="2024-06-19"/>
    <x v="1"/>
    <n v="497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6-2024"/>
  </r>
  <r>
    <x v="0"/>
    <n v="0"/>
    <n v="0"/>
    <n v="0"/>
    <n v="121002"/>
    <x v="4954"/>
    <x v="0"/>
    <x v="0"/>
    <x v="0"/>
    <s v="03.16.19"/>
    <x v="21"/>
    <x v="0"/>
    <x v="0"/>
    <s v="Direção de Inovação e Desporto"/>
    <s v="03.16.19"/>
    <s v="Direção de Inovação e Desporto"/>
    <s v="03.16.19"/>
    <x v="30"/>
    <x v="0"/>
    <x v="0"/>
    <x v="0"/>
    <x v="1"/>
    <x v="0"/>
    <x v="0"/>
    <x v="0"/>
    <x v="4"/>
    <s v="2024-06-19"/>
    <x v="1"/>
    <n v="12100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6-2024"/>
  </r>
  <r>
    <x v="0"/>
    <n v="0"/>
    <n v="0"/>
    <n v="0"/>
    <n v="190931"/>
    <x v="4934"/>
    <x v="0"/>
    <x v="0"/>
    <x v="0"/>
    <s v="03.16.15"/>
    <x v="0"/>
    <x v="0"/>
    <x v="0"/>
    <s v="Direção Financeira"/>
    <s v="03.16.15"/>
    <s v="Direção Financeira"/>
    <s v="03.16.15"/>
    <x v="5"/>
    <x v="0"/>
    <x v="0"/>
    <x v="1"/>
    <x v="0"/>
    <x v="0"/>
    <x v="0"/>
    <x v="0"/>
    <x v="4"/>
    <s v="2024-06-20"/>
    <x v="1"/>
    <n v="190931"/>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junho 2024, conforme anexo."/>
  </r>
  <r>
    <x v="0"/>
    <n v="0"/>
    <n v="0"/>
    <n v="0"/>
    <n v="6412"/>
    <x v="4934"/>
    <x v="0"/>
    <x v="0"/>
    <x v="0"/>
    <s v="03.16.15"/>
    <x v="0"/>
    <x v="0"/>
    <x v="0"/>
    <s v="Direção Financeira"/>
    <s v="03.16.15"/>
    <s v="Direção Financeira"/>
    <s v="03.16.15"/>
    <x v="28"/>
    <x v="0"/>
    <x v="0"/>
    <x v="0"/>
    <x v="0"/>
    <x v="0"/>
    <x v="0"/>
    <x v="0"/>
    <x v="4"/>
    <s v="2024-06-20"/>
    <x v="1"/>
    <n v="6412"/>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junho 2024, conforme anexo."/>
  </r>
  <r>
    <x v="0"/>
    <n v="0"/>
    <n v="0"/>
    <n v="0"/>
    <n v="29150"/>
    <x v="4955"/>
    <x v="0"/>
    <x v="1"/>
    <x v="0"/>
    <s v="03.03.10"/>
    <x v="8"/>
    <x v="0"/>
    <x v="4"/>
    <s v="Receitas Da Câmara"/>
    <s v="03.03.10"/>
    <s v="Receitas Da Câmara"/>
    <s v="03.03.10"/>
    <x v="12"/>
    <x v="0"/>
    <x v="3"/>
    <x v="3"/>
    <x v="0"/>
    <x v="0"/>
    <x v="2"/>
    <x v="0"/>
    <x v="9"/>
    <s v="2024-07-17"/>
    <x v="2"/>
    <n v="29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4956"/>
    <x v="0"/>
    <x v="1"/>
    <x v="0"/>
    <s v="03.03.10"/>
    <x v="8"/>
    <x v="0"/>
    <x v="4"/>
    <s v="Receitas Da Câmara"/>
    <s v="03.03.10"/>
    <s v="Receitas Da Câmara"/>
    <s v="03.03.10"/>
    <x v="6"/>
    <x v="0"/>
    <x v="3"/>
    <x v="3"/>
    <x v="0"/>
    <x v="0"/>
    <x v="2"/>
    <x v="0"/>
    <x v="9"/>
    <s v="2024-07-17"/>
    <x v="2"/>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5719"/>
    <x v="4957"/>
    <x v="0"/>
    <x v="1"/>
    <x v="0"/>
    <s v="03.03.10"/>
    <x v="8"/>
    <x v="0"/>
    <x v="4"/>
    <s v="Receitas Da Câmara"/>
    <s v="03.03.10"/>
    <s v="Receitas Da Câmara"/>
    <s v="03.03.10"/>
    <x v="18"/>
    <x v="0"/>
    <x v="0"/>
    <x v="0"/>
    <x v="0"/>
    <x v="0"/>
    <x v="2"/>
    <x v="0"/>
    <x v="9"/>
    <s v="2024-07-17"/>
    <x v="2"/>
    <n v="15571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0"/>
    <x v="4958"/>
    <x v="0"/>
    <x v="1"/>
    <x v="0"/>
    <s v="03.03.10"/>
    <x v="8"/>
    <x v="0"/>
    <x v="4"/>
    <s v="Receitas Da Câmara"/>
    <s v="03.03.10"/>
    <s v="Receitas Da Câmara"/>
    <s v="03.03.10"/>
    <x v="11"/>
    <x v="0"/>
    <x v="0"/>
    <x v="5"/>
    <x v="0"/>
    <x v="0"/>
    <x v="2"/>
    <x v="0"/>
    <x v="9"/>
    <s v="2024-07-17"/>
    <x v="2"/>
    <n v="9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0"/>
    <x v="4959"/>
    <x v="0"/>
    <x v="1"/>
    <x v="0"/>
    <s v="03.03.10"/>
    <x v="8"/>
    <x v="0"/>
    <x v="4"/>
    <s v="Receitas Da Câmara"/>
    <s v="03.03.10"/>
    <s v="Receitas Da Câmara"/>
    <s v="03.03.10"/>
    <x v="8"/>
    <x v="0"/>
    <x v="3"/>
    <x v="3"/>
    <x v="0"/>
    <x v="0"/>
    <x v="2"/>
    <x v="0"/>
    <x v="9"/>
    <s v="2024-07-17"/>
    <x v="2"/>
    <n v="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9"/>
    <x v="4960"/>
    <x v="0"/>
    <x v="1"/>
    <x v="0"/>
    <s v="03.03.10"/>
    <x v="8"/>
    <x v="0"/>
    <x v="4"/>
    <s v="Receitas Da Câmara"/>
    <s v="03.03.10"/>
    <s v="Receitas Da Câmara"/>
    <s v="03.03.10"/>
    <x v="9"/>
    <x v="0"/>
    <x v="3"/>
    <x v="3"/>
    <x v="0"/>
    <x v="0"/>
    <x v="2"/>
    <x v="0"/>
    <x v="9"/>
    <s v="2024-07-17"/>
    <x v="2"/>
    <n v="1200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4961"/>
    <x v="0"/>
    <x v="1"/>
    <x v="0"/>
    <s v="03.03.10"/>
    <x v="8"/>
    <x v="0"/>
    <x v="4"/>
    <s v="Receitas Da Câmara"/>
    <s v="03.03.10"/>
    <s v="Receitas Da Câmara"/>
    <s v="03.03.10"/>
    <x v="26"/>
    <x v="0"/>
    <x v="3"/>
    <x v="3"/>
    <x v="0"/>
    <x v="0"/>
    <x v="2"/>
    <x v="0"/>
    <x v="9"/>
    <s v="2024-07-17"/>
    <x v="2"/>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5"/>
    <x v="4962"/>
    <x v="0"/>
    <x v="1"/>
    <x v="0"/>
    <s v="03.03.10"/>
    <x v="8"/>
    <x v="0"/>
    <x v="4"/>
    <s v="Receitas Da Câmara"/>
    <s v="03.03.10"/>
    <s v="Receitas Da Câmara"/>
    <s v="03.03.10"/>
    <x v="25"/>
    <x v="0"/>
    <x v="3"/>
    <x v="3"/>
    <x v="0"/>
    <x v="0"/>
    <x v="2"/>
    <x v="0"/>
    <x v="9"/>
    <s v="2024-07-17"/>
    <x v="2"/>
    <n v="7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4963"/>
    <x v="0"/>
    <x v="1"/>
    <x v="0"/>
    <s v="03.03.10"/>
    <x v="8"/>
    <x v="0"/>
    <x v="4"/>
    <s v="Receitas Da Câmara"/>
    <s v="03.03.10"/>
    <s v="Receitas Da Câmara"/>
    <s v="03.03.10"/>
    <x v="19"/>
    <x v="0"/>
    <x v="3"/>
    <x v="6"/>
    <x v="0"/>
    <x v="0"/>
    <x v="2"/>
    <x v="0"/>
    <x v="9"/>
    <s v="2024-07-17"/>
    <x v="2"/>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20"/>
    <x v="4964"/>
    <x v="0"/>
    <x v="1"/>
    <x v="0"/>
    <s v="03.03.10"/>
    <x v="8"/>
    <x v="0"/>
    <x v="4"/>
    <s v="Receitas Da Câmara"/>
    <s v="03.03.10"/>
    <s v="Receitas Da Câmara"/>
    <s v="03.03.10"/>
    <x v="13"/>
    <x v="0"/>
    <x v="3"/>
    <x v="3"/>
    <x v="0"/>
    <x v="0"/>
    <x v="2"/>
    <x v="0"/>
    <x v="9"/>
    <s v="2024-07-17"/>
    <x v="2"/>
    <n v="3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500"/>
    <x v="4965"/>
    <x v="0"/>
    <x v="0"/>
    <x v="0"/>
    <s v="01.25.04.22"/>
    <x v="7"/>
    <x v="3"/>
    <x v="3"/>
    <s v="Cultura"/>
    <s v="01.25.04"/>
    <s v="Cultura"/>
    <s v="01.25.04"/>
    <x v="4"/>
    <x v="0"/>
    <x v="2"/>
    <x v="2"/>
    <x v="0"/>
    <x v="1"/>
    <x v="0"/>
    <x v="0"/>
    <x v="9"/>
    <s v="2024-07-26"/>
    <x v="2"/>
    <n v="33500"/>
    <x v="0"/>
    <m/>
    <x v="0"/>
    <m/>
    <x v="34"/>
    <n v="10047724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o  almoço e lanche proporcionado em homenagem ao dia das mulheres, 27 de março do corrente ano, conforme anexo."/>
  </r>
  <r>
    <x v="1"/>
    <n v="0"/>
    <n v="0"/>
    <n v="0"/>
    <n v="126580"/>
    <x v="4966"/>
    <x v="0"/>
    <x v="0"/>
    <x v="0"/>
    <s v="01.23.04.14"/>
    <x v="48"/>
    <x v="7"/>
    <x v="8"/>
    <s v="Ambiente"/>
    <s v="01.23.04"/>
    <s v="Ambiente"/>
    <s v="01.23.04"/>
    <x v="1"/>
    <x v="0"/>
    <x v="0"/>
    <x v="0"/>
    <x v="0"/>
    <x v="1"/>
    <x v="1"/>
    <x v="0"/>
    <x v="9"/>
    <s v="2024-07-29"/>
    <x v="2"/>
    <n v="12658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a favor da Tesouraria destinados aos trabalhadores dos espaços verde realizado durante o mês Julho de 2024, confrome anexo."/>
  </r>
  <r>
    <x v="0"/>
    <n v="0"/>
    <n v="0"/>
    <n v="0"/>
    <n v="456435"/>
    <x v="4967"/>
    <x v="0"/>
    <x v="0"/>
    <x v="0"/>
    <s v="01.27.02.11"/>
    <x v="18"/>
    <x v="1"/>
    <x v="1"/>
    <s v="Saneamento básico"/>
    <s v="01.27.02"/>
    <s v="Saneamento básico"/>
    <s v="01.27.02"/>
    <x v="4"/>
    <x v="0"/>
    <x v="2"/>
    <x v="2"/>
    <x v="0"/>
    <x v="1"/>
    <x v="0"/>
    <x v="0"/>
    <x v="9"/>
    <s v="2024-07-29"/>
    <x v="2"/>
    <n v="456435"/>
    <x v="0"/>
    <m/>
    <x v="0"/>
    <m/>
    <x v="6"/>
    <n v="100474914"/>
    <x v="0"/>
    <x v="0"/>
    <s v="Reforço do saneamento básico"/>
    <s v="ORI"/>
    <x v="0"/>
    <m/>
    <x v="0"/>
    <x v="0"/>
    <x v="0"/>
    <x v="0"/>
    <x v="0"/>
    <x v="0"/>
    <x v="0"/>
    <x v="0"/>
    <x v="0"/>
    <x v="0"/>
    <x v="0"/>
    <s v="Reforço do saneamento básico"/>
    <x v="0"/>
    <x v="0"/>
    <x v="0"/>
    <x v="0"/>
    <x v="1"/>
    <x v="0"/>
    <x v="0"/>
    <x v="0"/>
    <x v="0"/>
    <x v="0"/>
    <x v="0"/>
    <x v="0"/>
    <s v="Pagamento a favor da Tesouraria destinados aos trabalhadores de Limpeza urbana no âmnito do Projeto Municipal Saudálvel, realizado durante o mês Julho de 2024, confrome anexo. "/>
  </r>
  <r>
    <x v="0"/>
    <n v="0"/>
    <n v="0"/>
    <n v="0"/>
    <n v="36657"/>
    <x v="4968"/>
    <x v="0"/>
    <x v="0"/>
    <x v="0"/>
    <s v="03.16.15"/>
    <x v="0"/>
    <x v="0"/>
    <x v="0"/>
    <s v="Direção Financeira"/>
    <s v="03.16.15"/>
    <s v="Direção Financeira"/>
    <s v="03.16.15"/>
    <x v="36"/>
    <x v="0"/>
    <x v="0"/>
    <x v="0"/>
    <x v="0"/>
    <x v="0"/>
    <x v="0"/>
    <x v="0"/>
    <x v="9"/>
    <s v="2024-07-30"/>
    <x v="2"/>
    <n v="36657"/>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s afeto aos serviços da CMSM, conforme anexo._x0009_"/>
  </r>
  <r>
    <x v="0"/>
    <n v="0"/>
    <n v="0"/>
    <n v="0"/>
    <n v="2495"/>
    <x v="4969"/>
    <x v="0"/>
    <x v="1"/>
    <x v="0"/>
    <s v="80.02.01"/>
    <x v="2"/>
    <x v="2"/>
    <x v="2"/>
    <s v="Retenções Iur"/>
    <s v="80.02.01"/>
    <s v="Retenções Iur"/>
    <s v="80.02.01"/>
    <x v="2"/>
    <x v="0"/>
    <x v="1"/>
    <x v="0"/>
    <x v="1"/>
    <x v="2"/>
    <x v="2"/>
    <x v="0"/>
    <x v="9"/>
    <s v="2024-07-30"/>
    <x v="2"/>
    <n v="2495"/>
    <x v="0"/>
    <m/>
    <x v="0"/>
    <m/>
    <x v="2"/>
    <n v="100474696"/>
    <x v="0"/>
    <x v="0"/>
    <s v="Retenções Iur"/>
    <s v="ORI"/>
    <x v="0"/>
    <s v="RIUR"/>
    <x v="0"/>
    <x v="0"/>
    <x v="0"/>
    <x v="0"/>
    <x v="0"/>
    <x v="0"/>
    <x v="0"/>
    <x v="0"/>
    <x v="0"/>
    <x v="0"/>
    <x v="0"/>
    <s v="Retenções Iur"/>
    <x v="0"/>
    <x v="0"/>
    <x v="0"/>
    <x v="0"/>
    <x v="2"/>
    <x v="0"/>
    <x v="0"/>
    <x v="0"/>
    <x v="0"/>
    <x v="1"/>
    <x v="0"/>
    <x v="0"/>
    <s v="RETENCAO OT"/>
  </r>
  <r>
    <x v="0"/>
    <n v="0"/>
    <n v="0"/>
    <n v="0"/>
    <n v="9000"/>
    <x v="4970"/>
    <x v="0"/>
    <x v="0"/>
    <x v="0"/>
    <s v="01.25.05.12"/>
    <x v="10"/>
    <x v="3"/>
    <x v="3"/>
    <s v="Saúde"/>
    <s v="01.25.05"/>
    <s v="Saúde"/>
    <s v="01.25.05"/>
    <x v="7"/>
    <x v="0"/>
    <x v="4"/>
    <x v="4"/>
    <x v="0"/>
    <x v="1"/>
    <x v="0"/>
    <x v="0"/>
    <x v="5"/>
    <s v="2024-08-02"/>
    <x v="2"/>
    <n v="9000"/>
    <x v="0"/>
    <m/>
    <x v="0"/>
    <m/>
    <x v="2"/>
    <n v="100474696"/>
    <x v="0"/>
    <x v="1"/>
    <s v="Promoção e Inclusão Social"/>
    <s v="ORI"/>
    <x v="0"/>
    <m/>
    <x v="0"/>
    <x v="0"/>
    <x v="0"/>
    <x v="0"/>
    <x v="0"/>
    <x v="0"/>
    <x v="0"/>
    <x v="0"/>
    <x v="0"/>
    <x v="0"/>
    <x v="0"/>
    <s v="Promoção e Inclusão Social"/>
    <x v="0"/>
    <x v="0"/>
    <x v="0"/>
    <x v="0"/>
    <x v="1"/>
    <x v="0"/>
    <x v="0"/>
    <x v="0"/>
    <x v="0"/>
    <x v="0"/>
    <x v="1"/>
    <x v="0"/>
    <s v="Pagamento referente a serviços de realização de fisioterapia domiciliar a 16 pessoas vulneráveis, do concelho de São Miguel durante o mês de maio, junho e julho de 2024, conforme anexo.  "/>
  </r>
  <r>
    <x v="0"/>
    <n v="0"/>
    <n v="0"/>
    <n v="0"/>
    <n v="51000"/>
    <x v="4970"/>
    <x v="0"/>
    <x v="0"/>
    <x v="0"/>
    <s v="01.25.05.12"/>
    <x v="10"/>
    <x v="3"/>
    <x v="3"/>
    <s v="Saúde"/>
    <s v="01.25.05"/>
    <s v="Saúde"/>
    <s v="01.25.05"/>
    <x v="7"/>
    <x v="0"/>
    <x v="4"/>
    <x v="4"/>
    <x v="0"/>
    <x v="1"/>
    <x v="0"/>
    <x v="0"/>
    <x v="5"/>
    <s v="2024-08-02"/>
    <x v="2"/>
    <n v="51000"/>
    <x v="0"/>
    <m/>
    <x v="0"/>
    <m/>
    <x v="127"/>
    <n v="100399700"/>
    <x v="0"/>
    <x v="0"/>
    <s v="Promoção e Inclusão Social"/>
    <s v="ORI"/>
    <x v="0"/>
    <m/>
    <x v="0"/>
    <x v="0"/>
    <x v="0"/>
    <x v="0"/>
    <x v="0"/>
    <x v="0"/>
    <x v="0"/>
    <x v="0"/>
    <x v="0"/>
    <x v="0"/>
    <x v="0"/>
    <s v="Promoção e Inclusão Social"/>
    <x v="0"/>
    <x v="0"/>
    <x v="0"/>
    <x v="0"/>
    <x v="1"/>
    <x v="0"/>
    <x v="0"/>
    <x v="0"/>
    <x v="0"/>
    <x v="0"/>
    <x v="0"/>
    <x v="0"/>
    <s v="Pagamento referente a serviços de realização de fisioterapia domiciliar a 16 pessoas vulneráveis, do concelho de São Miguel durante o mês de maio, junho e julho de 2024, conforme anexo.  "/>
  </r>
  <r>
    <x v="0"/>
    <n v="0"/>
    <n v="0"/>
    <n v="0"/>
    <n v="91622"/>
    <x v="4971"/>
    <x v="0"/>
    <x v="0"/>
    <x v="0"/>
    <s v="03.16.15"/>
    <x v="0"/>
    <x v="0"/>
    <x v="0"/>
    <s v="Direção Financeira"/>
    <s v="03.16.15"/>
    <s v="Direção Financeira"/>
    <s v="03.16.15"/>
    <x v="41"/>
    <x v="0"/>
    <x v="0"/>
    <x v="1"/>
    <x v="0"/>
    <x v="0"/>
    <x v="0"/>
    <x v="0"/>
    <x v="5"/>
    <s v="2024-08-08"/>
    <x v="2"/>
    <n v="91622"/>
    <x v="0"/>
    <m/>
    <x v="0"/>
    <m/>
    <x v="97"/>
    <n v="100479452"/>
    <x v="0"/>
    <x v="0"/>
    <s v="Direção Financeira"/>
    <s v="ORI"/>
    <x v="0"/>
    <m/>
    <x v="0"/>
    <x v="0"/>
    <x v="0"/>
    <x v="0"/>
    <x v="0"/>
    <x v="0"/>
    <x v="0"/>
    <x v="0"/>
    <x v="0"/>
    <x v="0"/>
    <x v="0"/>
    <s v="Direção Financeira"/>
    <x v="0"/>
    <x v="0"/>
    <x v="0"/>
    <x v="0"/>
    <x v="0"/>
    <x v="0"/>
    <x v="0"/>
    <x v="0"/>
    <x v="0"/>
    <x v="0"/>
    <x v="0"/>
    <x v="0"/>
    <s v="Pagamento referente a aquisição de serviço de manutenção das viaturas da CMSM, conforme anexo."/>
  </r>
  <r>
    <x v="1"/>
    <n v="0"/>
    <n v="0"/>
    <n v="0"/>
    <n v="1950"/>
    <x v="4972"/>
    <x v="0"/>
    <x v="0"/>
    <x v="0"/>
    <s v="01.27.02.15"/>
    <x v="25"/>
    <x v="1"/>
    <x v="1"/>
    <s v="Saneamento básico"/>
    <s v="01.27.02"/>
    <s v="Saneamento básico"/>
    <s v="01.27.02"/>
    <x v="46"/>
    <x v="0"/>
    <x v="0"/>
    <x v="0"/>
    <x v="0"/>
    <x v="1"/>
    <x v="1"/>
    <x v="0"/>
    <x v="5"/>
    <s v="2024-08-08"/>
    <x v="2"/>
    <n v="1950"/>
    <x v="0"/>
    <m/>
    <x v="0"/>
    <m/>
    <x v="2"/>
    <n v="100474696"/>
    <x v="0"/>
    <x v="1"/>
    <s v="Transferência de Residuos Aterro Santiago"/>
    <s v="ORI"/>
    <x v="0"/>
    <m/>
    <x v="0"/>
    <x v="0"/>
    <x v="0"/>
    <x v="0"/>
    <x v="0"/>
    <x v="0"/>
    <x v="0"/>
    <x v="0"/>
    <x v="0"/>
    <x v="0"/>
    <x v="0"/>
    <s v="Transferência de Residuos Aterro Santiago"/>
    <x v="0"/>
    <x v="0"/>
    <x v="0"/>
    <x v="0"/>
    <x v="1"/>
    <x v="0"/>
    <x v="0"/>
    <x v="0"/>
    <x v="0"/>
    <x v="0"/>
    <x v="1"/>
    <x v="0"/>
    <s v="Pagamento a favor do Sr. Daniel Oliveira Correia, pela a aquisição de serviços de recolha de lixo em Ribeira de São Miguel e transporte para o aterro sanitário do Tarrafal, confrome anexo. "/>
  </r>
  <r>
    <x v="1"/>
    <n v="0"/>
    <n v="0"/>
    <n v="0"/>
    <n v="11050"/>
    <x v="4972"/>
    <x v="0"/>
    <x v="0"/>
    <x v="0"/>
    <s v="01.27.02.15"/>
    <x v="25"/>
    <x v="1"/>
    <x v="1"/>
    <s v="Saneamento básico"/>
    <s v="01.27.02"/>
    <s v="Saneamento básico"/>
    <s v="01.27.02"/>
    <x v="46"/>
    <x v="0"/>
    <x v="0"/>
    <x v="0"/>
    <x v="0"/>
    <x v="1"/>
    <x v="1"/>
    <x v="0"/>
    <x v="5"/>
    <s v="2024-08-08"/>
    <x v="2"/>
    <n v="11050"/>
    <x v="0"/>
    <m/>
    <x v="0"/>
    <m/>
    <x v="124"/>
    <n v="100477537"/>
    <x v="0"/>
    <x v="0"/>
    <s v="Transferência de Residuos Aterro Santiago"/>
    <s v="ORI"/>
    <x v="0"/>
    <m/>
    <x v="0"/>
    <x v="0"/>
    <x v="0"/>
    <x v="0"/>
    <x v="0"/>
    <x v="0"/>
    <x v="0"/>
    <x v="0"/>
    <x v="0"/>
    <x v="0"/>
    <x v="0"/>
    <s v="Transferência de Residuos Aterro Santiago"/>
    <x v="0"/>
    <x v="0"/>
    <x v="0"/>
    <x v="0"/>
    <x v="1"/>
    <x v="0"/>
    <x v="0"/>
    <x v="0"/>
    <x v="0"/>
    <x v="0"/>
    <x v="0"/>
    <x v="0"/>
    <s v="Pagamento a favor do Sr. Daniel Oliveira Correia, pela a aquisição de serviços de recolha de lixo em Ribeira de São Miguel e transporte para o aterro sanitário do Tarrafal, confrome anexo. "/>
  </r>
  <r>
    <x v="0"/>
    <n v="0"/>
    <n v="0"/>
    <n v="0"/>
    <n v="5000"/>
    <x v="4973"/>
    <x v="0"/>
    <x v="1"/>
    <x v="0"/>
    <s v="03.03.10"/>
    <x v="8"/>
    <x v="0"/>
    <x v="4"/>
    <s v="Receitas Da Câmara"/>
    <s v="03.03.10"/>
    <s v="Receitas Da Câmara"/>
    <s v="03.03.10"/>
    <x v="57"/>
    <x v="0"/>
    <x v="3"/>
    <x v="12"/>
    <x v="0"/>
    <x v="0"/>
    <x v="2"/>
    <x v="0"/>
    <x v="9"/>
    <s v="2024-07-21"/>
    <x v="2"/>
    <n v="5000"/>
    <x v="0"/>
    <m/>
    <x v="0"/>
    <m/>
    <x v="6"/>
    <n v="100474914"/>
    <x v="0"/>
    <x v="0"/>
    <s v="Receitas Da Câmara"/>
    <s v="EXT"/>
    <x v="0"/>
    <s v="RDC"/>
    <x v="0"/>
    <x v="0"/>
    <x v="0"/>
    <x v="0"/>
    <x v="0"/>
    <x v="0"/>
    <x v="0"/>
    <x v="0"/>
    <x v="0"/>
    <x v="0"/>
    <x v="0"/>
    <s v="Receitas Da Câmara"/>
    <x v="0"/>
    <x v="0"/>
    <x v="0"/>
    <x v="0"/>
    <x v="0"/>
    <x v="0"/>
    <x v="0"/>
    <x v="0"/>
    <x v="0"/>
    <x v="0"/>
    <x v="0"/>
    <x v="0"/>
    <s v="Reposição do salario Amelia Almeida, conforme anexo."/>
  </r>
  <r>
    <x v="1"/>
    <n v="0"/>
    <n v="0"/>
    <n v="0"/>
    <n v="10000"/>
    <x v="4974"/>
    <x v="0"/>
    <x v="0"/>
    <x v="0"/>
    <s v="01.25.02.23"/>
    <x v="12"/>
    <x v="3"/>
    <x v="3"/>
    <s v="desporto"/>
    <s v="01.25.02"/>
    <s v="desporto"/>
    <s v="01.25.02"/>
    <x v="1"/>
    <x v="0"/>
    <x v="0"/>
    <x v="0"/>
    <x v="0"/>
    <x v="1"/>
    <x v="1"/>
    <x v="0"/>
    <x v="5"/>
    <s v="2024-08-09"/>
    <x v="2"/>
    <n v="10000"/>
    <x v="0"/>
    <m/>
    <x v="0"/>
    <m/>
    <x v="221"/>
    <n v="100479509"/>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o senhor Victor Lopes referente ao valor pago, para  transporte dos atletas do interior e lanche nos treino e pós jogos da seleção no âmbito da participação no torneio de Futebol Santiago Maior, conforme anexo. "/>
  </r>
  <r>
    <x v="0"/>
    <n v="0"/>
    <n v="0"/>
    <n v="0"/>
    <n v="10834"/>
    <x v="4975"/>
    <x v="0"/>
    <x v="1"/>
    <x v="0"/>
    <s v="80.02.01"/>
    <x v="2"/>
    <x v="2"/>
    <x v="2"/>
    <s v="Retenções Iur"/>
    <s v="80.02.01"/>
    <s v="Retenções Iur"/>
    <s v="80.02.01"/>
    <x v="2"/>
    <x v="0"/>
    <x v="1"/>
    <x v="0"/>
    <x v="1"/>
    <x v="2"/>
    <x v="2"/>
    <x v="0"/>
    <x v="9"/>
    <s v="2024-07-23"/>
    <x v="2"/>
    <n v="10834"/>
    <x v="0"/>
    <m/>
    <x v="0"/>
    <m/>
    <x v="2"/>
    <n v="100474696"/>
    <x v="0"/>
    <x v="0"/>
    <s v="Retenções Iur"/>
    <s v="ORI"/>
    <x v="0"/>
    <s v="RIUR"/>
    <x v="0"/>
    <x v="0"/>
    <x v="0"/>
    <x v="0"/>
    <x v="0"/>
    <x v="0"/>
    <x v="0"/>
    <x v="0"/>
    <x v="0"/>
    <x v="0"/>
    <x v="0"/>
    <s v="Retenções Iur"/>
    <x v="0"/>
    <x v="0"/>
    <x v="0"/>
    <x v="0"/>
    <x v="2"/>
    <x v="0"/>
    <x v="0"/>
    <x v="0"/>
    <x v="0"/>
    <x v="1"/>
    <x v="0"/>
    <x v="0"/>
    <s v="RETENCAO OT"/>
  </r>
  <r>
    <x v="2"/>
    <n v="0"/>
    <n v="0"/>
    <n v="0"/>
    <n v="8213"/>
    <x v="4976"/>
    <x v="0"/>
    <x v="0"/>
    <x v="0"/>
    <s v="80.02.10.01"/>
    <x v="16"/>
    <x v="2"/>
    <x v="2"/>
    <s v="Outros"/>
    <s v="80.02.10"/>
    <s v="Outros"/>
    <s v="80.02.10"/>
    <x v="66"/>
    <x v="0"/>
    <x v="5"/>
    <x v="13"/>
    <x v="1"/>
    <x v="2"/>
    <x v="0"/>
    <x v="0"/>
    <x v="9"/>
    <s v="2024-07-23"/>
    <x v="2"/>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31000"/>
    <x v="4977"/>
    <x v="0"/>
    <x v="0"/>
    <x v="0"/>
    <s v="01.25.03.12"/>
    <x v="6"/>
    <x v="3"/>
    <x v="3"/>
    <s v="Emprego e Formação profissional"/>
    <s v="01.25.03"/>
    <s v="Emprego e Formação profissional"/>
    <s v="01.25.03"/>
    <x v="4"/>
    <x v="0"/>
    <x v="2"/>
    <x v="2"/>
    <x v="0"/>
    <x v="1"/>
    <x v="0"/>
    <x v="0"/>
    <x v="5"/>
    <s v="2024-08-22"/>
    <x v="2"/>
    <n v="31000"/>
    <x v="0"/>
    <m/>
    <x v="0"/>
    <m/>
    <x v="6"/>
    <n v="100474914"/>
    <x v="0"/>
    <x v="0"/>
    <s v="Estágios Profissionais e Promoção de Emprego"/>
    <s v="ORI"/>
    <x v="0"/>
    <m/>
    <x v="0"/>
    <x v="0"/>
    <x v="0"/>
    <x v="0"/>
    <x v="0"/>
    <x v="0"/>
    <x v="0"/>
    <x v="0"/>
    <x v="0"/>
    <x v="0"/>
    <x v="0"/>
    <s v="Estágios Profissionais e Promoção de Emprego"/>
    <x v="0"/>
    <x v="0"/>
    <x v="0"/>
    <x v="0"/>
    <x v="1"/>
    <x v="0"/>
    <x v="0"/>
    <x v="0"/>
    <x v="0"/>
    <x v="0"/>
    <x v="0"/>
    <x v="0"/>
    <s v="Pagamento subsidio de estagio referente ao mês de agosto de 2024, conforme anexo."/>
  </r>
  <r>
    <x v="1"/>
    <n v="0"/>
    <n v="0"/>
    <n v="0"/>
    <n v="9750"/>
    <x v="4978"/>
    <x v="0"/>
    <x v="0"/>
    <x v="0"/>
    <s v="01.27.06.41"/>
    <x v="19"/>
    <x v="1"/>
    <x v="1"/>
    <s v="Requalificação Urbana e habitação"/>
    <s v="01.27.06"/>
    <s v="Requalificação Urbana e habitação"/>
    <s v="01.27.06"/>
    <x v="40"/>
    <x v="0"/>
    <x v="0"/>
    <x v="0"/>
    <x v="0"/>
    <x v="1"/>
    <x v="1"/>
    <x v="0"/>
    <x v="5"/>
    <s v="2024-08-23"/>
    <x v="2"/>
    <n v="9750"/>
    <x v="0"/>
    <m/>
    <x v="0"/>
    <m/>
    <x v="2"/>
    <n v="100474696"/>
    <x v="0"/>
    <x v="1"/>
    <s v="Reabilitação de Jardins Infantis e Escolas do EBI"/>
    <s v="ORI"/>
    <x v="0"/>
    <s v="RJEBI"/>
    <x v="0"/>
    <x v="0"/>
    <x v="0"/>
    <x v="0"/>
    <x v="0"/>
    <x v="0"/>
    <x v="0"/>
    <x v="0"/>
    <x v="0"/>
    <x v="0"/>
    <x v="0"/>
    <s v="Reabilitação de Jardins Infantis e Escolas do EBI"/>
    <x v="0"/>
    <x v="0"/>
    <x v="0"/>
    <x v="0"/>
    <x v="1"/>
    <x v="0"/>
    <x v="0"/>
    <x v="0"/>
    <x v="0"/>
    <x v="0"/>
    <x v="1"/>
    <x v="0"/>
    <s v="Pagamento referente a mão de obra da pintura do Jardim Infantil, e Delegação Municipal de Ribeira de São Miguel, conforme anexo."/>
  </r>
  <r>
    <x v="1"/>
    <n v="0"/>
    <n v="0"/>
    <n v="0"/>
    <n v="55250"/>
    <x v="4978"/>
    <x v="0"/>
    <x v="0"/>
    <x v="0"/>
    <s v="01.27.06.41"/>
    <x v="19"/>
    <x v="1"/>
    <x v="1"/>
    <s v="Requalificação Urbana e habitação"/>
    <s v="01.27.06"/>
    <s v="Requalificação Urbana e habitação"/>
    <s v="01.27.06"/>
    <x v="40"/>
    <x v="0"/>
    <x v="0"/>
    <x v="0"/>
    <x v="0"/>
    <x v="1"/>
    <x v="1"/>
    <x v="0"/>
    <x v="5"/>
    <s v="2024-08-23"/>
    <x v="2"/>
    <n v="55250"/>
    <x v="0"/>
    <m/>
    <x v="0"/>
    <m/>
    <x v="380"/>
    <n v="100479616"/>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mão de obra da pintura do Jardim Infantil, e Delegação Municipal de Ribeira de São Miguel, conforme anexo."/>
  </r>
  <r>
    <x v="0"/>
    <n v="0"/>
    <n v="0"/>
    <n v="0"/>
    <n v="10000"/>
    <x v="4979"/>
    <x v="0"/>
    <x v="0"/>
    <x v="0"/>
    <s v="01.25.04.22"/>
    <x v="7"/>
    <x v="3"/>
    <x v="3"/>
    <s v="Cultura"/>
    <s v="01.25.04"/>
    <s v="Cultura"/>
    <s v="01.25.04"/>
    <x v="4"/>
    <x v="0"/>
    <x v="2"/>
    <x v="2"/>
    <x v="0"/>
    <x v="1"/>
    <x v="0"/>
    <x v="0"/>
    <x v="5"/>
    <s v="2024-08-23"/>
    <x v="2"/>
    <n v="10000"/>
    <x v="0"/>
    <m/>
    <x v="0"/>
    <m/>
    <x v="481"/>
    <n v="100478433"/>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pelos serviços prestados a noite nas vendas de free pass durante dias 09 e 10 de agosto/2024- Festival Calheta 2024, conforme anexo."/>
  </r>
  <r>
    <x v="0"/>
    <n v="0"/>
    <n v="0"/>
    <n v="0"/>
    <n v="8580"/>
    <x v="4980"/>
    <x v="0"/>
    <x v="1"/>
    <x v="0"/>
    <s v="03.03.10"/>
    <x v="8"/>
    <x v="0"/>
    <x v="4"/>
    <s v="Receitas Da Câmara"/>
    <s v="03.03.10"/>
    <s v="Receitas Da Câmara"/>
    <s v="03.03.10"/>
    <x v="6"/>
    <x v="0"/>
    <x v="3"/>
    <x v="3"/>
    <x v="0"/>
    <x v="0"/>
    <x v="2"/>
    <x v="0"/>
    <x v="9"/>
    <s v="2024-07-31"/>
    <x v="2"/>
    <n v="8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4981"/>
    <x v="0"/>
    <x v="1"/>
    <x v="0"/>
    <s v="03.03.10"/>
    <x v="8"/>
    <x v="0"/>
    <x v="4"/>
    <s v="Receitas Da Câmara"/>
    <s v="03.03.10"/>
    <s v="Receitas Da Câmara"/>
    <s v="03.03.10"/>
    <x v="42"/>
    <x v="0"/>
    <x v="3"/>
    <x v="3"/>
    <x v="0"/>
    <x v="0"/>
    <x v="2"/>
    <x v="0"/>
    <x v="9"/>
    <s v="2024-07-31"/>
    <x v="2"/>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600"/>
    <x v="4982"/>
    <x v="0"/>
    <x v="1"/>
    <x v="0"/>
    <s v="03.03.10"/>
    <x v="8"/>
    <x v="0"/>
    <x v="4"/>
    <s v="Receitas Da Câmara"/>
    <s v="03.03.10"/>
    <s v="Receitas Da Câmara"/>
    <s v="03.03.10"/>
    <x v="11"/>
    <x v="0"/>
    <x v="0"/>
    <x v="5"/>
    <x v="0"/>
    <x v="0"/>
    <x v="2"/>
    <x v="0"/>
    <x v="9"/>
    <s v="2024-07-31"/>
    <x v="2"/>
    <n v="8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589"/>
    <x v="4983"/>
    <x v="0"/>
    <x v="1"/>
    <x v="0"/>
    <s v="03.03.10"/>
    <x v="8"/>
    <x v="0"/>
    <x v="4"/>
    <s v="Receitas Da Câmara"/>
    <s v="03.03.10"/>
    <s v="Receitas Da Câmara"/>
    <s v="03.03.10"/>
    <x v="18"/>
    <x v="0"/>
    <x v="0"/>
    <x v="0"/>
    <x v="0"/>
    <x v="0"/>
    <x v="2"/>
    <x v="0"/>
    <x v="9"/>
    <s v="2024-07-31"/>
    <x v="2"/>
    <n v="7758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23"/>
    <x v="4984"/>
    <x v="0"/>
    <x v="1"/>
    <x v="0"/>
    <s v="03.03.10"/>
    <x v="8"/>
    <x v="0"/>
    <x v="4"/>
    <s v="Receitas Da Câmara"/>
    <s v="03.03.10"/>
    <s v="Receitas Da Câmara"/>
    <s v="03.03.10"/>
    <x v="8"/>
    <x v="0"/>
    <x v="3"/>
    <x v="3"/>
    <x v="0"/>
    <x v="0"/>
    <x v="2"/>
    <x v="0"/>
    <x v="9"/>
    <s v="2024-07-31"/>
    <x v="2"/>
    <n v="27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416"/>
    <x v="4985"/>
    <x v="0"/>
    <x v="1"/>
    <x v="0"/>
    <s v="03.03.10"/>
    <x v="8"/>
    <x v="0"/>
    <x v="4"/>
    <s v="Receitas Da Câmara"/>
    <s v="03.03.10"/>
    <s v="Receitas Da Câmara"/>
    <s v="03.03.10"/>
    <x v="9"/>
    <x v="0"/>
    <x v="3"/>
    <x v="3"/>
    <x v="0"/>
    <x v="0"/>
    <x v="2"/>
    <x v="0"/>
    <x v="9"/>
    <s v="2024-07-31"/>
    <x v="2"/>
    <n v="1241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800"/>
    <x v="4986"/>
    <x v="0"/>
    <x v="1"/>
    <x v="0"/>
    <s v="03.03.10"/>
    <x v="8"/>
    <x v="0"/>
    <x v="4"/>
    <s v="Receitas Da Câmara"/>
    <s v="03.03.10"/>
    <s v="Receitas Da Câmara"/>
    <s v="03.03.10"/>
    <x v="17"/>
    <x v="0"/>
    <x v="3"/>
    <x v="3"/>
    <x v="0"/>
    <x v="0"/>
    <x v="2"/>
    <x v="0"/>
    <x v="9"/>
    <s v="2024-07-31"/>
    <x v="2"/>
    <n v="23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0"/>
    <x v="4987"/>
    <x v="0"/>
    <x v="1"/>
    <x v="0"/>
    <s v="03.03.10"/>
    <x v="8"/>
    <x v="0"/>
    <x v="4"/>
    <s v="Receitas Da Câmara"/>
    <s v="03.03.10"/>
    <s v="Receitas Da Câmara"/>
    <s v="03.03.10"/>
    <x v="10"/>
    <x v="0"/>
    <x v="3"/>
    <x v="3"/>
    <x v="0"/>
    <x v="0"/>
    <x v="2"/>
    <x v="0"/>
    <x v="9"/>
    <s v="2024-07-31"/>
    <x v="2"/>
    <n v="4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70"/>
    <x v="4988"/>
    <x v="0"/>
    <x v="1"/>
    <x v="0"/>
    <s v="03.03.10"/>
    <x v="8"/>
    <x v="0"/>
    <x v="4"/>
    <s v="Receitas Da Câmara"/>
    <s v="03.03.10"/>
    <s v="Receitas Da Câmara"/>
    <s v="03.03.10"/>
    <x v="13"/>
    <x v="0"/>
    <x v="3"/>
    <x v="3"/>
    <x v="0"/>
    <x v="0"/>
    <x v="2"/>
    <x v="0"/>
    <x v="9"/>
    <s v="2024-07-31"/>
    <x v="2"/>
    <n v="307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0000"/>
    <x v="4989"/>
    <x v="0"/>
    <x v="1"/>
    <x v="0"/>
    <s v="03.03.10"/>
    <x v="8"/>
    <x v="0"/>
    <x v="4"/>
    <s v="Receitas Da Câmara"/>
    <s v="03.03.10"/>
    <s v="Receitas Da Câmara"/>
    <s v="03.03.10"/>
    <x v="72"/>
    <x v="0"/>
    <x v="6"/>
    <x v="14"/>
    <x v="0"/>
    <x v="0"/>
    <x v="2"/>
    <x v="0"/>
    <x v="5"/>
    <s v="2024-08-08"/>
    <x v="2"/>
    <n v="100000"/>
    <x v="0"/>
    <m/>
    <x v="0"/>
    <m/>
    <x v="6"/>
    <n v="100474914"/>
    <x v="0"/>
    <x v="0"/>
    <s v="Receitas Da Câmara"/>
    <s v="EXT"/>
    <x v="0"/>
    <s v="RDC"/>
    <x v="0"/>
    <x v="0"/>
    <x v="0"/>
    <x v="0"/>
    <x v="0"/>
    <x v="0"/>
    <x v="0"/>
    <x v="0"/>
    <x v="0"/>
    <x v="0"/>
    <x v="0"/>
    <s v="Receitas Da Câmara"/>
    <x v="0"/>
    <x v="0"/>
    <x v="0"/>
    <x v="0"/>
    <x v="0"/>
    <x v="0"/>
    <x v="0"/>
    <x v="0"/>
    <x v="0"/>
    <x v="0"/>
    <x v="0"/>
    <x v="0"/>
    <s v="Donativo GS01 1454000613, conforme anexo."/>
  </r>
  <r>
    <x v="0"/>
    <n v="0"/>
    <n v="0"/>
    <n v="0"/>
    <n v="71490"/>
    <x v="4990"/>
    <x v="0"/>
    <x v="0"/>
    <x v="0"/>
    <s v="03.16.15"/>
    <x v="0"/>
    <x v="0"/>
    <x v="0"/>
    <s v="Direção Financeira"/>
    <s v="03.16.15"/>
    <s v="Direção Financeira"/>
    <s v="03.16.15"/>
    <x v="70"/>
    <x v="0"/>
    <x v="0"/>
    <x v="0"/>
    <x v="0"/>
    <x v="0"/>
    <x v="0"/>
    <x v="0"/>
    <x v="7"/>
    <s v="2024-09-17"/>
    <x v="2"/>
    <n v="71490"/>
    <x v="0"/>
    <m/>
    <x v="0"/>
    <m/>
    <x v="248"/>
    <n v="100478381"/>
    <x v="0"/>
    <x v="0"/>
    <s v="Direção Financeira"/>
    <s v="ORI"/>
    <x v="0"/>
    <m/>
    <x v="0"/>
    <x v="0"/>
    <x v="0"/>
    <x v="0"/>
    <x v="0"/>
    <x v="0"/>
    <x v="0"/>
    <x v="0"/>
    <x v="0"/>
    <x v="0"/>
    <x v="0"/>
    <s v="Direção Financeira"/>
    <x v="0"/>
    <x v="0"/>
    <x v="0"/>
    <x v="0"/>
    <x v="0"/>
    <x v="0"/>
    <x v="0"/>
    <x v="0"/>
    <x v="0"/>
    <x v="0"/>
    <x v="0"/>
    <x v="0"/>
    <s v="Pagamento referente a aquisição de matérias de higiene e limpeza para os serviços da CMSM, conforme anexo."/>
  </r>
  <r>
    <x v="0"/>
    <n v="0"/>
    <n v="0"/>
    <n v="0"/>
    <n v="158"/>
    <x v="4991"/>
    <x v="0"/>
    <x v="0"/>
    <x v="0"/>
    <s v="03.16.01"/>
    <x v="38"/>
    <x v="0"/>
    <x v="0"/>
    <s v="Assembleia Municipal"/>
    <s v="03.16.01"/>
    <s v="Assembleia Municipal"/>
    <s v="03.16.01"/>
    <x v="31"/>
    <x v="0"/>
    <x v="0"/>
    <x v="1"/>
    <x v="0"/>
    <x v="0"/>
    <x v="0"/>
    <x v="0"/>
    <x v="7"/>
    <s v="2024-09-19"/>
    <x v="2"/>
    <n v="158"/>
    <x v="0"/>
    <m/>
    <x v="0"/>
    <m/>
    <x v="2"/>
    <n v="100474696"/>
    <x v="0"/>
    <x v="1"/>
    <s v="Assembleia Municipal"/>
    <s v="ORI"/>
    <x v="0"/>
    <s v="AM"/>
    <x v="0"/>
    <x v="0"/>
    <x v="0"/>
    <x v="0"/>
    <x v="0"/>
    <x v="0"/>
    <x v="0"/>
    <x v="0"/>
    <x v="0"/>
    <x v="0"/>
    <x v="0"/>
    <s v="Assembleia Municipal"/>
    <x v="0"/>
    <x v="0"/>
    <x v="0"/>
    <x v="0"/>
    <x v="0"/>
    <x v="0"/>
    <x v="0"/>
    <x v="0"/>
    <x v="0"/>
    <x v="0"/>
    <x v="1"/>
    <x v="0"/>
    <s v="Pagamento de salário referente a 09-2024"/>
  </r>
  <r>
    <x v="0"/>
    <n v="0"/>
    <n v="0"/>
    <n v="0"/>
    <n v="4999"/>
    <x v="4991"/>
    <x v="0"/>
    <x v="0"/>
    <x v="0"/>
    <s v="03.16.01"/>
    <x v="38"/>
    <x v="0"/>
    <x v="0"/>
    <s v="Assembleia Municipal"/>
    <s v="03.16.01"/>
    <s v="Assembleia Municipal"/>
    <s v="03.16.01"/>
    <x v="49"/>
    <x v="0"/>
    <x v="0"/>
    <x v="0"/>
    <x v="1"/>
    <x v="0"/>
    <x v="0"/>
    <x v="0"/>
    <x v="7"/>
    <s v="2024-09-19"/>
    <x v="2"/>
    <n v="4999"/>
    <x v="0"/>
    <m/>
    <x v="0"/>
    <m/>
    <x v="2"/>
    <n v="100474696"/>
    <x v="0"/>
    <x v="1"/>
    <s v="Assembleia Municipal"/>
    <s v="ORI"/>
    <x v="0"/>
    <s v="AM"/>
    <x v="0"/>
    <x v="0"/>
    <x v="0"/>
    <x v="0"/>
    <x v="0"/>
    <x v="0"/>
    <x v="0"/>
    <x v="0"/>
    <x v="0"/>
    <x v="0"/>
    <x v="0"/>
    <s v="Assembleia Municipal"/>
    <x v="0"/>
    <x v="0"/>
    <x v="0"/>
    <x v="0"/>
    <x v="0"/>
    <x v="0"/>
    <x v="0"/>
    <x v="0"/>
    <x v="0"/>
    <x v="0"/>
    <x v="1"/>
    <x v="0"/>
    <s v="Pagamento de salário referente a 09-2024"/>
  </r>
  <r>
    <x v="0"/>
    <n v="0"/>
    <n v="0"/>
    <n v="0"/>
    <n v="24"/>
    <x v="4991"/>
    <x v="0"/>
    <x v="0"/>
    <x v="0"/>
    <s v="03.16.01"/>
    <x v="38"/>
    <x v="0"/>
    <x v="0"/>
    <s v="Assembleia Municipal"/>
    <s v="03.16.01"/>
    <s v="Assembleia Municipal"/>
    <s v="03.16.01"/>
    <x v="31"/>
    <x v="0"/>
    <x v="0"/>
    <x v="1"/>
    <x v="0"/>
    <x v="0"/>
    <x v="0"/>
    <x v="0"/>
    <x v="7"/>
    <s v="2024-09-19"/>
    <x v="2"/>
    <n v="24"/>
    <x v="0"/>
    <m/>
    <x v="0"/>
    <m/>
    <x v="54"/>
    <n v="100477977"/>
    <x v="0"/>
    <x v="8"/>
    <s v="Assembleia Municipal"/>
    <s v="ORI"/>
    <x v="0"/>
    <s v="AM"/>
    <x v="0"/>
    <x v="0"/>
    <x v="0"/>
    <x v="0"/>
    <x v="0"/>
    <x v="0"/>
    <x v="0"/>
    <x v="0"/>
    <x v="0"/>
    <x v="0"/>
    <x v="0"/>
    <s v="Assembleia Municipal"/>
    <x v="0"/>
    <x v="0"/>
    <x v="0"/>
    <x v="0"/>
    <x v="0"/>
    <x v="0"/>
    <x v="0"/>
    <x v="0"/>
    <x v="0"/>
    <x v="0"/>
    <x v="8"/>
    <x v="0"/>
    <s v="Pagamento de salário referente a 09-2024"/>
  </r>
  <r>
    <x v="0"/>
    <n v="0"/>
    <n v="0"/>
    <n v="0"/>
    <n v="776"/>
    <x v="4991"/>
    <x v="0"/>
    <x v="0"/>
    <x v="0"/>
    <s v="03.16.01"/>
    <x v="38"/>
    <x v="0"/>
    <x v="0"/>
    <s v="Assembleia Municipal"/>
    <s v="03.16.01"/>
    <s v="Assembleia Municipal"/>
    <s v="03.16.01"/>
    <x v="49"/>
    <x v="0"/>
    <x v="0"/>
    <x v="0"/>
    <x v="1"/>
    <x v="0"/>
    <x v="0"/>
    <x v="0"/>
    <x v="7"/>
    <s v="2024-09-19"/>
    <x v="2"/>
    <n v="776"/>
    <x v="0"/>
    <m/>
    <x v="0"/>
    <m/>
    <x v="54"/>
    <n v="100477977"/>
    <x v="0"/>
    <x v="8"/>
    <s v="Assembleia Municipal"/>
    <s v="ORI"/>
    <x v="0"/>
    <s v="AM"/>
    <x v="0"/>
    <x v="0"/>
    <x v="0"/>
    <x v="0"/>
    <x v="0"/>
    <x v="0"/>
    <x v="0"/>
    <x v="0"/>
    <x v="0"/>
    <x v="0"/>
    <x v="0"/>
    <s v="Assembleia Municipal"/>
    <x v="0"/>
    <x v="0"/>
    <x v="0"/>
    <x v="0"/>
    <x v="0"/>
    <x v="0"/>
    <x v="0"/>
    <x v="0"/>
    <x v="0"/>
    <x v="0"/>
    <x v="8"/>
    <x v="0"/>
    <s v="Pagamento de salário referente a 09-2024"/>
  </r>
  <r>
    <x v="0"/>
    <n v="0"/>
    <n v="0"/>
    <n v="0"/>
    <n v="3218"/>
    <x v="4991"/>
    <x v="0"/>
    <x v="0"/>
    <x v="0"/>
    <s v="03.16.01"/>
    <x v="38"/>
    <x v="0"/>
    <x v="0"/>
    <s v="Assembleia Municipal"/>
    <s v="03.16.01"/>
    <s v="Assembleia Municipal"/>
    <s v="03.16.01"/>
    <x v="31"/>
    <x v="0"/>
    <x v="0"/>
    <x v="1"/>
    <x v="0"/>
    <x v="0"/>
    <x v="0"/>
    <x v="0"/>
    <x v="7"/>
    <s v="2024-09-19"/>
    <x v="2"/>
    <n v="3218"/>
    <x v="0"/>
    <m/>
    <x v="0"/>
    <m/>
    <x v="9"/>
    <n v="100474693"/>
    <x v="0"/>
    <x v="0"/>
    <s v="Assembleia Municipal"/>
    <s v="ORI"/>
    <x v="0"/>
    <s v="AM"/>
    <x v="0"/>
    <x v="0"/>
    <x v="0"/>
    <x v="0"/>
    <x v="0"/>
    <x v="0"/>
    <x v="0"/>
    <x v="0"/>
    <x v="0"/>
    <x v="0"/>
    <x v="0"/>
    <s v="Assembleia Municipal"/>
    <x v="0"/>
    <x v="0"/>
    <x v="0"/>
    <x v="0"/>
    <x v="0"/>
    <x v="0"/>
    <x v="0"/>
    <x v="0"/>
    <x v="0"/>
    <x v="0"/>
    <x v="0"/>
    <x v="0"/>
    <s v="Pagamento de salário referente a 09-2024"/>
  </r>
  <r>
    <x v="0"/>
    <n v="0"/>
    <n v="0"/>
    <n v="0"/>
    <n v="101665"/>
    <x v="4991"/>
    <x v="0"/>
    <x v="0"/>
    <x v="0"/>
    <s v="03.16.01"/>
    <x v="38"/>
    <x v="0"/>
    <x v="0"/>
    <s v="Assembleia Municipal"/>
    <s v="03.16.01"/>
    <s v="Assembleia Municipal"/>
    <s v="03.16.01"/>
    <x v="49"/>
    <x v="0"/>
    <x v="0"/>
    <x v="0"/>
    <x v="1"/>
    <x v="0"/>
    <x v="0"/>
    <x v="0"/>
    <x v="7"/>
    <s v="2024-09-19"/>
    <x v="2"/>
    <n v="101665"/>
    <x v="0"/>
    <m/>
    <x v="0"/>
    <m/>
    <x v="9"/>
    <n v="100474693"/>
    <x v="0"/>
    <x v="0"/>
    <s v="Assembleia Municipal"/>
    <s v="ORI"/>
    <x v="0"/>
    <s v="AM"/>
    <x v="0"/>
    <x v="0"/>
    <x v="0"/>
    <x v="0"/>
    <x v="0"/>
    <x v="0"/>
    <x v="0"/>
    <x v="0"/>
    <x v="0"/>
    <x v="0"/>
    <x v="0"/>
    <s v="Assembleia Municipal"/>
    <x v="0"/>
    <x v="0"/>
    <x v="0"/>
    <x v="0"/>
    <x v="0"/>
    <x v="0"/>
    <x v="0"/>
    <x v="0"/>
    <x v="0"/>
    <x v="0"/>
    <x v="0"/>
    <x v="0"/>
    <s v="Pagamento de salário referente a 09-2024"/>
  </r>
  <r>
    <x v="0"/>
    <n v="0"/>
    <n v="0"/>
    <n v="0"/>
    <n v="10834"/>
    <x v="4992"/>
    <x v="0"/>
    <x v="0"/>
    <x v="0"/>
    <s v="03.16.30"/>
    <x v="37"/>
    <x v="0"/>
    <x v="0"/>
    <s v="Gabinete de Relações Externas"/>
    <s v="03.16.30"/>
    <s v="Gabinete de Relações Externas"/>
    <s v="03.16.30"/>
    <x v="30"/>
    <x v="0"/>
    <x v="0"/>
    <x v="0"/>
    <x v="1"/>
    <x v="0"/>
    <x v="0"/>
    <x v="0"/>
    <x v="7"/>
    <s v="2024-09-19"/>
    <x v="2"/>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09-2024"/>
  </r>
  <r>
    <x v="0"/>
    <n v="0"/>
    <n v="0"/>
    <n v="0"/>
    <n v="8213"/>
    <x v="4992"/>
    <x v="0"/>
    <x v="0"/>
    <x v="0"/>
    <s v="03.16.30"/>
    <x v="37"/>
    <x v="0"/>
    <x v="0"/>
    <s v="Gabinete de Relações Externas"/>
    <s v="03.16.30"/>
    <s v="Gabinete de Relações Externas"/>
    <s v="03.16.30"/>
    <x v="30"/>
    <x v="0"/>
    <x v="0"/>
    <x v="0"/>
    <x v="1"/>
    <x v="0"/>
    <x v="0"/>
    <x v="0"/>
    <x v="7"/>
    <s v="2024-09-19"/>
    <x v="2"/>
    <n v="8213"/>
    <x v="0"/>
    <m/>
    <x v="0"/>
    <m/>
    <x v="19"/>
    <n v="100474706"/>
    <x v="0"/>
    <x v="6"/>
    <s v="Gabinete de Relações Externas"/>
    <s v="ORI"/>
    <x v="0"/>
    <s v="GRE"/>
    <x v="0"/>
    <x v="0"/>
    <x v="0"/>
    <x v="0"/>
    <x v="0"/>
    <x v="0"/>
    <x v="0"/>
    <x v="0"/>
    <x v="0"/>
    <x v="0"/>
    <x v="0"/>
    <s v="Gabinete de Relações Externas"/>
    <x v="0"/>
    <x v="0"/>
    <x v="0"/>
    <x v="0"/>
    <x v="0"/>
    <x v="0"/>
    <x v="0"/>
    <x v="0"/>
    <x v="0"/>
    <x v="0"/>
    <x v="6"/>
    <x v="0"/>
    <s v="Pagamento de salário referente a 09-2024"/>
  </r>
  <r>
    <x v="0"/>
    <n v="0"/>
    <n v="0"/>
    <n v="0"/>
    <n v="83615"/>
    <x v="4992"/>
    <x v="0"/>
    <x v="0"/>
    <x v="0"/>
    <s v="03.16.30"/>
    <x v="37"/>
    <x v="0"/>
    <x v="0"/>
    <s v="Gabinete de Relações Externas"/>
    <s v="03.16.30"/>
    <s v="Gabinete de Relações Externas"/>
    <s v="03.16.30"/>
    <x v="30"/>
    <x v="0"/>
    <x v="0"/>
    <x v="0"/>
    <x v="1"/>
    <x v="0"/>
    <x v="0"/>
    <x v="0"/>
    <x v="7"/>
    <s v="2024-09-19"/>
    <x v="2"/>
    <n v="83615"/>
    <x v="0"/>
    <m/>
    <x v="0"/>
    <m/>
    <x v="9"/>
    <n v="100474693"/>
    <x v="0"/>
    <x v="0"/>
    <s v="Gabinete de Relações Externas"/>
    <s v="ORI"/>
    <x v="0"/>
    <s v="GRE"/>
    <x v="0"/>
    <x v="0"/>
    <x v="0"/>
    <x v="0"/>
    <x v="0"/>
    <x v="0"/>
    <x v="0"/>
    <x v="0"/>
    <x v="0"/>
    <x v="0"/>
    <x v="0"/>
    <s v="Gabinete de Relações Externas"/>
    <x v="0"/>
    <x v="0"/>
    <x v="0"/>
    <x v="0"/>
    <x v="0"/>
    <x v="0"/>
    <x v="0"/>
    <x v="0"/>
    <x v="0"/>
    <x v="0"/>
    <x v="0"/>
    <x v="0"/>
    <s v="Pagamento de salário referente a 09-2024"/>
  </r>
  <r>
    <x v="0"/>
    <n v="0"/>
    <n v="0"/>
    <n v="0"/>
    <n v="63"/>
    <x v="4993"/>
    <x v="0"/>
    <x v="0"/>
    <x v="0"/>
    <s v="03.16.24"/>
    <x v="31"/>
    <x v="0"/>
    <x v="0"/>
    <s v="Direcao da Familia, Inclusão, Género e Saúde"/>
    <s v="03.16.24"/>
    <s v="Direcao da Familia, Inclusão, Género e Saúde"/>
    <s v="03.16.24"/>
    <x v="28"/>
    <x v="0"/>
    <x v="0"/>
    <x v="0"/>
    <x v="0"/>
    <x v="0"/>
    <x v="0"/>
    <x v="0"/>
    <x v="7"/>
    <s v="2024-09-19"/>
    <x v="2"/>
    <n v="63"/>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9-2024"/>
  </r>
  <r>
    <x v="0"/>
    <n v="0"/>
    <n v="0"/>
    <n v="0"/>
    <n v="1742"/>
    <x v="4993"/>
    <x v="0"/>
    <x v="0"/>
    <x v="0"/>
    <s v="03.16.24"/>
    <x v="31"/>
    <x v="0"/>
    <x v="0"/>
    <s v="Direcao da Familia, Inclusão, Género e Saúde"/>
    <s v="03.16.24"/>
    <s v="Direcao da Familia, Inclusão, Género e Saúde"/>
    <s v="03.16.24"/>
    <x v="30"/>
    <x v="0"/>
    <x v="0"/>
    <x v="0"/>
    <x v="1"/>
    <x v="0"/>
    <x v="0"/>
    <x v="0"/>
    <x v="7"/>
    <s v="2024-09-19"/>
    <x v="2"/>
    <n v="1742"/>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9-2024"/>
  </r>
  <r>
    <x v="0"/>
    <n v="0"/>
    <n v="0"/>
    <n v="0"/>
    <n v="2543"/>
    <x v="4993"/>
    <x v="0"/>
    <x v="0"/>
    <x v="0"/>
    <s v="03.16.24"/>
    <x v="31"/>
    <x v="0"/>
    <x v="0"/>
    <s v="Direcao da Familia, Inclusão, Género e Saúde"/>
    <s v="03.16.24"/>
    <s v="Direcao da Familia, Inclusão, Género e Saúde"/>
    <s v="03.16.24"/>
    <x v="48"/>
    <x v="0"/>
    <x v="0"/>
    <x v="0"/>
    <x v="1"/>
    <x v="0"/>
    <x v="0"/>
    <x v="0"/>
    <x v="7"/>
    <s v="2024-09-19"/>
    <x v="2"/>
    <n v="2543"/>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9-2024"/>
  </r>
  <r>
    <x v="0"/>
    <n v="0"/>
    <n v="0"/>
    <n v="0"/>
    <n v="351"/>
    <x v="4993"/>
    <x v="0"/>
    <x v="0"/>
    <x v="0"/>
    <s v="03.16.24"/>
    <x v="31"/>
    <x v="0"/>
    <x v="0"/>
    <s v="Direcao da Familia, Inclusão, Género e Saúde"/>
    <s v="03.16.24"/>
    <s v="Direcao da Familia, Inclusão, Género e Saúde"/>
    <s v="03.16.24"/>
    <x v="28"/>
    <x v="0"/>
    <x v="0"/>
    <x v="0"/>
    <x v="0"/>
    <x v="0"/>
    <x v="0"/>
    <x v="0"/>
    <x v="7"/>
    <s v="2024-09-19"/>
    <x v="2"/>
    <n v="351"/>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9-2024"/>
  </r>
  <r>
    <x v="0"/>
    <n v="0"/>
    <n v="0"/>
    <n v="0"/>
    <n v="9596"/>
    <x v="4993"/>
    <x v="0"/>
    <x v="0"/>
    <x v="0"/>
    <s v="03.16.24"/>
    <x v="31"/>
    <x v="0"/>
    <x v="0"/>
    <s v="Direcao da Familia, Inclusão, Género e Saúde"/>
    <s v="03.16.24"/>
    <s v="Direcao da Familia, Inclusão, Género e Saúde"/>
    <s v="03.16.24"/>
    <x v="30"/>
    <x v="0"/>
    <x v="0"/>
    <x v="0"/>
    <x v="1"/>
    <x v="0"/>
    <x v="0"/>
    <x v="0"/>
    <x v="7"/>
    <s v="2024-09-19"/>
    <x v="2"/>
    <n v="9596"/>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9-2024"/>
  </r>
  <r>
    <x v="0"/>
    <n v="0"/>
    <n v="0"/>
    <n v="0"/>
    <n v="13995"/>
    <x v="4993"/>
    <x v="0"/>
    <x v="0"/>
    <x v="0"/>
    <s v="03.16.24"/>
    <x v="31"/>
    <x v="0"/>
    <x v="0"/>
    <s v="Direcao da Familia, Inclusão, Género e Saúde"/>
    <s v="03.16.24"/>
    <s v="Direcao da Familia, Inclusão, Género e Saúde"/>
    <s v="03.16.24"/>
    <x v="48"/>
    <x v="0"/>
    <x v="0"/>
    <x v="0"/>
    <x v="1"/>
    <x v="0"/>
    <x v="0"/>
    <x v="0"/>
    <x v="7"/>
    <s v="2024-09-19"/>
    <x v="2"/>
    <n v="13995"/>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9-2024"/>
  </r>
  <r>
    <x v="0"/>
    <n v="0"/>
    <n v="0"/>
    <n v="0"/>
    <n v="2"/>
    <x v="4993"/>
    <x v="0"/>
    <x v="0"/>
    <x v="0"/>
    <s v="03.16.24"/>
    <x v="31"/>
    <x v="0"/>
    <x v="0"/>
    <s v="Direcao da Familia, Inclusão, Género e Saúde"/>
    <s v="03.16.24"/>
    <s v="Direcao da Familia, Inclusão, Género e Saúde"/>
    <s v="03.16.24"/>
    <x v="28"/>
    <x v="0"/>
    <x v="0"/>
    <x v="0"/>
    <x v="0"/>
    <x v="0"/>
    <x v="0"/>
    <x v="0"/>
    <x v="7"/>
    <s v="2024-09-19"/>
    <x v="2"/>
    <n v="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9-2024"/>
  </r>
  <r>
    <x v="0"/>
    <n v="0"/>
    <n v="0"/>
    <n v="0"/>
    <n v="76"/>
    <x v="4993"/>
    <x v="0"/>
    <x v="0"/>
    <x v="0"/>
    <s v="03.16.24"/>
    <x v="31"/>
    <x v="0"/>
    <x v="0"/>
    <s v="Direcao da Familia, Inclusão, Género e Saúde"/>
    <s v="03.16.24"/>
    <s v="Direcao da Familia, Inclusão, Género e Saúde"/>
    <s v="03.16.24"/>
    <x v="30"/>
    <x v="0"/>
    <x v="0"/>
    <x v="0"/>
    <x v="1"/>
    <x v="0"/>
    <x v="0"/>
    <x v="0"/>
    <x v="7"/>
    <s v="2024-09-19"/>
    <x v="2"/>
    <n v="76"/>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9-2024"/>
  </r>
  <r>
    <x v="0"/>
    <n v="0"/>
    <n v="0"/>
    <n v="0"/>
    <n v="112"/>
    <x v="4993"/>
    <x v="0"/>
    <x v="0"/>
    <x v="0"/>
    <s v="03.16.24"/>
    <x v="31"/>
    <x v="0"/>
    <x v="0"/>
    <s v="Direcao da Familia, Inclusão, Género e Saúde"/>
    <s v="03.16.24"/>
    <s v="Direcao da Familia, Inclusão, Género e Saúde"/>
    <s v="03.16.24"/>
    <x v="48"/>
    <x v="0"/>
    <x v="0"/>
    <x v="0"/>
    <x v="1"/>
    <x v="0"/>
    <x v="0"/>
    <x v="0"/>
    <x v="7"/>
    <s v="2024-09-19"/>
    <x v="2"/>
    <n v="11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9-2024"/>
  </r>
  <r>
    <x v="0"/>
    <n v="0"/>
    <n v="0"/>
    <n v="0"/>
    <n v="508"/>
    <x v="4993"/>
    <x v="0"/>
    <x v="0"/>
    <x v="0"/>
    <s v="03.16.24"/>
    <x v="31"/>
    <x v="0"/>
    <x v="0"/>
    <s v="Direcao da Familia, Inclusão, Género e Saúde"/>
    <s v="03.16.24"/>
    <s v="Direcao da Familia, Inclusão, Género e Saúde"/>
    <s v="03.16.24"/>
    <x v="28"/>
    <x v="0"/>
    <x v="0"/>
    <x v="0"/>
    <x v="0"/>
    <x v="0"/>
    <x v="0"/>
    <x v="0"/>
    <x v="7"/>
    <s v="2024-09-19"/>
    <x v="2"/>
    <n v="508"/>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9-2024"/>
  </r>
  <r>
    <x v="0"/>
    <n v="0"/>
    <n v="0"/>
    <n v="0"/>
    <n v="13873"/>
    <x v="4993"/>
    <x v="0"/>
    <x v="0"/>
    <x v="0"/>
    <s v="03.16.24"/>
    <x v="31"/>
    <x v="0"/>
    <x v="0"/>
    <s v="Direcao da Familia, Inclusão, Género e Saúde"/>
    <s v="03.16.24"/>
    <s v="Direcao da Familia, Inclusão, Género e Saúde"/>
    <s v="03.16.24"/>
    <x v="30"/>
    <x v="0"/>
    <x v="0"/>
    <x v="0"/>
    <x v="1"/>
    <x v="0"/>
    <x v="0"/>
    <x v="0"/>
    <x v="7"/>
    <s v="2024-09-19"/>
    <x v="2"/>
    <n v="13873"/>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9-2024"/>
  </r>
  <r>
    <x v="0"/>
    <n v="0"/>
    <n v="0"/>
    <n v="0"/>
    <n v="20232"/>
    <x v="4993"/>
    <x v="0"/>
    <x v="0"/>
    <x v="0"/>
    <s v="03.16.24"/>
    <x v="31"/>
    <x v="0"/>
    <x v="0"/>
    <s v="Direcao da Familia, Inclusão, Género e Saúde"/>
    <s v="03.16.24"/>
    <s v="Direcao da Familia, Inclusão, Género e Saúde"/>
    <s v="03.16.24"/>
    <x v="48"/>
    <x v="0"/>
    <x v="0"/>
    <x v="0"/>
    <x v="1"/>
    <x v="0"/>
    <x v="0"/>
    <x v="0"/>
    <x v="7"/>
    <s v="2024-09-19"/>
    <x v="2"/>
    <n v="20232"/>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9-2024"/>
  </r>
  <r>
    <x v="0"/>
    <n v="0"/>
    <n v="0"/>
    <n v="0"/>
    <n v="5526"/>
    <x v="4993"/>
    <x v="0"/>
    <x v="0"/>
    <x v="0"/>
    <s v="03.16.24"/>
    <x v="31"/>
    <x v="0"/>
    <x v="0"/>
    <s v="Direcao da Familia, Inclusão, Género e Saúde"/>
    <s v="03.16.24"/>
    <s v="Direcao da Familia, Inclusão, Género e Saúde"/>
    <s v="03.16.24"/>
    <x v="28"/>
    <x v="0"/>
    <x v="0"/>
    <x v="0"/>
    <x v="0"/>
    <x v="0"/>
    <x v="0"/>
    <x v="0"/>
    <x v="7"/>
    <s v="2024-09-19"/>
    <x v="2"/>
    <n v="5526"/>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9-2024"/>
  </r>
  <r>
    <x v="0"/>
    <n v="0"/>
    <n v="0"/>
    <n v="0"/>
    <n v="150713"/>
    <x v="4993"/>
    <x v="0"/>
    <x v="0"/>
    <x v="0"/>
    <s v="03.16.24"/>
    <x v="31"/>
    <x v="0"/>
    <x v="0"/>
    <s v="Direcao da Familia, Inclusão, Género e Saúde"/>
    <s v="03.16.24"/>
    <s v="Direcao da Familia, Inclusão, Género e Saúde"/>
    <s v="03.16.24"/>
    <x v="30"/>
    <x v="0"/>
    <x v="0"/>
    <x v="0"/>
    <x v="1"/>
    <x v="0"/>
    <x v="0"/>
    <x v="0"/>
    <x v="7"/>
    <s v="2024-09-19"/>
    <x v="2"/>
    <n v="150713"/>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9-2024"/>
  </r>
  <r>
    <x v="0"/>
    <n v="0"/>
    <n v="0"/>
    <n v="0"/>
    <n v="219780"/>
    <x v="4993"/>
    <x v="0"/>
    <x v="0"/>
    <x v="0"/>
    <s v="03.16.24"/>
    <x v="31"/>
    <x v="0"/>
    <x v="0"/>
    <s v="Direcao da Familia, Inclusão, Género e Saúde"/>
    <s v="03.16.24"/>
    <s v="Direcao da Familia, Inclusão, Género e Saúde"/>
    <s v="03.16.24"/>
    <x v="48"/>
    <x v="0"/>
    <x v="0"/>
    <x v="0"/>
    <x v="1"/>
    <x v="0"/>
    <x v="0"/>
    <x v="0"/>
    <x v="7"/>
    <s v="2024-09-19"/>
    <x v="2"/>
    <n v="219780"/>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9-2024"/>
  </r>
  <r>
    <x v="0"/>
    <n v="0"/>
    <n v="0"/>
    <n v="0"/>
    <n v="53"/>
    <x v="4994"/>
    <x v="0"/>
    <x v="0"/>
    <x v="0"/>
    <s v="03.16.23"/>
    <x v="14"/>
    <x v="0"/>
    <x v="0"/>
    <s v="Direção da Educação, Formação Profissional, Emprego"/>
    <s v="03.16.23"/>
    <s v="Direção da Educação, Formação Profissional, Emprego"/>
    <s v="03.16.23"/>
    <x v="28"/>
    <x v="0"/>
    <x v="0"/>
    <x v="0"/>
    <x v="0"/>
    <x v="0"/>
    <x v="0"/>
    <x v="0"/>
    <x v="7"/>
    <s v="2024-09-19"/>
    <x v="2"/>
    <n v="53"/>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9-2024"/>
  </r>
  <r>
    <x v="0"/>
    <n v="0"/>
    <n v="0"/>
    <n v="0"/>
    <n v="9"/>
    <x v="4994"/>
    <x v="0"/>
    <x v="0"/>
    <x v="0"/>
    <s v="03.16.23"/>
    <x v="14"/>
    <x v="0"/>
    <x v="0"/>
    <s v="Direção da Educação, Formação Profissional, Emprego"/>
    <s v="03.16.23"/>
    <s v="Direção da Educação, Formação Profissional, Emprego"/>
    <s v="03.16.23"/>
    <x v="29"/>
    <x v="0"/>
    <x v="0"/>
    <x v="0"/>
    <x v="0"/>
    <x v="0"/>
    <x v="0"/>
    <x v="0"/>
    <x v="7"/>
    <s v="2024-09-19"/>
    <x v="2"/>
    <n v="9"/>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9-2024"/>
  </r>
  <r>
    <x v="0"/>
    <n v="0"/>
    <n v="0"/>
    <n v="0"/>
    <n v="5695"/>
    <x v="4994"/>
    <x v="0"/>
    <x v="0"/>
    <x v="0"/>
    <s v="03.16.23"/>
    <x v="14"/>
    <x v="0"/>
    <x v="0"/>
    <s v="Direção da Educação, Formação Profissional, Emprego"/>
    <s v="03.16.23"/>
    <s v="Direção da Educação, Formação Profissional, Emprego"/>
    <s v="03.16.23"/>
    <x v="30"/>
    <x v="0"/>
    <x v="0"/>
    <x v="0"/>
    <x v="1"/>
    <x v="0"/>
    <x v="0"/>
    <x v="0"/>
    <x v="7"/>
    <s v="2024-09-19"/>
    <x v="2"/>
    <n v="5695"/>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9-2024"/>
  </r>
  <r>
    <x v="0"/>
    <n v="0"/>
    <n v="0"/>
    <n v="0"/>
    <n v="9319"/>
    <x v="4994"/>
    <x v="0"/>
    <x v="0"/>
    <x v="0"/>
    <s v="03.16.23"/>
    <x v="14"/>
    <x v="0"/>
    <x v="0"/>
    <s v="Direção da Educação, Formação Profissional, Emprego"/>
    <s v="03.16.23"/>
    <s v="Direção da Educação, Formação Profissional, Emprego"/>
    <s v="03.16.23"/>
    <x v="28"/>
    <x v="0"/>
    <x v="0"/>
    <x v="0"/>
    <x v="0"/>
    <x v="0"/>
    <x v="0"/>
    <x v="0"/>
    <x v="7"/>
    <s v="2024-09-19"/>
    <x v="2"/>
    <n v="9319"/>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9-2024"/>
  </r>
  <r>
    <x v="0"/>
    <n v="0"/>
    <n v="0"/>
    <n v="0"/>
    <n v="1625"/>
    <x v="4994"/>
    <x v="0"/>
    <x v="0"/>
    <x v="0"/>
    <s v="03.16.23"/>
    <x v="14"/>
    <x v="0"/>
    <x v="0"/>
    <s v="Direção da Educação, Formação Profissional, Emprego"/>
    <s v="03.16.23"/>
    <s v="Direção da Educação, Formação Profissional, Emprego"/>
    <s v="03.16.23"/>
    <x v="29"/>
    <x v="0"/>
    <x v="0"/>
    <x v="0"/>
    <x v="0"/>
    <x v="0"/>
    <x v="0"/>
    <x v="0"/>
    <x v="7"/>
    <s v="2024-09-19"/>
    <x v="2"/>
    <n v="1625"/>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9-2024"/>
  </r>
  <r>
    <x v="0"/>
    <n v="0"/>
    <n v="0"/>
    <n v="0"/>
    <n v="998067"/>
    <x v="4994"/>
    <x v="0"/>
    <x v="0"/>
    <x v="0"/>
    <s v="03.16.23"/>
    <x v="14"/>
    <x v="0"/>
    <x v="0"/>
    <s v="Direção da Educação, Formação Profissional, Emprego"/>
    <s v="03.16.23"/>
    <s v="Direção da Educação, Formação Profissional, Emprego"/>
    <s v="03.16.23"/>
    <x v="30"/>
    <x v="0"/>
    <x v="0"/>
    <x v="0"/>
    <x v="1"/>
    <x v="0"/>
    <x v="0"/>
    <x v="0"/>
    <x v="7"/>
    <s v="2024-09-19"/>
    <x v="2"/>
    <n v="998067"/>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9-2024"/>
  </r>
  <r>
    <x v="0"/>
    <n v="0"/>
    <n v="0"/>
    <n v="0"/>
    <n v="10834"/>
    <x v="4995"/>
    <x v="0"/>
    <x v="1"/>
    <x v="0"/>
    <s v="80.02.01"/>
    <x v="2"/>
    <x v="2"/>
    <x v="2"/>
    <s v="Retenções Iur"/>
    <s v="80.02.01"/>
    <s v="Retenções Iur"/>
    <s v="80.02.01"/>
    <x v="2"/>
    <x v="0"/>
    <x v="1"/>
    <x v="0"/>
    <x v="1"/>
    <x v="2"/>
    <x v="2"/>
    <x v="0"/>
    <x v="7"/>
    <s v="2024-09-19"/>
    <x v="2"/>
    <n v="10834"/>
    <x v="0"/>
    <m/>
    <x v="0"/>
    <m/>
    <x v="2"/>
    <n v="100474696"/>
    <x v="0"/>
    <x v="0"/>
    <s v="Retenções Iur"/>
    <s v="ORI"/>
    <x v="0"/>
    <s v="RIUR"/>
    <x v="0"/>
    <x v="0"/>
    <x v="0"/>
    <x v="0"/>
    <x v="0"/>
    <x v="0"/>
    <x v="0"/>
    <x v="0"/>
    <x v="0"/>
    <x v="0"/>
    <x v="0"/>
    <s v="Retenções Iur"/>
    <x v="0"/>
    <x v="0"/>
    <x v="0"/>
    <x v="0"/>
    <x v="2"/>
    <x v="0"/>
    <x v="0"/>
    <x v="0"/>
    <x v="0"/>
    <x v="1"/>
    <x v="0"/>
    <x v="0"/>
    <s v="RETENCAO OT"/>
  </r>
  <r>
    <x v="0"/>
    <n v="0"/>
    <n v="0"/>
    <n v="0"/>
    <n v="8213"/>
    <x v="4996"/>
    <x v="0"/>
    <x v="1"/>
    <x v="0"/>
    <s v="80.02.10.01"/>
    <x v="16"/>
    <x v="2"/>
    <x v="2"/>
    <s v="Outros"/>
    <s v="80.02.10"/>
    <s v="Outros"/>
    <s v="80.02.10"/>
    <x v="37"/>
    <x v="0"/>
    <x v="1"/>
    <x v="0"/>
    <x v="1"/>
    <x v="2"/>
    <x v="2"/>
    <x v="0"/>
    <x v="7"/>
    <s v="2024-09-19"/>
    <x v="2"/>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54348"/>
    <x v="4997"/>
    <x v="0"/>
    <x v="0"/>
    <x v="0"/>
    <s v="03.16.15"/>
    <x v="0"/>
    <x v="0"/>
    <x v="0"/>
    <s v="Direção Financeira"/>
    <s v="03.16.15"/>
    <s v="Direção Financeira"/>
    <s v="03.16.15"/>
    <x v="36"/>
    <x v="0"/>
    <x v="0"/>
    <x v="0"/>
    <x v="0"/>
    <x v="0"/>
    <x v="0"/>
    <x v="0"/>
    <x v="7"/>
    <s v="2024-09-24"/>
    <x v="2"/>
    <n v="54348"/>
    <x v="0"/>
    <m/>
    <x v="0"/>
    <m/>
    <x v="1"/>
    <n v="100476920"/>
    <x v="0"/>
    <x v="0"/>
    <s v="Direção Financeira"/>
    <s v="ORI"/>
    <x v="0"/>
    <m/>
    <x v="0"/>
    <x v="0"/>
    <x v="0"/>
    <x v="0"/>
    <x v="0"/>
    <x v="0"/>
    <x v="0"/>
    <x v="0"/>
    <x v="0"/>
    <x v="0"/>
    <x v="0"/>
    <s v="Direção Financeira"/>
    <x v="0"/>
    <x v="0"/>
    <x v="0"/>
    <x v="0"/>
    <x v="0"/>
    <x v="0"/>
    <x v="0"/>
    <x v="0"/>
    <x v="0"/>
    <x v="0"/>
    <x v="0"/>
    <x v="0"/>
    <s v="Pagamento a favor de Felisberto Carvalho Auto, pela aquisição de combustíveis, destinados a viatura afeto aos serviços da CMSM, conforme anexo. "/>
  </r>
  <r>
    <x v="0"/>
    <n v="0"/>
    <n v="0"/>
    <n v="0"/>
    <n v="88143"/>
    <x v="4998"/>
    <x v="0"/>
    <x v="0"/>
    <x v="0"/>
    <s v="03.16.15"/>
    <x v="0"/>
    <x v="0"/>
    <x v="0"/>
    <s v="Direção Financeira"/>
    <s v="03.16.15"/>
    <s v="Direção Financeira"/>
    <s v="03.16.15"/>
    <x v="36"/>
    <x v="0"/>
    <x v="0"/>
    <x v="0"/>
    <x v="0"/>
    <x v="0"/>
    <x v="0"/>
    <x v="0"/>
    <x v="8"/>
    <s v="2024-10-08"/>
    <x v="3"/>
    <n v="88143"/>
    <x v="0"/>
    <m/>
    <x v="0"/>
    <m/>
    <x v="1"/>
    <n v="100476920"/>
    <x v="0"/>
    <x v="0"/>
    <s v="Direção Financeira"/>
    <s v="ORI"/>
    <x v="0"/>
    <m/>
    <x v="0"/>
    <x v="0"/>
    <x v="0"/>
    <x v="0"/>
    <x v="0"/>
    <x v="0"/>
    <x v="0"/>
    <x v="0"/>
    <x v="0"/>
    <x v="0"/>
    <x v="0"/>
    <s v="Direção Financeira"/>
    <x v="0"/>
    <x v="0"/>
    <x v="0"/>
    <x v="0"/>
    <x v="0"/>
    <x v="0"/>
    <x v="0"/>
    <x v="0"/>
    <x v="0"/>
    <x v="0"/>
    <x v="0"/>
    <x v="0"/>
    <s v="Pagamento a favor de Felisberto Carvalho, pela aquisição de combustíveis, destinados a viatura afeto aos serviços da CMSM, conforme anexo."/>
  </r>
  <r>
    <x v="1"/>
    <n v="0"/>
    <n v="0"/>
    <n v="0"/>
    <n v="18000"/>
    <x v="4999"/>
    <x v="0"/>
    <x v="0"/>
    <x v="0"/>
    <s v="01.28.01.08"/>
    <x v="15"/>
    <x v="4"/>
    <x v="5"/>
    <s v="Habitação Social"/>
    <s v="01.28.01"/>
    <s v="Habitação Social"/>
    <s v="01.28.01"/>
    <x v="1"/>
    <x v="0"/>
    <x v="0"/>
    <x v="0"/>
    <x v="0"/>
    <x v="1"/>
    <x v="1"/>
    <x v="0"/>
    <x v="0"/>
    <s v="2024-01-12"/>
    <x v="0"/>
    <n v="18000"/>
    <x v="0"/>
    <m/>
    <x v="0"/>
    <m/>
    <x v="604"/>
    <n v="100478941"/>
    <x v="0"/>
    <x v="0"/>
    <s v="Habitações Sociais"/>
    <s v="ORI"/>
    <x v="0"/>
    <s v="HS"/>
    <x v="0"/>
    <x v="0"/>
    <x v="0"/>
    <x v="0"/>
    <x v="0"/>
    <x v="0"/>
    <x v="0"/>
    <x v="0"/>
    <x v="0"/>
    <x v="0"/>
    <x v="0"/>
    <s v="Habitações Sociais"/>
    <x v="0"/>
    <x v="0"/>
    <x v="0"/>
    <x v="0"/>
    <x v="1"/>
    <x v="0"/>
    <x v="0"/>
    <x v="0"/>
    <x v="0"/>
    <x v="0"/>
    <x v="0"/>
    <x v="0"/>
    <s v="Pagamento referente a pintura de habitação do Sr. Plácido Almeida, conforme proposta em anexo."/>
  </r>
  <r>
    <x v="0"/>
    <n v="0"/>
    <n v="0"/>
    <n v="0"/>
    <n v="21000"/>
    <x v="5000"/>
    <x v="0"/>
    <x v="1"/>
    <x v="0"/>
    <s v="80.02.01"/>
    <x v="2"/>
    <x v="2"/>
    <x v="2"/>
    <s v="Retenções Iur"/>
    <s v="80.02.01"/>
    <s v="Retenções Iur"/>
    <s v="80.02.01"/>
    <x v="2"/>
    <x v="0"/>
    <x v="1"/>
    <x v="0"/>
    <x v="1"/>
    <x v="2"/>
    <x v="2"/>
    <x v="0"/>
    <x v="0"/>
    <s v="2024-01-22"/>
    <x v="0"/>
    <n v="21000"/>
    <x v="0"/>
    <m/>
    <x v="0"/>
    <m/>
    <x v="2"/>
    <n v="100474696"/>
    <x v="0"/>
    <x v="0"/>
    <s v="Retenções Iur"/>
    <s v="ORI"/>
    <x v="0"/>
    <s v="RIUR"/>
    <x v="0"/>
    <x v="0"/>
    <x v="0"/>
    <x v="0"/>
    <x v="0"/>
    <x v="0"/>
    <x v="0"/>
    <x v="0"/>
    <x v="0"/>
    <x v="0"/>
    <x v="0"/>
    <s v="Retenções Iur"/>
    <x v="0"/>
    <x v="0"/>
    <x v="0"/>
    <x v="0"/>
    <x v="2"/>
    <x v="0"/>
    <x v="0"/>
    <x v="0"/>
    <x v="0"/>
    <x v="1"/>
    <x v="0"/>
    <x v="0"/>
    <s v="RETENCAO OT"/>
  </r>
  <r>
    <x v="1"/>
    <n v="0"/>
    <n v="0"/>
    <n v="0"/>
    <n v="268258"/>
    <x v="5001"/>
    <x v="0"/>
    <x v="0"/>
    <x v="0"/>
    <s v="01.28.01.08"/>
    <x v="15"/>
    <x v="4"/>
    <x v="5"/>
    <s v="Habitação Social"/>
    <s v="01.28.01"/>
    <s v="Habitação Social"/>
    <s v="01.28.01"/>
    <x v="1"/>
    <x v="0"/>
    <x v="0"/>
    <x v="0"/>
    <x v="0"/>
    <x v="1"/>
    <x v="1"/>
    <x v="0"/>
    <x v="2"/>
    <s v="2024-02-12"/>
    <x v="0"/>
    <n v="268258"/>
    <x v="0"/>
    <m/>
    <x v="0"/>
    <m/>
    <x v="102"/>
    <n v="100475220"/>
    <x v="0"/>
    <x v="0"/>
    <s v="Habitações Sociais"/>
    <s v="ORI"/>
    <x v="0"/>
    <s v="HS"/>
    <x v="0"/>
    <x v="0"/>
    <x v="0"/>
    <x v="0"/>
    <x v="0"/>
    <x v="0"/>
    <x v="0"/>
    <x v="0"/>
    <x v="0"/>
    <x v="0"/>
    <x v="0"/>
    <s v="Habitações Sociais"/>
    <x v="0"/>
    <x v="0"/>
    <x v="0"/>
    <x v="0"/>
    <x v="1"/>
    <x v="0"/>
    <x v="0"/>
    <x v="0"/>
    <x v="0"/>
    <x v="0"/>
    <x v="0"/>
    <x v="0"/>
    <s v="Pagamento referente a aquisição de matérias para instalações elétrica e canalização de casa de banho dos beneficiários, no âmbito de programa PRRA, conforme justificativo em anexo."/>
  </r>
  <r>
    <x v="0"/>
    <n v="0"/>
    <n v="0"/>
    <n v="0"/>
    <n v="1800"/>
    <x v="5002"/>
    <x v="0"/>
    <x v="0"/>
    <x v="0"/>
    <s v="03.16.15"/>
    <x v="0"/>
    <x v="0"/>
    <x v="0"/>
    <s v="Direção Financeira"/>
    <s v="03.16.15"/>
    <s v="Direção Financeira"/>
    <s v="03.16.15"/>
    <x v="3"/>
    <x v="0"/>
    <x v="0"/>
    <x v="1"/>
    <x v="0"/>
    <x v="0"/>
    <x v="0"/>
    <x v="0"/>
    <x v="0"/>
    <s v="2024-01-05"/>
    <x v="0"/>
    <n v="1800"/>
    <x v="0"/>
    <m/>
    <x v="0"/>
    <m/>
    <x v="3"/>
    <n v="100478720"/>
    <x v="0"/>
    <x v="0"/>
    <s v="Direção Financeira"/>
    <s v="ORI"/>
    <x v="0"/>
    <m/>
    <x v="0"/>
    <x v="0"/>
    <x v="0"/>
    <x v="0"/>
    <x v="0"/>
    <x v="0"/>
    <x v="0"/>
    <x v="0"/>
    <x v="0"/>
    <x v="0"/>
    <x v="0"/>
    <s v="Direção Financeira"/>
    <x v="0"/>
    <x v="0"/>
    <x v="0"/>
    <x v="0"/>
    <x v="0"/>
    <x v="0"/>
    <x v="0"/>
    <x v="0"/>
    <x v="0"/>
    <x v="0"/>
    <x v="0"/>
    <x v="0"/>
    <s v="Ajuda de custo a favor do senhor Moisés Landim, pela sua deslocação a Praia em missão oficial de serviço, conforme anexo."/>
  </r>
  <r>
    <x v="1"/>
    <n v="0"/>
    <n v="0"/>
    <n v="0"/>
    <n v="320000"/>
    <x v="5003"/>
    <x v="0"/>
    <x v="0"/>
    <x v="0"/>
    <s v="01.27.06.72"/>
    <x v="32"/>
    <x v="1"/>
    <x v="1"/>
    <s v="Requalificação Urbana e habitação"/>
    <s v="01.27.06"/>
    <s v="Requalificação Urbana e habitação"/>
    <s v="01.27.06"/>
    <x v="1"/>
    <x v="0"/>
    <x v="0"/>
    <x v="0"/>
    <x v="0"/>
    <x v="1"/>
    <x v="1"/>
    <x v="0"/>
    <x v="0"/>
    <s v="2024-01-15"/>
    <x v="0"/>
    <n v="320000"/>
    <x v="0"/>
    <m/>
    <x v="0"/>
    <m/>
    <x v="604"/>
    <n v="100478941"/>
    <x v="0"/>
    <x v="0"/>
    <s v="Manutenção e Reabilitação de Edificios Municipais"/>
    <s v="ORI"/>
    <x v="0"/>
    <m/>
    <x v="0"/>
    <x v="0"/>
    <x v="0"/>
    <x v="0"/>
    <x v="0"/>
    <x v="0"/>
    <x v="0"/>
    <x v="0"/>
    <x v="0"/>
    <x v="0"/>
    <x v="0"/>
    <s v="Manutenção e Reabilitação de Edificios Municipais"/>
    <x v="0"/>
    <x v="0"/>
    <x v="0"/>
    <x v="0"/>
    <x v="1"/>
    <x v="0"/>
    <x v="0"/>
    <x v="0"/>
    <x v="0"/>
    <x v="0"/>
    <x v="0"/>
    <x v="0"/>
    <s v="Pagamento a favor da SGL-Transporte, Comércio &amp; Pintura, pela prestação de serviços de pintura, conforme anexo."/>
  </r>
  <r>
    <x v="0"/>
    <n v="0"/>
    <n v="0"/>
    <n v="0"/>
    <n v="1400"/>
    <x v="5004"/>
    <x v="0"/>
    <x v="0"/>
    <x v="0"/>
    <s v="03.16.15"/>
    <x v="0"/>
    <x v="0"/>
    <x v="0"/>
    <s v="Direção Financeira"/>
    <s v="03.16.15"/>
    <s v="Direção Financeira"/>
    <s v="03.16.15"/>
    <x v="3"/>
    <x v="0"/>
    <x v="0"/>
    <x v="1"/>
    <x v="0"/>
    <x v="0"/>
    <x v="0"/>
    <x v="0"/>
    <x v="0"/>
    <s v="2024-01-17"/>
    <x v="0"/>
    <n v="1400"/>
    <x v="0"/>
    <m/>
    <x v="0"/>
    <m/>
    <x v="181"/>
    <n v="100479425"/>
    <x v="0"/>
    <x v="0"/>
    <s v="Direção Financeira"/>
    <s v="ORI"/>
    <x v="0"/>
    <m/>
    <x v="0"/>
    <x v="0"/>
    <x v="0"/>
    <x v="0"/>
    <x v="0"/>
    <x v="0"/>
    <x v="0"/>
    <x v="0"/>
    <x v="0"/>
    <x v="0"/>
    <x v="0"/>
    <s v="Direção Financeira"/>
    <x v="0"/>
    <x v="0"/>
    <x v="0"/>
    <x v="0"/>
    <x v="0"/>
    <x v="0"/>
    <x v="0"/>
    <x v="0"/>
    <x v="0"/>
    <x v="0"/>
    <x v="0"/>
    <x v="0"/>
    <s v="Ajuda de custo a favor do SR. Domingos  de Barros motorista pela sua deslocação em missão de serviço a cidade da Praia no dia 12 de Janeiro de 2024, conforme justificativo em anexo."/>
  </r>
  <r>
    <x v="0"/>
    <n v="0"/>
    <n v="0"/>
    <n v="0"/>
    <n v="15960"/>
    <x v="5005"/>
    <x v="0"/>
    <x v="0"/>
    <x v="0"/>
    <s v="03.16.15"/>
    <x v="0"/>
    <x v="0"/>
    <x v="0"/>
    <s v="Direção Financeira"/>
    <s v="03.16.15"/>
    <s v="Direção Financeira"/>
    <s v="03.16.15"/>
    <x v="0"/>
    <x v="0"/>
    <x v="0"/>
    <x v="0"/>
    <x v="0"/>
    <x v="0"/>
    <x v="0"/>
    <x v="0"/>
    <x v="2"/>
    <s v="2024-02-09"/>
    <x v="0"/>
    <n v="15960"/>
    <x v="0"/>
    <m/>
    <x v="0"/>
    <m/>
    <x v="72"/>
    <n v="100393611"/>
    <x v="0"/>
    <x v="0"/>
    <s v="Direção Financeira"/>
    <s v="ORI"/>
    <x v="0"/>
    <m/>
    <x v="0"/>
    <x v="0"/>
    <x v="0"/>
    <x v="0"/>
    <x v="0"/>
    <x v="0"/>
    <x v="0"/>
    <x v="0"/>
    <x v="0"/>
    <x v="0"/>
    <x v="0"/>
    <s v="Direção Financeira"/>
    <x v="0"/>
    <x v="0"/>
    <x v="0"/>
    <x v="0"/>
    <x v="0"/>
    <x v="0"/>
    <x v="0"/>
    <x v="0"/>
    <x v="0"/>
    <x v="0"/>
    <x v="0"/>
    <x v="0"/>
    <s v="Pagamento referente a aquisição de peças para o conserto da viatura ST-27-RU, afetos as obras da CMSM, conforme anexo."/>
  </r>
  <r>
    <x v="0"/>
    <n v="0"/>
    <n v="0"/>
    <n v="0"/>
    <n v="467000"/>
    <x v="5006"/>
    <x v="0"/>
    <x v="0"/>
    <x v="0"/>
    <s v="01.25.04.22"/>
    <x v="7"/>
    <x v="3"/>
    <x v="3"/>
    <s v="Cultura"/>
    <s v="01.25.04"/>
    <s v="Cultura"/>
    <s v="01.25.04"/>
    <x v="4"/>
    <x v="0"/>
    <x v="2"/>
    <x v="2"/>
    <x v="0"/>
    <x v="1"/>
    <x v="0"/>
    <x v="0"/>
    <x v="2"/>
    <s v="2024-02-15"/>
    <x v="0"/>
    <n v="467000"/>
    <x v="0"/>
    <m/>
    <x v="0"/>
    <m/>
    <x v="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s artistas que atuaram no festival de música, conforme proposta em anexo."/>
  </r>
  <r>
    <x v="1"/>
    <n v="0"/>
    <n v="0"/>
    <n v="0"/>
    <n v="551325"/>
    <x v="5007"/>
    <x v="0"/>
    <x v="0"/>
    <x v="0"/>
    <s v="01.27.06.80"/>
    <x v="1"/>
    <x v="1"/>
    <x v="1"/>
    <s v="Requalificação Urbana e habitação"/>
    <s v="01.27.06"/>
    <s v="Requalificação Urbana e habitação"/>
    <s v="01.27.06"/>
    <x v="1"/>
    <x v="0"/>
    <x v="0"/>
    <x v="0"/>
    <x v="0"/>
    <x v="1"/>
    <x v="1"/>
    <x v="0"/>
    <x v="2"/>
    <s v="2024-02-19"/>
    <x v="0"/>
    <n v="551325"/>
    <x v="0"/>
    <m/>
    <x v="0"/>
    <m/>
    <x v="605"/>
    <n v="100479496"/>
    <x v="0"/>
    <x v="0"/>
    <s v="Requalificação Urbana de Veneza"/>
    <s v="ORI"/>
    <x v="0"/>
    <m/>
    <x v="0"/>
    <x v="0"/>
    <x v="0"/>
    <x v="0"/>
    <x v="0"/>
    <x v="0"/>
    <x v="0"/>
    <x v="0"/>
    <x v="0"/>
    <x v="0"/>
    <x v="0"/>
    <s v="Requalificação Urbana de Veneza"/>
    <x v="0"/>
    <x v="0"/>
    <x v="0"/>
    <x v="0"/>
    <x v="1"/>
    <x v="0"/>
    <x v="0"/>
    <x v="0"/>
    <x v="0"/>
    <x v="0"/>
    <x v="0"/>
    <x v="0"/>
    <s v="Pagamento referente a aquisição de porta maquina, conforme proposta em anexo."/>
  </r>
  <r>
    <x v="0"/>
    <n v="0"/>
    <n v="0"/>
    <n v="0"/>
    <n v="5000"/>
    <x v="5008"/>
    <x v="0"/>
    <x v="0"/>
    <x v="0"/>
    <s v="03.16.15"/>
    <x v="0"/>
    <x v="0"/>
    <x v="0"/>
    <s v="Direção Financeira"/>
    <s v="03.16.15"/>
    <s v="Direção Financeira"/>
    <s v="03.16.15"/>
    <x v="31"/>
    <x v="0"/>
    <x v="0"/>
    <x v="1"/>
    <x v="0"/>
    <x v="0"/>
    <x v="0"/>
    <x v="0"/>
    <x v="1"/>
    <s v="2024-03-13"/>
    <x v="0"/>
    <n v="5000"/>
    <x v="0"/>
    <m/>
    <x v="0"/>
    <m/>
    <x v="21"/>
    <n v="100391960"/>
    <x v="0"/>
    <x v="0"/>
    <s v="Direção Financeira"/>
    <s v="ORI"/>
    <x v="0"/>
    <m/>
    <x v="0"/>
    <x v="0"/>
    <x v="0"/>
    <x v="0"/>
    <x v="0"/>
    <x v="0"/>
    <x v="0"/>
    <x v="0"/>
    <x v="0"/>
    <x v="0"/>
    <x v="0"/>
    <s v="Direção Financeira"/>
    <x v="0"/>
    <x v="0"/>
    <x v="0"/>
    <x v="0"/>
    <x v="0"/>
    <x v="0"/>
    <x v="0"/>
    <x v="0"/>
    <x v="0"/>
    <x v="0"/>
    <x v="0"/>
    <x v="0"/>
    <s v="Pagamento a favor de CV Telecom, proveniente de recarga móvel, destinados aos serviços da Câmara, conforme anexo,"/>
  </r>
  <r>
    <x v="0"/>
    <n v="0"/>
    <n v="0"/>
    <n v="0"/>
    <n v="2475"/>
    <x v="5009"/>
    <x v="0"/>
    <x v="0"/>
    <x v="0"/>
    <s v="01.25.04.22"/>
    <x v="7"/>
    <x v="3"/>
    <x v="3"/>
    <s v="Cultura"/>
    <s v="01.25.04"/>
    <s v="Cultura"/>
    <s v="01.25.04"/>
    <x v="4"/>
    <x v="0"/>
    <x v="2"/>
    <x v="2"/>
    <x v="0"/>
    <x v="1"/>
    <x v="0"/>
    <x v="0"/>
    <x v="1"/>
    <s v="2024-03-13"/>
    <x v="0"/>
    <n v="2475"/>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a favor de Jeordânio Celestino Garcia, referente montagem de som para as atividade de lançamento do álbum de Naty Martins no evento stand up comedy realizado no dia 09 de março de 2024, conforme anexo. "/>
  </r>
  <r>
    <x v="0"/>
    <n v="0"/>
    <n v="0"/>
    <n v="0"/>
    <n v="14025"/>
    <x v="5009"/>
    <x v="0"/>
    <x v="0"/>
    <x v="0"/>
    <s v="01.25.04.22"/>
    <x v="7"/>
    <x v="3"/>
    <x v="3"/>
    <s v="Cultura"/>
    <s v="01.25.04"/>
    <s v="Cultura"/>
    <s v="01.25.04"/>
    <x v="4"/>
    <x v="0"/>
    <x v="2"/>
    <x v="2"/>
    <x v="0"/>
    <x v="1"/>
    <x v="0"/>
    <x v="0"/>
    <x v="1"/>
    <s v="2024-03-13"/>
    <x v="0"/>
    <n v="14025"/>
    <x v="0"/>
    <m/>
    <x v="0"/>
    <m/>
    <x v="307"/>
    <n v="10047685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Jeordânio Celestino Garcia, referente montagem de som para as atividade de lançamento do álbum de Naty Martins no evento stand up comedy realizado no dia 09 de março de 2024, conforme anexo. "/>
  </r>
  <r>
    <x v="0"/>
    <n v="0"/>
    <n v="0"/>
    <n v="0"/>
    <n v="4500"/>
    <x v="5010"/>
    <x v="0"/>
    <x v="1"/>
    <x v="0"/>
    <s v="03.03.10"/>
    <x v="8"/>
    <x v="0"/>
    <x v="4"/>
    <s v="Receitas Da Câmara"/>
    <s v="03.03.10"/>
    <s v="Receitas Da Câmara"/>
    <s v="03.03.10"/>
    <x v="11"/>
    <x v="0"/>
    <x v="0"/>
    <x v="5"/>
    <x v="0"/>
    <x v="0"/>
    <x v="2"/>
    <x v="0"/>
    <x v="1"/>
    <s v="2024-03-01"/>
    <x v="0"/>
    <n v="4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0"/>
    <x v="5011"/>
    <x v="0"/>
    <x v="1"/>
    <x v="0"/>
    <s v="03.03.10"/>
    <x v="8"/>
    <x v="0"/>
    <x v="4"/>
    <s v="Receitas Da Câmara"/>
    <s v="03.03.10"/>
    <s v="Receitas Da Câmara"/>
    <s v="03.03.10"/>
    <x v="8"/>
    <x v="0"/>
    <x v="3"/>
    <x v="3"/>
    <x v="0"/>
    <x v="0"/>
    <x v="2"/>
    <x v="0"/>
    <x v="1"/>
    <s v="2024-03-01"/>
    <x v="0"/>
    <n v="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5012"/>
    <x v="0"/>
    <x v="1"/>
    <x v="0"/>
    <s v="03.03.10"/>
    <x v="8"/>
    <x v="0"/>
    <x v="4"/>
    <s v="Receitas Da Câmara"/>
    <s v="03.03.10"/>
    <s v="Receitas Da Câmara"/>
    <s v="03.03.10"/>
    <x v="9"/>
    <x v="0"/>
    <x v="3"/>
    <x v="3"/>
    <x v="0"/>
    <x v="0"/>
    <x v="2"/>
    <x v="0"/>
    <x v="1"/>
    <s v="2024-03-01"/>
    <x v="0"/>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5013"/>
    <x v="0"/>
    <x v="1"/>
    <x v="0"/>
    <s v="03.03.10"/>
    <x v="8"/>
    <x v="0"/>
    <x v="4"/>
    <s v="Receitas Da Câmara"/>
    <s v="03.03.10"/>
    <s v="Receitas Da Câmara"/>
    <s v="03.03.10"/>
    <x v="42"/>
    <x v="0"/>
    <x v="3"/>
    <x v="3"/>
    <x v="0"/>
    <x v="0"/>
    <x v="2"/>
    <x v="0"/>
    <x v="1"/>
    <s v="2024-03-01"/>
    <x v="0"/>
    <n v="1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57500"/>
    <x v="5014"/>
    <x v="0"/>
    <x v="1"/>
    <x v="0"/>
    <s v="03.03.10"/>
    <x v="8"/>
    <x v="0"/>
    <x v="4"/>
    <s v="Receitas Da Câmara"/>
    <s v="03.03.10"/>
    <s v="Receitas Da Câmara"/>
    <s v="03.03.10"/>
    <x v="15"/>
    <x v="0"/>
    <x v="0"/>
    <x v="0"/>
    <x v="0"/>
    <x v="0"/>
    <x v="2"/>
    <x v="0"/>
    <x v="1"/>
    <s v="2024-03-01"/>
    <x v="0"/>
    <n v="157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60"/>
    <x v="5015"/>
    <x v="0"/>
    <x v="1"/>
    <x v="0"/>
    <s v="03.03.10"/>
    <x v="8"/>
    <x v="0"/>
    <x v="4"/>
    <s v="Receitas Da Câmara"/>
    <s v="03.03.10"/>
    <s v="Receitas Da Câmara"/>
    <s v="03.03.10"/>
    <x v="17"/>
    <x v="0"/>
    <x v="3"/>
    <x v="3"/>
    <x v="0"/>
    <x v="0"/>
    <x v="2"/>
    <x v="0"/>
    <x v="1"/>
    <s v="2024-03-01"/>
    <x v="0"/>
    <n v="9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40"/>
    <x v="5016"/>
    <x v="0"/>
    <x v="1"/>
    <x v="0"/>
    <s v="03.03.10"/>
    <x v="8"/>
    <x v="0"/>
    <x v="4"/>
    <s v="Receitas Da Câmara"/>
    <s v="03.03.10"/>
    <s v="Receitas Da Câmara"/>
    <s v="03.03.10"/>
    <x v="13"/>
    <x v="0"/>
    <x v="3"/>
    <x v="3"/>
    <x v="0"/>
    <x v="0"/>
    <x v="2"/>
    <x v="0"/>
    <x v="1"/>
    <s v="2024-03-01"/>
    <x v="0"/>
    <n v="3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252"/>
    <x v="5017"/>
    <x v="0"/>
    <x v="1"/>
    <x v="0"/>
    <s v="03.03.10"/>
    <x v="8"/>
    <x v="0"/>
    <x v="4"/>
    <s v="Receitas Da Câmara"/>
    <s v="03.03.10"/>
    <s v="Receitas Da Câmara"/>
    <s v="03.03.10"/>
    <x v="18"/>
    <x v="0"/>
    <x v="0"/>
    <x v="0"/>
    <x v="0"/>
    <x v="0"/>
    <x v="2"/>
    <x v="0"/>
    <x v="1"/>
    <s v="2024-03-01"/>
    <x v="0"/>
    <n v="2425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25"/>
    <x v="5018"/>
    <x v="0"/>
    <x v="1"/>
    <x v="0"/>
    <s v="03.03.10"/>
    <x v="8"/>
    <x v="0"/>
    <x v="4"/>
    <s v="Receitas Da Câmara"/>
    <s v="03.03.10"/>
    <s v="Receitas Da Câmara"/>
    <s v="03.03.10"/>
    <x v="10"/>
    <x v="0"/>
    <x v="3"/>
    <x v="3"/>
    <x v="0"/>
    <x v="0"/>
    <x v="2"/>
    <x v="0"/>
    <x v="1"/>
    <s v="2024-03-01"/>
    <x v="0"/>
    <n v="9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50"/>
    <x v="5019"/>
    <x v="0"/>
    <x v="1"/>
    <x v="0"/>
    <s v="03.03.10"/>
    <x v="8"/>
    <x v="0"/>
    <x v="4"/>
    <s v="Receitas Da Câmara"/>
    <s v="03.03.10"/>
    <s v="Receitas Da Câmara"/>
    <s v="03.03.10"/>
    <x v="10"/>
    <x v="0"/>
    <x v="3"/>
    <x v="3"/>
    <x v="0"/>
    <x v="0"/>
    <x v="2"/>
    <x v="0"/>
    <x v="1"/>
    <s v="2024-03-05"/>
    <x v="0"/>
    <n v="49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10"/>
    <x v="5020"/>
    <x v="0"/>
    <x v="1"/>
    <x v="0"/>
    <s v="03.03.10"/>
    <x v="8"/>
    <x v="0"/>
    <x v="4"/>
    <s v="Receitas Da Câmara"/>
    <s v="03.03.10"/>
    <s v="Receitas Da Câmara"/>
    <s v="03.03.10"/>
    <x v="13"/>
    <x v="0"/>
    <x v="3"/>
    <x v="3"/>
    <x v="0"/>
    <x v="0"/>
    <x v="2"/>
    <x v="0"/>
    <x v="1"/>
    <s v="2024-03-05"/>
    <x v="0"/>
    <n v="35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
    <x v="5021"/>
    <x v="0"/>
    <x v="1"/>
    <x v="0"/>
    <s v="03.03.10"/>
    <x v="8"/>
    <x v="0"/>
    <x v="4"/>
    <s v="Receitas Da Câmara"/>
    <s v="03.03.10"/>
    <s v="Receitas Da Câmara"/>
    <s v="03.03.10"/>
    <x v="8"/>
    <x v="0"/>
    <x v="3"/>
    <x v="3"/>
    <x v="0"/>
    <x v="0"/>
    <x v="2"/>
    <x v="0"/>
    <x v="1"/>
    <s v="2024-03-05"/>
    <x v="0"/>
    <n v="5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915"/>
    <x v="5022"/>
    <x v="0"/>
    <x v="1"/>
    <x v="0"/>
    <s v="03.03.10"/>
    <x v="8"/>
    <x v="0"/>
    <x v="4"/>
    <s v="Receitas Da Câmara"/>
    <s v="03.03.10"/>
    <s v="Receitas Da Câmara"/>
    <s v="03.03.10"/>
    <x v="9"/>
    <x v="0"/>
    <x v="3"/>
    <x v="3"/>
    <x v="0"/>
    <x v="0"/>
    <x v="2"/>
    <x v="0"/>
    <x v="1"/>
    <s v="2024-03-05"/>
    <x v="0"/>
    <n v="1291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28600"/>
    <x v="5023"/>
    <x v="0"/>
    <x v="1"/>
    <x v="0"/>
    <s v="03.03.10"/>
    <x v="8"/>
    <x v="0"/>
    <x v="4"/>
    <s v="Receitas Da Câmara"/>
    <s v="03.03.10"/>
    <s v="Receitas Da Câmara"/>
    <s v="03.03.10"/>
    <x v="15"/>
    <x v="0"/>
    <x v="0"/>
    <x v="0"/>
    <x v="0"/>
    <x v="0"/>
    <x v="2"/>
    <x v="0"/>
    <x v="1"/>
    <s v="2024-03-05"/>
    <x v="0"/>
    <n v="328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190"/>
    <x v="5024"/>
    <x v="0"/>
    <x v="1"/>
    <x v="0"/>
    <s v="03.03.10"/>
    <x v="8"/>
    <x v="0"/>
    <x v="4"/>
    <s v="Receitas Da Câmara"/>
    <s v="03.03.10"/>
    <s v="Receitas Da Câmara"/>
    <s v="03.03.10"/>
    <x v="42"/>
    <x v="0"/>
    <x v="3"/>
    <x v="3"/>
    <x v="0"/>
    <x v="0"/>
    <x v="2"/>
    <x v="0"/>
    <x v="1"/>
    <s v="2024-03-05"/>
    <x v="0"/>
    <n v="371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0"/>
    <x v="5025"/>
    <x v="0"/>
    <x v="1"/>
    <x v="0"/>
    <s v="03.03.10"/>
    <x v="8"/>
    <x v="0"/>
    <x v="4"/>
    <s v="Receitas Da Câmara"/>
    <s v="03.03.10"/>
    <s v="Receitas Da Câmara"/>
    <s v="03.03.10"/>
    <x v="11"/>
    <x v="0"/>
    <x v="0"/>
    <x v="5"/>
    <x v="0"/>
    <x v="0"/>
    <x v="2"/>
    <x v="0"/>
    <x v="1"/>
    <s v="2024-03-05"/>
    <x v="0"/>
    <n v="1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80"/>
    <x v="5026"/>
    <x v="0"/>
    <x v="1"/>
    <x v="0"/>
    <s v="03.03.10"/>
    <x v="8"/>
    <x v="0"/>
    <x v="4"/>
    <s v="Receitas Da Câmara"/>
    <s v="03.03.10"/>
    <s v="Receitas Da Câmara"/>
    <s v="03.03.10"/>
    <x v="6"/>
    <x v="0"/>
    <x v="3"/>
    <x v="3"/>
    <x v="0"/>
    <x v="0"/>
    <x v="2"/>
    <x v="0"/>
    <x v="1"/>
    <s v="2024-03-05"/>
    <x v="0"/>
    <n v="19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3735"/>
    <x v="5027"/>
    <x v="0"/>
    <x v="1"/>
    <x v="0"/>
    <s v="03.03.10"/>
    <x v="8"/>
    <x v="0"/>
    <x v="4"/>
    <s v="Receitas Da Câmara"/>
    <s v="03.03.10"/>
    <s v="Receitas Da Câmara"/>
    <s v="03.03.10"/>
    <x v="18"/>
    <x v="0"/>
    <x v="0"/>
    <x v="0"/>
    <x v="0"/>
    <x v="0"/>
    <x v="2"/>
    <x v="0"/>
    <x v="1"/>
    <s v="2024-03-05"/>
    <x v="0"/>
    <n v="1037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500"/>
    <x v="5028"/>
    <x v="0"/>
    <x v="1"/>
    <x v="0"/>
    <s v="03.03.10"/>
    <x v="8"/>
    <x v="0"/>
    <x v="4"/>
    <s v="Receitas Da Câmara"/>
    <s v="03.03.10"/>
    <s v="Receitas Da Câmara"/>
    <s v="03.03.10"/>
    <x v="17"/>
    <x v="0"/>
    <x v="3"/>
    <x v="3"/>
    <x v="0"/>
    <x v="0"/>
    <x v="2"/>
    <x v="0"/>
    <x v="1"/>
    <s v="2024-03-05"/>
    <x v="0"/>
    <n v="10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748"/>
    <x v="5029"/>
    <x v="0"/>
    <x v="1"/>
    <x v="0"/>
    <s v="03.03.10"/>
    <x v="8"/>
    <x v="0"/>
    <x v="4"/>
    <s v="Receitas Da Câmara"/>
    <s v="03.03.10"/>
    <s v="Receitas Da Câmara"/>
    <s v="03.03.10"/>
    <x v="6"/>
    <x v="0"/>
    <x v="3"/>
    <x v="3"/>
    <x v="0"/>
    <x v="0"/>
    <x v="2"/>
    <x v="0"/>
    <x v="1"/>
    <s v="2024-03-11"/>
    <x v="0"/>
    <n v="1774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5030"/>
    <x v="0"/>
    <x v="1"/>
    <x v="0"/>
    <s v="03.03.10"/>
    <x v="8"/>
    <x v="0"/>
    <x v="4"/>
    <s v="Receitas Da Câmara"/>
    <s v="03.03.10"/>
    <s v="Receitas Da Câmara"/>
    <s v="03.03.10"/>
    <x v="11"/>
    <x v="0"/>
    <x v="0"/>
    <x v="5"/>
    <x v="0"/>
    <x v="0"/>
    <x v="2"/>
    <x v="0"/>
    <x v="1"/>
    <s v="2024-03-11"/>
    <x v="0"/>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5031"/>
    <x v="0"/>
    <x v="1"/>
    <x v="0"/>
    <s v="03.03.10"/>
    <x v="8"/>
    <x v="0"/>
    <x v="4"/>
    <s v="Receitas Da Câmara"/>
    <s v="03.03.10"/>
    <s v="Receitas Da Câmara"/>
    <s v="03.03.10"/>
    <x v="9"/>
    <x v="0"/>
    <x v="3"/>
    <x v="3"/>
    <x v="0"/>
    <x v="0"/>
    <x v="2"/>
    <x v="0"/>
    <x v="1"/>
    <s v="2024-03-11"/>
    <x v="0"/>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5"/>
    <x v="5032"/>
    <x v="0"/>
    <x v="1"/>
    <x v="0"/>
    <s v="03.03.10"/>
    <x v="8"/>
    <x v="0"/>
    <x v="4"/>
    <s v="Receitas Da Câmara"/>
    <s v="03.03.10"/>
    <s v="Receitas Da Câmara"/>
    <s v="03.03.10"/>
    <x v="12"/>
    <x v="0"/>
    <x v="3"/>
    <x v="3"/>
    <x v="0"/>
    <x v="0"/>
    <x v="2"/>
    <x v="0"/>
    <x v="1"/>
    <s v="2024-03-11"/>
    <x v="0"/>
    <n v="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0"/>
    <x v="5033"/>
    <x v="0"/>
    <x v="1"/>
    <x v="0"/>
    <s v="03.03.10"/>
    <x v="8"/>
    <x v="0"/>
    <x v="4"/>
    <s v="Receitas Da Câmara"/>
    <s v="03.03.10"/>
    <s v="Receitas Da Câmara"/>
    <s v="03.03.10"/>
    <x v="17"/>
    <x v="0"/>
    <x v="3"/>
    <x v="3"/>
    <x v="0"/>
    <x v="0"/>
    <x v="2"/>
    <x v="0"/>
    <x v="1"/>
    <s v="2024-03-11"/>
    <x v="0"/>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800"/>
    <x v="5034"/>
    <x v="0"/>
    <x v="1"/>
    <x v="0"/>
    <s v="03.03.10"/>
    <x v="8"/>
    <x v="0"/>
    <x v="4"/>
    <s v="Receitas Da Câmara"/>
    <s v="03.03.10"/>
    <s v="Receitas Da Câmara"/>
    <s v="03.03.10"/>
    <x v="42"/>
    <x v="0"/>
    <x v="3"/>
    <x v="3"/>
    <x v="0"/>
    <x v="0"/>
    <x v="2"/>
    <x v="0"/>
    <x v="1"/>
    <s v="2024-03-11"/>
    <x v="0"/>
    <n v="1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5035"/>
    <x v="0"/>
    <x v="1"/>
    <x v="0"/>
    <s v="03.03.10"/>
    <x v="8"/>
    <x v="0"/>
    <x v="4"/>
    <s v="Receitas Da Câmara"/>
    <s v="03.03.10"/>
    <s v="Receitas Da Câmara"/>
    <s v="03.03.10"/>
    <x v="8"/>
    <x v="0"/>
    <x v="3"/>
    <x v="3"/>
    <x v="0"/>
    <x v="0"/>
    <x v="2"/>
    <x v="0"/>
    <x v="1"/>
    <s v="2024-03-11"/>
    <x v="0"/>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60"/>
    <x v="5036"/>
    <x v="0"/>
    <x v="1"/>
    <x v="0"/>
    <s v="03.03.10"/>
    <x v="8"/>
    <x v="0"/>
    <x v="4"/>
    <s v="Receitas Da Câmara"/>
    <s v="03.03.10"/>
    <s v="Receitas Da Câmara"/>
    <s v="03.03.10"/>
    <x v="10"/>
    <x v="0"/>
    <x v="3"/>
    <x v="3"/>
    <x v="0"/>
    <x v="0"/>
    <x v="2"/>
    <x v="0"/>
    <x v="1"/>
    <s v="2024-03-11"/>
    <x v="0"/>
    <n v="48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60"/>
    <x v="5037"/>
    <x v="0"/>
    <x v="1"/>
    <x v="0"/>
    <s v="03.03.10"/>
    <x v="8"/>
    <x v="0"/>
    <x v="4"/>
    <s v="Receitas Da Câmara"/>
    <s v="03.03.10"/>
    <s v="Receitas Da Câmara"/>
    <s v="03.03.10"/>
    <x v="13"/>
    <x v="0"/>
    <x v="3"/>
    <x v="3"/>
    <x v="0"/>
    <x v="0"/>
    <x v="2"/>
    <x v="0"/>
    <x v="1"/>
    <s v="2024-03-11"/>
    <x v="0"/>
    <n v="5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03"/>
    <x v="5038"/>
    <x v="0"/>
    <x v="1"/>
    <x v="0"/>
    <s v="03.03.10"/>
    <x v="8"/>
    <x v="0"/>
    <x v="4"/>
    <s v="Receitas Da Câmara"/>
    <s v="03.03.10"/>
    <s v="Receitas Da Câmara"/>
    <s v="03.03.10"/>
    <x v="18"/>
    <x v="0"/>
    <x v="0"/>
    <x v="0"/>
    <x v="0"/>
    <x v="0"/>
    <x v="2"/>
    <x v="0"/>
    <x v="1"/>
    <s v="2024-03-11"/>
    <x v="0"/>
    <n v="2600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5039"/>
    <x v="0"/>
    <x v="1"/>
    <x v="0"/>
    <s v="03.03.10"/>
    <x v="8"/>
    <x v="0"/>
    <x v="4"/>
    <s v="Receitas Da Câmara"/>
    <s v="03.03.10"/>
    <s v="Receitas Da Câmara"/>
    <s v="03.03.10"/>
    <x v="20"/>
    <x v="0"/>
    <x v="3"/>
    <x v="3"/>
    <x v="0"/>
    <x v="0"/>
    <x v="2"/>
    <x v="0"/>
    <x v="1"/>
    <s v="2024-03-11"/>
    <x v="0"/>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610"/>
    <x v="5040"/>
    <x v="0"/>
    <x v="1"/>
    <x v="0"/>
    <s v="03.03.10"/>
    <x v="8"/>
    <x v="0"/>
    <x v="4"/>
    <s v="Receitas Da Câmara"/>
    <s v="03.03.10"/>
    <s v="Receitas Da Câmara"/>
    <s v="03.03.10"/>
    <x v="10"/>
    <x v="0"/>
    <x v="3"/>
    <x v="3"/>
    <x v="0"/>
    <x v="0"/>
    <x v="2"/>
    <x v="0"/>
    <x v="1"/>
    <s v="2024-03-13"/>
    <x v="0"/>
    <n v="86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60"/>
    <x v="5041"/>
    <x v="0"/>
    <x v="1"/>
    <x v="0"/>
    <s v="03.03.10"/>
    <x v="8"/>
    <x v="0"/>
    <x v="4"/>
    <s v="Receitas Da Câmara"/>
    <s v="03.03.10"/>
    <s v="Receitas Da Câmara"/>
    <s v="03.03.10"/>
    <x v="6"/>
    <x v="0"/>
    <x v="3"/>
    <x v="3"/>
    <x v="0"/>
    <x v="0"/>
    <x v="2"/>
    <x v="0"/>
    <x v="1"/>
    <s v="2024-03-13"/>
    <x v="0"/>
    <n v="30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00"/>
    <x v="5042"/>
    <x v="0"/>
    <x v="1"/>
    <x v="0"/>
    <s v="03.03.10"/>
    <x v="8"/>
    <x v="0"/>
    <x v="4"/>
    <s v="Receitas Da Câmara"/>
    <s v="03.03.10"/>
    <s v="Receitas Da Câmara"/>
    <s v="03.03.10"/>
    <x v="42"/>
    <x v="0"/>
    <x v="3"/>
    <x v="3"/>
    <x v="0"/>
    <x v="0"/>
    <x v="2"/>
    <x v="0"/>
    <x v="1"/>
    <s v="2024-03-13"/>
    <x v="0"/>
    <n v="5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50"/>
    <x v="5043"/>
    <x v="0"/>
    <x v="1"/>
    <x v="0"/>
    <s v="03.03.10"/>
    <x v="8"/>
    <x v="0"/>
    <x v="4"/>
    <s v="Receitas Da Câmara"/>
    <s v="03.03.10"/>
    <s v="Receitas Da Câmara"/>
    <s v="03.03.10"/>
    <x v="17"/>
    <x v="0"/>
    <x v="3"/>
    <x v="3"/>
    <x v="0"/>
    <x v="0"/>
    <x v="2"/>
    <x v="0"/>
    <x v="1"/>
    <s v="2024-03-13"/>
    <x v="0"/>
    <n v="3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3"/>
    <x v="5044"/>
    <x v="0"/>
    <x v="1"/>
    <x v="0"/>
    <s v="03.03.10"/>
    <x v="8"/>
    <x v="0"/>
    <x v="4"/>
    <s v="Receitas Da Câmara"/>
    <s v="03.03.10"/>
    <s v="Receitas Da Câmara"/>
    <s v="03.03.10"/>
    <x v="25"/>
    <x v="0"/>
    <x v="3"/>
    <x v="3"/>
    <x v="0"/>
    <x v="0"/>
    <x v="2"/>
    <x v="0"/>
    <x v="1"/>
    <s v="2024-03-13"/>
    <x v="0"/>
    <n v="24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900"/>
    <x v="5045"/>
    <x v="0"/>
    <x v="1"/>
    <x v="0"/>
    <s v="03.03.10"/>
    <x v="8"/>
    <x v="0"/>
    <x v="4"/>
    <s v="Receitas Da Câmara"/>
    <s v="03.03.10"/>
    <s v="Receitas Da Câmara"/>
    <s v="03.03.10"/>
    <x v="11"/>
    <x v="0"/>
    <x v="0"/>
    <x v="5"/>
    <x v="0"/>
    <x v="0"/>
    <x v="2"/>
    <x v="0"/>
    <x v="1"/>
    <s v="2024-03-13"/>
    <x v="0"/>
    <n v="12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842"/>
    <x v="5046"/>
    <x v="0"/>
    <x v="1"/>
    <x v="0"/>
    <s v="03.03.10"/>
    <x v="8"/>
    <x v="0"/>
    <x v="4"/>
    <s v="Receitas Da Câmara"/>
    <s v="03.03.10"/>
    <s v="Receitas Da Câmara"/>
    <s v="03.03.10"/>
    <x v="18"/>
    <x v="0"/>
    <x v="0"/>
    <x v="0"/>
    <x v="0"/>
    <x v="0"/>
    <x v="2"/>
    <x v="0"/>
    <x v="1"/>
    <s v="2024-03-13"/>
    <x v="0"/>
    <n v="3884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5047"/>
    <x v="0"/>
    <x v="1"/>
    <x v="0"/>
    <s v="03.03.10"/>
    <x v="8"/>
    <x v="0"/>
    <x v="4"/>
    <s v="Receitas Da Câmara"/>
    <s v="03.03.10"/>
    <s v="Receitas Da Câmara"/>
    <s v="03.03.10"/>
    <x v="21"/>
    <x v="0"/>
    <x v="3"/>
    <x v="3"/>
    <x v="0"/>
    <x v="0"/>
    <x v="2"/>
    <x v="0"/>
    <x v="1"/>
    <s v="2024-03-13"/>
    <x v="0"/>
    <n v="4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50000"/>
    <x v="5048"/>
    <x v="0"/>
    <x v="1"/>
    <x v="0"/>
    <s v="03.03.10"/>
    <x v="8"/>
    <x v="0"/>
    <x v="4"/>
    <s v="Receitas Da Câmara"/>
    <s v="03.03.10"/>
    <s v="Receitas Da Câmara"/>
    <s v="03.03.10"/>
    <x v="15"/>
    <x v="0"/>
    <x v="0"/>
    <x v="0"/>
    <x v="0"/>
    <x v="0"/>
    <x v="2"/>
    <x v="0"/>
    <x v="1"/>
    <s v="2024-03-13"/>
    <x v="0"/>
    <n v="1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5049"/>
    <x v="0"/>
    <x v="1"/>
    <x v="0"/>
    <s v="03.03.10"/>
    <x v="8"/>
    <x v="0"/>
    <x v="4"/>
    <s v="Receitas Da Câmara"/>
    <s v="03.03.10"/>
    <s v="Receitas Da Câmara"/>
    <s v="03.03.10"/>
    <x v="8"/>
    <x v="0"/>
    <x v="3"/>
    <x v="3"/>
    <x v="0"/>
    <x v="0"/>
    <x v="2"/>
    <x v="0"/>
    <x v="1"/>
    <s v="2024-03-13"/>
    <x v="0"/>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10"/>
    <x v="5050"/>
    <x v="0"/>
    <x v="1"/>
    <x v="0"/>
    <s v="03.03.10"/>
    <x v="8"/>
    <x v="0"/>
    <x v="4"/>
    <s v="Receitas Da Câmara"/>
    <s v="03.03.10"/>
    <s v="Receitas Da Câmara"/>
    <s v="03.03.10"/>
    <x v="13"/>
    <x v="0"/>
    <x v="3"/>
    <x v="3"/>
    <x v="0"/>
    <x v="0"/>
    <x v="2"/>
    <x v="0"/>
    <x v="1"/>
    <s v="2024-03-13"/>
    <x v="0"/>
    <n v="33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5051"/>
    <x v="0"/>
    <x v="1"/>
    <x v="0"/>
    <s v="03.03.10"/>
    <x v="8"/>
    <x v="0"/>
    <x v="4"/>
    <s v="Receitas Da Câmara"/>
    <s v="03.03.10"/>
    <s v="Receitas Da Câmara"/>
    <s v="03.03.10"/>
    <x v="20"/>
    <x v="0"/>
    <x v="3"/>
    <x v="3"/>
    <x v="0"/>
    <x v="0"/>
    <x v="2"/>
    <x v="0"/>
    <x v="1"/>
    <s v="2024-03-13"/>
    <x v="0"/>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40"/>
    <x v="5052"/>
    <x v="0"/>
    <x v="1"/>
    <x v="0"/>
    <s v="03.03.10"/>
    <x v="8"/>
    <x v="0"/>
    <x v="4"/>
    <s v="Receitas Da Câmara"/>
    <s v="03.03.10"/>
    <s v="Receitas Da Câmara"/>
    <s v="03.03.10"/>
    <x v="13"/>
    <x v="0"/>
    <x v="3"/>
    <x v="3"/>
    <x v="0"/>
    <x v="0"/>
    <x v="2"/>
    <x v="0"/>
    <x v="1"/>
    <s v="2024-03-15"/>
    <x v="0"/>
    <n v="30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5053"/>
    <x v="0"/>
    <x v="1"/>
    <x v="0"/>
    <s v="03.03.10"/>
    <x v="8"/>
    <x v="0"/>
    <x v="4"/>
    <s v="Receitas Da Câmara"/>
    <s v="03.03.10"/>
    <s v="Receitas Da Câmara"/>
    <s v="03.03.10"/>
    <x v="14"/>
    <x v="0"/>
    <x v="3"/>
    <x v="3"/>
    <x v="0"/>
    <x v="0"/>
    <x v="2"/>
    <x v="0"/>
    <x v="1"/>
    <s v="2024-03-15"/>
    <x v="0"/>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
    <x v="5054"/>
    <x v="0"/>
    <x v="1"/>
    <x v="0"/>
    <s v="03.03.10"/>
    <x v="8"/>
    <x v="0"/>
    <x v="4"/>
    <s v="Receitas Da Câmara"/>
    <s v="03.03.10"/>
    <s v="Receitas Da Câmara"/>
    <s v="03.03.10"/>
    <x v="8"/>
    <x v="0"/>
    <x v="3"/>
    <x v="3"/>
    <x v="0"/>
    <x v="0"/>
    <x v="2"/>
    <x v="0"/>
    <x v="1"/>
    <s v="2024-03-15"/>
    <x v="0"/>
    <n v="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315.5"/>
    <x v="5055"/>
    <x v="0"/>
    <x v="1"/>
    <x v="0"/>
    <s v="03.03.10"/>
    <x v="8"/>
    <x v="0"/>
    <x v="4"/>
    <s v="Receitas Da Câmara"/>
    <s v="03.03.10"/>
    <s v="Receitas Da Câmara"/>
    <s v="03.03.10"/>
    <x v="18"/>
    <x v="0"/>
    <x v="0"/>
    <x v="0"/>
    <x v="0"/>
    <x v="0"/>
    <x v="2"/>
    <x v="0"/>
    <x v="1"/>
    <s v="2024-03-15"/>
    <x v="0"/>
    <n v="15315.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5056"/>
    <x v="0"/>
    <x v="1"/>
    <x v="0"/>
    <s v="03.03.10"/>
    <x v="8"/>
    <x v="0"/>
    <x v="4"/>
    <s v="Receitas Da Câmara"/>
    <s v="03.03.10"/>
    <s v="Receitas Da Câmara"/>
    <s v="03.03.10"/>
    <x v="16"/>
    <x v="0"/>
    <x v="0"/>
    <x v="5"/>
    <x v="0"/>
    <x v="0"/>
    <x v="2"/>
    <x v="0"/>
    <x v="1"/>
    <s v="2024-03-15"/>
    <x v="0"/>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5057"/>
    <x v="0"/>
    <x v="1"/>
    <x v="0"/>
    <s v="03.03.10"/>
    <x v="8"/>
    <x v="0"/>
    <x v="4"/>
    <s v="Receitas Da Câmara"/>
    <s v="03.03.10"/>
    <s v="Receitas Da Câmara"/>
    <s v="03.03.10"/>
    <x v="42"/>
    <x v="0"/>
    <x v="3"/>
    <x v="3"/>
    <x v="0"/>
    <x v="0"/>
    <x v="2"/>
    <x v="0"/>
    <x v="1"/>
    <s v="2024-03-15"/>
    <x v="0"/>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25"/>
    <x v="5058"/>
    <x v="0"/>
    <x v="1"/>
    <x v="0"/>
    <s v="03.03.10"/>
    <x v="8"/>
    <x v="0"/>
    <x v="4"/>
    <s v="Receitas Da Câmara"/>
    <s v="03.03.10"/>
    <s v="Receitas Da Câmara"/>
    <s v="03.03.10"/>
    <x v="10"/>
    <x v="0"/>
    <x v="3"/>
    <x v="3"/>
    <x v="0"/>
    <x v="0"/>
    <x v="2"/>
    <x v="0"/>
    <x v="1"/>
    <s v="2024-03-15"/>
    <x v="0"/>
    <n v="33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3"/>
    <x v="5059"/>
    <x v="0"/>
    <x v="1"/>
    <x v="0"/>
    <s v="03.03.10"/>
    <x v="8"/>
    <x v="0"/>
    <x v="4"/>
    <s v="Receitas Da Câmara"/>
    <s v="03.03.10"/>
    <s v="Receitas Da Câmara"/>
    <s v="03.03.10"/>
    <x v="25"/>
    <x v="0"/>
    <x v="3"/>
    <x v="3"/>
    <x v="0"/>
    <x v="0"/>
    <x v="2"/>
    <x v="0"/>
    <x v="1"/>
    <s v="2024-03-15"/>
    <x v="0"/>
    <n v="24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400"/>
    <x v="5060"/>
    <x v="0"/>
    <x v="1"/>
    <x v="0"/>
    <s v="03.03.10"/>
    <x v="8"/>
    <x v="0"/>
    <x v="4"/>
    <s v="Receitas Da Câmara"/>
    <s v="03.03.10"/>
    <s v="Receitas Da Câmara"/>
    <s v="03.03.10"/>
    <x v="11"/>
    <x v="0"/>
    <x v="0"/>
    <x v="5"/>
    <x v="0"/>
    <x v="0"/>
    <x v="2"/>
    <x v="0"/>
    <x v="1"/>
    <s v="2024-03-15"/>
    <x v="0"/>
    <n v="16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
    <x v="5061"/>
    <x v="0"/>
    <x v="1"/>
    <x v="0"/>
    <s v="03.03.10"/>
    <x v="8"/>
    <x v="0"/>
    <x v="4"/>
    <s v="Receitas Da Câmara"/>
    <s v="03.03.10"/>
    <s v="Receitas Da Câmara"/>
    <s v="03.03.10"/>
    <x v="17"/>
    <x v="0"/>
    <x v="3"/>
    <x v="3"/>
    <x v="0"/>
    <x v="0"/>
    <x v="2"/>
    <x v="0"/>
    <x v="1"/>
    <s v="2024-03-15"/>
    <x v="0"/>
    <n v="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10"/>
    <x v="5062"/>
    <x v="0"/>
    <x v="1"/>
    <x v="0"/>
    <s v="03.03.10"/>
    <x v="8"/>
    <x v="0"/>
    <x v="4"/>
    <s v="Receitas Da Câmara"/>
    <s v="03.03.10"/>
    <s v="Receitas Da Câmara"/>
    <s v="03.03.10"/>
    <x v="6"/>
    <x v="0"/>
    <x v="3"/>
    <x v="3"/>
    <x v="0"/>
    <x v="0"/>
    <x v="2"/>
    <x v="0"/>
    <x v="1"/>
    <s v="2024-03-15"/>
    <x v="0"/>
    <n v="23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5063"/>
    <x v="0"/>
    <x v="1"/>
    <x v="0"/>
    <s v="03.03.10"/>
    <x v="8"/>
    <x v="0"/>
    <x v="4"/>
    <s v="Receitas Da Câmara"/>
    <s v="03.03.10"/>
    <s v="Receitas Da Câmara"/>
    <s v="03.03.10"/>
    <x v="19"/>
    <x v="0"/>
    <x v="3"/>
    <x v="6"/>
    <x v="0"/>
    <x v="0"/>
    <x v="2"/>
    <x v="0"/>
    <x v="1"/>
    <s v="2024-03-15"/>
    <x v="0"/>
    <n v="2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90050"/>
    <x v="5064"/>
    <x v="0"/>
    <x v="0"/>
    <x v="0"/>
    <s v="01.27.06.42"/>
    <x v="22"/>
    <x v="1"/>
    <x v="1"/>
    <s v="Requalificação Urbana e habitação"/>
    <s v="01.27.06"/>
    <s v="Requalificação Urbana e habitação"/>
    <s v="01.27.06"/>
    <x v="1"/>
    <x v="0"/>
    <x v="0"/>
    <x v="0"/>
    <x v="0"/>
    <x v="1"/>
    <x v="1"/>
    <x v="0"/>
    <x v="1"/>
    <s v="2024-03-21"/>
    <x v="0"/>
    <n v="90050"/>
    <x v="0"/>
    <m/>
    <x v="0"/>
    <m/>
    <x v="132"/>
    <n v="100479520"/>
    <x v="0"/>
    <x v="0"/>
    <s v="Manutenção do Estádio Municipal/Campos Futebol 11"/>
    <s v="ORI"/>
    <x v="0"/>
    <s v="MCF"/>
    <x v="0"/>
    <x v="0"/>
    <x v="0"/>
    <x v="0"/>
    <x v="0"/>
    <x v="0"/>
    <x v="0"/>
    <x v="0"/>
    <x v="0"/>
    <x v="0"/>
    <x v="0"/>
    <s v="Manutenção do Estádio Municipal/Campos Futebol 11"/>
    <x v="0"/>
    <x v="0"/>
    <x v="0"/>
    <x v="0"/>
    <x v="1"/>
    <x v="0"/>
    <x v="0"/>
    <x v="0"/>
    <x v="0"/>
    <x v="0"/>
    <x v="0"/>
    <x v="0"/>
    <s v="Pagamento 50% da proposta a favor da oficina Auto Nautica Zeca &amp; Nutcha LDA, para a aquisição de serviço de reparação e manutenção do Estádio Municipal de Veneza, conforme anexo."/>
  </r>
  <r>
    <x v="0"/>
    <n v="0"/>
    <n v="0"/>
    <n v="0"/>
    <n v="250000"/>
    <x v="5065"/>
    <x v="0"/>
    <x v="1"/>
    <x v="0"/>
    <s v="03.03.10"/>
    <x v="8"/>
    <x v="0"/>
    <x v="4"/>
    <s v="Receitas Da Câmara"/>
    <s v="03.03.10"/>
    <s v="Receitas Da Câmara"/>
    <s v="03.03.10"/>
    <x v="24"/>
    <x v="0"/>
    <x v="3"/>
    <x v="6"/>
    <x v="0"/>
    <x v="0"/>
    <x v="2"/>
    <x v="0"/>
    <x v="2"/>
    <s v="2024-02-16"/>
    <x v="0"/>
    <n v="250000"/>
    <x v="0"/>
    <m/>
    <x v="0"/>
    <m/>
    <x v="6"/>
    <n v="100474914"/>
    <x v="0"/>
    <x v="0"/>
    <s v="Receitas Da Câmara"/>
    <s v="EXT"/>
    <x v="0"/>
    <s v="RDC"/>
    <x v="0"/>
    <x v="0"/>
    <x v="0"/>
    <x v="0"/>
    <x v="0"/>
    <x v="0"/>
    <x v="0"/>
    <x v="0"/>
    <x v="0"/>
    <x v="0"/>
    <x v="0"/>
    <s v="Receitas Da Câmara"/>
    <x v="0"/>
    <x v="0"/>
    <x v="0"/>
    <x v="0"/>
    <x v="0"/>
    <x v="0"/>
    <x v="0"/>
    <x v="0"/>
    <x v="0"/>
    <x v="0"/>
    <x v="0"/>
    <x v="0"/>
    <s v="Recebimento de cv Telecom, conforme anexo."/>
  </r>
  <r>
    <x v="0"/>
    <n v="0"/>
    <n v="0"/>
    <n v="0"/>
    <n v="7763"/>
    <x v="5066"/>
    <x v="0"/>
    <x v="0"/>
    <x v="0"/>
    <s v="03.16.15"/>
    <x v="0"/>
    <x v="0"/>
    <x v="0"/>
    <s v="Direção Financeira"/>
    <s v="03.16.15"/>
    <s v="Direção Financeira"/>
    <s v="03.16.15"/>
    <x v="77"/>
    <x v="0"/>
    <x v="0"/>
    <x v="0"/>
    <x v="0"/>
    <x v="0"/>
    <x v="0"/>
    <x v="0"/>
    <x v="6"/>
    <s v="2024-04-05"/>
    <x v="1"/>
    <n v="7763"/>
    <x v="0"/>
    <m/>
    <x v="0"/>
    <m/>
    <x v="606"/>
    <n v="100401672"/>
    <x v="0"/>
    <x v="0"/>
    <s v="Direção Financeira"/>
    <s v="ORI"/>
    <x v="0"/>
    <m/>
    <x v="0"/>
    <x v="0"/>
    <x v="0"/>
    <x v="0"/>
    <x v="0"/>
    <x v="0"/>
    <x v="0"/>
    <x v="0"/>
    <x v="0"/>
    <x v="0"/>
    <x v="0"/>
    <s v="Direção Financeira"/>
    <x v="0"/>
    <x v="0"/>
    <x v="0"/>
    <x v="0"/>
    <x v="0"/>
    <x v="0"/>
    <x v="0"/>
    <x v="0"/>
    <x v="0"/>
    <x v="0"/>
    <x v="0"/>
    <x v="0"/>
    <s v="Pagamento referente a aquisição de 9 par de equipamento de jogo para a prática de educação física no âmbito da formação da Polícia Municipal de São Miguel, conforme anexo."/>
  </r>
  <r>
    <x v="0"/>
    <n v="0"/>
    <n v="0"/>
    <n v="0"/>
    <n v="461154"/>
    <x v="5067"/>
    <x v="0"/>
    <x v="0"/>
    <x v="0"/>
    <s v="01.27.04.03"/>
    <x v="4"/>
    <x v="1"/>
    <x v="1"/>
    <s v="Infra-Estruturas e Transportes"/>
    <s v="01.27.04"/>
    <s v="Infra-Estruturas e Transportes"/>
    <s v="01.27.04"/>
    <x v="4"/>
    <x v="0"/>
    <x v="2"/>
    <x v="2"/>
    <x v="0"/>
    <x v="1"/>
    <x v="0"/>
    <x v="0"/>
    <x v="6"/>
    <s v="2024-04-25"/>
    <x v="1"/>
    <n v="461154"/>
    <x v="0"/>
    <m/>
    <x v="0"/>
    <m/>
    <x v="6"/>
    <n v="100474914"/>
    <x v="0"/>
    <x v="0"/>
    <s v="Plano de emergencia da epoca de chuvas"/>
    <s v="ORI"/>
    <x v="0"/>
    <m/>
    <x v="0"/>
    <x v="0"/>
    <x v="0"/>
    <x v="0"/>
    <x v="0"/>
    <x v="0"/>
    <x v="0"/>
    <x v="0"/>
    <x v="0"/>
    <x v="0"/>
    <x v="0"/>
    <s v="Plano de emergencia da epoca de chuvas"/>
    <x v="0"/>
    <x v="0"/>
    <x v="0"/>
    <x v="0"/>
    <x v="1"/>
    <x v="0"/>
    <x v="0"/>
    <x v="0"/>
    <x v="0"/>
    <x v="0"/>
    <x v="0"/>
    <x v="0"/>
    <s v="Pagamento de trabalhos realizado no âmbito do plano de Emergência da Época da Chuva, durante o mês de abril de 2024, conforme anexo."/>
  </r>
  <r>
    <x v="1"/>
    <n v="0"/>
    <n v="0"/>
    <n v="0"/>
    <n v="147488"/>
    <x v="5068"/>
    <x v="0"/>
    <x v="0"/>
    <x v="0"/>
    <s v="01.27.06.80"/>
    <x v="1"/>
    <x v="1"/>
    <x v="1"/>
    <s v="Requalificação Urbana e habitação"/>
    <s v="01.27.06"/>
    <s v="Requalificação Urbana e habitação"/>
    <s v="01.27.06"/>
    <x v="1"/>
    <x v="0"/>
    <x v="0"/>
    <x v="0"/>
    <x v="0"/>
    <x v="1"/>
    <x v="1"/>
    <x v="0"/>
    <x v="6"/>
    <s v="2024-04-26"/>
    <x v="1"/>
    <n v="147488"/>
    <x v="0"/>
    <m/>
    <x v="0"/>
    <m/>
    <x v="85"/>
    <n v="100389549"/>
    <x v="0"/>
    <x v="0"/>
    <s v="Requalificação Urbana de Veneza"/>
    <s v="ORI"/>
    <x v="0"/>
    <m/>
    <x v="0"/>
    <x v="0"/>
    <x v="0"/>
    <x v="0"/>
    <x v="0"/>
    <x v="0"/>
    <x v="0"/>
    <x v="0"/>
    <x v="0"/>
    <x v="0"/>
    <x v="0"/>
    <s v="Requalificação Urbana de Veneza"/>
    <x v="0"/>
    <x v="0"/>
    <x v="0"/>
    <x v="0"/>
    <x v="1"/>
    <x v="0"/>
    <x v="0"/>
    <x v="0"/>
    <x v="0"/>
    <x v="0"/>
    <x v="0"/>
    <x v="0"/>
    <s v="Pagamento referente a aquisição de chapas para a confeção de bases de postes para iluminação no âmbito da requalificação urbana e ambiental de praia de Veneza, conforme anexo."/>
  </r>
  <r>
    <x v="0"/>
    <n v="0"/>
    <n v="0"/>
    <n v="0"/>
    <n v="3375"/>
    <x v="5069"/>
    <x v="0"/>
    <x v="0"/>
    <x v="0"/>
    <s v="01.25.04.22"/>
    <x v="7"/>
    <x v="3"/>
    <x v="3"/>
    <s v="Cultura"/>
    <s v="01.25.04"/>
    <s v="Cultura"/>
    <s v="01.25.04"/>
    <x v="4"/>
    <x v="0"/>
    <x v="2"/>
    <x v="2"/>
    <x v="0"/>
    <x v="1"/>
    <x v="0"/>
    <x v="0"/>
    <x v="3"/>
    <s v="2024-05-15"/>
    <x v="1"/>
    <n v="3375"/>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referente a aluguer de som no evento tarde cultural realizado em ribeira de São Miguel, em comemoração da festa romaria local (São Miguel Arcanjo), conforme anexo."/>
  </r>
  <r>
    <x v="0"/>
    <n v="0"/>
    <n v="0"/>
    <n v="0"/>
    <n v="19125"/>
    <x v="5069"/>
    <x v="0"/>
    <x v="0"/>
    <x v="0"/>
    <s v="01.25.04.22"/>
    <x v="7"/>
    <x v="3"/>
    <x v="3"/>
    <s v="Cultura"/>
    <s v="01.25.04"/>
    <s v="Cultura"/>
    <s v="01.25.04"/>
    <x v="4"/>
    <x v="0"/>
    <x v="2"/>
    <x v="2"/>
    <x v="0"/>
    <x v="1"/>
    <x v="0"/>
    <x v="0"/>
    <x v="3"/>
    <s v="2024-05-15"/>
    <x v="1"/>
    <n v="19125"/>
    <x v="0"/>
    <m/>
    <x v="0"/>
    <m/>
    <x v="607"/>
    <n v="100479639"/>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luguer de som no evento tarde cultural realizado em ribeira de São Miguel, em comemoração da festa romaria local (São Miguel Arcanjo), conforme anexo."/>
  </r>
  <r>
    <x v="0"/>
    <n v="0"/>
    <n v="0"/>
    <n v="0"/>
    <n v="8000"/>
    <x v="5070"/>
    <x v="0"/>
    <x v="0"/>
    <x v="0"/>
    <s v="01.25.04.22"/>
    <x v="7"/>
    <x v="3"/>
    <x v="3"/>
    <s v="Cultura"/>
    <s v="01.25.04"/>
    <s v="Cultura"/>
    <s v="01.25.04"/>
    <x v="4"/>
    <x v="0"/>
    <x v="2"/>
    <x v="2"/>
    <x v="0"/>
    <x v="1"/>
    <x v="0"/>
    <x v="0"/>
    <x v="4"/>
    <s v="2024-06-21"/>
    <x v="1"/>
    <n v="8000"/>
    <x v="0"/>
    <m/>
    <x v="0"/>
    <m/>
    <x v="168"/>
    <n v="10047896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José Almeida Carpintaria, Comercio &amp; Mercearia. referente ao deslocação feita com grupo de batucadeiras Filhos de varanda N Ribeira de São Miguel, conforme anexo."/>
  </r>
  <r>
    <x v="0"/>
    <n v="0"/>
    <n v="0"/>
    <n v="0"/>
    <n v="7949"/>
    <x v="5071"/>
    <x v="0"/>
    <x v="1"/>
    <x v="0"/>
    <s v="03.03.10"/>
    <x v="8"/>
    <x v="0"/>
    <x v="4"/>
    <s v="Receitas Da Câmara"/>
    <s v="03.03.10"/>
    <s v="Receitas Da Câmara"/>
    <s v="03.03.10"/>
    <x v="9"/>
    <x v="0"/>
    <x v="3"/>
    <x v="3"/>
    <x v="0"/>
    <x v="0"/>
    <x v="2"/>
    <x v="0"/>
    <x v="4"/>
    <s v="2024-06-25"/>
    <x v="1"/>
    <n v="7949"/>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110"/>
    <x v="5072"/>
    <x v="0"/>
    <x v="1"/>
    <x v="0"/>
    <s v="03.03.10"/>
    <x v="8"/>
    <x v="0"/>
    <x v="4"/>
    <s v="Receitas Da Câmara"/>
    <s v="03.03.10"/>
    <s v="Receitas Da Câmara"/>
    <s v="03.03.10"/>
    <x v="17"/>
    <x v="0"/>
    <x v="3"/>
    <x v="3"/>
    <x v="0"/>
    <x v="0"/>
    <x v="2"/>
    <x v="0"/>
    <x v="4"/>
    <s v="2024-06-25"/>
    <x v="1"/>
    <n v="41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582"/>
    <x v="5073"/>
    <x v="0"/>
    <x v="1"/>
    <x v="0"/>
    <s v="03.03.10"/>
    <x v="8"/>
    <x v="0"/>
    <x v="4"/>
    <s v="Receitas Da Câmara"/>
    <s v="03.03.10"/>
    <s v="Receitas Da Câmara"/>
    <s v="03.03.10"/>
    <x v="18"/>
    <x v="0"/>
    <x v="0"/>
    <x v="0"/>
    <x v="0"/>
    <x v="0"/>
    <x v="2"/>
    <x v="0"/>
    <x v="4"/>
    <s v="2024-06-25"/>
    <x v="1"/>
    <n v="4158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5074"/>
    <x v="0"/>
    <x v="1"/>
    <x v="0"/>
    <s v="03.03.10"/>
    <x v="8"/>
    <x v="0"/>
    <x v="4"/>
    <s v="Receitas Da Câmara"/>
    <s v="03.03.10"/>
    <s v="Receitas Da Câmara"/>
    <s v="03.03.10"/>
    <x v="16"/>
    <x v="0"/>
    <x v="0"/>
    <x v="5"/>
    <x v="0"/>
    <x v="0"/>
    <x v="2"/>
    <x v="0"/>
    <x v="4"/>
    <s v="2024-06-25"/>
    <x v="1"/>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5075"/>
    <x v="0"/>
    <x v="1"/>
    <x v="0"/>
    <s v="03.03.10"/>
    <x v="8"/>
    <x v="0"/>
    <x v="4"/>
    <s v="Receitas Da Câmara"/>
    <s v="03.03.10"/>
    <s v="Receitas Da Câmara"/>
    <s v="03.03.10"/>
    <x v="8"/>
    <x v="0"/>
    <x v="3"/>
    <x v="3"/>
    <x v="0"/>
    <x v="0"/>
    <x v="2"/>
    <x v="0"/>
    <x v="4"/>
    <s v="2024-06-25"/>
    <x v="1"/>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20"/>
    <x v="5076"/>
    <x v="0"/>
    <x v="1"/>
    <x v="0"/>
    <s v="03.03.10"/>
    <x v="8"/>
    <x v="0"/>
    <x v="4"/>
    <s v="Receitas Da Câmara"/>
    <s v="03.03.10"/>
    <s v="Receitas Da Câmara"/>
    <s v="03.03.10"/>
    <x v="13"/>
    <x v="0"/>
    <x v="3"/>
    <x v="3"/>
    <x v="0"/>
    <x v="0"/>
    <x v="2"/>
    <x v="0"/>
    <x v="4"/>
    <s v="2024-06-25"/>
    <x v="1"/>
    <n v="2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05"/>
    <x v="5077"/>
    <x v="0"/>
    <x v="1"/>
    <x v="0"/>
    <s v="03.03.10"/>
    <x v="8"/>
    <x v="0"/>
    <x v="4"/>
    <s v="Receitas Da Câmara"/>
    <s v="03.03.10"/>
    <s v="Receitas Da Câmara"/>
    <s v="03.03.10"/>
    <x v="10"/>
    <x v="0"/>
    <x v="3"/>
    <x v="3"/>
    <x v="0"/>
    <x v="0"/>
    <x v="2"/>
    <x v="0"/>
    <x v="4"/>
    <s v="2024-06-25"/>
    <x v="1"/>
    <n v="59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00"/>
    <x v="5078"/>
    <x v="0"/>
    <x v="1"/>
    <x v="0"/>
    <s v="03.03.10"/>
    <x v="8"/>
    <x v="0"/>
    <x v="4"/>
    <s v="Receitas Da Câmara"/>
    <s v="03.03.10"/>
    <s v="Receitas Da Câmara"/>
    <s v="03.03.10"/>
    <x v="11"/>
    <x v="0"/>
    <x v="0"/>
    <x v="5"/>
    <x v="0"/>
    <x v="0"/>
    <x v="2"/>
    <x v="0"/>
    <x v="4"/>
    <s v="2024-06-25"/>
    <x v="1"/>
    <n v="6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000"/>
    <x v="5079"/>
    <x v="0"/>
    <x v="1"/>
    <x v="0"/>
    <s v="03.03.10"/>
    <x v="8"/>
    <x v="0"/>
    <x v="4"/>
    <s v="Receitas Da Câmara"/>
    <s v="03.03.10"/>
    <s v="Receitas Da Câmara"/>
    <s v="03.03.10"/>
    <x v="12"/>
    <x v="0"/>
    <x v="3"/>
    <x v="3"/>
    <x v="0"/>
    <x v="0"/>
    <x v="2"/>
    <x v="0"/>
    <x v="4"/>
    <s v="2024-06-25"/>
    <x v="1"/>
    <n v="2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0"/>
    <x v="5080"/>
    <x v="0"/>
    <x v="1"/>
    <x v="0"/>
    <s v="03.03.10"/>
    <x v="8"/>
    <x v="0"/>
    <x v="4"/>
    <s v="Receitas Da Câmara"/>
    <s v="03.03.10"/>
    <s v="Receitas Da Câmara"/>
    <s v="03.03.10"/>
    <x v="6"/>
    <x v="0"/>
    <x v="3"/>
    <x v="3"/>
    <x v="0"/>
    <x v="0"/>
    <x v="2"/>
    <x v="0"/>
    <x v="4"/>
    <s v="2024-06-25"/>
    <x v="1"/>
    <n v="2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5081"/>
    <x v="0"/>
    <x v="1"/>
    <x v="0"/>
    <s v="03.03.10"/>
    <x v="8"/>
    <x v="0"/>
    <x v="4"/>
    <s v="Receitas Da Câmara"/>
    <s v="03.03.10"/>
    <s v="Receitas Da Câmara"/>
    <s v="03.03.10"/>
    <x v="14"/>
    <x v="0"/>
    <x v="3"/>
    <x v="3"/>
    <x v="0"/>
    <x v="0"/>
    <x v="2"/>
    <x v="0"/>
    <x v="4"/>
    <s v="2024-06-25"/>
    <x v="1"/>
    <n v="1500"/>
    <x v="0"/>
    <m/>
    <x v="0"/>
    <m/>
    <x v="9"/>
    <n v="100474693"/>
    <x v="0"/>
    <x v="0"/>
    <s v="Receitas Da Câmara"/>
    <s v="EXT"/>
    <x v="0"/>
    <s v="RDC"/>
    <x v="0"/>
    <x v="0"/>
    <x v="0"/>
    <x v="0"/>
    <x v="0"/>
    <x v="0"/>
    <x v="0"/>
    <x v="0"/>
    <x v="0"/>
    <x v="0"/>
    <x v="0"/>
    <s v="Receitas Da Câmara"/>
    <x v="0"/>
    <x v="0"/>
    <x v="0"/>
    <x v="0"/>
    <x v="0"/>
    <x v="0"/>
    <x v="0"/>
    <x v="0"/>
    <x v="0"/>
    <x v="1"/>
    <x v="0"/>
    <x v="0"/>
    <s v="Resumo de Receitas Virtuais"/>
  </r>
  <r>
    <x v="1"/>
    <n v="0"/>
    <n v="0"/>
    <n v="0"/>
    <n v="18555"/>
    <x v="5082"/>
    <x v="0"/>
    <x v="0"/>
    <x v="0"/>
    <s v="01.27.02.15"/>
    <x v="25"/>
    <x v="1"/>
    <x v="1"/>
    <s v="Saneamento básico"/>
    <s v="01.27.02"/>
    <s v="Saneamento básico"/>
    <s v="01.27.02"/>
    <x v="46"/>
    <x v="0"/>
    <x v="0"/>
    <x v="0"/>
    <x v="0"/>
    <x v="1"/>
    <x v="1"/>
    <x v="0"/>
    <x v="9"/>
    <s v="2024-07-23"/>
    <x v="2"/>
    <n v="18555"/>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a Felisberto Carvalho, pela aquisição de combustiveis, destinados a viatura afeto a transferência de residuos sólidos e urbanos da CMSM, confrome anexo."/>
  </r>
  <r>
    <x v="0"/>
    <n v="0"/>
    <n v="0"/>
    <n v="0"/>
    <n v="25000"/>
    <x v="5083"/>
    <x v="0"/>
    <x v="0"/>
    <x v="0"/>
    <s v="03.16.15"/>
    <x v="0"/>
    <x v="0"/>
    <x v="0"/>
    <s v="Direção Financeira"/>
    <s v="03.16.15"/>
    <s v="Direção Financeira"/>
    <s v="03.16.15"/>
    <x v="5"/>
    <x v="0"/>
    <x v="0"/>
    <x v="1"/>
    <x v="0"/>
    <x v="0"/>
    <x v="0"/>
    <x v="0"/>
    <x v="5"/>
    <s v="2024-08-06"/>
    <x v="2"/>
    <n v="25000"/>
    <x v="0"/>
    <m/>
    <x v="0"/>
    <m/>
    <x v="378"/>
    <n v="100479696"/>
    <x v="0"/>
    <x v="0"/>
    <s v="Direção Financeira"/>
    <s v="ORI"/>
    <x v="0"/>
    <m/>
    <x v="0"/>
    <x v="0"/>
    <x v="0"/>
    <x v="0"/>
    <x v="0"/>
    <x v="0"/>
    <x v="0"/>
    <x v="0"/>
    <x v="0"/>
    <x v="0"/>
    <x v="0"/>
    <s v="Direção Financeira"/>
    <x v="0"/>
    <x v="0"/>
    <x v="0"/>
    <x v="0"/>
    <x v="0"/>
    <x v="0"/>
    <x v="0"/>
    <x v="0"/>
    <x v="0"/>
    <x v="0"/>
    <x v="0"/>
    <x v="0"/>
    <s v="Pagamento referente ao serviços jurídico (deslocação acompanhamento), conforme anexo"/>
  </r>
  <r>
    <x v="1"/>
    <n v="0"/>
    <n v="0"/>
    <n v="0"/>
    <n v="19708"/>
    <x v="5084"/>
    <x v="0"/>
    <x v="0"/>
    <x v="0"/>
    <s v="01.27.02.15"/>
    <x v="25"/>
    <x v="1"/>
    <x v="1"/>
    <s v="Saneamento básico"/>
    <s v="01.27.02"/>
    <s v="Saneamento básico"/>
    <s v="01.27.02"/>
    <x v="46"/>
    <x v="0"/>
    <x v="0"/>
    <x v="0"/>
    <x v="0"/>
    <x v="1"/>
    <x v="1"/>
    <x v="0"/>
    <x v="5"/>
    <s v="2024-08-09"/>
    <x v="2"/>
    <n v="19708"/>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 viatura afeto a transferência de resíduos sólido e urbano da CMSM, conforme anexo."/>
  </r>
  <r>
    <x v="0"/>
    <n v="0"/>
    <n v="0"/>
    <n v="0"/>
    <n v="4396650"/>
    <x v="5085"/>
    <x v="0"/>
    <x v="0"/>
    <x v="0"/>
    <s v="01.25.04.22"/>
    <x v="7"/>
    <x v="3"/>
    <x v="3"/>
    <s v="Cultura"/>
    <s v="01.25.04"/>
    <s v="Cultura"/>
    <s v="01.25.04"/>
    <x v="4"/>
    <x v="0"/>
    <x v="2"/>
    <x v="2"/>
    <x v="0"/>
    <x v="1"/>
    <x v="0"/>
    <x v="0"/>
    <x v="5"/>
    <s v="2024-08-01"/>
    <x v="2"/>
    <n v="4396650"/>
    <x v="0"/>
    <m/>
    <x v="0"/>
    <m/>
    <x v="392"/>
    <n v="100475741"/>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Empresa Ritmo Som Eventos Lda- Augusto Veiga, referente de uma parte de pagamento de atuação dos artistas do festival de 15 de Agosto de 2024, conforme copia de contrato em anexo."/>
  </r>
  <r>
    <x v="1"/>
    <n v="0"/>
    <n v="0"/>
    <n v="0"/>
    <n v="210000"/>
    <x v="5086"/>
    <x v="0"/>
    <x v="0"/>
    <x v="0"/>
    <s v="01.27.06.72"/>
    <x v="32"/>
    <x v="1"/>
    <x v="1"/>
    <s v="Requalificação Urbana e habitação"/>
    <s v="01.27.06"/>
    <s v="Requalificação Urbana e habitação"/>
    <s v="01.27.06"/>
    <x v="1"/>
    <x v="0"/>
    <x v="0"/>
    <x v="0"/>
    <x v="0"/>
    <x v="1"/>
    <x v="1"/>
    <x v="0"/>
    <x v="5"/>
    <s v="2024-08-09"/>
    <x v="2"/>
    <n v="210000"/>
    <x v="0"/>
    <m/>
    <x v="0"/>
    <m/>
    <x v="460"/>
    <n v="100477849"/>
    <x v="0"/>
    <x v="0"/>
    <s v="Manutenção e Reabilitação de Edificios Municipais"/>
    <s v="ORI"/>
    <x v="0"/>
    <m/>
    <x v="0"/>
    <x v="0"/>
    <x v="0"/>
    <x v="0"/>
    <x v="0"/>
    <x v="0"/>
    <x v="0"/>
    <x v="0"/>
    <x v="0"/>
    <x v="0"/>
    <x v="0"/>
    <s v="Manutenção e Reabilitação de Edificios Municipais"/>
    <x v="0"/>
    <x v="0"/>
    <x v="0"/>
    <x v="0"/>
    <x v="1"/>
    <x v="0"/>
    <x v="0"/>
    <x v="0"/>
    <x v="0"/>
    <x v="0"/>
    <x v="0"/>
    <x v="0"/>
    <s v="Pagamento referente a reabilitação de edifício municipais, conforme anexo. "/>
  </r>
  <r>
    <x v="0"/>
    <n v="0"/>
    <n v="0"/>
    <n v="0"/>
    <n v="1790"/>
    <x v="5087"/>
    <x v="0"/>
    <x v="0"/>
    <x v="0"/>
    <s v="01.25.01.11"/>
    <x v="17"/>
    <x v="3"/>
    <x v="3"/>
    <s v="Educação"/>
    <s v="01.25.01"/>
    <s v="Educação"/>
    <s v="01.25.01"/>
    <x v="4"/>
    <x v="0"/>
    <x v="2"/>
    <x v="2"/>
    <x v="0"/>
    <x v="1"/>
    <x v="0"/>
    <x v="0"/>
    <x v="2"/>
    <s v="2024-02-21"/>
    <x v="0"/>
    <n v="1790"/>
    <x v="0"/>
    <m/>
    <x v="0"/>
    <m/>
    <x v="0"/>
    <n v="100475629"/>
    <x v="0"/>
    <x v="0"/>
    <s v="Apoio ao Ensino Básico e Secundário"/>
    <s v="ORI"/>
    <x v="0"/>
    <s v="AEBS"/>
    <x v="0"/>
    <x v="0"/>
    <x v="0"/>
    <x v="0"/>
    <x v="0"/>
    <x v="0"/>
    <x v="0"/>
    <x v="0"/>
    <x v="0"/>
    <x v="0"/>
    <x v="0"/>
    <s v="Apoio ao Ensino Básico e Secundário"/>
    <x v="0"/>
    <x v="0"/>
    <x v="0"/>
    <x v="0"/>
    <x v="1"/>
    <x v="0"/>
    <x v="0"/>
    <x v="0"/>
    <x v="0"/>
    <x v="0"/>
    <x v="0"/>
    <x v="0"/>
    <s v="Pagamento referente a aquisição de gás, conforme proposta em anexo."/>
  </r>
  <r>
    <x v="0"/>
    <n v="0"/>
    <n v="0"/>
    <n v="0"/>
    <n v="8593"/>
    <x v="5088"/>
    <x v="0"/>
    <x v="0"/>
    <x v="0"/>
    <s v="03.16.10"/>
    <x v="39"/>
    <x v="0"/>
    <x v="0"/>
    <s v="Delegações Municipais "/>
    <s v="03.16.10"/>
    <s v="Delegações Municipais "/>
    <s v="03.16.10"/>
    <x v="30"/>
    <x v="0"/>
    <x v="0"/>
    <x v="0"/>
    <x v="1"/>
    <x v="0"/>
    <x v="0"/>
    <x v="0"/>
    <x v="2"/>
    <s v="2024-02-23"/>
    <x v="0"/>
    <n v="8593"/>
    <x v="0"/>
    <m/>
    <x v="0"/>
    <m/>
    <x v="2"/>
    <n v="100474696"/>
    <x v="0"/>
    <x v="1"/>
    <s v="Delegações Municipais "/>
    <s v="ORI"/>
    <x v="0"/>
    <m/>
    <x v="0"/>
    <x v="0"/>
    <x v="0"/>
    <x v="0"/>
    <x v="0"/>
    <x v="0"/>
    <x v="0"/>
    <x v="0"/>
    <x v="0"/>
    <x v="0"/>
    <x v="0"/>
    <s v="Delegações Municipais "/>
    <x v="0"/>
    <x v="0"/>
    <x v="0"/>
    <x v="0"/>
    <x v="0"/>
    <x v="0"/>
    <x v="0"/>
    <x v="0"/>
    <x v="0"/>
    <x v="0"/>
    <x v="1"/>
    <x v="0"/>
    <s v="Pagamento de salário referente a 02-2024"/>
  </r>
  <r>
    <x v="0"/>
    <n v="0"/>
    <n v="0"/>
    <n v="0"/>
    <n v="115230"/>
    <x v="5088"/>
    <x v="0"/>
    <x v="0"/>
    <x v="0"/>
    <s v="03.16.10"/>
    <x v="39"/>
    <x v="0"/>
    <x v="0"/>
    <s v="Delegações Municipais "/>
    <s v="03.16.10"/>
    <s v="Delegações Municipais "/>
    <s v="03.16.10"/>
    <x v="30"/>
    <x v="0"/>
    <x v="0"/>
    <x v="0"/>
    <x v="1"/>
    <x v="0"/>
    <x v="0"/>
    <x v="0"/>
    <x v="2"/>
    <s v="2024-02-23"/>
    <x v="0"/>
    <n v="115230"/>
    <x v="0"/>
    <m/>
    <x v="0"/>
    <m/>
    <x v="9"/>
    <n v="100474693"/>
    <x v="0"/>
    <x v="0"/>
    <s v="Delegações Municipais "/>
    <s v="ORI"/>
    <x v="0"/>
    <m/>
    <x v="0"/>
    <x v="0"/>
    <x v="0"/>
    <x v="0"/>
    <x v="0"/>
    <x v="0"/>
    <x v="0"/>
    <x v="0"/>
    <x v="0"/>
    <x v="0"/>
    <x v="0"/>
    <s v="Delegações Municipais "/>
    <x v="0"/>
    <x v="0"/>
    <x v="0"/>
    <x v="0"/>
    <x v="0"/>
    <x v="0"/>
    <x v="0"/>
    <x v="0"/>
    <x v="0"/>
    <x v="0"/>
    <x v="0"/>
    <x v="0"/>
    <s v="Pagamento de salário referente a 02-2024"/>
  </r>
  <r>
    <x v="0"/>
    <n v="0"/>
    <n v="0"/>
    <n v="0"/>
    <n v="58264"/>
    <x v="5089"/>
    <x v="0"/>
    <x v="0"/>
    <x v="0"/>
    <s v="03.16.15"/>
    <x v="0"/>
    <x v="0"/>
    <x v="0"/>
    <s v="Direção Financeira"/>
    <s v="03.16.15"/>
    <s v="Direção Financeira"/>
    <s v="03.16.15"/>
    <x v="33"/>
    <x v="0"/>
    <x v="0"/>
    <x v="0"/>
    <x v="0"/>
    <x v="0"/>
    <x v="0"/>
    <x v="0"/>
    <x v="1"/>
    <s v="2024-03-27"/>
    <x v="0"/>
    <n v="58264"/>
    <x v="0"/>
    <m/>
    <x v="0"/>
    <m/>
    <x v="23"/>
    <n v="100388090"/>
    <x v="0"/>
    <x v="0"/>
    <s v="Direção Financeira"/>
    <s v="ORI"/>
    <x v="0"/>
    <m/>
    <x v="0"/>
    <x v="0"/>
    <x v="0"/>
    <x v="0"/>
    <x v="0"/>
    <x v="0"/>
    <x v="0"/>
    <x v="0"/>
    <x v="0"/>
    <x v="0"/>
    <x v="0"/>
    <s v="Direção Financeira"/>
    <x v="0"/>
    <x v="0"/>
    <x v="0"/>
    <x v="0"/>
    <x v="0"/>
    <x v="0"/>
    <x v="0"/>
    <x v="0"/>
    <x v="0"/>
    <x v="0"/>
    <x v="0"/>
    <x v="0"/>
    <s v="Pagamento referente a aquisição de matérias de escritórios para serviços da CMSM, conforme anexo."/>
  </r>
  <r>
    <x v="1"/>
    <n v="0"/>
    <n v="0"/>
    <n v="0"/>
    <n v="72450"/>
    <x v="5090"/>
    <x v="0"/>
    <x v="0"/>
    <x v="0"/>
    <s v="01.28.01.08"/>
    <x v="15"/>
    <x v="4"/>
    <x v="5"/>
    <s v="Habitação Social"/>
    <s v="01.28.01"/>
    <s v="Habitação Social"/>
    <s v="01.28.01"/>
    <x v="1"/>
    <x v="0"/>
    <x v="0"/>
    <x v="0"/>
    <x v="0"/>
    <x v="1"/>
    <x v="1"/>
    <x v="0"/>
    <x v="3"/>
    <s v="2024-05-16"/>
    <x v="1"/>
    <n v="72450"/>
    <x v="0"/>
    <m/>
    <x v="0"/>
    <m/>
    <x v="122"/>
    <n v="100479475"/>
    <x v="0"/>
    <x v="0"/>
    <s v="Habitações Sociais"/>
    <s v="ORI"/>
    <x v="0"/>
    <s v="HS"/>
    <x v="0"/>
    <x v="0"/>
    <x v="0"/>
    <x v="0"/>
    <x v="0"/>
    <x v="0"/>
    <x v="0"/>
    <x v="0"/>
    <x v="0"/>
    <x v="0"/>
    <x v="0"/>
    <s v="Habitações Sociais"/>
    <x v="0"/>
    <x v="0"/>
    <x v="0"/>
    <x v="0"/>
    <x v="1"/>
    <x v="0"/>
    <x v="0"/>
    <x v="0"/>
    <x v="0"/>
    <x v="0"/>
    <x v="0"/>
    <x v="0"/>
    <s v="Pagamento a favor da Empresa José Cabral Construção e Serviços Geral, referente a reabilitação de habitação de Maria Jesus dos Reis Carvalho Correia, conforme anexo."/>
  </r>
  <r>
    <x v="1"/>
    <n v="0"/>
    <n v="0"/>
    <n v="0"/>
    <n v="343200"/>
    <x v="5091"/>
    <x v="0"/>
    <x v="0"/>
    <x v="0"/>
    <s v="01.27.06.72"/>
    <x v="32"/>
    <x v="1"/>
    <x v="1"/>
    <s v="Requalificação Urbana e habitação"/>
    <s v="01.27.06"/>
    <s v="Requalificação Urbana e habitação"/>
    <s v="01.27.06"/>
    <x v="1"/>
    <x v="0"/>
    <x v="0"/>
    <x v="0"/>
    <x v="0"/>
    <x v="1"/>
    <x v="1"/>
    <x v="0"/>
    <x v="3"/>
    <s v="2024-05-24"/>
    <x v="1"/>
    <n v="343200"/>
    <x v="0"/>
    <m/>
    <x v="0"/>
    <m/>
    <x v="460"/>
    <n v="100477849"/>
    <x v="0"/>
    <x v="0"/>
    <s v="Manutenção e Reabilitação de Edificios Municipais"/>
    <s v="ORI"/>
    <x v="0"/>
    <m/>
    <x v="0"/>
    <x v="0"/>
    <x v="0"/>
    <x v="0"/>
    <x v="0"/>
    <x v="0"/>
    <x v="0"/>
    <x v="0"/>
    <x v="0"/>
    <x v="0"/>
    <x v="0"/>
    <s v="Manutenção e Reabilitação de Edificios Municipais"/>
    <x v="0"/>
    <x v="0"/>
    <x v="0"/>
    <x v="0"/>
    <x v="1"/>
    <x v="0"/>
    <x v="0"/>
    <x v="0"/>
    <x v="0"/>
    <x v="0"/>
    <x v="0"/>
    <x v="0"/>
    <s v="Pagamento a favor Zegos Art &amp; Coinfecções, pela a aquisição de serviços de cobertura do pátio das casas das artes de Achada Portinho da CMSM, conforme anexo."/>
  </r>
  <r>
    <x v="1"/>
    <n v="0"/>
    <n v="0"/>
    <n v="0"/>
    <n v="423626"/>
    <x v="5092"/>
    <x v="0"/>
    <x v="1"/>
    <x v="0"/>
    <s v="03.03.10"/>
    <x v="8"/>
    <x v="0"/>
    <x v="4"/>
    <s v="Receitas Da Câmara"/>
    <s v="03.03.10"/>
    <s v="Receitas Da Câmara"/>
    <s v="03.03.10"/>
    <x v="56"/>
    <x v="0"/>
    <x v="6"/>
    <x v="10"/>
    <x v="0"/>
    <x v="0"/>
    <x v="2"/>
    <x v="0"/>
    <x v="4"/>
    <s v="2024-06-13"/>
    <x v="1"/>
    <n v="423626"/>
    <x v="0"/>
    <m/>
    <x v="0"/>
    <m/>
    <x v="6"/>
    <n v="100474914"/>
    <x v="0"/>
    <x v="0"/>
    <s v="Receitas Da Câmara"/>
    <s v="EXT"/>
    <x v="0"/>
    <s v="RDC"/>
    <x v="0"/>
    <x v="0"/>
    <x v="0"/>
    <x v="0"/>
    <x v="0"/>
    <x v="0"/>
    <x v="0"/>
    <x v="0"/>
    <x v="0"/>
    <x v="0"/>
    <x v="0"/>
    <s v="Receitas Da Câmara"/>
    <x v="0"/>
    <x v="0"/>
    <x v="0"/>
    <x v="0"/>
    <x v="0"/>
    <x v="0"/>
    <x v="0"/>
    <x v="0"/>
    <x v="0"/>
    <x v="0"/>
    <x v="0"/>
    <x v="0"/>
    <s v="Recebimento  da 1ª tranche, conforme anexo."/>
  </r>
  <r>
    <x v="0"/>
    <n v="0"/>
    <n v="0"/>
    <n v="0"/>
    <n v="137"/>
    <x v="5093"/>
    <x v="0"/>
    <x v="0"/>
    <x v="0"/>
    <s v="03.16.27"/>
    <x v="59"/>
    <x v="0"/>
    <x v="0"/>
    <s v="Direção dos Assuntos Jurídicos, Fiscalização e Policia Municipal"/>
    <s v="03.16.27"/>
    <s v="Direção dos Assuntos Jurídicos, Fiscalização e Policia Municipal"/>
    <s v="03.16.27"/>
    <x v="28"/>
    <x v="0"/>
    <x v="0"/>
    <x v="0"/>
    <x v="0"/>
    <x v="0"/>
    <x v="0"/>
    <x v="0"/>
    <x v="11"/>
    <s v="2024-12-16"/>
    <x v="3"/>
    <n v="137"/>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12-2024"/>
  </r>
  <r>
    <x v="0"/>
    <n v="0"/>
    <n v="0"/>
    <n v="0"/>
    <n v="968"/>
    <x v="5093"/>
    <x v="0"/>
    <x v="0"/>
    <x v="0"/>
    <s v="03.16.27"/>
    <x v="59"/>
    <x v="0"/>
    <x v="0"/>
    <s v="Direção dos Assuntos Jurídicos, Fiscalização e Policia Municipal"/>
    <s v="03.16.27"/>
    <s v="Direção dos Assuntos Jurídicos, Fiscalização e Policia Municipal"/>
    <s v="03.16.27"/>
    <x v="30"/>
    <x v="0"/>
    <x v="0"/>
    <x v="0"/>
    <x v="1"/>
    <x v="0"/>
    <x v="0"/>
    <x v="0"/>
    <x v="11"/>
    <s v="2024-12-16"/>
    <x v="3"/>
    <n v="968"/>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12-2024"/>
  </r>
  <r>
    <x v="0"/>
    <n v="0"/>
    <n v="0"/>
    <n v="0"/>
    <n v="719"/>
    <x v="5093"/>
    <x v="0"/>
    <x v="0"/>
    <x v="0"/>
    <s v="03.16.27"/>
    <x v="59"/>
    <x v="0"/>
    <x v="0"/>
    <s v="Direção dos Assuntos Jurídicos, Fiscalização e Policia Municipal"/>
    <s v="03.16.27"/>
    <s v="Direção dos Assuntos Jurídicos, Fiscalização e Policia Municipal"/>
    <s v="03.16.27"/>
    <x v="48"/>
    <x v="0"/>
    <x v="0"/>
    <x v="0"/>
    <x v="1"/>
    <x v="0"/>
    <x v="0"/>
    <x v="0"/>
    <x v="11"/>
    <s v="2024-12-16"/>
    <x v="3"/>
    <n v="719"/>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12-2024"/>
  </r>
  <r>
    <x v="0"/>
    <n v="0"/>
    <n v="0"/>
    <n v="0"/>
    <n v="815"/>
    <x v="5093"/>
    <x v="0"/>
    <x v="0"/>
    <x v="0"/>
    <s v="03.16.27"/>
    <x v="59"/>
    <x v="0"/>
    <x v="0"/>
    <s v="Direção dos Assuntos Jurídicos, Fiscalização e Policia Municipal"/>
    <s v="03.16.27"/>
    <s v="Direção dos Assuntos Jurídicos, Fiscalização e Policia Municipal"/>
    <s v="03.16.27"/>
    <x v="28"/>
    <x v="0"/>
    <x v="0"/>
    <x v="0"/>
    <x v="0"/>
    <x v="0"/>
    <x v="0"/>
    <x v="0"/>
    <x v="11"/>
    <s v="2024-12-16"/>
    <x v="3"/>
    <n v="815"/>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12-2024"/>
  </r>
  <r>
    <x v="0"/>
    <n v="0"/>
    <n v="0"/>
    <n v="0"/>
    <n v="5752"/>
    <x v="5093"/>
    <x v="0"/>
    <x v="0"/>
    <x v="0"/>
    <s v="03.16.27"/>
    <x v="59"/>
    <x v="0"/>
    <x v="0"/>
    <s v="Direção dos Assuntos Jurídicos, Fiscalização e Policia Municipal"/>
    <s v="03.16.27"/>
    <s v="Direção dos Assuntos Jurídicos, Fiscalização e Policia Municipal"/>
    <s v="03.16.27"/>
    <x v="30"/>
    <x v="0"/>
    <x v="0"/>
    <x v="0"/>
    <x v="1"/>
    <x v="0"/>
    <x v="0"/>
    <x v="0"/>
    <x v="11"/>
    <s v="2024-12-16"/>
    <x v="3"/>
    <n v="5752"/>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12-2024"/>
  </r>
  <r>
    <x v="0"/>
    <n v="0"/>
    <n v="0"/>
    <n v="0"/>
    <n v="4267"/>
    <x v="5093"/>
    <x v="0"/>
    <x v="0"/>
    <x v="0"/>
    <s v="03.16.27"/>
    <x v="59"/>
    <x v="0"/>
    <x v="0"/>
    <s v="Direção dos Assuntos Jurídicos, Fiscalização e Policia Municipal"/>
    <s v="03.16.27"/>
    <s v="Direção dos Assuntos Jurídicos, Fiscalização e Policia Municipal"/>
    <s v="03.16.27"/>
    <x v="48"/>
    <x v="0"/>
    <x v="0"/>
    <x v="0"/>
    <x v="1"/>
    <x v="0"/>
    <x v="0"/>
    <x v="0"/>
    <x v="11"/>
    <s v="2024-12-16"/>
    <x v="3"/>
    <n v="4267"/>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12-2024"/>
  </r>
  <r>
    <x v="0"/>
    <n v="0"/>
    <n v="0"/>
    <n v="0"/>
    <n v="50"/>
    <x v="5093"/>
    <x v="0"/>
    <x v="0"/>
    <x v="0"/>
    <s v="03.16.27"/>
    <x v="59"/>
    <x v="0"/>
    <x v="0"/>
    <s v="Direção dos Assuntos Jurídicos, Fiscalização e Policia Municipal"/>
    <s v="03.16.27"/>
    <s v="Direção dos Assuntos Jurídicos, Fiscalização e Policia Municipal"/>
    <s v="03.16.27"/>
    <x v="28"/>
    <x v="0"/>
    <x v="0"/>
    <x v="0"/>
    <x v="0"/>
    <x v="0"/>
    <x v="0"/>
    <x v="0"/>
    <x v="11"/>
    <s v="2024-12-16"/>
    <x v="3"/>
    <n v="50"/>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12-2024"/>
  </r>
  <r>
    <x v="0"/>
    <n v="0"/>
    <n v="0"/>
    <n v="0"/>
    <n v="358"/>
    <x v="5093"/>
    <x v="0"/>
    <x v="0"/>
    <x v="0"/>
    <s v="03.16.27"/>
    <x v="59"/>
    <x v="0"/>
    <x v="0"/>
    <s v="Direção dos Assuntos Jurídicos, Fiscalização e Policia Municipal"/>
    <s v="03.16.27"/>
    <s v="Direção dos Assuntos Jurídicos, Fiscalização e Policia Municipal"/>
    <s v="03.16.27"/>
    <x v="30"/>
    <x v="0"/>
    <x v="0"/>
    <x v="0"/>
    <x v="1"/>
    <x v="0"/>
    <x v="0"/>
    <x v="0"/>
    <x v="11"/>
    <s v="2024-12-16"/>
    <x v="3"/>
    <n v="358"/>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12-2024"/>
  </r>
  <r>
    <x v="0"/>
    <n v="0"/>
    <n v="0"/>
    <n v="0"/>
    <n v="267"/>
    <x v="5093"/>
    <x v="0"/>
    <x v="0"/>
    <x v="0"/>
    <s v="03.16.27"/>
    <x v="59"/>
    <x v="0"/>
    <x v="0"/>
    <s v="Direção dos Assuntos Jurídicos, Fiscalização e Policia Municipal"/>
    <s v="03.16.27"/>
    <s v="Direção dos Assuntos Jurídicos, Fiscalização e Policia Municipal"/>
    <s v="03.16.27"/>
    <x v="48"/>
    <x v="0"/>
    <x v="0"/>
    <x v="0"/>
    <x v="1"/>
    <x v="0"/>
    <x v="0"/>
    <x v="0"/>
    <x v="11"/>
    <s v="2024-12-16"/>
    <x v="3"/>
    <n v="267"/>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12-2024"/>
  </r>
  <r>
    <x v="0"/>
    <n v="0"/>
    <n v="0"/>
    <n v="0"/>
    <n v="1452"/>
    <x v="5093"/>
    <x v="0"/>
    <x v="0"/>
    <x v="0"/>
    <s v="03.16.27"/>
    <x v="59"/>
    <x v="0"/>
    <x v="0"/>
    <s v="Direção dos Assuntos Jurídicos, Fiscalização e Policia Municipal"/>
    <s v="03.16.27"/>
    <s v="Direção dos Assuntos Jurídicos, Fiscalização e Policia Municipal"/>
    <s v="03.16.27"/>
    <x v="28"/>
    <x v="0"/>
    <x v="0"/>
    <x v="0"/>
    <x v="0"/>
    <x v="0"/>
    <x v="0"/>
    <x v="0"/>
    <x v="11"/>
    <s v="2024-12-16"/>
    <x v="3"/>
    <n v="1452"/>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12-2024"/>
  </r>
  <r>
    <x v="0"/>
    <n v="0"/>
    <n v="0"/>
    <n v="0"/>
    <n v="10242"/>
    <x v="5093"/>
    <x v="0"/>
    <x v="0"/>
    <x v="0"/>
    <s v="03.16.27"/>
    <x v="59"/>
    <x v="0"/>
    <x v="0"/>
    <s v="Direção dos Assuntos Jurídicos, Fiscalização e Policia Municipal"/>
    <s v="03.16.27"/>
    <s v="Direção dos Assuntos Jurídicos, Fiscalização e Policia Municipal"/>
    <s v="03.16.27"/>
    <x v="30"/>
    <x v="0"/>
    <x v="0"/>
    <x v="0"/>
    <x v="1"/>
    <x v="0"/>
    <x v="0"/>
    <x v="0"/>
    <x v="11"/>
    <s v="2024-12-16"/>
    <x v="3"/>
    <n v="10242"/>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12-2024"/>
  </r>
  <r>
    <x v="0"/>
    <n v="0"/>
    <n v="0"/>
    <n v="0"/>
    <n v="7596"/>
    <x v="5093"/>
    <x v="0"/>
    <x v="0"/>
    <x v="0"/>
    <s v="03.16.27"/>
    <x v="59"/>
    <x v="0"/>
    <x v="0"/>
    <s v="Direção dos Assuntos Jurídicos, Fiscalização e Policia Municipal"/>
    <s v="03.16.27"/>
    <s v="Direção dos Assuntos Jurídicos, Fiscalização e Policia Municipal"/>
    <s v="03.16.27"/>
    <x v="48"/>
    <x v="0"/>
    <x v="0"/>
    <x v="0"/>
    <x v="1"/>
    <x v="0"/>
    <x v="0"/>
    <x v="0"/>
    <x v="11"/>
    <s v="2024-12-16"/>
    <x v="3"/>
    <n v="7596"/>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12-2024"/>
  </r>
  <r>
    <x v="0"/>
    <n v="0"/>
    <n v="0"/>
    <n v="0"/>
    <n v="17184"/>
    <x v="5093"/>
    <x v="0"/>
    <x v="0"/>
    <x v="0"/>
    <s v="03.16.27"/>
    <x v="59"/>
    <x v="0"/>
    <x v="0"/>
    <s v="Direção dos Assuntos Jurídicos, Fiscalização e Policia Municipal"/>
    <s v="03.16.27"/>
    <s v="Direção dos Assuntos Jurídicos, Fiscalização e Policia Municipal"/>
    <s v="03.16.27"/>
    <x v="28"/>
    <x v="0"/>
    <x v="0"/>
    <x v="0"/>
    <x v="0"/>
    <x v="0"/>
    <x v="0"/>
    <x v="0"/>
    <x v="11"/>
    <s v="2024-12-16"/>
    <x v="3"/>
    <n v="17184"/>
    <x v="0"/>
    <m/>
    <x v="0"/>
    <m/>
    <x v="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12-2024"/>
  </r>
  <r>
    <x v="0"/>
    <n v="0"/>
    <n v="0"/>
    <n v="0"/>
    <n v="121147"/>
    <x v="5093"/>
    <x v="0"/>
    <x v="0"/>
    <x v="0"/>
    <s v="03.16.27"/>
    <x v="59"/>
    <x v="0"/>
    <x v="0"/>
    <s v="Direção dos Assuntos Jurídicos, Fiscalização e Policia Municipal"/>
    <s v="03.16.27"/>
    <s v="Direção dos Assuntos Jurídicos, Fiscalização e Policia Municipal"/>
    <s v="03.16.27"/>
    <x v="30"/>
    <x v="0"/>
    <x v="0"/>
    <x v="0"/>
    <x v="1"/>
    <x v="0"/>
    <x v="0"/>
    <x v="0"/>
    <x v="11"/>
    <s v="2024-12-16"/>
    <x v="3"/>
    <n v="121147"/>
    <x v="0"/>
    <m/>
    <x v="0"/>
    <m/>
    <x v="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12-2024"/>
  </r>
  <r>
    <x v="0"/>
    <n v="0"/>
    <n v="0"/>
    <n v="0"/>
    <n v="89813"/>
    <x v="5093"/>
    <x v="0"/>
    <x v="0"/>
    <x v="0"/>
    <s v="03.16.27"/>
    <x v="59"/>
    <x v="0"/>
    <x v="0"/>
    <s v="Direção dos Assuntos Jurídicos, Fiscalização e Policia Municipal"/>
    <s v="03.16.27"/>
    <s v="Direção dos Assuntos Jurídicos, Fiscalização e Policia Municipal"/>
    <s v="03.16.27"/>
    <x v="48"/>
    <x v="0"/>
    <x v="0"/>
    <x v="0"/>
    <x v="1"/>
    <x v="0"/>
    <x v="0"/>
    <x v="0"/>
    <x v="11"/>
    <s v="2024-12-16"/>
    <x v="3"/>
    <n v="89813"/>
    <x v="0"/>
    <m/>
    <x v="0"/>
    <m/>
    <x v="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12-2024"/>
  </r>
  <r>
    <x v="0"/>
    <n v="0"/>
    <n v="0"/>
    <n v="0"/>
    <n v="336"/>
    <x v="5094"/>
    <x v="0"/>
    <x v="0"/>
    <x v="0"/>
    <s v="03.16.25"/>
    <x v="23"/>
    <x v="0"/>
    <x v="0"/>
    <s v="Direção dos  Recursos Humanos"/>
    <s v="03.16.25"/>
    <s v="Direção dos  Recursos Humanos"/>
    <s v="03.16.25"/>
    <x v="31"/>
    <x v="0"/>
    <x v="0"/>
    <x v="1"/>
    <x v="0"/>
    <x v="0"/>
    <x v="0"/>
    <x v="0"/>
    <x v="11"/>
    <s v="2024-12-16"/>
    <x v="3"/>
    <n v="336"/>
    <x v="0"/>
    <m/>
    <x v="0"/>
    <m/>
    <x v="2"/>
    <n v="100474696"/>
    <x v="0"/>
    <x v="1"/>
    <s v="Direção dos  Recursos Humanos"/>
    <s v="ORI"/>
    <x v="0"/>
    <m/>
    <x v="0"/>
    <x v="0"/>
    <x v="0"/>
    <x v="0"/>
    <x v="0"/>
    <x v="0"/>
    <x v="0"/>
    <x v="0"/>
    <x v="0"/>
    <x v="0"/>
    <x v="0"/>
    <s v="Direção dos  Recursos Humanos"/>
    <x v="0"/>
    <x v="0"/>
    <x v="0"/>
    <x v="0"/>
    <x v="0"/>
    <x v="0"/>
    <x v="0"/>
    <x v="0"/>
    <x v="0"/>
    <x v="0"/>
    <x v="1"/>
    <x v="0"/>
    <s v="Pagamento de salário referente a 12-2024"/>
  </r>
  <r>
    <x v="0"/>
    <n v="0"/>
    <n v="0"/>
    <n v="0"/>
    <n v="229"/>
    <x v="5094"/>
    <x v="0"/>
    <x v="0"/>
    <x v="0"/>
    <s v="03.16.25"/>
    <x v="23"/>
    <x v="0"/>
    <x v="0"/>
    <s v="Direção dos  Recursos Humanos"/>
    <s v="03.16.25"/>
    <s v="Direção dos  Recursos Humanos"/>
    <s v="03.16.25"/>
    <x v="28"/>
    <x v="0"/>
    <x v="0"/>
    <x v="0"/>
    <x v="0"/>
    <x v="0"/>
    <x v="0"/>
    <x v="0"/>
    <x v="11"/>
    <s v="2024-12-16"/>
    <x v="3"/>
    <n v="229"/>
    <x v="0"/>
    <m/>
    <x v="0"/>
    <m/>
    <x v="2"/>
    <n v="100474696"/>
    <x v="0"/>
    <x v="1"/>
    <s v="Direção dos  Recursos Humanos"/>
    <s v="ORI"/>
    <x v="0"/>
    <m/>
    <x v="0"/>
    <x v="0"/>
    <x v="0"/>
    <x v="0"/>
    <x v="0"/>
    <x v="0"/>
    <x v="0"/>
    <x v="0"/>
    <x v="0"/>
    <x v="0"/>
    <x v="0"/>
    <s v="Direção dos  Recursos Humanos"/>
    <x v="0"/>
    <x v="0"/>
    <x v="0"/>
    <x v="0"/>
    <x v="0"/>
    <x v="0"/>
    <x v="0"/>
    <x v="0"/>
    <x v="0"/>
    <x v="0"/>
    <x v="1"/>
    <x v="0"/>
    <s v="Pagamento de salário referente a 12-2024"/>
  </r>
  <r>
    <x v="0"/>
    <n v="0"/>
    <n v="0"/>
    <n v="0"/>
    <n v="76"/>
    <x v="5094"/>
    <x v="0"/>
    <x v="0"/>
    <x v="0"/>
    <s v="03.16.25"/>
    <x v="23"/>
    <x v="0"/>
    <x v="0"/>
    <s v="Direção dos  Recursos Humanos"/>
    <s v="03.16.25"/>
    <s v="Direção dos  Recursos Humanos"/>
    <s v="03.16.25"/>
    <x v="29"/>
    <x v="0"/>
    <x v="0"/>
    <x v="0"/>
    <x v="0"/>
    <x v="0"/>
    <x v="0"/>
    <x v="0"/>
    <x v="11"/>
    <s v="2024-12-16"/>
    <x v="3"/>
    <n v="76"/>
    <x v="0"/>
    <m/>
    <x v="0"/>
    <m/>
    <x v="2"/>
    <n v="100474696"/>
    <x v="0"/>
    <x v="1"/>
    <s v="Direção dos  Recursos Humanos"/>
    <s v="ORI"/>
    <x v="0"/>
    <m/>
    <x v="0"/>
    <x v="0"/>
    <x v="0"/>
    <x v="0"/>
    <x v="0"/>
    <x v="0"/>
    <x v="0"/>
    <x v="0"/>
    <x v="0"/>
    <x v="0"/>
    <x v="0"/>
    <s v="Direção dos  Recursos Humanos"/>
    <x v="0"/>
    <x v="0"/>
    <x v="0"/>
    <x v="0"/>
    <x v="0"/>
    <x v="0"/>
    <x v="0"/>
    <x v="0"/>
    <x v="0"/>
    <x v="0"/>
    <x v="1"/>
    <x v="0"/>
    <s v="Pagamento de salário referente a 12-2024"/>
  </r>
  <r>
    <x v="0"/>
    <n v="0"/>
    <n v="0"/>
    <n v="0"/>
    <n v="687"/>
    <x v="5094"/>
    <x v="0"/>
    <x v="0"/>
    <x v="0"/>
    <s v="03.16.25"/>
    <x v="23"/>
    <x v="0"/>
    <x v="0"/>
    <s v="Direção dos  Recursos Humanos"/>
    <s v="03.16.25"/>
    <s v="Direção dos  Recursos Humanos"/>
    <s v="03.16.25"/>
    <x v="30"/>
    <x v="0"/>
    <x v="0"/>
    <x v="0"/>
    <x v="1"/>
    <x v="0"/>
    <x v="0"/>
    <x v="0"/>
    <x v="11"/>
    <s v="2024-12-16"/>
    <x v="3"/>
    <n v="687"/>
    <x v="0"/>
    <m/>
    <x v="0"/>
    <m/>
    <x v="2"/>
    <n v="100474696"/>
    <x v="0"/>
    <x v="1"/>
    <s v="Direção dos  Recursos Humanos"/>
    <s v="ORI"/>
    <x v="0"/>
    <m/>
    <x v="0"/>
    <x v="0"/>
    <x v="0"/>
    <x v="0"/>
    <x v="0"/>
    <x v="0"/>
    <x v="0"/>
    <x v="0"/>
    <x v="0"/>
    <x v="0"/>
    <x v="0"/>
    <s v="Direção dos  Recursos Humanos"/>
    <x v="0"/>
    <x v="0"/>
    <x v="0"/>
    <x v="0"/>
    <x v="0"/>
    <x v="0"/>
    <x v="0"/>
    <x v="0"/>
    <x v="0"/>
    <x v="0"/>
    <x v="1"/>
    <x v="0"/>
    <s v="Pagamento de salário referente a 12-2024"/>
  </r>
  <r>
    <x v="0"/>
    <n v="0"/>
    <n v="0"/>
    <n v="0"/>
    <n v="9618"/>
    <x v="5094"/>
    <x v="0"/>
    <x v="0"/>
    <x v="0"/>
    <s v="03.16.25"/>
    <x v="23"/>
    <x v="0"/>
    <x v="0"/>
    <s v="Direção dos  Recursos Humanos"/>
    <s v="03.16.25"/>
    <s v="Direção dos  Recursos Humanos"/>
    <s v="03.16.25"/>
    <x v="48"/>
    <x v="0"/>
    <x v="0"/>
    <x v="0"/>
    <x v="1"/>
    <x v="0"/>
    <x v="0"/>
    <x v="0"/>
    <x v="11"/>
    <s v="2024-12-16"/>
    <x v="3"/>
    <n v="9618"/>
    <x v="0"/>
    <m/>
    <x v="0"/>
    <m/>
    <x v="2"/>
    <n v="100474696"/>
    <x v="0"/>
    <x v="1"/>
    <s v="Direção dos  Recursos Humanos"/>
    <s v="ORI"/>
    <x v="0"/>
    <m/>
    <x v="0"/>
    <x v="0"/>
    <x v="0"/>
    <x v="0"/>
    <x v="0"/>
    <x v="0"/>
    <x v="0"/>
    <x v="0"/>
    <x v="0"/>
    <x v="0"/>
    <x v="0"/>
    <s v="Direção dos  Recursos Humanos"/>
    <x v="0"/>
    <x v="0"/>
    <x v="0"/>
    <x v="0"/>
    <x v="0"/>
    <x v="0"/>
    <x v="0"/>
    <x v="0"/>
    <x v="0"/>
    <x v="0"/>
    <x v="1"/>
    <x v="0"/>
    <s v="Pagamento de salário referente a 12-2024"/>
  </r>
  <r>
    <x v="0"/>
    <n v="0"/>
    <n v="0"/>
    <n v="0"/>
    <n v="3363"/>
    <x v="5094"/>
    <x v="0"/>
    <x v="0"/>
    <x v="0"/>
    <s v="03.16.25"/>
    <x v="23"/>
    <x v="0"/>
    <x v="0"/>
    <s v="Direção dos  Recursos Humanos"/>
    <s v="03.16.25"/>
    <s v="Direção dos  Recursos Humanos"/>
    <s v="03.16.25"/>
    <x v="49"/>
    <x v="0"/>
    <x v="0"/>
    <x v="0"/>
    <x v="1"/>
    <x v="0"/>
    <x v="0"/>
    <x v="0"/>
    <x v="11"/>
    <s v="2024-12-16"/>
    <x v="3"/>
    <n v="3363"/>
    <x v="0"/>
    <m/>
    <x v="0"/>
    <m/>
    <x v="2"/>
    <n v="100474696"/>
    <x v="0"/>
    <x v="1"/>
    <s v="Direção dos  Recursos Humanos"/>
    <s v="ORI"/>
    <x v="0"/>
    <m/>
    <x v="0"/>
    <x v="0"/>
    <x v="0"/>
    <x v="0"/>
    <x v="0"/>
    <x v="0"/>
    <x v="0"/>
    <x v="0"/>
    <x v="0"/>
    <x v="0"/>
    <x v="0"/>
    <s v="Direção dos  Recursos Humanos"/>
    <x v="0"/>
    <x v="0"/>
    <x v="0"/>
    <x v="0"/>
    <x v="0"/>
    <x v="0"/>
    <x v="0"/>
    <x v="0"/>
    <x v="0"/>
    <x v="0"/>
    <x v="1"/>
    <x v="0"/>
    <s v="Pagamento de salário referente a 12-2024"/>
  </r>
  <r>
    <x v="0"/>
    <n v="0"/>
    <n v="0"/>
    <n v="0"/>
    <n v="1674"/>
    <x v="5094"/>
    <x v="0"/>
    <x v="0"/>
    <x v="0"/>
    <s v="03.16.25"/>
    <x v="23"/>
    <x v="0"/>
    <x v="0"/>
    <s v="Direção dos  Recursos Humanos"/>
    <s v="03.16.25"/>
    <s v="Direção dos  Recursos Humanos"/>
    <s v="03.16.25"/>
    <x v="78"/>
    <x v="0"/>
    <x v="4"/>
    <x v="17"/>
    <x v="0"/>
    <x v="0"/>
    <x v="0"/>
    <x v="0"/>
    <x v="11"/>
    <s v="2024-12-16"/>
    <x v="3"/>
    <n v="1674"/>
    <x v="0"/>
    <m/>
    <x v="0"/>
    <m/>
    <x v="2"/>
    <n v="100474696"/>
    <x v="0"/>
    <x v="1"/>
    <s v="Direção dos  Recursos Humanos"/>
    <s v="ORI"/>
    <x v="0"/>
    <m/>
    <x v="0"/>
    <x v="0"/>
    <x v="0"/>
    <x v="0"/>
    <x v="0"/>
    <x v="0"/>
    <x v="0"/>
    <x v="0"/>
    <x v="0"/>
    <x v="0"/>
    <x v="0"/>
    <s v="Direção dos  Recursos Humanos"/>
    <x v="0"/>
    <x v="0"/>
    <x v="0"/>
    <x v="0"/>
    <x v="0"/>
    <x v="0"/>
    <x v="0"/>
    <x v="0"/>
    <x v="0"/>
    <x v="0"/>
    <x v="1"/>
    <x v="0"/>
    <s v="Pagamento de salário referente a 12-2024"/>
  </r>
  <r>
    <x v="0"/>
    <n v="0"/>
    <n v="0"/>
    <n v="0"/>
    <n v="30786"/>
    <x v="5094"/>
    <x v="0"/>
    <x v="0"/>
    <x v="0"/>
    <s v="03.16.25"/>
    <x v="23"/>
    <x v="0"/>
    <x v="0"/>
    <s v="Direção dos  Recursos Humanos"/>
    <s v="03.16.25"/>
    <s v="Direção dos  Recursos Humanos"/>
    <s v="03.16.25"/>
    <x v="79"/>
    <x v="0"/>
    <x v="4"/>
    <x v="17"/>
    <x v="0"/>
    <x v="0"/>
    <x v="0"/>
    <x v="0"/>
    <x v="11"/>
    <s v="2024-12-16"/>
    <x v="3"/>
    <n v="30786"/>
    <x v="0"/>
    <m/>
    <x v="0"/>
    <m/>
    <x v="2"/>
    <n v="100474696"/>
    <x v="0"/>
    <x v="1"/>
    <s v="Direção dos  Recursos Humanos"/>
    <s v="ORI"/>
    <x v="0"/>
    <m/>
    <x v="0"/>
    <x v="0"/>
    <x v="0"/>
    <x v="0"/>
    <x v="0"/>
    <x v="0"/>
    <x v="0"/>
    <x v="0"/>
    <x v="0"/>
    <x v="0"/>
    <x v="0"/>
    <s v="Direção dos  Recursos Humanos"/>
    <x v="0"/>
    <x v="0"/>
    <x v="0"/>
    <x v="0"/>
    <x v="0"/>
    <x v="0"/>
    <x v="0"/>
    <x v="0"/>
    <x v="0"/>
    <x v="0"/>
    <x v="1"/>
    <x v="0"/>
    <s v="Pagamento de salário referente a 12-2024"/>
  </r>
  <r>
    <x v="0"/>
    <n v="0"/>
    <n v="0"/>
    <n v="0"/>
    <n v="1"/>
    <x v="5094"/>
    <x v="0"/>
    <x v="0"/>
    <x v="0"/>
    <s v="03.16.25"/>
    <x v="23"/>
    <x v="0"/>
    <x v="0"/>
    <s v="Direção dos  Recursos Humanos"/>
    <s v="03.16.25"/>
    <s v="Direção dos  Recursos Humanos"/>
    <s v="03.16.25"/>
    <x v="31"/>
    <x v="0"/>
    <x v="0"/>
    <x v="1"/>
    <x v="0"/>
    <x v="0"/>
    <x v="0"/>
    <x v="0"/>
    <x v="11"/>
    <s v="2024-12-16"/>
    <x v="3"/>
    <n v="1"/>
    <x v="0"/>
    <m/>
    <x v="0"/>
    <m/>
    <x v="17"/>
    <n v="100479279"/>
    <x v="0"/>
    <x v="4"/>
    <s v="Direção dos  Recursos Humanos"/>
    <s v="ORI"/>
    <x v="0"/>
    <m/>
    <x v="0"/>
    <x v="0"/>
    <x v="0"/>
    <x v="0"/>
    <x v="0"/>
    <x v="0"/>
    <x v="0"/>
    <x v="0"/>
    <x v="0"/>
    <x v="0"/>
    <x v="0"/>
    <s v="Direção dos  Recursos Humanos"/>
    <x v="0"/>
    <x v="0"/>
    <x v="0"/>
    <x v="0"/>
    <x v="0"/>
    <x v="0"/>
    <x v="0"/>
    <x v="0"/>
    <x v="0"/>
    <x v="0"/>
    <x v="4"/>
    <x v="0"/>
    <s v="Pagamento de salário referente a 12-2024"/>
  </r>
  <r>
    <x v="0"/>
    <n v="0"/>
    <n v="0"/>
    <n v="0"/>
    <n v="0"/>
    <x v="5094"/>
    <x v="0"/>
    <x v="0"/>
    <x v="0"/>
    <s v="03.16.25"/>
    <x v="23"/>
    <x v="0"/>
    <x v="0"/>
    <s v="Direção dos  Recursos Humanos"/>
    <s v="03.16.25"/>
    <s v="Direção dos  Recursos Humanos"/>
    <s v="03.16.25"/>
    <x v="28"/>
    <x v="0"/>
    <x v="0"/>
    <x v="0"/>
    <x v="0"/>
    <x v="0"/>
    <x v="0"/>
    <x v="0"/>
    <x v="11"/>
    <s v="2024-12-16"/>
    <x v="3"/>
    <n v="0"/>
    <x v="0"/>
    <m/>
    <x v="0"/>
    <m/>
    <x v="17"/>
    <n v="100479279"/>
    <x v="0"/>
    <x v="4"/>
    <s v="Direção dos  Recursos Humanos"/>
    <s v="ORI"/>
    <x v="0"/>
    <m/>
    <x v="0"/>
    <x v="0"/>
    <x v="0"/>
    <x v="0"/>
    <x v="0"/>
    <x v="0"/>
    <x v="0"/>
    <x v="0"/>
    <x v="0"/>
    <x v="0"/>
    <x v="0"/>
    <s v="Direção dos  Recursos Humanos"/>
    <x v="0"/>
    <x v="0"/>
    <x v="0"/>
    <x v="0"/>
    <x v="0"/>
    <x v="0"/>
    <x v="0"/>
    <x v="0"/>
    <x v="0"/>
    <x v="0"/>
    <x v="4"/>
    <x v="0"/>
    <s v="Pagamento de salário referente a 12-2024"/>
  </r>
  <r>
    <x v="0"/>
    <n v="0"/>
    <n v="0"/>
    <n v="0"/>
    <n v="0"/>
    <x v="5094"/>
    <x v="0"/>
    <x v="0"/>
    <x v="0"/>
    <s v="03.16.25"/>
    <x v="23"/>
    <x v="0"/>
    <x v="0"/>
    <s v="Direção dos  Recursos Humanos"/>
    <s v="03.16.25"/>
    <s v="Direção dos  Recursos Humanos"/>
    <s v="03.16.25"/>
    <x v="29"/>
    <x v="0"/>
    <x v="0"/>
    <x v="0"/>
    <x v="0"/>
    <x v="0"/>
    <x v="0"/>
    <x v="0"/>
    <x v="11"/>
    <s v="2024-12-16"/>
    <x v="3"/>
    <n v="0"/>
    <x v="0"/>
    <m/>
    <x v="0"/>
    <m/>
    <x v="17"/>
    <n v="100479279"/>
    <x v="0"/>
    <x v="4"/>
    <s v="Direção dos  Recursos Humanos"/>
    <s v="ORI"/>
    <x v="0"/>
    <m/>
    <x v="0"/>
    <x v="0"/>
    <x v="0"/>
    <x v="0"/>
    <x v="0"/>
    <x v="0"/>
    <x v="0"/>
    <x v="0"/>
    <x v="0"/>
    <x v="0"/>
    <x v="0"/>
    <s v="Direção dos  Recursos Humanos"/>
    <x v="0"/>
    <x v="0"/>
    <x v="0"/>
    <x v="0"/>
    <x v="0"/>
    <x v="0"/>
    <x v="0"/>
    <x v="0"/>
    <x v="0"/>
    <x v="0"/>
    <x v="4"/>
    <x v="0"/>
    <s v="Pagamento de salário referente a 12-2024"/>
  </r>
  <r>
    <x v="0"/>
    <n v="0"/>
    <n v="0"/>
    <n v="0"/>
    <n v="2"/>
    <x v="5094"/>
    <x v="0"/>
    <x v="0"/>
    <x v="0"/>
    <s v="03.16.25"/>
    <x v="23"/>
    <x v="0"/>
    <x v="0"/>
    <s v="Direção dos  Recursos Humanos"/>
    <s v="03.16.25"/>
    <s v="Direção dos  Recursos Humanos"/>
    <s v="03.16.25"/>
    <x v="30"/>
    <x v="0"/>
    <x v="0"/>
    <x v="0"/>
    <x v="1"/>
    <x v="0"/>
    <x v="0"/>
    <x v="0"/>
    <x v="11"/>
    <s v="2024-12-16"/>
    <x v="3"/>
    <n v="2"/>
    <x v="0"/>
    <m/>
    <x v="0"/>
    <m/>
    <x v="17"/>
    <n v="100479279"/>
    <x v="0"/>
    <x v="4"/>
    <s v="Direção dos  Recursos Humanos"/>
    <s v="ORI"/>
    <x v="0"/>
    <m/>
    <x v="0"/>
    <x v="0"/>
    <x v="0"/>
    <x v="0"/>
    <x v="0"/>
    <x v="0"/>
    <x v="0"/>
    <x v="0"/>
    <x v="0"/>
    <x v="0"/>
    <x v="0"/>
    <s v="Direção dos  Recursos Humanos"/>
    <x v="0"/>
    <x v="0"/>
    <x v="0"/>
    <x v="0"/>
    <x v="0"/>
    <x v="0"/>
    <x v="0"/>
    <x v="0"/>
    <x v="0"/>
    <x v="0"/>
    <x v="4"/>
    <x v="0"/>
    <s v="Pagamento de salário referente a 12-2024"/>
  </r>
  <r>
    <x v="0"/>
    <n v="0"/>
    <n v="0"/>
    <n v="0"/>
    <n v="41"/>
    <x v="5094"/>
    <x v="0"/>
    <x v="0"/>
    <x v="0"/>
    <s v="03.16.25"/>
    <x v="23"/>
    <x v="0"/>
    <x v="0"/>
    <s v="Direção dos  Recursos Humanos"/>
    <s v="03.16.25"/>
    <s v="Direção dos  Recursos Humanos"/>
    <s v="03.16.25"/>
    <x v="48"/>
    <x v="0"/>
    <x v="0"/>
    <x v="0"/>
    <x v="1"/>
    <x v="0"/>
    <x v="0"/>
    <x v="0"/>
    <x v="11"/>
    <s v="2024-12-16"/>
    <x v="3"/>
    <n v="41"/>
    <x v="0"/>
    <m/>
    <x v="0"/>
    <m/>
    <x v="17"/>
    <n v="100479279"/>
    <x v="0"/>
    <x v="4"/>
    <s v="Direção dos  Recursos Humanos"/>
    <s v="ORI"/>
    <x v="0"/>
    <m/>
    <x v="0"/>
    <x v="0"/>
    <x v="0"/>
    <x v="0"/>
    <x v="0"/>
    <x v="0"/>
    <x v="0"/>
    <x v="0"/>
    <x v="0"/>
    <x v="0"/>
    <x v="0"/>
    <s v="Direção dos  Recursos Humanos"/>
    <x v="0"/>
    <x v="0"/>
    <x v="0"/>
    <x v="0"/>
    <x v="0"/>
    <x v="0"/>
    <x v="0"/>
    <x v="0"/>
    <x v="0"/>
    <x v="0"/>
    <x v="4"/>
    <x v="0"/>
    <s v="Pagamento de salário referente a 12-2024"/>
  </r>
  <r>
    <x v="0"/>
    <n v="0"/>
    <n v="0"/>
    <n v="0"/>
    <n v="14"/>
    <x v="5094"/>
    <x v="0"/>
    <x v="0"/>
    <x v="0"/>
    <s v="03.16.25"/>
    <x v="23"/>
    <x v="0"/>
    <x v="0"/>
    <s v="Direção dos  Recursos Humanos"/>
    <s v="03.16.25"/>
    <s v="Direção dos  Recursos Humanos"/>
    <s v="03.16.25"/>
    <x v="49"/>
    <x v="0"/>
    <x v="0"/>
    <x v="0"/>
    <x v="1"/>
    <x v="0"/>
    <x v="0"/>
    <x v="0"/>
    <x v="11"/>
    <s v="2024-12-16"/>
    <x v="3"/>
    <n v="14"/>
    <x v="0"/>
    <m/>
    <x v="0"/>
    <m/>
    <x v="17"/>
    <n v="100479279"/>
    <x v="0"/>
    <x v="4"/>
    <s v="Direção dos  Recursos Humanos"/>
    <s v="ORI"/>
    <x v="0"/>
    <m/>
    <x v="0"/>
    <x v="0"/>
    <x v="0"/>
    <x v="0"/>
    <x v="0"/>
    <x v="0"/>
    <x v="0"/>
    <x v="0"/>
    <x v="0"/>
    <x v="0"/>
    <x v="0"/>
    <s v="Direção dos  Recursos Humanos"/>
    <x v="0"/>
    <x v="0"/>
    <x v="0"/>
    <x v="0"/>
    <x v="0"/>
    <x v="0"/>
    <x v="0"/>
    <x v="0"/>
    <x v="0"/>
    <x v="0"/>
    <x v="4"/>
    <x v="0"/>
    <s v="Pagamento de salário referente a 12-2024"/>
  </r>
  <r>
    <x v="0"/>
    <n v="0"/>
    <n v="0"/>
    <n v="0"/>
    <n v="7"/>
    <x v="5094"/>
    <x v="0"/>
    <x v="0"/>
    <x v="0"/>
    <s v="03.16.25"/>
    <x v="23"/>
    <x v="0"/>
    <x v="0"/>
    <s v="Direção dos  Recursos Humanos"/>
    <s v="03.16.25"/>
    <s v="Direção dos  Recursos Humanos"/>
    <s v="03.16.25"/>
    <x v="78"/>
    <x v="0"/>
    <x v="4"/>
    <x v="17"/>
    <x v="0"/>
    <x v="0"/>
    <x v="0"/>
    <x v="0"/>
    <x v="11"/>
    <s v="2024-12-16"/>
    <x v="3"/>
    <n v="7"/>
    <x v="0"/>
    <m/>
    <x v="0"/>
    <m/>
    <x v="17"/>
    <n v="100479279"/>
    <x v="0"/>
    <x v="4"/>
    <s v="Direção dos  Recursos Humanos"/>
    <s v="ORI"/>
    <x v="0"/>
    <m/>
    <x v="0"/>
    <x v="0"/>
    <x v="0"/>
    <x v="0"/>
    <x v="0"/>
    <x v="0"/>
    <x v="0"/>
    <x v="0"/>
    <x v="0"/>
    <x v="0"/>
    <x v="0"/>
    <s v="Direção dos  Recursos Humanos"/>
    <x v="0"/>
    <x v="0"/>
    <x v="0"/>
    <x v="0"/>
    <x v="0"/>
    <x v="0"/>
    <x v="0"/>
    <x v="0"/>
    <x v="0"/>
    <x v="0"/>
    <x v="4"/>
    <x v="0"/>
    <s v="Pagamento de salário referente a 12-2024"/>
  </r>
  <r>
    <x v="0"/>
    <n v="0"/>
    <n v="0"/>
    <n v="0"/>
    <n v="135"/>
    <x v="5094"/>
    <x v="0"/>
    <x v="0"/>
    <x v="0"/>
    <s v="03.16.25"/>
    <x v="23"/>
    <x v="0"/>
    <x v="0"/>
    <s v="Direção dos  Recursos Humanos"/>
    <s v="03.16.25"/>
    <s v="Direção dos  Recursos Humanos"/>
    <s v="03.16.25"/>
    <x v="79"/>
    <x v="0"/>
    <x v="4"/>
    <x v="17"/>
    <x v="0"/>
    <x v="0"/>
    <x v="0"/>
    <x v="0"/>
    <x v="11"/>
    <s v="2024-12-16"/>
    <x v="3"/>
    <n v="135"/>
    <x v="0"/>
    <m/>
    <x v="0"/>
    <m/>
    <x v="17"/>
    <n v="100479279"/>
    <x v="0"/>
    <x v="4"/>
    <s v="Direção dos  Recursos Humanos"/>
    <s v="ORI"/>
    <x v="0"/>
    <m/>
    <x v="0"/>
    <x v="0"/>
    <x v="0"/>
    <x v="0"/>
    <x v="0"/>
    <x v="0"/>
    <x v="0"/>
    <x v="0"/>
    <x v="0"/>
    <x v="0"/>
    <x v="0"/>
    <s v="Direção dos  Recursos Humanos"/>
    <x v="0"/>
    <x v="0"/>
    <x v="0"/>
    <x v="0"/>
    <x v="0"/>
    <x v="0"/>
    <x v="0"/>
    <x v="0"/>
    <x v="0"/>
    <x v="0"/>
    <x v="4"/>
    <x v="0"/>
    <s v="Pagamento de salário referente a 12-2024"/>
  </r>
  <r>
    <x v="0"/>
    <n v="0"/>
    <n v="0"/>
    <n v="0"/>
    <n v="35"/>
    <x v="5094"/>
    <x v="0"/>
    <x v="0"/>
    <x v="0"/>
    <s v="03.16.25"/>
    <x v="23"/>
    <x v="0"/>
    <x v="0"/>
    <s v="Direção dos  Recursos Humanos"/>
    <s v="03.16.25"/>
    <s v="Direção dos  Recursos Humanos"/>
    <s v="03.16.25"/>
    <x v="31"/>
    <x v="0"/>
    <x v="0"/>
    <x v="1"/>
    <x v="0"/>
    <x v="0"/>
    <x v="0"/>
    <x v="0"/>
    <x v="11"/>
    <s v="2024-12-16"/>
    <x v="3"/>
    <n v="35"/>
    <x v="0"/>
    <m/>
    <x v="0"/>
    <m/>
    <x v="67"/>
    <n v="100474708"/>
    <x v="0"/>
    <x v="7"/>
    <s v="Direção dos  Recursos Humanos"/>
    <s v="ORI"/>
    <x v="0"/>
    <m/>
    <x v="0"/>
    <x v="0"/>
    <x v="0"/>
    <x v="0"/>
    <x v="0"/>
    <x v="0"/>
    <x v="0"/>
    <x v="0"/>
    <x v="0"/>
    <x v="0"/>
    <x v="0"/>
    <s v="Direção dos  Recursos Humanos"/>
    <x v="0"/>
    <x v="0"/>
    <x v="0"/>
    <x v="0"/>
    <x v="0"/>
    <x v="0"/>
    <x v="0"/>
    <x v="0"/>
    <x v="0"/>
    <x v="0"/>
    <x v="7"/>
    <x v="0"/>
    <s v="Pagamento de salário referente a 12-2024"/>
  </r>
  <r>
    <x v="0"/>
    <n v="0"/>
    <n v="0"/>
    <n v="0"/>
    <n v="24"/>
    <x v="5094"/>
    <x v="0"/>
    <x v="0"/>
    <x v="0"/>
    <s v="03.16.25"/>
    <x v="23"/>
    <x v="0"/>
    <x v="0"/>
    <s v="Direção dos  Recursos Humanos"/>
    <s v="03.16.25"/>
    <s v="Direção dos  Recursos Humanos"/>
    <s v="03.16.25"/>
    <x v="28"/>
    <x v="0"/>
    <x v="0"/>
    <x v="0"/>
    <x v="0"/>
    <x v="0"/>
    <x v="0"/>
    <x v="0"/>
    <x v="11"/>
    <s v="2024-12-16"/>
    <x v="3"/>
    <n v="24"/>
    <x v="0"/>
    <m/>
    <x v="0"/>
    <m/>
    <x v="67"/>
    <n v="100474708"/>
    <x v="0"/>
    <x v="7"/>
    <s v="Direção dos  Recursos Humanos"/>
    <s v="ORI"/>
    <x v="0"/>
    <m/>
    <x v="0"/>
    <x v="0"/>
    <x v="0"/>
    <x v="0"/>
    <x v="0"/>
    <x v="0"/>
    <x v="0"/>
    <x v="0"/>
    <x v="0"/>
    <x v="0"/>
    <x v="0"/>
    <s v="Direção dos  Recursos Humanos"/>
    <x v="0"/>
    <x v="0"/>
    <x v="0"/>
    <x v="0"/>
    <x v="0"/>
    <x v="0"/>
    <x v="0"/>
    <x v="0"/>
    <x v="0"/>
    <x v="0"/>
    <x v="7"/>
    <x v="0"/>
    <s v="Pagamento de salário referente a 12-2024"/>
  </r>
  <r>
    <x v="0"/>
    <n v="0"/>
    <n v="0"/>
    <n v="0"/>
    <n v="8"/>
    <x v="5094"/>
    <x v="0"/>
    <x v="0"/>
    <x v="0"/>
    <s v="03.16.25"/>
    <x v="23"/>
    <x v="0"/>
    <x v="0"/>
    <s v="Direção dos  Recursos Humanos"/>
    <s v="03.16.25"/>
    <s v="Direção dos  Recursos Humanos"/>
    <s v="03.16.25"/>
    <x v="29"/>
    <x v="0"/>
    <x v="0"/>
    <x v="0"/>
    <x v="0"/>
    <x v="0"/>
    <x v="0"/>
    <x v="0"/>
    <x v="11"/>
    <s v="2024-12-16"/>
    <x v="3"/>
    <n v="8"/>
    <x v="0"/>
    <m/>
    <x v="0"/>
    <m/>
    <x v="67"/>
    <n v="100474708"/>
    <x v="0"/>
    <x v="7"/>
    <s v="Direção dos  Recursos Humanos"/>
    <s v="ORI"/>
    <x v="0"/>
    <m/>
    <x v="0"/>
    <x v="0"/>
    <x v="0"/>
    <x v="0"/>
    <x v="0"/>
    <x v="0"/>
    <x v="0"/>
    <x v="0"/>
    <x v="0"/>
    <x v="0"/>
    <x v="0"/>
    <s v="Direção dos  Recursos Humanos"/>
    <x v="0"/>
    <x v="0"/>
    <x v="0"/>
    <x v="0"/>
    <x v="0"/>
    <x v="0"/>
    <x v="0"/>
    <x v="0"/>
    <x v="0"/>
    <x v="0"/>
    <x v="7"/>
    <x v="0"/>
    <s v="Pagamento de salário referente a 12-2024"/>
  </r>
  <r>
    <x v="0"/>
    <n v="0"/>
    <n v="0"/>
    <n v="0"/>
    <n v="73"/>
    <x v="5094"/>
    <x v="0"/>
    <x v="0"/>
    <x v="0"/>
    <s v="03.16.25"/>
    <x v="23"/>
    <x v="0"/>
    <x v="0"/>
    <s v="Direção dos  Recursos Humanos"/>
    <s v="03.16.25"/>
    <s v="Direção dos  Recursos Humanos"/>
    <s v="03.16.25"/>
    <x v="30"/>
    <x v="0"/>
    <x v="0"/>
    <x v="0"/>
    <x v="1"/>
    <x v="0"/>
    <x v="0"/>
    <x v="0"/>
    <x v="11"/>
    <s v="2024-12-16"/>
    <x v="3"/>
    <n v="73"/>
    <x v="0"/>
    <m/>
    <x v="0"/>
    <m/>
    <x v="67"/>
    <n v="100474708"/>
    <x v="0"/>
    <x v="7"/>
    <s v="Direção dos  Recursos Humanos"/>
    <s v="ORI"/>
    <x v="0"/>
    <m/>
    <x v="0"/>
    <x v="0"/>
    <x v="0"/>
    <x v="0"/>
    <x v="0"/>
    <x v="0"/>
    <x v="0"/>
    <x v="0"/>
    <x v="0"/>
    <x v="0"/>
    <x v="0"/>
    <s v="Direção dos  Recursos Humanos"/>
    <x v="0"/>
    <x v="0"/>
    <x v="0"/>
    <x v="0"/>
    <x v="0"/>
    <x v="0"/>
    <x v="0"/>
    <x v="0"/>
    <x v="0"/>
    <x v="0"/>
    <x v="7"/>
    <x v="0"/>
    <s v="Pagamento de salário referente a 12-2024"/>
  </r>
  <r>
    <x v="0"/>
    <n v="0"/>
    <n v="0"/>
    <n v="0"/>
    <n v="1028"/>
    <x v="5094"/>
    <x v="0"/>
    <x v="0"/>
    <x v="0"/>
    <s v="03.16.25"/>
    <x v="23"/>
    <x v="0"/>
    <x v="0"/>
    <s v="Direção dos  Recursos Humanos"/>
    <s v="03.16.25"/>
    <s v="Direção dos  Recursos Humanos"/>
    <s v="03.16.25"/>
    <x v="48"/>
    <x v="0"/>
    <x v="0"/>
    <x v="0"/>
    <x v="1"/>
    <x v="0"/>
    <x v="0"/>
    <x v="0"/>
    <x v="11"/>
    <s v="2024-12-16"/>
    <x v="3"/>
    <n v="1028"/>
    <x v="0"/>
    <m/>
    <x v="0"/>
    <m/>
    <x v="67"/>
    <n v="100474708"/>
    <x v="0"/>
    <x v="7"/>
    <s v="Direção dos  Recursos Humanos"/>
    <s v="ORI"/>
    <x v="0"/>
    <m/>
    <x v="0"/>
    <x v="0"/>
    <x v="0"/>
    <x v="0"/>
    <x v="0"/>
    <x v="0"/>
    <x v="0"/>
    <x v="0"/>
    <x v="0"/>
    <x v="0"/>
    <x v="0"/>
    <s v="Direção dos  Recursos Humanos"/>
    <x v="0"/>
    <x v="0"/>
    <x v="0"/>
    <x v="0"/>
    <x v="0"/>
    <x v="0"/>
    <x v="0"/>
    <x v="0"/>
    <x v="0"/>
    <x v="0"/>
    <x v="7"/>
    <x v="0"/>
    <s v="Pagamento de salário referente a 12-2024"/>
  </r>
  <r>
    <x v="0"/>
    <n v="0"/>
    <n v="0"/>
    <n v="0"/>
    <n v="359"/>
    <x v="5094"/>
    <x v="0"/>
    <x v="0"/>
    <x v="0"/>
    <s v="03.16.25"/>
    <x v="23"/>
    <x v="0"/>
    <x v="0"/>
    <s v="Direção dos  Recursos Humanos"/>
    <s v="03.16.25"/>
    <s v="Direção dos  Recursos Humanos"/>
    <s v="03.16.25"/>
    <x v="49"/>
    <x v="0"/>
    <x v="0"/>
    <x v="0"/>
    <x v="1"/>
    <x v="0"/>
    <x v="0"/>
    <x v="0"/>
    <x v="11"/>
    <s v="2024-12-16"/>
    <x v="3"/>
    <n v="359"/>
    <x v="0"/>
    <m/>
    <x v="0"/>
    <m/>
    <x v="67"/>
    <n v="100474708"/>
    <x v="0"/>
    <x v="7"/>
    <s v="Direção dos  Recursos Humanos"/>
    <s v="ORI"/>
    <x v="0"/>
    <m/>
    <x v="0"/>
    <x v="0"/>
    <x v="0"/>
    <x v="0"/>
    <x v="0"/>
    <x v="0"/>
    <x v="0"/>
    <x v="0"/>
    <x v="0"/>
    <x v="0"/>
    <x v="0"/>
    <s v="Direção dos  Recursos Humanos"/>
    <x v="0"/>
    <x v="0"/>
    <x v="0"/>
    <x v="0"/>
    <x v="0"/>
    <x v="0"/>
    <x v="0"/>
    <x v="0"/>
    <x v="0"/>
    <x v="0"/>
    <x v="7"/>
    <x v="0"/>
    <s v="Pagamento de salário referente a 12-2024"/>
  </r>
  <r>
    <x v="0"/>
    <n v="0"/>
    <n v="0"/>
    <n v="0"/>
    <n v="179"/>
    <x v="5094"/>
    <x v="0"/>
    <x v="0"/>
    <x v="0"/>
    <s v="03.16.25"/>
    <x v="23"/>
    <x v="0"/>
    <x v="0"/>
    <s v="Direção dos  Recursos Humanos"/>
    <s v="03.16.25"/>
    <s v="Direção dos  Recursos Humanos"/>
    <s v="03.16.25"/>
    <x v="78"/>
    <x v="0"/>
    <x v="4"/>
    <x v="17"/>
    <x v="0"/>
    <x v="0"/>
    <x v="0"/>
    <x v="0"/>
    <x v="11"/>
    <s v="2024-12-16"/>
    <x v="3"/>
    <n v="179"/>
    <x v="0"/>
    <m/>
    <x v="0"/>
    <m/>
    <x v="67"/>
    <n v="100474708"/>
    <x v="0"/>
    <x v="7"/>
    <s v="Direção dos  Recursos Humanos"/>
    <s v="ORI"/>
    <x v="0"/>
    <m/>
    <x v="0"/>
    <x v="0"/>
    <x v="0"/>
    <x v="0"/>
    <x v="0"/>
    <x v="0"/>
    <x v="0"/>
    <x v="0"/>
    <x v="0"/>
    <x v="0"/>
    <x v="0"/>
    <s v="Direção dos  Recursos Humanos"/>
    <x v="0"/>
    <x v="0"/>
    <x v="0"/>
    <x v="0"/>
    <x v="0"/>
    <x v="0"/>
    <x v="0"/>
    <x v="0"/>
    <x v="0"/>
    <x v="0"/>
    <x v="7"/>
    <x v="0"/>
    <s v="Pagamento de salário referente a 12-2024"/>
  </r>
  <r>
    <x v="0"/>
    <n v="0"/>
    <n v="0"/>
    <n v="0"/>
    <n v="3294"/>
    <x v="5094"/>
    <x v="0"/>
    <x v="0"/>
    <x v="0"/>
    <s v="03.16.25"/>
    <x v="23"/>
    <x v="0"/>
    <x v="0"/>
    <s v="Direção dos  Recursos Humanos"/>
    <s v="03.16.25"/>
    <s v="Direção dos  Recursos Humanos"/>
    <s v="03.16.25"/>
    <x v="79"/>
    <x v="0"/>
    <x v="4"/>
    <x v="17"/>
    <x v="0"/>
    <x v="0"/>
    <x v="0"/>
    <x v="0"/>
    <x v="11"/>
    <s v="2024-12-16"/>
    <x v="3"/>
    <n v="3294"/>
    <x v="0"/>
    <m/>
    <x v="0"/>
    <m/>
    <x v="67"/>
    <n v="100474708"/>
    <x v="0"/>
    <x v="7"/>
    <s v="Direção dos  Recursos Humanos"/>
    <s v="ORI"/>
    <x v="0"/>
    <m/>
    <x v="0"/>
    <x v="0"/>
    <x v="0"/>
    <x v="0"/>
    <x v="0"/>
    <x v="0"/>
    <x v="0"/>
    <x v="0"/>
    <x v="0"/>
    <x v="0"/>
    <x v="0"/>
    <s v="Direção dos  Recursos Humanos"/>
    <x v="0"/>
    <x v="0"/>
    <x v="0"/>
    <x v="0"/>
    <x v="0"/>
    <x v="0"/>
    <x v="0"/>
    <x v="0"/>
    <x v="0"/>
    <x v="0"/>
    <x v="7"/>
    <x v="0"/>
    <s v="Pagamento de salário referente a 12-2024"/>
  </r>
  <r>
    <x v="0"/>
    <n v="0"/>
    <n v="0"/>
    <n v="0"/>
    <n v="11338"/>
    <x v="5094"/>
    <x v="0"/>
    <x v="0"/>
    <x v="0"/>
    <s v="03.16.25"/>
    <x v="23"/>
    <x v="0"/>
    <x v="0"/>
    <s v="Direção dos  Recursos Humanos"/>
    <s v="03.16.25"/>
    <s v="Direção dos  Recursos Humanos"/>
    <s v="03.16.25"/>
    <x v="31"/>
    <x v="0"/>
    <x v="0"/>
    <x v="1"/>
    <x v="0"/>
    <x v="0"/>
    <x v="0"/>
    <x v="0"/>
    <x v="11"/>
    <s v="2024-12-16"/>
    <x v="3"/>
    <n v="11338"/>
    <x v="0"/>
    <m/>
    <x v="0"/>
    <m/>
    <x v="6"/>
    <n v="100474914"/>
    <x v="0"/>
    <x v="0"/>
    <s v="Direção dos  Recursos Humanos"/>
    <s v="ORI"/>
    <x v="0"/>
    <m/>
    <x v="0"/>
    <x v="0"/>
    <x v="0"/>
    <x v="0"/>
    <x v="0"/>
    <x v="0"/>
    <x v="0"/>
    <x v="0"/>
    <x v="0"/>
    <x v="0"/>
    <x v="0"/>
    <s v="Direção dos  Recursos Humanos"/>
    <x v="0"/>
    <x v="0"/>
    <x v="0"/>
    <x v="0"/>
    <x v="0"/>
    <x v="0"/>
    <x v="0"/>
    <x v="0"/>
    <x v="0"/>
    <x v="0"/>
    <x v="0"/>
    <x v="0"/>
    <s v="Pagamento de salário referente a 12-2024"/>
  </r>
  <r>
    <x v="0"/>
    <n v="0"/>
    <n v="0"/>
    <n v="0"/>
    <n v="7721"/>
    <x v="5094"/>
    <x v="0"/>
    <x v="0"/>
    <x v="0"/>
    <s v="03.16.25"/>
    <x v="23"/>
    <x v="0"/>
    <x v="0"/>
    <s v="Direção dos  Recursos Humanos"/>
    <s v="03.16.25"/>
    <s v="Direção dos  Recursos Humanos"/>
    <s v="03.16.25"/>
    <x v="28"/>
    <x v="0"/>
    <x v="0"/>
    <x v="0"/>
    <x v="0"/>
    <x v="0"/>
    <x v="0"/>
    <x v="0"/>
    <x v="11"/>
    <s v="2024-12-16"/>
    <x v="3"/>
    <n v="7721"/>
    <x v="0"/>
    <m/>
    <x v="0"/>
    <m/>
    <x v="6"/>
    <n v="100474914"/>
    <x v="0"/>
    <x v="0"/>
    <s v="Direção dos  Recursos Humanos"/>
    <s v="ORI"/>
    <x v="0"/>
    <m/>
    <x v="0"/>
    <x v="0"/>
    <x v="0"/>
    <x v="0"/>
    <x v="0"/>
    <x v="0"/>
    <x v="0"/>
    <x v="0"/>
    <x v="0"/>
    <x v="0"/>
    <x v="0"/>
    <s v="Direção dos  Recursos Humanos"/>
    <x v="0"/>
    <x v="0"/>
    <x v="0"/>
    <x v="0"/>
    <x v="0"/>
    <x v="0"/>
    <x v="0"/>
    <x v="0"/>
    <x v="0"/>
    <x v="0"/>
    <x v="0"/>
    <x v="0"/>
    <s v="Pagamento de salário referente a 12-2024"/>
  </r>
  <r>
    <x v="0"/>
    <n v="0"/>
    <n v="0"/>
    <n v="0"/>
    <n v="2596"/>
    <x v="5094"/>
    <x v="0"/>
    <x v="0"/>
    <x v="0"/>
    <s v="03.16.25"/>
    <x v="23"/>
    <x v="0"/>
    <x v="0"/>
    <s v="Direção dos  Recursos Humanos"/>
    <s v="03.16.25"/>
    <s v="Direção dos  Recursos Humanos"/>
    <s v="03.16.25"/>
    <x v="29"/>
    <x v="0"/>
    <x v="0"/>
    <x v="0"/>
    <x v="0"/>
    <x v="0"/>
    <x v="0"/>
    <x v="0"/>
    <x v="11"/>
    <s v="2024-12-16"/>
    <x v="3"/>
    <n v="2596"/>
    <x v="0"/>
    <m/>
    <x v="0"/>
    <m/>
    <x v="6"/>
    <n v="100474914"/>
    <x v="0"/>
    <x v="0"/>
    <s v="Direção dos  Recursos Humanos"/>
    <s v="ORI"/>
    <x v="0"/>
    <m/>
    <x v="0"/>
    <x v="0"/>
    <x v="0"/>
    <x v="0"/>
    <x v="0"/>
    <x v="0"/>
    <x v="0"/>
    <x v="0"/>
    <x v="0"/>
    <x v="0"/>
    <x v="0"/>
    <s v="Direção dos  Recursos Humanos"/>
    <x v="0"/>
    <x v="0"/>
    <x v="0"/>
    <x v="0"/>
    <x v="0"/>
    <x v="0"/>
    <x v="0"/>
    <x v="0"/>
    <x v="0"/>
    <x v="0"/>
    <x v="0"/>
    <x v="0"/>
    <s v="Pagamento de salário referente a 12-2024"/>
  </r>
  <r>
    <x v="0"/>
    <n v="0"/>
    <n v="0"/>
    <n v="0"/>
    <n v="23154"/>
    <x v="5094"/>
    <x v="0"/>
    <x v="0"/>
    <x v="0"/>
    <s v="03.16.25"/>
    <x v="23"/>
    <x v="0"/>
    <x v="0"/>
    <s v="Direção dos  Recursos Humanos"/>
    <s v="03.16.25"/>
    <s v="Direção dos  Recursos Humanos"/>
    <s v="03.16.25"/>
    <x v="30"/>
    <x v="0"/>
    <x v="0"/>
    <x v="0"/>
    <x v="1"/>
    <x v="0"/>
    <x v="0"/>
    <x v="0"/>
    <x v="11"/>
    <s v="2024-12-16"/>
    <x v="3"/>
    <n v="23154"/>
    <x v="0"/>
    <m/>
    <x v="0"/>
    <m/>
    <x v="6"/>
    <n v="100474914"/>
    <x v="0"/>
    <x v="0"/>
    <s v="Direção dos  Recursos Humanos"/>
    <s v="ORI"/>
    <x v="0"/>
    <m/>
    <x v="0"/>
    <x v="0"/>
    <x v="0"/>
    <x v="0"/>
    <x v="0"/>
    <x v="0"/>
    <x v="0"/>
    <x v="0"/>
    <x v="0"/>
    <x v="0"/>
    <x v="0"/>
    <s v="Direção dos  Recursos Humanos"/>
    <x v="0"/>
    <x v="0"/>
    <x v="0"/>
    <x v="0"/>
    <x v="0"/>
    <x v="0"/>
    <x v="0"/>
    <x v="0"/>
    <x v="0"/>
    <x v="0"/>
    <x v="0"/>
    <x v="0"/>
    <s v="Pagamento de salário referente a 12-2024"/>
  </r>
  <r>
    <x v="0"/>
    <n v="0"/>
    <n v="0"/>
    <n v="0"/>
    <n v="324107"/>
    <x v="5094"/>
    <x v="0"/>
    <x v="0"/>
    <x v="0"/>
    <s v="03.16.25"/>
    <x v="23"/>
    <x v="0"/>
    <x v="0"/>
    <s v="Direção dos  Recursos Humanos"/>
    <s v="03.16.25"/>
    <s v="Direção dos  Recursos Humanos"/>
    <s v="03.16.25"/>
    <x v="48"/>
    <x v="0"/>
    <x v="0"/>
    <x v="0"/>
    <x v="1"/>
    <x v="0"/>
    <x v="0"/>
    <x v="0"/>
    <x v="11"/>
    <s v="2024-12-16"/>
    <x v="3"/>
    <n v="324107"/>
    <x v="0"/>
    <m/>
    <x v="0"/>
    <m/>
    <x v="6"/>
    <n v="100474914"/>
    <x v="0"/>
    <x v="0"/>
    <s v="Direção dos  Recursos Humanos"/>
    <s v="ORI"/>
    <x v="0"/>
    <m/>
    <x v="0"/>
    <x v="0"/>
    <x v="0"/>
    <x v="0"/>
    <x v="0"/>
    <x v="0"/>
    <x v="0"/>
    <x v="0"/>
    <x v="0"/>
    <x v="0"/>
    <x v="0"/>
    <s v="Direção dos  Recursos Humanos"/>
    <x v="0"/>
    <x v="0"/>
    <x v="0"/>
    <x v="0"/>
    <x v="0"/>
    <x v="0"/>
    <x v="0"/>
    <x v="0"/>
    <x v="0"/>
    <x v="0"/>
    <x v="0"/>
    <x v="0"/>
    <s v="Pagamento de salário referente a 12-2024"/>
  </r>
  <r>
    <x v="0"/>
    <n v="0"/>
    <n v="0"/>
    <n v="0"/>
    <n v="113348"/>
    <x v="5094"/>
    <x v="0"/>
    <x v="0"/>
    <x v="0"/>
    <s v="03.16.25"/>
    <x v="23"/>
    <x v="0"/>
    <x v="0"/>
    <s v="Direção dos  Recursos Humanos"/>
    <s v="03.16.25"/>
    <s v="Direção dos  Recursos Humanos"/>
    <s v="03.16.25"/>
    <x v="49"/>
    <x v="0"/>
    <x v="0"/>
    <x v="0"/>
    <x v="1"/>
    <x v="0"/>
    <x v="0"/>
    <x v="0"/>
    <x v="11"/>
    <s v="2024-12-16"/>
    <x v="3"/>
    <n v="113348"/>
    <x v="0"/>
    <m/>
    <x v="0"/>
    <m/>
    <x v="6"/>
    <n v="100474914"/>
    <x v="0"/>
    <x v="0"/>
    <s v="Direção dos  Recursos Humanos"/>
    <s v="ORI"/>
    <x v="0"/>
    <m/>
    <x v="0"/>
    <x v="0"/>
    <x v="0"/>
    <x v="0"/>
    <x v="0"/>
    <x v="0"/>
    <x v="0"/>
    <x v="0"/>
    <x v="0"/>
    <x v="0"/>
    <x v="0"/>
    <s v="Direção dos  Recursos Humanos"/>
    <x v="0"/>
    <x v="0"/>
    <x v="0"/>
    <x v="0"/>
    <x v="0"/>
    <x v="0"/>
    <x v="0"/>
    <x v="0"/>
    <x v="0"/>
    <x v="0"/>
    <x v="0"/>
    <x v="0"/>
    <s v="Pagamento de salário referente a 12-2024"/>
  </r>
  <r>
    <x v="0"/>
    <n v="0"/>
    <n v="0"/>
    <n v="0"/>
    <n v="56437"/>
    <x v="5094"/>
    <x v="0"/>
    <x v="0"/>
    <x v="0"/>
    <s v="03.16.25"/>
    <x v="23"/>
    <x v="0"/>
    <x v="0"/>
    <s v="Direção dos  Recursos Humanos"/>
    <s v="03.16.25"/>
    <s v="Direção dos  Recursos Humanos"/>
    <s v="03.16.25"/>
    <x v="78"/>
    <x v="0"/>
    <x v="4"/>
    <x v="17"/>
    <x v="0"/>
    <x v="0"/>
    <x v="0"/>
    <x v="0"/>
    <x v="11"/>
    <s v="2024-12-16"/>
    <x v="3"/>
    <n v="56437"/>
    <x v="0"/>
    <m/>
    <x v="0"/>
    <m/>
    <x v="6"/>
    <n v="100474914"/>
    <x v="0"/>
    <x v="0"/>
    <s v="Direção dos  Recursos Humanos"/>
    <s v="ORI"/>
    <x v="0"/>
    <m/>
    <x v="0"/>
    <x v="0"/>
    <x v="0"/>
    <x v="0"/>
    <x v="0"/>
    <x v="0"/>
    <x v="0"/>
    <x v="0"/>
    <x v="0"/>
    <x v="0"/>
    <x v="0"/>
    <s v="Direção dos  Recursos Humanos"/>
    <x v="0"/>
    <x v="0"/>
    <x v="0"/>
    <x v="0"/>
    <x v="0"/>
    <x v="0"/>
    <x v="0"/>
    <x v="0"/>
    <x v="0"/>
    <x v="0"/>
    <x v="0"/>
    <x v="0"/>
    <s v="Pagamento de salário referente a 12-2024"/>
  </r>
  <r>
    <x v="0"/>
    <n v="0"/>
    <n v="0"/>
    <n v="0"/>
    <n v="1037187"/>
    <x v="5094"/>
    <x v="0"/>
    <x v="0"/>
    <x v="0"/>
    <s v="03.16.25"/>
    <x v="23"/>
    <x v="0"/>
    <x v="0"/>
    <s v="Direção dos  Recursos Humanos"/>
    <s v="03.16.25"/>
    <s v="Direção dos  Recursos Humanos"/>
    <s v="03.16.25"/>
    <x v="79"/>
    <x v="0"/>
    <x v="4"/>
    <x v="17"/>
    <x v="0"/>
    <x v="0"/>
    <x v="0"/>
    <x v="0"/>
    <x v="11"/>
    <s v="2024-12-16"/>
    <x v="3"/>
    <n v="1037187"/>
    <x v="0"/>
    <m/>
    <x v="0"/>
    <m/>
    <x v="6"/>
    <n v="100474914"/>
    <x v="0"/>
    <x v="0"/>
    <s v="Direção dos  Recursos Humanos"/>
    <s v="ORI"/>
    <x v="0"/>
    <m/>
    <x v="0"/>
    <x v="0"/>
    <x v="0"/>
    <x v="0"/>
    <x v="0"/>
    <x v="0"/>
    <x v="0"/>
    <x v="0"/>
    <x v="0"/>
    <x v="0"/>
    <x v="0"/>
    <s v="Direção dos  Recursos Humanos"/>
    <x v="0"/>
    <x v="0"/>
    <x v="0"/>
    <x v="0"/>
    <x v="0"/>
    <x v="0"/>
    <x v="0"/>
    <x v="0"/>
    <x v="0"/>
    <x v="0"/>
    <x v="0"/>
    <x v="0"/>
    <s v="Pagamento de salário referente a 12-2024"/>
  </r>
  <r>
    <x v="0"/>
    <n v="0"/>
    <n v="0"/>
    <n v="0"/>
    <n v="100"/>
    <x v="5095"/>
    <x v="0"/>
    <x v="1"/>
    <x v="0"/>
    <s v="03.03.10"/>
    <x v="8"/>
    <x v="0"/>
    <x v="4"/>
    <s v="Receitas Da Câmara"/>
    <s v="03.03.10"/>
    <s v="Receitas Da Câmara"/>
    <s v="03.03.10"/>
    <x v="8"/>
    <x v="0"/>
    <x v="3"/>
    <x v="3"/>
    <x v="0"/>
    <x v="0"/>
    <x v="2"/>
    <x v="0"/>
    <x v="11"/>
    <s v="2024-12-27"/>
    <x v="3"/>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00"/>
    <x v="5096"/>
    <x v="0"/>
    <x v="1"/>
    <x v="0"/>
    <s v="03.03.10"/>
    <x v="8"/>
    <x v="0"/>
    <x v="4"/>
    <s v="Receitas Da Câmara"/>
    <s v="03.03.10"/>
    <s v="Receitas Da Câmara"/>
    <s v="03.03.10"/>
    <x v="11"/>
    <x v="0"/>
    <x v="0"/>
    <x v="5"/>
    <x v="0"/>
    <x v="0"/>
    <x v="2"/>
    <x v="0"/>
    <x v="11"/>
    <s v="2024-12-27"/>
    <x v="3"/>
    <n v="5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969"/>
    <x v="5097"/>
    <x v="0"/>
    <x v="1"/>
    <x v="0"/>
    <s v="03.03.10"/>
    <x v="8"/>
    <x v="0"/>
    <x v="4"/>
    <s v="Receitas Da Câmara"/>
    <s v="03.03.10"/>
    <s v="Receitas Da Câmara"/>
    <s v="03.03.10"/>
    <x v="18"/>
    <x v="0"/>
    <x v="0"/>
    <x v="0"/>
    <x v="0"/>
    <x v="0"/>
    <x v="2"/>
    <x v="0"/>
    <x v="11"/>
    <s v="2024-12-27"/>
    <x v="3"/>
    <n v="4096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50"/>
    <x v="5098"/>
    <x v="0"/>
    <x v="1"/>
    <x v="0"/>
    <s v="03.03.10"/>
    <x v="8"/>
    <x v="0"/>
    <x v="4"/>
    <s v="Receitas Da Câmara"/>
    <s v="03.03.10"/>
    <s v="Receitas Da Câmara"/>
    <s v="03.03.10"/>
    <x v="6"/>
    <x v="0"/>
    <x v="3"/>
    <x v="3"/>
    <x v="0"/>
    <x v="0"/>
    <x v="2"/>
    <x v="0"/>
    <x v="11"/>
    <s v="2024-12-27"/>
    <x v="3"/>
    <n v="1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20"/>
    <x v="5099"/>
    <x v="0"/>
    <x v="1"/>
    <x v="0"/>
    <s v="03.03.10"/>
    <x v="8"/>
    <x v="0"/>
    <x v="4"/>
    <s v="Receitas Da Câmara"/>
    <s v="03.03.10"/>
    <s v="Receitas Da Câmara"/>
    <s v="03.03.10"/>
    <x v="13"/>
    <x v="0"/>
    <x v="3"/>
    <x v="3"/>
    <x v="0"/>
    <x v="0"/>
    <x v="2"/>
    <x v="0"/>
    <x v="11"/>
    <s v="2024-12-27"/>
    <x v="3"/>
    <n v="3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5100"/>
    <x v="0"/>
    <x v="1"/>
    <x v="0"/>
    <s v="03.03.10"/>
    <x v="8"/>
    <x v="0"/>
    <x v="4"/>
    <s v="Receitas Da Câmara"/>
    <s v="03.03.10"/>
    <s v="Receitas Da Câmara"/>
    <s v="03.03.10"/>
    <x v="10"/>
    <x v="0"/>
    <x v="3"/>
    <x v="3"/>
    <x v="0"/>
    <x v="0"/>
    <x v="2"/>
    <x v="0"/>
    <x v="11"/>
    <s v="2024-12-27"/>
    <x v="3"/>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7700"/>
    <x v="5101"/>
    <x v="0"/>
    <x v="0"/>
    <x v="0"/>
    <s v="03.16.15"/>
    <x v="0"/>
    <x v="0"/>
    <x v="0"/>
    <s v="Direção Financeira"/>
    <s v="03.16.15"/>
    <s v="Direção Financeira"/>
    <s v="03.16.15"/>
    <x v="33"/>
    <x v="0"/>
    <x v="0"/>
    <x v="0"/>
    <x v="0"/>
    <x v="0"/>
    <x v="0"/>
    <x v="0"/>
    <x v="0"/>
    <s v="2024-01-08"/>
    <x v="0"/>
    <n v="347700"/>
    <x v="0"/>
    <m/>
    <x v="0"/>
    <m/>
    <x v="90"/>
    <n v="100392191"/>
    <x v="0"/>
    <x v="0"/>
    <s v="Direção Financeira"/>
    <s v="ORI"/>
    <x v="0"/>
    <m/>
    <x v="0"/>
    <x v="0"/>
    <x v="0"/>
    <x v="0"/>
    <x v="0"/>
    <x v="0"/>
    <x v="0"/>
    <x v="0"/>
    <x v="0"/>
    <x v="0"/>
    <x v="0"/>
    <s v="Direção Financeira"/>
    <x v="0"/>
    <x v="0"/>
    <x v="0"/>
    <x v="0"/>
    <x v="0"/>
    <x v="0"/>
    <x v="0"/>
    <x v="0"/>
    <x v="0"/>
    <x v="0"/>
    <x v="0"/>
    <x v="0"/>
    <s v="Pagamento a favor do Multidata, LDA para a aquisição de 5 computador portátil para os serviços da CMSM, conforme anexo."/>
  </r>
  <r>
    <x v="1"/>
    <n v="0"/>
    <n v="0"/>
    <n v="0"/>
    <n v="63360"/>
    <x v="5102"/>
    <x v="0"/>
    <x v="0"/>
    <x v="0"/>
    <s v="01.27.06.41"/>
    <x v="19"/>
    <x v="1"/>
    <x v="1"/>
    <s v="Requalificação Urbana e habitação"/>
    <s v="01.27.06"/>
    <s v="Requalificação Urbana e habitação"/>
    <s v="01.27.06"/>
    <x v="40"/>
    <x v="0"/>
    <x v="0"/>
    <x v="0"/>
    <x v="0"/>
    <x v="1"/>
    <x v="1"/>
    <x v="0"/>
    <x v="0"/>
    <s v="2024-01-23"/>
    <x v="0"/>
    <n v="63360"/>
    <x v="0"/>
    <m/>
    <x v="0"/>
    <m/>
    <x v="109"/>
    <n v="100478380"/>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transporte de água, areia, brita e cimento para a reabilitação do jardim infantil de Pilão Cão, conforme proposta em anexo."/>
  </r>
  <r>
    <x v="1"/>
    <n v="0"/>
    <n v="0"/>
    <n v="0"/>
    <n v="145000"/>
    <x v="5103"/>
    <x v="0"/>
    <x v="0"/>
    <x v="0"/>
    <s v="01.27.06.42"/>
    <x v="22"/>
    <x v="1"/>
    <x v="1"/>
    <s v="Requalificação Urbana e habitação"/>
    <s v="01.27.06"/>
    <s v="Requalificação Urbana e habitação"/>
    <s v="01.27.06"/>
    <x v="1"/>
    <x v="0"/>
    <x v="0"/>
    <x v="0"/>
    <x v="0"/>
    <x v="1"/>
    <x v="1"/>
    <x v="0"/>
    <x v="0"/>
    <s v="2024-01-30"/>
    <x v="0"/>
    <n v="145000"/>
    <x v="0"/>
    <m/>
    <x v="0"/>
    <m/>
    <x v="496"/>
    <n v="100479592"/>
    <x v="0"/>
    <x v="0"/>
    <s v="Manutenção do Estádio Municipal/Campos Futebol 11"/>
    <s v="ORI"/>
    <x v="0"/>
    <s v="MCF"/>
    <x v="0"/>
    <x v="0"/>
    <x v="0"/>
    <x v="0"/>
    <x v="0"/>
    <x v="0"/>
    <x v="0"/>
    <x v="0"/>
    <x v="0"/>
    <x v="0"/>
    <x v="0"/>
    <s v="Manutenção do Estádio Municipal/Campos Futebol 11"/>
    <x v="0"/>
    <x v="0"/>
    <x v="0"/>
    <x v="0"/>
    <x v="1"/>
    <x v="0"/>
    <x v="0"/>
    <x v="0"/>
    <x v="0"/>
    <x v="0"/>
    <x v="0"/>
    <x v="0"/>
    <s v="Pagamento a favor da Empresa Fundações e Comercio Geral, LD, pela a aquisição de serviços de transporte de terra no âmbito da construção do Estádio Municipal de Manguinho, conforme anexo."/>
  </r>
  <r>
    <x v="0"/>
    <n v="0"/>
    <n v="0"/>
    <n v="0"/>
    <n v="28800"/>
    <x v="5104"/>
    <x v="0"/>
    <x v="0"/>
    <x v="0"/>
    <s v="03.16.15"/>
    <x v="0"/>
    <x v="0"/>
    <x v="0"/>
    <s v="Direção Financeira"/>
    <s v="03.16.15"/>
    <s v="Direção Financeira"/>
    <s v="03.16.15"/>
    <x v="0"/>
    <x v="0"/>
    <x v="0"/>
    <x v="0"/>
    <x v="0"/>
    <x v="0"/>
    <x v="0"/>
    <x v="0"/>
    <x v="1"/>
    <s v="2024-03-01"/>
    <x v="0"/>
    <n v="28800"/>
    <x v="0"/>
    <m/>
    <x v="0"/>
    <m/>
    <x v="77"/>
    <n v="100477538"/>
    <x v="0"/>
    <x v="0"/>
    <s v="Direção Financeira"/>
    <s v="ORI"/>
    <x v="0"/>
    <m/>
    <x v="0"/>
    <x v="0"/>
    <x v="0"/>
    <x v="0"/>
    <x v="0"/>
    <x v="0"/>
    <x v="0"/>
    <x v="0"/>
    <x v="0"/>
    <x v="0"/>
    <x v="0"/>
    <s v="Direção Financeira"/>
    <x v="0"/>
    <x v="0"/>
    <x v="0"/>
    <x v="0"/>
    <x v="0"/>
    <x v="0"/>
    <x v="0"/>
    <x v="0"/>
    <x v="0"/>
    <x v="0"/>
    <x v="0"/>
    <x v="0"/>
    <s v=" Pagamento a favor da Oficina Mecânica André, pela a aquisição de serviço das viaturas da CMSM, conforme anexo "/>
  </r>
  <r>
    <x v="0"/>
    <n v="0"/>
    <n v="0"/>
    <n v="0"/>
    <n v="5157"/>
    <x v="5105"/>
    <x v="0"/>
    <x v="1"/>
    <x v="0"/>
    <s v="80.02.01"/>
    <x v="2"/>
    <x v="2"/>
    <x v="2"/>
    <s v="Retenções Iur"/>
    <s v="80.02.01"/>
    <s v="Retenções Iur"/>
    <s v="80.02.01"/>
    <x v="2"/>
    <x v="0"/>
    <x v="1"/>
    <x v="0"/>
    <x v="1"/>
    <x v="2"/>
    <x v="2"/>
    <x v="0"/>
    <x v="6"/>
    <s v="2024-04-23"/>
    <x v="1"/>
    <n v="5157"/>
    <x v="0"/>
    <m/>
    <x v="0"/>
    <m/>
    <x v="2"/>
    <n v="100474696"/>
    <x v="0"/>
    <x v="0"/>
    <s v="Retenções Iur"/>
    <s v="ORI"/>
    <x v="0"/>
    <s v="RIUR"/>
    <x v="0"/>
    <x v="0"/>
    <x v="0"/>
    <x v="0"/>
    <x v="0"/>
    <x v="0"/>
    <x v="0"/>
    <x v="0"/>
    <x v="0"/>
    <x v="0"/>
    <x v="0"/>
    <s v="Retenções Iur"/>
    <x v="0"/>
    <x v="0"/>
    <x v="0"/>
    <x v="0"/>
    <x v="2"/>
    <x v="0"/>
    <x v="0"/>
    <x v="0"/>
    <x v="0"/>
    <x v="1"/>
    <x v="0"/>
    <x v="0"/>
    <s v="RETENCAO OT"/>
  </r>
  <r>
    <x v="0"/>
    <n v="0"/>
    <n v="0"/>
    <n v="0"/>
    <n v="800"/>
    <x v="5106"/>
    <x v="0"/>
    <x v="1"/>
    <x v="0"/>
    <s v="80.02.10.20"/>
    <x v="20"/>
    <x v="2"/>
    <x v="2"/>
    <s v="Outros"/>
    <s v="80.02.10"/>
    <s v="Outros"/>
    <s v="80.02.10"/>
    <x v="34"/>
    <x v="0"/>
    <x v="1"/>
    <x v="9"/>
    <x v="1"/>
    <x v="2"/>
    <x v="2"/>
    <x v="0"/>
    <x v="6"/>
    <s v="2024-04-23"/>
    <x v="1"/>
    <n v="800"/>
    <x v="0"/>
    <m/>
    <x v="0"/>
    <m/>
    <x v="54"/>
    <n v="100477977"/>
    <x v="0"/>
    <x v="0"/>
    <s v="Retenções CVMovel"/>
    <s v="ORI"/>
    <x v="0"/>
    <s v="RT"/>
    <x v="0"/>
    <x v="0"/>
    <x v="0"/>
    <x v="0"/>
    <x v="0"/>
    <x v="0"/>
    <x v="0"/>
    <x v="0"/>
    <x v="0"/>
    <x v="0"/>
    <x v="0"/>
    <s v="Retenções CVMovel"/>
    <x v="0"/>
    <x v="0"/>
    <x v="0"/>
    <x v="0"/>
    <x v="2"/>
    <x v="0"/>
    <x v="0"/>
    <x v="0"/>
    <x v="0"/>
    <x v="1"/>
    <x v="0"/>
    <x v="0"/>
    <s v="RETENCAO OT"/>
  </r>
  <r>
    <x v="0"/>
    <n v="0"/>
    <n v="0"/>
    <n v="0"/>
    <n v="2800"/>
    <x v="5107"/>
    <x v="0"/>
    <x v="0"/>
    <x v="0"/>
    <s v="03.16.15"/>
    <x v="0"/>
    <x v="0"/>
    <x v="0"/>
    <s v="Direção Financeira"/>
    <s v="03.16.15"/>
    <s v="Direção Financeira"/>
    <s v="03.16.15"/>
    <x v="3"/>
    <x v="0"/>
    <x v="0"/>
    <x v="1"/>
    <x v="0"/>
    <x v="0"/>
    <x v="0"/>
    <x v="0"/>
    <x v="3"/>
    <s v="2024-05-31"/>
    <x v="1"/>
    <n v="2800"/>
    <x v="0"/>
    <m/>
    <x v="0"/>
    <m/>
    <x v="181"/>
    <n v="100479425"/>
    <x v="0"/>
    <x v="0"/>
    <s v="Direção Financeira"/>
    <s v="ORI"/>
    <x v="0"/>
    <m/>
    <x v="0"/>
    <x v="0"/>
    <x v="0"/>
    <x v="0"/>
    <x v="0"/>
    <x v="0"/>
    <x v="0"/>
    <x v="0"/>
    <x v="0"/>
    <x v="0"/>
    <x v="0"/>
    <s v="Direção Financeira"/>
    <x v="0"/>
    <x v="0"/>
    <x v="0"/>
    <x v="0"/>
    <x v="0"/>
    <x v="0"/>
    <x v="0"/>
    <x v="0"/>
    <x v="0"/>
    <x v="0"/>
    <x v="0"/>
    <x v="0"/>
    <s v="Ajuda de custo a favor do senhor Domingos Barros pela sua deslocação a Praia nos dias 06 e 09 de maio de 2024, em missão oficial de serviço, conforme anexo."/>
  </r>
  <r>
    <x v="1"/>
    <n v="0"/>
    <n v="0"/>
    <n v="0"/>
    <n v="500000"/>
    <x v="5108"/>
    <x v="0"/>
    <x v="0"/>
    <x v="0"/>
    <s v="01.27.01.06"/>
    <x v="49"/>
    <x v="1"/>
    <x v="1"/>
    <s v="Ordenamento território"/>
    <s v="01.27.01"/>
    <s v="Ordenamento território"/>
    <s v="01.27.01"/>
    <x v="1"/>
    <x v="0"/>
    <x v="0"/>
    <x v="0"/>
    <x v="0"/>
    <x v="1"/>
    <x v="1"/>
    <x v="0"/>
    <x v="3"/>
    <s v="2024-05-31"/>
    <x v="1"/>
    <n v="500000"/>
    <x v="0"/>
    <m/>
    <x v="0"/>
    <m/>
    <x v="455"/>
    <n v="100479525"/>
    <x v="0"/>
    <x v="0"/>
    <s v="Infraestruturação da Zona do Bácio"/>
    <s v="ORI"/>
    <x v="0"/>
    <m/>
    <x v="0"/>
    <x v="0"/>
    <x v="0"/>
    <x v="0"/>
    <x v="0"/>
    <x v="0"/>
    <x v="0"/>
    <x v="0"/>
    <x v="0"/>
    <x v="0"/>
    <x v="0"/>
    <s v="Infraestruturação da Zona do Bácio"/>
    <x v="0"/>
    <x v="0"/>
    <x v="0"/>
    <x v="0"/>
    <x v="1"/>
    <x v="0"/>
    <x v="0"/>
    <x v="0"/>
    <x v="0"/>
    <x v="0"/>
    <x v="0"/>
    <x v="0"/>
    <s v="Pagamento a favor All Trans, referente ao frete marítimo convencional do Camião ST-89-ZB viatura afeto as obras da CMSM, conforme anexo.  "/>
  </r>
  <r>
    <x v="1"/>
    <n v="0"/>
    <n v="0"/>
    <n v="0"/>
    <n v="9500"/>
    <x v="5109"/>
    <x v="0"/>
    <x v="0"/>
    <x v="0"/>
    <s v="01.25.02.23"/>
    <x v="12"/>
    <x v="3"/>
    <x v="3"/>
    <s v="desporto"/>
    <s v="01.25.02"/>
    <s v="desporto"/>
    <s v="01.25.02"/>
    <x v="1"/>
    <x v="0"/>
    <x v="0"/>
    <x v="0"/>
    <x v="0"/>
    <x v="1"/>
    <x v="1"/>
    <x v="0"/>
    <x v="10"/>
    <s v="2024-11-06"/>
    <x v="3"/>
    <n v="9500"/>
    <x v="0"/>
    <m/>
    <x v="0"/>
    <m/>
    <x v="424"/>
    <n v="100477528"/>
    <x v="0"/>
    <x v="0"/>
    <s v="Atividades desportivas e promoção do desporto no Concelho"/>
    <s v="ORI"/>
    <x v="0"/>
    <m/>
    <x v="0"/>
    <x v="0"/>
    <x v="0"/>
    <x v="0"/>
    <x v="0"/>
    <x v="0"/>
    <x v="0"/>
    <x v="0"/>
    <x v="0"/>
    <x v="0"/>
    <x v="0"/>
    <s v="Atividades desportivas e promoção do desporto no Concelho"/>
    <x v="0"/>
    <x v="0"/>
    <x v="0"/>
    <x v="0"/>
    <x v="1"/>
    <x v="0"/>
    <x v="0"/>
    <x v="0"/>
    <x v="0"/>
    <x v="0"/>
    <x v="0"/>
    <x v="0"/>
    <s v="Devolução a favor do Sr. Quinzinho Correia Ferreira, referente a aquisição de prémios entregues aos finalistas do torneio de futsal realizado em espinho branco, conforme anexo."/>
  </r>
  <r>
    <x v="0"/>
    <n v="0"/>
    <n v="0"/>
    <n v="0"/>
    <n v="15000"/>
    <x v="5110"/>
    <x v="0"/>
    <x v="0"/>
    <x v="0"/>
    <s v="01.25.03.12"/>
    <x v="6"/>
    <x v="3"/>
    <x v="3"/>
    <s v="Emprego e Formação profissional"/>
    <s v="01.25.03"/>
    <s v="Emprego e Formação profissional"/>
    <s v="01.25.03"/>
    <x v="4"/>
    <x v="0"/>
    <x v="2"/>
    <x v="2"/>
    <x v="0"/>
    <x v="1"/>
    <x v="0"/>
    <x v="0"/>
    <x v="10"/>
    <s v="2024-11-14"/>
    <x v="3"/>
    <n v="15000"/>
    <x v="0"/>
    <m/>
    <x v="0"/>
    <m/>
    <x v="608"/>
    <n v="100477164"/>
    <x v="0"/>
    <x v="0"/>
    <s v="Estágios Profissionais e Promoção de Emprego"/>
    <s v="ORI"/>
    <x v="0"/>
    <m/>
    <x v="0"/>
    <x v="0"/>
    <x v="0"/>
    <x v="0"/>
    <x v="0"/>
    <x v="0"/>
    <x v="0"/>
    <x v="0"/>
    <x v="0"/>
    <x v="0"/>
    <x v="0"/>
    <s v="Estágios Profissionais e Promoção de Emprego"/>
    <x v="0"/>
    <x v="0"/>
    <x v="0"/>
    <x v="0"/>
    <x v="1"/>
    <x v="0"/>
    <x v="0"/>
    <x v="0"/>
    <x v="0"/>
    <x v="0"/>
    <x v="0"/>
    <x v="0"/>
    <s v="Apoio social a favor de Zilena Gomes Pereira, referente apoio para auto emprego, conforme anexo. "/>
  </r>
  <r>
    <x v="0"/>
    <n v="0"/>
    <n v="0"/>
    <n v="0"/>
    <n v="1400"/>
    <x v="5111"/>
    <x v="0"/>
    <x v="0"/>
    <x v="0"/>
    <s v="03.16.15"/>
    <x v="0"/>
    <x v="0"/>
    <x v="0"/>
    <s v="Direção Financeira"/>
    <s v="03.16.15"/>
    <s v="Direção Financeira"/>
    <s v="03.16.15"/>
    <x v="3"/>
    <x v="0"/>
    <x v="0"/>
    <x v="1"/>
    <x v="0"/>
    <x v="0"/>
    <x v="0"/>
    <x v="0"/>
    <x v="0"/>
    <s v="2024-01-11"/>
    <x v="0"/>
    <n v="1400"/>
    <x v="0"/>
    <m/>
    <x v="0"/>
    <m/>
    <x v="609"/>
    <n v="100475870"/>
    <x v="0"/>
    <x v="0"/>
    <s v="Direção Financeira"/>
    <s v="ORI"/>
    <x v="0"/>
    <m/>
    <x v="0"/>
    <x v="0"/>
    <x v="0"/>
    <x v="0"/>
    <x v="0"/>
    <x v="0"/>
    <x v="0"/>
    <x v="0"/>
    <x v="0"/>
    <x v="0"/>
    <x v="0"/>
    <s v="Direção Financeira"/>
    <x v="0"/>
    <x v="0"/>
    <x v="0"/>
    <x v="0"/>
    <x v="0"/>
    <x v="0"/>
    <x v="0"/>
    <x v="0"/>
    <x v="0"/>
    <x v="0"/>
    <x v="0"/>
    <x v="0"/>
    <s v="Ajuda de custo a favor do Sr. Adelcides vieira pela sua deslocação em missão de serviço a cidade da Praia no dia 10 de Janeiro de 2024, conforme justificativo _x000d__x000a_em anexo."/>
  </r>
  <r>
    <x v="0"/>
    <n v="0"/>
    <n v="0"/>
    <n v="0"/>
    <n v="1400"/>
    <x v="5112"/>
    <x v="0"/>
    <x v="0"/>
    <x v="0"/>
    <s v="03.16.15"/>
    <x v="0"/>
    <x v="0"/>
    <x v="0"/>
    <s v="Direção Financeira"/>
    <s v="03.16.15"/>
    <s v="Direção Financeira"/>
    <s v="03.16.15"/>
    <x v="3"/>
    <x v="0"/>
    <x v="0"/>
    <x v="1"/>
    <x v="0"/>
    <x v="0"/>
    <x v="0"/>
    <x v="0"/>
    <x v="1"/>
    <s v="2024-03-21"/>
    <x v="0"/>
    <n v="1400"/>
    <x v="0"/>
    <m/>
    <x v="0"/>
    <m/>
    <x v="26"/>
    <n v="100458633"/>
    <x v="0"/>
    <x v="0"/>
    <s v="Direção Financeira"/>
    <s v="ORI"/>
    <x v="0"/>
    <m/>
    <x v="0"/>
    <x v="0"/>
    <x v="0"/>
    <x v="0"/>
    <x v="0"/>
    <x v="0"/>
    <x v="0"/>
    <x v="0"/>
    <x v="0"/>
    <x v="0"/>
    <x v="0"/>
    <s v="Direção Financeira"/>
    <x v="0"/>
    <x v="0"/>
    <x v="0"/>
    <x v="0"/>
    <x v="0"/>
    <x v="0"/>
    <x v="0"/>
    <x v="0"/>
    <x v="0"/>
    <x v="0"/>
    <x v="0"/>
    <x v="0"/>
    <s v="Ajuda de custo a favor de senhor Joaquim Tavares, pela sua deslocação a Praia no dia 17 de março de 2024 em missão oficial de serviço, conforme anexo"/>
  </r>
  <r>
    <x v="0"/>
    <n v="0"/>
    <n v="0"/>
    <n v="0"/>
    <n v="1400"/>
    <x v="5113"/>
    <x v="0"/>
    <x v="0"/>
    <x v="0"/>
    <s v="03.16.15"/>
    <x v="0"/>
    <x v="0"/>
    <x v="0"/>
    <s v="Direção Financeira"/>
    <s v="03.16.15"/>
    <s v="Direção Financeira"/>
    <s v="03.16.15"/>
    <x v="3"/>
    <x v="0"/>
    <x v="0"/>
    <x v="1"/>
    <x v="0"/>
    <x v="0"/>
    <x v="0"/>
    <x v="0"/>
    <x v="6"/>
    <s v="2024-04-30"/>
    <x v="1"/>
    <n v="1400"/>
    <x v="0"/>
    <m/>
    <x v="0"/>
    <m/>
    <x v="26"/>
    <n v="100458633"/>
    <x v="0"/>
    <x v="0"/>
    <s v="Direção Financeira"/>
    <s v="ORI"/>
    <x v="0"/>
    <m/>
    <x v="0"/>
    <x v="0"/>
    <x v="0"/>
    <x v="0"/>
    <x v="0"/>
    <x v="0"/>
    <x v="0"/>
    <x v="0"/>
    <x v="0"/>
    <x v="0"/>
    <x v="0"/>
    <s v="Direção Financeira"/>
    <x v="0"/>
    <x v="0"/>
    <x v="0"/>
    <x v="0"/>
    <x v="0"/>
    <x v="0"/>
    <x v="0"/>
    <x v="0"/>
    <x v="0"/>
    <x v="0"/>
    <x v="0"/>
    <x v="0"/>
    <s v="Ajuda de custo a favor do Sr. Joaquim Lino Tavares pela sua deslocação em missão de serviço a cidade da Praia no dia 30 de Abril de 2024, conforme justificativo em anexo. "/>
  </r>
  <r>
    <x v="0"/>
    <n v="0"/>
    <n v="0"/>
    <n v="0"/>
    <n v="1400"/>
    <x v="5114"/>
    <x v="0"/>
    <x v="0"/>
    <x v="0"/>
    <s v="03.16.15"/>
    <x v="0"/>
    <x v="0"/>
    <x v="0"/>
    <s v="Direção Financeira"/>
    <s v="03.16.15"/>
    <s v="Direção Financeira"/>
    <s v="03.16.15"/>
    <x v="3"/>
    <x v="0"/>
    <x v="0"/>
    <x v="1"/>
    <x v="0"/>
    <x v="0"/>
    <x v="0"/>
    <x v="0"/>
    <x v="11"/>
    <s v="2024-12-03"/>
    <x v="3"/>
    <n v="1400"/>
    <x v="0"/>
    <m/>
    <x v="0"/>
    <m/>
    <x v="81"/>
    <n v="100476675"/>
    <x v="0"/>
    <x v="0"/>
    <s v="Direção Financeira"/>
    <s v="ORI"/>
    <x v="0"/>
    <m/>
    <x v="0"/>
    <x v="0"/>
    <x v="0"/>
    <x v="0"/>
    <x v="0"/>
    <x v="0"/>
    <x v="0"/>
    <x v="0"/>
    <x v="0"/>
    <x v="0"/>
    <x v="0"/>
    <s v="Direção Financeira"/>
    <x v="0"/>
    <x v="0"/>
    <x v="0"/>
    <x v="0"/>
    <x v="0"/>
    <x v="0"/>
    <x v="0"/>
    <x v="0"/>
    <x v="0"/>
    <x v="0"/>
    <x v="0"/>
    <x v="0"/>
    <s v="Ajuda de custo a favor do SR. José Jorge Fernandes Tavares pela sua deslocação em missão de serviço a cidade da Praia no dia 28/11 de 2024, conforme justificativo em anexo."/>
  </r>
  <r>
    <x v="0"/>
    <n v="0"/>
    <n v="0"/>
    <n v="0"/>
    <n v="33000"/>
    <x v="5115"/>
    <x v="0"/>
    <x v="1"/>
    <x v="0"/>
    <s v="03.03.10"/>
    <x v="8"/>
    <x v="0"/>
    <x v="4"/>
    <s v="Receitas Da Câmara"/>
    <s v="03.03.10"/>
    <s v="Receitas Da Câmara"/>
    <s v="03.03.10"/>
    <x v="21"/>
    <x v="0"/>
    <x v="3"/>
    <x v="3"/>
    <x v="0"/>
    <x v="0"/>
    <x v="2"/>
    <x v="0"/>
    <x v="11"/>
    <s v="2024-12-13"/>
    <x v="3"/>
    <n v="3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900"/>
    <x v="5116"/>
    <x v="0"/>
    <x v="1"/>
    <x v="0"/>
    <s v="03.03.10"/>
    <x v="8"/>
    <x v="0"/>
    <x v="4"/>
    <s v="Receitas Da Câmara"/>
    <s v="03.03.10"/>
    <s v="Receitas Da Câmara"/>
    <s v="03.03.10"/>
    <x v="11"/>
    <x v="0"/>
    <x v="0"/>
    <x v="5"/>
    <x v="0"/>
    <x v="0"/>
    <x v="2"/>
    <x v="0"/>
    <x v="11"/>
    <s v="2024-12-13"/>
    <x v="3"/>
    <n v="9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5117"/>
    <x v="0"/>
    <x v="1"/>
    <x v="0"/>
    <s v="03.03.10"/>
    <x v="8"/>
    <x v="0"/>
    <x v="4"/>
    <s v="Receitas Da Câmara"/>
    <s v="03.03.10"/>
    <s v="Receitas Da Câmara"/>
    <s v="03.03.10"/>
    <x v="8"/>
    <x v="0"/>
    <x v="3"/>
    <x v="3"/>
    <x v="0"/>
    <x v="0"/>
    <x v="2"/>
    <x v="0"/>
    <x v="11"/>
    <s v="2024-12-13"/>
    <x v="3"/>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0"/>
    <x v="5118"/>
    <x v="0"/>
    <x v="1"/>
    <x v="0"/>
    <s v="03.03.10"/>
    <x v="8"/>
    <x v="0"/>
    <x v="4"/>
    <s v="Receitas Da Câmara"/>
    <s v="03.03.10"/>
    <s v="Receitas Da Câmara"/>
    <s v="03.03.10"/>
    <x v="12"/>
    <x v="0"/>
    <x v="3"/>
    <x v="3"/>
    <x v="0"/>
    <x v="0"/>
    <x v="2"/>
    <x v="0"/>
    <x v="11"/>
    <s v="2024-12-13"/>
    <x v="3"/>
    <n v="10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30"/>
    <x v="5119"/>
    <x v="0"/>
    <x v="1"/>
    <x v="0"/>
    <s v="03.03.10"/>
    <x v="8"/>
    <x v="0"/>
    <x v="4"/>
    <s v="Receitas Da Câmara"/>
    <s v="03.03.10"/>
    <s v="Receitas Da Câmara"/>
    <s v="03.03.10"/>
    <x v="13"/>
    <x v="0"/>
    <x v="3"/>
    <x v="3"/>
    <x v="0"/>
    <x v="0"/>
    <x v="2"/>
    <x v="0"/>
    <x v="11"/>
    <s v="2024-12-13"/>
    <x v="3"/>
    <n v="26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5120"/>
    <x v="0"/>
    <x v="1"/>
    <x v="0"/>
    <s v="03.03.10"/>
    <x v="8"/>
    <x v="0"/>
    <x v="4"/>
    <s v="Receitas Da Câmara"/>
    <s v="03.03.10"/>
    <s v="Receitas Da Câmara"/>
    <s v="03.03.10"/>
    <x v="10"/>
    <x v="0"/>
    <x v="3"/>
    <x v="3"/>
    <x v="0"/>
    <x v="0"/>
    <x v="2"/>
    <x v="0"/>
    <x v="11"/>
    <s v="2024-12-16"/>
    <x v="3"/>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
    <x v="5121"/>
    <x v="0"/>
    <x v="1"/>
    <x v="0"/>
    <s v="03.03.10"/>
    <x v="8"/>
    <x v="0"/>
    <x v="4"/>
    <s v="Receitas Da Câmara"/>
    <s v="03.03.10"/>
    <s v="Receitas Da Câmara"/>
    <s v="03.03.10"/>
    <x v="25"/>
    <x v="0"/>
    <x v="3"/>
    <x v="3"/>
    <x v="0"/>
    <x v="0"/>
    <x v="2"/>
    <x v="0"/>
    <x v="11"/>
    <s v="2024-12-16"/>
    <x v="3"/>
    <n v="3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0750"/>
    <x v="5122"/>
    <x v="0"/>
    <x v="1"/>
    <x v="0"/>
    <s v="03.03.10"/>
    <x v="8"/>
    <x v="0"/>
    <x v="4"/>
    <s v="Receitas Da Câmara"/>
    <s v="03.03.10"/>
    <s v="Receitas Da Câmara"/>
    <s v="03.03.10"/>
    <x v="15"/>
    <x v="0"/>
    <x v="0"/>
    <x v="0"/>
    <x v="0"/>
    <x v="0"/>
    <x v="2"/>
    <x v="0"/>
    <x v="11"/>
    <s v="2024-12-16"/>
    <x v="3"/>
    <n v="60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
    <x v="5123"/>
    <x v="0"/>
    <x v="1"/>
    <x v="0"/>
    <s v="03.03.10"/>
    <x v="8"/>
    <x v="0"/>
    <x v="4"/>
    <s v="Receitas Da Câmara"/>
    <s v="03.03.10"/>
    <s v="Receitas Da Câmara"/>
    <s v="03.03.10"/>
    <x v="8"/>
    <x v="0"/>
    <x v="3"/>
    <x v="3"/>
    <x v="0"/>
    <x v="0"/>
    <x v="2"/>
    <x v="0"/>
    <x v="11"/>
    <s v="2024-12-16"/>
    <x v="3"/>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5124"/>
    <x v="0"/>
    <x v="1"/>
    <x v="0"/>
    <s v="03.03.10"/>
    <x v="8"/>
    <x v="0"/>
    <x v="4"/>
    <s v="Receitas Da Câmara"/>
    <s v="03.03.10"/>
    <s v="Receitas Da Câmara"/>
    <s v="03.03.10"/>
    <x v="26"/>
    <x v="0"/>
    <x v="3"/>
    <x v="3"/>
    <x v="0"/>
    <x v="0"/>
    <x v="2"/>
    <x v="0"/>
    <x v="11"/>
    <s v="2024-12-16"/>
    <x v="3"/>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5125"/>
    <x v="0"/>
    <x v="1"/>
    <x v="0"/>
    <s v="03.03.10"/>
    <x v="8"/>
    <x v="0"/>
    <x v="4"/>
    <s v="Receitas Da Câmara"/>
    <s v="03.03.10"/>
    <s v="Receitas Da Câmara"/>
    <s v="03.03.10"/>
    <x v="17"/>
    <x v="0"/>
    <x v="3"/>
    <x v="3"/>
    <x v="0"/>
    <x v="0"/>
    <x v="2"/>
    <x v="0"/>
    <x v="11"/>
    <s v="2024-12-16"/>
    <x v="3"/>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7770"/>
    <x v="5126"/>
    <x v="0"/>
    <x v="1"/>
    <x v="0"/>
    <s v="03.03.10"/>
    <x v="8"/>
    <x v="0"/>
    <x v="4"/>
    <s v="Receitas Da Câmara"/>
    <s v="03.03.10"/>
    <s v="Receitas Da Câmara"/>
    <s v="03.03.10"/>
    <x v="18"/>
    <x v="0"/>
    <x v="0"/>
    <x v="0"/>
    <x v="0"/>
    <x v="0"/>
    <x v="2"/>
    <x v="0"/>
    <x v="11"/>
    <s v="2024-12-16"/>
    <x v="3"/>
    <n v="1077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90"/>
    <x v="5127"/>
    <x v="0"/>
    <x v="1"/>
    <x v="0"/>
    <s v="03.03.10"/>
    <x v="8"/>
    <x v="0"/>
    <x v="4"/>
    <s v="Receitas Da Câmara"/>
    <s v="03.03.10"/>
    <s v="Receitas Da Câmara"/>
    <s v="03.03.10"/>
    <x v="13"/>
    <x v="0"/>
    <x v="3"/>
    <x v="3"/>
    <x v="0"/>
    <x v="0"/>
    <x v="2"/>
    <x v="0"/>
    <x v="11"/>
    <s v="2024-12-16"/>
    <x v="3"/>
    <n v="5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5128"/>
    <x v="0"/>
    <x v="1"/>
    <x v="0"/>
    <s v="03.03.10"/>
    <x v="8"/>
    <x v="0"/>
    <x v="4"/>
    <s v="Receitas Da Câmara"/>
    <s v="03.03.10"/>
    <s v="Receitas Da Câmara"/>
    <s v="03.03.10"/>
    <x v="6"/>
    <x v="0"/>
    <x v="3"/>
    <x v="3"/>
    <x v="0"/>
    <x v="0"/>
    <x v="2"/>
    <x v="0"/>
    <x v="11"/>
    <s v="2024-12-16"/>
    <x v="3"/>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00"/>
    <x v="5129"/>
    <x v="0"/>
    <x v="1"/>
    <x v="0"/>
    <s v="03.03.10"/>
    <x v="8"/>
    <x v="0"/>
    <x v="4"/>
    <s v="Receitas Da Câmara"/>
    <s v="03.03.10"/>
    <s v="Receitas Da Câmara"/>
    <s v="03.03.10"/>
    <x v="11"/>
    <x v="0"/>
    <x v="0"/>
    <x v="5"/>
    <x v="0"/>
    <x v="0"/>
    <x v="2"/>
    <x v="0"/>
    <x v="11"/>
    <s v="2024-12-16"/>
    <x v="3"/>
    <n v="7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550"/>
    <x v="5130"/>
    <x v="0"/>
    <x v="1"/>
    <x v="0"/>
    <s v="03.03.10"/>
    <x v="8"/>
    <x v="0"/>
    <x v="4"/>
    <s v="Receitas Da Câmara"/>
    <s v="03.03.10"/>
    <s v="Receitas Da Câmara"/>
    <s v="03.03.10"/>
    <x v="12"/>
    <x v="0"/>
    <x v="3"/>
    <x v="3"/>
    <x v="0"/>
    <x v="0"/>
    <x v="2"/>
    <x v="0"/>
    <x v="11"/>
    <s v="2024-12-16"/>
    <x v="3"/>
    <n v="14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200"/>
    <x v="5131"/>
    <x v="0"/>
    <x v="1"/>
    <x v="0"/>
    <s v="03.03.10"/>
    <x v="8"/>
    <x v="0"/>
    <x v="4"/>
    <s v="Receitas Da Câmara"/>
    <s v="03.03.10"/>
    <s v="Receitas Da Câmara"/>
    <s v="03.03.10"/>
    <x v="42"/>
    <x v="0"/>
    <x v="3"/>
    <x v="3"/>
    <x v="0"/>
    <x v="0"/>
    <x v="2"/>
    <x v="0"/>
    <x v="11"/>
    <s v="2024-12-16"/>
    <x v="3"/>
    <n v="2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5132"/>
    <x v="0"/>
    <x v="1"/>
    <x v="0"/>
    <s v="03.03.10"/>
    <x v="8"/>
    <x v="0"/>
    <x v="4"/>
    <s v="Receitas Da Câmara"/>
    <s v="03.03.10"/>
    <s v="Receitas Da Câmara"/>
    <s v="03.03.10"/>
    <x v="8"/>
    <x v="0"/>
    <x v="3"/>
    <x v="3"/>
    <x v="0"/>
    <x v="0"/>
    <x v="2"/>
    <x v="0"/>
    <x v="11"/>
    <s v="2024-12-18"/>
    <x v="3"/>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60"/>
    <x v="5133"/>
    <x v="0"/>
    <x v="1"/>
    <x v="0"/>
    <s v="03.03.10"/>
    <x v="8"/>
    <x v="0"/>
    <x v="4"/>
    <s v="Receitas Da Câmara"/>
    <s v="03.03.10"/>
    <s v="Receitas Da Câmara"/>
    <s v="03.03.10"/>
    <x v="10"/>
    <x v="0"/>
    <x v="3"/>
    <x v="3"/>
    <x v="0"/>
    <x v="0"/>
    <x v="2"/>
    <x v="0"/>
    <x v="11"/>
    <s v="2024-12-18"/>
    <x v="3"/>
    <n v="4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90"/>
    <x v="5134"/>
    <x v="0"/>
    <x v="1"/>
    <x v="0"/>
    <s v="03.03.10"/>
    <x v="8"/>
    <x v="0"/>
    <x v="4"/>
    <s v="Receitas Da Câmara"/>
    <s v="03.03.10"/>
    <s v="Receitas Da Câmara"/>
    <s v="03.03.10"/>
    <x v="17"/>
    <x v="0"/>
    <x v="3"/>
    <x v="3"/>
    <x v="0"/>
    <x v="0"/>
    <x v="2"/>
    <x v="0"/>
    <x v="11"/>
    <s v="2024-12-18"/>
    <x v="3"/>
    <n v="21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5135"/>
    <x v="0"/>
    <x v="1"/>
    <x v="0"/>
    <s v="03.03.10"/>
    <x v="8"/>
    <x v="0"/>
    <x v="4"/>
    <s v="Receitas Da Câmara"/>
    <s v="03.03.10"/>
    <s v="Receitas Da Câmara"/>
    <s v="03.03.10"/>
    <x v="20"/>
    <x v="0"/>
    <x v="3"/>
    <x v="3"/>
    <x v="0"/>
    <x v="0"/>
    <x v="2"/>
    <x v="0"/>
    <x v="11"/>
    <s v="2024-12-18"/>
    <x v="3"/>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25"/>
    <x v="5136"/>
    <x v="0"/>
    <x v="1"/>
    <x v="0"/>
    <s v="03.03.10"/>
    <x v="8"/>
    <x v="0"/>
    <x v="4"/>
    <s v="Receitas Da Câmara"/>
    <s v="03.03.10"/>
    <s v="Receitas Da Câmara"/>
    <s v="03.03.10"/>
    <x v="12"/>
    <x v="0"/>
    <x v="3"/>
    <x v="3"/>
    <x v="0"/>
    <x v="0"/>
    <x v="2"/>
    <x v="0"/>
    <x v="11"/>
    <s v="2024-12-18"/>
    <x v="3"/>
    <n v="1602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310000"/>
    <x v="5137"/>
    <x v="0"/>
    <x v="1"/>
    <x v="0"/>
    <s v="03.03.10"/>
    <x v="8"/>
    <x v="0"/>
    <x v="4"/>
    <s v="Receitas Da Câmara"/>
    <s v="03.03.10"/>
    <s v="Receitas Da Câmara"/>
    <s v="03.03.10"/>
    <x v="15"/>
    <x v="0"/>
    <x v="0"/>
    <x v="0"/>
    <x v="0"/>
    <x v="0"/>
    <x v="2"/>
    <x v="0"/>
    <x v="11"/>
    <s v="2024-12-18"/>
    <x v="3"/>
    <n v="231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00"/>
    <x v="5138"/>
    <x v="0"/>
    <x v="1"/>
    <x v="0"/>
    <s v="03.03.10"/>
    <x v="8"/>
    <x v="0"/>
    <x v="4"/>
    <s v="Receitas Da Câmara"/>
    <s v="03.03.10"/>
    <s v="Receitas Da Câmara"/>
    <s v="03.03.10"/>
    <x v="11"/>
    <x v="0"/>
    <x v="0"/>
    <x v="5"/>
    <x v="0"/>
    <x v="0"/>
    <x v="2"/>
    <x v="0"/>
    <x v="11"/>
    <s v="2024-12-18"/>
    <x v="3"/>
    <n v="1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8"/>
    <x v="5139"/>
    <x v="0"/>
    <x v="1"/>
    <x v="0"/>
    <s v="03.03.10"/>
    <x v="8"/>
    <x v="0"/>
    <x v="4"/>
    <s v="Receitas Da Câmara"/>
    <s v="03.03.10"/>
    <s v="Receitas Da Câmara"/>
    <s v="03.03.10"/>
    <x v="25"/>
    <x v="0"/>
    <x v="3"/>
    <x v="3"/>
    <x v="0"/>
    <x v="0"/>
    <x v="2"/>
    <x v="0"/>
    <x v="11"/>
    <s v="2024-12-18"/>
    <x v="3"/>
    <n v="27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5140"/>
    <x v="0"/>
    <x v="1"/>
    <x v="0"/>
    <s v="03.03.10"/>
    <x v="8"/>
    <x v="0"/>
    <x v="4"/>
    <s v="Receitas Da Câmara"/>
    <s v="03.03.10"/>
    <s v="Receitas Da Câmara"/>
    <s v="03.03.10"/>
    <x v="6"/>
    <x v="0"/>
    <x v="3"/>
    <x v="3"/>
    <x v="0"/>
    <x v="0"/>
    <x v="2"/>
    <x v="0"/>
    <x v="11"/>
    <s v="2024-12-18"/>
    <x v="3"/>
    <n v="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5141"/>
    <x v="0"/>
    <x v="1"/>
    <x v="0"/>
    <s v="03.03.10"/>
    <x v="8"/>
    <x v="0"/>
    <x v="4"/>
    <s v="Receitas Da Câmara"/>
    <s v="03.03.10"/>
    <s v="Receitas Da Câmara"/>
    <s v="03.03.10"/>
    <x v="19"/>
    <x v="0"/>
    <x v="3"/>
    <x v="6"/>
    <x v="0"/>
    <x v="0"/>
    <x v="2"/>
    <x v="0"/>
    <x v="11"/>
    <s v="2024-12-20"/>
    <x v="3"/>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90"/>
    <x v="5142"/>
    <x v="0"/>
    <x v="1"/>
    <x v="0"/>
    <s v="03.03.10"/>
    <x v="8"/>
    <x v="0"/>
    <x v="4"/>
    <s v="Receitas Da Câmara"/>
    <s v="03.03.10"/>
    <s v="Receitas Da Câmara"/>
    <s v="03.03.10"/>
    <x v="13"/>
    <x v="0"/>
    <x v="3"/>
    <x v="3"/>
    <x v="0"/>
    <x v="0"/>
    <x v="2"/>
    <x v="0"/>
    <x v="11"/>
    <s v="2024-12-20"/>
    <x v="3"/>
    <n v="28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800"/>
    <x v="5143"/>
    <x v="0"/>
    <x v="1"/>
    <x v="0"/>
    <s v="03.03.10"/>
    <x v="8"/>
    <x v="0"/>
    <x v="4"/>
    <s v="Receitas Da Câmara"/>
    <s v="03.03.10"/>
    <s v="Receitas Da Câmara"/>
    <s v="03.03.10"/>
    <x v="11"/>
    <x v="0"/>
    <x v="0"/>
    <x v="5"/>
    <x v="0"/>
    <x v="0"/>
    <x v="2"/>
    <x v="0"/>
    <x v="11"/>
    <s v="2024-12-20"/>
    <x v="3"/>
    <n v="9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1998"/>
    <x v="5144"/>
    <x v="0"/>
    <x v="1"/>
    <x v="0"/>
    <s v="03.03.10"/>
    <x v="8"/>
    <x v="0"/>
    <x v="4"/>
    <s v="Receitas Da Câmara"/>
    <s v="03.03.10"/>
    <s v="Receitas Da Câmara"/>
    <s v="03.03.10"/>
    <x v="18"/>
    <x v="0"/>
    <x v="0"/>
    <x v="0"/>
    <x v="0"/>
    <x v="0"/>
    <x v="2"/>
    <x v="0"/>
    <x v="11"/>
    <s v="2024-12-20"/>
    <x v="3"/>
    <n v="71998"/>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5000"/>
    <x v="5145"/>
    <x v="0"/>
    <x v="1"/>
    <x v="0"/>
    <s v="03.03.10"/>
    <x v="8"/>
    <x v="0"/>
    <x v="4"/>
    <s v="Receitas Da Câmara"/>
    <s v="03.03.10"/>
    <s v="Receitas Da Câmara"/>
    <s v="03.03.10"/>
    <x v="15"/>
    <x v="0"/>
    <x v="0"/>
    <x v="0"/>
    <x v="0"/>
    <x v="0"/>
    <x v="2"/>
    <x v="0"/>
    <x v="11"/>
    <s v="2024-12-20"/>
    <x v="3"/>
    <n v="7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720"/>
    <x v="5146"/>
    <x v="0"/>
    <x v="1"/>
    <x v="0"/>
    <s v="03.03.10"/>
    <x v="8"/>
    <x v="0"/>
    <x v="4"/>
    <s v="Receitas Da Câmara"/>
    <s v="03.03.10"/>
    <s v="Receitas Da Câmara"/>
    <s v="03.03.10"/>
    <x v="25"/>
    <x v="0"/>
    <x v="3"/>
    <x v="3"/>
    <x v="0"/>
    <x v="0"/>
    <x v="2"/>
    <x v="0"/>
    <x v="11"/>
    <s v="2024-12-20"/>
    <x v="3"/>
    <n v="10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5147"/>
    <x v="0"/>
    <x v="1"/>
    <x v="0"/>
    <s v="03.03.10"/>
    <x v="8"/>
    <x v="0"/>
    <x v="4"/>
    <s v="Receitas Da Câmara"/>
    <s v="03.03.10"/>
    <s v="Receitas Da Câmara"/>
    <s v="03.03.10"/>
    <x v="12"/>
    <x v="0"/>
    <x v="3"/>
    <x v="3"/>
    <x v="0"/>
    <x v="0"/>
    <x v="2"/>
    <x v="0"/>
    <x v="11"/>
    <s v="2024-12-20"/>
    <x v="3"/>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5148"/>
    <x v="0"/>
    <x v="1"/>
    <x v="0"/>
    <s v="03.03.10"/>
    <x v="8"/>
    <x v="0"/>
    <x v="4"/>
    <s v="Receitas Da Câmara"/>
    <s v="03.03.10"/>
    <s v="Receitas Da Câmara"/>
    <s v="03.03.10"/>
    <x v="42"/>
    <x v="0"/>
    <x v="3"/>
    <x v="3"/>
    <x v="0"/>
    <x v="0"/>
    <x v="2"/>
    <x v="0"/>
    <x v="11"/>
    <s v="2024-12-20"/>
    <x v="3"/>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0"/>
    <x v="5149"/>
    <x v="0"/>
    <x v="1"/>
    <x v="0"/>
    <s v="03.03.10"/>
    <x v="8"/>
    <x v="0"/>
    <x v="4"/>
    <s v="Receitas Da Câmara"/>
    <s v="03.03.10"/>
    <s v="Receitas Da Câmara"/>
    <s v="03.03.10"/>
    <x v="8"/>
    <x v="0"/>
    <x v="3"/>
    <x v="3"/>
    <x v="0"/>
    <x v="0"/>
    <x v="2"/>
    <x v="0"/>
    <x v="11"/>
    <s v="2024-12-20"/>
    <x v="3"/>
    <n v="2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50"/>
    <x v="5150"/>
    <x v="0"/>
    <x v="1"/>
    <x v="0"/>
    <s v="03.03.10"/>
    <x v="8"/>
    <x v="0"/>
    <x v="4"/>
    <s v="Receitas Da Câmara"/>
    <s v="03.03.10"/>
    <s v="Receitas Da Câmara"/>
    <s v="03.03.10"/>
    <x v="10"/>
    <x v="0"/>
    <x v="3"/>
    <x v="3"/>
    <x v="0"/>
    <x v="0"/>
    <x v="2"/>
    <x v="0"/>
    <x v="11"/>
    <s v="2024-12-20"/>
    <x v="3"/>
    <n v="2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0"/>
    <x v="5151"/>
    <x v="0"/>
    <x v="1"/>
    <x v="0"/>
    <s v="03.03.10"/>
    <x v="8"/>
    <x v="0"/>
    <x v="4"/>
    <s v="Receitas Da Câmara"/>
    <s v="03.03.10"/>
    <s v="Receitas Da Câmara"/>
    <s v="03.03.10"/>
    <x v="17"/>
    <x v="0"/>
    <x v="3"/>
    <x v="3"/>
    <x v="0"/>
    <x v="0"/>
    <x v="2"/>
    <x v="0"/>
    <x v="11"/>
    <s v="2024-12-20"/>
    <x v="3"/>
    <n v="1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5152"/>
    <x v="0"/>
    <x v="1"/>
    <x v="0"/>
    <s v="03.03.10"/>
    <x v="8"/>
    <x v="0"/>
    <x v="4"/>
    <s v="Receitas Da Câmara"/>
    <s v="03.03.10"/>
    <s v="Receitas Da Câmara"/>
    <s v="03.03.10"/>
    <x v="6"/>
    <x v="0"/>
    <x v="3"/>
    <x v="3"/>
    <x v="0"/>
    <x v="0"/>
    <x v="2"/>
    <x v="0"/>
    <x v="11"/>
    <s v="2024-12-20"/>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50"/>
    <x v="5153"/>
    <x v="0"/>
    <x v="1"/>
    <x v="0"/>
    <s v="03.03.10"/>
    <x v="8"/>
    <x v="0"/>
    <x v="4"/>
    <s v="Receitas Da Câmara"/>
    <s v="03.03.10"/>
    <s v="Receitas Da Câmara"/>
    <s v="03.03.10"/>
    <x v="13"/>
    <x v="0"/>
    <x v="3"/>
    <x v="3"/>
    <x v="0"/>
    <x v="0"/>
    <x v="2"/>
    <x v="0"/>
    <x v="11"/>
    <s v="2024-12-26"/>
    <x v="3"/>
    <n v="30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8645"/>
    <x v="5154"/>
    <x v="0"/>
    <x v="1"/>
    <x v="0"/>
    <s v="03.03.10"/>
    <x v="8"/>
    <x v="0"/>
    <x v="4"/>
    <s v="Receitas Da Câmara"/>
    <s v="03.03.10"/>
    <s v="Receitas Da Câmara"/>
    <s v="03.03.10"/>
    <x v="18"/>
    <x v="0"/>
    <x v="0"/>
    <x v="0"/>
    <x v="0"/>
    <x v="0"/>
    <x v="2"/>
    <x v="0"/>
    <x v="11"/>
    <s v="2024-12-26"/>
    <x v="3"/>
    <n v="9864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00"/>
    <x v="5155"/>
    <x v="0"/>
    <x v="1"/>
    <x v="0"/>
    <s v="03.03.10"/>
    <x v="8"/>
    <x v="0"/>
    <x v="4"/>
    <s v="Receitas Da Câmara"/>
    <s v="03.03.10"/>
    <s v="Receitas Da Câmara"/>
    <s v="03.03.10"/>
    <x v="24"/>
    <x v="0"/>
    <x v="3"/>
    <x v="6"/>
    <x v="0"/>
    <x v="0"/>
    <x v="2"/>
    <x v="0"/>
    <x v="11"/>
    <s v="2024-12-26"/>
    <x v="3"/>
    <n v="1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25"/>
    <x v="5156"/>
    <x v="0"/>
    <x v="1"/>
    <x v="0"/>
    <s v="03.03.10"/>
    <x v="8"/>
    <x v="0"/>
    <x v="4"/>
    <s v="Receitas Da Câmara"/>
    <s v="03.03.10"/>
    <s v="Receitas Da Câmara"/>
    <s v="03.03.10"/>
    <x v="10"/>
    <x v="0"/>
    <x v="3"/>
    <x v="3"/>
    <x v="0"/>
    <x v="0"/>
    <x v="2"/>
    <x v="0"/>
    <x v="11"/>
    <s v="2024-12-26"/>
    <x v="3"/>
    <n v="5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80"/>
    <x v="5157"/>
    <x v="0"/>
    <x v="1"/>
    <x v="0"/>
    <s v="03.03.10"/>
    <x v="8"/>
    <x v="0"/>
    <x v="4"/>
    <s v="Receitas Da Câmara"/>
    <s v="03.03.10"/>
    <s v="Receitas Da Câmara"/>
    <s v="03.03.10"/>
    <x v="26"/>
    <x v="0"/>
    <x v="3"/>
    <x v="3"/>
    <x v="0"/>
    <x v="0"/>
    <x v="2"/>
    <x v="0"/>
    <x v="11"/>
    <s v="2024-12-26"/>
    <x v="3"/>
    <n v="3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200"/>
    <x v="5158"/>
    <x v="0"/>
    <x v="1"/>
    <x v="0"/>
    <s v="03.03.10"/>
    <x v="8"/>
    <x v="0"/>
    <x v="4"/>
    <s v="Receitas Da Câmara"/>
    <s v="03.03.10"/>
    <s v="Receitas Da Câmara"/>
    <s v="03.03.10"/>
    <x v="11"/>
    <x v="0"/>
    <x v="0"/>
    <x v="5"/>
    <x v="0"/>
    <x v="0"/>
    <x v="2"/>
    <x v="0"/>
    <x v="11"/>
    <s v="2024-12-26"/>
    <x v="3"/>
    <n v="12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00"/>
    <x v="5159"/>
    <x v="0"/>
    <x v="1"/>
    <x v="0"/>
    <s v="03.03.10"/>
    <x v="8"/>
    <x v="0"/>
    <x v="4"/>
    <s v="Receitas Da Câmara"/>
    <s v="03.03.10"/>
    <s v="Receitas Da Câmara"/>
    <s v="03.03.10"/>
    <x v="12"/>
    <x v="0"/>
    <x v="3"/>
    <x v="3"/>
    <x v="0"/>
    <x v="0"/>
    <x v="2"/>
    <x v="0"/>
    <x v="11"/>
    <s v="2024-12-26"/>
    <x v="3"/>
    <n v="4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5160"/>
    <x v="0"/>
    <x v="1"/>
    <x v="0"/>
    <s v="03.03.10"/>
    <x v="8"/>
    <x v="0"/>
    <x v="4"/>
    <s v="Receitas Da Câmara"/>
    <s v="03.03.10"/>
    <s v="Receitas Da Câmara"/>
    <s v="03.03.10"/>
    <x v="6"/>
    <x v="0"/>
    <x v="3"/>
    <x v="3"/>
    <x v="0"/>
    <x v="0"/>
    <x v="2"/>
    <x v="0"/>
    <x v="11"/>
    <s v="2024-12-26"/>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
    <x v="5161"/>
    <x v="0"/>
    <x v="1"/>
    <x v="0"/>
    <s v="03.03.10"/>
    <x v="8"/>
    <x v="0"/>
    <x v="4"/>
    <s v="Receitas Da Câmara"/>
    <s v="03.03.10"/>
    <s v="Receitas Da Câmara"/>
    <s v="03.03.10"/>
    <x v="23"/>
    <x v="0"/>
    <x v="3"/>
    <x v="7"/>
    <x v="0"/>
    <x v="0"/>
    <x v="2"/>
    <x v="0"/>
    <x v="11"/>
    <s v="2024-12-26"/>
    <x v="3"/>
    <n v="4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5162"/>
    <x v="0"/>
    <x v="1"/>
    <x v="0"/>
    <s v="03.03.10"/>
    <x v="8"/>
    <x v="0"/>
    <x v="4"/>
    <s v="Receitas Da Câmara"/>
    <s v="03.03.10"/>
    <s v="Receitas Da Câmara"/>
    <s v="03.03.10"/>
    <x v="8"/>
    <x v="0"/>
    <x v="3"/>
    <x v="3"/>
    <x v="0"/>
    <x v="0"/>
    <x v="2"/>
    <x v="0"/>
    <x v="11"/>
    <s v="2024-12-26"/>
    <x v="3"/>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6"/>
    <x v="5163"/>
    <x v="0"/>
    <x v="1"/>
    <x v="0"/>
    <s v="03.03.10"/>
    <x v="8"/>
    <x v="0"/>
    <x v="4"/>
    <s v="Receitas Da Câmara"/>
    <s v="03.03.10"/>
    <s v="Receitas Da Câmara"/>
    <s v="03.03.10"/>
    <x v="22"/>
    <x v="0"/>
    <x v="3"/>
    <x v="7"/>
    <x v="0"/>
    <x v="0"/>
    <x v="2"/>
    <x v="0"/>
    <x v="11"/>
    <s v="2024-12-26"/>
    <x v="3"/>
    <n v="96"/>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2209"/>
    <x v="5164"/>
    <x v="0"/>
    <x v="0"/>
    <x v="0"/>
    <s v="01.27.06.72"/>
    <x v="32"/>
    <x v="1"/>
    <x v="1"/>
    <s v="Requalificação Urbana e habitação"/>
    <s v="01.27.06"/>
    <s v="Requalificação Urbana e habitação"/>
    <s v="01.27.06"/>
    <x v="1"/>
    <x v="0"/>
    <x v="0"/>
    <x v="0"/>
    <x v="0"/>
    <x v="1"/>
    <x v="1"/>
    <x v="0"/>
    <x v="0"/>
    <s v="2024-01-09"/>
    <x v="0"/>
    <n v="42209"/>
    <x v="0"/>
    <m/>
    <x v="0"/>
    <m/>
    <x v="1"/>
    <n v="100476920"/>
    <x v="0"/>
    <x v="0"/>
    <s v="Manutenção e Reabilitação de Edificios Municipais"/>
    <s v="ORI"/>
    <x v="0"/>
    <m/>
    <x v="0"/>
    <x v="0"/>
    <x v="0"/>
    <x v="0"/>
    <x v="0"/>
    <x v="0"/>
    <x v="0"/>
    <x v="0"/>
    <x v="0"/>
    <x v="0"/>
    <x v="0"/>
    <s v="Manutenção e Reabilitação de Edificios Municipais"/>
    <x v="0"/>
    <x v="0"/>
    <x v="0"/>
    <x v="0"/>
    <x v="1"/>
    <x v="0"/>
    <x v="0"/>
    <x v="0"/>
    <x v="0"/>
    <x v="0"/>
    <x v="0"/>
    <x v="0"/>
    <s v="Pagamento a favor de Felisberto Carvalho, pela aquisição de combustiveis destinados as viaturas afeto a obra, conforme anexo.  "/>
  </r>
  <r>
    <x v="1"/>
    <n v="0"/>
    <n v="0"/>
    <n v="0"/>
    <n v="294000"/>
    <x v="5165"/>
    <x v="0"/>
    <x v="0"/>
    <x v="0"/>
    <s v="01.27.06.42"/>
    <x v="22"/>
    <x v="1"/>
    <x v="1"/>
    <s v="Requalificação Urbana e habitação"/>
    <s v="01.27.06"/>
    <s v="Requalificação Urbana e habitação"/>
    <s v="01.27.06"/>
    <x v="1"/>
    <x v="0"/>
    <x v="0"/>
    <x v="0"/>
    <x v="0"/>
    <x v="1"/>
    <x v="1"/>
    <x v="0"/>
    <x v="1"/>
    <s v="2024-03-05"/>
    <x v="0"/>
    <n v="294000"/>
    <x v="0"/>
    <m/>
    <x v="0"/>
    <m/>
    <x v="93"/>
    <n v="100456164"/>
    <x v="0"/>
    <x v="0"/>
    <s v="Manutenção do Estádio Municipal/Campos Futebol 11"/>
    <s v="ORI"/>
    <x v="0"/>
    <s v="MCF"/>
    <x v="0"/>
    <x v="0"/>
    <x v="0"/>
    <x v="0"/>
    <x v="0"/>
    <x v="0"/>
    <x v="0"/>
    <x v="0"/>
    <x v="0"/>
    <x v="0"/>
    <x v="0"/>
    <s v="Manutenção do Estádio Municipal/Campos Futebol 11"/>
    <x v="0"/>
    <x v="0"/>
    <x v="0"/>
    <x v="0"/>
    <x v="1"/>
    <x v="0"/>
    <x v="0"/>
    <x v="0"/>
    <x v="0"/>
    <x v="0"/>
    <x v="0"/>
    <x v="0"/>
    <s v="Pagamento a favor da Industria Carvalho, para a aquisição de 300 unidade de bloco de 20P/50 para as obras de reabilitação do Estádio Municipal de Veneza, conforme anexo."/>
  </r>
  <r>
    <x v="1"/>
    <n v="0"/>
    <n v="0"/>
    <n v="0"/>
    <n v="500000"/>
    <x v="5166"/>
    <x v="0"/>
    <x v="0"/>
    <x v="0"/>
    <s v="01.27.06.79"/>
    <x v="28"/>
    <x v="1"/>
    <x v="1"/>
    <s v="Requalificação Urbana e habitação"/>
    <s v="01.27.06"/>
    <s v="Requalificação Urbana e habitação"/>
    <s v="01.27.06"/>
    <x v="1"/>
    <x v="0"/>
    <x v="0"/>
    <x v="0"/>
    <x v="0"/>
    <x v="1"/>
    <x v="1"/>
    <x v="0"/>
    <x v="1"/>
    <s v="2024-03-05"/>
    <x v="0"/>
    <n v="500000"/>
    <x v="0"/>
    <m/>
    <x v="0"/>
    <m/>
    <x v="153"/>
    <n v="100479232"/>
    <x v="0"/>
    <x v="0"/>
    <s v="Requalificação Urbana e Ambiental de Achada Bolanha"/>
    <s v="ORI"/>
    <x v="0"/>
    <m/>
    <x v="0"/>
    <x v="0"/>
    <x v="0"/>
    <x v="0"/>
    <x v="0"/>
    <x v="0"/>
    <x v="0"/>
    <x v="0"/>
    <x v="0"/>
    <x v="0"/>
    <x v="0"/>
    <s v="Requalificação Urbana e Ambiental de Achada Bolanha"/>
    <x v="0"/>
    <x v="0"/>
    <x v="0"/>
    <x v="0"/>
    <x v="1"/>
    <x v="0"/>
    <x v="0"/>
    <x v="0"/>
    <x v="0"/>
    <x v="0"/>
    <x v="0"/>
    <x v="0"/>
    <s v="Pagamento referente a aquisição de 100.000 unidades de paralelo, para as obas de requalificação urbana e ambiental de Achada Bolanha, conforme anexo."/>
  </r>
  <r>
    <x v="0"/>
    <n v="0"/>
    <n v="0"/>
    <n v="0"/>
    <n v="95921"/>
    <x v="5167"/>
    <x v="0"/>
    <x v="1"/>
    <x v="0"/>
    <s v="03.03.10"/>
    <x v="8"/>
    <x v="0"/>
    <x v="4"/>
    <s v="Receitas Da Câmara"/>
    <s v="03.03.10"/>
    <s v="Receitas Da Câmara"/>
    <s v="03.03.10"/>
    <x v="45"/>
    <x v="0"/>
    <x v="6"/>
    <x v="10"/>
    <x v="0"/>
    <x v="0"/>
    <x v="2"/>
    <x v="0"/>
    <x v="2"/>
    <s v="2024-02-22"/>
    <x v="0"/>
    <n v="95921"/>
    <x v="0"/>
    <m/>
    <x v="0"/>
    <m/>
    <x v="6"/>
    <n v="100474914"/>
    <x v="0"/>
    <x v="0"/>
    <s v="Receitas Da Câmara"/>
    <s v="EXT"/>
    <x v="0"/>
    <s v="RDC"/>
    <x v="0"/>
    <x v="0"/>
    <x v="0"/>
    <x v="0"/>
    <x v="0"/>
    <x v="0"/>
    <x v="0"/>
    <x v="0"/>
    <x v="0"/>
    <x v="0"/>
    <x v="0"/>
    <s v="Receitas Da Câmara"/>
    <x v="0"/>
    <x v="0"/>
    <x v="0"/>
    <x v="0"/>
    <x v="0"/>
    <x v="0"/>
    <x v="0"/>
    <x v="0"/>
    <x v="0"/>
    <x v="0"/>
    <x v="0"/>
    <x v="0"/>
    <s v="Transferência duodécimo, conforme anexo. "/>
  </r>
  <r>
    <x v="1"/>
    <n v="0"/>
    <n v="0"/>
    <n v="0"/>
    <n v="243950"/>
    <x v="5168"/>
    <x v="0"/>
    <x v="0"/>
    <x v="0"/>
    <s v="01.27.06.80"/>
    <x v="1"/>
    <x v="1"/>
    <x v="1"/>
    <s v="Requalificação Urbana e habitação"/>
    <s v="01.27.06"/>
    <s v="Requalificação Urbana e habitação"/>
    <s v="01.27.06"/>
    <x v="1"/>
    <x v="0"/>
    <x v="0"/>
    <x v="0"/>
    <x v="0"/>
    <x v="1"/>
    <x v="1"/>
    <x v="0"/>
    <x v="6"/>
    <s v="2024-04-18"/>
    <x v="1"/>
    <n v="243950"/>
    <x v="0"/>
    <m/>
    <x v="0"/>
    <m/>
    <x v="389"/>
    <n v="100479577"/>
    <x v="0"/>
    <x v="0"/>
    <s v="Requalificação Urbana de Veneza"/>
    <s v="ORI"/>
    <x v="0"/>
    <m/>
    <x v="0"/>
    <x v="0"/>
    <x v="0"/>
    <x v="0"/>
    <x v="0"/>
    <x v="0"/>
    <x v="0"/>
    <x v="0"/>
    <x v="0"/>
    <x v="0"/>
    <x v="0"/>
    <s v="Requalificação Urbana de Veneza"/>
    <x v="0"/>
    <x v="0"/>
    <x v="0"/>
    <x v="0"/>
    <x v="1"/>
    <x v="0"/>
    <x v="0"/>
    <x v="0"/>
    <x v="0"/>
    <x v="0"/>
    <x v="0"/>
    <x v="0"/>
    <s v="Pagamento referente a aquisição de serviços  de calcetamento das obras de requalificação urbana e ambiental de Veneza, conforme anexo."/>
  </r>
  <r>
    <x v="0"/>
    <n v="0"/>
    <n v="0"/>
    <n v="0"/>
    <n v="4000"/>
    <x v="5169"/>
    <x v="0"/>
    <x v="0"/>
    <x v="0"/>
    <s v="03.16.15"/>
    <x v="0"/>
    <x v="0"/>
    <x v="0"/>
    <s v="Direção Financeira"/>
    <s v="03.16.15"/>
    <s v="Direção Financeira"/>
    <s v="03.16.15"/>
    <x v="64"/>
    <x v="0"/>
    <x v="0"/>
    <x v="0"/>
    <x v="0"/>
    <x v="0"/>
    <x v="0"/>
    <x v="0"/>
    <x v="6"/>
    <s v="2024-04-30"/>
    <x v="1"/>
    <n v="4000"/>
    <x v="0"/>
    <m/>
    <x v="0"/>
    <m/>
    <x v="165"/>
    <n v="100476713"/>
    <x v="0"/>
    <x v="0"/>
    <s v="Direção Financeira"/>
    <s v="ORI"/>
    <x v="0"/>
    <m/>
    <x v="0"/>
    <x v="0"/>
    <x v="0"/>
    <x v="0"/>
    <x v="0"/>
    <x v="0"/>
    <x v="0"/>
    <x v="0"/>
    <x v="0"/>
    <x v="0"/>
    <x v="0"/>
    <s v="Direção Financeira"/>
    <x v="0"/>
    <x v="0"/>
    <x v="0"/>
    <x v="0"/>
    <x v="0"/>
    <x v="0"/>
    <x v="0"/>
    <x v="0"/>
    <x v="0"/>
    <x v="0"/>
    <x v="0"/>
    <x v="0"/>
    <s v="Gratificação pelos trabalhos adicionais, conforme proposta em anexo."/>
  </r>
  <r>
    <x v="1"/>
    <n v="0"/>
    <n v="0"/>
    <n v="0"/>
    <n v="234966"/>
    <x v="5170"/>
    <x v="0"/>
    <x v="0"/>
    <x v="0"/>
    <s v="01.25.02.17"/>
    <x v="30"/>
    <x v="3"/>
    <x v="3"/>
    <s v="desporto"/>
    <s v="01.25.02"/>
    <s v="desporto"/>
    <s v="01.25.02"/>
    <x v="1"/>
    <x v="0"/>
    <x v="0"/>
    <x v="0"/>
    <x v="0"/>
    <x v="1"/>
    <x v="1"/>
    <x v="0"/>
    <x v="3"/>
    <s v="2024-05-06"/>
    <x v="1"/>
    <n v="234966"/>
    <x v="0"/>
    <m/>
    <x v="0"/>
    <m/>
    <x v="365"/>
    <n v="100394868"/>
    <x v="0"/>
    <x v="0"/>
    <s v="Construção e Reabilitação de Placas Desportivas"/>
    <s v="ORI"/>
    <x v="0"/>
    <m/>
    <x v="0"/>
    <x v="0"/>
    <x v="0"/>
    <x v="0"/>
    <x v="0"/>
    <x v="0"/>
    <x v="0"/>
    <x v="0"/>
    <x v="0"/>
    <x v="0"/>
    <x v="0"/>
    <s v="Construção e Reabilitação de Placas Desportivas"/>
    <x v="0"/>
    <x v="0"/>
    <x v="0"/>
    <x v="0"/>
    <x v="1"/>
    <x v="0"/>
    <x v="0"/>
    <x v="0"/>
    <x v="0"/>
    <x v="0"/>
    <x v="0"/>
    <x v="0"/>
    <s v="Pagamento a favor da Sita, referente a aquisição de tintas para a pintura do polidesportivo de Ponta Verde de placa desportivo de São Miguel, conforme anexo.  "/>
  </r>
  <r>
    <x v="1"/>
    <n v="0"/>
    <n v="0"/>
    <n v="0"/>
    <n v="3000"/>
    <x v="5171"/>
    <x v="0"/>
    <x v="0"/>
    <x v="0"/>
    <s v="01.25.02.17"/>
    <x v="30"/>
    <x v="3"/>
    <x v="3"/>
    <s v="desporto"/>
    <s v="01.25.02"/>
    <s v="desporto"/>
    <s v="01.25.02"/>
    <x v="1"/>
    <x v="0"/>
    <x v="0"/>
    <x v="0"/>
    <x v="0"/>
    <x v="1"/>
    <x v="1"/>
    <x v="0"/>
    <x v="3"/>
    <s v="2024-05-08"/>
    <x v="1"/>
    <n v="3000"/>
    <x v="0"/>
    <m/>
    <x v="0"/>
    <m/>
    <x v="2"/>
    <n v="100474696"/>
    <x v="0"/>
    <x v="1"/>
    <s v="Construção e Reabilitação de Placas Desportivas"/>
    <s v="ORI"/>
    <x v="0"/>
    <m/>
    <x v="0"/>
    <x v="0"/>
    <x v="0"/>
    <x v="0"/>
    <x v="0"/>
    <x v="0"/>
    <x v="0"/>
    <x v="0"/>
    <x v="0"/>
    <x v="0"/>
    <x v="0"/>
    <s v="Construção e Reabilitação de Placas Desportivas"/>
    <x v="0"/>
    <x v="0"/>
    <x v="0"/>
    <x v="0"/>
    <x v="1"/>
    <x v="0"/>
    <x v="0"/>
    <x v="0"/>
    <x v="0"/>
    <x v="0"/>
    <x v="1"/>
    <x v="0"/>
    <s v="Pagamento referente a serviço de elaboração de projeto de eletricidade da placa desportiva na localidade de principal, no âmbito da melhoria de rede/sinal terrestre em parceria com a CVB, conforme anexo."/>
  </r>
  <r>
    <x v="1"/>
    <n v="0"/>
    <n v="0"/>
    <n v="0"/>
    <n v="17000"/>
    <x v="5171"/>
    <x v="0"/>
    <x v="0"/>
    <x v="0"/>
    <s v="01.25.02.17"/>
    <x v="30"/>
    <x v="3"/>
    <x v="3"/>
    <s v="desporto"/>
    <s v="01.25.02"/>
    <s v="desporto"/>
    <s v="01.25.02"/>
    <x v="1"/>
    <x v="0"/>
    <x v="0"/>
    <x v="0"/>
    <x v="0"/>
    <x v="1"/>
    <x v="1"/>
    <x v="0"/>
    <x v="3"/>
    <s v="2024-05-08"/>
    <x v="1"/>
    <n v="17000"/>
    <x v="0"/>
    <m/>
    <x v="0"/>
    <m/>
    <x v="75"/>
    <n v="100441951"/>
    <x v="0"/>
    <x v="0"/>
    <s v="Construção e Reabilitação de Placas Desportivas"/>
    <s v="ORI"/>
    <x v="0"/>
    <m/>
    <x v="0"/>
    <x v="0"/>
    <x v="0"/>
    <x v="0"/>
    <x v="0"/>
    <x v="0"/>
    <x v="0"/>
    <x v="0"/>
    <x v="0"/>
    <x v="0"/>
    <x v="0"/>
    <s v="Construção e Reabilitação de Placas Desportivas"/>
    <x v="0"/>
    <x v="0"/>
    <x v="0"/>
    <x v="0"/>
    <x v="1"/>
    <x v="0"/>
    <x v="0"/>
    <x v="0"/>
    <x v="0"/>
    <x v="0"/>
    <x v="0"/>
    <x v="0"/>
    <s v="Pagamento referente a serviço de elaboração de projeto de eletricidade da placa desportiva na localidade de principal, no âmbito da melhoria de rede/sinal terrestre em parceria com a CVB, conforme anexo."/>
  </r>
  <r>
    <x v="0"/>
    <n v="0"/>
    <n v="0"/>
    <n v="0"/>
    <n v="8196"/>
    <x v="5172"/>
    <x v="0"/>
    <x v="1"/>
    <x v="0"/>
    <s v="03.03.10"/>
    <x v="8"/>
    <x v="0"/>
    <x v="4"/>
    <s v="Receitas Da Câmara"/>
    <s v="03.03.10"/>
    <s v="Receitas Da Câmara"/>
    <s v="03.03.10"/>
    <x v="9"/>
    <x v="0"/>
    <x v="3"/>
    <x v="3"/>
    <x v="0"/>
    <x v="0"/>
    <x v="2"/>
    <x v="0"/>
    <x v="3"/>
    <s v="2024-05-13"/>
    <x v="1"/>
    <n v="819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800"/>
    <x v="5173"/>
    <x v="0"/>
    <x v="1"/>
    <x v="0"/>
    <s v="03.03.10"/>
    <x v="8"/>
    <x v="0"/>
    <x v="4"/>
    <s v="Receitas Da Câmara"/>
    <s v="03.03.10"/>
    <s v="Receitas Da Câmara"/>
    <s v="03.03.10"/>
    <x v="11"/>
    <x v="0"/>
    <x v="0"/>
    <x v="5"/>
    <x v="0"/>
    <x v="0"/>
    <x v="2"/>
    <x v="0"/>
    <x v="3"/>
    <s v="2024-05-13"/>
    <x v="1"/>
    <n v="8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398"/>
    <x v="5174"/>
    <x v="0"/>
    <x v="1"/>
    <x v="0"/>
    <s v="03.03.10"/>
    <x v="8"/>
    <x v="0"/>
    <x v="4"/>
    <s v="Receitas Da Câmara"/>
    <s v="03.03.10"/>
    <s v="Receitas Da Câmara"/>
    <s v="03.03.10"/>
    <x v="18"/>
    <x v="0"/>
    <x v="0"/>
    <x v="0"/>
    <x v="0"/>
    <x v="0"/>
    <x v="2"/>
    <x v="0"/>
    <x v="3"/>
    <s v="2024-05-13"/>
    <x v="1"/>
    <n v="3839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
    <x v="5175"/>
    <x v="0"/>
    <x v="1"/>
    <x v="0"/>
    <s v="03.03.10"/>
    <x v="8"/>
    <x v="0"/>
    <x v="4"/>
    <s v="Receitas Da Câmara"/>
    <s v="03.03.10"/>
    <s v="Receitas Da Câmara"/>
    <s v="03.03.10"/>
    <x v="8"/>
    <x v="0"/>
    <x v="3"/>
    <x v="3"/>
    <x v="0"/>
    <x v="0"/>
    <x v="2"/>
    <x v="0"/>
    <x v="3"/>
    <s v="2024-05-13"/>
    <x v="1"/>
    <n v="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5176"/>
    <x v="0"/>
    <x v="1"/>
    <x v="0"/>
    <s v="03.03.10"/>
    <x v="8"/>
    <x v="0"/>
    <x v="4"/>
    <s v="Receitas Da Câmara"/>
    <s v="03.03.10"/>
    <s v="Receitas Da Câmara"/>
    <s v="03.03.10"/>
    <x v="20"/>
    <x v="0"/>
    <x v="3"/>
    <x v="3"/>
    <x v="0"/>
    <x v="0"/>
    <x v="2"/>
    <x v="0"/>
    <x v="3"/>
    <s v="2024-05-13"/>
    <x v="1"/>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600"/>
    <x v="5177"/>
    <x v="0"/>
    <x v="1"/>
    <x v="0"/>
    <s v="03.03.10"/>
    <x v="8"/>
    <x v="0"/>
    <x v="4"/>
    <s v="Receitas Da Câmara"/>
    <s v="03.03.10"/>
    <s v="Receitas Da Câmara"/>
    <s v="03.03.10"/>
    <x v="42"/>
    <x v="0"/>
    <x v="3"/>
    <x v="3"/>
    <x v="0"/>
    <x v="0"/>
    <x v="2"/>
    <x v="0"/>
    <x v="3"/>
    <s v="2024-05-13"/>
    <x v="1"/>
    <n v="106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5000"/>
    <x v="5178"/>
    <x v="0"/>
    <x v="1"/>
    <x v="0"/>
    <s v="03.03.10"/>
    <x v="8"/>
    <x v="0"/>
    <x v="4"/>
    <s v="Receitas Da Câmara"/>
    <s v="03.03.10"/>
    <s v="Receitas Da Câmara"/>
    <s v="03.03.10"/>
    <x v="15"/>
    <x v="0"/>
    <x v="0"/>
    <x v="0"/>
    <x v="0"/>
    <x v="0"/>
    <x v="2"/>
    <x v="0"/>
    <x v="3"/>
    <s v="2024-05-13"/>
    <x v="1"/>
    <n v="2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66"/>
    <x v="5179"/>
    <x v="0"/>
    <x v="1"/>
    <x v="0"/>
    <s v="03.03.10"/>
    <x v="8"/>
    <x v="0"/>
    <x v="4"/>
    <s v="Receitas Da Câmara"/>
    <s v="03.03.10"/>
    <s v="Receitas Da Câmara"/>
    <s v="03.03.10"/>
    <x v="17"/>
    <x v="0"/>
    <x v="3"/>
    <x v="3"/>
    <x v="0"/>
    <x v="0"/>
    <x v="2"/>
    <x v="0"/>
    <x v="3"/>
    <s v="2024-05-13"/>
    <x v="1"/>
    <n v="11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60"/>
    <x v="5180"/>
    <x v="0"/>
    <x v="1"/>
    <x v="0"/>
    <s v="03.03.10"/>
    <x v="8"/>
    <x v="0"/>
    <x v="4"/>
    <s v="Receitas Da Câmara"/>
    <s v="03.03.10"/>
    <s v="Receitas Da Câmara"/>
    <s v="03.03.10"/>
    <x v="13"/>
    <x v="0"/>
    <x v="3"/>
    <x v="3"/>
    <x v="0"/>
    <x v="0"/>
    <x v="2"/>
    <x v="0"/>
    <x v="3"/>
    <s v="2024-05-13"/>
    <x v="1"/>
    <n v="5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50"/>
    <x v="5181"/>
    <x v="0"/>
    <x v="1"/>
    <x v="0"/>
    <s v="03.03.10"/>
    <x v="8"/>
    <x v="0"/>
    <x v="4"/>
    <s v="Receitas Da Câmara"/>
    <s v="03.03.10"/>
    <s v="Receitas Da Câmara"/>
    <s v="03.03.10"/>
    <x v="10"/>
    <x v="0"/>
    <x v="3"/>
    <x v="3"/>
    <x v="0"/>
    <x v="0"/>
    <x v="2"/>
    <x v="0"/>
    <x v="3"/>
    <s v="2024-05-13"/>
    <x v="1"/>
    <n v="4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5182"/>
    <x v="0"/>
    <x v="1"/>
    <x v="0"/>
    <s v="03.03.10"/>
    <x v="8"/>
    <x v="0"/>
    <x v="4"/>
    <s v="Receitas Da Câmara"/>
    <s v="03.03.10"/>
    <s v="Receitas Da Câmara"/>
    <s v="03.03.10"/>
    <x v="6"/>
    <x v="0"/>
    <x v="3"/>
    <x v="3"/>
    <x v="0"/>
    <x v="0"/>
    <x v="2"/>
    <x v="0"/>
    <x v="3"/>
    <s v="2024-05-13"/>
    <x v="1"/>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758"/>
    <x v="5183"/>
    <x v="0"/>
    <x v="0"/>
    <x v="0"/>
    <s v="03.16.15"/>
    <x v="0"/>
    <x v="0"/>
    <x v="0"/>
    <s v="Direção Financeira"/>
    <s v="03.16.15"/>
    <s v="Direção Financeira"/>
    <s v="03.16.15"/>
    <x v="75"/>
    <x v="0"/>
    <x v="2"/>
    <x v="16"/>
    <x v="0"/>
    <x v="0"/>
    <x v="0"/>
    <x v="0"/>
    <x v="7"/>
    <s v="2024-09-04"/>
    <x v="2"/>
    <n v="10758"/>
    <x v="0"/>
    <m/>
    <x v="0"/>
    <m/>
    <x v="610"/>
    <n v="100479718"/>
    <x v="0"/>
    <x v="0"/>
    <s v="Direção Financeira"/>
    <s v="ORI"/>
    <x v="0"/>
    <m/>
    <x v="0"/>
    <x v="0"/>
    <x v="0"/>
    <x v="0"/>
    <x v="0"/>
    <x v="0"/>
    <x v="0"/>
    <x v="0"/>
    <x v="0"/>
    <x v="0"/>
    <x v="0"/>
    <s v="Direção Financeira"/>
    <x v="0"/>
    <x v="0"/>
    <x v="0"/>
    <x v="0"/>
    <x v="0"/>
    <x v="0"/>
    <x v="0"/>
    <x v="0"/>
    <x v="0"/>
    <x v="0"/>
    <x v="0"/>
    <x v="0"/>
    <s v="Restituição a favor da senhora Ana Josefa Gomes Cardoso, pelo pagamento indevido, conforme anexo."/>
  </r>
  <r>
    <x v="0"/>
    <n v="0"/>
    <n v="0"/>
    <n v="0"/>
    <n v="65500"/>
    <x v="5184"/>
    <x v="0"/>
    <x v="0"/>
    <x v="0"/>
    <s v="01.28.03.06"/>
    <x v="9"/>
    <x v="4"/>
    <x v="5"/>
    <s v="Proteção Social"/>
    <s v="01.28.03"/>
    <s v="Proteção Social"/>
    <s v="01.28.03"/>
    <x v="4"/>
    <x v="0"/>
    <x v="2"/>
    <x v="2"/>
    <x v="0"/>
    <x v="1"/>
    <x v="0"/>
    <x v="0"/>
    <x v="7"/>
    <s v="2024-09-30"/>
    <x v="2"/>
    <n v="65500"/>
    <x v="0"/>
    <m/>
    <x v="0"/>
    <m/>
    <x v="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referente ao mês setembro 2024, conforme anexo. "/>
  </r>
  <r>
    <x v="0"/>
    <n v="0"/>
    <n v="0"/>
    <n v="0"/>
    <n v="9626"/>
    <x v="5185"/>
    <x v="0"/>
    <x v="0"/>
    <x v="0"/>
    <s v="03.16.15"/>
    <x v="0"/>
    <x v="0"/>
    <x v="0"/>
    <s v="Direção Financeira"/>
    <s v="03.16.15"/>
    <s v="Direção Financeira"/>
    <s v="03.16.15"/>
    <x v="0"/>
    <x v="0"/>
    <x v="0"/>
    <x v="0"/>
    <x v="0"/>
    <x v="0"/>
    <x v="0"/>
    <x v="0"/>
    <x v="8"/>
    <s v="2024-10-16"/>
    <x v="3"/>
    <n v="9626"/>
    <x v="0"/>
    <m/>
    <x v="0"/>
    <m/>
    <x v="138"/>
    <n v="100391760"/>
    <x v="0"/>
    <x v="0"/>
    <s v="Direção Financeira"/>
    <s v="ORI"/>
    <x v="0"/>
    <m/>
    <x v="0"/>
    <x v="0"/>
    <x v="0"/>
    <x v="0"/>
    <x v="0"/>
    <x v="0"/>
    <x v="0"/>
    <x v="0"/>
    <x v="0"/>
    <x v="0"/>
    <x v="0"/>
    <s v="Direção Financeira"/>
    <x v="0"/>
    <x v="0"/>
    <x v="0"/>
    <x v="0"/>
    <x v="0"/>
    <x v="0"/>
    <x v="0"/>
    <x v="0"/>
    <x v="0"/>
    <x v="0"/>
    <x v="0"/>
    <x v="0"/>
    <s v="Pagamento a favor de Caetano Auto, para a aquisição de perno e 6 fêmea roda para viatura ST-94-Ol afeto aos serviços da CMSM, conforme anexo."/>
  </r>
  <r>
    <x v="0"/>
    <n v="0"/>
    <n v="0"/>
    <n v="0"/>
    <n v="13425090"/>
    <x v="5186"/>
    <x v="0"/>
    <x v="1"/>
    <x v="0"/>
    <s v="03.03.10"/>
    <x v="8"/>
    <x v="0"/>
    <x v="4"/>
    <s v="Receitas Da Câmara"/>
    <s v="03.03.10"/>
    <s v="Receitas Da Câmara"/>
    <s v="03.03.10"/>
    <x v="45"/>
    <x v="0"/>
    <x v="6"/>
    <x v="10"/>
    <x v="0"/>
    <x v="0"/>
    <x v="2"/>
    <x v="0"/>
    <x v="10"/>
    <s v="2024-11-27"/>
    <x v="3"/>
    <n v="13425090"/>
    <x v="0"/>
    <m/>
    <x v="0"/>
    <m/>
    <x v="6"/>
    <n v="100474914"/>
    <x v="0"/>
    <x v="0"/>
    <s v="Receitas Da Câmara"/>
    <s v="EXT"/>
    <x v="0"/>
    <s v="RDC"/>
    <x v="0"/>
    <x v="0"/>
    <x v="0"/>
    <x v="0"/>
    <x v="0"/>
    <x v="0"/>
    <x v="0"/>
    <x v="0"/>
    <x v="0"/>
    <x v="0"/>
    <x v="0"/>
    <s v="Receitas Da Câmara"/>
    <x v="0"/>
    <x v="0"/>
    <x v="0"/>
    <x v="0"/>
    <x v="0"/>
    <x v="0"/>
    <x v="0"/>
    <x v="0"/>
    <x v="0"/>
    <x v="0"/>
    <x v="0"/>
    <x v="0"/>
    <s v="Transferência de FFM referente a novembro 2024, conforme anexo."/>
  </r>
  <r>
    <x v="0"/>
    <n v="0"/>
    <n v="0"/>
    <n v="0"/>
    <n v="27075"/>
    <x v="5187"/>
    <x v="0"/>
    <x v="1"/>
    <x v="0"/>
    <s v="80.02.01"/>
    <x v="2"/>
    <x v="2"/>
    <x v="2"/>
    <s v="Retenções Iur"/>
    <s v="80.02.01"/>
    <s v="Retenções Iur"/>
    <s v="80.02.01"/>
    <x v="2"/>
    <x v="0"/>
    <x v="1"/>
    <x v="0"/>
    <x v="1"/>
    <x v="2"/>
    <x v="2"/>
    <x v="0"/>
    <x v="11"/>
    <s v="2024-12-23"/>
    <x v="3"/>
    <n v="27075"/>
    <x v="0"/>
    <m/>
    <x v="0"/>
    <m/>
    <x v="2"/>
    <n v="100474696"/>
    <x v="0"/>
    <x v="0"/>
    <s v="Retenções Iur"/>
    <s v="ORI"/>
    <x v="0"/>
    <s v="RIUR"/>
    <x v="0"/>
    <x v="0"/>
    <x v="0"/>
    <x v="0"/>
    <x v="0"/>
    <x v="0"/>
    <x v="0"/>
    <x v="0"/>
    <x v="0"/>
    <x v="0"/>
    <x v="0"/>
    <s v="Retenções Iur"/>
    <x v="0"/>
    <x v="0"/>
    <x v="0"/>
    <x v="0"/>
    <x v="2"/>
    <x v="0"/>
    <x v="0"/>
    <x v="0"/>
    <x v="0"/>
    <x v="1"/>
    <x v="0"/>
    <x v="0"/>
    <s v="RETENCAO OT"/>
  </r>
  <r>
    <x v="1"/>
    <n v="0"/>
    <n v="0"/>
    <n v="0"/>
    <n v="610892"/>
    <x v="5188"/>
    <x v="0"/>
    <x v="0"/>
    <x v="0"/>
    <s v="03.16.15"/>
    <x v="0"/>
    <x v="0"/>
    <x v="0"/>
    <s v="Direção Financeira"/>
    <s v="03.16.15"/>
    <s v="Direção Financeira"/>
    <s v="03.16.15"/>
    <x v="55"/>
    <x v="0"/>
    <x v="0"/>
    <x v="0"/>
    <x v="0"/>
    <x v="0"/>
    <x v="1"/>
    <x v="0"/>
    <x v="0"/>
    <s v="2024-01-10"/>
    <x v="0"/>
    <n v="610892"/>
    <x v="0"/>
    <m/>
    <x v="0"/>
    <m/>
    <x v="211"/>
    <n v="100476946"/>
    <x v="0"/>
    <x v="0"/>
    <s v="Direção Financeira"/>
    <s v="ORI"/>
    <x v="0"/>
    <m/>
    <x v="0"/>
    <x v="0"/>
    <x v="0"/>
    <x v="0"/>
    <x v="0"/>
    <x v="0"/>
    <x v="0"/>
    <x v="0"/>
    <x v="0"/>
    <x v="0"/>
    <x v="0"/>
    <s v="Direção Financeira"/>
    <x v="0"/>
    <x v="0"/>
    <x v="0"/>
    <x v="0"/>
    <x v="0"/>
    <x v="0"/>
    <x v="0"/>
    <x v="0"/>
    <x v="0"/>
    <x v="0"/>
    <x v="0"/>
    <x v="0"/>
    <s v=" Pagamento a favor da Agua de Santiago, referente fatura em anexo. "/>
  </r>
  <r>
    <x v="0"/>
    <n v="0"/>
    <n v="0"/>
    <n v="0"/>
    <n v="9070"/>
    <x v="5189"/>
    <x v="0"/>
    <x v="0"/>
    <x v="0"/>
    <s v="03.16.15"/>
    <x v="0"/>
    <x v="0"/>
    <x v="0"/>
    <s v="Direção Financeira"/>
    <s v="03.16.15"/>
    <s v="Direção Financeira"/>
    <s v="03.16.15"/>
    <x v="75"/>
    <x v="0"/>
    <x v="2"/>
    <x v="16"/>
    <x v="0"/>
    <x v="0"/>
    <x v="0"/>
    <x v="0"/>
    <x v="0"/>
    <s v="2024-01-11"/>
    <x v="0"/>
    <n v="9070"/>
    <x v="0"/>
    <m/>
    <x v="0"/>
    <m/>
    <x v="611"/>
    <n v="100479589"/>
    <x v="0"/>
    <x v="0"/>
    <s v="Direção Financeira"/>
    <s v="ORI"/>
    <x v="0"/>
    <m/>
    <x v="0"/>
    <x v="0"/>
    <x v="0"/>
    <x v="0"/>
    <x v="0"/>
    <x v="0"/>
    <x v="0"/>
    <x v="0"/>
    <x v="0"/>
    <x v="0"/>
    <x v="0"/>
    <s v="Direção Financeira"/>
    <x v="0"/>
    <x v="0"/>
    <x v="0"/>
    <x v="0"/>
    <x v="0"/>
    <x v="0"/>
    <x v="0"/>
    <x v="0"/>
    <x v="0"/>
    <x v="0"/>
    <x v="0"/>
    <x v="0"/>
    <s v="Restituição a favor do Sr. Ismael Avelino Semedo, representante da Empresa QUAD TOURS-Serviços e Transporte, proveniente do pagamento para a emissão do alvará, conforme anexo."/>
  </r>
  <r>
    <x v="0"/>
    <n v="0"/>
    <n v="0"/>
    <n v="0"/>
    <n v="500"/>
    <x v="5190"/>
    <x v="0"/>
    <x v="0"/>
    <x v="0"/>
    <s v="01.25.05.09"/>
    <x v="26"/>
    <x v="3"/>
    <x v="3"/>
    <s v="Saúde"/>
    <s v="01.25.05"/>
    <s v="Saúde"/>
    <s v="01.25.05"/>
    <x v="7"/>
    <x v="0"/>
    <x v="4"/>
    <x v="4"/>
    <x v="0"/>
    <x v="1"/>
    <x v="0"/>
    <x v="0"/>
    <x v="3"/>
    <s v="2024-05-27"/>
    <x v="1"/>
    <n v="500"/>
    <x v="0"/>
    <m/>
    <x v="0"/>
    <m/>
    <x v="612"/>
    <n v="100422950"/>
    <x v="0"/>
    <x v="0"/>
    <s v="Apoio a Consultas de Especialidade e Medicamentos"/>
    <s v="ORI"/>
    <x v="0"/>
    <s v="ACE"/>
    <x v="0"/>
    <x v="0"/>
    <x v="0"/>
    <x v="0"/>
    <x v="0"/>
    <x v="0"/>
    <x v="0"/>
    <x v="0"/>
    <x v="0"/>
    <x v="0"/>
    <x v="0"/>
    <s v="Apoio a Consultas de Especialidade e Medicamentos"/>
    <x v="0"/>
    <x v="0"/>
    <x v="0"/>
    <x v="0"/>
    <x v="1"/>
    <x v="0"/>
    <x v="0"/>
    <x v="0"/>
    <x v="0"/>
    <x v="0"/>
    <x v="0"/>
    <x v="0"/>
    <s v="Apoio a favor da senhora Domingas Lopes Tavares, para pagamento transporte a fim de realizar exame medico, conforme anexo."/>
  </r>
  <r>
    <x v="0"/>
    <n v="0"/>
    <n v="0"/>
    <n v="0"/>
    <n v="500000"/>
    <x v="5191"/>
    <x v="0"/>
    <x v="1"/>
    <x v="0"/>
    <s v="03.03.10"/>
    <x v="8"/>
    <x v="0"/>
    <x v="4"/>
    <s v="Receitas Da Câmara"/>
    <s v="03.03.10"/>
    <s v="Receitas Da Câmara"/>
    <s v="03.03.10"/>
    <x v="24"/>
    <x v="0"/>
    <x v="3"/>
    <x v="6"/>
    <x v="0"/>
    <x v="0"/>
    <x v="2"/>
    <x v="0"/>
    <x v="4"/>
    <s v="2024-06-28"/>
    <x v="1"/>
    <n v="500000"/>
    <x v="0"/>
    <m/>
    <x v="0"/>
    <m/>
    <x v="6"/>
    <n v="100474914"/>
    <x v="0"/>
    <x v="0"/>
    <s v="Receitas Da Câmara"/>
    <s v="EXT"/>
    <x v="0"/>
    <s v="RDC"/>
    <x v="0"/>
    <x v="0"/>
    <x v="0"/>
    <x v="0"/>
    <x v="0"/>
    <x v="0"/>
    <x v="0"/>
    <x v="0"/>
    <x v="0"/>
    <x v="0"/>
    <x v="0"/>
    <s v="Receitas Da Câmara"/>
    <x v="0"/>
    <x v="0"/>
    <x v="0"/>
    <x v="0"/>
    <x v="0"/>
    <x v="0"/>
    <x v="0"/>
    <x v="0"/>
    <x v="0"/>
    <x v="0"/>
    <x v="0"/>
    <x v="0"/>
    <s v="Recebimento de ASDIS, conforme anexo."/>
  </r>
  <r>
    <x v="0"/>
    <n v="0"/>
    <n v="0"/>
    <n v="0"/>
    <n v="4000"/>
    <x v="5192"/>
    <x v="0"/>
    <x v="0"/>
    <x v="0"/>
    <s v="03.16.15"/>
    <x v="0"/>
    <x v="0"/>
    <x v="0"/>
    <s v="Direção Financeira"/>
    <s v="03.16.15"/>
    <s v="Direção Financeira"/>
    <s v="03.16.15"/>
    <x v="64"/>
    <x v="0"/>
    <x v="0"/>
    <x v="0"/>
    <x v="0"/>
    <x v="0"/>
    <x v="0"/>
    <x v="0"/>
    <x v="2"/>
    <s v="2024-02-13"/>
    <x v="0"/>
    <n v="4000"/>
    <x v="0"/>
    <m/>
    <x v="0"/>
    <m/>
    <x v="165"/>
    <n v="100476713"/>
    <x v="0"/>
    <x v="0"/>
    <s v="Direção Financeira"/>
    <s v="ORI"/>
    <x v="0"/>
    <m/>
    <x v="0"/>
    <x v="0"/>
    <x v="0"/>
    <x v="0"/>
    <x v="0"/>
    <x v="0"/>
    <x v="0"/>
    <x v="0"/>
    <x v="0"/>
    <x v="0"/>
    <x v="0"/>
    <s v="Direção Financeira"/>
    <x v="0"/>
    <x v="0"/>
    <x v="0"/>
    <x v="0"/>
    <x v="0"/>
    <x v="0"/>
    <x v="0"/>
    <x v="0"/>
    <x v="0"/>
    <x v="0"/>
    <x v="0"/>
    <x v="0"/>
    <s v="Pagamento subsidio conforme proposta em anexo"/>
  </r>
  <r>
    <x v="0"/>
    <n v="0"/>
    <n v="0"/>
    <n v="0"/>
    <n v="47638"/>
    <x v="5193"/>
    <x v="0"/>
    <x v="0"/>
    <x v="0"/>
    <s v="01.25.01.10"/>
    <x v="33"/>
    <x v="3"/>
    <x v="3"/>
    <s v="Educação"/>
    <s v="01.25.01"/>
    <s v="Educação"/>
    <s v="01.25.01"/>
    <x v="4"/>
    <x v="0"/>
    <x v="2"/>
    <x v="2"/>
    <x v="0"/>
    <x v="1"/>
    <x v="0"/>
    <x v="0"/>
    <x v="1"/>
    <s v="2024-03-05"/>
    <x v="0"/>
    <n v="47638"/>
    <x v="0"/>
    <m/>
    <x v="0"/>
    <m/>
    <x v="27"/>
    <n v="100479096"/>
    <x v="0"/>
    <x v="0"/>
    <s v="Transporte escolar"/>
    <s v="ORI"/>
    <x v="0"/>
    <m/>
    <x v="0"/>
    <x v="0"/>
    <x v="0"/>
    <x v="0"/>
    <x v="0"/>
    <x v="0"/>
    <x v="0"/>
    <x v="0"/>
    <x v="0"/>
    <x v="0"/>
    <x v="0"/>
    <s v="Transporte escolar"/>
    <x v="0"/>
    <x v="0"/>
    <x v="0"/>
    <x v="0"/>
    <x v="1"/>
    <x v="0"/>
    <x v="0"/>
    <x v="0"/>
    <x v="0"/>
    <x v="0"/>
    <x v="0"/>
    <x v="0"/>
    <s v="Pagamento referente a aquisição de pastilha de 4 unidades cada para a viatura ST-89-TL afetos ao transporte escolar da CMSM, conforme anexo. "/>
  </r>
  <r>
    <x v="0"/>
    <n v="0"/>
    <n v="0"/>
    <n v="0"/>
    <n v="1656"/>
    <x v="5194"/>
    <x v="0"/>
    <x v="0"/>
    <x v="0"/>
    <s v="03.16.15"/>
    <x v="0"/>
    <x v="0"/>
    <x v="0"/>
    <s v="Direção Financeira"/>
    <s v="03.16.15"/>
    <s v="Direção Financeira"/>
    <s v="03.16.15"/>
    <x v="58"/>
    <x v="0"/>
    <x v="0"/>
    <x v="1"/>
    <x v="0"/>
    <x v="0"/>
    <x v="0"/>
    <x v="0"/>
    <x v="3"/>
    <s v="2024-05-07"/>
    <x v="1"/>
    <n v="1656"/>
    <x v="0"/>
    <m/>
    <x v="0"/>
    <m/>
    <x v="89"/>
    <n v="100391565"/>
    <x v="0"/>
    <x v="0"/>
    <s v="Direção Financeira"/>
    <s v="ORI"/>
    <x v="0"/>
    <m/>
    <x v="0"/>
    <x v="0"/>
    <x v="0"/>
    <x v="0"/>
    <x v="0"/>
    <x v="0"/>
    <x v="0"/>
    <x v="0"/>
    <x v="0"/>
    <x v="0"/>
    <x v="0"/>
    <s v="Direção Financeira"/>
    <x v="0"/>
    <x v="0"/>
    <x v="0"/>
    <x v="0"/>
    <x v="0"/>
    <x v="0"/>
    <x v="0"/>
    <x v="0"/>
    <x v="0"/>
    <x v="0"/>
    <x v="0"/>
    <x v="0"/>
    <s v="Pagamento referente a publicação do B.O, IIª série, 1/4 página- extrato de despacho N 010/2024 de 03 de maio de 2024, conforme anexo."/>
  </r>
  <r>
    <x v="0"/>
    <n v="0"/>
    <n v="0"/>
    <n v="0"/>
    <n v="7200"/>
    <x v="5195"/>
    <x v="0"/>
    <x v="1"/>
    <x v="0"/>
    <s v="03.03.10"/>
    <x v="8"/>
    <x v="0"/>
    <x v="4"/>
    <s v="Receitas Da Câmara"/>
    <s v="03.03.10"/>
    <s v="Receitas Da Câmara"/>
    <s v="03.03.10"/>
    <x v="20"/>
    <x v="0"/>
    <x v="3"/>
    <x v="3"/>
    <x v="0"/>
    <x v="0"/>
    <x v="2"/>
    <x v="0"/>
    <x v="3"/>
    <s v="2024-05-16"/>
    <x v="1"/>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85"/>
    <x v="5196"/>
    <x v="0"/>
    <x v="1"/>
    <x v="0"/>
    <s v="03.03.10"/>
    <x v="8"/>
    <x v="0"/>
    <x v="4"/>
    <s v="Receitas Da Câmara"/>
    <s v="03.03.10"/>
    <s v="Receitas Da Câmara"/>
    <s v="03.03.10"/>
    <x v="17"/>
    <x v="0"/>
    <x v="3"/>
    <x v="3"/>
    <x v="0"/>
    <x v="0"/>
    <x v="2"/>
    <x v="0"/>
    <x v="3"/>
    <s v="2024-05-16"/>
    <x v="1"/>
    <n v="44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96"/>
    <x v="5197"/>
    <x v="0"/>
    <x v="1"/>
    <x v="0"/>
    <s v="03.03.10"/>
    <x v="8"/>
    <x v="0"/>
    <x v="4"/>
    <s v="Receitas Da Câmara"/>
    <s v="03.03.10"/>
    <s v="Receitas Da Câmara"/>
    <s v="03.03.10"/>
    <x v="9"/>
    <x v="0"/>
    <x v="3"/>
    <x v="3"/>
    <x v="0"/>
    <x v="0"/>
    <x v="2"/>
    <x v="0"/>
    <x v="3"/>
    <s v="2024-05-16"/>
    <x v="1"/>
    <n v="879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400"/>
    <x v="5198"/>
    <x v="0"/>
    <x v="1"/>
    <x v="0"/>
    <s v="03.03.10"/>
    <x v="8"/>
    <x v="0"/>
    <x v="4"/>
    <s v="Receitas Da Câmara"/>
    <s v="03.03.10"/>
    <s v="Receitas Da Câmara"/>
    <s v="03.03.10"/>
    <x v="11"/>
    <x v="0"/>
    <x v="0"/>
    <x v="5"/>
    <x v="0"/>
    <x v="0"/>
    <x v="2"/>
    <x v="0"/>
    <x v="3"/>
    <s v="2024-05-16"/>
    <x v="1"/>
    <n v="1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90"/>
    <x v="5199"/>
    <x v="0"/>
    <x v="1"/>
    <x v="0"/>
    <s v="03.03.10"/>
    <x v="8"/>
    <x v="0"/>
    <x v="4"/>
    <s v="Receitas Da Câmara"/>
    <s v="03.03.10"/>
    <s v="Receitas Da Câmara"/>
    <s v="03.03.10"/>
    <x v="13"/>
    <x v="0"/>
    <x v="3"/>
    <x v="3"/>
    <x v="0"/>
    <x v="0"/>
    <x v="2"/>
    <x v="0"/>
    <x v="3"/>
    <s v="2024-05-16"/>
    <x v="1"/>
    <n v="29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5200"/>
    <x v="0"/>
    <x v="1"/>
    <x v="0"/>
    <s v="03.03.10"/>
    <x v="8"/>
    <x v="0"/>
    <x v="4"/>
    <s v="Receitas Da Câmara"/>
    <s v="03.03.10"/>
    <s v="Receitas Da Câmara"/>
    <s v="03.03.10"/>
    <x v="6"/>
    <x v="0"/>
    <x v="3"/>
    <x v="3"/>
    <x v="0"/>
    <x v="0"/>
    <x v="2"/>
    <x v="0"/>
    <x v="3"/>
    <s v="2024-05-16"/>
    <x v="1"/>
    <n v="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
    <x v="5201"/>
    <x v="0"/>
    <x v="1"/>
    <x v="0"/>
    <s v="03.03.10"/>
    <x v="8"/>
    <x v="0"/>
    <x v="4"/>
    <s v="Receitas Da Câmara"/>
    <s v="03.03.10"/>
    <s v="Receitas Da Câmara"/>
    <s v="03.03.10"/>
    <x v="8"/>
    <x v="0"/>
    <x v="3"/>
    <x v="3"/>
    <x v="0"/>
    <x v="0"/>
    <x v="2"/>
    <x v="0"/>
    <x v="3"/>
    <s v="2024-05-16"/>
    <x v="1"/>
    <n v="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410"/>
    <x v="5202"/>
    <x v="0"/>
    <x v="1"/>
    <x v="0"/>
    <s v="03.03.10"/>
    <x v="8"/>
    <x v="0"/>
    <x v="4"/>
    <s v="Receitas Da Câmara"/>
    <s v="03.03.10"/>
    <s v="Receitas Da Câmara"/>
    <s v="03.03.10"/>
    <x v="10"/>
    <x v="0"/>
    <x v="3"/>
    <x v="3"/>
    <x v="0"/>
    <x v="0"/>
    <x v="2"/>
    <x v="0"/>
    <x v="3"/>
    <s v="2024-05-16"/>
    <x v="1"/>
    <n v="124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5203"/>
    <x v="0"/>
    <x v="1"/>
    <x v="0"/>
    <s v="03.03.10"/>
    <x v="8"/>
    <x v="0"/>
    <x v="4"/>
    <s v="Receitas Da Câmara"/>
    <s v="03.03.10"/>
    <s v="Receitas Da Câmara"/>
    <s v="03.03.10"/>
    <x v="12"/>
    <x v="0"/>
    <x v="3"/>
    <x v="3"/>
    <x v="0"/>
    <x v="0"/>
    <x v="2"/>
    <x v="0"/>
    <x v="3"/>
    <s v="2024-05-16"/>
    <x v="1"/>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00"/>
    <x v="5204"/>
    <x v="0"/>
    <x v="1"/>
    <x v="0"/>
    <s v="03.03.10"/>
    <x v="8"/>
    <x v="0"/>
    <x v="4"/>
    <s v="Receitas Da Câmara"/>
    <s v="03.03.10"/>
    <s v="Receitas Da Câmara"/>
    <s v="03.03.10"/>
    <x v="42"/>
    <x v="0"/>
    <x v="3"/>
    <x v="3"/>
    <x v="0"/>
    <x v="0"/>
    <x v="2"/>
    <x v="0"/>
    <x v="3"/>
    <s v="2024-05-16"/>
    <x v="1"/>
    <n v="5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953"/>
    <x v="5205"/>
    <x v="0"/>
    <x v="1"/>
    <x v="0"/>
    <s v="03.03.10"/>
    <x v="8"/>
    <x v="0"/>
    <x v="4"/>
    <s v="Receitas Da Câmara"/>
    <s v="03.03.10"/>
    <s v="Receitas Da Câmara"/>
    <s v="03.03.10"/>
    <x v="18"/>
    <x v="0"/>
    <x v="0"/>
    <x v="0"/>
    <x v="0"/>
    <x v="0"/>
    <x v="2"/>
    <x v="0"/>
    <x v="3"/>
    <s v="2024-05-16"/>
    <x v="1"/>
    <n v="499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00"/>
    <x v="5206"/>
    <x v="0"/>
    <x v="1"/>
    <x v="0"/>
    <s v="80.02.01"/>
    <x v="2"/>
    <x v="2"/>
    <x v="2"/>
    <s v="Retenções Iur"/>
    <s v="80.02.01"/>
    <s v="Retenções Iur"/>
    <s v="80.02.01"/>
    <x v="2"/>
    <x v="0"/>
    <x v="1"/>
    <x v="0"/>
    <x v="1"/>
    <x v="2"/>
    <x v="2"/>
    <x v="0"/>
    <x v="3"/>
    <s v="2024-05-29"/>
    <x v="1"/>
    <n v="2700"/>
    <x v="0"/>
    <m/>
    <x v="0"/>
    <m/>
    <x v="2"/>
    <n v="100474696"/>
    <x v="0"/>
    <x v="0"/>
    <s v="Retenções Iur"/>
    <s v="ORI"/>
    <x v="0"/>
    <s v="RIUR"/>
    <x v="0"/>
    <x v="0"/>
    <x v="0"/>
    <x v="0"/>
    <x v="0"/>
    <x v="0"/>
    <x v="0"/>
    <x v="0"/>
    <x v="0"/>
    <x v="0"/>
    <x v="0"/>
    <s v="Retenções Iur"/>
    <x v="0"/>
    <x v="0"/>
    <x v="0"/>
    <x v="0"/>
    <x v="2"/>
    <x v="0"/>
    <x v="0"/>
    <x v="0"/>
    <x v="0"/>
    <x v="1"/>
    <x v="0"/>
    <x v="0"/>
    <s v="RETENCAO OT"/>
  </r>
  <r>
    <x v="1"/>
    <n v="0"/>
    <n v="0"/>
    <n v="0"/>
    <n v="3000"/>
    <x v="5207"/>
    <x v="0"/>
    <x v="0"/>
    <x v="0"/>
    <s v="01.27.06.80"/>
    <x v="1"/>
    <x v="1"/>
    <x v="1"/>
    <s v="Requalificação Urbana e habitação"/>
    <s v="01.27.06"/>
    <s v="Requalificação Urbana e habitação"/>
    <s v="01.27.06"/>
    <x v="1"/>
    <x v="0"/>
    <x v="0"/>
    <x v="0"/>
    <x v="0"/>
    <x v="1"/>
    <x v="1"/>
    <x v="0"/>
    <x v="7"/>
    <s v="2024-09-27"/>
    <x v="2"/>
    <n v="3000"/>
    <x v="0"/>
    <m/>
    <x v="0"/>
    <m/>
    <x v="34"/>
    <n v="100477243"/>
    <x v="0"/>
    <x v="0"/>
    <s v="Requalificação Urbana de Veneza"/>
    <s v="ORI"/>
    <x v="0"/>
    <m/>
    <x v="0"/>
    <x v="0"/>
    <x v="0"/>
    <x v="0"/>
    <x v="0"/>
    <x v="0"/>
    <x v="0"/>
    <x v="0"/>
    <x v="0"/>
    <x v="0"/>
    <x v="0"/>
    <s v="Requalificação Urbana de Veneza"/>
    <x v="0"/>
    <x v="0"/>
    <x v="0"/>
    <x v="0"/>
    <x v="1"/>
    <x v="0"/>
    <x v="0"/>
    <x v="0"/>
    <x v="0"/>
    <x v="0"/>
    <x v="0"/>
    <x v="0"/>
    <s v="Pagamento referente a aquisição de três almoço servidos aos técnicos Eletra no âmbito da realização dos trabalhos de iluminação da praia de Veneza, conforme anexo."/>
  </r>
  <r>
    <x v="1"/>
    <n v="0"/>
    <n v="0"/>
    <n v="0"/>
    <n v="18000"/>
    <x v="5208"/>
    <x v="0"/>
    <x v="1"/>
    <x v="0"/>
    <s v="03.03.10"/>
    <x v="8"/>
    <x v="0"/>
    <x v="4"/>
    <s v="Receitas Da Câmara"/>
    <s v="03.03.10"/>
    <s v="Receitas Da Câmara"/>
    <s v="03.03.10"/>
    <x v="15"/>
    <x v="0"/>
    <x v="0"/>
    <x v="0"/>
    <x v="0"/>
    <x v="0"/>
    <x v="2"/>
    <x v="0"/>
    <x v="8"/>
    <s v="2024-10-14"/>
    <x v="3"/>
    <n v="18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6"/>
    <x v="5209"/>
    <x v="0"/>
    <x v="1"/>
    <x v="0"/>
    <s v="03.03.10"/>
    <x v="8"/>
    <x v="0"/>
    <x v="4"/>
    <s v="Receitas Da Câmara"/>
    <s v="03.03.10"/>
    <s v="Receitas Da Câmara"/>
    <s v="03.03.10"/>
    <x v="25"/>
    <x v="0"/>
    <x v="3"/>
    <x v="3"/>
    <x v="0"/>
    <x v="0"/>
    <x v="2"/>
    <x v="0"/>
    <x v="8"/>
    <s v="2024-10-14"/>
    <x v="3"/>
    <n v="25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375"/>
    <x v="5210"/>
    <x v="0"/>
    <x v="1"/>
    <x v="0"/>
    <s v="03.03.10"/>
    <x v="8"/>
    <x v="0"/>
    <x v="4"/>
    <s v="Receitas Da Câmara"/>
    <s v="03.03.10"/>
    <s v="Receitas Da Câmara"/>
    <s v="03.03.10"/>
    <x v="12"/>
    <x v="0"/>
    <x v="3"/>
    <x v="3"/>
    <x v="0"/>
    <x v="0"/>
    <x v="2"/>
    <x v="0"/>
    <x v="8"/>
    <s v="2024-10-14"/>
    <x v="3"/>
    <n v="63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25"/>
    <x v="5211"/>
    <x v="0"/>
    <x v="1"/>
    <x v="0"/>
    <s v="03.03.10"/>
    <x v="8"/>
    <x v="0"/>
    <x v="4"/>
    <s v="Receitas Da Câmara"/>
    <s v="03.03.10"/>
    <s v="Receitas Da Câmara"/>
    <s v="03.03.10"/>
    <x v="10"/>
    <x v="0"/>
    <x v="3"/>
    <x v="3"/>
    <x v="0"/>
    <x v="0"/>
    <x v="2"/>
    <x v="0"/>
    <x v="8"/>
    <s v="2024-10-14"/>
    <x v="3"/>
    <n v="2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5212"/>
    <x v="0"/>
    <x v="1"/>
    <x v="0"/>
    <s v="03.03.10"/>
    <x v="8"/>
    <x v="0"/>
    <x v="4"/>
    <s v="Receitas Da Câmara"/>
    <s v="03.03.10"/>
    <s v="Receitas Da Câmara"/>
    <s v="03.03.10"/>
    <x v="14"/>
    <x v="0"/>
    <x v="3"/>
    <x v="3"/>
    <x v="0"/>
    <x v="0"/>
    <x v="2"/>
    <x v="0"/>
    <x v="8"/>
    <s v="2024-10-14"/>
    <x v="3"/>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10"/>
    <x v="5213"/>
    <x v="0"/>
    <x v="1"/>
    <x v="0"/>
    <s v="03.03.10"/>
    <x v="8"/>
    <x v="0"/>
    <x v="4"/>
    <s v="Receitas Da Câmara"/>
    <s v="03.03.10"/>
    <s v="Receitas Da Câmara"/>
    <s v="03.03.10"/>
    <x v="17"/>
    <x v="0"/>
    <x v="3"/>
    <x v="3"/>
    <x v="0"/>
    <x v="0"/>
    <x v="2"/>
    <x v="0"/>
    <x v="8"/>
    <s v="2024-10-14"/>
    <x v="3"/>
    <n v="56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90"/>
    <x v="5214"/>
    <x v="0"/>
    <x v="1"/>
    <x v="0"/>
    <s v="03.03.10"/>
    <x v="8"/>
    <x v="0"/>
    <x v="4"/>
    <s v="Receitas Da Câmara"/>
    <s v="03.03.10"/>
    <s v="Receitas Da Câmara"/>
    <s v="03.03.10"/>
    <x v="13"/>
    <x v="0"/>
    <x v="3"/>
    <x v="3"/>
    <x v="0"/>
    <x v="0"/>
    <x v="2"/>
    <x v="0"/>
    <x v="8"/>
    <s v="2024-10-14"/>
    <x v="3"/>
    <n v="39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20"/>
    <x v="5215"/>
    <x v="0"/>
    <x v="1"/>
    <x v="0"/>
    <s v="03.03.10"/>
    <x v="8"/>
    <x v="0"/>
    <x v="4"/>
    <s v="Receitas Da Câmara"/>
    <s v="03.03.10"/>
    <s v="Receitas Da Câmara"/>
    <s v="03.03.10"/>
    <x v="6"/>
    <x v="0"/>
    <x v="3"/>
    <x v="3"/>
    <x v="0"/>
    <x v="0"/>
    <x v="2"/>
    <x v="0"/>
    <x v="8"/>
    <s v="2024-10-14"/>
    <x v="3"/>
    <n v="4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0"/>
    <x v="5216"/>
    <x v="0"/>
    <x v="1"/>
    <x v="0"/>
    <s v="03.03.10"/>
    <x v="8"/>
    <x v="0"/>
    <x v="4"/>
    <s v="Receitas Da Câmara"/>
    <s v="03.03.10"/>
    <s v="Receitas Da Câmara"/>
    <s v="03.03.10"/>
    <x v="42"/>
    <x v="0"/>
    <x v="3"/>
    <x v="3"/>
    <x v="0"/>
    <x v="0"/>
    <x v="2"/>
    <x v="0"/>
    <x v="8"/>
    <s v="2024-10-14"/>
    <x v="3"/>
    <n v="1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
    <x v="5217"/>
    <x v="0"/>
    <x v="1"/>
    <x v="0"/>
    <s v="03.03.10"/>
    <x v="8"/>
    <x v="0"/>
    <x v="4"/>
    <s v="Receitas Da Câmara"/>
    <s v="03.03.10"/>
    <s v="Receitas Da Câmara"/>
    <s v="03.03.10"/>
    <x v="8"/>
    <x v="0"/>
    <x v="3"/>
    <x v="3"/>
    <x v="0"/>
    <x v="0"/>
    <x v="2"/>
    <x v="0"/>
    <x v="8"/>
    <s v="2024-10-14"/>
    <x v="3"/>
    <n v="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5218"/>
    <x v="0"/>
    <x v="1"/>
    <x v="0"/>
    <s v="03.03.10"/>
    <x v="8"/>
    <x v="0"/>
    <x v="4"/>
    <s v="Receitas Da Câmara"/>
    <s v="03.03.10"/>
    <s v="Receitas Da Câmara"/>
    <s v="03.03.10"/>
    <x v="16"/>
    <x v="0"/>
    <x v="0"/>
    <x v="5"/>
    <x v="0"/>
    <x v="0"/>
    <x v="2"/>
    <x v="0"/>
    <x v="8"/>
    <s v="2024-10-14"/>
    <x v="3"/>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481"/>
    <x v="5219"/>
    <x v="0"/>
    <x v="1"/>
    <x v="0"/>
    <s v="03.03.10"/>
    <x v="8"/>
    <x v="0"/>
    <x v="4"/>
    <s v="Receitas Da Câmara"/>
    <s v="03.03.10"/>
    <s v="Receitas Da Câmara"/>
    <s v="03.03.10"/>
    <x v="18"/>
    <x v="0"/>
    <x v="0"/>
    <x v="0"/>
    <x v="0"/>
    <x v="0"/>
    <x v="2"/>
    <x v="0"/>
    <x v="8"/>
    <s v="2024-10-14"/>
    <x v="3"/>
    <n v="4448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2"/>
    <x v="5220"/>
    <x v="0"/>
    <x v="1"/>
    <x v="0"/>
    <s v="03.03.10"/>
    <x v="8"/>
    <x v="0"/>
    <x v="4"/>
    <s v="Receitas Da Câmara"/>
    <s v="03.03.10"/>
    <s v="Receitas Da Câmara"/>
    <s v="03.03.10"/>
    <x v="25"/>
    <x v="0"/>
    <x v="3"/>
    <x v="3"/>
    <x v="0"/>
    <x v="0"/>
    <x v="2"/>
    <x v="0"/>
    <x v="8"/>
    <s v="2024-10-17"/>
    <x v="3"/>
    <n v="362"/>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000000"/>
    <x v="5221"/>
    <x v="0"/>
    <x v="1"/>
    <x v="0"/>
    <s v="03.03.10"/>
    <x v="8"/>
    <x v="0"/>
    <x v="4"/>
    <s v="Receitas Da Câmara"/>
    <s v="03.03.10"/>
    <s v="Receitas Da Câmara"/>
    <s v="03.03.10"/>
    <x v="15"/>
    <x v="0"/>
    <x v="0"/>
    <x v="0"/>
    <x v="0"/>
    <x v="0"/>
    <x v="2"/>
    <x v="0"/>
    <x v="8"/>
    <s v="2024-10-17"/>
    <x v="3"/>
    <n v="20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00"/>
    <x v="5222"/>
    <x v="0"/>
    <x v="1"/>
    <x v="0"/>
    <s v="03.03.10"/>
    <x v="8"/>
    <x v="0"/>
    <x v="4"/>
    <s v="Receitas Da Câmara"/>
    <s v="03.03.10"/>
    <s v="Receitas Da Câmara"/>
    <s v="03.03.10"/>
    <x v="11"/>
    <x v="0"/>
    <x v="0"/>
    <x v="5"/>
    <x v="0"/>
    <x v="0"/>
    <x v="2"/>
    <x v="0"/>
    <x v="8"/>
    <s v="2024-10-17"/>
    <x v="3"/>
    <n v="1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448"/>
    <x v="5223"/>
    <x v="0"/>
    <x v="1"/>
    <x v="0"/>
    <s v="03.03.10"/>
    <x v="8"/>
    <x v="0"/>
    <x v="4"/>
    <s v="Receitas Da Câmara"/>
    <s v="03.03.10"/>
    <s v="Receitas Da Câmara"/>
    <s v="03.03.10"/>
    <x v="18"/>
    <x v="0"/>
    <x v="0"/>
    <x v="0"/>
    <x v="0"/>
    <x v="0"/>
    <x v="2"/>
    <x v="0"/>
    <x v="8"/>
    <s v="2024-10-17"/>
    <x v="3"/>
    <n v="6544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60"/>
    <x v="5224"/>
    <x v="0"/>
    <x v="1"/>
    <x v="0"/>
    <s v="03.03.10"/>
    <x v="8"/>
    <x v="0"/>
    <x v="4"/>
    <s v="Receitas Da Câmara"/>
    <s v="03.03.10"/>
    <s v="Receitas Da Câmara"/>
    <s v="03.03.10"/>
    <x v="10"/>
    <x v="0"/>
    <x v="3"/>
    <x v="3"/>
    <x v="0"/>
    <x v="0"/>
    <x v="2"/>
    <x v="0"/>
    <x v="8"/>
    <s v="2024-10-17"/>
    <x v="3"/>
    <n v="4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90"/>
    <x v="5225"/>
    <x v="0"/>
    <x v="1"/>
    <x v="0"/>
    <s v="03.03.10"/>
    <x v="8"/>
    <x v="0"/>
    <x v="4"/>
    <s v="Receitas Da Câmara"/>
    <s v="03.03.10"/>
    <s v="Receitas Da Câmara"/>
    <s v="03.03.10"/>
    <x v="17"/>
    <x v="0"/>
    <x v="3"/>
    <x v="3"/>
    <x v="0"/>
    <x v="0"/>
    <x v="2"/>
    <x v="0"/>
    <x v="8"/>
    <s v="2024-10-17"/>
    <x v="3"/>
    <n v="75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60"/>
    <x v="5226"/>
    <x v="0"/>
    <x v="1"/>
    <x v="0"/>
    <s v="03.03.10"/>
    <x v="8"/>
    <x v="0"/>
    <x v="4"/>
    <s v="Receitas Da Câmara"/>
    <s v="03.03.10"/>
    <s v="Receitas Da Câmara"/>
    <s v="03.03.10"/>
    <x v="6"/>
    <x v="0"/>
    <x v="3"/>
    <x v="3"/>
    <x v="0"/>
    <x v="0"/>
    <x v="2"/>
    <x v="0"/>
    <x v="8"/>
    <s v="2024-10-17"/>
    <x v="3"/>
    <n v="30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5227"/>
    <x v="0"/>
    <x v="1"/>
    <x v="0"/>
    <s v="03.03.10"/>
    <x v="8"/>
    <x v="0"/>
    <x v="4"/>
    <s v="Receitas Da Câmara"/>
    <s v="03.03.10"/>
    <s v="Receitas Da Câmara"/>
    <s v="03.03.10"/>
    <x v="20"/>
    <x v="0"/>
    <x v="3"/>
    <x v="3"/>
    <x v="0"/>
    <x v="0"/>
    <x v="2"/>
    <x v="0"/>
    <x v="8"/>
    <s v="2024-10-17"/>
    <x v="3"/>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70"/>
    <x v="5228"/>
    <x v="0"/>
    <x v="1"/>
    <x v="0"/>
    <s v="03.03.10"/>
    <x v="8"/>
    <x v="0"/>
    <x v="4"/>
    <s v="Receitas Da Câmara"/>
    <s v="03.03.10"/>
    <s v="Receitas Da Câmara"/>
    <s v="03.03.10"/>
    <x v="13"/>
    <x v="0"/>
    <x v="3"/>
    <x v="3"/>
    <x v="0"/>
    <x v="0"/>
    <x v="2"/>
    <x v="0"/>
    <x v="8"/>
    <s v="2024-10-17"/>
    <x v="3"/>
    <n v="26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
    <x v="5229"/>
    <x v="0"/>
    <x v="1"/>
    <x v="0"/>
    <s v="03.03.10"/>
    <x v="8"/>
    <x v="0"/>
    <x v="4"/>
    <s v="Receitas Da Câmara"/>
    <s v="03.03.10"/>
    <s v="Receitas Da Câmara"/>
    <s v="03.03.10"/>
    <x v="8"/>
    <x v="0"/>
    <x v="3"/>
    <x v="3"/>
    <x v="0"/>
    <x v="0"/>
    <x v="2"/>
    <x v="0"/>
    <x v="8"/>
    <s v="2024-10-17"/>
    <x v="3"/>
    <n v="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0"/>
    <x v="5230"/>
    <x v="0"/>
    <x v="1"/>
    <x v="0"/>
    <s v="03.03.10"/>
    <x v="8"/>
    <x v="0"/>
    <x v="4"/>
    <s v="Receitas Da Câmara"/>
    <s v="03.03.10"/>
    <s v="Receitas Da Câmara"/>
    <s v="03.03.10"/>
    <x v="42"/>
    <x v="0"/>
    <x v="3"/>
    <x v="3"/>
    <x v="0"/>
    <x v="0"/>
    <x v="2"/>
    <x v="0"/>
    <x v="8"/>
    <s v="2024-10-17"/>
    <x v="3"/>
    <n v="32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0626371"/>
    <x v="5231"/>
    <x v="0"/>
    <x v="1"/>
    <x v="0"/>
    <s v="03.03.10"/>
    <x v="8"/>
    <x v="0"/>
    <x v="4"/>
    <s v="Receitas Da Câmara"/>
    <s v="03.03.10"/>
    <s v="Receitas Da Câmara"/>
    <s v="03.03.10"/>
    <x v="47"/>
    <x v="0"/>
    <x v="0"/>
    <x v="0"/>
    <x v="0"/>
    <x v="0"/>
    <x v="2"/>
    <x v="0"/>
    <x v="10"/>
    <s v="2024-11-30"/>
    <x v="3"/>
    <n v="50626371"/>
    <x v="0"/>
    <m/>
    <x v="0"/>
    <m/>
    <x v="6"/>
    <n v="100474914"/>
    <x v="0"/>
    <x v="0"/>
    <s v="Receitas Da Câmara"/>
    <s v="EXT"/>
    <x v="0"/>
    <s v="RDC"/>
    <x v="0"/>
    <x v="0"/>
    <x v="0"/>
    <x v="0"/>
    <x v="0"/>
    <x v="0"/>
    <x v="0"/>
    <x v="0"/>
    <x v="0"/>
    <x v="0"/>
    <x v="0"/>
    <s v="Receitas Da Câmara"/>
    <x v="0"/>
    <x v="0"/>
    <x v="0"/>
    <x v="0"/>
    <x v="0"/>
    <x v="0"/>
    <x v="0"/>
    <x v="0"/>
    <x v="0"/>
    <x v="0"/>
    <x v="0"/>
    <x v="0"/>
    <s v="Transferência de utilização, conforme anexo."/>
  </r>
  <r>
    <x v="0"/>
    <n v="0"/>
    <n v="0"/>
    <n v="0"/>
    <n v="75916"/>
    <x v="5232"/>
    <x v="0"/>
    <x v="0"/>
    <x v="0"/>
    <s v="03.16.25"/>
    <x v="23"/>
    <x v="0"/>
    <x v="0"/>
    <s v="Direção dos  Recursos Humanos"/>
    <s v="03.16.25"/>
    <s v="Direção dos  Recursos Humanos"/>
    <s v="03.16.25"/>
    <x v="44"/>
    <x v="0"/>
    <x v="0"/>
    <x v="0"/>
    <x v="0"/>
    <x v="0"/>
    <x v="0"/>
    <x v="0"/>
    <x v="0"/>
    <s v="2024-01-08"/>
    <x v="0"/>
    <n v="75916"/>
    <x v="0"/>
    <m/>
    <x v="0"/>
    <m/>
    <x v="205"/>
    <n v="100478458"/>
    <x v="0"/>
    <x v="0"/>
    <s v="Direção dos  Recursos Humanos"/>
    <s v="ORI"/>
    <x v="0"/>
    <m/>
    <x v="0"/>
    <x v="0"/>
    <x v="0"/>
    <x v="0"/>
    <x v="0"/>
    <x v="0"/>
    <x v="0"/>
    <x v="0"/>
    <x v="0"/>
    <x v="0"/>
    <x v="0"/>
    <s v="Direção dos  Recursos Humanos"/>
    <x v="0"/>
    <x v="0"/>
    <x v="0"/>
    <x v="0"/>
    <x v="0"/>
    <x v="0"/>
    <x v="0"/>
    <x v="0"/>
    <x v="0"/>
    <x v="0"/>
    <x v="0"/>
    <x v="0"/>
    <s v="Pagamento retroativo ultima prestação a favor do Sr. Felisberto Furtado Mendonça implementação de PCCS janeiro 2012 a outubro de 2014, conforme anexo."/>
  </r>
  <r>
    <x v="0"/>
    <n v="0"/>
    <n v="0"/>
    <n v="0"/>
    <n v="30000"/>
    <x v="5233"/>
    <x v="0"/>
    <x v="0"/>
    <x v="0"/>
    <s v="01.25.01.12"/>
    <x v="54"/>
    <x v="3"/>
    <x v="3"/>
    <s v="Educação"/>
    <s v="01.25.01"/>
    <s v="Educação"/>
    <s v="01.25.01"/>
    <x v="4"/>
    <x v="0"/>
    <x v="2"/>
    <x v="2"/>
    <x v="0"/>
    <x v="1"/>
    <x v="0"/>
    <x v="0"/>
    <x v="0"/>
    <s v="2024-01-15"/>
    <x v="0"/>
    <n v="30000"/>
    <x v="0"/>
    <m/>
    <x v="0"/>
    <m/>
    <x v="613"/>
    <n v="100391440"/>
    <x v="0"/>
    <x v="0"/>
    <s v="Comparticipação da Câmara com Ensino Superior"/>
    <s v="ORI"/>
    <x v="0"/>
    <m/>
    <x v="0"/>
    <x v="0"/>
    <x v="0"/>
    <x v="0"/>
    <x v="0"/>
    <x v="0"/>
    <x v="0"/>
    <x v="0"/>
    <x v="0"/>
    <x v="0"/>
    <x v="0"/>
    <s v="Comparticipação da Câmara com Ensino Superior"/>
    <x v="0"/>
    <x v="0"/>
    <x v="0"/>
    <x v="0"/>
    <x v="1"/>
    <x v="0"/>
    <x v="0"/>
    <x v="0"/>
    <x v="0"/>
    <x v="0"/>
    <x v="0"/>
    <x v="0"/>
    <s v="Apoio para pagamento de propina, conforme proposta em anexo."/>
  </r>
  <r>
    <x v="0"/>
    <n v="0"/>
    <n v="0"/>
    <n v="0"/>
    <n v="1651142"/>
    <x v="5234"/>
    <x v="0"/>
    <x v="0"/>
    <x v="0"/>
    <s v="03.16.15"/>
    <x v="0"/>
    <x v="0"/>
    <x v="0"/>
    <s v="Direção Financeira"/>
    <s v="03.16.15"/>
    <s v="Direção Financeira"/>
    <s v="03.16.15"/>
    <x v="54"/>
    <x v="0"/>
    <x v="0"/>
    <x v="0"/>
    <x v="0"/>
    <x v="0"/>
    <x v="0"/>
    <x v="0"/>
    <x v="0"/>
    <s v="2024-01-31"/>
    <x v="0"/>
    <n v="1651142"/>
    <x v="0"/>
    <m/>
    <x v="0"/>
    <m/>
    <x v="6"/>
    <n v="100474914"/>
    <x v="0"/>
    <x v="0"/>
    <s v="Direção Financeira"/>
    <s v="ORI"/>
    <x v="0"/>
    <m/>
    <x v="0"/>
    <x v="0"/>
    <x v="0"/>
    <x v="0"/>
    <x v="0"/>
    <x v="0"/>
    <x v="0"/>
    <x v="0"/>
    <x v="0"/>
    <x v="0"/>
    <x v="0"/>
    <s v="Direção Financeira"/>
    <x v="0"/>
    <x v="0"/>
    <x v="0"/>
    <x v="0"/>
    <x v="0"/>
    <x v="0"/>
    <x v="0"/>
    <x v="1"/>
    <x v="0"/>
    <x v="0"/>
    <x v="0"/>
    <x v="0"/>
    <s v="Despesas com juros da divida referente ao mês de janeiro 2024, conforme anexo."/>
  </r>
  <r>
    <x v="0"/>
    <n v="0"/>
    <n v="0"/>
    <n v="0"/>
    <n v="77676"/>
    <x v="5235"/>
    <x v="0"/>
    <x v="0"/>
    <x v="0"/>
    <s v="03.16.15"/>
    <x v="0"/>
    <x v="0"/>
    <x v="0"/>
    <s v="Direção Financeira"/>
    <s v="03.16.15"/>
    <s v="Direção Financeira"/>
    <s v="03.16.15"/>
    <x v="43"/>
    <x v="0"/>
    <x v="0"/>
    <x v="1"/>
    <x v="0"/>
    <x v="0"/>
    <x v="0"/>
    <x v="0"/>
    <x v="0"/>
    <s v="2024-01-31"/>
    <x v="0"/>
    <n v="77676"/>
    <x v="0"/>
    <m/>
    <x v="0"/>
    <m/>
    <x v="6"/>
    <n v="100474914"/>
    <x v="0"/>
    <x v="0"/>
    <s v="Direção Financeira"/>
    <s v="ORI"/>
    <x v="0"/>
    <m/>
    <x v="0"/>
    <x v="0"/>
    <x v="0"/>
    <x v="0"/>
    <x v="0"/>
    <x v="0"/>
    <x v="0"/>
    <x v="0"/>
    <x v="0"/>
    <x v="0"/>
    <x v="0"/>
    <s v="Direção Financeira"/>
    <x v="0"/>
    <x v="0"/>
    <x v="0"/>
    <x v="0"/>
    <x v="0"/>
    <x v="0"/>
    <x v="0"/>
    <x v="1"/>
    <x v="0"/>
    <x v="0"/>
    <x v="0"/>
    <x v="0"/>
    <s v="Despesas Bancarias referente ao mês de Janeiro 2024, conforme anexo."/>
  </r>
  <r>
    <x v="0"/>
    <n v="0"/>
    <n v="0"/>
    <n v="0"/>
    <n v="104311"/>
    <x v="5236"/>
    <x v="0"/>
    <x v="0"/>
    <x v="0"/>
    <s v="03.16.15"/>
    <x v="0"/>
    <x v="0"/>
    <x v="0"/>
    <s v="Direção Financeira"/>
    <s v="03.16.15"/>
    <s v="Direção Financeira"/>
    <s v="03.16.15"/>
    <x v="0"/>
    <x v="0"/>
    <x v="0"/>
    <x v="0"/>
    <x v="0"/>
    <x v="0"/>
    <x v="0"/>
    <x v="0"/>
    <x v="1"/>
    <s v="2024-03-05"/>
    <x v="0"/>
    <n v="104311"/>
    <x v="0"/>
    <m/>
    <x v="0"/>
    <m/>
    <x v="27"/>
    <n v="100479096"/>
    <x v="0"/>
    <x v="0"/>
    <s v="Direção Financeira"/>
    <s v="ORI"/>
    <x v="0"/>
    <m/>
    <x v="0"/>
    <x v="0"/>
    <x v="0"/>
    <x v="0"/>
    <x v="0"/>
    <x v="0"/>
    <x v="0"/>
    <x v="0"/>
    <x v="0"/>
    <x v="0"/>
    <x v="0"/>
    <s v="Direção Financeira"/>
    <x v="0"/>
    <x v="0"/>
    <x v="0"/>
    <x v="0"/>
    <x v="0"/>
    <x v="0"/>
    <x v="0"/>
    <x v="0"/>
    <x v="0"/>
    <x v="0"/>
    <x v="0"/>
    <x v="0"/>
    <s v="Pagamento referente a aquisição de bomba de travão e reparação de macaco de CAT 424 para maquina retroescavadora da CMSM, conforme anexo."/>
  </r>
  <r>
    <x v="0"/>
    <n v="0"/>
    <n v="0"/>
    <n v="0"/>
    <n v="15000"/>
    <x v="5237"/>
    <x v="0"/>
    <x v="0"/>
    <x v="0"/>
    <s v="03.16.15"/>
    <x v="0"/>
    <x v="0"/>
    <x v="0"/>
    <s v="Direção Financeira"/>
    <s v="03.16.15"/>
    <s v="Direção Financeira"/>
    <s v="03.16.15"/>
    <x v="64"/>
    <x v="0"/>
    <x v="0"/>
    <x v="0"/>
    <x v="0"/>
    <x v="0"/>
    <x v="0"/>
    <x v="0"/>
    <x v="4"/>
    <s v="2024-06-03"/>
    <x v="1"/>
    <n v="15000"/>
    <x v="0"/>
    <m/>
    <x v="0"/>
    <m/>
    <x v="130"/>
    <n v="100411663"/>
    <x v="0"/>
    <x v="0"/>
    <s v="Direção Financeira"/>
    <s v="ORI"/>
    <x v="0"/>
    <m/>
    <x v="0"/>
    <x v="0"/>
    <x v="0"/>
    <x v="0"/>
    <x v="0"/>
    <x v="0"/>
    <x v="0"/>
    <x v="0"/>
    <x v="0"/>
    <x v="0"/>
    <x v="0"/>
    <s v="Direção Financeira"/>
    <x v="0"/>
    <x v="0"/>
    <x v="0"/>
    <x v="0"/>
    <x v="0"/>
    <x v="0"/>
    <x v="0"/>
    <x v="0"/>
    <x v="0"/>
    <x v="0"/>
    <x v="0"/>
    <x v="0"/>
    <s v="Gratificação a favor do Sr. Arestides levy Borges, correspondente a compensação dos trabalhos adicionais referente ao mês de maio de 2024, conforme anexo."/>
  </r>
  <r>
    <x v="0"/>
    <n v="0"/>
    <n v="0"/>
    <n v="0"/>
    <n v="3000"/>
    <x v="5238"/>
    <x v="0"/>
    <x v="0"/>
    <x v="0"/>
    <s v="03.16.15"/>
    <x v="0"/>
    <x v="0"/>
    <x v="0"/>
    <s v="Direção Financeira"/>
    <s v="03.16.15"/>
    <s v="Direção Financeira"/>
    <s v="03.16.15"/>
    <x v="3"/>
    <x v="0"/>
    <x v="0"/>
    <x v="1"/>
    <x v="0"/>
    <x v="0"/>
    <x v="0"/>
    <x v="0"/>
    <x v="4"/>
    <s v="2024-06-03"/>
    <x v="1"/>
    <n v="3000"/>
    <x v="0"/>
    <m/>
    <x v="0"/>
    <m/>
    <x v="278"/>
    <n v="100303896"/>
    <x v="0"/>
    <x v="0"/>
    <s v="Direção Financeira"/>
    <s v="ORI"/>
    <x v="0"/>
    <m/>
    <x v="0"/>
    <x v="0"/>
    <x v="0"/>
    <x v="0"/>
    <x v="0"/>
    <x v="0"/>
    <x v="0"/>
    <x v="0"/>
    <x v="0"/>
    <x v="0"/>
    <x v="0"/>
    <s v="Direção Financeira"/>
    <x v="0"/>
    <x v="0"/>
    <x v="0"/>
    <x v="0"/>
    <x v="0"/>
    <x v="0"/>
    <x v="0"/>
    <x v="0"/>
    <x v="0"/>
    <x v="0"/>
    <x v="0"/>
    <x v="0"/>
    <s v="Ajuda de custo a favor do senhor Meliciano Miranda, pela sua deslocação a Tarrafal nos dia 22 e 25 de maio e no dia 02 de junho, em missão de serviço, conforme anexo."/>
  </r>
  <r>
    <x v="0"/>
    <n v="0"/>
    <n v="0"/>
    <n v="0"/>
    <n v="3000"/>
    <x v="5239"/>
    <x v="0"/>
    <x v="0"/>
    <x v="0"/>
    <s v="01.25.05.12"/>
    <x v="10"/>
    <x v="3"/>
    <x v="3"/>
    <s v="Saúde"/>
    <s v="01.25.05"/>
    <s v="Saúde"/>
    <s v="01.25.05"/>
    <x v="7"/>
    <x v="0"/>
    <x v="4"/>
    <x v="4"/>
    <x v="0"/>
    <x v="1"/>
    <x v="0"/>
    <x v="0"/>
    <x v="10"/>
    <s v="2024-11-11"/>
    <x v="3"/>
    <n v="3000"/>
    <x v="0"/>
    <m/>
    <x v="0"/>
    <m/>
    <x v="180"/>
    <n v="100479685"/>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7008"/>
    <x v="5240"/>
    <x v="0"/>
    <x v="0"/>
    <x v="0"/>
    <s v="03.16.15"/>
    <x v="0"/>
    <x v="0"/>
    <x v="0"/>
    <s v="Direção Financeira"/>
    <s v="03.16.15"/>
    <s v="Direção Financeira"/>
    <s v="03.16.15"/>
    <x v="0"/>
    <x v="0"/>
    <x v="0"/>
    <x v="0"/>
    <x v="0"/>
    <x v="0"/>
    <x v="0"/>
    <x v="0"/>
    <x v="10"/>
    <s v="2024-11-11"/>
    <x v="3"/>
    <n v="7008"/>
    <x v="0"/>
    <m/>
    <x v="0"/>
    <m/>
    <x v="536"/>
    <n v="100476443"/>
    <x v="0"/>
    <x v="0"/>
    <s v="Direção Financeira"/>
    <s v="ORI"/>
    <x v="0"/>
    <m/>
    <x v="0"/>
    <x v="0"/>
    <x v="0"/>
    <x v="0"/>
    <x v="0"/>
    <x v="0"/>
    <x v="0"/>
    <x v="0"/>
    <x v="0"/>
    <x v="0"/>
    <x v="0"/>
    <s v="Direção Financeira"/>
    <x v="0"/>
    <x v="0"/>
    <x v="0"/>
    <x v="0"/>
    <x v="0"/>
    <x v="0"/>
    <x v="0"/>
    <x v="0"/>
    <x v="0"/>
    <x v="0"/>
    <x v="0"/>
    <x v="0"/>
    <s v="Pagamento referente a aquisição de peças, conforme proposta em anexo."/>
  </r>
  <r>
    <x v="1"/>
    <n v="0"/>
    <n v="0"/>
    <n v="0"/>
    <n v="391040"/>
    <x v="5241"/>
    <x v="0"/>
    <x v="0"/>
    <x v="0"/>
    <s v="03.16.15"/>
    <x v="0"/>
    <x v="0"/>
    <x v="0"/>
    <s v="Direção Financeira"/>
    <s v="03.16.15"/>
    <s v="Direção Financeira"/>
    <s v="03.16.15"/>
    <x v="55"/>
    <x v="0"/>
    <x v="0"/>
    <x v="0"/>
    <x v="0"/>
    <x v="0"/>
    <x v="1"/>
    <x v="0"/>
    <x v="10"/>
    <s v="2024-11-15"/>
    <x v="3"/>
    <n v="391040"/>
    <x v="0"/>
    <m/>
    <x v="0"/>
    <m/>
    <x v="196"/>
    <n v="100479657"/>
    <x v="0"/>
    <x v="0"/>
    <s v="Direção Financeira"/>
    <s v="ORI"/>
    <x v="0"/>
    <m/>
    <x v="0"/>
    <x v="0"/>
    <x v="0"/>
    <x v="0"/>
    <x v="0"/>
    <x v="0"/>
    <x v="0"/>
    <x v="0"/>
    <x v="0"/>
    <x v="0"/>
    <x v="0"/>
    <s v="Direção Financeira"/>
    <x v="0"/>
    <x v="0"/>
    <x v="0"/>
    <x v="0"/>
    <x v="0"/>
    <x v="0"/>
    <x v="0"/>
    <x v="0"/>
    <x v="0"/>
    <x v="0"/>
    <x v="0"/>
    <x v="0"/>
    <s v="Pagamento referente a serviços de transporte de tubagens e acessórios, relativo a trabalhos de construção de rede de distribuição de água na ribeira de São Miguel, conforme proposta em anexo."/>
  </r>
  <r>
    <x v="1"/>
    <n v="0"/>
    <n v="0"/>
    <n v="0"/>
    <n v="4500000"/>
    <x v="5242"/>
    <x v="0"/>
    <x v="1"/>
    <x v="0"/>
    <s v="03.03.10"/>
    <x v="8"/>
    <x v="0"/>
    <x v="4"/>
    <s v="Receitas Da Câmara"/>
    <s v="03.03.10"/>
    <s v="Receitas Da Câmara"/>
    <s v="03.03.10"/>
    <x v="56"/>
    <x v="0"/>
    <x v="6"/>
    <x v="10"/>
    <x v="0"/>
    <x v="0"/>
    <x v="2"/>
    <x v="0"/>
    <x v="10"/>
    <s v="2024-11-21"/>
    <x v="3"/>
    <n v="4500000"/>
    <x v="0"/>
    <m/>
    <x v="0"/>
    <m/>
    <x v="6"/>
    <n v="100474914"/>
    <x v="0"/>
    <x v="0"/>
    <s v="Receitas Da Câmara"/>
    <s v="EXT"/>
    <x v="0"/>
    <s v="RDC"/>
    <x v="0"/>
    <x v="0"/>
    <x v="0"/>
    <x v="0"/>
    <x v="0"/>
    <x v="0"/>
    <x v="0"/>
    <x v="0"/>
    <x v="0"/>
    <x v="0"/>
    <x v="0"/>
    <s v="Receitas Da Câmara"/>
    <x v="0"/>
    <x v="0"/>
    <x v="0"/>
    <x v="0"/>
    <x v="0"/>
    <x v="0"/>
    <x v="0"/>
    <x v="0"/>
    <x v="0"/>
    <x v="0"/>
    <x v="0"/>
    <x v="0"/>
    <s v="Recebimento 2. tranche AF, conforme anexo."/>
  </r>
  <r>
    <x v="0"/>
    <n v="0"/>
    <n v="0"/>
    <n v="0"/>
    <n v="175375"/>
    <x v="5243"/>
    <x v="0"/>
    <x v="0"/>
    <x v="0"/>
    <s v="03.16.15"/>
    <x v="0"/>
    <x v="0"/>
    <x v="0"/>
    <s v="Direção Financeira"/>
    <s v="03.16.15"/>
    <s v="Direção Financeira"/>
    <s v="03.16.15"/>
    <x v="41"/>
    <x v="0"/>
    <x v="0"/>
    <x v="1"/>
    <x v="0"/>
    <x v="0"/>
    <x v="0"/>
    <x v="0"/>
    <x v="1"/>
    <s v="2024-03-27"/>
    <x v="0"/>
    <n v="175375"/>
    <x v="0"/>
    <m/>
    <x v="0"/>
    <m/>
    <x v="22"/>
    <n v="100478657"/>
    <x v="0"/>
    <x v="0"/>
    <s v="Direção Financeira"/>
    <s v="ORI"/>
    <x v="0"/>
    <m/>
    <x v="0"/>
    <x v="0"/>
    <x v="0"/>
    <x v="0"/>
    <x v="0"/>
    <x v="0"/>
    <x v="0"/>
    <x v="0"/>
    <x v="0"/>
    <x v="0"/>
    <x v="0"/>
    <s v="Direção Financeira"/>
    <x v="0"/>
    <x v="0"/>
    <x v="0"/>
    <x v="0"/>
    <x v="0"/>
    <x v="0"/>
    <x v="0"/>
    <x v="0"/>
    <x v="0"/>
    <x v="0"/>
    <x v="0"/>
    <x v="0"/>
    <s v="Pagamento referente a aquisição de serviço de de reparação geral da viatura ST-22-RG afetos aos serviços da CMSM, conforme anexo."/>
  </r>
  <r>
    <x v="0"/>
    <n v="0"/>
    <n v="0"/>
    <n v="0"/>
    <n v="10422"/>
    <x v="5244"/>
    <x v="0"/>
    <x v="1"/>
    <x v="0"/>
    <s v="80.02.01"/>
    <x v="2"/>
    <x v="2"/>
    <x v="2"/>
    <s v="Retenções Iur"/>
    <s v="80.02.01"/>
    <s v="Retenções Iur"/>
    <s v="80.02.01"/>
    <x v="2"/>
    <x v="0"/>
    <x v="1"/>
    <x v="0"/>
    <x v="1"/>
    <x v="2"/>
    <x v="2"/>
    <x v="0"/>
    <x v="1"/>
    <s v="2024-03-26"/>
    <x v="0"/>
    <n v="10422"/>
    <x v="0"/>
    <m/>
    <x v="0"/>
    <m/>
    <x v="2"/>
    <n v="100474696"/>
    <x v="0"/>
    <x v="0"/>
    <s v="Retenções Iur"/>
    <s v="ORI"/>
    <x v="0"/>
    <s v="RIUR"/>
    <x v="0"/>
    <x v="0"/>
    <x v="0"/>
    <x v="0"/>
    <x v="0"/>
    <x v="0"/>
    <x v="0"/>
    <x v="0"/>
    <x v="0"/>
    <x v="0"/>
    <x v="0"/>
    <s v="Retenções Iur"/>
    <x v="0"/>
    <x v="0"/>
    <x v="0"/>
    <x v="0"/>
    <x v="2"/>
    <x v="0"/>
    <x v="0"/>
    <x v="0"/>
    <x v="0"/>
    <x v="1"/>
    <x v="0"/>
    <x v="0"/>
    <s v="RETENCAO OT"/>
  </r>
  <r>
    <x v="0"/>
    <n v="0"/>
    <n v="0"/>
    <n v="0"/>
    <n v="8233"/>
    <x v="5245"/>
    <x v="0"/>
    <x v="1"/>
    <x v="0"/>
    <s v="80.02.10.21"/>
    <x v="52"/>
    <x v="2"/>
    <x v="2"/>
    <s v="Outros"/>
    <s v="80.02.10"/>
    <s v="Outros"/>
    <s v="80.02.10"/>
    <x v="71"/>
    <x v="0"/>
    <x v="1"/>
    <x v="0"/>
    <x v="1"/>
    <x v="2"/>
    <x v="2"/>
    <x v="0"/>
    <x v="1"/>
    <s v="2024-03-26"/>
    <x v="0"/>
    <n v="8233"/>
    <x v="0"/>
    <m/>
    <x v="0"/>
    <m/>
    <x v="160"/>
    <n v="100478627"/>
    <x v="0"/>
    <x v="0"/>
    <s v="Retenções Descontos Judiciais"/>
    <s v="ORI"/>
    <x v="0"/>
    <m/>
    <x v="0"/>
    <x v="0"/>
    <x v="0"/>
    <x v="0"/>
    <x v="0"/>
    <x v="0"/>
    <x v="0"/>
    <x v="0"/>
    <x v="0"/>
    <x v="0"/>
    <x v="0"/>
    <s v="Retenções Descontos Judiciais"/>
    <x v="0"/>
    <x v="0"/>
    <x v="0"/>
    <x v="0"/>
    <x v="2"/>
    <x v="0"/>
    <x v="0"/>
    <x v="0"/>
    <x v="0"/>
    <x v="1"/>
    <x v="0"/>
    <x v="0"/>
    <s v="RETENCAO OT"/>
  </r>
  <r>
    <x v="1"/>
    <n v="0"/>
    <n v="0"/>
    <n v="0"/>
    <n v="187000"/>
    <x v="5246"/>
    <x v="0"/>
    <x v="0"/>
    <x v="0"/>
    <s v="01.28.01.08"/>
    <x v="15"/>
    <x v="4"/>
    <x v="5"/>
    <s v="Habitação Social"/>
    <s v="01.28.01"/>
    <s v="Habitação Social"/>
    <s v="01.28.01"/>
    <x v="1"/>
    <x v="0"/>
    <x v="0"/>
    <x v="0"/>
    <x v="0"/>
    <x v="1"/>
    <x v="1"/>
    <x v="0"/>
    <x v="6"/>
    <s v="2024-04-18"/>
    <x v="1"/>
    <n v="187000"/>
    <x v="0"/>
    <m/>
    <x v="0"/>
    <m/>
    <x v="233"/>
    <n v="100478224"/>
    <x v="0"/>
    <x v="0"/>
    <s v="Habitações Sociais"/>
    <s v="ORI"/>
    <x v="0"/>
    <s v="HS"/>
    <x v="0"/>
    <x v="0"/>
    <x v="0"/>
    <x v="0"/>
    <x v="0"/>
    <x v="0"/>
    <x v="0"/>
    <x v="0"/>
    <x v="0"/>
    <x v="0"/>
    <x v="0"/>
    <s v="Habitações Sociais"/>
    <x v="0"/>
    <x v="0"/>
    <x v="0"/>
    <x v="0"/>
    <x v="1"/>
    <x v="0"/>
    <x v="0"/>
    <x v="0"/>
    <x v="0"/>
    <x v="0"/>
    <x v="0"/>
    <x v="0"/>
    <s v="Pagamento referente a trabalhos nas habitações sociais, conforme proposta em anexo."/>
  </r>
  <r>
    <x v="0"/>
    <n v="0"/>
    <n v="0"/>
    <n v="0"/>
    <n v="2400"/>
    <x v="5247"/>
    <x v="0"/>
    <x v="0"/>
    <x v="0"/>
    <s v="03.16.15"/>
    <x v="0"/>
    <x v="0"/>
    <x v="0"/>
    <s v="Direção Financeira"/>
    <s v="03.16.15"/>
    <s v="Direção Financeira"/>
    <s v="03.16.15"/>
    <x v="3"/>
    <x v="0"/>
    <x v="0"/>
    <x v="1"/>
    <x v="0"/>
    <x v="0"/>
    <x v="0"/>
    <x v="0"/>
    <x v="6"/>
    <s v="2024-04-22"/>
    <x v="1"/>
    <n v="2400"/>
    <x v="0"/>
    <m/>
    <x v="0"/>
    <m/>
    <x v="78"/>
    <n v="100477691"/>
    <x v="0"/>
    <x v="0"/>
    <s v="Direção Financeira"/>
    <s v="ORI"/>
    <x v="0"/>
    <m/>
    <x v="0"/>
    <x v="0"/>
    <x v="0"/>
    <x v="0"/>
    <x v="0"/>
    <x v="0"/>
    <x v="0"/>
    <x v="0"/>
    <x v="0"/>
    <x v="0"/>
    <x v="0"/>
    <s v="Direção Financeira"/>
    <x v="0"/>
    <x v="0"/>
    <x v="0"/>
    <x v="0"/>
    <x v="0"/>
    <x v="0"/>
    <x v="0"/>
    <x v="0"/>
    <x v="0"/>
    <x v="0"/>
    <x v="0"/>
    <x v="0"/>
    <s v="Ajuda de custo e subsidio de transporte a favor do Sr. Austelino Cardoso, pela sua deslocação em missão de serviço a cidade da Praia no dia 25 de abril de 2024, conforme justificativo em anexo."/>
  </r>
  <r>
    <x v="0"/>
    <n v="0"/>
    <n v="0"/>
    <n v="0"/>
    <n v="4025"/>
    <x v="5248"/>
    <x v="0"/>
    <x v="1"/>
    <x v="0"/>
    <s v="03.03.10"/>
    <x v="8"/>
    <x v="0"/>
    <x v="4"/>
    <s v="Receitas Da Câmara"/>
    <s v="03.03.10"/>
    <s v="Receitas Da Câmara"/>
    <s v="03.03.10"/>
    <x v="12"/>
    <x v="0"/>
    <x v="3"/>
    <x v="3"/>
    <x v="0"/>
    <x v="0"/>
    <x v="2"/>
    <x v="0"/>
    <x v="3"/>
    <s v="2024-05-03"/>
    <x v="1"/>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5249"/>
    <x v="0"/>
    <x v="1"/>
    <x v="0"/>
    <s v="03.03.10"/>
    <x v="8"/>
    <x v="0"/>
    <x v="4"/>
    <s v="Receitas Da Câmara"/>
    <s v="03.03.10"/>
    <s v="Receitas Da Câmara"/>
    <s v="03.03.10"/>
    <x v="42"/>
    <x v="0"/>
    <x v="3"/>
    <x v="3"/>
    <x v="0"/>
    <x v="0"/>
    <x v="2"/>
    <x v="0"/>
    <x v="3"/>
    <s v="2024-05-03"/>
    <x v="1"/>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7"/>
    <x v="5250"/>
    <x v="0"/>
    <x v="1"/>
    <x v="0"/>
    <s v="03.03.10"/>
    <x v="8"/>
    <x v="0"/>
    <x v="4"/>
    <s v="Receitas Da Câmara"/>
    <s v="03.03.10"/>
    <s v="Receitas Da Câmara"/>
    <s v="03.03.10"/>
    <x v="25"/>
    <x v="0"/>
    <x v="3"/>
    <x v="3"/>
    <x v="0"/>
    <x v="0"/>
    <x v="2"/>
    <x v="0"/>
    <x v="3"/>
    <s v="2024-05-03"/>
    <x v="1"/>
    <n v="28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0"/>
    <x v="5251"/>
    <x v="0"/>
    <x v="1"/>
    <x v="0"/>
    <s v="03.03.10"/>
    <x v="8"/>
    <x v="0"/>
    <x v="4"/>
    <s v="Receitas Da Câmara"/>
    <s v="03.03.10"/>
    <s v="Receitas Da Câmara"/>
    <s v="03.03.10"/>
    <x v="21"/>
    <x v="0"/>
    <x v="3"/>
    <x v="3"/>
    <x v="0"/>
    <x v="0"/>
    <x v="2"/>
    <x v="0"/>
    <x v="3"/>
    <s v="2024-05-03"/>
    <x v="1"/>
    <n v="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812"/>
    <x v="5252"/>
    <x v="0"/>
    <x v="1"/>
    <x v="0"/>
    <s v="03.03.10"/>
    <x v="8"/>
    <x v="0"/>
    <x v="4"/>
    <s v="Receitas Da Câmara"/>
    <s v="03.03.10"/>
    <s v="Receitas Da Câmara"/>
    <s v="03.03.10"/>
    <x v="18"/>
    <x v="0"/>
    <x v="0"/>
    <x v="0"/>
    <x v="0"/>
    <x v="0"/>
    <x v="2"/>
    <x v="0"/>
    <x v="3"/>
    <s v="2024-05-03"/>
    <x v="1"/>
    <n v="5781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20"/>
    <x v="5253"/>
    <x v="0"/>
    <x v="1"/>
    <x v="0"/>
    <s v="03.03.10"/>
    <x v="8"/>
    <x v="0"/>
    <x v="4"/>
    <s v="Receitas Da Câmara"/>
    <s v="03.03.10"/>
    <s v="Receitas Da Câmara"/>
    <s v="03.03.10"/>
    <x v="13"/>
    <x v="0"/>
    <x v="3"/>
    <x v="3"/>
    <x v="0"/>
    <x v="0"/>
    <x v="2"/>
    <x v="0"/>
    <x v="3"/>
    <s v="2024-05-03"/>
    <x v="1"/>
    <n v="5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25"/>
    <x v="5254"/>
    <x v="0"/>
    <x v="1"/>
    <x v="0"/>
    <s v="03.03.10"/>
    <x v="8"/>
    <x v="0"/>
    <x v="4"/>
    <s v="Receitas Da Câmara"/>
    <s v="03.03.10"/>
    <s v="Receitas Da Câmara"/>
    <s v="03.03.10"/>
    <x v="10"/>
    <x v="0"/>
    <x v="3"/>
    <x v="3"/>
    <x v="0"/>
    <x v="0"/>
    <x v="2"/>
    <x v="0"/>
    <x v="3"/>
    <s v="2024-05-03"/>
    <x v="1"/>
    <n v="18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5255"/>
    <x v="0"/>
    <x v="1"/>
    <x v="0"/>
    <s v="03.03.10"/>
    <x v="8"/>
    <x v="0"/>
    <x v="4"/>
    <s v="Receitas Da Câmara"/>
    <s v="03.03.10"/>
    <s v="Receitas Da Câmara"/>
    <s v="03.03.10"/>
    <x v="17"/>
    <x v="0"/>
    <x v="3"/>
    <x v="3"/>
    <x v="0"/>
    <x v="0"/>
    <x v="2"/>
    <x v="0"/>
    <x v="3"/>
    <s v="2024-05-03"/>
    <x v="1"/>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5256"/>
    <x v="0"/>
    <x v="1"/>
    <x v="0"/>
    <s v="03.03.10"/>
    <x v="8"/>
    <x v="0"/>
    <x v="4"/>
    <s v="Receitas Da Câmara"/>
    <s v="03.03.10"/>
    <s v="Receitas Da Câmara"/>
    <s v="03.03.10"/>
    <x v="6"/>
    <x v="0"/>
    <x v="3"/>
    <x v="3"/>
    <x v="0"/>
    <x v="0"/>
    <x v="2"/>
    <x v="0"/>
    <x v="3"/>
    <s v="2024-05-03"/>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700"/>
    <x v="5257"/>
    <x v="0"/>
    <x v="1"/>
    <x v="0"/>
    <s v="03.03.10"/>
    <x v="8"/>
    <x v="0"/>
    <x v="4"/>
    <s v="Receitas Da Câmara"/>
    <s v="03.03.10"/>
    <s v="Receitas Da Câmara"/>
    <s v="03.03.10"/>
    <x v="11"/>
    <x v="0"/>
    <x v="0"/>
    <x v="5"/>
    <x v="0"/>
    <x v="0"/>
    <x v="2"/>
    <x v="0"/>
    <x v="3"/>
    <s v="2024-05-03"/>
    <x v="1"/>
    <n v="9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0"/>
    <x v="5258"/>
    <x v="0"/>
    <x v="1"/>
    <x v="0"/>
    <s v="03.03.10"/>
    <x v="8"/>
    <x v="0"/>
    <x v="4"/>
    <s v="Receitas Da Câmara"/>
    <s v="03.03.10"/>
    <s v="Receitas Da Câmara"/>
    <s v="03.03.10"/>
    <x v="8"/>
    <x v="0"/>
    <x v="3"/>
    <x v="3"/>
    <x v="0"/>
    <x v="0"/>
    <x v="2"/>
    <x v="0"/>
    <x v="3"/>
    <s v="2024-05-03"/>
    <x v="1"/>
    <n v="2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5259"/>
    <x v="0"/>
    <x v="1"/>
    <x v="0"/>
    <s v="80.02.01"/>
    <x v="2"/>
    <x v="2"/>
    <x v="2"/>
    <s v="Retenções Iur"/>
    <s v="80.02.01"/>
    <s v="Retenções Iur"/>
    <s v="80.02.01"/>
    <x v="2"/>
    <x v="0"/>
    <x v="1"/>
    <x v="0"/>
    <x v="1"/>
    <x v="2"/>
    <x v="2"/>
    <x v="0"/>
    <x v="3"/>
    <s v="2024-05-08"/>
    <x v="1"/>
    <n v="3000"/>
    <x v="0"/>
    <m/>
    <x v="0"/>
    <m/>
    <x v="2"/>
    <n v="100474696"/>
    <x v="0"/>
    <x v="0"/>
    <s v="Retenções Iur"/>
    <s v="ORI"/>
    <x v="0"/>
    <s v="RIUR"/>
    <x v="0"/>
    <x v="0"/>
    <x v="0"/>
    <x v="0"/>
    <x v="0"/>
    <x v="0"/>
    <x v="0"/>
    <x v="0"/>
    <x v="0"/>
    <x v="0"/>
    <x v="0"/>
    <s v="Retenções Iur"/>
    <x v="0"/>
    <x v="0"/>
    <x v="0"/>
    <x v="0"/>
    <x v="2"/>
    <x v="0"/>
    <x v="0"/>
    <x v="0"/>
    <x v="0"/>
    <x v="1"/>
    <x v="0"/>
    <x v="0"/>
    <s v="RETENCAO OT"/>
  </r>
  <r>
    <x v="1"/>
    <n v="0"/>
    <n v="0"/>
    <n v="0"/>
    <n v="3000000"/>
    <x v="5260"/>
    <x v="0"/>
    <x v="0"/>
    <x v="0"/>
    <s v="01.27.07.01"/>
    <x v="5"/>
    <x v="1"/>
    <x v="1"/>
    <s v="Requalificação Urbana e Habitação 2"/>
    <s v="01.27.07"/>
    <s v="Requalificação Urbana e Habitação 2"/>
    <s v="01.27.07"/>
    <x v="1"/>
    <x v="0"/>
    <x v="0"/>
    <x v="0"/>
    <x v="0"/>
    <x v="1"/>
    <x v="1"/>
    <x v="0"/>
    <x v="3"/>
    <s v="2024-05-31"/>
    <x v="1"/>
    <n v="3000000"/>
    <x v="0"/>
    <m/>
    <x v="0"/>
    <m/>
    <x v="12"/>
    <n v="100478565"/>
    <x v="0"/>
    <x v="0"/>
    <s v="Construção da Estrada de Mato Dentro"/>
    <s v="ORI"/>
    <x v="0"/>
    <m/>
    <x v="0"/>
    <x v="0"/>
    <x v="0"/>
    <x v="0"/>
    <x v="0"/>
    <x v="0"/>
    <x v="0"/>
    <x v="0"/>
    <x v="0"/>
    <x v="0"/>
    <x v="0"/>
    <s v="Construção da Estrada de Mato Dentro"/>
    <x v="0"/>
    <x v="0"/>
    <x v="0"/>
    <x v="0"/>
    <x v="1"/>
    <x v="0"/>
    <x v="0"/>
    <x v="0"/>
    <x v="0"/>
    <x v="0"/>
    <x v="0"/>
    <x v="0"/>
    <s v="Pagamento referente a construção do troço da estrada Chã de Horta Mato Dento, conforme anexo "/>
  </r>
  <r>
    <x v="1"/>
    <n v="0"/>
    <n v="0"/>
    <n v="0"/>
    <n v="2070"/>
    <x v="5261"/>
    <x v="0"/>
    <x v="0"/>
    <x v="0"/>
    <s v="01.28.01.08"/>
    <x v="15"/>
    <x v="4"/>
    <x v="5"/>
    <s v="Habitação Social"/>
    <s v="01.28.01"/>
    <s v="Habitação Social"/>
    <s v="01.28.01"/>
    <x v="1"/>
    <x v="0"/>
    <x v="0"/>
    <x v="0"/>
    <x v="0"/>
    <x v="1"/>
    <x v="1"/>
    <x v="0"/>
    <x v="1"/>
    <s v="2024-03-01"/>
    <x v="0"/>
    <n v="2070"/>
    <x v="0"/>
    <m/>
    <x v="0"/>
    <m/>
    <x v="2"/>
    <n v="100474696"/>
    <x v="0"/>
    <x v="1"/>
    <s v="Habitações Sociais"/>
    <s v="ORI"/>
    <x v="0"/>
    <s v="HS"/>
    <x v="0"/>
    <x v="0"/>
    <x v="0"/>
    <x v="0"/>
    <x v="0"/>
    <x v="0"/>
    <x v="0"/>
    <x v="0"/>
    <x v="0"/>
    <x v="0"/>
    <x v="0"/>
    <s v="Habitações Sociais"/>
    <x v="0"/>
    <x v="0"/>
    <x v="0"/>
    <x v="0"/>
    <x v="1"/>
    <x v="0"/>
    <x v="0"/>
    <x v="0"/>
    <x v="0"/>
    <x v="0"/>
    <x v="1"/>
    <x v="0"/>
    <s v="Pagamento referente a escavação de de dois fossas séptica na habitação da sra. Ermelinda Brito e Maria Brito, residentes em flamengos, conforme anexo."/>
  </r>
  <r>
    <x v="0"/>
    <n v="0"/>
    <n v="0"/>
    <n v="0"/>
    <n v="1400"/>
    <x v="5262"/>
    <x v="0"/>
    <x v="0"/>
    <x v="0"/>
    <s v="03.16.23"/>
    <x v="14"/>
    <x v="0"/>
    <x v="0"/>
    <s v="Direção da Educação, Formação Profissional, Emprego"/>
    <s v="03.16.23"/>
    <s v="Direção da Educação, Formação Profissional, Emprego"/>
    <s v="03.16.23"/>
    <x v="3"/>
    <x v="0"/>
    <x v="0"/>
    <x v="1"/>
    <x v="0"/>
    <x v="0"/>
    <x v="0"/>
    <x v="0"/>
    <x v="0"/>
    <s v="2024-01-17"/>
    <x v="0"/>
    <n v="1400"/>
    <x v="0"/>
    <m/>
    <x v="0"/>
    <m/>
    <x v="305"/>
    <n v="100404863"/>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o SR. Francisco Cardoso, condutor pela sua deslocação em missão de serviço a cidade da Praia no dia 14 de Janeiro de 2024, conforme justificativo em anexo. "/>
  </r>
  <r>
    <x v="1"/>
    <n v="0"/>
    <n v="0"/>
    <n v="0"/>
    <n v="11730"/>
    <x v="5261"/>
    <x v="0"/>
    <x v="0"/>
    <x v="0"/>
    <s v="01.28.01.08"/>
    <x v="15"/>
    <x v="4"/>
    <x v="5"/>
    <s v="Habitação Social"/>
    <s v="01.28.01"/>
    <s v="Habitação Social"/>
    <s v="01.28.01"/>
    <x v="1"/>
    <x v="0"/>
    <x v="0"/>
    <x v="0"/>
    <x v="0"/>
    <x v="1"/>
    <x v="1"/>
    <x v="0"/>
    <x v="1"/>
    <s v="2024-03-01"/>
    <x v="0"/>
    <n v="11730"/>
    <x v="0"/>
    <m/>
    <x v="0"/>
    <m/>
    <x v="107"/>
    <n v="100478900"/>
    <x v="0"/>
    <x v="0"/>
    <s v="Habitações Sociais"/>
    <s v="ORI"/>
    <x v="0"/>
    <s v="HS"/>
    <x v="0"/>
    <x v="0"/>
    <x v="0"/>
    <x v="0"/>
    <x v="0"/>
    <x v="0"/>
    <x v="0"/>
    <x v="0"/>
    <x v="0"/>
    <x v="0"/>
    <x v="0"/>
    <s v="Habitações Sociais"/>
    <x v="0"/>
    <x v="0"/>
    <x v="0"/>
    <x v="0"/>
    <x v="1"/>
    <x v="0"/>
    <x v="0"/>
    <x v="0"/>
    <x v="0"/>
    <x v="0"/>
    <x v="0"/>
    <x v="0"/>
    <s v="Pagamento referente a escavação de de dois fossas séptica na habitação da sra. Ermelinda Brito e Maria Brito, residentes em flamengos, conforme anexo."/>
  </r>
  <r>
    <x v="0"/>
    <n v="0"/>
    <n v="0"/>
    <n v="0"/>
    <n v="300000"/>
    <x v="5263"/>
    <x v="0"/>
    <x v="0"/>
    <x v="0"/>
    <s v="03.16.15"/>
    <x v="0"/>
    <x v="0"/>
    <x v="0"/>
    <s v="Direção Financeira"/>
    <s v="03.16.15"/>
    <s v="Direção Financeira"/>
    <s v="03.16.15"/>
    <x v="83"/>
    <x v="0"/>
    <x v="2"/>
    <x v="18"/>
    <x v="0"/>
    <x v="0"/>
    <x v="0"/>
    <x v="0"/>
    <x v="1"/>
    <s v="2024-03-13"/>
    <x v="0"/>
    <n v="300000"/>
    <x v="0"/>
    <m/>
    <x v="0"/>
    <m/>
    <x v="614"/>
    <n v="100479487"/>
    <x v="0"/>
    <x v="0"/>
    <s v="Direção Financeira"/>
    <s v="ORI"/>
    <x v="0"/>
    <m/>
    <x v="0"/>
    <x v="0"/>
    <x v="0"/>
    <x v="0"/>
    <x v="0"/>
    <x v="0"/>
    <x v="0"/>
    <x v="0"/>
    <x v="0"/>
    <x v="0"/>
    <x v="0"/>
    <s v="Direção Financeira"/>
    <x v="0"/>
    <x v="0"/>
    <x v="0"/>
    <x v="0"/>
    <x v="0"/>
    <x v="0"/>
    <x v="0"/>
    <x v="0"/>
    <x v="0"/>
    <x v="0"/>
    <x v="0"/>
    <x v="0"/>
    <s v="Liquidação ao segundo outorgante do contrato, representada pela Srª. Lucinda Mendes Lopes, referente a indeminização dos terrenos na zona de Pilão Cão, conforme contrato em anexo"/>
  </r>
  <r>
    <x v="0"/>
    <n v="0"/>
    <n v="0"/>
    <n v="0"/>
    <n v="56000"/>
    <x v="5264"/>
    <x v="0"/>
    <x v="0"/>
    <x v="0"/>
    <s v="01.25.03.12"/>
    <x v="6"/>
    <x v="3"/>
    <x v="3"/>
    <s v="Emprego e Formação profissional"/>
    <s v="01.25.03"/>
    <s v="Emprego e Formação profissional"/>
    <s v="01.25.03"/>
    <x v="4"/>
    <x v="0"/>
    <x v="2"/>
    <x v="2"/>
    <x v="0"/>
    <x v="1"/>
    <x v="0"/>
    <x v="0"/>
    <x v="6"/>
    <s v="2024-04-24"/>
    <x v="1"/>
    <n v="56000"/>
    <x v="0"/>
    <m/>
    <x v="0"/>
    <m/>
    <x v="6"/>
    <n v="100474914"/>
    <x v="0"/>
    <x v="0"/>
    <s v="Estágios Profissionais e Promoção de Emprego"/>
    <s v="ORI"/>
    <x v="0"/>
    <m/>
    <x v="0"/>
    <x v="0"/>
    <x v="0"/>
    <x v="0"/>
    <x v="0"/>
    <x v="0"/>
    <x v="0"/>
    <x v="0"/>
    <x v="0"/>
    <x v="0"/>
    <x v="0"/>
    <s v="Estágios Profissionais e Promoção de Emprego"/>
    <x v="0"/>
    <x v="0"/>
    <x v="0"/>
    <x v="0"/>
    <x v="1"/>
    <x v="0"/>
    <x v="0"/>
    <x v="0"/>
    <x v="0"/>
    <x v="0"/>
    <x v="0"/>
    <x v="0"/>
    <s v="Pagamento subsidio de estagio referente ao mês de abril 2024, conforme anexo. "/>
  </r>
  <r>
    <x v="1"/>
    <n v="0"/>
    <n v="0"/>
    <n v="0"/>
    <n v="230000"/>
    <x v="5265"/>
    <x v="0"/>
    <x v="0"/>
    <x v="0"/>
    <s v="01.28.01.08"/>
    <x v="15"/>
    <x v="4"/>
    <x v="5"/>
    <s v="Habitação Social"/>
    <s v="01.28.01"/>
    <s v="Habitação Social"/>
    <s v="01.28.01"/>
    <x v="1"/>
    <x v="0"/>
    <x v="0"/>
    <x v="0"/>
    <x v="0"/>
    <x v="1"/>
    <x v="1"/>
    <x v="0"/>
    <x v="3"/>
    <s v="2024-05-17"/>
    <x v="1"/>
    <n v="230000"/>
    <x v="0"/>
    <m/>
    <x v="0"/>
    <m/>
    <x v="157"/>
    <n v="100476460"/>
    <x v="0"/>
    <x v="0"/>
    <s v="Habitações Sociais"/>
    <s v="ORI"/>
    <x v="0"/>
    <s v="HS"/>
    <x v="0"/>
    <x v="0"/>
    <x v="0"/>
    <x v="0"/>
    <x v="0"/>
    <x v="0"/>
    <x v="0"/>
    <x v="0"/>
    <x v="0"/>
    <x v="0"/>
    <x v="0"/>
    <s v="Habitações Sociais"/>
    <x v="0"/>
    <x v="0"/>
    <x v="0"/>
    <x v="0"/>
    <x v="1"/>
    <x v="0"/>
    <x v="0"/>
    <x v="0"/>
    <x v="0"/>
    <x v="0"/>
    <x v="0"/>
    <x v="0"/>
    <s v="Pagamento referente a aquisição de 200 sacos de cimentos para as obras enquadrada no âmbito do programa regeneração do Habitat-Vertente reabilitação de habitações e construção de casa de banho, conforme anexo."/>
  </r>
  <r>
    <x v="0"/>
    <n v="0"/>
    <n v="0"/>
    <n v="0"/>
    <n v="3000"/>
    <x v="5266"/>
    <x v="0"/>
    <x v="0"/>
    <x v="0"/>
    <s v="01.25.01.10"/>
    <x v="33"/>
    <x v="3"/>
    <x v="3"/>
    <s v="Educação"/>
    <s v="01.25.01"/>
    <s v="Educação"/>
    <s v="01.25.01"/>
    <x v="4"/>
    <x v="0"/>
    <x v="2"/>
    <x v="2"/>
    <x v="0"/>
    <x v="1"/>
    <x v="0"/>
    <x v="0"/>
    <x v="8"/>
    <s v="2024-10-16"/>
    <x v="3"/>
    <n v="3000"/>
    <x v="0"/>
    <m/>
    <x v="0"/>
    <m/>
    <x v="529"/>
    <n v="100479737"/>
    <x v="0"/>
    <x v="0"/>
    <s v="Transporte escolar"/>
    <s v="ORI"/>
    <x v="0"/>
    <m/>
    <x v="0"/>
    <x v="0"/>
    <x v="0"/>
    <x v="0"/>
    <x v="0"/>
    <x v="0"/>
    <x v="0"/>
    <x v="0"/>
    <x v="0"/>
    <x v="0"/>
    <x v="0"/>
    <s v="Transporte escolar"/>
    <x v="0"/>
    <x v="0"/>
    <x v="0"/>
    <x v="0"/>
    <x v="1"/>
    <x v="0"/>
    <x v="0"/>
    <x v="0"/>
    <x v="0"/>
    <x v="0"/>
    <x v="0"/>
    <x v="0"/>
    <s v="Apoio para pagamento de transporte escolar, conforme proposta em anexo."/>
  </r>
  <r>
    <x v="0"/>
    <n v="0"/>
    <n v="0"/>
    <n v="0"/>
    <n v="5000"/>
    <x v="5267"/>
    <x v="0"/>
    <x v="1"/>
    <x v="0"/>
    <s v="03.03.10"/>
    <x v="8"/>
    <x v="0"/>
    <x v="4"/>
    <s v="Receitas Da Câmara"/>
    <s v="03.03.10"/>
    <s v="Receitas Da Câmara"/>
    <s v="03.03.10"/>
    <x v="57"/>
    <x v="0"/>
    <x v="3"/>
    <x v="12"/>
    <x v="0"/>
    <x v="0"/>
    <x v="2"/>
    <x v="0"/>
    <x v="11"/>
    <s v="2024-12-21"/>
    <x v="3"/>
    <n v="5000"/>
    <x v="0"/>
    <m/>
    <x v="0"/>
    <m/>
    <x v="6"/>
    <n v="100474914"/>
    <x v="0"/>
    <x v="0"/>
    <s v="Receitas Da Câmara"/>
    <s v="EXT"/>
    <x v="0"/>
    <s v="RDC"/>
    <x v="0"/>
    <x v="0"/>
    <x v="0"/>
    <x v="0"/>
    <x v="0"/>
    <x v="0"/>
    <x v="0"/>
    <x v="0"/>
    <x v="0"/>
    <x v="0"/>
    <x v="0"/>
    <s v="Receitas Da Câmara"/>
    <x v="0"/>
    <x v="0"/>
    <x v="0"/>
    <x v="0"/>
    <x v="0"/>
    <x v="0"/>
    <x v="0"/>
    <x v="0"/>
    <x v="0"/>
    <x v="0"/>
    <x v="0"/>
    <x v="0"/>
    <s v="Reposição do  salario Amelia Almeida, conforme anexo."/>
  </r>
  <r>
    <x v="0"/>
    <n v="0"/>
    <n v="0"/>
    <n v="0"/>
    <n v="3600"/>
    <x v="5268"/>
    <x v="0"/>
    <x v="1"/>
    <x v="0"/>
    <s v="80.02.01"/>
    <x v="2"/>
    <x v="2"/>
    <x v="2"/>
    <s v="Retenções Iur"/>
    <s v="80.02.01"/>
    <s v="Retenções Iur"/>
    <s v="80.02.01"/>
    <x v="2"/>
    <x v="0"/>
    <x v="1"/>
    <x v="0"/>
    <x v="1"/>
    <x v="2"/>
    <x v="2"/>
    <x v="0"/>
    <x v="0"/>
    <s v="2024-01-25"/>
    <x v="0"/>
    <n v="3600"/>
    <x v="0"/>
    <m/>
    <x v="0"/>
    <m/>
    <x v="2"/>
    <n v="100474696"/>
    <x v="0"/>
    <x v="0"/>
    <s v="Retenções Iur"/>
    <s v="ORI"/>
    <x v="0"/>
    <s v="RIUR"/>
    <x v="0"/>
    <x v="0"/>
    <x v="0"/>
    <x v="0"/>
    <x v="0"/>
    <x v="0"/>
    <x v="0"/>
    <x v="0"/>
    <x v="0"/>
    <x v="0"/>
    <x v="0"/>
    <s v="Retenções Iur"/>
    <x v="0"/>
    <x v="0"/>
    <x v="0"/>
    <x v="0"/>
    <x v="2"/>
    <x v="0"/>
    <x v="0"/>
    <x v="0"/>
    <x v="0"/>
    <x v="1"/>
    <x v="0"/>
    <x v="0"/>
    <s v="RETENCAO OT"/>
  </r>
  <r>
    <x v="0"/>
    <n v="0"/>
    <n v="0"/>
    <n v="0"/>
    <n v="141029"/>
    <x v="5269"/>
    <x v="0"/>
    <x v="0"/>
    <x v="0"/>
    <s v="03.16.15"/>
    <x v="0"/>
    <x v="0"/>
    <x v="0"/>
    <s v="Direção Financeira"/>
    <s v="03.16.15"/>
    <s v="Direção Financeira"/>
    <s v="03.16.15"/>
    <x v="0"/>
    <x v="0"/>
    <x v="0"/>
    <x v="0"/>
    <x v="0"/>
    <x v="0"/>
    <x v="0"/>
    <x v="0"/>
    <x v="1"/>
    <s v="2024-03-13"/>
    <x v="0"/>
    <n v="141029"/>
    <x v="0"/>
    <m/>
    <x v="0"/>
    <m/>
    <x v="27"/>
    <n v="100479096"/>
    <x v="0"/>
    <x v="0"/>
    <s v="Direção Financeira"/>
    <s v="ORI"/>
    <x v="0"/>
    <m/>
    <x v="0"/>
    <x v="0"/>
    <x v="0"/>
    <x v="0"/>
    <x v="0"/>
    <x v="0"/>
    <x v="0"/>
    <x v="0"/>
    <x v="0"/>
    <x v="0"/>
    <x v="0"/>
    <s v="Direção Financeira"/>
    <x v="0"/>
    <x v="0"/>
    <x v="0"/>
    <x v="0"/>
    <x v="0"/>
    <x v="0"/>
    <x v="0"/>
    <x v="0"/>
    <x v="0"/>
    <x v="0"/>
    <x v="0"/>
    <x v="0"/>
    <s v="Pagamento referente a aquisição de bomba de direção assistida e correia, para a viatura ST-03-QJ afetos aos serviços da CMSM, conforme anexo."/>
  </r>
  <r>
    <x v="1"/>
    <n v="0"/>
    <n v="0"/>
    <n v="0"/>
    <n v="319950"/>
    <x v="5270"/>
    <x v="0"/>
    <x v="0"/>
    <x v="0"/>
    <s v="01.27.06.80"/>
    <x v="1"/>
    <x v="1"/>
    <x v="1"/>
    <s v="Requalificação Urbana e habitação"/>
    <s v="01.27.06"/>
    <s v="Requalificação Urbana e habitação"/>
    <s v="01.27.06"/>
    <x v="1"/>
    <x v="0"/>
    <x v="0"/>
    <x v="0"/>
    <x v="0"/>
    <x v="1"/>
    <x v="1"/>
    <x v="0"/>
    <x v="1"/>
    <s v="2024-03-19"/>
    <x v="0"/>
    <n v="319950"/>
    <x v="0"/>
    <m/>
    <x v="0"/>
    <m/>
    <x v="389"/>
    <n v="100479577"/>
    <x v="0"/>
    <x v="0"/>
    <s v="Requalificação Urbana de Veneza"/>
    <s v="ORI"/>
    <x v="0"/>
    <m/>
    <x v="0"/>
    <x v="0"/>
    <x v="0"/>
    <x v="0"/>
    <x v="0"/>
    <x v="0"/>
    <x v="0"/>
    <x v="0"/>
    <x v="0"/>
    <x v="0"/>
    <x v="0"/>
    <s v="Requalificação Urbana de Veneza"/>
    <x v="0"/>
    <x v="0"/>
    <x v="0"/>
    <x v="0"/>
    <x v="1"/>
    <x v="0"/>
    <x v="0"/>
    <x v="0"/>
    <x v="0"/>
    <x v="0"/>
    <x v="0"/>
    <x v="0"/>
    <s v="Pagamento a favor do Construções Crispino Vaz, para a aquisição de serviços de trabalho de calcetamento das obras de requalificação urbana e ambiental de Praia de Veneza, conforme anexo."/>
  </r>
  <r>
    <x v="0"/>
    <n v="0"/>
    <n v="0"/>
    <n v="0"/>
    <n v="16100"/>
    <x v="5271"/>
    <x v="0"/>
    <x v="0"/>
    <x v="0"/>
    <s v="03.16.15"/>
    <x v="0"/>
    <x v="0"/>
    <x v="0"/>
    <s v="Direção Financeira"/>
    <s v="03.16.15"/>
    <s v="Direção Financeira"/>
    <s v="03.16.15"/>
    <x v="0"/>
    <x v="0"/>
    <x v="0"/>
    <x v="0"/>
    <x v="0"/>
    <x v="0"/>
    <x v="0"/>
    <x v="0"/>
    <x v="1"/>
    <s v="2024-03-25"/>
    <x v="0"/>
    <n v="16100"/>
    <x v="0"/>
    <m/>
    <x v="0"/>
    <m/>
    <x v="72"/>
    <n v="100393611"/>
    <x v="0"/>
    <x v="0"/>
    <s v="Direção Financeira"/>
    <s v="ORI"/>
    <x v="0"/>
    <m/>
    <x v="0"/>
    <x v="0"/>
    <x v="0"/>
    <x v="0"/>
    <x v="0"/>
    <x v="0"/>
    <x v="0"/>
    <x v="0"/>
    <x v="0"/>
    <x v="0"/>
    <x v="0"/>
    <s v="Direção Financeira"/>
    <x v="0"/>
    <x v="0"/>
    <x v="0"/>
    <x v="0"/>
    <x v="0"/>
    <x v="0"/>
    <x v="0"/>
    <x v="0"/>
    <x v="0"/>
    <x v="0"/>
    <x v="0"/>
    <x v="0"/>
    <s v="Pagamento referente a aquisição de 1 bomba de agua de dina 280, para viatura ST-27-RU afeto as obras da CMSM, conforme anexo."/>
  </r>
  <r>
    <x v="0"/>
    <n v="0"/>
    <n v="0"/>
    <n v="0"/>
    <n v="1590"/>
    <x v="5272"/>
    <x v="0"/>
    <x v="1"/>
    <x v="0"/>
    <s v="03.03.10"/>
    <x v="8"/>
    <x v="0"/>
    <x v="4"/>
    <s v="Receitas Da Câmara"/>
    <s v="03.03.10"/>
    <s v="Receitas Da Câmara"/>
    <s v="03.03.10"/>
    <x v="17"/>
    <x v="0"/>
    <x v="3"/>
    <x v="3"/>
    <x v="0"/>
    <x v="0"/>
    <x v="2"/>
    <x v="0"/>
    <x v="4"/>
    <s v="2024-06-06"/>
    <x v="1"/>
    <n v="15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300"/>
    <x v="5273"/>
    <x v="0"/>
    <x v="0"/>
    <x v="0"/>
    <s v="03.16.15"/>
    <x v="0"/>
    <x v="0"/>
    <x v="0"/>
    <s v="Direção Financeira"/>
    <s v="03.16.15"/>
    <s v="Direção Financeira"/>
    <s v="03.16.15"/>
    <x v="33"/>
    <x v="0"/>
    <x v="0"/>
    <x v="0"/>
    <x v="0"/>
    <x v="0"/>
    <x v="0"/>
    <x v="0"/>
    <x v="6"/>
    <s v="2024-04-04"/>
    <x v="1"/>
    <n v="67300"/>
    <x v="0"/>
    <m/>
    <x v="0"/>
    <m/>
    <x v="90"/>
    <n v="100392191"/>
    <x v="0"/>
    <x v="0"/>
    <s v="Direção Financeira"/>
    <s v="ORI"/>
    <x v="0"/>
    <m/>
    <x v="0"/>
    <x v="0"/>
    <x v="0"/>
    <x v="0"/>
    <x v="0"/>
    <x v="0"/>
    <x v="0"/>
    <x v="0"/>
    <x v="0"/>
    <x v="0"/>
    <x v="0"/>
    <s v="Direção Financeira"/>
    <x v="0"/>
    <x v="0"/>
    <x v="0"/>
    <x v="0"/>
    <x v="0"/>
    <x v="0"/>
    <x v="0"/>
    <x v="0"/>
    <x v="0"/>
    <x v="0"/>
    <x v="0"/>
    <x v="0"/>
    <s v="Pagamento a favor da Multidata LDA, para a aquisição de 1 impressora para os serviços do Balcão Único de atendimento da CMSM, conforme anexo."/>
  </r>
  <r>
    <x v="1"/>
    <n v="0"/>
    <n v="0"/>
    <n v="0"/>
    <n v="50540"/>
    <x v="5274"/>
    <x v="0"/>
    <x v="0"/>
    <x v="0"/>
    <s v="01.27.02.15"/>
    <x v="25"/>
    <x v="1"/>
    <x v="1"/>
    <s v="Saneamento básico"/>
    <s v="01.27.02"/>
    <s v="Saneamento básico"/>
    <s v="01.27.02"/>
    <x v="46"/>
    <x v="0"/>
    <x v="0"/>
    <x v="0"/>
    <x v="0"/>
    <x v="1"/>
    <x v="1"/>
    <x v="0"/>
    <x v="6"/>
    <s v="2024-04-16"/>
    <x v="1"/>
    <n v="50540"/>
    <x v="0"/>
    <m/>
    <x v="0"/>
    <m/>
    <x v="97"/>
    <n v="100479452"/>
    <x v="0"/>
    <x v="0"/>
    <s v="Transferência de Residuos Aterro Santiago"/>
    <s v="ORI"/>
    <x v="0"/>
    <m/>
    <x v="0"/>
    <x v="0"/>
    <x v="0"/>
    <x v="0"/>
    <x v="0"/>
    <x v="0"/>
    <x v="0"/>
    <x v="0"/>
    <x v="0"/>
    <x v="0"/>
    <x v="0"/>
    <s v="Transferência de Residuos Aterro Santiago"/>
    <x v="0"/>
    <x v="0"/>
    <x v="0"/>
    <x v="0"/>
    <x v="1"/>
    <x v="0"/>
    <x v="0"/>
    <x v="0"/>
    <x v="0"/>
    <x v="0"/>
    <x v="0"/>
    <x v="0"/>
    <s v="  Pagamento a favor da Newash Automóvel, pela aquisição de serviços de manutenção e lubrificação da viatura ST-20-XE de transferência de resíduos sólidos e urbanos da CMSM, conforme anexo.   "/>
  </r>
  <r>
    <x v="0"/>
    <n v="0"/>
    <n v="0"/>
    <n v="0"/>
    <n v="14400"/>
    <x v="5275"/>
    <x v="0"/>
    <x v="0"/>
    <x v="0"/>
    <s v="03.16.15"/>
    <x v="0"/>
    <x v="0"/>
    <x v="0"/>
    <s v="Direção Financeira"/>
    <s v="03.16.15"/>
    <s v="Direção Financeira"/>
    <s v="03.16.15"/>
    <x v="38"/>
    <x v="0"/>
    <x v="0"/>
    <x v="0"/>
    <x v="0"/>
    <x v="0"/>
    <x v="0"/>
    <x v="0"/>
    <x v="6"/>
    <s v="2024-04-18"/>
    <x v="1"/>
    <n v="14400"/>
    <x v="0"/>
    <m/>
    <x v="0"/>
    <m/>
    <x v="34"/>
    <n v="100477243"/>
    <x v="0"/>
    <x v="0"/>
    <s v="Direção Financeira"/>
    <s v="ORI"/>
    <x v="0"/>
    <m/>
    <x v="0"/>
    <x v="0"/>
    <x v="0"/>
    <x v="0"/>
    <x v="0"/>
    <x v="0"/>
    <x v="0"/>
    <x v="0"/>
    <x v="0"/>
    <x v="0"/>
    <x v="0"/>
    <s v="Direção Financeira"/>
    <x v="0"/>
    <x v="0"/>
    <x v="0"/>
    <x v="0"/>
    <x v="0"/>
    <x v="0"/>
    <x v="0"/>
    <x v="0"/>
    <x v="0"/>
    <x v="0"/>
    <x v="0"/>
    <x v="0"/>
    <s v="Pagamento referente a lanches fornecidos, conforme proposta em anexo."/>
  </r>
  <r>
    <x v="0"/>
    <n v="0"/>
    <n v="0"/>
    <n v="0"/>
    <n v="14480"/>
    <x v="5276"/>
    <x v="0"/>
    <x v="1"/>
    <x v="0"/>
    <s v="03.03.10"/>
    <x v="8"/>
    <x v="0"/>
    <x v="4"/>
    <s v="Receitas Da Câmara"/>
    <s v="03.03.10"/>
    <s v="Receitas Da Câmara"/>
    <s v="03.03.10"/>
    <x v="19"/>
    <x v="0"/>
    <x v="3"/>
    <x v="6"/>
    <x v="0"/>
    <x v="0"/>
    <x v="2"/>
    <x v="0"/>
    <x v="4"/>
    <s v="2024-06-06"/>
    <x v="1"/>
    <n v="14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5277"/>
    <x v="0"/>
    <x v="1"/>
    <x v="0"/>
    <s v="03.03.10"/>
    <x v="8"/>
    <x v="0"/>
    <x v="4"/>
    <s v="Receitas Da Câmara"/>
    <s v="03.03.10"/>
    <s v="Receitas Da Câmara"/>
    <s v="03.03.10"/>
    <x v="8"/>
    <x v="0"/>
    <x v="3"/>
    <x v="3"/>
    <x v="0"/>
    <x v="0"/>
    <x v="2"/>
    <x v="0"/>
    <x v="4"/>
    <s v="2024-06-06"/>
    <x v="1"/>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830"/>
    <x v="5278"/>
    <x v="0"/>
    <x v="1"/>
    <x v="0"/>
    <s v="03.03.10"/>
    <x v="8"/>
    <x v="0"/>
    <x v="4"/>
    <s v="Receitas Da Câmara"/>
    <s v="03.03.10"/>
    <s v="Receitas Da Câmara"/>
    <s v="03.03.10"/>
    <x v="20"/>
    <x v="0"/>
    <x v="3"/>
    <x v="3"/>
    <x v="0"/>
    <x v="0"/>
    <x v="2"/>
    <x v="0"/>
    <x v="4"/>
    <s v="2024-06-06"/>
    <x v="1"/>
    <n v="14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5279"/>
    <x v="0"/>
    <x v="1"/>
    <x v="0"/>
    <s v="03.03.10"/>
    <x v="8"/>
    <x v="0"/>
    <x v="4"/>
    <s v="Receitas Da Câmara"/>
    <s v="03.03.10"/>
    <s v="Receitas Da Câmara"/>
    <s v="03.03.10"/>
    <x v="9"/>
    <x v="0"/>
    <x v="3"/>
    <x v="3"/>
    <x v="0"/>
    <x v="0"/>
    <x v="2"/>
    <x v="0"/>
    <x v="4"/>
    <s v="2024-06-06"/>
    <x v="1"/>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10"/>
    <x v="5280"/>
    <x v="0"/>
    <x v="1"/>
    <x v="0"/>
    <s v="03.03.10"/>
    <x v="8"/>
    <x v="0"/>
    <x v="4"/>
    <s v="Receitas Da Câmara"/>
    <s v="03.03.10"/>
    <s v="Receitas Da Câmara"/>
    <s v="03.03.10"/>
    <x v="13"/>
    <x v="0"/>
    <x v="3"/>
    <x v="3"/>
    <x v="0"/>
    <x v="0"/>
    <x v="2"/>
    <x v="0"/>
    <x v="4"/>
    <s v="2024-06-06"/>
    <x v="1"/>
    <n v="25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387"/>
    <x v="5281"/>
    <x v="0"/>
    <x v="1"/>
    <x v="0"/>
    <s v="03.03.10"/>
    <x v="8"/>
    <x v="0"/>
    <x v="4"/>
    <s v="Receitas Da Câmara"/>
    <s v="03.03.10"/>
    <s v="Receitas Da Câmara"/>
    <s v="03.03.10"/>
    <x v="18"/>
    <x v="0"/>
    <x v="0"/>
    <x v="0"/>
    <x v="0"/>
    <x v="0"/>
    <x v="2"/>
    <x v="0"/>
    <x v="4"/>
    <s v="2024-06-06"/>
    <x v="1"/>
    <n v="45387"/>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82002"/>
    <x v="5282"/>
    <x v="0"/>
    <x v="1"/>
    <x v="0"/>
    <s v="03.03.10"/>
    <x v="8"/>
    <x v="0"/>
    <x v="4"/>
    <s v="Receitas Da Câmara"/>
    <s v="03.03.10"/>
    <s v="Receitas Da Câmara"/>
    <s v="03.03.10"/>
    <x v="15"/>
    <x v="0"/>
    <x v="0"/>
    <x v="0"/>
    <x v="0"/>
    <x v="0"/>
    <x v="2"/>
    <x v="0"/>
    <x v="4"/>
    <s v="2024-06-06"/>
    <x v="1"/>
    <n v="68200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50"/>
    <x v="5283"/>
    <x v="0"/>
    <x v="1"/>
    <x v="0"/>
    <s v="03.03.10"/>
    <x v="8"/>
    <x v="0"/>
    <x v="4"/>
    <s v="Receitas Da Câmara"/>
    <s v="03.03.10"/>
    <s v="Receitas Da Câmara"/>
    <s v="03.03.10"/>
    <x v="12"/>
    <x v="0"/>
    <x v="3"/>
    <x v="3"/>
    <x v="0"/>
    <x v="0"/>
    <x v="2"/>
    <x v="0"/>
    <x v="4"/>
    <s v="2024-06-06"/>
    <x v="1"/>
    <n v="72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5284"/>
    <x v="0"/>
    <x v="1"/>
    <x v="0"/>
    <s v="03.03.10"/>
    <x v="8"/>
    <x v="0"/>
    <x v="4"/>
    <s v="Receitas Da Câmara"/>
    <s v="03.03.10"/>
    <s v="Receitas Da Câmara"/>
    <s v="03.03.10"/>
    <x v="11"/>
    <x v="0"/>
    <x v="0"/>
    <x v="5"/>
    <x v="0"/>
    <x v="0"/>
    <x v="2"/>
    <x v="0"/>
    <x v="4"/>
    <s v="2024-06-06"/>
    <x v="1"/>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5285"/>
    <x v="0"/>
    <x v="1"/>
    <x v="0"/>
    <s v="03.03.10"/>
    <x v="8"/>
    <x v="0"/>
    <x v="4"/>
    <s v="Receitas Da Câmara"/>
    <s v="03.03.10"/>
    <s v="Receitas Da Câmara"/>
    <s v="03.03.10"/>
    <x v="10"/>
    <x v="0"/>
    <x v="3"/>
    <x v="3"/>
    <x v="0"/>
    <x v="0"/>
    <x v="2"/>
    <x v="0"/>
    <x v="4"/>
    <s v="2024-06-06"/>
    <x v="1"/>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5286"/>
    <x v="0"/>
    <x v="1"/>
    <x v="0"/>
    <s v="03.03.10"/>
    <x v="8"/>
    <x v="0"/>
    <x v="4"/>
    <s v="Receitas Da Câmara"/>
    <s v="03.03.10"/>
    <s v="Receitas Da Câmara"/>
    <s v="03.03.10"/>
    <x v="6"/>
    <x v="0"/>
    <x v="3"/>
    <x v="3"/>
    <x v="0"/>
    <x v="0"/>
    <x v="2"/>
    <x v="0"/>
    <x v="4"/>
    <s v="2024-06-06"/>
    <x v="1"/>
    <n v="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5287"/>
    <x v="0"/>
    <x v="1"/>
    <x v="0"/>
    <s v="03.03.10"/>
    <x v="8"/>
    <x v="0"/>
    <x v="4"/>
    <s v="Receitas Da Câmara"/>
    <s v="03.03.10"/>
    <s v="Receitas Da Câmara"/>
    <s v="03.03.10"/>
    <x v="42"/>
    <x v="0"/>
    <x v="3"/>
    <x v="3"/>
    <x v="0"/>
    <x v="0"/>
    <x v="2"/>
    <x v="0"/>
    <x v="4"/>
    <s v="2024-06-06"/>
    <x v="1"/>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
    <x v="5288"/>
    <x v="0"/>
    <x v="1"/>
    <x v="0"/>
    <s v="03.03.10"/>
    <x v="8"/>
    <x v="0"/>
    <x v="4"/>
    <s v="Receitas Da Câmara"/>
    <s v="03.03.10"/>
    <s v="Receitas Da Câmara"/>
    <s v="03.03.10"/>
    <x v="76"/>
    <x v="0"/>
    <x v="3"/>
    <x v="7"/>
    <x v="0"/>
    <x v="0"/>
    <x v="2"/>
    <x v="0"/>
    <x v="4"/>
    <s v="2024-06-06"/>
    <x v="1"/>
    <n v="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50"/>
    <x v="5289"/>
    <x v="0"/>
    <x v="0"/>
    <x v="0"/>
    <s v="03.16.15"/>
    <x v="0"/>
    <x v="0"/>
    <x v="0"/>
    <s v="Direção Financeira"/>
    <s v="03.16.15"/>
    <s v="Direção Financeira"/>
    <s v="03.16.15"/>
    <x v="5"/>
    <x v="0"/>
    <x v="0"/>
    <x v="1"/>
    <x v="0"/>
    <x v="0"/>
    <x v="0"/>
    <x v="0"/>
    <x v="11"/>
    <s v="2024-12-03"/>
    <x v="3"/>
    <n v="1950"/>
    <x v="0"/>
    <m/>
    <x v="0"/>
    <m/>
    <x v="2"/>
    <n v="100474696"/>
    <x v="0"/>
    <x v="1"/>
    <s v="Direção Financeira"/>
    <s v="ORI"/>
    <x v="0"/>
    <m/>
    <x v="0"/>
    <x v="0"/>
    <x v="0"/>
    <x v="0"/>
    <x v="0"/>
    <x v="0"/>
    <x v="0"/>
    <x v="0"/>
    <x v="0"/>
    <x v="0"/>
    <x v="0"/>
    <s v="Direção Financeira"/>
    <x v="0"/>
    <x v="0"/>
    <x v="0"/>
    <x v="0"/>
    <x v="0"/>
    <x v="0"/>
    <x v="0"/>
    <x v="0"/>
    <x v="0"/>
    <x v="0"/>
    <x v="1"/>
    <x v="0"/>
    <s v="Pagamento a favor da Sra. Aleida Sanches Miranda, referente ao mês de novembro de 2024, por ter sido pago de forma inexato, conforme anexo.  "/>
  </r>
  <r>
    <x v="0"/>
    <n v="0"/>
    <n v="0"/>
    <n v="0"/>
    <n v="11050"/>
    <x v="5289"/>
    <x v="0"/>
    <x v="0"/>
    <x v="0"/>
    <s v="03.16.15"/>
    <x v="0"/>
    <x v="0"/>
    <x v="0"/>
    <s v="Direção Financeira"/>
    <s v="03.16.15"/>
    <s v="Direção Financeira"/>
    <s v="03.16.15"/>
    <x v="5"/>
    <x v="0"/>
    <x v="0"/>
    <x v="1"/>
    <x v="0"/>
    <x v="0"/>
    <x v="0"/>
    <x v="0"/>
    <x v="11"/>
    <s v="2024-12-03"/>
    <x v="3"/>
    <n v="11050"/>
    <x v="0"/>
    <m/>
    <x v="0"/>
    <m/>
    <x v="615"/>
    <n v="100479364"/>
    <x v="0"/>
    <x v="0"/>
    <s v="Direção Financeira"/>
    <s v="ORI"/>
    <x v="0"/>
    <m/>
    <x v="0"/>
    <x v="0"/>
    <x v="0"/>
    <x v="0"/>
    <x v="0"/>
    <x v="0"/>
    <x v="0"/>
    <x v="0"/>
    <x v="0"/>
    <x v="0"/>
    <x v="0"/>
    <s v="Direção Financeira"/>
    <x v="0"/>
    <x v="0"/>
    <x v="0"/>
    <x v="0"/>
    <x v="0"/>
    <x v="0"/>
    <x v="0"/>
    <x v="0"/>
    <x v="0"/>
    <x v="0"/>
    <x v="0"/>
    <x v="0"/>
    <s v="Pagamento a favor da Sra. Aleida Sanches Miranda, referente ao mês de novembro de 2024, por ter sido pago de forma inexato, conforme anexo.  "/>
  </r>
  <r>
    <x v="0"/>
    <n v="0"/>
    <n v="0"/>
    <n v="0"/>
    <n v="9000"/>
    <x v="5290"/>
    <x v="0"/>
    <x v="1"/>
    <x v="0"/>
    <s v="80.02.01"/>
    <x v="2"/>
    <x v="2"/>
    <x v="2"/>
    <s v="Retenções Iur"/>
    <s v="80.02.01"/>
    <s v="Retenções Iur"/>
    <s v="80.02.01"/>
    <x v="2"/>
    <x v="0"/>
    <x v="1"/>
    <x v="0"/>
    <x v="1"/>
    <x v="2"/>
    <x v="2"/>
    <x v="0"/>
    <x v="10"/>
    <s v="2024-11-29"/>
    <x v="3"/>
    <n v="9000"/>
    <x v="0"/>
    <m/>
    <x v="0"/>
    <m/>
    <x v="2"/>
    <n v="100474696"/>
    <x v="0"/>
    <x v="0"/>
    <s v="Retenções Iur"/>
    <s v="ORI"/>
    <x v="0"/>
    <s v="RIUR"/>
    <x v="0"/>
    <x v="0"/>
    <x v="0"/>
    <x v="0"/>
    <x v="0"/>
    <x v="0"/>
    <x v="0"/>
    <x v="0"/>
    <x v="0"/>
    <x v="0"/>
    <x v="0"/>
    <s v="Retenções Iur"/>
    <x v="0"/>
    <x v="0"/>
    <x v="0"/>
    <x v="0"/>
    <x v="2"/>
    <x v="0"/>
    <x v="0"/>
    <x v="0"/>
    <x v="0"/>
    <x v="1"/>
    <x v="0"/>
    <x v="0"/>
    <s v="RETENCAO OT"/>
  </r>
  <r>
    <x v="0"/>
    <n v="0"/>
    <n v="0"/>
    <n v="0"/>
    <n v="6800"/>
    <x v="5291"/>
    <x v="0"/>
    <x v="0"/>
    <x v="0"/>
    <s v="03.16.15"/>
    <x v="0"/>
    <x v="0"/>
    <x v="0"/>
    <s v="Direção Financeira"/>
    <s v="03.16.15"/>
    <s v="Direção Financeira"/>
    <s v="03.16.15"/>
    <x v="33"/>
    <x v="0"/>
    <x v="0"/>
    <x v="0"/>
    <x v="0"/>
    <x v="0"/>
    <x v="0"/>
    <x v="0"/>
    <x v="1"/>
    <s v="2024-03-25"/>
    <x v="0"/>
    <n v="6800"/>
    <x v="0"/>
    <m/>
    <x v="0"/>
    <m/>
    <x v="6"/>
    <n v="100474914"/>
    <x v="0"/>
    <x v="0"/>
    <s v="Direção Financeira"/>
    <s v="ORI"/>
    <x v="0"/>
    <m/>
    <x v="0"/>
    <x v="0"/>
    <x v="0"/>
    <x v="0"/>
    <x v="0"/>
    <x v="0"/>
    <x v="0"/>
    <x v="0"/>
    <x v="0"/>
    <x v="0"/>
    <x v="0"/>
    <s v="Direção Financeira"/>
    <x v="0"/>
    <x v="0"/>
    <x v="0"/>
    <x v="0"/>
    <x v="0"/>
    <x v="0"/>
    <x v="0"/>
    <x v="1"/>
    <x v="0"/>
    <x v="0"/>
    <x v="0"/>
    <x v="0"/>
    <s v="Pagamento a favor da Tesouraria Municipal, referente a aquisição de 2 caixa de papel A4 par os serviço da CMSM, conforme anexo."/>
  </r>
  <r>
    <x v="0"/>
    <n v="0"/>
    <n v="0"/>
    <n v="0"/>
    <n v="138000"/>
    <x v="5292"/>
    <x v="0"/>
    <x v="0"/>
    <x v="0"/>
    <s v="01.25.01.10"/>
    <x v="33"/>
    <x v="3"/>
    <x v="3"/>
    <s v="Educação"/>
    <s v="01.25.01"/>
    <s v="Educação"/>
    <s v="01.25.01"/>
    <x v="4"/>
    <x v="0"/>
    <x v="2"/>
    <x v="2"/>
    <x v="0"/>
    <x v="1"/>
    <x v="0"/>
    <x v="0"/>
    <x v="3"/>
    <s v="2024-05-06"/>
    <x v="1"/>
    <n v="138000"/>
    <x v="0"/>
    <m/>
    <x v="0"/>
    <m/>
    <x v="22"/>
    <n v="100478657"/>
    <x v="0"/>
    <x v="0"/>
    <s v="Transporte escolar"/>
    <s v="ORI"/>
    <x v="0"/>
    <m/>
    <x v="0"/>
    <x v="0"/>
    <x v="0"/>
    <x v="0"/>
    <x v="0"/>
    <x v="0"/>
    <x v="0"/>
    <x v="0"/>
    <x v="0"/>
    <x v="0"/>
    <x v="0"/>
    <s v="Transporte escolar"/>
    <x v="0"/>
    <x v="0"/>
    <x v="0"/>
    <x v="0"/>
    <x v="1"/>
    <x v="0"/>
    <x v="0"/>
    <x v="0"/>
    <x v="0"/>
    <x v="0"/>
    <x v="0"/>
    <x v="0"/>
    <s v="Pagamento a favor da Translux Comércio e serviços, pelo aluguer de viatura destinada a serviço de transporte escolar nos dias 04 a 22 do mês de março de 2024, conforme anexo."/>
  </r>
  <r>
    <x v="0"/>
    <n v="0"/>
    <n v="0"/>
    <n v="0"/>
    <n v="1000"/>
    <x v="5293"/>
    <x v="0"/>
    <x v="0"/>
    <x v="0"/>
    <s v="03.16.15"/>
    <x v="0"/>
    <x v="0"/>
    <x v="0"/>
    <s v="Direção Financeira"/>
    <s v="03.16.15"/>
    <s v="Direção Financeira"/>
    <s v="03.16.15"/>
    <x v="3"/>
    <x v="0"/>
    <x v="0"/>
    <x v="1"/>
    <x v="0"/>
    <x v="0"/>
    <x v="0"/>
    <x v="0"/>
    <x v="3"/>
    <s v="2024-05-07"/>
    <x v="1"/>
    <n v="1000"/>
    <x v="0"/>
    <m/>
    <x v="0"/>
    <m/>
    <x v="278"/>
    <n v="100303896"/>
    <x v="0"/>
    <x v="0"/>
    <s v="Direção Financeira"/>
    <s v="ORI"/>
    <x v="0"/>
    <m/>
    <x v="0"/>
    <x v="0"/>
    <x v="0"/>
    <x v="0"/>
    <x v="0"/>
    <x v="0"/>
    <x v="0"/>
    <x v="0"/>
    <x v="0"/>
    <x v="0"/>
    <x v="0"/>
    <s v="Direção Financeira"/>
    <x v="0"/>
    <x v="0"/>
    <x v="0"/>
    <x v="0"/>
    <x v="0"/>
    <x v="0"/>
    <x v="0"/>
    <x v="0"/>
    <x v="0"/>
    <x v="0"/>
    <x v="0"/>
    <x v="0"/>
    <s v="Ajuda de custo a favor do Sr. Meliciano Miranda pela sua deslocação em missão de serviço a cidade da Sta. Catarina no dia 03 de Maio de 2024, conforme justificativo em anexo.  "/>
  </r>
  <r>
    <x v="0"/>
    <n v="0"/>
    <n v="0"/>
    <n v="0"/>
    <n v="50479"/>
    <x v="5294"/>
    <x v="0"/>
    <x v="0"/>
    <x v="0"/>
    <s v="01.27.02.11"/>
    <x v="18"/>
    <x v="1"/>
    <x v="1"/>
    <s v="Saneamento básico"/>
    <s v="01.27.02"/>
    <s v="Saneamento básico"/>
    <s v="01.27.02"/>
    <x v="4"/>
    <x v="0"/>
    <x v="2"/>
    <x v="2"/>
    <x v="0"/>
    <x v="1"/>
    <x v="0"/>
    <x v="0"/>
    <x v="3"/>
    <s v="2024-05-22"/>
    <x v="1"/>
    <n v="50479"/>
    <x v="0"/>
    <m/>
    <x v="0"/>
    <m/>
    <x v="2"/>
    <n v="100474696"/>
    <x v="0"/>
    <x v="1"/>
    <s v="Reforço do saneamento básico"/>
    <s v="ORI"/>
    <x v="0"/>
    <m/>
    <x v="0"/>
    <x v="0"/>
    <x v="0"/>
    <x v="0"/>
    <x v="0"/>
    <x v="0"/>
    <x v="0"/>
    <x v="0"/>
    <x v="0"/>
    <x v="0"/>
    <x v="0"/>
    <s v="Reforço do saneamento básico"/>
    <x v="0"/>
    <x v="0"/>
    <x v="0"/>
    <x v="0"/>
    <x v="1"/>
    <x v="0"/>
    <x v="0"/>
    <x v="0"/>
    <x v="0"/>
    <x v="0"/>
    <x v="1"/>
    <x v="0"/>
    <s v="Pagamento prestação de serviço, Reforço Saneamento Básico referente ao mês de maio de 2024, conforme anexo._x000d__x000a_"/>
  </r>
  <r>
    <x v="0"/>
    <n v="0"/>
    <n v="0"/>
    <n v="0"/>
    <n v="291382"/>
    <x v="5294"/>
    <x v="0"/>
    <x v="0"/>
    <x v="0"/>
    <s v="01.27.02.11"/>
    <x v="18"/>
    <x v="1"/>
    <x v="1"/>
    <s v="Saneamento básico"/>
    <s v="01.27.02"/>
    <s v="Saneamento básico"/>
    <s v="01.27.02"/>
    <x v="4"/>
    <x v="0"/>
    <x v="2"/>
    <x v="2"/>
    <x v="0"/>
    <x v="1"/>
    <x v="0"/>
    <x v="0"/>
    <x v="3"/>
    <s v="2024-05-22"/>
    <x v="1"/>
    <n v="291382"/>
    <x v="0"/>
    <m/>
    <x v="0"/>
    <m/>
    <x v="6"/>
    <n v="100474914"/>
    <x v="0"/>
    <x v="0"/>
    <s v="Reforço do saneamento básico"/>
    <s v="ORI"/>
    <x v="0"/>
    <m/>
    <x v="0"/>
    <x v="0"/>
    <x v="0"/>
    <x v="0"/>
    <x v="0"/>
    <x v="0"/>
    <x v="0"/>
    <x v="0"/>
    <x v="0"/>
    <x v="0"/>
    <x v="0"/>
    <s v="Reforço do saneamento básico"/>
    <x v="0"/>
    <x v="0"/>
    <x v="0"/>
    <x v="0"/>
    <x v="1"/>
    <x v="0"/>
    <x v="0"/>
    <x v="0"/>
    <x v="0"/>
    <x v="0"/>
    <x v="0"/>
    <x v="0"/>
    <s v="Pagamento prestação de serviço, Reforço Saneamento Básico referente ao mês de maio de 2024, conforme anexo._x000d__x000a_"/>
  </r>
  <r>
    <x v="0"/>
    <n v="0"/>
    <n v="0"/>
    <n v="0"/>
    <n v="70000"/>
    <x v="5295"/>
    <x v="0"/>
    <x v="0"/>
    <x v="0"/>
    <s v="01.28.03.06"/>
    <x v="9"/>
    <x v="4"/>
    <x v="5"/>
    <s v="Proteção Social"/>
    <s v="01.28.03"/>
    <s v="Proteção Social"/>
    <s v="01.28.03"/>
    <x v="4"/>
    <x v="0"/>
    <x v="2"/>
    <x v="2"/>
    <x v="0"/>
    <x v="1"/>
    <x v="0"/>
    <x v="0"/>
    <x v="3"/>
    <s v="2024-05-27"/>
    <x v="1"/>
    <n v="70000"/>
    <x v="0"/>
    <m/>
    <x v="0"/>
    <m/>
    <x v="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referente ao mês de maio 2024, conforme anexo. "/>
  </r>
  <r>
    <x v="0"/>
    <n v="0"/>
    <n v="0"/>
    <n v="0"/>
    <n v="2583"/>
    <x v="5296"/>
    <x v="0"/>
    <x v="1"/>
    <x v="0"/>
    <s v="03.03.10"/>
    <x v="8"/>
    <x v="0"/>
    <x v="4"/>
    <s v="Receitas Da Câmara"/>
    <s v="03.03.10"/>
    <s v="Receitas Da Câmara"/>
    <s v="03.03.10"/>
    <x v="9"/>
    <x v="0"/>
    <x v="3"/>
    <x v="3"/>
    <x v="0"/>
    <x v="0"/>
    <x v="2"/>
    <x v="0"/>
    <x v="3"/>
    <s v="2024-05-24"/>
    <x v="1"/>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60"/>
    <x v="5297"/>
    <x v="0"/>
    <x v="1"/>
    <x v="0"/>
    <s v="03.03.10"/>
    <x v="8"/>
    <x v="0"/>
    <x v="4"/>
    <s v="Receitas Da Câmara"/>
    <s v="03.03.10"/>
    <s v="Receitas Da Câmara"/>
    <s v="03.03.10"/>
    <x v="17"/>
    <x v="0"/>
    <x v="3"/>
    <x v="3"/>
    <x v="0"/>
    <x v="0"/>
    <x v="2"/>
    <x v="0"/>
    <x v="3"/>
    <s v="2024-05-24"/>
    <x v="1"/>
    <n v="78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5298"/>
    <x v="0"/>
    <x v="1"/>
    <x v="0"/>
    <s v="03.03.10"/>
    <x v="8"/>
    <x v="0"/>
    <x v="4"/>
    <s v="Receitas Da Câmara"/>
    <s v="03.03.10"/>
    <s v="Receitas Da Câmara"/>
    <s v="03.03.10"/>
    <x v="12"/>
    <x v="0"/>
    <x v="3"/>
    <x v="3"/>
    <x v="0"/>
    <x v="0"/>
    <x v="2"/>
    <x v="0"/>
    <x v="3"/>
    <s v="2024-05-24"/>
    <x v="1"/>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30"/>
    <x v="5299"/>
    <x v="0"/>
    <x v="1"/>
    <x v="0"/>
    <s v="03.03.10"/>
    <x v="8"/>
    <x v="0"/>
    <x v="4"/>
    <s v="Receitas Da Câmara"/>
    <s v="03.03.10"/>
    <s v="Receitas Da Câmara"/>
    <s v="03.03.10"/>
    <x v="13"/>
    <x v="0"/>
    <x v="3"/>
    <x v="3"/>
    <x v="0"/>
    <x v="0"/>
    <x v="2"/>
    <x v="0"/>
    <x v="3"/>
    <s v="2024-05-24"/>
    <x v="1"/>
    <n v="54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0"/>
    <x v="5300"/>
    <x v="0"/>
    <x v="1"/>
    <x v="0"/>
    <s v="03.03.10"/>
    <x v="8"/>
    <x v="0"/>
    <x v="4"/>
    <s v="Receitas Da Câmara"/>
    <s v="03.03.10"/>
    <s v="Receitas Da Câmara"/>
    <s v="03.03.10"/>
    <x v="6"/>
    <x v="0"/>
    <x v="3"/>
    <x v="3"/>
    <x v="0"/>
    <x v="0"/>
    <x v="2"/>
    <x v="0"/>
    <x v="3"/>
    <s v="2024-05-24"/>
    <x v="1"/>
    <n v="2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778"/>
    <x v="5301"/>
    <x v="0"/>
    <x v="1"/>
    <x v="0"/>
    <s v="03.03.10"/>
    <x v="8"/>
    <x v="0"/>
    <x v="4"/>
    <s v="Receitas Da Câmara"/>
    <s v="03.03.10"/>
    <s v="Receitas Da Câmara"/>
    <s v="03.03.10"/>
    <x v="18"/>
    <x v="0"/>
    <x v="0"/>
    <x v="0"/>
    <x v="0"/>
    <x v="0"/>
    <x v="2"/>
    <x v="0"/>
    <x v="3"/>
    <s v="2024-05-24"/>
    <x v="1"/>
    <n v="2277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5302"/>
    <x v="0"/>
    <x v="1"/>
    <x v="0"/>
    <s v="03.03.10"/>
    <x v="8"/>
    <x v="0"/>
    <x v="4"/>
    <s v="Receitas Da Câmara"/>
    <s v="03.03.10"/>
    <s v="Receitas Da Câmara"/>
    <s v="03.03.10"/>
    <x v="8"/>
    <x v="0"/>
    <x v="3"/>
    <x v="3"/>
    <x v="0"/>
    <x v="0"/>
    <x v="2"/>
    <x v="0"/>
    <x v="3"/>
    <s v="2024-05-24"/>
    <x v="1"/>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50"/>
    <x v="5303"/>
    <x v="0"/>
    <x v="1"/>
    <x v="0"/>
    <s v="03.03.10"/>
    <x v="8"/>
    <x v="0"/>
    <x v="4"/>
    <s v="Receitas Da Câmara"/>
    <s v="03.03.10"/>
    <s v="Receitas Da Câmara"/>
    <s v="03.03.10"/>
    <x v="10"/>
    <x v="0"/>
    <x v="3"/>
    <x v="3"/>
    <x v="0"/>
    <x v="0"/>
    <x v="2"/>
    <x v="0"/>
    <x v="3"/>
    <s v="2024-05-24"/>
    <x v="1"/>
    <n v="1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500"/>
    <x v="5304"/>
    <x v="0"/>
    <x v="1"/>
    <x v="0"/>
    <s v="03.03.10"/>
    <x v="8"/>
    <x v="0"/>
    <x v="4"/>
    <s v="Receitas Da Câmara"/>
    <s v="03.03.10"/>
    <s v="Receitas Da Câmara"/>
    <s v="03.03.10"/>
    <x v="11"/>
    <x v="0"/>
    <x v="0"/>
    <x v="5"/>
    <x v="0"/>
    <x v="0"/>
    <x v="2"/>
    <x v="0"/>
    <x v="3"/>
    <s v="2024-05-24"/>
    <x v="1"/>
    <n v="13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8"/>
    <x v="5305"/>
    <x v="0"/>
    <x v="1"/>
    <x v="0"/>
    <s v="03.03.10"/>
    <x v="8"/>
    <x v="0"/>
    <x v="4"/>
    <s v="Receitas Da Câmara"/>
    <s v="03.03.10"/>
    <s v="Receitas Da Câmara"/>
    <s v="03.03.10"/>
    <x v="25"/>
    <x v="0"/>
    <x v="3"/>
    <x v="3"/>
    <x v="0"/>
    <x v="0"/>
    <x v="2"/>
    <x v="0"/>
    <x v="3"/>
    <s v="2024-05-24"/>
    <x v="1"/>
    <n v="77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00"/>
    <x v="5306"/>
    <x v="0"/>
    <x v="0"/>
    <x v="0"/>
    <s v="03.16.15"/>
    <x v="0"/>
    <x v="0"/>
    <x v="0"/>
    <s v="Direção Financeira"/>
    <s v="03.16.15"/>
    <s v="Direção Financeira"/>
    <s v="03.16.15"/>
    <x v="41"/>
    <x v="0"/>
    <x v="0"/>
    <x v="1"/>
    <x v="0"/>
    <x v="0"/>
    <x v="0"/>
    <x v="0"/>
    <x v="3"/>
    <s v="2024-05-31"/>
    <x v="1"/>
    <n v="6800"/>
    <x v="0"/>
    <m/>
    <x v="0"/>
    <m/>
    <x v="444"/>
    <n v="100478803"/>
    <x v="0"/>
    <x v="0"/>
    <s v="Direção Financeira"/>
    <s v="ORI"/>
    <x v="0"/>
    <m/>
    <x v="0"/>
    <x v="0"/>
    <x v="0"/>
    <x v="0"/>
    <x v="0"/>
    <x v="0"/>
    <x v="0"/>
    <x v="0"/>
    <x v="0"/>
    <x v="0"/>
    <x v="0"/>
    <s v="Direção Financeira"/>
    <x v="0"/>
    <x v="0"/>
    <x v="0"/>
    <x v="0"/>
    <x v="0"/>
    <x v="0"/>
    <x v="0"/>
    <x v="0"/>
    <x v="0"/>
    <x v="0"/>
    <x v="0"/>
    <x v="0"/>
    <s v="Pagamento a favor da Oficina Electro Auto &amp; Comercio Alassane, para a aquisição de serviços de concerto e instalação de Luz da viatura ST-27-RU, afeto aos serviços da CMSM, conforme anexo."/>
  </r>
  <r>
    <x v="0"/>
    <n v="0"/>
    <n v="0"/>
    <n v="0"/>
    <n v="10000"/>
    <x v="5307"/>
    <x v="0"/>
    <x v="0"/>
    <x v="0"/>
    <s v="01.25.03.12"/>
    <x v="6"/>
    <x v="3"/>
    <x v="3"/>
    <s v="Emprego e Formação profissional"/>
    <s v="01.25.03"/>
    <s v="Emprego e Formação profissional"/>
    <s v="01.25.03"/>
    <x v="4"/>
    <x v="0"/>
    <x v="2"/>
    <x v="2"/>
    <x v="0"/>
    <x v="1"/>
    <x v="0"/>
    <x v="0"/>
    <x v="10"/>
    <s v="2024-11-15"/>
    <x v="3"/>
    <n v="10000"/>
    <x v="0"/>
    <m/>
    <x v="0"/>
    <m/>
    <x v="20"/>
    <n v="100475754"/>
    <x v="0"/>
    <x v="0"/>
    <s v="Estágios Profissionais e Promoção de Emprego"/>
    <s v="ORI"/>
    <x v="0"/>
    <m/>
    <x v="0"/>
    <x v="0"/>
    <x v="0"/>
    <x v="0"/>
    <x v="0"/>
    <x v="0"/>
    <x v="0"/>
    <x v="0"/>
    <x v="0"/>
    <x v="0"/>
    <x v="0"/>
    <s v="Estágios Profissionais e Promoção de Emprego"/>
    <x v="0"/>
    <x v="0"/>
    <x v="0"/>
    <x v="0"/>
    <x v="1"/>
    <x v="0"/>
    <x v="0"/>
    <x v="0"/>
    <x v="0"/>
    <x v="0"/>
    <x v="0"/>
    <x v="0"/>
    <s v="Apoio social a favor do Sr. José Carlos Gomes Duarte,, para reforço de negocio, conforme anexo. "/>
  </r>
  <r>
    <x v="1"/>
    <n v="0"/>
    <n v="0"/>
    <n v="0"/>
    <n v="4803226"/>
    <x v="5308"/>
    <x v="0"/>
    <x v="1"/>
    <x v="0"/>
    <s v="03.03.10"/>
    <x v="8"/>
    <x v="0"/>
    <x v="4"/>
    <s v="Receitas Da Câmara"/>
    <s v="03.03.10"/>
    <s v="Receitas Da Câmara"/>
    <s v="03.03.10"/>
    <x v="56"/>
    <x v="0"/>
    <x v="6"/>
    <x v="10"/>
    <x v="0"/>
    <x v="0"/>
    <x v="2"/>
    <x v="0"/>
    <x v="11"/>
    <s v="2024-12-19"/>
    <x v="3"/>
    <n v="4803226"/>
    <x v="0"/>
    <m/>
    <x v="0"/>
    <m/>
    <x v="6"/>
    <n v="100474914"/>
    <x v="0"/>
    <x v="0"/>
    <s v="Receitas Da Câmara"/>
    <s v="EXT"/>
    <x v="0"/>
    <s v="RDC"/>
    <x v="0"/>
    <x v="0"/>
    <x v="0"/>
    <x v="0"/>
    <x v="0"/>
    <x v="0"/>
    <x v="0"/>
    <x v="0"/>
    <x v="0"/>
    <x v="0"/>
    <x v="0"/>
    <s v="Receitas Da Câmara"/>
    <x v="0"/>
    <x v="0"/>
    <x v="0"/>
    <x v="0"/>
    <x v="0"/>
    <x v="0"/>
    <x v="0"/>
    <x v="0"/>
    <x v="0"/>
    <x v="0"/>
    <x v="0"/>
    <x v="0"/>
    <s v="Restituição do IVA referente ao ano 2023, confrome anexo"/>
  </r>
  <r>
    <x v="0"/>
    <n v="0"/>
    <n v="0"/>
    <n v="0"/>
    <n v="2800"/>
    <x v="5309"/>
    <x v="0"/>
    <x v="0"/>
    <x v="0"/>
    <s v="03.16.15"/>
    <x v="0"/>
    <x v="0"/>
    <x v="0"/>
    <s v="Direção Financeira"/>
    <s v="03.16.15"/>
    <s v="Direção Financeira"/>
    <s v="03.16.15"/>
    <x v="3"/>
    <x v="0"/>
    <x v="0"/>
    <x v="1"/>
    <x v="0"/>
    <x v="0"/>
    <x v="0"/>
    <x v="0"/>
    <x v="6"/>
    <s v="2024-04-15"/>
    <x v="1"/>
    <n v="2800"/>
    <x v="0"/>
    <m/>
    <x v="0"/>
    <m/>
    <x v="26"/>
    <n v="100458633"/>
    <x v="0"/>
    <x v="0"/>
    <s v="Direção Financeira"/>
    <s v="ORI"/>
    <x v="0"/>
    <m/>
    <x v="0"/>
    <x v="0"/>
    <x v="0"/>
    <x v="0"/>
    <x v="0"/>
    <x v="0"/>
    <x v="0"/>
    <x v="0"/>
    <x v="0"/>
    <x v="0"/>
    <x v="0"/>
    <s v="Direção Financeira"/>
    <x v="0"/>
    <x v="0"/>
    <x v="0"/>
    <x v="0"/>
    <x v="0"/>
    <x v="0"/>
    <x v="0"/>
    <x v="0"/>
    <x v="0"/>
    <x v="0"/>
    <x v="0"/>
    <x v="0"/>
    <s v="Ajuda de custo a favor do senhor Joaquim Lino Tavares pela sua deslocação a Praia nos dia 14 e 15 de abril de 2024, em missão oficial de serviço, conforme anexo."/>
  </r>
  <r>
    <x v="1"/>
    <n v="0"/>
    <n v="0"/>
    <n v="0"/>
    <n v="643585"/>
    <x v="5310"/>
    <x v="0"/>
    <x v="0"/>
    <x v="0"/>
    <s v="01.27.06.72"/>
    <x v="32"/>
    <x v="1"/>
    <x v="1"/>
    <s v="Requalificação Urbana e habitação"/>
    <s v="01.27.06"/>
    <s v="Requalificação Urbana e habitação"/>
    <s v="01.27.06"/>
    <x v="1"/>
    <x v="0"/>
    <x v="0"/>
    <x v="0"/>
    <x v="0"/>
    <x v="1"/>
    <x v="1"/>
    <x v="0"/>
    <x v="6"/>
    <s v="2024-04-24"/>
    <x v="1"/>
    <n v="643585"/>
    <x v="0"/>
    <m/>
    <x v="0"/>
    <m/>
    <x v="115"/>
    <n v="100478323"/>
    <x v="0"/>
    <x v="0"/>
    <s v="Manutenção e Reabilitação de Edificios Municipais"/>
    <s v="ORI"/>
    <x v="0"/>
    <m/>
    <x v="0"/>
    <x v="0"/>
    <x v="0"/>
    <x v="0"/>
    <x v="0"/>
    <x v="0"/>
    <x v="0"/>
    <x v="0"/>
    <x v="0"/>
    <x v="0"/>
    <x v="0"/>
    <s v="Manutenção e Reabilitação de Edificios Municipais"/>
    <x v="0"/>
    <x v="0"/>
    <x v="0"/>
    <x v="0"/>
    <x v="1"/>
    <x v="0"/>
    <x v="0"/>
    <x v="0"/>
    <x v="0"/>
    <x v="0"/>
    <x v="0"/>
    <x v="0"/>
    <s v="Pagamento referente aos trabalhos de remodelação de cozinha da esplanada Municipal de Veneza da CMSM, conforme anexo."/>
  </r>
  <r>
    <x v="0"/>
    <n v="0"/>
    <n v="0"/>
    <n v="0"/>
    <n v="20000"/>
    <x v="5311"/>
    <x v="0"/>
    <x v="0"/>
    <x v="0"/>
    <s v="01.25.04.22"/>
    <x v="7"/>
    <x v="3"/>
    <x v="3"/>
    <s v="Cultura"/>
    <s v="01.25.04"/>
    <s v="Cultura"/>
    <s v="01.25.04"/>
    <x v="4"/>
    <x v="0"/>
    <x v="2"/>
    <x v="2"/>
    <x v="0"/>
    <x v="1"/>
    <x v="0"/>
    <x v="0"/>
    <x v="3"/>
    <s v="2024-05-06"/>
    <x v="1"/>
    <n v="20000"/>
    <x v="0"/>
    <m/>
    <x v="0"/>
    <m/>
    <x v="616"/>
    <n v="100476229"/>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r. Alexandre Rocha, referente atuação da 1ª edição do festival Dimingo Dencho, conforme anexo."/>
  </r>
  <r>
    <x v="0"/>
    <n v="0"/>
    <n v="0"/>
    <n v="0"/>
    <n v="2400"/>
    <x v="5312"/>
    <x v="0"/>
    <x v="1"/>
    <x v="0"/>
    <s v="80.02.01"/>
    <x v="2"/>
    <x v="2"/>
    <x v="2"/>
    <s v="Retenções Iur"/>
    <s v="80.02.01"/>
    <s v="Retenções Iur"/>
    <s v="80.02.01"/>
    <x v="2"/>
    <x v="0"/>
    <x v="1"/>
    <x v="0"/>
    <x v="1"/>
    <x v="2"/>
    <x v="2"/>
    <x v="0"/>
    <x v="8"/>
    <s v="2024-10-25"/>
    <x v="3"/>
    <n v="2400"/>
    <x v="0"/>
    <m/>
    <x v="0"/>
    <m/>
    <x v="2"/>
    <n v="100474696"/>
    <x v="0"/>
    <x v="0"/>
    <s v="Retenções Iur"/>
    <s v="ORI"/>
    <x v="0"/>
    <s v="RIUR"/>
    <x v="0"/>
    <x v="0"/>
    <x v="0"/>
    <x v="0"/>
    <x v="0"/>
    <x v="0"/>
    <x v="0"/>
    <x v="0"/>
    <x v="0"/>
    <x v="0"/>
    <x v="0"/>
    <s v="Retenções Iur"/>
    <x v="0"/>
    <x v="0"/>
    <x v="0"/>
    <x v="0"/>
    <x v="2"/>
    <x v="0"/>
    <x v="0"/>
    <x v="0"/>
    <x v="0"/>
    <x v="1"/>
    <x v="0"/>
    <x v="0"/>
    <s v="RETENCAO OT"/>
  </r>
  <r>
    <x v="0"/>
    <n v="0"/>
    <n v="0"/>
    <n v="0"/>
    <n v="12000"/>
    <x v="5313"/>
    <x v="0"/>
    <x v="0"/>
    <x v="0"/>
    <s v="03.16.15"/>
    <x v="0"/>
    <x v="0"/>
    <x v="0"/>
    <s v="Direção Financeira"/>
    <s v="03.16.15"/>
    <s v="Direção Financeira"/>
    <s v="03.16.15"/>
    <x v="39"/>
    <x v="0"/>
    <x v="0"/>
    <x v="1"/>
    <x v="1"/>
    <x v="0"/>
    <x v="0"/>
    <x v="0"/>
    <x v="2"/>
    <s v="2024-02-21"/>
    <x v="0"/>
    <n v="12000"/>
    <x v="0"/>
    <m/>
    <x v="0"/>
    <m/>
    <x v="617"/>
    <n v="100023881"/>
    <x v="0"/>
    <x v="0"/>
    <s v="Direção Financeira"/>
    <s v="ORI"/>
    <x v="0"/>
    <m/>
    <x v="0"/>
    <x v="0"/>
    <x v="0"/>
    <x v="0"/>
    <x v="0"/>
    <x v="0"/>
    <x v="0"/>
    <x v="0"/>
    <x v="0"/>
    <x v="0"/>
    <x v="0"/>
    <s v="Direção Financeira"/>
    <x v="0"/>
    <x v="0"/>
    <x v="0"/>
    <x v="0"/>
    <x v="0"/>
    <x v="0"/>
    <x v="0"/>
    <x v="0"/>
    <x v="0"/>
    <x v="0"/>
    <x v="0"/>
    <x v="0"/>
    <s v="Pagamento referente a carregamento de energia, conforme proposta em anexo."/>
  </r>
  <r>
    <x v="1"/>
    <n v="0"/>
    <n v="0"/>
    <n v="0"/>
    <n v="7000"/>
    <x v="5314"/>
    <x v="0"/>
    <x v="0"/>
    <x v="0"/>
    <s v="01.28.01.08"/>
    <x v="15"/>
    <x v="4"/>
    <x v="5"/>
    <s v="Habitação Social"/>
    <s v="01.28.01"/>
    <s v="Habitação Social"/>
    <s v="01.28.01"/>
    <x v="1"/>
    <x v="0"/>
    <x v="0"/>
    <x v="0"/>
    <x v="0"/>
    <x v="1"/>
    <x v="1"/>
    <x v="0"/>
    <x v="1"/>
    <s v="2024-03-01"/>
    <x v="0"/>
    <n v="7000"/>
    <x v="0"/>
    <m/>
    <x v="0"/>
    <m/>
    <x v="6"/>
    <n v="100474914"/>
    <x v="0"/>
    <x v="0"/>
    <s v="Habitações Sociais"/>
    <s v="ORI"/>
    <x v="0"/>
    <s v="HS"/>
    <x v="0"/>
    <x v="0"/>
    <x v="0"/>
    <x v="0"/>
    <x v="0"/>
    <x v="0"/>
    <x v="0"/>
    <x v="0"/>
    <x v="0"/>
    <x v="0"/>
    <x v="0"/>
    <s v="Habitações Sociais"/>
    <x v="0"/>
    <x v="0"/>
    <x v="0"/>
    <x v="0"/>
    <x v="1"/>
    <x v="0"/>
    <x v="0"/>
    <x v="0"/>
    <x v="0"/>
    <x v="0"/>
    <x v="0"/>
    <x v="0"/>
    <s v="Despesa com pessoal nos trabalhos de reabilitação de casa de banho do Sr. Viriato Mendes, residente em Flamengos, conforme anexo."/>
  </r>
  <r>
    <x v="0"/>
    <n v="0"/>
    <n v="0"/>
    <n v="0"/>
    <n v="10800"/>
    <x v="5315"/>
    <x v="0"/>
    <x v="0"/>
    <x v="0"/>
    <s v="03.16.15"/>
    <x v="0"/>
    <x v="0"/>
    <x v="0"/>
    <s v="Direção Financeira"/>
    <s v="03.16.15"/>
    <s v="Direção Financeira"/>
    <s v="03.16.15"/>
    <x v="33"/>
    <x v="0"/>
    <x v="0"/>
    <x v="0"/>
    <x v="0"/>
    <x v="0"/>
    <x v="0"/>
    <x v="0"/>
    <x v="1"/>
    <s v="2024-03-25"/>
    <x v="0"/>
    <n v="10800"/>
    <x v="0"/>
    <m/>
    <x v="0"/>
    <m/>
    <x v="332"/>
    <n v="100476433"/>
    <x v="0"/>
    <x v="0"/>
    <s v="Direção Financeira"/>
    <s v="ORI"/>
    <x v="0"/>
    <m/>
    <x v="0"/>
    <x v="0"/>
    <x v="0"/>
    <x v="0"/>
    <x v="0"/>
    <x v="0"/>
    <x v="0"/>
    <x v="0"/>
    <x v="0"/>
    <x v="0"/>
    <x v="0"/>
    <s v="Direção Financeira"/>
    <x v="0"/>
    <x v="0"/>
    <x v="0"/>
    <x v="0"/>
    <x v="0"/>
    <x v="0"/>
    <x v="0"/>
    <x v="0"/>
    <x v="0"/>
    <x v="0"/>
    <x v="0"/>
    <x v="0"/>
    <s v="Pagamento referente a aquisição de 2(dois) toner KT-TK1150 para impressora Balção Único de Atendimento da CMSM, conforme anexo."/>
  </r>
  <r>
    <x v="0"/>
    <n v="0"/>
    <n v="0"/>
    <n v="0"/>
    <n v="2206"/>
    <x v="5316"/>
    <x v="0"/>
    <x v="1"/>
    <x v="0"/>
    <s v="80.02.01"/>
    <x v="2"/>
    <x v="2"/>
    <x v="2"/>
    <s v="Retenções Iur"/>
    <s v="80.02.01"/>
    <s v="Retenções Iur"/>
    <s v="80.02.01"/>
    <x v="2"/>
    <x v="0"/>
    <x v="1"/>
    <x v="0"/>
    <x v="1"/>
    <x v="2"/>
    <x v="2"/>
    <x v="0"/>
    <x v="7"/>
    <s v="2024-09-04"/>
    <x v="2"/>
    <n v="2206"/>
    <x v="0"/>
    <m/>
    <x v="0"/>
    <m/>
    <x v="2"/>
    <n v="100474696"/>
    <x v="0"/>
    <x v="0"/>
    <s v="Retenções Iur"/>
    <s v="ORI"/>
    <x v="0"/>
    <s v="RIUR"/>
    <x v="0"/>
    <x v="0"/>
    <x v="0"/>
    <x v="0"/>
    <x v="0"/>
    <x v="0"/>
    <x v="0"/>
    <x v="0"/>
    <x v="0"/>
    <x v="0"/>
    <x v="0"/>
    <s v="Retenções Iur"/>
    <x v="0"/>
    <x v="0"/>
    <x v="0"/>
    <x v="0"/>
    <x v="2"/>
    <x v="0"/>
    <x v="0"/>
    <x v="0"/>
    <x v="0"/>
    <x v="1"/>
    <x v="0"/>
    <x v="0"/>
    <s v="RETENCAO OT"/>
  </r>
  <r>
    <x v="0"/>
    <n v="0"/>
    <n v="0"/>
    <n v="0"/>
    <n v="5000"/>
    <x v="5317"/>
    <x v="0"/>
    <x v="0"/>
    <x v="0"/>
    <s v="01.25.05.12"/>
    <x v="10"/>
    <x v="3"/>
    <x v="3"/>
    <s v="Saúde"/>
    <s v="01.25.05"/>
    <s v="Saúde"/>
    <s v="01.25.05"/>
    <x v="7"/>
    <x v="0"/>
    <x v="4"/>
    <x v="4"/>
    <x v="0"/>
    <x v="1"/>
    <x v="0"/>
    <x v="0"/>
    <x v="10"/>
    <s v="2024-11-11"/>
    <x v="3"/>
    <n v="5000"/>
    <x v="0"/>
    <m/>
    <x v="0"/>
    <m/>
    <x v="618"/>
    <n v="100478827"/>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21000"/>
    <x v="5318"/>
    <x v="0"/>
    <x v="0"/>
    <x v="0"/>
    <s v="03.16.15"/>
    <x v="0"/>
    <x v="0"/>
    <x v="0"/>
    <s v="Direção Financeira"/>
    <s v="03.16.15"/>
    <s v="Direção Financeira"/>
    <s v="03.16.15"/>
    <x v="64"/>
    <x v="0"/>
    <x v="0"/>
    <x v="0"/>
    <x v="0"/>
    <x v="0"/>
    <x v="0"/>
    <x v="0"/>
    <x v="10"/>
    <s v="2024-11-15"/>
    <x v="3"/>
    <n v="21000"/>
    <x v="0"/>
    <m/>
    <x v="0"/>
    <m/>
    <x v="81"/>
    <n v="100476675"/>
    <x v="0"/>
    <x v="0"/>
    <s v="Direção Financeira"/>
    <s v="ORI"/>
    <x v="0"/>
    <m/>
    <x v="0"/>
    <x v="0"/>
    <x v="0"/>
    <x v="0"/>
    <x v="0"/>
    <x v="0"/>
    <x v="0"/>
    <x v="0"/>
    <x v="0"/>
    <x v="0"/>
    <x v="0"/>
    <s v="Direção Financeira"/>
    <x v="0"/>
    <x v="0"/>
    <x v="0"/>
    <x v="0"/>
    <x v="0"/>
    <x v="0"/>
    <x v="0"/>
    <x v="0"/>
    <x v="0"/>
    <x v="0"/>
    <x v="0"/>
    <x v="0"/>
    <s v="Pagamento a favor do Sr. José Jorge Fernandes Tavares, correspondente a compensação dos trabalhos adicionais referente aos meses agosto a outubro de 2024, conforme anexo."/>
  </r>
  <r>
    <x v="1"/>
    <n v="0"/>
    <n v="0"/>
    <n v="0"/>
    <n v="22050"/>
    <x v="5319"/>
    <x v="0"/>
    <x v="0"/>
    <x v="0"/>
    <s v="01.25.02.23"/>
    <x v="12"/>
    <x v="3"/>
    <x v="3"/>
    <s v="desporto"/>
    <s v="01.25.02"/>
    <s v="desporto"/>
    <s v="01.25.02"/>
    <x v="1"/>
    <x v="0"/>
    <x v="0"/>
    <x v="0"/>
    <x v="0"/>
    <x v="1"/>
    <x v="1"/>
    <x v="0"/>
    <x v="11"/>
    <s v="2024-12-27"/>
    <x v="3"/>
    <n v="22050"/>
    <x v="0"/>
    <m/>
    <x v="0"/>
    <m/>
    <x v="225"/>
    <n v="1004791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aquisição de prémios entregues aos finalistas do torneio de futebol interzonal realizado no âmbito do 27º aniversario do Município, conforme anexo."/>
  </r>
  <r>
    <x v="0"/>
    <n v="0"/>
    <n v="0"/>
    <n v="0"/>
    <n v="800"/>
    <x v="5320"/>
    <x v="0"/>
    <x v="1"/>
    <x v="0"/>
    <s v="03.03.10"/>
    <x v="8"/>
    <x v="0"/>
    <x v="4"/>
    <s v="Receitas Da Câmara"/>
    <s v="03.03.10"/>
    <s v="Receitas Da Câmara"/>
    <s v="03.03.10"/>
    <x v="17"/>
    <x v="0"/>
    <x v="3"/>
    <x v="3"/>
    <x v="0"/>
    <x v="0"/>
    <x v="2"/>
    <x v="0"/>
    <x v="11"/>
    <s v="2024-12-12"/>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600"/>
    <x v="5321"/>
    <x v="0"/>
    <x v="1"/>
    <x v="0"/>
    <s v="03.03.10"/>
    <x v="8"/>
    <x v="0"/>
    <x v="4"/>
    <s v="Receitas Da Câmara"/>
    <s v="03.03.10"/>
    <s v="Receitas Da Câmara"/>
    <s v="03.03.10"/>
    <x v="42"/>
    <x v="0"/>
    <x v="3"/>
    <x v="3"/>
    <x v="0"/>
    <x v="0"/>
    <x v="2"/>
    <x v="0"/>
    <x v="11"/>
    <s v="2024-12-12"/>
    <x v="3"/>
    <n v="1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
    <x v="5322"/>
    <x v="0"/>
    <x v="1"/>
    <x v="0"/>
    <s v="03.03.10"/>
    <x v="8"/>
    <x v="0"/>
    <x v="4"/>
    <s v="Receitas Da Câmara"/>
    <s v="03.03.10"/>
    <s v="Receitas Da Câmara"/>
    <s v="03.03.10"/>
    <x v="25"/>
    <x v="0"/>
    <x v="3"/>
    <x v="3"/>
    <x v="0"/>
    <x v="0"/>
    <x v="2"/>
    <x v="0"/>
    <x v="11"/>
    <s v="2024-12-12"/>
    <x v="3"/>
    <n v="16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
    <x v="5323"/>
    <x v="0"/>
    <x v="1"/>
    <x v="0"/>
    <s v="03.03.10"/>
    <x v="8"/>
    <x v="0"/>
    <x v="4"/>
    <s v="Receitas Da Câmara"/>
    <s v="03.03.10"/>
    <s v="Receitas Da Câmara"/>
    <s v="03.03.10"/>
    <x v="8"/>
    <x v="0"/>
    <x v="3"/>
    <x v="3"/>
    <x v="0"/>
    <x v="0"/>
    <x v="2"/>
    <x v="0"/>
    <x v="11"/>
    <s v="2024-12-12"/>
    <x v="3"/>
    <n v="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70"/>
    <x v="5324"/>
    <x v="0"/>
    <x v="1"/>
    <x v="0"/>
    <s v="03.03.10"/>
    <x v="8"/>
    <x v="0"/>
    <x v="4"/>
    <s v="Receitas Da Câmara"/>
    <s v="03.03.10"/>
    <s v="Receitas Da Câmara"/>
    <s v="03.03.10"/>
    <x v="13"/>
    <x v="0"/>
    <x v="3"/>
    <x v="3"/>
    <x v="0"/>
    <x v="0"/>
    <x v="2"/>
    <x v="0"/>
    <x v="11"/>
    <s v="2024-12-12"/>
    <x v="3"/>
    <n v="26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449"/>
    <x v="5325"/>
    <x v="0"/>
    <x v="1"/>
    <x v="0"/>
    <s v="03.03.10"/>
    <x v="8"/>
    <x v="0"/>
    <x v="4"/>
    <s v="Receitas Da Câmara"/>
    <s v="03.03.10"/>
    <s v="Receitas Da Câmara"/>
    <s v="03.03.10"/>
    <x v="18"/>
    <x v="0"/>
    <x v="0"/>
    <x v="0"/>
    <x v="0"/>
    <x v="0"/>
    <x v="2"/>
    <x v="0"/>
    <x v="11"/>
    <s v="2024-12-12"/>
    <x v="3"/>
    <n v="17449"/>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0929"/>
    <x v="5326"/>
    <x v="0"/>
    <x v="1"/>
    <x v="0"/>
    <s v="03.03.10"/>
    <x v="8"/>
    <x v="0"/>
    <x v="4"/>
    <s v="Receitas Da Câmara"/>
    <s v="03.03.10"/>
    <s v="Receitas Da Câmara"/>
    <s v="03.03.10"/>
    <x v="15"/>
    <x v="0"/>
    <x v="0"/>
    <x v="0"/>
    <x v="0"/>
    <x v="0"/>
    <x v="2"/>
    <x v="0"/>
    <x v="11"/>
    <s v="2024-12-12"/>
    <x v="3"/>
    <n v="709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5327"/>
    <x v="0"/>
    <x v="1"/>
    <x v="0"/>
    <s v="03.03.10"/>
    <x v="8"/>
    <x v="0"/>
    <x v="4"/>
    <s v="Receitas Da Câmara"/>
    <s v="03.03.10"/>
    <s v="Receitas Da Câmara"/>
    <s v="03.03.10"/>
    <x v="11"/>
    <x v="0"/>
    <x v="0"/>
    <x v="5"/>
    <x v="0"/>
    <x v="0"/>
    <x v="2"/>
    <x v="0"/>
    <x v="11"/>
    <s v="2024-12-12"/>
    <x v="3"/>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5328"/>
    <x v="0"/>
    <x v="1"/>
    <x v="0"/>
    <s v="03.03.10"/>
    <x v="8"/>
    <x v="0"/>
    <x v="4"/>
    <s v="Receitas Da Câmara"/>
    <s v="03.03.10"/>
    <s v="Receitas Da Câmara"/>
    <s v="03.03.10"/>
    <x v="10"/>
    <x v="0"/>
    <x v="3"/>
    <x v="3"/>
    <x v="0"/>
    <x v="0"/>
    <x v="2"/>
    <x v="0"/>
    <x v="11"/>
    <s v="2024-12-12"/>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8278"/>
    <x v="5329"/>
    <x v="0"/>
    <x v="1"/>
    <x v="0"/>
    <s v="80.02.01"/>
    <x v="2"/>
    <x v="2"/>
    <x v="2"/>
    <s v="Retenções Iur"/>
    <s v="80.02.01"/>
    <s v="Retenções Iur"/>
    <s v="80.02.01"/>
    <x v="2"/>
    <x v="0"/>
    <x v="1"/>
    <x v="0"/>
    <x v="1"/>
    <x v="2"/>
    <x v="2"/>
    <x v="0"/>
    <x v="7"/>
    <s v="2024-09-20"/>
    <x v="2"/>
    <n v="218278"/>
    <x v="0"/>
    <m/>
    <x v="0"/>
    <m/>
    <x v="2"/>
    <n v="100474696"/>
    <x v="0"/>
    <x v="0"/>
    <s v="Retenções Iur"/>
    <s v="ORI"/>
    <x v="0"/>
    <s v="RIUR"/>
    <x v="0"/>
    <x v="0"/>
    <x v="0"/>
    <x v="0"/>
    <x v="0"/>
    <x v="0"/>
    <x v="0"/>
    <x v="0"/>
    <x v="0"/>
    <x v="0"/>
    <x v="0"/>
    <s v="Retenções Iur"/>
    <x v="0"/>
    <x v="0"/>
    <x v="0"/>
    <x v="0"/>
    <x v="2"/>
    <x v="0"/>
    <x v="0"/>
    <x v="0"/>
    <x v="0"/>
    <x v="1"/>
    <x v="0"/>
    <x v="0"/>
    <s v="RETENCAO OT"/>
  </r>
  <r>
    <x v="0"/>
    <n v="0"/>
    <n v="0"/>
    <n v="0"/>
    <n v="6528"/>
    <x v="5330"/>
    <x v="0"/>
    <x v="1"/>
    <x v="0"/>
    <s v="80.02.10.26"/>
    <x v="13"/>
    <x v="2"/>
    <x v="2"/>
    <s v="Outros"/>
    <s v="80.02.10"/>
    <s v="Outros"/>
    <s v="80.02.10"/>
    <x v="34"/>
    <x v="0"/>
    <x v="1"/>
    <x v="9"/>
    <x v="1"/>
    <x v="2"/>
    <x v="2"/>
    <x v="0"/>
    <x v="7"/>
    <s v="2024-09-20"/>
    <x v="2"/>
    <n v="6528"/>
    <x v="0"/>
    <m/>
    <x v="0"/>
    <m/>
    <x v="15"/>
    <n v="100479277"/>
    <x v="0"/>
    <x v="0"/>
    <s v="Retenção Sansung"/>
    <s v="ORI"/>
    <x v="0"/>
    <s v="RS"/>
    <x v="0"/>
    <x v="0"/>
    <x v="0"/>
    <x v="0"/>
    <x v="0"/>
    <x v="0"/>
    <x v="0"/>
    <x v="0"/>
    <x v="0"/>
    <x v="0"/>
    <x v="0"/>
    <s v="Retenção Sansung"/>
    <x v="0"/>
    <x v="0"/>
    <x v="0"/>
    <x v="0"/>
    <x v="2"/>
    <x v="0"/>
    <x v="0"/>
    <x v="0"/>
    <x v="0"/>
    <x v="1"/>
    <x v="0"/>
    <x v="0"/>
    <s v="RETENCAO OT"/>
  </r>
  <r>
    <x v="0"/>
    <n v="0"/>
    <n v="0"/>
    <n v="0"/>
    <n v="51600"/>
    <x v="5331"/>
    <x v="0"/>
    <x v="1"/>
    <x v="0"/>
    <s v="80.02.01"/>
    <x v="2"/>
    <x v="2"/>
    <x v="2"/>
    <s v="Retenções Iur"/>
    <s v="80.02.01"/>
    <s v="Retenções Iur"/>
    <s v="80.02.01"/>
    <x v="2"/>
    <x v="0"/>
    <x v="1"/>
    <x v="0"/>
    <x v="1"/>
    <x v="2"/>
    <x v="2"/>
    <x v="0"/>
    <x v="7"/>
    <s v="2024-09-20"/>
    <x v="2"/>
    <n v="51600"/>
    <x v="0"/>
    <m/>
    <x v="0"/>
    <m/>
    <x v="2"/>
    <n v="100474696"/>
    <x v="0"/>
    <x v="0"/>
    <s v="Retenções Iur"/>
    <s v="ORI"/>
    <x v="0"/>
    <s v="RIUR"/>
    <x v="0"/>
    <x v="0"/>
    <x v="0"/>
    <x v="0"/>
    <x v="0"/>
    <x v="0"/>
    <x v="0"/>
    <x v="0"/>
    <x v="0"/>
    <x v="0"/>
    <x v="0"/>
    <s v="Retenções Iur"/>
    <x v="0"/>
    <x v="0"/>
    <x v="0"/>
    <x v="0"/>
    <x v="2"/>
    <x v="0"/>
    <x v="0"/>
    <x v="0"/>
    <x v="0"/>
    <x v="1"/>
    <x v="0"/>
    <x v="0"/>
    <s v="RETENCAO OT"/>
  </r>
  <r>
    <x v="1"/>
    <n v="0"/>
    <n v="0"/>
    <n v="0"/>
    <n v="185672"/>
    <x v="5332"/>
    <x v="0"/>
    <x v="0"/>
    <x v="0"/>
    <s v="01.28.01.08"/>
    <x v="15"/>
    <x v="4"/>
    <x v="5"/>
    <s v="Habitação Social"/>
    <s v="01.28.01"/>
    <s v="Habitação Social"/>
    <s v="01.28.01"/>
    <x v="1"/>
    <x v="0"/>
    <x v="0"/>
    <x v="0"/>
    <x v="0"/>
    <x v="1"/>
    <x v="1"/>
    <x v="0"/>
    <x v="1"/>
    <s v="2024-03-01"/>
    <x v="0"/>
    <n v="185672"/>
    <x v="0"/>
    <m/>
    <x v="0"/>
    <m/>
    <x v="365"/>
    <n v="100394868"/>
    <x v="0"/>
    <x v="0"/>
    <s v="Habitações Sociais"/>
    <s v="ORI"/>
    <x v="0"/>
    <s v="HS"/>
    <x v="0"/>
    <x v="0"/>
    <x v="0"/>
    <x v="0"/>
    <x v="0"/>
    <x v="0"/>
    <x v="0"/>
    <x v="0"/>
    <x v="0"/>
    <x v="0"/>
    <x v="0"/>
    <s v="Habitações Sociais"/>
    <x v="0"/>
    <x v="0"/>
    <x v="0"/>
    <x v="0"/>
    <x v="1"/>
    <x v="0"/>
    <x v="0"/>
    <x v="0"/>
    <x v="0"/>
    <x v="0"/>
    <x v="0"/>
    <x v="0"/>
    <s v="Pagamento referente a aquisição de tintas para pinturas das fachadas de casa das famílias no âmbito do projeto regeneração urbana, conforme anexo."/>
  </r>
  <r>
    <x v="1"/>
    <n v="0"/>
    <n v="0"/>
    <n v="0"/>
    <n v="70000"/>
    <x v="5333"/>
    <x v="0"/>
    <x v="0"/>
    <x v="0"/>
    <s v="01.28.01.08"/>
    <x v="15"/>
    <x v="4"/>
    <x v="5"/>
    <s v="Habitação Social"/>
    <s v="01.28.01"/>
    <s v="Habitação Social"/>
    <s v="01.28.01"/>
    <x v="1"/>
    <x v="0"/>
    <x v="0"/>
    <x v="0"/>
    <x v="0"/>
    <x v="1"/>
    <x v="1"/>
    <x v="0"/>
    <x v="1"/>
    <s v="2024-03-01"/>
    <x v="0"/>
    <n v="70000"/>
    <x v="0"/>
    <m/>
    <x v="0"/>
    <m/>
    <x v="233"/>
    <n v="100478224"/>
    <x v="0"/>
    <x v="0"/>
    <s v="Habitações Sociais"/>
    <s v="ORI"/>
    <x v="0"/>
    <s v="HS"/>
    <x v="0"/>
    <x v="0"/>
    <x v="0"/>
    <x v="0"/>
    <x v="0"/>
    <x v="0"/>
    <x v="0"/>
    <x v="0"/>
    <x v="0"/>
    <x v="0"/>
    <x v="0"/>
    <s v="Habitações Sociais"/>
    <x v="0"/>
    <x v="0"/>
    <x v="0"/>
    <x v="0"/>
    <x v="1"/>
    <x v="0"/>
    <x v="0"/>
    <x v="0"/>
    <x v="0"/>
    <x v="0"/>
    <x v="0"/>
    <x v="0"/>
    <s v=" Pagamento 50% da Proposta a favor Construção Hugnes, referente a confeção de 6 portas, a janelas e 1 fresca na habitação do Sr. Pedro Ramos Furtado, conforme anexo.  "/>
  </r>
  <r>
    <x v="0"/>
    <n v="0"/>
    <n v="0"/>
    <n v="0"/>
    <n v="6000"/>
    <x v="5334"/>
    <x v="0"/>
    <x v="0"/>
    <x v="0"/>
    <s v="03.16.15"/>
    <x v="0"/>
    <x v="0"/>
    <x v="0"/>
    <s v="Direção Financeira"/>
    <s v="03.16.15"/>
    <s v="Direção Financeira"/>
    <s v="03.16.15"/>
    <x v="35"/>
    <x v="0"/>
    <x v="0"/>
    <x v="1"/>
    <x v="1"/>
    <x v="0"/>
    <x v="0"/>
    <x v="0"/>
    <x v="6"/>
    <s v="2024-04-17"/>
    <x v="1"/>
    <n v="6000"/>
    <x v="0"/>
    <m/>
    <x v="0"/>
    <m/>
    <x v="346"/>
    <n v="100475666"/>
    <x v="0"/>
    <x v="0"/>
    <s v="Direção Financeira"/>
    <s v="ORI"/>
    <x v="0"/>
    <m/>
    <x v="0"/>
    <x v="0"/>
    <x v="0"/>
    <x v="0"/>
    <x v="0"/>
    <x v="0"/>
    <x v="0"/>
    <x v="0"/>
    <x v="0"/>
    <x v="0"/>
    <x v="0"/>
    <s v="Direção Financeira"/>
    <x v="0"/>
    <x v="0"/>
    <x v="0"/>
    <x v="0"/>
    <x v="0"/>
    <x v="0"/>
    <x v="0"/>
    <x v="0"/>
    <x v="0"/>
    <x v="0"/>
    <x v="0"/>
    <x v="0"/>
    <s v="Pagamento referente a aquisição de 04 toneladas de água a ser colocado no jardim infantil de Varanda em ribeira São Miguel, conforme anexo."/>
  </r>
  <r>
    <x v="0"/>
    <n v="0"/>
    <n v="0"/>
    <n v="0"/>
    <n v="1400"/>
    <x v="5335"/>
    <x v="0"/>
    <x v="0"/>
    <x v="0"/>
    <s v="03.16.15"/>
    <x v="0"/>
    <x v="0"/>
    <x v="0"/>
    <s v="Direção Financeira"/>
    <s v="03.16.15"/>
    <s v="Direção Financeira"/>
    <s v="03.16.15"/>
    <x v="3"/>
    <x v="0"/>
    <x v="0"/>
    <x v="1"/>
    <x v="0"/>
    <x v="0"/>
    <x v="0"/>
    <x v="0"/>
    <x v="6"/>
    <s v="2024-04-26"/>
    <x v="1"/>
    <n v="1400"/>
    <x v="0"/>
    <m/>
    <x v="0"/>
    <m/>
    <x v="81"/>
    <n v="100476675"/>
    <x v="0"/>
    <x v="0"/>
    <s v="Direção Financeira"/>
    <s v="ORI"/>
    <x v="0"/>
    <m/>
    <x v="0"/>
    <x v="0"/>
    <x v="0"/>
    <x v="0"/>
    <x v="0"/>
    <x v="0"/>
    <x v="0"/>
    <x v="0"/>
    <x v="0"/>
    <x v="0"/>
    <x v="0"/>
    <s v="Direção Financeira"/>
    <x v="0"/>
    <x v="0"/>
    <x v="0"/>
    <x v="0"/>
    <x v="0"/>
    <x v="0"/>
    <x v="0"/>
    <x v="0"/>
    <x v="0"/>
    <x v="0"/>
    <x v="0"/>
    <x v="0"/>
    <s v="Ajuda de custo a favor do senhor José Jorge Fernandes, pela sua deslocação a Praia no dia 25 de abril de 2025, em missão de serviço, conforme anexo."/>
  </r>
  <r>
    <x v="0"/>
    <n v="0"/>
    <n v="0"/>
    <n v="0"/>
    <n v="10834"/>
    <x v="5336"/>
    <x v="0"/>
    <x v="0"/>
    <x v="0"/>
    <s v="03.16.30"/>
    <x v="37"/>
    <x v="0"/>
    <x v="0"/>
    <s v="Gabinete de Relações Externas"/>
    <s v="03.16.30"/>
    <s v="Gabinete de Relações Externas"/>
    <s v="03.16.30"/>
    <x v="30"/>
    <x v="0"/>
    <x v="0"/>
    <x v="0"/>
    <x v="1"/>
    <x v="0"/>
    <x v="0"/>
    <x v="0"/>
    <x v="3"/>
    <s v="2024-05-21"/>
    <x v="1"/>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05-2024"/>
  </r>
  <r>
    <x v="0"/>
    <n v="0"/>
    <n v="0"/>
    <n v="0"/>
    <n v="83615"/>
    <x v="5336"/>
    <x v="0"/>
    <x v="0"/>
    <x v="0"/>
    <s v="03.16.30"/>
    <x v="37"/>
    <x v="0"/>
    <x v="0"/>
    <s v="Gabinete de Relações Externas"/>
    <s v="03.16.30"/>
    <s v="Gabinete de Relações Externas"/>
    <s v="03.16.30"/>
    <x v="30"/>
    <x v="0"/>
    <x v="0"/>
    <x v="0"/>
    <x v="1"/>
    <x v="0"/>
    <x v="0"/>
    <x v="0"/>
    <x v="3"/>
    <s v="2024-05-21"/>
    <x v="1"/>
    <n v="83615"/>
    <x v="0"/>
    <m/>
    <x v="0"/>
    <m/>
    <x v="9"/>
    <n v="100474693"/>
    <x v="0"/>
    <x v="0"/>
    <s v="Gabinete de Relações Externas"/>
    <s v="ORI"/>
    <x v="0"/>
    <s v="GRE"/>
    <x v="0"/>
    <x v="0"/>
    <x v="0"/>
    <x v="0"/>
    <x v="0"/>
    <x v="0"/>
    <x v="0"/>
    <x v="0"/>
    <x v="0"/>
    <x v="0"/>
    <x v="0"/>
    <s v="Gabinete de Relações Externas"/>
    <x v="0"/>
    <x v="0"/>
    <x v="0"/>
    <x v="0"/>
    <x v="0"/>
    <x v="0"/>
    <x v="0"/>
    <x v="0"/>
    <x v="0"/>
    <x v="0"/>
    <x v="0"/>
    <x v="0"/>
    <s v="Pagamento de salário referente a 05-2024"/>
  </r>
  <r>
    <x v="0"/>
    <n v="0"/>
    <n v="0"/>
    <n v="0"/>
    <n v="5095"/>
    <x v="5337"/>
    <x v="0"/>
    <x v="0"/>
    <x v="0"/>
    <s v="03.16.28"/>
    <x v="36"/>
    <x v="0"/>
    <x v="0"/>
    <s v="Gabinete da Auditoria Interna"/>
    <s v="03.16.28"/>
    <s v="Gabinete da Auditoria Interna"/>
    <s v="03.16.28"/>
    <x v="30"/>
    <x v="0"/>
    <x v="0"/>
    <x v="0"/>
    <x v="1"/>
    <x v="0"/>
    <x v="0"/>
    <x v="0"/>
    <x v="3"/>
    <s v="2024-05-21"/>
    <x v="1"/>
    <n v="5095"/>
    <x v="0"/>
    <m/>
    <x v="0"/>
    <m/>
    <x v="2"/>
    <n v="100474696"/>
    <x v="0"/>
    <x v="1"/>
    <s v="Gabinete da Auditoria Interna"/>
    <s v="ORI"/>
    <x v="0"/>
    <s v="GAI"/>
    <x v="0"/>
    <x v="0"/>
    <x v="0"/>
    <x v="0"/>
    <x v="0"/>
    <x v="0"/>
    <x v="0"/>
    <x v="0"/>
    <x v="0"/>
    <x v="0"/>
    <x v="0"/>
    <s v="Gabinete da Auditoria Interna"/>
    <x v="0"/>
    <x v="0"/>
    <x v="0"/>
    <x v="0"/>
    <x v="0"/>
    <x v="0"/>
    <x v="0"/>
    <x v="0"/>
    <x v="0"/>
    <x v="0"/>
    <x v="1"/>
    <x v="0"/>
    <s v="Pagamento de salário referente a 05-2024"/>
  </r>
  <r>
    <x v="0"/>
    <n v="0"/>
    <n v="0"/>
    <n v="0"/>
    <n v="62065"/>
    <x v="5337"/>
    <x v="0"/>
    <x v="0"/>
    <x v="0"/>
    <s v="03.16.28"/>
    <x v="36"/>
    <x v="0"/>
    <x v="0"/>
    <s v="Gabinete da Auditoria Interna"/>
    <s v="03.16.28"/>
    <s v="Gabinete da Auditoria Interna"/>
    <s v="03.16.28"/>
    <x v="30"/>
    <x v="0"/>
    <x v="0"/>
    <x v="0"/>
    <x v="1"/>
    <x v="0"/>
    <x v="0"/>
    <x v="0"/>
    <x v="3"/>
    <s v="2024-05-21"/>
    <x v="1"/>
    <n v="62065"/>
    <x v="0"/>
    <m/>
    <x v="0"/>
    <m/>
    <x v="9"/>
    <n v="100474693"/>
    <x v="0"/>
    <x v="0"/>
    <s v="Gabinete da Auditoria Interna"/>
    <s v="ORI"/>
    <x v="0"/>
    <s v="GAI"/>
    <x v="0"/>
    <x v="0"/>
    <x v="0"/>
    <x v="0"/>
    <x v="0"/>
    <x v="0"/>
    <x v="0"/>
    <x v="0"/>
    <x v="0"/>
    <x v="0"/>
    <x v="0"/>
    <s v="Gabinete da Auditoria Interna"/>
    <x v="0"/>
    <x v="0"/>
    <x v="0"/>
    <x v="0"/>
    <x v="0"/>
    <x v="0"/>
    <x v="0"/>
    <x v="0"/>
    <x v="0"/>
    <x v="0"/>
    <x v="0"/>
    <x v="0"/>
    <s v="Pagamento de salário referente a 05-2024"/>
  </r>
  <r>
    <x v="0"/>
    <n v="0"/>
    <n v="0"/>
    <n v="0"/>
    <n v="15929"/>
    <x v="5338"/>
    <x v="0"/>
    <x v="0"/>
    <x v="0"/>
    <s v="03.16.32"/>
    <x v="29"/>
    <x v="0"/>
    <x v="0"/>
    <s v="Gabinete de Comunicação e Imagem"/>
    <s v="03.16.32"/>
    <s v="Gabinete de Comunicação e Imagem"/>
    <s v="03.16.32"/>
    <x v="30"/>
    <x v="0"/>
    <x v="0"/>
    <x v="0"/>
    <x v="1"/>
    <x v="0"/>
    <x v="0"/>
    <x v="0"/>
    <x v="3"/>
    <s v="2024-05-21"/>
    <x v="1"/>
    <n v="15929"/>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05-2024"/>
  </r>
  <r>
    <x v="0"/>
    <n v="0"/>
    <n v="0"/>
    <n v="0"/>
    <n v="145680"/>
    <x v="5338"/>
    <x v="0"/>
    <x v="0"/>
    <x v="0"/>
    <s v="03.16.32"/>
    <x v="29"/>
    <x v="0"/>
    <x v="0"/>
    <s v="Gabinete de Comunicação e Imagem"/>
    <s v="03.16.32"/>
    <s v="Gabinete de Comunicação e Imagem"/>
    <s v="03.16.32"/>
    <x v="30"/>
    <x v="0"/>
    <x v="0"/>
    <x v="0"/>
    <x v="1"/>
    <x v="0"/>
    <x v="0"/>
    <x v="0"/>
    <x v="3"/>
    <s v="2024-05-21"/>
    <x v="1"/>
    <n v="145680"/>
    <x v="0"/>
    <m/>
    <x v="0"/>
    <m/>
    <x v="9"/>
    <n v="100474693"/>
    <x v="0"/>
    <x v="0"/>
    <s v="Gabinete de Comunicação e Imagem"/>
    <s v="ORI"/>
    <x v="0"/>
    <s v="GCI"/>
    <x v="0"/>
    <x v="0"/>
    <x v="0"/>
    <x v="0"/>
    <x v="0"/>
    <x v="0"/>
    <x v="0"/>
    <x v="0"/>
    <x v="0"/>
    <x v="0"/>
    <x v="0"/>
    <s v="Gabinete de Comunicação e Imagem"/>
    <x v="0"/>
    <x v="0"/>
    <x v="0"/>
    <x v="0"/>
    <x v="0"/>
    <x v="0"/>
    <x v="0"/>
    <x v="0"/>
    <x v="0"/>
    <x v="0"/>
    <x v="0"/>
    <x v="0"/>
    <s v="Pagamento de salário referente a 05-2024"/>
  </r>
  <r>
    <x v="1"/>
    <n v="0"/>
    <n v="0"/>
    <n v="0"/>
    <n v="314783"/>
    <x v="5339"/>
    <x v="0"/>
    <x v="0"/>
    <x v="0"/>
    <s v="01.28.01.08"/>
    <x v="15"/>
    <x v="4"/>
    <x v="5"/>
    <s v="Habitação Social"/>
    <s v="01.28.01"/>
    <s v="Habitação Social"/>
    <s v="01.28.01"/>
    <x v="1"/>
    <x v="0"/>
    <x v="0"/>
    <x v="0"/>
    <x v="0"/>
    <x v="1"/>
    <x v="1"/>
    <x v="0"/>
    <x v="3"/>
    <s v="2024-05-28"/>
    <x v="1"/>
    <n v="314783"/>
    <x v="0"/>
    <m/>
    <x v="0"/>
    <m/>
    <x v="46"/>
    <n v="100478706"/>
    <x v="0"/>
    <x v="0"/>
    <s v="Habitações Sociais"/>
    <s v="ORI"/>
    <x v="0"/>
    <s v="HS"/>
    <x v="0"/>
    <x v="0"/>
    <x v="0"/>
    <x v="0"/>
    <x v="0"/>
    <x v="0"/>
    <x v="0"/>
    <x v="0"/>
    <x v="0"/>
    <x v="0"/>
    <x v="0"/>
    <s v="Habitações Sociais"/>
    <x v="0"/>
    <x v="0"/>
    <x v="0"/>
    <x v="0"/>
    <x v="1"/>
    <x v="0"/>
    <x v="0"/>
    <x v="0"/>
    <x v="0"/>
    <x v="0"/>
    <x v="0"/>
    <x v="0"/>
    <s v="Pagamento a favor de Construções Furtado Fernandes, referente reabilitação de fachada de casas, no âmbito do Projeto Regeneração Urbana, conforme anexo. "/>
  </r>
  <r>
    <x v="0"/>
    <n v="0"/>
    <n v="0"/>
    <n v="0"/>
    <n v="1216"/>
    <x v="5340"/>
    <x v="0"/>
    <x v="0"/>
    <x v="0"/>
    <s v="01.25.05.09"/>
    <x v="26"/>
    <x v="3"/>
    <x v="3"/>
    <s v="Saúde"/>
    <s v="01.25.05"/>
    <s v="Saúde"/>
    <s v="01.25.05"/>
    <x v="7"/>
    <x v="0"/>
    <x v="4"/>
    <x v="4"/>
    <x v="0"/>
    <x v="1"/>
    <x v="0"/>
    <x v="0"/>
    <x v="8"/>
    <s v="2024-10-17"/>
    <x v="3"/>
    <n v="1216"/>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Apoio social a favor da Farmácia São Miguel, referente compra de medicamento da Sra. Manica Gomes Fernandes Martins, conforme anexo."/>
  </r>
  <r>
    <x v="0"/>
    <n v="0"/>
    <n v="0"/>
    <n v="0"/>
    <n v="2160"/>
    <x v="5341"/>
    <x v="0"/>
    <x v="1"/>
    <x v="0"/>
    <s v="03.03.10"/>
    <x v="8"/>
    <x v="0"/>
    <x v="4"/>
    <s v="Receitas Da Câmara"/>
    <s v="03.03.10"/>
    <s v="Receitas Da Câmara"/>
    <s v="03.03.10"/>
    <x v="6"/>
    <x v="0"/>
    <x v="3"/>
    <x v="3"/>
    <x v="0"/>
    <x v="0"/>
    <x v="2"/>
    <x v="0"/>
    <x v="8"/>
    <s v="2024-10-15"/>
    <x v="3"/>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5342"/>
    <x v="0"/>
    <x v="1"/>
    <x v="0"/>
    <s v="03.03.10"/>
    <x v="8"/>
    <x v="0"/>
    <x v="4"/>
    <s v="Receitas Da Câmara"/>
    <s v="03.03.10"/>
    <s v="Receitas Da Câmara"/>
    <s v="03.03.10"/>
    <x v="8"/>
    <x v="0"/>
    <x v="3"/>
    <x v="3"/>
    <x v="0"/>
    <x v="0"/>
    <x v="2"/>
    <x v="0"/>
    <x v="8"/>
    <s v="2024-10-15"/>
    <x v="3"/>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96"/>
    <x v="5343"/>
    <x v="0"/>
    <x v="1"/>
    <x v="0"/>
    <s v="03.03.10"/>
    <x v="8"/>
    <x v="0"/>
    <x v="4"/>
    <s v="Receitas Da Câmara"/>
    <s v="03.03.10"/>
    <s v="Receitas Da Câmara"/>
    <s v="03.03.10"/>
    <x v="17"/>
    <x v="0"/>
    <x v="3"/>
    <x v="3"/>
    <x v="0"/>
    <x v="0"/>
    <x v="2"/>
    <x v="0"/>
    <x v="8"/>
    <s v="2024-10-15"/>
    <x v="3"/>
    <n v="359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5344"/>
    <x v="0"/>
    <x v="1"/>
    <x v="0"/>
    <s v="03.03.10"/>
    <x v="8"/>
    <x v="0"/>
    <x v="4"/>
    <s v="Receitas Da Câmara"/>
    <s v="03.03.10"/>
    <s v="Receitas Da Câmara"/>
    <s v="03.03.10"/>
    <x v="11"/>
    <x v="0"/>
    <x v="0"/>
    <x v="5"/>
    <x v="0"/>
    <x v="0"/>
    <x v="2"/>
    <x v="0"/>
    <x v="8"/>
    <s v="2024-10-15"/>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5345"/>
    <x v="0"/>
    <x v="1"/>
    <x v="0"/>
    <s v="03.03.10"/>
    <x v="8"/>
    <x v="0"/>
    <x v="4"/>
    <s v="Receitas Da Câmara"/>
    <s v="03.03.10"/>
    <s v="Receitas Da Câmara"/>
    <s v="03.03.10"/>
    <x v="20"/>
    <x v="0"/>
    <x v="3"/>
    <x v="3"/>
    <x v="0"/>
    <x v="0"/>
    <x v="2"/>
    <x v="0"/>
    <x v="8"/>
    <s v="2024-10-15"/>
    <x v="3"/>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385"/>
    <x v="5346"/>
    <x v="0"/>
    <x v="1"/>
    <x v="0"/>
    <s v="03.03.10"/>
    <x v="8"/>
    <x v="0"/>
    <x v="4"/>
    <s v="Receitas Da Câmara"/>
    <s v="03.03.10"/>
    <s v="Receitas Da Câmara"/>
    <s v="03.03.10"/>
    <x v="10"/>
    <x v="0"/>
    <x v="3"/>
    <x v="3"/>
    <x v="0"/>
    <x v="0"/>
    <x v="2"/>
    <x v="0"/>
    <x v="8"/>
    <s v="2024-10-15"/>
    <x v="3"/>
    <n v="93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390"/>
    <x v="5347"/>
    <x v="0"/>
    <x v="1"/>
    <x v="0"/>
    <s v="03.03.10"/>
    <x v="8"/>
    <x v="0"/>
    <x v="4"/>
    <s v="Receitas Da Câmara"/>
    <s v="03.03.10"/>
    <s v="Receitas Da Câmara"/>
    <s v="03.03.10"/>
    <x v="13"/>
    <x v="0"/>
    <x v="3"/>
    <x v="3"/>
    <x v="0"/>
    <x v="0"/>
    <x v="2"/>
    <x v="0"/>
    <x v="8"/>
    <s v="2024-10-15"/>
    <x v="3"/>
    <n v="63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200"/>
    <x v="5348"/>
    <x v="0"/>
    <x v="1"/>
    <x v="0"/>
    <s v="03.03.10"/>
    <x v="8"/>
    <x v="0"/>
    <x v="4"/>
    <s v="Receitas Da Câmara"/>
    <s v="03.03.10"/>
    <s v="Receitas Da Câmara"/>
    <s v="03.03.10"/>
    <x v="42"/>
    <x v="0"/>
    <x v="3"/>
    <x v="3"/>
    <x v="0"/>
    <x v="0"/>
    <x v="2"/>
    <x v="0"/>
    <x v="8"/>
    <s v="2024-10-15"/>
    <x v="3"/>
    <n v="1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081"/>
    <x v="5349"/>
    <x v="0"/>
    <x v="1"/>
    <x v="0"/>
    <s v="03.03.10"/>
    <x v="8"/>
    <x v="0"/>
    <x v="4"/>
    <s v="Receitas Da Câmara"/>
    <s v="03.03.10"/>
    <s v="Receitas Da Câmara"/>
    <s v="03.03.10"/>
    <x v="18"/>
    <x v="0"/>
    <x v="0"/>
    <x v="0"/>
    <x v="0"/>
    <x v="0"/>
    <x v="2"/>
    <x v="0"/>
    <x v="8"/>
    <s v="2024-10-15"/>
    <x v="3"/>
    <n v="5108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
    <x v="5350"/>
    <x v="0"/>
    <x v="1"/>
    <x v="0"/>
    <s v="03.03.10"/>
    <x v="8"/>
    <x v="0"/>
    <x v="4"/>
    <s v="Receitas Da Câmara"/>
    <s v="03.03.10"/>
    <s v="Receitas Da Câmara"/>
    <s v="03.03.10"/>
    <x v="8"/>
    <x v="0"/>
    <x v="3"/>
    <x v="3"/>
    <x v="0"/>
    <x v="0"/>
    <x v="2"/>
    <x v="0"/>
    <x v="8"/>
    <s v="2024-10-23"/>
    <x v="3"/>
    <n v="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5"/>
    <x v="5351"/>
    <x v="0"/>
    <x v="1"/>
    <x v="0"/>
    <s v="03.03.10"/>
    <x v="8"/>
    <x v="0"/>
    <x v="4"/>
    <s v="Receitas Da Câmara"/>
    <s v="03.03.10"/>
    <s v="Receitas Da Câmara"/>
    <s v="03.03.10"/>
    <x v="10"/>
    <x v="0"/>
    <x v="3"/>
    <x v="3"/>
    <x v="0"/>
    <x v="0"/>
    <x v="2"/>
    <x v="0"/>
    <x v="8"/>
    <s v="2024-10-23"/>
    <x v="3"/>
    <n v="6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5000"/>
    <x v="5352"/>
    <x v="0"/>
    <x v="1"/>
    <x v="0"/>
    <s v="03.03.10"/>
    <x v="8"/>
    <x v="0"/>
    <x v="4"/>
    <s v="Receitas Da Câmara"/>
    <s v="03.03.10"/>
    <s v="Receitas Da Câmara"/>
    <s v="03.03.10"/>
    <x v="21"/>
    <x v="0"/>
    <x v="3"/>
    <x v="3"/>
    <x v="0"/>
    <x v="0"/>
    <x v="2"/>
    <x v="0"/>
    <x v="8"/>
    <s v="2024-10-23"/>
    <x v="3"/>
    <n v="165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49460"/>
    <x v="5353"/>
    <x v="0"/>
    <x v="1"/>
    <x v="0"/>
    <s v="03.03.10"/>
    <x v="8"/>
    <x v="0"/>
    <x v="4"/>
    <s v="Receitas Da Câmara"/>
    <s v="03.03.10"/>
    <s v="Receitas Da Câmara"/>
    <s v="03.03.10"/>
    <x v="15"/>
    <x v="0"/>
    <x v="0"/>
    <x v="0"/>
    <x v="0"/>
    <x v="0"/>
    <x v="2"/>
    <x v="0"/>
    <x v="8"/>
    <s v="2024-10-23"/>
    <x v="3"/>
    <n v="149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20"/>
    <x v="5354"/>
    <x v="0"/>
    <x v="1"/>
    <x v="0"/>
    <s v="03.03.10"/>
    <x v="8"/>
    <x v="0"/>
    <x v="4"/>
    <s v="Receitas Da Câmara"/>
    <s v="03.03.10"/>
    <s v="Receitas Da Câmara"/>
    <s v="03.03.10"/>
    <x v="13"/>
    <x v="0"/>
    <x v="3"/>
    <x v="3"/>
    <x v="0"/>
    <x v="0"/>
    <x v="2"/>
    <x v="0"/>
    <x v="8"/>
    <s v="2024-10-23"/>
    <x v="3"/>
    <n v="3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601"/>
    <x v="5355"/>
    <x v="0"/>
    <x v="1"/>
    <x v="0"/>
    <s v="03.03.10"/>
    <x v="8"/>
    <x v="0"/>
    <x v="4"/>
    <s v="Receitas Da Câmara"/>
    <s v="03.03.10"/>
    <s v="Receitas Da Câmara"/>
    <s v="03.03.10"/>
    <x v="18"/>
    <x v="0"/>
    <x v="0"/>
    <x v="0"/>
    <x v="0"/>
    <x v="0"/>
    <x v="2"/>
    <x v="0"/>
    <x v="8"/>
    <s v="2024-10-23"/>
    <x v="3"/>
    <n v="960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5356"/>
    <x v="0"/>
    <x v="1"/>
    <x v="0"/>
    <s v="03.03.10"/>
    <x v="8"/>
    <x v="0"/>
    <x v="4"/>
    <s v="Receitas Da Câmara"/>
    <s v="03.03.10"/>
    <s v="Receitas Da Câmara"/>
    <s v="03.03.10"/>
    <x v="11"/>
    <x v="0"/>
    <x v="0"/>
    <x v="5"/>
    <x v="0"/>
    <x v="0"/>
    <x v="2"/>
    <x v="0"/>
    <x v="8"/>
    <s v="2024-10-23"/>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5357"/>
    <x v="0"/>
    <x v="1"/>
    <x v="0"/>
    <s v="03.03.10"/>
    <x v="8"/>
    <x v="0"/>
    <x v="4"/>
    <s v="Receitas Da Câmara"/>
    <s v="03.03.10"/>
    <s v="Receitas Da Câmara"/>
    <s v="03.03.10"/>
    <x v="42"/>
    <x v="0"/>
    <x v="3"/>
    <x v="3"/>
    <x v="0"/>
    <x v="0"/>
    <x v="2"/>
    <x v="0"/>
    <x v="8"/>
    <s v="2024-10-23"/>
    <x v="3"/>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25"/>
    <x v="5358"/>
    <x v="0"/>
    <x v="1"/>
    <x v="0"/>
    <s v="03.03.10"/>
    <x v="8"/>
    <x v="0"/>
    <x v="4"/>
    <s v="Receitas Da Câmara"/>
    <s v="03.03.10"/>
    <s v="Receitas Da Câmara"/>
    <s v="03.03.10"/>
    <x v="12"/>
    <x v="0"/>
    <x v="3"/>
    <x v="3"/>
    <x v="0"/>
    <x v="0"/>
    <x v="2"/>
    <x v="0"/>
    <x v="8"/>
    <s v="2024-10-25"/>
    <x v="3"/>
    <n v="6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40"/>
    <x v="5359"/>
    <x v="0"/>
    <x v="1"/>
    <x v="0"/>
    <s v="03.03.10"/>
    <x v="8"/>
    <x v="0"/>
    <x v="4"/>
    <s v="Receitas Da Câmara"/>
    <s v="03.03.10"/>
    <s v="Receitas Da Câmara"/>
    <s v="03.03.10"/>
    <x v="13"/>
    <x v="0"/>
    <x v="3"/>
    <x v="3"/>
    <x v="0"/>
    <x v="0"/>
    <x v="2"/>
    <x v="0"/>
    <x v="8"/>
    <s v="2024-10-25"/>
    <x v="3"/>
    <n v="25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5360"/>
    <x v="0"/>
    <x v="1"/>
    <x v="0"/>
    <s v="03.03.10"/>
    <x v="8"/>
    <x v="0"/>
    <x v="4"/>
    <s v="Receitas Da Câmara"/>
    <s v="03.03.10"/>
    <s v="Receitas Da Câmara"/>
    <s v="03.03.10"/>
    <x v="42"/>
    <x v="0"/>
    <x v="3"/>
    <x v="3"/>
    <x v="0"/>
    <x v="0"/>
    <x v="2"/>
    <x v="0"/>
    <x v="8"/>
    <s v="2024-10-25"/>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53"/>
    <x v="5361"/>
    <x v="0"/>
    <x v="1"/>
    <x v="0"/>
    <s v="03.03.10"/>
    <x v="8"/>
    <x v="0"/>
    <x v="4"/>
    <s v="Receitas Da Câmara"/>
    <s v="03.03.10"/>
    <s v="Receitas Da Câmara"/>
    <s v="03.03.10"/>
    <x v="18"/>
    <x v="0"/>
    <x v="0"/>
    <x v="0"/>
    <x v="0"/>
    <x v="0"/>
    <x v="2"/>
    <x v="0"/>
    <x v="8"/>
    <s v="2024-10-25"/>
    <x v="3"/>
    <n v="111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5362"/>
    <x v="0"/>
    <x v="1"/>
    <x v="0"/>
    <s v="03.03.10"/>
    <x v="8"/>
    <x v="0"/>
    <x v="4"/>
    <s v="Receitas Da Câmara"/>
    <s v="03.03.10"/>
    <s v="Receitas Da Câmara"/>
    <s v="03.03.10"/>
    <x v="19"/>
    <x v="0"/>
    <x v="3"/>
    <x v="6"/>
    <x v="0"/>
    <x v="0"/>
    <x v="2"/>
    <x v="0"/>
    <x v="8"/>
    <s v="2024-10-25"/>
    <x v="3"/>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5363"/>
    <x v="0"/>
    <x v="1"/>
    <x v="0"/>
    <s v="03.03.10"/>
    <x v="8"/>
    <x v="0"/>
    <x v="4"/>
    <s v="Receitas Da Câmara"/>
    <s v="03.03.10"/>
    <s v="Receitas Da Câmara"/>
    <s v="03.03.10"/>
    <x v="20"/>
    <x v="0"/>
    <x v="3"/>
    <x v="3"/>
    <x v="0"/>
    <x v="0"/>
    <x v="2"/>
    <x v="0"/>
    <x v="8"/>
    <s v="2024-10-25"/>
    <x v="3"/>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5364"/>
    <x v="0"/>
    <x v="1"/>
    <x v="0"/>
    <s v="03.03.10"/>
    <x v="8"/>
    <x v="0"/>
    <x v="4"/>
    <s v="Receitas Da Câmara"/>
    <s v="03.03.10"/>
    <s v="Receitas Da Câmara"/>
    <s v="03.03.10"/>
    <x v="11"/>
    <x v="0"/>
    <x v="0"/>
    <x v="5"/>
    <x v="0"/>
    <x v="0"/>
    <x v="2"/>
    <x v="0"/>
    <x v="8"/>
    <s v="2024-10-25"/>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90"/>
    <x v="5365"/>
    <x v="0"/>
    <x v="1"/>
    <x v="0"/>
    <s v="03.03.10"/>
    <x v="8"/>
    <x v="0"/>
    <x v="4"/>
    <s v="Receitas Da Câmara"/>
    <s v="03.03.10"/>
    <s v="Receitas Da Câmara"/>
    <s v="03.03.10"/>
    <x v="17"/>
    <x v="0"/>
    <x v="3"/>
    <x v="3"/>
    <x v="0"/>
    <x v="0"/>
    <x v="2"/>
    <x v="0"/>
    <x v="8"/>
    <s v="2024-10-25"/>
    <x v="3"/>
    <n v="21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5366"/>
    <x v="0"/>
    <x v="1"/>
    <x v="0"/>
    <s v="03.03.10"/>
    <x v="8"/>
    <x v="0"/>
    <x v="4"/>
    <s v="Receitas Da Câmara"/>
    <s v="03.03.10"/>
    <s v="Receitas Da Câmara"/>
    <s v="03.03.10"/>
    <x v="6"/>
    <x v="0"/>
    <x v="3"/>
    <x v="3"/>
    <x v="0"/>
    <x v="0"/>
    <x v="2"/>
    <x v="0"/>
    <x v="8"/>
    <s v="2024-10-25"/>
    <x v="3"/>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5367"/>
    <x v="0"/>
    <x v="1"/>
    <x v="0"/>
    <s v="03.03.10"/>
    <x v="8"/>
    <x v="0"/>
    <x v="4"/>
    <s v="Receitas Da Câmara"/>
    <s v="03.03.10"/>
    <s v="Receitas Da Câmara"/>
    <s v="03.03.10"/>
    <x v="8"/>
    <x v="0"/>
    <x v="3"/>
    <x v="3"/>
    <x v="0"/>
    <x v="0"/>
    <x v="2"/>
    <x v="0"/>
    <x v="8"/>
    <s v="2024-10-25"/>
    <x v="3"/>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
    <x v="5368"/>
    <x v="0"/>
    <x v="1"/>
    <x v="0"/>
    <s v="03.03.10"/>
    <x v="8"/>
    <x v="0"/>
    <x v="4"/>
    <s v="Receitas Da Câmara"/>
    <s v="03.03.10"/>
    <s v="Receitas Da Câmara"/>
    <s v="03.03.10"/>
    <x v="21"/>
    <x v="0"/>
    <x v="3"/>
    <x v="3"/>
    <x v="0"/>
    <x v="0"/>
    <x v="2"/>
    <x v="0"/>
    <x v="8"/>
    <s v="2024-10-25"/>
    <x v="3"/>
    <n v="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60"/>
    <x v="5369"/>
    <x v="0"/>
    <x v="1"/>
    <x v="0"/>
    <s v="03.03.10"/>
    <x v="8"/>
    <x v="0"/>
    <x v="4"/>
    <s v="Receitas Da Câmara"/>
    <s v="03.03.10"/>
    <s v="Receitas Da Câmara"/>
    <s v="03.03.10"/>
    <x v="10"/>
    <x v="0"/>
    <x v="3"/>
    <x v="3"/>
    <x v="0"/>
    <x v="0"/>
    <x v="2"/>
    <x v="0"/>
    <x v="8"/>
    <s v="2024-10-25"/>
    <x v="3"/>
    <n v="48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5370"/>
    <x v="0"/>
    <x v="1"/>
    <x v="0"/>
    <s v="03.03.10"/>
    <x v="8"/>
    <x v="0"/>
    <x v="4"/>
    <s v="Receitas Da Câmara"/>
    <s v="03.03.10"/>
    <s v="Receitas Da Câmara"/>
    <s v="03.03.10"/>
    <x v="9"/>
    <x v="0"/>
    <x v="3"/>
    <x v="3"/>
    <x v="0"/>
    <x v="0"/>
    <x v="2"/>
    <x v="0"/>
    <x v="8"/>
    <s v="2024-10-30"/>
    <x v="3"/>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0"/>
    <x v="5371"/>
    <x v="0"/>
    <x v="1"/>
    <x v="0"/>
    <s v="03.03.10"/>
    <x v="8"/>
    <x v="0"/>
    <x v="4"/>
    <s v="Receitas Da Câmara"/>
    <s v="03.03.10"/>
    <s v="Receitas Da Câmara"/>
    <s v="03.03.10"/>
    <x v="8"/>
    <x v="0"/>
    <x v="3"/>
    <x v="3"/>
    <x v="0"/>
    <x v="0"/>
    <x v="2"/>
    <x v="0"/>
    <x v="8"/>
    <s v="2024-10-30"/>
    <x v="3"/>
    <n v="2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80"/>
    <x v="5372"/>
    <x v="0"/>
    <x v="1"/>
    <x v="0"/>
    <s v="03.03.10"/>
    <x v="8"/>
    <x v="0"/>
    <x v="4"/>
    <s v="Receitas Da Câmara"/>
    <s v="03.03.10"/>
    <s v="Receitas Da Câmara"/>
    <s v="03.03.10"/>
    <x v="6"/>
    <x v="0"/>
    <x v="3"/>
    <x v="3"/>
    <x v="0"/>
    <x v="0"/>
    <x v="2"/>
    <x v="0"/>
    <x v="8"/>
    <s v="2024-10-30"/>
    <x v="3"/>
    <n v="37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00"/>
    <x v="5373"/>
    <x v="0"/>
    <x v="1"/>
    <x v="0"/>
    <s v="03.03.10"/>
    <x v="8"/>
    <x v="0"/>
    <x v="4"/>
    <s v="Receitas Da Câmara"/>
    <s v="03.03.10"/>
    <s v="Receitas Da Câmara"/>
    <s v="03.03.10"/>
    <x v="11"/>
    <x v="0"/>
    <x v="0"/>
    <x v="5"/>
    <x v="0"/>
    <x v="0"/>
    <x v="2"/>
    <x v="0"/>
    <x v="8"/>
    <s v="2024-10-30"/>
    <x v="3"/>
    <n v="3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0"/>
    <x v="5374"/>
    <x v="0"/>
    <x v="1"/>
    <x v="0"/>
    <s v="03.03.10"/>
    <x v="8"/>
    <x v="0"/>
    <x v="4"/>
    <s v="Receitas Da Câmara"/>
    <s v="03.03.10"/>
    <s v="Receitas Da Câmara"/>
    <s v="03.03.10"/>
    <x v="42"/>
    <x v="0"/>
    <x v="3"/>
    <x v="3"/>
    <x v="0"/>
    <x v="0"/>
    <x v="2"/>
    <x v="0"/>
    <x v="8"/>
    <s v="2024-10-30"/>
    <x v="3"/>
    <n v="4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764"/>
    <x v="5375"/>
    <x v="0"/>
    <x v="1"/>
    <x v="0"/>
    <s v="03.03.10"/>
    <x v="8"/>
    <x v="0"/>
    <x v="4"/>
    <s v="Receitas Da Câmara"/>
    <s v="03.03.10"/>
    <s v="Receitas Da Câmara"/>
    <s v="03.03.10"/>
    <x v="18"/>
    <x v="0"/>
    <x v="0"/>
    <x v="0"/>
    <x v="0"/>
    <x v="0"/>
    <x v="2"/>
    <x v="0"/>
    <x v="8"/>
    <s v="2024-10-30"/>
    <x v="3"/>
    <n v="1676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5376"/>
    <x v="0"/>
    <x v="1"/>
    <x v="0"/>
    <s v="03.03.10"/>
    <x v="8"/>
    <x v="0"/>
    <x v="4"/>
    <s v="Receitas Da Câmara"/>
    <s v="03.03.10"/>
    <s v="Receitas Da Câmara"/>
    <s v="03.03.10"/>
    <x v="10"/>
    <x v="0"/>
    <x v="3"/>
    <x v="3"/>
    <x v="0"/>
    <x v="0"/>
    <x v="2"/>
    <x v="0"/>
    <x v="8"/>
    <s v="2024-10-30"/>
    <x v="3"/>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100"/>
    <x v="5377"/>
    <x v="0"/>
    <x v="1"/>
    <x v="0"/>
    <s v="03.03.10"/>
    <x v="8"/>
    <x v="0"/>
    <x v="4"/>
    <s v="Receitas Da Câmara"/>
    <s v="03.03.10"/>
    <s v="Receitas Da Câmara"/>
    <s v="03.03.10"/>
    <x v="12"/>
    <x v="0"/>
    <x v="3"/>
    <x v="3"/>
    <x v="0"/>
    <x v="0"/>
    <x v="2"/>
    <x v="0"/>
    <x v="8"/>
    <s v="2024-10-30"/>
    <x v="3"/>
    <n v="17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
    <x v="5378"/>
    <x v="0"/>
    <x v="1"/>
    <x v="0"/>
    <s v="03.03.10"/>
    <x v="8"/>
    <x v="0"/>
    <x v="4"/>
    <s v="Receitas Da Câmara"/>
    <s v="03.03.10"/>
    <s v="Receitas Da Câmara"/>
    <s v="03.03.10"/>
    <x v="21"/>
    <x v="0"/>
    <x v="3"/>
    <x v="3"/>
    <x v="0"/>
    <x v="0"/>
    <x v="2"/>
    <x v="0"/>
    <x v="8"/>
    <s v="2024-10-30"/>
    <x v="3"/>
    <n v="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60"/>
    <x v="5379"/>
    <x v="0"/>
    <x v="1"/>
    <x v="0"/>
    <s v="03.03.10"/>
    <x v="8"/>
    <x v="0"/>
    <x v="4"/>
    <s v="Receitas Da Câmara"/>
    <s v="03.03.10"/>
    <s v="Receitas Da Câmara"/>
    <s v="03.03.10"/>
    <x v="13"/>
    <x v="0"/>
    <x v="3"/>
    <x v="3"/>
    <x v="0"/>
    <x v="0"/>
    <x v="2"/>
    <x v="0"/>
    <x v="8"/>
    <s v="2024-10-30"/>
    <x v="3"/>
    <n v="2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00"/>
    <x v="5380"/>
    <x v="0"/>
    <x v="1"/>
    <x v="0"/>
    <s v="03.03.10"/>
    <x v="8"/>
    <x v="0"/>
    <x v="4"/>
    <s v="Receitas Da Câmara"/>
    <s v="03.03.10"/>
    <s v="Receitas Da Câmara"/>
    <s v="03.03.10"/>
    <x v="24"/>
    <x v="0"/>
    <x v="3"/>
    <x v="6"/>
    <x v="0"/>
    <x v="0"/>
    <x v="2"/>
    <x v="0"/>
    <x v="8"/>
    <s v="2024-10-30"/>
    <x v="3"/>
    <n v="1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5381"/>
    <x v="0"/>
    <x v="1"/>
    <x v="0"/>
    <s v="03.03.10"/>
    <x v="8"/>
    <x v="0"/>
    <x v="4"/>
    <s v="Receitas Da Câmara"/>
    <s v="03.03.10"/>
    <s v="Receitas Da Câmara"/>
    <s v="03.03.10"/>
    <x v="17"/>
    <x v="0"/>
    <x v="3"/>
    <x v="3"/>
    <x v="0"/>
    <x v="0"/>
    <x v="2"/>
    <x v="0"/>
    <x v="8"/>
    <s v="2024-10-30"/>
    <x v="3"/>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5382"/>
    <x v="0"/>
    <x v="0"/>
    <x v="0"/>
    <s v="01.25.05.09"/>
    <x v="26"/>
    <x v="3"/>
    <x v="3"/>
    <s v="Saúde"/>
    <s v="01.25.05"/>
    <s v="Saúde"/>
    <s v="01.25.05"/>
    <x v="7"/>
    <x v="0"/>
    <x v="4"/>
    <x v="4"/>
    <x v="0"/>
    <x v="1"/>
    <x v="0"/>
    <x v="0"/>
    <x v="11"/>
    <s v="2024-12-27"/>
    <x v="3"/>
    <n v="1000"/>
    <x v="0"/>
    <m/>
    <x v="0"/>
    <m/>
    <x v="280"/>
    <n v="100475975"/>
    <x v="0"/>
    <x v="0"/>
    <s v="Apoio a Consultas de Especialidade e Medicamentos"/>
    <s v="ORI"/>
    <x v="0"/>
    <s v="ACE"/>
    <x v="0"/>
    <x v="0"/>
    <x v="0"/>
    <x v="0"/>
    <x v="0"/>
    <x v="0"/>
    <x v="0"/>
    <x v="0"/>
    <x v="0"/>
    <x v="0"/>
    <x v="0"/>
    <s v="Apoio a Consultas de Especialidade e Medicamentos"/>
    <x v="0"/>
    <x v="0"/>
    <x v="0"/>
    <x v="0"/>
    <x v="1"/>
    <x v="0"/>
    <x v="0"/>
    <x v="0"/>
    <x v="0"/>
    <x v="0"/>
    <x v="0"/>
    <x v="0"/>
    <s v="Apoio a favor da senhora Arcângela Mendes Furtado, para pagamento transporte a fim de realizar hemodiálise no hospital da Praia, conforme anexo."/>
  </r>
  <r>
    <x v="0"/>
    <n v="0"/>
    <n v="0"/>
    <n v="0"/>
    <n v="97360"/>
    <x v="5383"/>
    <x v="0"/>
    <x v="0"/>
    <x v="0"/>
    <s v="03.16.15"/>
    <x v="0"/>
    <x v="0"/>
    <x v="0"/>
    <s v="Direção Financeira"/>
    <s v="03.16.15"/>
    <s v="Direção Financeira"/>
    <s v="03.16.15"/>
    <x v="41"/>
    <x v="0"/>
    <x v="0"/>
    <x v="1"/>
    <x v="0"/>
    <x v="0"/>
    <x v="0"/>
    <x v="0"/>
    <x v="11"/>
    <s v="2024-12-27"/>
    <x v="3"/>
    <n v="97360"/>
    <x v="0"/>
    <m/>
    <x v="0"/>
    <m/>
    <x v="97"/>
    <n v="100479452"/>
    <x v="0"/>
    <x v="0"/>
    <s v="Direção Financeira"/>
    <s v="ORI"/>
    <x v="0"/>
    <m/>
    <x v="0"/>
    <x v="0"/>
    <x v="0"/>
    <x v="0"/>
    <x v="0"/>
    <x v="0"/>
    <x v="0"/>
    <x v="0"/>
    <x v="0"/>
    <x v="0"/>
    <x v="0"/>
    <s v="Direção Financeira"/>
    <x v="0"/>
    <x v="0"/>
    <x v="0"/>
    <x v="0"/>
    <x v="0"/>
    <x v="0"/>
    <x v="0"/>
    <x v="0"/>
    <x v="0"/>
    <x v="0"/>
    <x v="0"/>
    <x v="0"/>
    <s v="Pagamento referente a serviços de troca de pneus, colagem de pneus, troca de pastilha, serviço de lavagem e manutenção das viaturas da Câmara, conforme anexo."/>
  </r>
  <r>
    <x v="0"/>
    <n v="0"/>
    <n v="0"/>
    <n v="0"/>
    <n v="123924"/>
    <x v="5384"/>
    <x v="0"/>
    <x v="0"/>
    <x v="0"/>
    <s v="03.16.15"/>
    <x v="0"/>
    <x v="0"/>
    <x v="0"/>
    <s v="Direção Financeira"/>
    <s v="03.16.15"/>
    <s v="Direção Financeira"/>
    <s v="03.16.15"/>
    <x v="43"/>
    <x v="0"/>
    <x v="0"/>
    <x v="1"/>
    <x v="0"/>
    <x v="0"/>
    <x v="0"/>
    <x v="0"/>
    <x v="2"/>
    <s v="2024-02-29"/>
    <x v="0"/>
    <n v="123924"/>
    <x v="0"/>
    <m/>
    <x v="0"/>
    <m/>
    <x v="6"/>
    <n v="100474914"/>
    <x v="0"/>
    <x v="0"/>
    <s v="Direção Financeira"/>
    <s v="ORI"/>
    <x v="0"/>
    <m/>
    <x v="0"/>
    <x v="0"/>
    <x v="0"/>
    <x v="0"/>
    <x v="0"/>
    <x v="0"/>
    <x v="0"/>
    <x v="0"/>
    <x v="0"/>
    <x v="0"/>
    <x v="0"/>
    <s v="Direção Financeira"/>
    <x v="0"/>
    <x v="0"/>
    <x v="0"/>
    <x v="0"/>
    <x v="0"/>
    <x v="0"/>
    <x v="0"/>
    <x v="1"/>
    <x v="0"/>
    <x v="0"/>
    <x v="0"/>
    <x v="0"/>
    <s v=" Despesas bancarias referente ao mês de Fevereiro de 2024.   "/>
  </r>
  <r>
    <x v="0"/>
    <n v="0"/>
    <n v="0"/>
    <n v="0"/>
    <n v="1216403"/>
    <x v="5385"/>
    <x v="0"/>
    <x v="0"/>
    <x v="0"/>
    <s v="03.16.15"/>
    <x v="0"/>
    <x v="0"/>
    <x v="0"/>
    <s v="Direção Financeira"/>
    <s v="03.16.15"/>
    <s v="Direção Financeira"/>
    <s v="03.16.15"/>
    <x v="54"/>
    <x v="0"/>
    <x v="0"/>
    <x v="0"/>
    <x v="0"/>
    <x v="0"/>
    <x v="0"/>
    <x v="0"/>
    <x v="2"/>
    <s v="2024-02-29"/>
    <x v="0"/>
    <n v="1216403"/>
    <x v="0"/>
    <m/>
    <x v="0"/>
    <m/>
    <x v="6"/>
    <n v="100474914"/>
    <x v="0"/>
    <x v="0"/>
    <s v="Direção Financeira"/>
    <s v="ORI"/>
    <x v="0"/>
    <m/>
    <x v="0"/>
    <x v="0"/>
    <x v="0"/>
    <x v="0"/>
    <x v="0"/>
    <x v="0"/>
    <x v="0"/>
    <x v="0"/>
    <x v="0"/>
    <x v="0"/>
    <x v="0"/>
    <s v="Direção Financeira"/>
    <x v="0"/>
    <x v="0"/>
    <x v="0"/>
    <x v="0"/>
    <x v="0"/>
    <x v="0"/>
    <x v="0"/>
    <x v="1"/>
    <x v="0"/>
    <x v="0"/>
    <x v="0"/>
    <x v="0"/>
    <s v=" Despesas com Juros referente ao mês de Fevereiro de 2024.   "/>
  </r>
  <r>
    <x v="1"/>
    <n v="0"/>
    <n v="0"/>
    <n v="0"/>
    <n v="85380"/>
    <x v="5386"/>
    <x v="0"/>
    <x v="0"/>
    <x v="0"/>
    <s v="01.27.06.72"/>
    <x v="32"/>
    <x v="1"/>
    <x v="1"/>
    <s v="Requalificação Urbana e habitação"/>
    <s v="01.27.06"/>
    <s v="Requalificação Urbana e habitação"/>
    <s v="01.27.06"/>
    <x v="1"/>
    <x v="0"/>
    <x v="0"/>
    <x v="0"/>
    <x v="0"/>
    <x v="1"/>
    <x v="1"/>
    <x v="0"/>
    <x v="6"/>
    <s v="2024-04-01"/>
    <x v="1"/>
    <n v="85380"/>
    <x v="0"/>
    <m/>
    <x v="0"/>
    <m/>
    <x v="102"/>
    <n v="100475220"/>
    <x v="0"/>
    <x v="0"/>
    <s v="Manutenção e Reabilitação de Edificios Municipais"/>
    <s v="ORI"/>
    <x v="0"/>
    <m/>
    <x v="0"/>
    <x v="0"/>
    <x v="0"/>
    <x v="0"/>
    <x v="0"/>
    <x v="0"/>
    <x v="0"/>
    <x v="0"/>
    <x v="0"/>
    <x v="0"/>
    <x v="0"/>
    <s v="Manutenção e Reabilitação de Edificios Municipais"/>
    <x v="0"/>
    <x v="0"/>
    <x v="0"/>
    <x v="0"/>
    <x v="1"/>
    <x v="0"/>
    <x v="0"/>
    <x v="0"/>
    <x v="0"/>
    <x v="0"/>
    <x v="0"/>
    <x v="0"/>
    <s v="Pagamento a favor da Drogaria Tchukbest Holdings, para a aquisição de matérias para a manutenção do Estado Municipal de Veneza e manutenção de casa de banho dos Pacos do Concelho e aquisição de matérias para a colocação de numeração policial, conforme anexo. "/>
  </r>
  <r>
    <x v="0"/>
    <n v="0"/>
    <n v="0"/>
    <n v="0"/>
    <n v="6900"/>
    <x v="5387"/>
    <x v="0"/>
    <x v="0"/>
    <x v="0"/>
    <s v="03.16.15"/>
    <x v="0"/>
    <x v="0"/>
    <x v="0"/>
    <s v="Direção Financeira"/>
    <s v="03.16.15"/>
    <s v="Direção Financeira"/>
    <s v="03.16.15"/>
    <x v="0"/>
    <x v="0"/>
    <x v="0"/>
    <x v="0"/>
    <x v="0"/>
    <x v="0"/>
    <x v="0"/>
    <x v="0"/>
    <x v="8"/>
    <s v="2024-10-16"/>
    <x v="3"/>
    <n v="6900"/>
    <x v="0"/>
    <m/>
    <x v="0"/>
    <m/>
    <x v="72"/>
    <n v="100393611"/>
    <x v="0"/>
    <x v="0"/>
    <s v="Direção Financeira"/>
    <s v="ORI"/>
    <x v="0"/>
    <m/>
    <x v="0"/>
    <x v="0"/>
    <x v="0"/>
    <x v="0"/>
    <x v="0"/>
    <x v="0"/>
    <x v="0"/>
    <x v="0"/>
    <x v="0"/>
    <x v="0"/>
    <x v="0"/>
    <s v="Direção Financeira"/>
    <x v="0"/>
    <x v="0"/>
    <x v="0"/>
    <x v="0"/>
    <x v="0"/>
    <x v="0"/>
    <x v="0"/>
    <x v="0"/>
    <x v="0"/>
    <x v="0"/>
    <x v="0"/>
    <x v="0"/>
    <s v="Pagamento a favor de Casa Guga Comercio, para a aquisição de jogo de calço travão para viatura ST-94-Ol afeto aos serviços da CMSM, conforme anexo. "/>
  </r>
  <r>
    <x v="0"/>
    <n v="0"/>
    <n v="0"/>
    <n v="0"/>
    <n v="18000"/>
    <x v="5388"/>
    <x v="0"/>
    <x v="0"/>
    <x v="0"/>
    <s v="03.16.15"/>
    <x v="0"/>
    <x v="0"/>
    <x v="0"/>
    <s v="Direção Financeira"/>
    <s v="03.16.15"/>
    <s v="Direção Financeira"/>
    <s v="03.16.15"/>
    <x v="53"/>
    <x v="0"/>
    <x v="0"/>
    <x v="0"/>
    <x v="0"/>
    <x v="0"/>
    <x v="0"/>
    <x v="0"/>
    <x v="10"/>
    <s v="2024-11-15"/>
    <x v="3"/>
    <n v="18000"/>
    <x v="0"/>
    <m/>
    <x v="0"/>
    <m/>
    <x v="373"/>
    <n v="100479699"/>
    <x v="0"/>
    <x v="0"/>
    <s v="Direção Financeira"/>
    <s v="ORI"/>
    <x v="0"/>
    <m/>
    <x v="0"/>
    <x v="0"/>
    <x v="0"/>
    <x v="0"/>
    <x v="0"/>
    <x v="0"/>
    <x v="0"/>
    <x v="0"/>
    <x v="0"/>
    <x v="0"/>
    <x v="0"/>
    <s v="Direção Financeira"/>
    <x v="0"/>
    <x v="0"/>
    <x v="0"/>
    <x v="0"/>
    <x v="0"/>
    <x v="0"/>
    <x v="0"/>
    <x v="0"/>
    <x v="0"/>
    <x v="0"/>
    <x v="0"/>
    <x v="0"/>
    <s v="Pagamento a favor de Matercent Comércio, para a aquisição de 60 lâmpada led para a iluminação publica das praças em Achada do Monte e Achada Bolanha, conforme anexo. "/>
  </r>
  <r>
    <x v="0"/>
    <n v="0"/>
    <n v="0"/>
    <n v="0"/>
    <n v="58500"/>
    <x v="5389"/>
    <x v="0"/>
    <x v="0"/>
    <x v="0"/>
    <s v="01.25.03.12"/>
    <x v="6"/>
    <x v="3"/>
    <x v="3"/>
    <s v="Emprego e Formação profissional"/>
    <s v="01.25.03"/>
    <s v="Emprego e Formação profissional"/>
    <s v="01.25.03"/>
    <x v="4"/>
    <x v="0"/>
    <x v="2"/>
    <x v="2"/>
    <x v="0"/>
    <x v="1"/>
    <x v="0"/>
    <x v="0"/>
    <x v="0"/>
    <s v="2024-01-03"/>
    <x v="0"/>
    <n v="58500"/>
    <x v="0"/>
    <m/>
    <x v="0"/>
    <m/>
    <x v="44"/>
    <n v="100479230"/>
    <x v="0"/>
    <x v="0"/>
    <s v="Estágios Profissionais e Promoção de Emprego"/>
    <s v="ORI"/>
    <x v="0"/>
    <m/>
    <x v="0"/>
    <x v="0"/>
    <x v="0"/>
    <x v="0"/>
    <x v="0"/>
    <x v="0"/>
    <x v="0"/>
    <x v="0"/>
    <x v="0"/>
    <x v="0"/>
    <x v="0"/>
    <s v="Estágios Profissionais e Promoção de Emprego"/>
    <x v="0"/>
    <x v="0"/>
    <x v="0"/>
    <x v="0"/>
    <x v="1"/>
    <x v="0"/>
    <x v="0"/>
    <x v="0"/>
    <x v="0"/>
    <x v="0"/>
    <x v="0"/>
    <x v="0"/>
    <s v="Pagamento a favor da Escola Condução São Miguel, referente comparticipação para pagamento de exame e da carta do condução dos seguintes jovens em anexo."/>
  </r>
  <r>
    <x v="0"/>
    <n v="0"/>
    <n v="0"/>
    <n v="0"/>
    <n v="318"/>
    <x v="5390"/>
    <x v="0"/>
    <x v="0"/>
    <x v="0"/>
    <s v="03.16.24"/>
    <x v="31"/>
    <x v="0"/>
    <x v="0"/>
    <s v="Direcao da Familia, Inclusão, Género e Saúde"/>
    <s v="03.16.24"/>
    <s v="Direcao da Familia, Inclusão, Género e Saúde"/>
    <s v="03.16.24"/>
    <x v="28"/>
    <x v="0"/>
    <x v="0"/>
    <x v="0"/>
    <x v="0"/>
    <x v="0"/>
    <x v="0"/>
    <x v="0"/>
    <x v="1"/>
    <s v="2024-03-21"/>
    <x v="0"/>
    <n v="318"/>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3-2024"/>
  </r>
  <r>
    <x v="0"/>
    <n v="0"/>
    <n v="0"/>
    <n v="0"/>
    <n v="10576"/>
    <x v="5390"/>
    <x v="0"/>
    <x v="0"/>
    <x v="0"/>
    <s v="03.16.24"/>
    <x v="31"/>
    <x v="0"/>
    <x v="0"/>
    <s v="Direcao da Familia, Inclusão, Género e Saúde"/>
    <s v="03.16.24"/>
    <s v="Direcao da Familia, Inclusão, Género e Saúde"/>
    <s v="03.16.24"/>
    <x v="30"/>
    <x v="0"/>
    <x v="0"/>
    <x v="0"/>
    <x v="1"/>
    <x v="0"/>
    <x v="0"/>
    <x v="0"/>
    <x v="1"/>
    <s v="2024-03-21"/>
    <x v="0"/>
    <n v="10576"/>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3-2024"/>
  </r>
  <r>
    <x v="0"/>
    <n v="0"/>
    <n v="0"/>
    <n v="0"/>
    <n v="12488"/>
    <x v="5390"/>
    <x v="0"/>
    <x v="0"/>
    <x v="0"/>
    <s v="03.16.24"/>
    <x v="31"/>
    <x v="0"/>
    <x v="0"/>
    <s v="Direcao da Familia, Inclusão, Género e Saúde"/>
    <s v="03.16.24"/>
    <s v="Direcao da Familia, Inclusão, Género e Saúde"/>
    <s v="03.16.24"/>
    <x v="48"/>
    <x v="0"/>
    <x v="0"/>
    <x v="0"/>
    <x v="1"/>
    <x v="0"/>
    <x v="0"/>
    <x v="0"/>
    <x v="1"/>
    <s v="2024-03-21"/>
    <x v="0"/>
    <n v="12488"/>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3-2024"/>
  </r>
  <r>
    <x v="0"/>
    <n v="0"/>
    <n v="0"/>
    <n v="0"/>
    <n v="9"/>
    <x v="5391"/>
    <x v="0"/>
    <x v="0"/>
    <x v="0"/>
    <s v="03.16.23"/>
    <x v="14"/>
    <x v="0"/>
    <x v="0"/>
    <s v="Direção da Educação, Formação Profissional, Emprego"/>
    <s v="03.16.23"/>
    <s v="Direção da Educação, Formação Profissional, Emprego"/>
    <s v="03.16.23"/>
    <x v="29"/>
    <x v="0"/>
    <x v="0"/>
    <x v="0"/>
    <x v="0"/>
    <x v="0"/>
    <x v="0"/>
    <x v="0"/>
    <x v="1"/>
    <s v="2024-03-21"/>
    <x v="0"/>
    <n v="9"/>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03-2024"/>
  </r>
  <r>
    <x v="0"/>
    <n v="0"/>
    <n v="0"/>
    <n v="0"/>
    <n v="5880"/>
    <x v="5391"/>
    <x v="0"/>
    <x v="0"/>
    <x v="0"/>
    <s v="03.16.23"/>
    <x v="14"/>
    <x v="0"/>
    <x v="0"/>
    <s v="Direção da Educação, Formação Profissional, Emprego"/>
    <s v="03.16.23"/>
    <s v="Direção da Educação, Formação Profissional, Emprego"/>
    <s v="03.16.23"/>
    <x v="30"/>
    <x v="0"/>
    <x v="0"/>
    <x v="0"/>
    <x v="1"/>
    <x v="0"/>
    <x v="0"/>
    <x v="0"/>
    <x v="1"/>
    <s v="2024-03-21"/>
    <x v="0"/>
    <n v="5880"/>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03-2024"/>
  </r>
  <r>
    <x v="0"/>
    <n v="0"/>
    <n v="0"/>
    <n v="0"/>
    <n v="6"/>
    <x v="5391"/>
    <x v="0"/>
    <x v="0"/>
    <x v="0"/>
    <s v="03.16.23"/>
    <x v="14"/>
    <x v="0"/>
    <x v="0"/>
    <s v="Direção da Educação, Formação Profissional, Emprego"/>
    <s v="03.16.23"/>
    <s v="Direção da Educação, Formação Profissional, Emprego"/>
    <s v="03.16.23"/>
    <x v="29"/>
    <x v="0"/>
    <x v="0"/>
    <x v="0"/>
    <x v="0"/>
    <x v="0"/>
    <x v="0"/>
    <x v="0"/>
    <x v="1"/>
    <s v="2024-03-21"/>
    <x v="0"/>
    <n v="6"/>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03-2024"/>
  </r>
  <r>
    <x v="0"/>
    <n v="0"/>
    <n v="0"/>
    <n v="0"/>
    <n v="4094"/>
    <x v="5391"/>
    <x v="0"/>
    <x v="0"/>
    <x v="0"/>
    <s v="03.16.23"/>
    <x v="14"/>
    <x v="0"/>
    <x v="0"/>
    <s v="Direção da Educação, Formação Profissional, Emprego"/>
    <s v="03.16.23"/>
    <s v="Direção da Educação, Formação Profissional, Emprego"/>
    <s v="03.16.23"/>
    <x v="30"/>
    <x v="0"/>
    <x v="0"/>
    <x v="0"/>
    <x v="1"/>
    <x v="0"/>
    <x v="0"/>
    <x v="0"/>
    <x v="1"/>
    <s v="2024-03-21"/>
    <x v="0"/>
    <n v="4094"/>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03-2024"/>
  </r>
  <r>
    <x v="0"/>
    <n v="0"/>
    <n v="0"/>
    <n v="0"/>
    <n v="0"/>
    <x v="5391"/>
    <x v="0"/>
    <x v="0"/>
    <x v="0"/>
    <s v="03.16.23"/>
    <x v="14"/>
    <x v="0"/>
    <x v="0"/>
    <s v="Direção da Educação, Formação Profissional, Emprego"/>
    <s v="03.16.23"/>
    <s v="Direção da Educação, Formação Profissional, Emprego"/>
    <s v="03.16.23"/>
    <x v="29"/>
    <x v="0"/>
    <x v="0"/>
    <x v="0"/>
    <x v="0"/>
    <x v="0"/>
    <x v="0"/>
    <x v="0"/>
    <x v="1"/>
    <s v="2024-03-21"/>
    <x v="0"/>
    <n v="0"/>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03-2024"/>
  </r>
  <r>
    <x v="0"/>
    <n v="0"/>
    <n v="0"/>
    <n v="0"/>
    <n v="310"/>
    <x v="5391"/>
    <x v="0"/>
    <x v="0"/>
    <x v="0"/>
    <s v="03.16.23"/>
    <x v="14"/>
    <x v="0"/>
    <x v="0"/>
    <s v="Direção da Educação, Formação Profissional, Emprego"/>
    <s v="03.16.23"/>
    <s v="Direção da Educação, Formação Profissional, Emprego"/>
    <s v="03.16.23"/>
    <x v="30"/>
    <x v="0"/>
    <x v="0"/>
    <x v="0"/>
    <x v="1"/>
    <x v="0"/>
    <x v="0"/>
    <x v="0"/>
    <x v="1"/>
    <s v="2024-03-21"/>
    <x v="0"/>
    <n v="310"/>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03-2024"/>
  </r>
  <r>
    <x v="0"/>
    <n v="0"/>
    <n v="0"/>
    <n v="0"/>
    <n v="143"/>
    <x v="5391"/>
    <x v="0"/>
    <x v="0"/>
    <x v="0"/>
    <s v="03.16.23"/>
    <x v="14"/>
    <x v="0"/>
    <x v="0"/>
    <s v="Direção da Educação, Formação Profissional, Emprego"/>
    <s v="03.16.23"/>
    <s v="Direção da Educação, Formação Profissional, Emprego"/>
    <s v="03.16.23"/>
    <x v="29"/>
    <x v="0"/>
    <x v="0"/>
    <x v="0"/>
    <x v="0"/>
    <x v="0"/>
    <x v="0"/>
    <x v="0"/>
    <x v="1"/>
    <s v="2024-03-21"/>
    <x v="0"/>
    <n v="143"/>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03-2024"/>
  </r>
  <r>
    <x v="0"/>
    <n v="0"/>
    <n v="0"/>
    <n v="0"/>
    <n v="91137"/>
    <x v="5391"/>
    <x v="0"/>
    <x v="0"/>
    <x v="0"/>
    <s v="03.16.23"/>
    <x v="14"/>
    <x v="0"/>
    <x v="0"/>
    <s v="Direção da Educação, Formação Profissional, Emprego"/>
    <s v="03.16.23"/>
    <s v="Direção da Educação, Formação Profissional, Emprego"/>
    <s v="03.16.23"/>
    <x v="30"/>
    <x v="0"/>
    <x v="0"/>
    <x v="0"/>
    <x v="1"/>
    <x v="0"/>
    <x v="0"/>
    <x v="0"/>
    <x v="1"/>
    <s v="2024-03-21"/>
    <x v="0"/>
    <n v="91137"/>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03-2024"/>
  </r>
  <r>
    <x v="0"/>
    <n v="0"/>
    <n v="0"/>
    <n v="0"/>
    <n v="1642"/>
    <x v="5391"/>
    <x v="0"/>
    <x v="0"/>
    <x v="0"/>
    <s v="03.16.23"/>
    <x v="14"/>
    <x v="0"/>
    <x v="0"/>
    <s v="Direção da Educação, Formação Profissional, Emprego"/>
    <s v="03.16.23"/>
    <s v="Direção da Educação, Formação Profissional, Emprego"/>
    <s v="03.16.23"/>
    <x v="29"/>
    <x v="0"/>
    <x v="0"/>
    <x v="0"/>
    <x v="0"/>
    <x v="0"/>
    <x v="0"/>
    <x v="0"/>
    <x v="1"/>
    <s v="2024-03-21"/>
    <x v="0"/>
    <n v="1642"/>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3-2024"/>
  </r>
  <r>
    <x v="0"/>
    <n v="0"/>
    <n v="0"/>
    <n v="0"/>
    <n v="1039579"/>
    <x v="5391"/>
    <x v="0"/>
    <x v="0"/>
    <x v="0"/>
    <s v="03.16.23"/>
    <x v="14"/>
    <x v="0"/>
    <x v="0"/>
    <s v="Direção da Educação, Formação Profissional, Emprego"/>
    <s v="03.16.23"/>
    <s v="Direção da Educação, Formação Profissional, Emprego"/>
    <s v="03.16.23"/>
    <x v="30"/>
    <x v="0"/>
    <x v="0"/>
    <x v="0"/>
    <x v="1"/>
    <x v="0"/>
    <x v="0"/>
    <x v="0"/>
    <x v="1"/>
    <s v="2024-03-21"/>
    <x v="0"/>
    <n v="1039579"/>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3-2024"/>
  </r>
  <r>
    <x v="0"/>
    <n v="0"/>
    <n v="0"/>
    <n v="0"/>
    <n v="5583"/>
    <x v="5390"/>
    <x v="0"/>
    <x v="0"/>
    <x v="0"/>
    <s v="03.16.24"/>
    <x v="31"/>
    <x v="0"/>
    <x v="0"/>
    <s v="Direcao da Familia, Inclusão, Género e Saúde"/>
    <s v="03.16.24"/>
    <s v="Direcao da Familia, Inclusão, Género e Saúde"/>
    <s v="03.16.24"/>
    <x v="28"/>
    <x v="0"/>
    <x v="0"/>
    <x v="0"/>
    <x v="0"/>
    <x v="0"/>
    <x v="0"/>
    <x v="0"/>
    <x v="1"/>
    <s v="2024-03-21"/>
    <x v="0"/>
    <n v="5583"/>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3-2024"/>
  </r>
  <r>
    <x v="0"/>
    <n v="0"/>
    <n v="0"/>
    <n v="0"/>
    <n v="185174"/>
    <x v="5390"/>
    <x v="0"/>
    <x v="0"/>
    <x v="0"/>
    <s v="03.16.24"/>
    <x v="31"/>
    <x v="0"/>
    <x v="0"/>
    <s v="Direcao da Familia, Inclusão, Género e Saúde"/>
    <s v="03.16.24"/>
    <s v="Direcao da Familia, Inclusão, Género e Saúde"/>
    <s v="03.16.24"/>
    <x v="30"/>
    <x v="0"/>
    <x v="0"/>
    <x v="0"/>
    <x v="1"/>
    <x v="0"/>
    <x v="0"/>
    <x v="0"/>
    <x v="1"/>
    <s v="2024-03-21"/>
    <x v="0"/>
    <n v="185174"/>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3-2024"/>
  </r>
  <r>
    <x v="0"/>
    <n v="0"/>
    <n v="0"/>
    <n v="0"/>
    <n v="218622"/>
    <x v="5390"/>
    <x v="0"/>
    <x v="0"/>
    <x v="0"/>
    <s v="03.16.24"/>
    <x v="31"/>
    <x v="0"/>
    <x v="0"/>
    <s v="Direcao da Familia, Inclusão, Género e Saúde"/>
    <s v="03.16.24"/>
    <s v="Direcao da Familia, Inclusão, Género e Saúde"/>
    <s v="03.16.24"/>
    <x v="48"/>
    <x v="0"/>
    <x v="0"/>
    <x v="0"/>
    <x v="1"/>
    <x v="0"/>
    <x v="0"/>
    <x v="0"/>
    <x v="1"/>
    <s v="2024-03-21"/>
    <x v="0"/>
    <n v="218622"/>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3-2024"/>
  </r>
  <r>
    <x v="0"/>
    <n v="0"/>
    <n v="0"/>
    <n v="0"/>
    <n v="5000"/>
    <x v="5392"/>
    <x v="0"/>
    <x v="0"/>
    <x v="0"/>
    <s v="01.25.05.09"/>
    <x v="26"/>
    <x v="3"/>
    <x v="3"/>
    <s v="Saúde"/>
    <s v="01.25.05"/>
    <s v="Saúde"/>
    <s v="01.25.05"/>
    <x v="7"/>
    <x v="0"/>
    <x v="4"/>
    <x v="4"/>
    <x v="0"/>
    <x v="1"/>
    <x v="0"/>
    <x v="0"/>
    <x v="1"/>
    <s v="2024-03-22"/>
    <x v="0"/>
    <n v="5000"/>
    <x v="0"/>
    <m/>
    <x v="0"/>
    <m/>
    <x v="495"/>
    <n v="100390755"/>
    <x v="0"/>
    <x v="0"/>
    <s v="Apoio a Consultas de Especialidade e Medicamentos"/>
    <s v="ORI"/>
    <x v="0"/>
    <s v="ACE"/>
    <x v="0"/>
    <x v="0"/>
    <x v="0"/>
    <x v="0"/>
    <x v="0"/>
    <x v="0"/>
    <x v="0"/>
    <x v="0"/>
    <x v="0"/>
    <x v="0"/>
    <x v="0"/>
    <s v="Apoio a Consultas de Especialidade e Medicamentos"/>
    <x v="0"/>
    <x v="0"/>
    <x v="0"/>
    <x v="0"/>
    <x v="1"/>
    <x v="0"/>
    <x v="0"/>
    <x v="0"/>
    <x v="0"/>
    <x v="0"/>
    <x v="0"/>
    <x v="0"/>
    <s v="Pagamento a favor do Sr. David Inácio landim, para aquisição de medicamentos da filha, conforme anexo."/>
  </r>
  <r>
    <x v="0"/>
    <n v="0"/>
    <n v="0"/>
    <n v="0"/>
    <n v="4380"/>
    <x v="5393"/>
    <x v="0"/>
    <x v="0"/>
    <x v="0"/>
    <s v="01.25.05.09"/>
    <x v="26"/>
    <x v="3"/>
    <x v="3"/>
    <s v="Saúde"/>
    <s v="01.25.05"/>
    <s v="Saúde"/>
    <s v="01.25.05"/>
    <x v="7"/>
    <x v="0"/>
    <x v="4"/>
    <x v="4"/>
    <x v="0"/>
    <x v="1"/>
    <x v="0"/>
    <x v="0"/>
    <x v="1"/>
    <s v="2024-03-25"/>
    <x v="0"/>
    <n v="4380"/>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Pagamento a Farmácia SM referente a aquisição de medicamento a favor do senhor Pedro Mendes Furtado, conforme anexo."/>
  </r>
  <r>
    <x v="0"/>
    <n v="0"/>
    <n v="0"/>
    <n v="0"/>
    <n v="124894"/>
    <x v="5394"/>
    <x v="0"/>
    <x v="0"/>
    <x v="0"/>
    <s v="01.25.01.10"/>
    <x v="33"/>
    <x v="3"/>
    <x v="3"/>
    <s v="Educação"/>
    <s v="01.25.01"/>
    <s v="Educação"/>
    <s v="01.25.01"/>
    <x v="4"/>
    <x v="0"/>
    <x v="2"/>
    <x v="2"/>
    <x v="0"/>
    <x v="1"/>
    <x v="0"/>
    <x v="0"/>
    <x v="6"/>
    <s v="2024-04-01"/>
    <x v="1"/>
    <n v="124894"/>
    <x v="0"/>
    <m/>
    <x v="0"/>
    <m/>
    <x v="138"/>
    <n v="100391760"/>
    <x v="0"/>
    <x v="0"/>
    <s v="Transporte escolar"/>
    <s v="ORI"/>
    <x v="0"/>
    <m/>
    <x v="0"/>
    <x v="0"/>
    <x v="0"/>
    <x v="0"/>
    <x v="0"/>
    <x v="0"/>
    <x v="0"/>
    <x v="0"/>
    <x v="0"/>
    <x v="0"/>
    <x v="0"/>
    <s v="Transporte escolar"/>
    <x v="0"/>
    <x v="0"/>
    <x v="0"/>
    <x v="0"/>
    <x v="1"/>
    <x v="0"/>
    <x v="0"/>
    <x v="0"/>
    <x v="0"/>
    <x v="0"/>
    <x v="0"/>
    <x v="0"/>
    <s v="Pagamento referente a aquisição de vidro para-brisas Coaster 17, 1 farol frente direito vidro painel INF DRT para viatura Coaster ST -35-RT afetos aos transporte escolar, conforme anexo. "/>
  </r>
  <r>
    <x v="1"/>
    <n v="0"/>
    <n v="0"/>
    <n v="0"/>
    <n v="477100"/>
    <x v="5395"/>
    <x v="0"/>
    <x v="0"/>
    <x v="0"/>
    <s v="01.27.06.80"/>
    <x v="1"/>
    <x v="1"/>
    <x v="1"/>
    <s v="Requalificação Urbana e habitação"/>
    <s v="01.27.06"/>
    <s v="Requalificação Urbana e habitação"/>
    <s v="01.27.06"/>
    <x v="1"/>
    <x v="0"/>
    <x v="0"/>
    <x v="0"/>
    <x v="0"/>
    <x v="1"/>
    <x v="1"/>
    <x v="0"/>
    <x v="6"/>
    <s v="2024-04-09"/>
    <x v="1"/>
    <n v="477100"/>
    <x v="0"/>
    <m/>
    <x v="0"/>
    <m/>
    <x v="6"/>
    <n v="100474914"/>
    <x v="0"/>
    <x v="0"/>
    <s v="Requalificação Urbana de Veneza"/>
    <s v="ORI"/>
    <x v="0"/>
    <m/>
    <x v="0"/>
    <x v="0"/>
    <x v="0"/>
    <x v="0"/>
    <x v="0"/>
    <x v="0"/>
    <x v="0"/>
    <x v="0"/>
    <x v="0"/>
    <x v="0"/>
    <x v="0"/>
    <s v="Requalificação Urbana de Veneza"/>
    <x v="0"/>
    <x v="0"/>
    <x v="0"/>
    <x v="0"/>
    <x v="1"/>
    <x v="0"/>
    <x v="0"/>
    <x v="0"/>
    <x v="0"/>
    <x v="0"/>
    <x v="0"/>
    <x v="0"/>
    <s v="Pagamento mão de obra, do pessoal empregue na obra de requalificação urbana de Veneza, conforme folha em anexo."/>
  </r>
  <r>
    <x v="0"/>
    <n v="0"/>
    <n v="0"/>
    <n v="0"/>
    <n v="14663"/>
    <x v="5396"/>
    <x v="0"/>
    <x v="1"/>
    <x v="0"/>
    <s v="80.02.01"/>
    <x v="2"/>
    <x v="2"/>
    <x v="2"/>
    <s v="Retenções Iur"/>
    <s v="80.02.01"/>
    <s v="Retenções Iur"/>
    <s v="80.02.01"/>
    <x v="2"/>
    <x v="0"/>
    <x v="1"/>
    <x v="0"/>
    <x v="1"/>
    <x v="2"/>
    <x v="2"/>
    <x v="0"/>
    <x v="1"/>
    <s v="2024-03-01"/>
    <x v="0"/>
    <n v="14663"/>
    <x v="0"/>
    <m/>
    <x v="0"/>
    <m/>
    <x v="2"/>
    <n v="100474696"/>
    <x v="0"/>
    <x v="0"/>
    <s v="Retenções Iur"/>
    <s v="ORI"/>
    <x v="0"/>
    <s v="RIUR"/>
    <x v="0"/>
    <x v="0"/>
    <x v="0"/>
    <x v="0"/>
    <x v="0"/>
    <x v="0"/>
    <x v="0"/>
    <x v="0"/>
    <x v="0"/>
    <x v="0"/>
    <x v="0"/>
    <s v="Retenções Iur"/>
    <x v="0"/>
    <x v="0"/>
    <x v="0"/>
    <x v="0"/>
    <x v="2"/>
    <x v="0"/>
    <x v="0"/>
    <x v="0"/>
    <x v="0"/>
    <x v="1"/>
    <x v="0"/>
    <x v="0"/>
    <s v="RETENCAO OT"/>
  </r>
  <r>
    <x v="0"/>
    <n v="0"/>
    <n v="0"/>
    <n v="0"/>
    <n v="1000"/>
    <x v="5397"/>
    <x v="0"/>
    <x v="0"/>
    <x v="0"/>
    <s v="01.25.05.09"/>
    <x v="26"/>
    <x v="3"/>
    <x v="3"/>
    <s v="Saúde"/>
    <s v="01.25.05"/>
    <s v="Saúde"/>
    <s v="01.25.05"/>
    <x v="7"/>
    <x v="0"/>
    <x v="4"/>
    <x v="4"/>
    <x v="0"/>
    <x v="1"/>
    <x v="0"/>
    <x v="0"/>
    <x v="10"/>
    <s v="2024-11-11"/>
    <x v="3"/>
    <n v="1000"/>
    <x v="0"/>
    <m/>
    <x v="0"/>
    <m/>
    <x v="280"/>
    <n v="100475279"/>
    <x v="0"/>
    <x v="0"/>
    <s v="Apoio a Consultas de Especialidade e Medicamentos"/>
    <s v="ORI"/>
    <x v="0"/>
    <s v="ACE"/>
    <x v="0"/>
    <x v="0"/>
    <x v="0"/>
    <x v="0"/>
    <x v="0"/>
    <x v="0"/>
    <x v="0"/>
    <x v="0"/>
    <x v="0"/>
    <x v="0"/>
    <x v="0"/>
    <s v="Apoio a Consultas de Especialidade e Medicamentos"/>
    <x v="0"/>
    <x v="0"/>
    <x v="0"/>
    <x v="0"/>
    <x v="1"/>
    <x v="0"/>
    <x v="0"/>
    <x v="0"/>
    <x v="0"/>
    <x v="0"/>
    <x v="0"/>
    <x v="0"/>
    <s v="Apoio para pagamento de transporte para consulta de especialidade, conforme proposta em anexo."/>
  </r>
  <r>
    <x v="0"/>
    <n v="0"/>
    <n v="0"/>
    <n v="0"/>
    <n v="975"/>
    <x v="5398"/>
    <x v="0"/>
    <x v="0"/>
    <x v="0"/>
    <s v="01.27.04.03"/>
    <x v="4"/>
    <x v="1"/>
    <x v="1"/>
    <s v="Infra-Estruturas e Transportes"/>
    <s v="01.27.04"/>
    <s v="Infra-Estruturas e Transportes"/>
    <s v="01.27.04"/>
    <x v="4"/>
    <x v="0"/>
    <x v="2"/>
    <x v="2"/>
    <x v="0"/>
    <x v="1"/>
    <x v="0"/>
    <x v="0"/>
    <x v="11"/>
    <s v="2024-12-27"/>
    <x v="3"/>
    <n v="975"/>
    <x v="0"/>
    <m/>
    <x v="0"/>
    <m/>
    <x v="2"/>
    <n v="100474696"/>
    <x v="0"/>
    <x v="1"/>
    <s v="Plano de emergencia da epoca de chuvas"/>
    <s v="ORI"/>
    <x v="0"/>
    <m/>
    <x v="0"/>
    <x v="0"/>
    <x v="0"/>
    <x v="0"/>
    <x v="0"/>
    <x v="0"/>
    <x v="0"/>
    <x v="0"/>
    <x v="0"/>
    <x v="0"/>
    <x v="0"/>
    <s v="Plano de emergencia da epoca de chuvas"/>
    <x v="0"/>
    <x v="0"/>
    <x v="0"/>
    <x v="0"/>
    <x v="1"/>
    <x v="0"/>
    <x v="0"/>
    <x v="0"/>
    <x v="0"/>
    <x v="0"/>
    <x v="1"/>
    <x v="0"/>
    <s v="Pagamento a favor da Sra. Juliana Mendes Furtado, pela a aquisição de serviços de mão de obra no âmbito do plano de mitigação da época da chuva, confrome anexo."/>
  </r>
  <r>
    <x v="0"/>
    <n v="0"/>
    <n v="0"/>
    <n v="0"/>
    <n v="5525"/>
    <x v="5398"/>
    <x v="0"/>
    <x v="0"/>
    <x v="0"/>
    <s v="01.27.04.03"/>
    <x v="4"/>
    <x v="1"/>
    <x v="1"/>
    <s v="Infra-Estruturas e Transportes"/>
    <s v="01.27.04"/>
    <s v="Infra-Estruturas e Transportes"/>
    <s v="01.27.04"/>
    <x v="4"/>
    <x v="0"/>
    <x v="2"/>
    <x v="2"/>
    <x v="0"/>
    <x v="1"/>
    <x v="0"/>
    <x v="0"/>
    <x v="11"/>
    <s v="2024-12-27"/>
    <x v="3"/>
    <n v="5525"/>
    <x v="0"/>
    <m/>
    <x v="0"/>
    <m/>
    <x v="619"/>
    <n v="100478791"/>
    <x v="0"/>
    <x v="0"/>
    <s v="Plano de emergencia da epoca de chuvas"/>
    <s v="ORI"/>
    <x v="0"/>
    <m/>
    <x v="0"/>
    <x v="0"/>
    <x v="0"/>
    <x v="0"/>
    <x v="0"/>
    <x v="0"/>
    <x v="0"/>
    <x v="0"/>
    <x v="0"/>
    <x v="0"/>
    <x v="0"/>
    <s v="Plano de emergencia da epoca de chuvas"/>
    <x v="0"/>
    <x v="0"/>
    <x v="0"/>
    <x v="0"/>
    <x v="1"/>
    <x v="0"/>
    <x v="0"/>
    <x v="0"/>
    <x v="0"/>
    <x v="0"/>
    <x v="0"/>
    <x v="0"/>
    <s v="Pagamento a favor da Sra. Juliana Mendes Furtado, pela a aquisição de serviços de mão de obra no âmbito do plano de mitigação da época da chuva, confrome anexo."/>
  </r>
  <r>
    <x v="0"/>
    <n v="0"/>
    <n v="0"/>
    <n v="0"/>
    <n v="5985"/>
    <x v="5399"/>
    <x v="0"/>
    <x v="1"/>
    <x v="0"/>
    <s v="80.02.01"/>
    <x v="2"/>
    <x v="2"/>
    <x v="2"/>
    <s v="Retenções Iur"/>
    <s v="80.02.01"/>
    <s v="Retenções Iur"/>
    <s v="80.02.01"/>
    <x v="2"/>
    <x v="0"/>
    <x v="1"/>
    <x v="0"/>
    <x v="1"/>
    <x v="2"/>
    <x v="2"/>
    <x v="0"/>
    <x v="11"/>
    <s v="2024-12-18"/>
    <x v="3"/>
    <n v="5985"/>
    <x v="0"/>
    <m/>
    <x v="0"/>
    <m/>
    <x v="2"/>
    <n v="100474696"/>
    <x v="0"/>
    <x v="0"/>
    <s v="Retenções Iur"/>
    <s v="ORI"/>
    <x v="0"/>
    <s v="RIUR"/>
    <x v="0"/>
    <x v="0"/>
    <x v="0"/>
    <x v="0"/>
    <x v="0"/>
    <x v="0"/>
    <x v="0"/>
    <x v="0"/>
    <x v="0"/>
    <x v="0"/>
    <x v="0"/>
    <s v="Retenções Iur"/>
    <x v="0"/>
    <x v="0"/>
    <x v="0"/>
    <x v="0"/>
    <x v="2"/>
    <x v="0"/>
    <x v="0"/>
    <x v="0"/>
    <x v="0"/>
    <x v="1"/>
    <x v="0"/>
    <x v="0"/>
    <s v="RETENCAO OT"/>
  </r>
  <r>
    <x v="0"/>
    <n v="0"/>
    <n v="0"/>
    <n v="0"/>
    <n v="14979"/>
    <x v="5400"/>
    <x v="0"/>
    <x v="1"/>
    <x v="0"/>
    <s v="80.02.01"/>
    <x v="2"/>
    <x v="2"/>
    <x v="2"/>
    <s v="Retenções Iur"/>
    <s v="80.02.01"/>
    <s v="Retenções Iur"/>
    <s v="80.02.01"/>
    <x v="2"/>
    <x v="0"/>
    <x v="1"/>
    <x v="0"/>
    <x v="1"/>
    <x v="2"/>
    <x v="2"/>
    <x v="0"/>
    <x v="11"/>
    <s v="2024-12-16"/>
    <x v="3"/>
    <n v="14979"/>
    <x v="0"/>
    <m/>
    <x v="0"/>
    <m/>
    <x v="2"/>
    <n v="100474696"/>
    <x v="0"/>
    <x v="0"/>
    <s v="Retenções Iur"/>
    <s v="ORI"/>
    <x v="0"/>
    <s v="RIUR"/>
    <x v="0"/>
    <x v="0"/>
    <x v="0"/>
    <x v="0"/>
    <x v="0"/>
    <x v="0"/>
    <x v="0"/>
    <x v="0"/>
    <x v="0"/>
    <x v="0"/>
    <x v="0"/>
    <s v="Retenções Iur"/>
    <x v="0"/>
    <x v="0"/>
    <x v="0"/>
    <x v="0"/>
    <x v="2"/>
    <x v="0"/>
    <x v="0"/>
    <x v="0"/>
    <x v="0"/>
    <x v="1"/>
    <x v="0"/>
    <x v="0"/>
    <s v="RETENCAO OT"/>
  </r>
  <r>
    <x v="0"/>
    <n v="0"/>
    <n v="0"/>
    <n v="0"/>
    <n v="9792"/>
    <x v="5401"/>
    <x v="0"/>
    <x v="1"/>
    <x v="0"/>
    <s v="80.02.10.01"/>
    <x v="16"/>
    <x v="2"/>
    <x v="2"/>
    <s v="Outros"/>
    <s v="80.02.10"/>
    <s v="Outros"/>
    <s v="80.02.10"/>
    <x v="37"/>
    <x v="0"/>
    <x v="1"/>
    <x v="0"/>
    <x v="1"/>
    <x v="2"/>
    <x v="2"/>
    <x v="0"/>
    <x v="11"/>
    <s v="2024-12-16"/>
    <x v="3"/>
    <n v="979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000"/>
    <x v="5402"/>
    <x v="0"/>
    <x v="0"/>
    <x v="0"/>
    <s v="03.16.15"/>
    <x v="0"/>
    <x v="0"/>
    <x v="0"/>
    <s v="Direção Financeira"/>
    <s v="03.16.15"/>
    <s v="Direção Financeira"/>
    <s v="03.16.15"/>
    <x v="35"/>
    <x v="0"/>
    <x v="0"/>
    <x v="1"/>
    <x v="1"/>
    <x v="0"/>
    <x v="0"/>
    <x v="0"/>
    <x v="0"/>
    <s v="2024-01-31"/>
    <x v="0"/>
    <n v="6000"/>
    <x v="0"/>
    <m/>
    <x v="0"/>
    <m/>
    <x v="346"/>
    <n v="100475666"/>
    <x v="0"/>
    <x v="0"/>
    <s v="Direção Financeira"/>
    <s v="ORI"/>
    <x v="0"/>
    <m/>
    <x v="0"/>
    <x v="0"/>
    <x v="0"/>
    <x v="0"/>
    <x v="0"/>
    <x v="0"/>
    <x v="0"/>
    <x v="0"/>
    <x v="0"/>
    <x v="0"/>
    <x v="0"/>
    <s v="Direção Financeira"/>
    <x v="0"/>
    <x v="0"/>
    <x v="0"/>
    <x v="0"/>
    <x v="0"/>
    <x v="0"/>
    <x v="0"/>
    <x v="0"/>
    <x v="0"/>
    <x v="0"/>
    <x v="0"/>
    <x v="0"/>
    <s v="Pagamento referente a aquisição de 04 tonelada de água a ser colocado no jardim infantil de Pedra Larga em ribeira de São Miguel, conforme anexo.  "/>
  </r>
  <r>
    <x v="0"/>
    <n v="0"/>
    <n v="0"/>
    <n v="0"/>
    <n v="3800"/>
    <x v="5403"/>
    <x v="0"/>
    <x v="0"/>
    <x v="0"/>
    <s v="03.16.15"/>
    <x v="0"/>
    <x v="0"/>
    <x v="0"/>
    <s v="Direção Financeira"/>
    <s v="03.16.15"/>
    <s v="Direção Financeira"/>
    <s v="03.16.15"/>
    <x v="3"/>
    <x v="0"/>
    <x v="0"/>
    <x v="1"/>
    <x v="0"/>
    <x v="0"/>
    <x v="0"/>
    <x v="0"/>
    <x v="3"/>
    <s v="2024-05-20"/>
    <x v="1"/>
    <n v="3800"/>
    <x v="0"/>
    <m/>
    <x v="0"/>
    <m/>
    <x v="81"/>
    <n v="100476675"/>
    <x v="0"/>
    <x v="0"/>
    <s v="Direção Financeira"/>
    <s v="ORI"/>
    <x v="0"/>
    <m/>
    <x v="0"/>
    <x v="0"/>
    <x v="0"/>
    <x v="0"/>
    <x v="0"/>
    <x v="0"/>
    <x v="0"/>
    <x v="0"/>
    <x v="0"/>
    <x v="0"/>
    <x v="0"/>
    <s v="Direção Financeira"/>
    <x v="0"/>
    <x v="0"/>
    <x v="0"/>
    <x v="0"/>
    <x v="0"/>
    <x v="0"/>
    <x v="0"/>
    <x v="0"/>
    <x v="0"/>
    <x v="0"/>
    <x v="0"/>
    <x v="0"/>
    <s v="Ajuda de custo a favor do senhor  José Jorge Fernandes, pela sua deslocação a Praia nos dias 17 e 18 de maio, e a Tarrafal no dia 19 de maio de 2024, deslocação com grupos desportivos, conforme anexo."/>
  </r>
  <r>
    <x v="1"/>
    <n v="0"/>
    <n v="0"/>
    <n v="0"/>
    <n v="278420"/>
    <x v="5404"/>
    <x v="0"/>
    <x v="0"/>
    <x v="0"/>
    <s v="01.27.06.42"/>
    <x v="22"/>
    <x v="1"/>
    <x v="1"/>
    <s v="Requalificação Urbana e habitação"/>
    <s v="01.27.06"/>
    <s v="Requalificação Urbana e habitação"/>
    <s v="01.27.06"/>
    <x v="1"/>
    <x v="0"/>
    <x v="0"/>
    <x v="0"/>
    <x v="0"/>
    <x v="1"/>
    <x v="1"/>
    <x v="0"/>
    <x v="3"/>
    <s v="2024-05-20"/>
    <x v="1"/>
    <n v="278420"/>
    <x v="0"/>
    <m/>
    <x v="0"/>
    <m/>
    <x v="6"/>
    <n v="100474914"/>
    <x v="0"/>
    <x v="0"/>
    <s v="Manutenção do Estádio Municipal/Campos Futebol 11"/>
    <s v="ORI"/>
    <x v="0"/>
    <s v="MCF"/>
    <x v="0"/>
    <x v="0"/>
    <x v="0"/>
    <x v="0"/>
    <x v="0"/>
    <x v="0"/>
    <x v="0"/>
    <x v="0"/>
    <x v="0"/>
    <x v="0"/>
    <x v="0"/>
    <s v="Manutenção do Estádio Municipal/Campos Futebol 11"/>
    <x v="0"/>
    <x v="0"/>
    <x v="0"/>
    <x v="0"/>
    <x v="1"/>
    <x v="0"/>
    <x v="0"/>
    <x v="0"/>
    <x v="0"/>
    <x v="0"/>
    <x v="0"/>
    <x v="0"/>
    <s v="Despesa com pessoal no trabalho de requalificação Urbana e Ambiental de Veneza, Estádio Municipal e Brufa em Ponta Verde a favor da Tesouraria Municipal, conforme anexo.   "/>
  </r>
  <r>
    <x v="0"/>
    <n v="0"/>
    <n v="0"/>
    <n v="0"/>
    <n v="10000"/>
    <x v="5405"/>
    <x v="0"/>
    <x v="0"/>
    <x v="0"/>
    <s v="01.25.04.22"/>
    <x v="7"/>
    <x v="3"/>
    <x v="3"/>
    <s v="Cultura"/>
    <s v="01.25.04"/>
    <s v="Cultura"/>
    <s v="01.25.04"/>
    <x v="4"/>
    <x v="0"/>
    <x v="2"/>
    <x v="2"/>
    <x v="0"/>
    <x v="1"/>
    <x v="0"/>
    <x v="0"/>
    <x v="0"/>
    <s v="2024-01-10"/>
    <x v="0"/>
    <n v="10000"/>
    <x v="0"/>
    <m/>
    <x v="0"/>
    <m/>
    <x v="620"/>
    <n v="100340289"/>
    <x v="0"/>
    <x v="0"/>
    <s v="Atividades culturais e promoção da cultura no Concelho"/>
    <s v="ORI"/>
    <x v="0"/>
    <s v="ACPCC"/>
    <x v="0"/>
    <x v="0"/>
    <x v="0"/>
    <x v="0"/>
    <x v="0"/>
    <x v="0"/>
    <x v="0"/>
    <x v="0"/>
    <x v="0"/>
    <x v="0"/>
    <x v="0"/>
    <s v="Atividades culturais e promoção da cultura no Concelho"/>
    <x v="0"/>
    <x v="0"/>
    <x v="0"/>
    <x v="0"/>
    <x v="1"/>
    <x v="0"/>
    <x v="0"/>
    <x v="0"/>
    <x v="0"/>
    <x v="0"/>
    <x v="0"/>
    <x v="0"/>
    <s v="Apoio concedido, conforme proposta em anexo."/>
  </r>
  <r>
    <x v="0"/>
    <n v="0"/>
    <n v="0"/>
    <n v="0"/>
    <n v="2400"/>
    <x v="5406"/>
    <x v="0"/>
    <x v="1"/>
    <x v="0"/>
    <s v="80.02.01"/>
    <x v="2"/>
    <x v="2"/>
    <x v="2"/>
    <s v="Retenções Iur"/>
    <s v="80.02.01"/>
    <s v="Retenções Iur"/>
    <s v="80.02.01"/>
    <x v="2"/>
    <x v="0"/>
    <x v="1"/>
    <x v="0"/>
    <x v="1"/>
    <x v="2"/>
    <x v="2"/>
    <x v="0"/>
    <x v="0"/>
    <s v="2024-01-24"/>
    <x v="0"/>
    <n v="2400"/>
    <x v="0"/>
    <m/>
    <x v="0"/>
    <m/>
    <x v="2"/>
    <n v="100474696"/>
    <x v="0"/>
    <x v="0"/>
    <s v="Retenções Iur"/>
    <s v="ORI"/>
    <x v="0"/>
    <s v="RIUR"/>
    <x v="0"/>
    <x v="0"/>
    <x v="0"/>
    <x v="0"/>
    <x v="0"/>
    <x v="0"/>
    <x v="0"/>
    <x v="0"/>
    <x v="0"/>
    <x v="0"/>
    <x v="0"/>
    <s v="Retenções Iur"/>
    <x v="0"/>
    <x v="0"/>
    <x v="0"/>
    <x v="0"/>
    <x v="2"/>
    <x v="0"/>
    <x v="0"/>
    <x v="0"/>
    <x v="0"/>
    <x v="1"/>
    <x v="0"/>
    <x v="0"/>
    <s v="RETENCAO OT"/>
  </r>
  <r>
    <x v="0"/>
    <n v="0"/>
    <n v="0"/>
    <n v="0"/>
    <n v="53581"/>
    <x v="5407"/>
    <x v="0"/>
    <x v="1"/>
    <x v="0"/>
    <s v="80.02.01"/>
    <x v="2"/>
    <x v="2"/>
    <x v="2"/>
    <s v="Retenções Iur"/>
    <s v="80.02.01"/>
    <s v="Retenções Iur"/>
    <s v="80.02.01"/>
    <x v="2"/>
    <x v="0"/>
    <x v="1"/>
    <x v="0"/>
    <x v="1"/>
    <x v="2"/>
    <x v="2"/>
    <x v="0"/>
    <x v="0"/>
    <s v="2024-01-30"/>
    <x v="0"/>
    <n v="53581"/>
    <x v="0"/>
    <m/>
    <x v="0"/>
    <m/>
    <x v="2"/>
    <n v="100474696"/>
    <x v="0"/>
    <x v="0"/>
    <s v="Retenções Iur"/>
    <s v="ORI"/>
    <x v="0"/>
    <s v="RIUR"/>
    <x v="0"/>
    <x v="0"/>
    <x v="0"/>
    <x v="0"/>
    <x v="0"/>
    <x v="0"/>
    <x v="0"/>
    <x v="0"/>
    <x v="0"/>
    <x v="0"/>
    <x v="0"/>
    <s v="Retenções Iur"/>
    <x v="0"/>
    <x v="0"/>
    <x v="0"/>
    <x v="0"/>
    <x v="2"/>
    <x v="0"/>
    <x v="0"/>
    <x v="0"/>
    <x v="0"/>
    <x v="1"/>
    <x v="0"/>
    <x v="0"/>
    <s v="RETENCAO OT"/>
  </r>
  <r>
    <x v="1"/>
    <n v="0"/>
    <n v="0"/>
    <n v="0"/>
    <n v="179000"/>
    <x v="5408"/>
    <x v="0"/>
    <x v="0"/>
    <x v="0"/>
    <s v="01.27.06.42"/>
    <x v="22"/>
    <x v="1"/>
    <x v="1"/>
    <s v="Requalificação Urbana e habitação"/>
    <s v="01.27.06"/>
    <s v="Requalificação Urbana e habitação"/>
    <s v="01.27.06"/>
    <x v="1"/>
    <x v="0"/>
    <x v="0"/>
    <x v="0"/>
    <x v="0"/>
    <x v="1"/>
    <x v="1"/>
    <x v="0"/>
    <x v="2"/>
    <s v="2024-02-20"/>
    <x v="0"/>
    <n v="179000"/>
    <x v="0"/>
    <m/>
    <x v="0"/>
    <m/>
    <x v="61"/>
    <n v="100397630"/>
    <x v="0"/>
    <x v="0"/>
    <s v="Manutenção do Estádio Municipal/Campos Futebol 11"/>
    <s v="ORI"/>
    <x v="0"/>
    <s v="MCF"/>
    <x v="0"/>
    <x v="0"/>
    <x v="0"/>
    <x v="0"/>
    <x v="0"/>
    <x v="0"/>
    <x v="0"/>
    <x v="0"/>
    <x v="0"/>
    <x v="0"/>
    <x v="0"/>
    <s v="Manutenção do Estádio Municipal/Campos Futebol 11"/>
    <x v="0"/>
    <x v="0"/>
    <x v="0"/>
    <x v="0"/>
    <x v="1"/>
    <x v="0"/>
    <x v="0"/>
    <x v="0"/>
    <x v="0"/>
    <x v="0"/>
    <x v="0"/>
    <x v="0"/>
    <s v="Liquidação da fatura, referente a aquisição de serviços de transporte de terras no âmbito da construção do campo de futebol de 11 de Manguinho no Município de SM, conforme anexo"/>
  </r>
  <r>
    <x v="1"/>
    <n v="0"/>
    <n v="0"/>
    <n v="0"/>
    <n v="3500000"/>
    <x v="5409"/>
    <x v="0"/>
    <x v="0"/>
    <x v="0"/>
    <s v="01.27.07.01"/>
    <x v="5"/>
    <x v="1"/>
    <x v="1"/>
    <s v="Requalificação Urbana e Habitação 2"/>
    <s v="01.27.07"/>
    <s v="Requalificação Urbana e Habitação 2"/>
    <s v="01.27.07"/>
    <x v="1"/>
    <x v="0"/>
    <x v="0"/>
    <x v="0"/>
    <x v="0"/>
    <x v="1"/>
    <x v="1"/>
    <x v="0"/>
    <x v="6"/>
    <s v="2024-04-09"/>
    <x v="1"/>
    <n v="3500000"/>
    <x v="0"/>
    <m/>
    <x v="0"/>
    <m/>
    <x v="12"/>
    <n v="100478565"/>
    <x v="0"/>
    <x v="0"/>
    <s v="Construção da Estrada de Mato Dentro"/>
    <s v="ORI"/>
    <x v="0"/>
    <m/>
    <x v="0"/>
    <x v="0"/>
    <x v="0"/>
    <x v="0"/>
    <x v="0"/>
    <x v="0"/>
    <x v="0"/>
    <x v="0"/>
    <x v="0"/>
    <x v="0"/>
    <x v="0"/>
    <s v="Construção da Estrada de Mato Dentro"/>
    <x v="0"/>
    <x v="0"/>
    <x v="0"/>
    <x v="0"/>
    <x v="1"/>
    <x v="0"/>
    <x v="0"/>
    <x v="0"/>
    <x v="0"/>
    <x v="0"/>
    <x v="0"/>
    <x v="0"/>
    <s v="Pagamento referente a uma parte de adiantamento da empreitada de construção da estrada de Chã de Horta a Mato Dento, conforme proposta em anexo."/>
  </r>
  <r>
    <x v="1"/>
    <n v="0"/>
    <n v="0"/>
    <n v="0"/>
    <n v="454156"/>
    <x v="5410"/>
    <x v="0"/>
    <x v="0"/>
    <x v="0"/>
    <s v="03.16.15"/>
    <x v="0"/>
    <x v="0"/>
    <x v="0"/>
    <s v="Direção Financeira"/>
    <s v="03.16.15"/>
    <s v="Direção Financeira"/>
    <s v="03.16.15"/>
    <x v="55"/>
    <x v="0"/>
    <x v="0"/>
    <x v="0"/>
    <x v="0"/>
    <x v="0"/>
    <x v="1"/>
    <x v="0"/>
    <x v="6"/>
    <s v="2024-04-17"/>
    <x v="1"/>
    <n v="454156"/>
    <x v="0"/>
    <m/>
    <x v="0"/>
    <m/>
    <x v="455"/>
    <n v="100479525"/>
    <x v="0"/>
    <x v="0"/>
    <s v="Direção Financeira"/>
    <s v="ORI"/>
    <x v="0"/>
    <m/>
    <x v="0"/>
    <x v="0"/>
    <x v="0"/>
    <x v="0"/>
    <x v="0"/>
    <x v="0"/>
    <x v="0"/>
    <x v="0"/>
    <x v="0"/>
    <x v="0"/>
    <x v="0"/>
    <s v="Direção Financeira"/>
    <x v="0"/>
    <x v="0"/>
    <x v="0"/>
    <x v="0"/>
    <x v="0"/>
    <x v="0"/>
    <x v="0"/>
    <x v="0"/>
    <x v="0"/>
    <x v="0"/>
    <x v="0"/>
    <x v="0"/>
    <s v="Pagamento referente a diversos serviços prestados, conforme proposta em anexo."/>
  </r>
  <r>
    <x v="0"/>
    <n v="0"/>
    <n v="0"/>
    <n v="0"/>
    <n v="2400"/>
    <x v="5411"/>
    <x v="0"/>
    <x v="0"/>
    <x v="0"/>
    <s v="03.16.15"/>
    <x v="0"/>
    <x v="0"/>
    <x v="0"/>
    <s v="Direção Financeira"/>
    <s v="03.16.15"/>
    <s v="Direção Financeira"/>
    <s v="03.16.15"/>
    <x v="3"/>
    <x v="0"/>
    <x v="0"/>
    <x v="1"/>
    <x v="0"/>
    <x v="0"/>
    <x v="0"/>
    <x v="0"/>
    <x v="3"/>
    <s v="2024-05-02"/>
    <x v="1"/>
    <n v="2400"/>
    <x v="0"/>
    <m/>
    <x v="0"/>
    <m/>
    <x v="78"/>
    <n v="100477691"/>
    <x v="0"/>
    <x v="0"/>
    <s v="Direção Financeira"/>
    <s v="ORI"/>
    <x v="0"/>
    <m/>
    <x v="0"/>
    <x v="0"/>
    <x v="0"/>
    <x v="0"/>
    <x v="0"/>
    <x v="0"/>
    <x v="0"/>
    <x v="0"/>
    <x v="0"/>
    <x v="0"/>
    <x v="0"/>
    <s v="Direção Financeira"/>
    <x v="0"/>
    <x v="0"/>
    <x v="0"/>
    <x v="0"/>
    <x v="0"/>
    <x v="0"/>
    <x v="0"/>
    <x v="0"/>
    <x v="0"/>
    <x v="0"/>
    <x v="0"/>
    <x v="0"/>
    <s v="Ajuda de custo e subsídio transporte a favor do Sr. Austelino Cardoso, pela sua deslocação em missão de serviço a cidade da Praia no dia 8 de maio de_x000d__x000a_2024, conforme justificativo em anexo."/>
  </r>
  <r>
    <x v="1"/>
    <n v="0"/>
    <n v="0"/>
    <n v="0"/>
    <n v="179600"/>
    <x v="5412"/>
    <x v="0"/>
    <x v="0"/>
    <x v="0"/>
    <s v="01.27.03.12"/>
    <x v="53"/>
    <x v="1"/>
    <x v="1"/>
    <s v="Gestão de Recursos Hídricos"/>
    <s v="01.27.03"/>
    <s v="Gestão de Recursos Hídricos"/>
    <s v="01.27.03"/>
    <x v="46"/>
    <x v="0"/>
    <x v="0"/>
    <x v="0"/>
    <x v="0"/>
    <x v="1"/>
    <x v="1"/>
    <x v="0"/>
    <x v="3"/>
    <s v="2024-05-10"/>
    <x v="1"/>
    <n v="179600"/>
    <x v="0"/>
    <m/>
    <x v="0"/>
    <m/>
    <x v="6"/>
    <n v="100474914"/>
    <x v="0"/>
    <x v="0"/>
    <s v="Ligações Domiciliarias em Jaquetão e Ribeira de Flamengos"/>
    <s v="ORI"/>
    <x v="0"/>
    <s v="LDJF"/>
    <x v="0"/>
    <x v="0"/>
    <x v="0"/>
    <x v="0"/>
    <x v="0"/>
    <x v="0"/>
    <x v="0"/>
    <x v="0"/>
    <x v="0"/>
    <x v="0"/>
    <x v="0"/>
    <s v="Ligações Domiciliarias em Jaquetão e Ribeira de Flamengos"/>
    <x v="0"/>
    <x v="0"/>
    <x v="0"/>
    <x v="0"/>
    <x v="1"/>
    <x v="0"/>
    <x v="0"/>
    <x v="0"/>
    <x v="0"/>
    <x v="0"/>
    <x v="0"/>
    <x v="0"/>
    <s v="Pagamento referente a limpeza e fechamento de vala em Lém Cardoso, para ligação domiciliar de água na Ribeira de São Miguel, conforme anexo."/>
  </r>
  <r>
    <x v="1"/>
    <n v="0"/>
    <n v="0"/>
    <n v="0"/>
    <n v="32182"/>
    <x v="5413"/>
    <x v="0"/>
    <x v="0"/>
    <x v="0"/>
    <s v="01.27.06.41"/>
    <x v="19"/>
    <x v="1"/>
    <x v="1"/>
    <s v="Requalificação Urbana e habitação"/>
    <s v="01.27.06"/>
    <s v="Requalificação Urbana e habitação"/>
    <s v="01.27.06"/>
    <x v="40"/>
    <x v="0"/>
    <x v="0"/>
    <x v="0"/>
    <x v="0"/>
    <x v="1"/>
    <x v="1"/>
    <x v="0"/>
    <x v="3"/>
    <s v="2024-05-10"/>
    <x v="1"/>
    <n v="32182"/>
    <x v="0"/>
    <m/>
    <x v="0"/>
    <m/>
    <x v="46"/>
    <n v="100478706"/>
    <x v="0"/>
    <x v="0"/>
    <s v="Reabilitação de Jardins Infantis e Escolas do EBI"/>
    <s v="ORI"/>
    <x v="0"/>
    <s v="RJEBI"/>
    <x v="0"/>
    <x v="0"/>
    <x v="0"/>
    <x v="0"/>
    <x v="0"/>
    <x v="0"/>
    <x v="0"/>
    <x v="0"/>
    <x v="0"/>
    <x v="0"/>
    <x v="0"/>
    <s v="Reabilitação de Jardins Infantis e Escolas do EBI"/>
    <x v="0"/>
    <x v="0"/>
    <x v="0"/>
    <x v="0"/>
    <x v="1"/>
    <x v="0"/>
    <x v="0"/>
    <x v="0"/>
    <x v="0"/>
    <x v="0"/>
    <x v="0"/>
    <x v="0"/>
    <s v="Liquidação da fatura referente a reabilitação do jardim de Varanda, na localidade de São Miguel conforme anexo."/>
  </r>
  <r>
    <x v="0"/>
    <n v="0"/>
    <n v="0"/>
    <n v="0"/>
    <n v="1569"/>
    <x v="5414"/>
    <x v="0"/>
    <x v="0"/>
    <x v="0"/>
    <s v="01.25.05.09"/>
    <x v="26"/>
    <x v="3"/>
    <x v="3"/>
    <s v="Saúde"/>
    <s v="01.25.05"/>
    <s v="Saúde"/>
    <s v="01.25.05"/>
    <x v="7"/>
    <x v="0"/>
    <x v="4"/>
    <x v="4"/>
    <x v="0"/>
    <x v="1"/>
    <x v="0"/>
    <x v="0"/>
    <x v="3"/>
    <s v="2024-05-28"/>
    <x v="1"/>
    <n v="1569"/>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Pagamento referente a aquisição de medicamento, a favor do senhor Jailson de Pina, conforme anexo."/>
  </r>
  <r>
    <x v="0"/>
    <n v="0"/>
    <n v="0"/>
    <n v="0"/>
    <n v="5100"/>
    <x v="5415"/>
    <x v="0"/>
    <x v="1"/>
    <x v="0"/>
    <s v="80.02.01"/>
    <x v="2"/>
    <x v="2"/>
    <x v="2"/>
    <s v="Retenções Iur"/>
    <s v="80.02.01"/>
    <s v="Retenções Iur"/>
    <s v="80.02.01"/>
    <x v="2"/>
    <x v="0"/>
    <x v="1"/>
    <x v="0"/>
    <x v="1"/>
    <x v="2"/>
    <x v="2"/>
    <x v="0"/>
    <x v="3"/>
    <s v="2024-05-27"/>
    <x v="1"/>
    <n v="5100"/>
    <x v="0"/>
    <m/>
    <x v="0"/>
    <m/>
    <x v="2"/>
    <n v="100474696"/>
    <x v="0"/>
    <x v="0"/>
    <s v="Retenções Iur"/>
    <s v="ORI"/>
    <x v="0"/>
    <s v="RIUR"/>
    <x v="0"/>
    <x v="0"/>
    <x v="0"/>
    <x v="0"/>
    <x v="0"/>
    <x v="0"/>
    <x v="0"/>
    <x v="0"/>
    <x v="0"/>
    <x v="0"/>
    <x v="0"/>
    <s v="Retenções Iur"/>
    <x v="0"/>
    <x v="0"/>
    <x v="0"/>
    <x v="0"/>
    <x v="2"/>
    <x v="0"/>
    <x v="0"/>
    <x v="0"/>
    <x v="0"/>
    <x v="1"/>
    <x v="0"/>
    <x v="0"/>
    <s v="RETENCAO OT"/>
  </r>
  <r>
    <x v="1"/>
    <n v="0"/>
    <n v="0"/>
    <n v="0"/>
    <n v="6700"/>
    <x v="5416"/>
    <x v="0"/>
    <x v="0"/>
    <x v="0"/>
    <s v="01.25.02.17"/>
    <x v="30"/>
    <x v="3"/>
    <x v="3"/>
    <s v="desporto"/>
    <s v="01.25.02"/>
    <s v="desporto"/>
    <s v="01.25.02"/>
    <x v="1"/>
    <x v="0"/>
    <x v="0"/>
    <x v="0"/>
    <x v="0"/>
    <x v="1"/>
    <x v="1"/>
    <x v="0"/>
    <x v="4"/>
    <s v="2024-06-12"/>
    <x v="1"/>
    <n v="6700"/>
    <x v="0"/>
    <m/>
    <x v="0"/>
    <m/>
    <x v="621"/>
    <n v="100478854"/>
    <x v="0"/>
    <x v="0"/>
    <s v="Construção e Reabilitação de Placas Desportivas"/>
    <s v="ORI"/>
    <x v="0"/>
    <m/>
    <x v="0"/>
    <x v="0"/>
    <x v="0"/>
    <x v="0"/>
    <x v="0"/>
    <x v="0"/>
    <x v="0"/>
    <x v="0"/>
    <x v="0"/>
    <x v="0"/>
    <x v="0"/>
    <s v="Construção e Reabilitação de Placas Desportivas"/>
    <x v="0"/>
    <x v="0"/>
    <x v="0"/>
    <x v="0"/>
    <x v="1"/>
    <x v="0"/>
    <x v="0"/>
    <x v="0"/>
    <x v="0"/>
    <x v="0"/>
    <x v="0"/>
    <x v="0"/>
    <s v="Pagamento  favor do Sr. Carlos Alberto Sanches Semedo, referente a aluguer de dois  par de andaimes para trabalhos da reabilitação da Placa Desportiva de Ponta Verde, conforme anexo."/>
  </r>
  <r>
    <x v="1"/>
    <n v="0"/>
    <n v="0"/>
    <n v="0"/>
    <n v="125500"/>
    <x v="5417"/>
    <x v="0"/>
    <x v="0"/>
    <x v="0"/>
    <s v="01.27.06.80"/>
    <x v="1"/>
    <x v="1"/>
    <x v="1"/>
    <s v="Requalificação Urbana e habitação"/>
    <s v="01.27.06"/>
    <s v="Requalificação Urbana e habitação"/>
    <s v="01.27.06"/>
    <x v="1"/>
    <x v="0"/>
    <x v="0"/>
    <x v="0"/>
    <x v="0"/>
    <x v="1"/>
    <x v="1"/>
    <x v="0"/>
    <x v="1"/>
    <s v="2024-03-01"/>
    <x v="0"/>
    <n v="125500"/>
    <x v="0"/>
    <m/>
    <x v="0"/>
    <m/>
    <x v="496"/>
    <n v="100479592"/>
    <x v="0"/>
    <x v="0"/>
    <s v="Requalificação Urbana de Veneza"/>
    <s v="ORI"/>
    <x v="0"/>
    <m/>
    <x v="0"/>
    <x v="0"/>
    <x v="0"/>
    <x v="0"/>
    <x v="0"/>
    <x v="0"/>
    <x v="0"/>
    <x v="0"/>
    <x v="0"/>
    <x v="0"/>
    <x v="0"/>
    <s v="Requalificação Urbana de Veneza"/>
    <x v="0"/>
    <x v="0"/>
    <x v="0"/>
    <x v="0"/>
    <x v="1"/>
    <x v="0"/>
    <x v="0"/>
    <x v="0"/>
    <x v="0"/>
    <x v="0"/>
    <x v="0"/>
    <x v="0"/>
    <s v="Pagamento referente a transporte  de terra, pedras, areias e britas para obras de requalificação urbana e ambiental de Veneza, conforme anexo."/>
  </r>
  <r>
    <x v="1"/>
    <n v="0"/>
    <n v="0"/>
    <n v="0"/>
    <n v="144000"/>
    <x v="5418"/>
    <x v="0"/>
    <x v="0"/>
    <x v="0"/>
    <s v="01.27.06.80"/>
    <x v="1"/>
    <x v="1"/>
    <x v="1"/>
    <s v="Requalificação Urbana e habitação"/>
    <s v="01.27.06"/>
    <s v="Requalificação Urbana e habitação"/>
    <s v="01.27.06"/>
    <x v="1"/>
    <x v="0"/>
    <x v="0"/>
    <x v="0"/>
    <x v="0"/>
    <x v="1"/>
    <x v="1"/>
    <x v="0"/>
    <x v="1"/>
    <s v="2024-03-01"/>
    <x v="0"/>
    <n v="144000"/>
    <x v="0"/>
    <m/>
    <x v="0"/>
    <m/>
    <x v="77"/>
    <n v="100477538"/>
    <x v="0"/>
    <x v="0"/>
    <s v="Requalificação Urbana de Veneza"/>
    <s v="ORI"/>
    <x v="0"/>
    <m/>
    <x v="0"/>
    <x v="0"/>
    <x v="0"/>
    <x v="0"/>
    <x v="0"/>
    <x v="0"/>
    <x v="0"/>
    <x v="0"/>
    <x v="0"/>
    <x v="0"/>
    <x v="0"/>
    <s v="Requalificação Urbana de Veneza"/>
    <x v="0"/>
    <x v="0"/>
    <x v="0"/>
    <x v="0"/>
    <x v="1"/>
    <x v="0"/>
    <x v="0"/>
    <x v="0"/>
    <x v="0"/>
    <x v="0"/>
    <x v="0"/>
    <x v="0"/>
    <s v="Pagamento referente a serviços de reparação de motor e troca da viatura ST-27-RU viatura afeto as obras da CMSM, conforme anexo."/>
  </r>
  <r>
    <x v="1"/>
    <n v="0"/>
    <n v="0"/>
    <n v="0"/>
    <n v="143205"/>
    <x v="5419"/>
    <x v="0"/>
    <x v="0"/>
    <x v="0"/>
    <s v="01.27.06.80"/>
    <x v="1"/>
    <x v="1"/>
    <x v="1"/>
    <s v="Requalificação Urbana e habitação"/>
    <s v="01.27.06"/>
    <s v="Requalificação Urbana e habitação"/>
    <s v="01.27.06"/>
    <x v="1"/>
    <x v="0"/>
    <x v="0"/>
    <x v="0"/>
    <x v="0"/>
    <x v="1"/>
    <x v="1"/>
    <x v="0"/>
    <x v="1"/>
    <s v="2024-03-15"/>
    <x v="0"/>
    <n v="143205"/>
    <x v="0"/>
    <m/>
    <x v="0"/>
    <m/>
    <x v="1"/>
    <n v="100476920"/>
    <x v="0"/>
    <x v="0"/>
    <s v="Requalificação Urbana de Veneza"/>
    <s v="ORI"/>
    <x v="0"/>
    <m/>
    <x v="0"/>
    <x v="0"/>
    <x v="0"/>
    <x v="0"/>
    <x v="0"/>
    <x v="0"/>
    <x v="0"/>
    <x v="0"/>
    <x v="0"/>
    <x v="0"/>
    <x v="0"/>
    <s v="Requalificação Urbana de Veneza"/>
    <x v="0"/>
    <x v="0"/>
    <x v="0"/>
    <x v="0"/>
    <x v="1"/>
    <x v="0"/>
    <x v="0"/>
    <x v="0"/>
    <x v="0"/>
    <x v="0"/>
    <x v="0"/>
    <x v="0"/>
    <s v="Pagamento favor da Felisberto Carvalho auto, pela a aquisição de combustível para a viatura destinados as obras de requalificação urbana em ambiental de Praia de Veneza, conforme anexo."/>
  </r>
  <r>
    <x v="1"/>
    <n v="0"/>
    <n v="0"/>
    <n v="0"/>
    <n v="2250"/>
    <x v="5420"/>
    <x v="0"/>
    <x v="0"/>
    <x v="0"/>
    <s v="01.27.06.72"/>
    <x v="32"/>
    <x v="1"/>
    <x v="1"/>
    <s v="Requalificação Urbana e habitação"/>
    <s v="01.27.06"/>
    <s v="Requalificação Urbana e habitação"/>
    <s v="01.27.06"/>
    <x v="1"/>
    <x v="0"/>
    <x v="0"/>
    <x v="0"/>
    <x v="0"/>
    <x v="1"/>
    <x v="1"/>
    <x v="0"/>
    <x v="1"/>
    <s v="2024-03-28"/>
    <x v="0"/>
    <n v="225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referente a aquisição de serviços de ligação de eletricidade no Balção Único da CMSM e reparação elétrica na Escola do Mar, conforme anexo."/>
  </r>
  <r>
    <x v="1"/>
    <n v="0"/>
    <n v="0"/>
    <n v="0"/>
    <n v="12750"/>
    <x v="5420"/>
    <x v="0"/>
    <x v="0"/>
    <x v="0"/>
    <s v="01.27.06.72"/>
    <x v="32"/>
    <x v="1"/>
    <x v="1"/>
    <s v="Requalificação Urbana e habitação"/>
    <s v="01.27.06"/>
    <s v="Requalificação Urbana e habitação"/>
    <s v="01.27.06"/>
    <x v="1"/>
    <x v="0"/>
    <x v="0"/>
    <x v="0"/>
    <x v="0"/>
    <x v="1"/>
    <x v="1"/>
    <x v="0"/>
    <x v="1"/>
    <s v="2024-03-28"/>
    <x v="0"/>
    <n v="12750"/>
    <x v="0"/>
    <m/>
    <x v="0"/>
    <m/>
    <x v="75"/>
    <n v="100441951"/>
    <x v="0"/>
    <x v="0"/>
    <s v="Manutenção e Reabilitação de Edificios Municipais"/>
    <s v="ORI"/>
    <x v="0"/>
    <m/>
    <x v="0"/>
    <x v="0"/>
    <x v="0"/>
    <x v="0"/>
    <x v="0"/>
    <x v="0"/>
    <x v="0"/>
    <x v="0"/>
    <x v="0"/>
    <x v="0"/>
    <x v="0"/>
    <s v="Manutenção e Reabilitação de Edificios Municipais"/>
    <x v="0"/>
    <x v="0"/>
    <x v="0"/>
    <x v="0"/>
    <x v="1"/>
    <x v="0"/>
    <x v="0"/>
    <x v="0"/>
    <x v="0"/>
    <x v="0"/>
    <x v="0"/>
    <x v="0"/>
    <s v="Pagamento referente a aquisição de serviços de ligação de eletricidade no Balção Único da CMSM e reparação elétrica na Escola do Mar, conforme anexo."/>
  </r>
  <r>
    <x v="0"/>
    <n v="0"/>
    <n v="0"/>
    <n v="0"/>
    <n v="4200"/>
    <x v="5421"/>
    <x v="0"/>
    <x v="0"/>
    <x v="0"/>
    <s v="03.16.15"/>
    <x v="0"/>
    <x v="0"/>
    <x v="0"/>
    <s v="Direção Financeira"/>
    <s v="03.16.15"/>
    <s v="Direção Financeira"/>
    <s v="03.16.15"/>
    <x v="3"/>
    <x v="0"/>
    <x v="0"/>
    <x v="1"/>
    <x v="0"/>
    <x v="0"/>
    <x v="0"/>
    <x v="0"/>
    <x v="6"/>
    <s v="2024-04-22"/>
    <x v="1"/>
    <n v="4200"/>
    <x v="0"/>
    <m/>
    <x v="0"/>
    <m/>
    <x v="26"/>
    <n v="100458633"/>
    <x v="0"/>
    <x v="0"/>
    <s v="Direção Financeira"/>
    <s v="ORI"/>
    <x v="0"/>
    <m/>
    <x v="0"/>
    <x v="0"/>
    <x v="0"/>
    <x v="0"/>
    <x v="0"/>
    <x v="0"/>
    <x v="0"/>
    <x v="0"/>
    <x v="0"/>
    <x v="0"/>
    <x v="0"/>
    <s v="Direção Financeira"/>
    <x v="0"/>
    <x v="0"/>
    <x v="0"/>
    <x v="0"/>
    <x v="0"/>
    <x v="0"/>
    <x v="0"/>
    <x v="0"/>
    <x v="0"/>
    <x v="0"/>
    <x v="0"/>
    <x v="0"/>
    <s v="Ajuda de custo a Favor do senhor Joaquim Tavares pela sua deslocação a Praia no dia 20 a 22 de abril, em missão oficial de serviço, conforme anexo.  "/>
  </r>
  <r>
    <x v="0"/>
    <n v="0"/>
    <n v="0"/>
    <n v="0"/>
    <n v="6321"/>
    <x v="5422"/>
    <x v="0"/>
    <x v="0"/>
    <x v="0"/>
    <s v="03.16.15"/>
    <x v="0"/>
    <x v="0"/>
    <x v="0"/>
    <s v="Direção Financeira"/>
    <s v="03.16.15"/>
    <s v="Direção Financeira"/>
    <s v="03.16.15"/>
    <x v="5"/>
    <x v="0"/>
    <x v="0"/>
    <x v="1"/>
    <x v="0"/>
    <x v="0"/>
    <x v="0"/>
    <x v="0"/>
    <x v="11"/>
    <s v="2024-12-16"/>
    <x v="3"/>
    <n v="6321"/>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dezembro 2024, conforme anexo."/>
  </r>
  <r>
    <x v="0"/>
    <n v="0"/>
    <n v="0"/>
    <n v="0"/>
    <n v="207"/>
    <x v="5422"/>
    <x v="0"/>
    <x v="0"/>
    <x v="0"/>
    <s v="03.16.15"/>
    <x v="0"/>
    <x v="0"/>
    <x v="0"/>
    <s v="Direção Financeira"/>
    <s v="03.16.15"/>
    <s v="Direção Financeira"/>
    <s v="03.16.15"/>
    <x v="28"/>
    <x v="0"/>
    <x v="0"/>
    <x v="0"/>
    <x v="0"/>
    <x v="0"/>
    <x v="0"/>
    <x v="0"/>
    <x v="11"/>
    <s v="2024-12-16"/>
    <x v="3"/>
    <n v="207"/>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dezembro 2024, conforme anexo."/>
  </r>
  <r>
    <x v="0"/>
    <n v="0"/>
    <n v="0"/>
    <n v="0"/>
    <n v="2400"/>
    <x v="5423"/>
    <x v="0"/>
    <x v="0"/>
    <x v="0"/>
    <s v="03.16.15"/>
    <x v="0"/>
    <x v="0"/>
    <x v="0"/>
    <s v="Direção Financeira"/>
    <s v="03.16.15"/>
    <s v="Direção Financeira"/>
    <s v="03.16.15"/>
    <x v="5"/>
    <x v="0"/>
    <x v="0"/>
    <x v="1"/>
    <x v="0"/>
    <x v="0"/>
    <x v="0"/>
    <x v="0"/>
    <x v="11"/>
    <s v="2024-12-04"/>
    <x v="3"/>
    <n v="2400"/>
    <x v="0"/>
    <m/>
    <x v="0"/>
    <m/>
    <x v="2"/>
    <n v="100474696"/>
    <x v="0"/>
    <x v="1"/>
    <s v="Direção Financeira"/>
    <s v="ORI"/>
    <x v="0"/>
    <m/>
    <x v="0"/>
    <x v="0"/>
    <x v="0"/>
    <x v="0"/>
    <x v="0"/>
    <x v="0"/>
    <x v="0"/>
    <x v="0"/>
    <x v="0"/>
    <x v="0"/>
    <x v="0"/>
    <s v="Direção Financeira"/>
    <x v="0"/>
    <x v="0"/>
    <x v="0"/>
    <x v="0"/>
    <x v="0"/>
    <x v="0"/>
    <x v="0"/>
    <x v="0"/>
    <x v="0"/>
    <x v="0"/>
    <x v="1"/>
    <x v="0"/>
    <s v="Pagamento favor de Sra. LÚCIA VARELA DUARTE, referente salário do mês de novembro de 2024, conforme anexo."/>
  </r>
  <r>
    <x v="0"/>
    <n v="0"/>
    <n v="0"/>
    <n v="0"/>
    <n v="13600"/>
    <x v="5423"/>
    <x v="0"/>
    <x v="0"/>
    <x v="0"/>
    <s v="03.16.15"/>
    <x v="0"/>
    <x v="0"/>
    <x v="0"/>
    <s v="Direção Financeira"/>
    <s v="03.16.15"/>
    <s v="Direção Financeira"/>
    <s v="03.16.15"/>
    <x v="5"/>
    <x v="0"/>
    <x v="0"/>
    <x v="1"/>
    <x v="0"/>
    <x v="0"/>
    <x v="0"/>
    <x v="0"/>
    <x v="11"/>
    <s v="2024-12-04"/>
    <x v="3"/>
    <n v="13600"/>
    <x v="0"/>
    <m/>
    <x v="0"/>
    <m/>
    <x v="397"/>
    <n v="100457211"/>
    <x v="0"/>
    <x v="0"/>
    <s v="Direção Financeira"/>
    <s v="ORI"/>
    <x v="0"/>
    <m/>
    <x v="0"/>
    <x v="0"/>
    <x v="0"/>
    <x v="0"/>
    <x v="0"/>
    <x v="0"/>
    <x v="0"/>
    <x v="0"/>
    <x v="0"/>
    <x v="0"/>
    <x v="0"/>
    <s v="Direção Financeira"/>
    <x v="0"/>
    <x v="0"/>
    <x v="0"/>
    <x v="0"/>
    <x v="0"/>
    <x v="0"/>
    <x v="0"/>
    <x v="0"/>
    <x v="0"/>
    <x v="0"/>
    <x v="0"/>
    <x v="0"/>
    <s v="Pagamento favor de Sra. LÚCIA VARELA DUARTE, referente salário do mês de novembro de 2024, conforme anexo."/>
  </r>
  <r>
    <x v="0"/>
    <n v="0"/>
    <n v="0"/>
    <n v="0"/>
    <n v="6789"/>
    <x v="5422"/>
    <x v="0"/>
    <x v="0"/>
    <x v="0"/>
    <s v="03.16.15"/>
    <x v="0"/>
    <x v="0"/>
    <x v="0"/>
    <s v="Direção Financeira"/>
    <s v="03.16.15"/>
    <s v="Direção Financeira"/>
    <s v="03.16.15"/>
    <x v="28"/>
    <x v="0"/>
    <x v="0"/>
    <x v="0"/>
    <x v="0"/>
    <x v="0"/>
    <x v="0"/>
    <x v="0"/>
    <x v="11"/>
    <s v="2024-12-16"/>
    <x v="3"/>
    <n v="6789"/>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dezembro 2024, conforme anexo."/>
  </r>
  <r>
    <x v="0"/>
    <n v="0"/>
    <n v="0"/>
    <n v="0"/>
    <n v="208112"/>
    <x v="5422"/>
    <x v="0"/>
    <x v="0"/>
    <x v="0"/>
    <s v="03.16.15"/>
    <x v="0"/>
    <x v="0"/>
    <x v="0"/>
    <s v="Direção Financeira"/>
    <s v="03.16.15"/>
    <s v="Direção Financeira"/>
    <s v="03.16.15"/>
    <x v="5"/>
    <x v="0"/>
    <x v="0"/>
    <x v="1"/>
    <x v="0"/>
    <x v="0"/>
    <x v="0"/>
    <x v="0"/>
    <x v="11"/>
    <s v="2024-12-16"/>
    <x v="3"/>
    <n v="208112"/>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dezembro 2024, conforme anexo."/>
  </r>
  <r>
    <x v="0"/>
    <n v="0"/>
    <n v="0"/>
    <n v="0"/>
    <n v="1218239"/>
    <x v="5422"/>
    <x v="0"/>
    <x v="0"/>
    <x v="0"/>
    <s v="03.16.15"/>
    <x v="0"/>
    <x v="0"/>
    <x v="0"/>
    <s v="Direção Financeira"/>
    <s v="03.16.15"/>
    <s v="Direção Financeira"/>
    <s v="03.16.15"/>
    <x v="5"/>
    <x v="0"/>
    <x v="0"/>
    <x v="1"/>
    <x v="0"/>
    <x v="0"/>
    <x v="0"/>
    <x v="0"/>
    <x v="11"/>
    <s v="2024-12-16"/>
    <x v="3"/>
    <n v="1218239"/>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dezembro 2024, conforme anexo."/>
  </r>
  <r>
    <x v="0"/>
    <n v="0"/>
    <n v="0"/>
    <n v="0"/>
    <n v="39735"/>
    <x v="5422"/>
    <x v="0"/>
    <x v="0"/>
    <x v="0"/>
    <s v="03.16.15"/>
    <x v="0"/>
    <x v="0"/>
    <x v="0"/>
    <s v="Direção Financeira"/>
    <s v="03.16.15"/>
    <s v="Direção Financeira"/>
    <s v="03.16.15"/>
    <x v="28"/>
    <x v="0"/>
    <x v="0"/>
    <x v="0"/>
    <x v="0"/>
    <x v="0"/>
    <x v="0"/>
    <x v="0"/>
    <x v="11"/>
    <s v="2024-12-16"/>
    <x v="3"/>
    <n v="39735"/>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dezembro 2024, conforme anexo."/>
  </r>
  <r>
    <x v="0"/>
    <n v="0"/>
    <n v="0"/>
    <n v="0"/>
    <n v="2400"/>
    <x v="5424"/>
    <x v="0"/>
    <x v="0"/>
    <x v="0"/>
    <s v="03.16.01"/>
    <x v="38"/>
    <x v="0"/>
    <x v="0"/>
    <s v="Assembleia Municipal"/>
    <s v="03.16.01"/>
    <s v="Assembleia Municipal"/>
    <s v="03.16.01"/>
    <x v="3"/>
    <x v="0"/>
    <x v="0"/>
    <x v="1"/>
    <x v="0"/>
    <x v="0"/>
    <x v="0"/>
    <x v="0"/>
    <x v="0"/>
    <s v="2024-01-11"/>
    <x v="0"/>
    <n v="2400"/>
    <x v="0"/>
    <m/>
    <x v="0"/>
    <m/>
    <x v="2"/>
    <n v="100474696"/>
    <x v="0"/>
    <x v="1"/>
    <s v="Assembleia Municipal"/>
    <s v="ORI"/>
    <x v="0"/>
    <s v="AM"/>
    <x v="0"/>
    <x v="0"/>
    <x v="0"/>
    <x v="0"/>
    <x v="0"/>
    <x v="0"/>
    <x v="0"/>
    <x v="0"/>
    <x v="0"/>
    <x v="0"/>
    <x v="0"/>
    <s v="Assembleia Municipal"/>
    <x v="0"/>
    <x v="0"/>
    <x v="0"/>
    <x v="0"/>
    <x v="0"/>
    <x v="0"/>
    <x v="0"/>
    <x v="0"/>
    <x v="0"/>
    <x v="0"/>
    <x v="1"/>
    <x v="0"/>
    <s v="Pagamento a favor do Sr. Helton João Lopes proprietário do veiculo ST-96-UQ, referente ao serviço prestado a Assembleia Municipal, conforme anexo."/>
  </r>
  <r>
    <x v="0"/>
    <n v="0"/>
    <n v="0"/>
    <n v="0"/>
    <n v="13600"/>
    <x v="5424"/>
    <x v="0"/>
    <x v="0"/>
    <x v="0"/>
    <s v="03.16.01"/>
    <x v="38"/>
    <x v="0"/>
    <x v="0"/>
    <s v="Assembleia Municipal"/>
    <s v="03.16.01"/>
    <s v="Assembleia Municipal"/>
    <s v="03.16.01"/>
    <x v="3"/>
    <x v="0"/>
    <x v="0"/>
    <x v="1"/>
    <x v="0"/>
    <x v="0"/>
    <x v="0"/>
    <x v="0"/>
    <x v="0"/>
    <s v="2024-01-11"/>
    <x v="0"/>
    <n v="13600"/>
    <x v="0"/>
    <m/>
    <x v="0"/>
    <m/>
    <x v="622"/>
    <n v="100479466"/>
    <x v="0"/>
    <x v="0"/>
    <s v="Assembleia Municipal"/>
    <s v="ORI"/>
    <x v="0"/>
    <s v="AM"/>
    <x v="0"/>
    <x v="0"/>
    <x v="0"/>
    <x v="0"/>
    <x v="0"/>
    <x v="0"/>
    <x v="0"/>
    <x v="0"/>
    <x v="0"/>
    <x v="0"/>
    <x v="0"/>
    <s v="Assembleia Municipal"/>
    <x v="0"/>
    <x v="0"/>
    <x v="0"/>
    <x v="0"/>
    <x v="0"/>
    <x v="0"/>
    <x v="0"/>
    <x v="0"/>
    <x v="0"/>
    <x v="0"/>
    <x v="0"/>
    <x v="0"/>
    <s v="Pagamento a favor do Sr. Helton João Lopes proprietário do veiculo ST-96-UQ, referente ao serviço prestado a Assembleia Municipal, conforme anexo."/>
  </r>
  <r>
    <x v="0"/>
    <n v="0"/>
    <n v="0"/>
    <n v="0"/>
    <n v="5157"/>
    <x v="5425"/>
    <x v="0"/>
    <x v="1"/>
    <x v="0"/>
    <s v="80.02.01"/>
    <x v="2"/>
    <x v="2"/>
    <x v="2"/>
    <s v="Retenções Iur"/>
    <s v="80.02.01"/>
    <s v="Retenções Iur"/>
    <s v="80.02.01"/>
    <x v="2"/>
    <x v="0"/>
    <x v="1"/>
    <x v="0"/>
    <x v="1"/>
    <x v="2"/>
    <x v="2"/>
    <x v="0"/>
    <x v="1"/>
    <s v="2024-03-21"/>
    <x v="0"/>
    <n v="5157"/>
    <x v="0"/>
    <m/>
    <x v="0"/>
    <m/>
    <x v="2"/>
    <n v="100474696"/>
    <x v="0"/>
    <x v="0"/>
    <s v="Retenções Iur"/>
    <s v="ORI"/>
    <x v="0"/>
    <s v="RIUR"/>
    <x v="0"/>
    <x v="0"/>
    <x v="0"/>
    <x v="0"/>
    <x v="0"/>
    <x v="0"/>
    <x v="0"/>
    <x v="0"/>
    <x v="0"/>
    <x v="0"/>
    <x v="0"/>
    <s v="Retenções Iur"/>
    <x v="0"/>
    <x v="0"/>
    <x v="0"/>
    <x v="0"/>
    <x v="2"/>
    <x v="0"/>
    <x v="0"/>
    <x v="0"/>
    <x v="0"/>
    <x v="1"/>
    <x v="0"/>
    <x v="0"/>
    <s v="RETENCAO OT"/>
  </r>
  <r>
    <x v="0"/>
    <n v="0"/>
    <n v="0"/>
    <n v="0"/>
    <n v="800"/>
    <x v="5426"/>
    <x v="0"/>
    <x v="1"/>
    <x v="0"/>
    <s v="80.02.10.20"/>
    <x v="20"/>
    <x v="2"/>
    <x v="2"/>
    <s v="Outros"/>
    <s v="80.02.10"/>
    <s v="Outros"/>
    <s v="80.02.10"/>
    <x v="34"/>
    <x v="0"/>
    <x v="1"/>
    <x v="9"/>
    <x v="1"/>
    <x v="2"/>
    <x v="2"/>
    <x v="0"/>
    <x v="1"/>
    <s v="2024-03-21"/>
    <x v="0"/>
    <n v="800"/>
    <x v="0"/>
    <m/>
    <x v="0"/>
    <m/>
    <x v="54"/>
    <n v="100477977"/>
    <x v="0"/>
    <x v="0"/>
    <s v="Retenções CVMovel"/>
    <s v="ORI"/>
    <x v="0"/>
    <s v="RT"/>
    <x v="0"/>
    <x v="0"/>
    <x v="0"/>
    <x v="0"/>
    <x v="0"/>
    <x v="0"/>
    <x v="0"/>
    <x v="0"/>
    <x v="0"/>
    <x v="0"/>
    <x v="0"/>
    <s v="Retenções CVMovel"/>
    <x v="0"/>
    <x v="0"/>
    <x v="0"/>
    <x v="0"/>
    <x v="2"/>
    <x v="0"/>
    <x v="0"/>
    <x v="0"/>
    <x v="0"/>
    <x v="1"/>
    <x v="0"/>
    <x v="0"/>
    <s v="RETENCAO OT"/>
  </r>
  <r>
    <x v="0"/>
    <n v="0"/>
    <n v="0"/>
    <n v="0"/>
    <n v="47739"/>
    <x v="5427"/>
    <x v="0"/>
    <x v="1"/>
    <x v="0"/>
    <s v="80.02.01"/>
    <x v="2"/>
    <x v="2"/>
    <x v="2"/>
    <s v="Retenções Iur"/>
    <s v="80.02.01"/>
    <s v="Retenções Iur"/>
    <s v="80.02.01"/>
    <x v="2"/>
    <x v="0"/>
    <x v="1"/>
    <x v="0"/>
    <x v="1"/>
    <x v="2"/>
    <x v="2"/>
    <x v="0"/>
    <x v="1"/>
    <s v="2024-03-21"/>
    <x v="0"/>
    <n v="47739"/>
    <x v="0"/>
    <m/>
    <x v="0"/>
    <m/>
    <x v="2"/>
    <n v="100474696"/>
    <x v="0"/>
    <x v="0"/>
    <s v="Retenções Iur"/>
    <s v="ORI"/>
    <x v="0"/>
    <s v="RIUR"/>
    <x v="0"/>
    <x v="0"/>
    <x v="0"/>
    <x v="0"/>
    <x v="0"/>
    <x v="0"/>
    <x v="0"/>
    <x v="0"/>
    <x v="0"/>
    <x v="0"/>
    <x v="0"/>
    <s v="Retenções Iur"/>
    <x v="0"/>
    <x v="0"/>
    <x v="0"/>
    <x v="0"/>
    <x v="2"/>
    <x v="0"/>
    <x v="0"/>
    <x v="0"/>
    <x v="0"/>
    <x v="1"/>
    <x v="0"/>
    <x v="0"/>
    <s v="RETENCAO OT"/>
  </r>
  <r>
    <x v="0"/>
    <n v="0"/>
    <n v="0"/>
    <n v="0"/>
    <n v="417"/>
    <x v="5428"/>
    <x v="0"/>
    <x v="0"/>
    <x v="0"/>
    <s v="01.25.05.09"/>
    <x v="26"/>
    <x v="3"/>
    <x v="3"/>
    <s v="Saúde"/>
    <s v="01.25.05"/>
    <s v="Saúde"/>
    <s v="01.25.05"/>
    <x v="7"/>
    <x v="0"/>
    <x v="4"/>
    <x v="4"/>
    <x v="0"/>
    <x v="1"/>
    <x v="0"/>
    <x v="0"/>
    <x v="6"/>
    <s v="2024-04-30"/>
    <x v="1"/>
    <n v="417"/>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Pagamento a favor da Farmácia São Miguel, referente apoio compra de medicamento da Sra. maria Joana Sanches furtado, conforme anexo."/>
  </r>
  <r>
    <x v="1"/>
    <n v="0"/>
    <n v="0"/>
    <n v="0"/>
    <n v="230000"/>
    <x v="5429"/>
    <x v="0"/>
    <x v="0"/>
    <x v="0"/>
    <s v="01.27.06.80"/>
    <x v="1"/>
    <x v="1"/>
    <x v="1"/>
    <s v="Requalificação Urbana e habitação"/>
    <s v="01.27.06"/>
    <s v="Requalificação Urbana e habitação"/>
    <s v="01.27.06"/>
    <x v="1"/>
    <x v="0"/>
    <x v="0"/>
    <x v="0"/>
    <x v="0"/>
    <x v="1"/>
    <x v="1"/>
    <x v="0"/>
    <x v="1"/>
    <s v="2024-03-01"/>
    <x v="0"/>
    <n v="230000"/>
    <x v="0"/>
    <m/>
    <x v="0"/>
    <m/>
    <x v="55"/>
    <n v="100478943"/>
    <x v="0"/>
    <x v="0"/>
    <s v="Requalificação Urbana de Veneza"/>
    <s v="ORI"/>
    <x v="0"/>
    <m/>
    <x v="0"/>
    <x v="0"/>
    <x v="0"/>
    <x v="0"/>
    <x v="0"/>
    <x v="0"/>
    <x v="0"/>
    <x v="0"/>
    <x v="0"/>
    <x v="0"/>
    <x v="0"/>
    <s v="Requalificação Urbana de Veneza"/>
    <x v="0"/>
    <x v="0"/>
    <x v="0"/>
    <x v="0"/>
    <x v="1"/>
    <x v="0"/>
    <x v="0"/>
    <x v="0"/>
    <x v="0"/>
    <x v="0"/>
    <x v="0"/>
    <x v="0"/>
    <s v="Pagamento a favor do Comercio Transporte Construção MA, para a aquisição de 200 sacos de cimentos para as obras de reabilitação urbana e ambiental de Praia de Veneza, conforme anexo."/>
  </r>
  <r>
    <x v="0"/>
    <n v="0"/>
    <n v="0"/>
    <n v="0"/>
    <n v="50000"/>
    <x v="5430"/>
    <x v="0"/>
    <x v="0"/>
    <x v="0"/>
    <s v="03.16.15"/>
    <x v="0"/>
    <x v="0"/>
    <x v="0"/>
    <s v="Direção Financeira"/>
    <s v="03.16.15"/>
    <s v="Direção Financeira"/>
    <s v="03.16.15"/>
    <x v="30"/>
    <x v="0"/>
    <x v="0"/>
    <x v="0"/>
    <x v="1"/>
    <x v="0"/>
    <x v="0"/>
    <x v="0"/>
    <x v="2"/>
    <s v="2024-02-21"/>
    <x v="0"/>
    <n v="50000"/>
    <x v="0"/>
    <m/>
    <x v="0"/>
    <m/>
    <x v="352"/>
    <n v="100476546"/>
    <x v="0"/>
    <x v="0"/>
    <s v="Direção Financeira"/>
    <s v="ORI"/>
    <x v="0"/>
    <m/>
    <x v="0"/>
    <x v="0"/>
    <x v="0"/>
    <x v="0"/>
    <x v="0"/>
    <x v="0"/>
    <x v="0"/>
    <x v="0"/>
    <x v="0"/>
    <x v="0"/>
    <x v="0"/>
    <s v="Direção Financeira"/>
    <x v="0"/>
    <x v="0"/>
    <x v="0"/>
    <x v="0"/>
    <x v="0"/>
    <x v="0"/>
    <x v="0"/>
    <x v="0"/>
    <x v="0"/>
    <x v="0"/>
    <x v="0"/>
    <x v="0"/>
    <s v="Pagamento adiantamento salario, conforme autorização em anexo."/>
  </r>
  <r>
    <x v="0"/>
    <n v="0"/>
    <n v="0"/>
    <n v="0"/>
    <n v="40000"/>
    <x v="5431"/>
    <x v="0"/>
    <x v="0"/>
    <x v="0"/>
    <s v="03.16.15"/>
    <x v="0"/>
    <x v="0"/>
    <x v="0"/>
    <s v="Direção Financeira"/>
    <s v="03.16.15"/>
    <s v="Direção Financeira"/>
    <s v="03.16.15"/>
    <x v="0"/>
    <x v="0"/>
    <x v="0"/>
    <x v="0"/>
    <x v="0"/>
    <x v="0"/>
    <x v="0"/>
    <x v="0"/>
    <x v="1"/>
    <s v="2024-03-01"/>
    <x v="0"/>
    <n v="40000"/>
    <x v="0"/>
    <m/>
    <x v="0"/>
    <m/>
    <x v="77"/>
    <n v="100477538"/>
    <x v="0"/>
    <x v="0"/>
    <s v="Direção Financeira"/>
    <s v="ORI"/>
    <x v="0"/>
    <m/>
    <x v="0"/>
    <x v="0"/>
    <x v="0"/>
    <x v="0"/>
    <x v="0"/>
    <x v="0"/>
    <x v="0"/>
    <x v="0"/>
    <x v="0"/>
    <x v="0"/>
    <x v="0"/>
    <s v="Direção Financeira"/>
    <x v="0"/>
    <x v="0"/>
    <x v="0"/>
    <x v="0"/>
    <x v="0"/>
    <x v="0"/>
    <x v="0"/>
    <x v="0"/>
    <x v="0"/>
    <x v="0"/>
    <x v="0"/>
    <x v="0"/>
    <s v="Pagamento referente a aquisição de serviços de manutenção das viaturas ST-03-QJ, ST-70-UQ, ST-22-RJ, ST-24-RG, ST-29-MG, afetos ao serviços da CMSM, conforme anexo."/>
  </r>
  <r>
    <x v="0"/>
    <n v="0"/>
    <n v="0"/>
    <n v="0"/>
    <n v="10000"/>
    <x v="5432"/>
    <x v="0"/>
    <x v="0"/>
    <x v="0"/>
    <s v="01.25.01.11"/>
    <x v="17"/>
    <x v="3"/>
    <x v="3"/>
    <s v="Educação"/>
    <s v="01.25.01"/>
    <s v="Educação"/>
    <s v="01.25.01"/>
    <x v="4"/>
    <x v="0"/>
    <x v="2"/>
    <x v="2"/>
    <x v="0"/>
    <x v="1"/>
    <x v="0"/>
    <x v="0"/>
    <x v="1"/>
    <s v="2024-03-13"/>
    <x v="0"/>
    <n v="10000"/>
    <x v="0"/>
    <m/>
    <x v="0"/>
    <m/>
    <x v="501"/>
    <n v="100477954"/>
    <x v="0"/>
    <x v="0"/>
    <s v="Apoio ao Ensino Básico e Secundário"/>
    <s v="ORI"/>
    <x v="0"/>
    <s v="AEBS"/>
    <x v="0"/>
    <x v="0"/>
    <x v="0"/>
    <x v="0"/>
    <x v="0"/>
    <x v="0"/>
    <x v="0"/>
    <x v="0"/>
    <x v="0"/>
    <x v="0"/>
    <x v="0"/>
    <s v="Apoio ao Ensino Básico e Secundário"/>
    <x v="0"/>
    <x v="0"/>
    <x v="0"/>
    <x v="0"/>
    <x v="1"/>
    <x v="0"/>
    <x v="0"/>
    <x v="0"/>
    <x v="0"/>
    <x v="0"/>
    <x v="0"/>
    <x v="0"/>
    <s v="Apoio a favor da Sra. Jocelina Furtado Carvalho, referente pagamento de propina, conforme anexo."/>
  </r>
  <r>
    <x v="0"/>
    <n v="0"/>
    <n v="0"/>
    <n v="0"/>
    <n v="170"/>
    <x v="5433"/>
    <x v="0"/>
    <x v="0"/>
    <x v="0"/>
    <s v="03.16.15"/>
    <x v="0"/>
    <x v="0"/>
    <x v="0"/>
    <s v="Direção Financeira"/>
    <s v="03.16.15"/>
    <s v="Direção Financeira"/>
    <s v="03.16.15"/>
    <x v="74"/>
    <x v="0"/>
    <x v="0"/>
    <x v="0"/>
    <x v="0"/>
    <x v="0"/>
    <x v="0"/>
    <x v="0"/>
    <x v="6"/>
    <s v="2024-04-15"/>
    <x v="1"/>
    <n v="170"/>
    <x v="0"/>
    <m/>
    <x v="0"/>
    <m/>
    <x v="6"/>
    <n v="100474914"/>
    <x v="0"/>
    <x v="0"/>
    <s v="Direção Financeira"/>
    <s v="ORI"/>
    <x v="0"/>
    <m/>
    <x v="0"/>
    <x v="0"/>
    <x v="0"/>
    <x v="0"/>
    <x v="0"/>
    <x v="0"/>
    <x v="0"/>
    <x v="0"/>
    <x v="0"/>
    <x v="0"/>
    <x v="0"/>
    <s v="Direção Financeira"/>
    <x v="0"/>
    <x v="0"/>
    <x v="0"/>
    <x v="0"/>
    <x v="0"/>
    <x v="0"/>
    <x v="0"/>
    <x v="0"/>
    <x v="0"/>
    <x v="0"/>
    <x v="0"/>
    <x v="0"/>
    <s v="Despesas proveniente de de confeção de chave, destinado ao paços do concelho, conforme anexo."/>
  </r>
  <r>
    <x v="0"/>
    <n v="0"/>
    <n v="0"/>
    <n v="0"/>
    <n v="2800"/>
    <x v="5434"/>
    <x v="0"/>
    <x v="0"/>
    <x v="0"/>
    <s v="03.16.10"/>
    <x v="39"/>
    <x v="0"/>
    <x v="0"/>
    <s v="Delegações Municipais "/>
    <s v="03.16.10"/>
    <s v="Delegações Municipais "/>
    <s v="03.16.10"/>
    <x v="3"/>
    <x v="0"/>
    <x v="0"/>
    <x v="1"/>
    <x v="0"/>
    <x v="0"/>
    <x v="0"/>
    <x v="0"/>
    <x v="3"/>
    <s v="2024-05-07"/>
    <x v="1"/>
    <n v="2800"/>
    <x v="0"/>
    <m/>
    <x v="0"/>
    <m/>
    <x v="167"/>
    <n v="100477347"/>
    <x v="0"/>
    <x v="0"/>
    <s v="Delegações Municipais "/>
    <s v="ORI"/>
    <x v="0"/>
    <m/>
    <x v="0"/>
    <x v="0"/>
    <x v="0"/>
    <x v="0"/>
    <x v="0"/>
    <x v="0"/>
    <x v="0"/>
    <x v="0"/>
    <x v="0"/>
    <x v="0"/>
    <x v="0"/>
    <s v="Delegações Municipais "/>
    <x v="0"/>
    <x v="0"/>
    <x v="0"/>
    <x v="0"/>
    <x v="0"/>
    <x v="0"/>
    <x v="0"/>
    <x v="0"/>
    <x v="0"/>
    <x v="0"/>
    <x v="0"/>
    <x v="0"/>
    <s v="Ajuda de custo  e subsidio de transporte a favor do Sr. Iderlindo Furtado pela sua deslocação em missão de serviço a cidade da Sta. Catarina/Praia no dia 06 de Maio de 2024, conforme justificativo em anexo.  "/>
  </r>
  <r>
    <x v="0"/>
    <n v="0"/>
    <n v="0"/>
    <n v="0"/>
    <n v="230000"/>
    <x v="5435"/>
    <x v="0"/>
    <x v="0"/>
    <x v="0"/>
    <s v="03.16.15"/>
    <x v="0"/>
    <x v="0"/>
    <x v="0"/>
    <s v="Direção Financeira"/>
    <s v="03.16.15"/>
    <s v="Direção Financeira"/>
    <s v="03.16.15"/>
    <x v="41"/>
    <x v="0"/>
    <x v="0"/>
    <x v="1"/>
    <x v="0"/>
    <x v="0"/>
    <x v="0"/>
    <x v="0"/>
    <x v="3"/>
    <s v="2024-05-14"/>
    <x v="1"/>
    <n v="230000"/>
    <x v="0"/>
    <m/>
    <x v="0"/>
    <m/>
    <x v="22"/>
    <n v="100478657"/>
    <x v="0"/>
    <x v="0"/>
    <s v="Direção Financeira"/>
    <s v="ORI"/>
    <x v="0"/>
    <m/>
    <x v="0"/>
    <x v="0"/>
    <x v="0"/>
    <x v="0"/>
    <x v="0"/>
    <x v="0"/>
    <x v="0"/>
    <x v="0"/>
    <x v="0"/>
    <x v="0"/>
    <x v="0"/>
    <s v="Direção Financeira"/>
    <x v="0"/>
    <x v="0"/>
    <x v="0"/>
    <x v="0"/>
    <x v="0"/>
    <x v="0"/>
    <x v="0"/>
    <x v="0"/>
    <x v="0"/>
    <x v="0"/>
    <x v="0"/>
    <x v="0"/>
    <s v="Pagamento referente  a aquisição de serviços de reparação, pintura e bate chapa do camião DAF ST-87-ZB Afeto as obras da CMSM, conforme anexo."/>
  </r>
  <r>
    <x v="0"/>
    <n v="0"/>
    <n v="0"/>
    <n v="0"/>
    <n v="6240"/>
    <x v="5436"/>
    <x v="0"/>
    <x v="0"/>
    <x v="0"/>
    <s v="01.25.01.10"/>
    <x v="33"/>
    <x v="3"/>
    <x v="3"/>
    <s v="Educação"/>
    <s v="01.25.01"/>
    <s v="Educação"/>
    <s v="01.25.01"/>
    <x v="4"/>
    <x v="0"/>
    <x v="2"/>
    <x v="2"/>
    <x v="0"/>
    <x v="1"/>
    <x v="0"/>
    <x v="0"/>
    <x v="10"/>
    <s v="2024-11-07"/>
    <x v="3"/>
    <n v="6240"/>
    <x v="0"/>
    <m/>
    <x v="0"/>
    <m/>
    <x v="195"/>
    <n v="100478815"/>
    <x v="0"/>
    <x v="0"/>
    <s v="Transporte escolar"/>
    <s v="ORI"/>
    <x v="0"/>
    <m/>
    <x v="0"/>
    <x v="0"/>
    <x v="0"/>
    <x v="0"/>
    <x v="0"/>
    <x v="0"/>
    <x v="0"/>
    <x v="0"/>
    <x v="0"/>
    <x v="0"/>
    <x v="0"/>
    <s v="Transporte escolar"/>
    <x v="0"/>
    <x v="0"/>
    <x v="0"/>
    <x v="0"/>
    <x v="1"/>
    <x v="0"/>
    <x v="0"/>
    <x v="0"/>
    <x v="0"/>
    <x v="0"/>
    <x v="0"/>
    <x v="0"/>
    <s v="Pagamento referente a aquisição de peças para viaturas de transporte escolar, conforme proposta em anexo."/>
  </r>
  <r>
    <x v="0"/>
    <n v="0"/>
    <n v="0"/>
    <n v="0"/>
    <n v="3000"/>
    <x v="5437"/>
    <x v="0"/>
    <x v="0"/>
    <x v="0"/>
    <s v="01.25.01.10"/>
    <x v="33"/>
    <x v="3"/>
    <x v="3"/>
    <s v="Educação"/>
    <s v="01.25.01"/>
    <s v="Educação"/>
    <s v="01.25.01"/>
    <x v="4"/>
    <x v="0"/>
    <x v="2"/>
    <x v="2"/>
    <x v="0"/>
    <x v="1"/>
    <x v="0"/>
    <x v="0"/>
    <x v="10"/>
    <s v="2024-11-07"/>
    <x v="3"/>
    <n v="3000"/>
    <x v="0"/>
    <m/>
    <x v="0"/>
    <m/>
    <x v="35"/>
    <n v="100479738"/>
    <x v="0"/>
    <x v="0"/>
    <s v="Transporte escolar"/>
    <s v="ORI"/>
    <x v="0"/>
    <m/>
    <x v="0"/>
    <x v="0"/>
    <x v="0"/>
    <x v="0"/>
    <x v="0"/>
    <x v="0"/>
    <x v="0"/>
    <x v="0"/>
    <x v="0"/>
    <x v="0"/>
    <x v="0"/>
    <s v="Transporte escolar"/>
    <x v="0"/>
    <x v="0"/>
    <x v="0"/>
    <x v="0"/>
    <x v="1"/>
    <x v="0"/>
    <x v="0"/>
    <x v="0"/>
    <x v="0"/>
    <x v="0"/>
    <x v="0"/>
    <x v="0"/>
    <s v="Apoio social a favor da Sra. Leinise Mendes Fernandes, para pagamento do transporte escolar, conforme anexo."/>
  </r>
  <r>
    <x v="0"/>
    <n v="0"/>
    <n v="0"/>
    <n v="0"/>
    <n v="47739"/>
    <x v="5438"/>
    <x v="0"/>
    <x v="1"/>
    <x v="0"/>
    <s v="80.02.01"/>
    <x v="2"/>
    <x v="2"/>
    <x v="2"/>
    <s v="Retenções Iur"/>
    <s v="80.02.01"/>
    <s v="Retenções Iur"/>
    <s v="80.02.01"/>
    <x v="2"/>
    <x v="0"/>
    <x v="1"/>
    <x v="0"/>
    <x v="1"/>
    <x v="2"/>
    <x v="2"/>
    <x v="0"/>
    <x v="8"/>
    <s v="2024-10-23"/>
    <x v="3"/>
    <n v="47739"/>
    <x v="0"/>
    <m/>
    <x v="0"/>
    <m/>
    <x v="2"/>
    <n v="100474696"/>
    <x v="0"/>
    <x v="0"/>
    <s v="Retenções Iur"/>
    <s v="ORI"/>
    <x v="0"/>
    <s v="RIUR"/>
    <x v="0"/>
    <x v="0"/>
    <x v="0"/>
    <x v="0"/>
    <x v="0"/>
    <x v="0"/>
    <x v="0"/>
    <x v="0"/>
    <x v="0"/>
    <x v="0"/>
    <x v="0"/>
    <s v="Retenções Iur"/>
    <x v="0"/>
    <x v="0"/>
    <x v="0"/>
    <x v="0"/>
    <x v="2"/>
    <x v="0"/>
    <x v="0"/>
    <x v="0"/>
    <x v="0"/>
    <x v="1"/>
    <x v="0"/>
    <x v="0"/>
    <s v="RETENCAO OT"/>
  </r>
  <r>
    <x v="0"/>
    <n v="0"/>
    <n v="0"/>
    <n v="0"/>
    <n v="9000"/>
    <x v="5439"/>
    <x v="0"/>
    <x v="1"/>
    <x v="0"/>
    <s v="80.02.10.03"/>
    <x v="43"/>
    <x v="2"/>
    <x v="2"/>
    <s v="Outros"/>
    <s v="80.02.10"/>
    <s v="Outros"/>
    <s v="80.02.10"/>
    <x v="68"/>
    <x v="0"/>
    <x v="1"/>
    <x v="0"/>
    <x v="1"/>
    <x v="2"/>
    <x v="2"/>
    <x v="0"/>
    <x v="8"/>
    <s v="2024-10-23"/>
    <x v="3"/>
    <n v="9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59525"/>
    <x v="5440"/>
    <x v="0"/>
    <x v="1"/>
    <x v="0"/>
    <s v="80.02.10.01"/>
    <x v="16"/>
    <x v="2"/>
    <x v="2"/>
    <s v="Outros"/>
    <s v="80.02.10"/>
    <s v="Outros"/>
    <s v="80.02.10"/>
    <x v="37"/>
    <x v="0"/>
    <x v="1"/>
    <x v="0"/>
    <x v="1"/>
    <x v="2"/>
    <x v="2"/>
    <x v="0"/>
    <x v="8"/>
    <s v="2024-10-23"/>
    <x v="3"/>
    <n v="59525"/>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40"/>
    <x v="5441"/>
    <x v="0"/>
    <x v="1"/>
    <x v="0"/>
    <s v="80.02.10.24"/>
    <x v="47"/>
    <x v="2"/>
    <x v="2"/>
    <s v="Outros"/>
    <s v="80.02.10"/>
    <s v="Outros"/>
    <s v="80.02.10"/>
    <x v="67"/>
    <x v="0"/>
    <x v="1"/>
    <x v="0"/>
    <x v="1"/>
    <x v="2"/>
    <x v="2"/>
    <x v="0"/>
    <x v="8"/>
    <s v="2024-10-23"/>
    <x v="3"/>
    <n v="1040"/>
    <x v="0"/>
    <m/>
    <x v="0"/>
    <m/>
    <x v="18"/>
    <n v="100478987"/>
    <x v="0"/>
    <x v="0"/>
    <s v="Retenções SIACSA"/>
    <s v="ORI"/>
    <x v="0"/>
    <s v="SIACSA"/>
    <x v="0"/>
    <x v="0"/>
    <x v="0"/>
    <x v="0"/>
    <x v="0"/>
    <x v="0"/>
    <x v="0"/>
    <x v="0"/>
    <x v="0"/>
    <x v="0"/>
    <x v="0"/>
    <s v="Retenções SIACSA"/>
    <x v="0"/>
    <x v="0"/>
    <x v="0"/>
    <x v="0"/>
    <x v="2"/>
    <x v="0"/>
    <x v="0"/>
    <x v="0"/>
    <x v="0"/>
    <x v="1"/>
    <x v="0"/>
    <x v="0"/>
    <s v="RETENCAO OT"/>
  </r>
  <r>
    <x v="0"/>
    <n v="0"/>
    <n v="0"/>
    <n v="0"/>
    <n v="5448"/>
    <x v="5442"/>
    <x v="0"/>
    <x v="1"/>
    <x v="0"/>
    <s v="80.02.10.26"/>
    <x v="13"/>
    <x v="2"/>
    <x v="2"/>
    <s v="Outros"/>
    <s v="80.02.10"/>
    <s v="Outros"/>
    <s v="80.02.10"/>
    <x v="34"/>
    <x v="0"/>
    <x v="1"/>
    <x v="9"/>
    <x v="1"/>
    <x v="2"/>
    <x v="2"/>
    <x v="0"/>
    <x v="8"/>
    <s v="2024-10-23"/>
    <x v="3"/>
    <n v="5448"/>
    <x v="0"/>
    <m/>
    <x v="0"/>
    <m/>
    <x v="15"/>
    <n v="100479277"/>
    <x v="0"/>
    <x v="0"/>
    <s v="Retenção Sansung"/>
    <s v="ORI"/>
    <x v="0"/>
    <s v="RS"/>
    <x v="0"/>
    <x v="0"/>
    <x v="0"/>
    <x v="0"/>
    <x v="0"/>
    <x v="0"/>
    <x v="0"/>
    <x v="0"/>
    <x v="0"/>
    <x v="0"/>
    <x v="0"/>
    <s v="Retenção Sansung"/>
    <x v="0"/>
    <x v="0"/>
    <x v="0"/>
    <x v="0"/>
    <x v="2"/>
    <x v="0"/>
    <x v="0"/>
    <x v="0"/>
    <x v="0"/>
    <x v="1"/>
    <x v="0"/>
    <x v="0"/>
    <s v="RETENCAO OT"/>
  </r>
  <r>
    <x v="0"/>
    <n v="0"/>
    <n v="0"/>
    <n v="0"/>
    <n v="46769"/>
    <x v="5443"/>
    <x v="0"/>
    <x v="1"/>
    <x v="0"/>
    <s v="80.02.01"/>
    <x v="2"/>
    <x v="2"/>
    <x v="2"/>
    <s v="Retenções Iur"/>
    <s v="80.02.01"/>
    <s v="Retenções Iur"/>
    <s v="80.02.01"/>
    <x v="2"/>
    <x v="0"/>
    <x v="1"/>
    <x v="0"/>
    <x v="1"/>
    <x v="2"/>
    <x v="2"/>
    <x v="0"/>
    <x v="8"/>
    <s v="2024-10-23"/>
    <x v="3"/>
    <n v="46769"/>
    <x v="0"/>
    <m/>
    <x v="0"/>
    <m/>
    <x v="2"/>
    <n v="100474696"/>
    <x v="0"/>
    <x v="0"/>
    <s v="Retenções Iur"/>
    <s v="ORI"/>
    <x v="0"/>
    <s v="RIUR"/>
    <x v="0"/>
    <x v="0"/>
    <x v="0"/>
    <x v="0"/>
    <x v="0"/>
    <x v="0"/>
    <x v="0"/>
    <x v="0"/>
    <x v="0"/>
    <x v="0"/>
    <x v="0"/>
    <s v="Retenções Iur"/>
    <x v="0"/>
    <x v="0"/>
    <x v="0"/>
    <x v="0"/>
    <x v="2"/>
    <x v="0"/>
    <x v="0"/>
    <x v="0"/>
    <x v="0"/>
    <x v="1"/>
    <x v="0"/>
    <x v="0"/>
    <s v="RETENCAO OT"/>
  </r>
  <r>
    <x v="0"/>
    <n v="0"/>
    <n v="0"/>
    <n v="0"/>
    <n v="200"/>
    <x v="5444"/>
    <x v="0"/>
    <x v="1"/>
    <x v="0"/>
    <s v="80.02.10.28"/>
    <x v="60"/>
    <x v="2"/>
    <x v="2"/>
    <s v="Outros"/>
    <s v="80.02.10"/>
    <s v="Outros"/>
    <s v="80.02.10"/>
    <x v="34"/>
    <x v="0"/>
    <x v="1"/>
    <x v="9"/>
    <x v="1"/>
    <x v="2"/>
    <x v="2"/>
    <x v="0"/>
    <x v="8"/>
    <s v="2024-10-23"/>
    <x v="3"/>
    <n v="200"/>
    <x v="0"/>
    <m/>
    <x v="0"/>
    <m/>
    <x v="17"/>
    <n v="100479279"/>
    <x v="0"/>
    <x v="0"/>
    <s v="Desconto Vencimento"/>
    <s v="ORI"/>
    <x v="0"/>
    <s v="DV"/>
    <x v="0"/>
    <x v="0"/>
    <x v="0"/>
    <x v="0"/>
    <x v="0"/>
    <x v="0"/>
    <x v="0"/>
    <x v="0"/>
    <x v="0"/>
    <x v="0"/>
    <x v="0"/>
    <s v="Desconto Vencimento"/>
    <x v="0"/>
    <x v="0"/>
    <x v="0"/>
    <x v="0"/>
    <x v="2"/>
    <x v="0"/>
    <x v="0"/>
    <x v="0"/>
    <x v="0"/>
    <x v="1"/>
    <x v="0"/>
    <x v="0"/>
    <s v="RETENCAO OT"/>
  </r>
  <r>
    <x v="0"/>
    <n v="0"/>
    <n v="0"/>
    <n v="0"/>
    <n v="3600"/>
    <x v="5445"/>
    <x v="0"/>
    <x v="0"/>
    <x v="0"/>
    <s v="03.16.02"/>
    <x v="3"/>
    <x v="0"/>
    <x v="0"/>
    <s v="Gabinete do Presidente"/>
    <s v="03.16.02"/>
    <s v="Gabinete do Presidente"/>
    <s v="03.16.02"/>
    <x v="3"/>
    <x v="0"/>
    <x v="0"/>
    <x v="1"/>
    <x v="0"/>
    <x v="0"/>
    <x v="0"/>
    <x v="0"/>
    <x v="0"/>
    <s v="2024-01-10"/>
    <x v="0"/>
    <n v="3600"/>
    <x v="0"/>
    <m/>
    <x v="0"/>
    <m/>
    <x v="3"/>
    <n v="100478720"/>
    <x v="0"/>
    <x v="0"/>
    <s v="Gabinete do Presidente"/>
    <s v="ORI"/>
    <x v="0"/>
    <m/>
    <x v="0"/>
    <x v="0"/>
    <x v="0"/>
    <x v="0"/>
    <x v="0"/>
    <x v="0"/>
    <x v="0"/>
    <x v="0"/>
    <x v="0"/>
    <x v="0"/>
    <x v="0"/>
    <s v="Gabinete do Presidente"/>
    <x v="0"/>
    <x v="0"/>
    <x v="0"/>
    <x v="0"/>
    <x v="0"/>
    <x v="0"/>
    <x v="0"/>
    <x v="0"/>
    <x v="0"/>
    <x v="0"/>
    <x v="0"/>
    <x v="0"/>
    <s v="Ajuda de custo a favor do senhor Moises Landim, pela sua deslocação a Praia em missão oficial de serviço, conforme anexo."/>
  </r>
  <r>
    <x v="0"/>
    <n v="0"/>
    <n v="0"/>
    <n v="0"/>
    <n v="2800"/>
    <x v="5446"/>
    <x v="0"/>
    <x v="0"/>
    <x v="0"/>
    <s v="03.16.15"/>
    <x v="0"/>
    <x v="0"/>
    <x v="0"/>
    <s v="Direção Financeira"/>
    <s v="03.16.15"/>
    <s v="Direção Financeira"/>
    <s v="03.16.15"/>
    <x v="3"/>
    <x v="0"/>
    <x v="0"/>
    <x v="1"/>
    <x v="0"/>
    <x v="0"/>
    <x v="0"/>
    <x v="0"/>
    <x v="2"/>
    <s v="2024-02-12"/>
    <x v="0"/>
    <n v="2800"/>
    <x v="0"/>
    <m/>
    <x v="0"/>
    <m/>
    <x v="176"/>
    <n v="100478423"/>
    <x v="0"/>
    <x v="0"/>
    <s v="Direção Financeira"/>
    <s v="ORI"/>
    <x v="0"/>
    <m/>
    <x v="0"/>
    <x v="0"/>
    <x v="0"/>
    <x v="0"/>
    <x v="0"/>
    <x v="0"/>
    <x v="0"/>
    <x v="0"/>
    <x v="0"/>
    <x v="0"/>
    <x v="0"/>
    <s v="Direção Financeira"/>
    <x v="0"/>
    <x v="0"/>
    <x v="0"/>
    <x v="0"/>
    <x v="0"/>
    <x v="0"/>
    <x v="0"/>
    <x v="0"/>
    <x v="0"/>
    <x v="0"/>
    <x v="0"/>
    <x v="0"/>
    <s v="Ajuda de custo a favor do senhor Arnaldo Lopes, pela sua deslocação a Praia nos dias 01 e 10 de Fevereiro, em missão oficial de serviço, conforme guia de marcha em anexo."/>
  </r>
  <r>
    <x v="0"/>
    <n v="0"/>
    <n v="0"/>
    <n v="0"/>
    <n v="22500"/>
    <x v="5447"/>
    <x v="0"/>
    <x v="1"/>
    <x v="0"/>
    <s v="80.02.01"/>
    <x v="2"/>
    <x v="2"/>
    <x v="2"/>
    <s v="Retenções Iur"/>
    <s v="80.02.01"/>
    <s v="Retenções Iur"/>
    <s v="80.02.01"/>
    <x v="2"/>
    <x v="0"/>
    <x v="1"/>
    <x v="0"/>
    <x v="1"/>
    <x v="2"/>
    <x v="2"/>
    <x v="0"/>
    <x v="0"/>
    <s v="2024-01-22"/>
    <x v="0"/>
    <n v="22500"/>
    <x v="0"/>
    <m/>
    <x v="0"/>
    <m/>
    <x v="2"/>
    <n v="100474696"/>
    <x v="0"/>
    <x v="0"/>
    <s v="Retenções Iur"/>
    <s v="ORI"/>
    <x v="0"/>
    <s v="RIUR"/>
    <x v="0"/>
    <x v="0"/>
    <x v="0"/>
    <x v="0"/>
    <x v="0"/>
    <x v="0"/>
    <x v="0"/>
    <x v="0"/>
    <x v="0"/>
    <x v="0"/>
    <x v="0"/>
    <s v="Retenções Iur"/>
    <x v="0"/>
    <x v="0"/>
    <x v="0"/>
    <x v="0"/>
    <x v="2"/>
    <x v="0"/>
    <x v="0"/>
    <x v="0"/>
    <x v="0"/>
    <x v="1"/>
    <x v="0"/>
    <x v="0"/>
    <s v="RETENCAO OT"/>
  </r>
  <r>
    <x v="0"/>
    <n v="0"/>
    <n v="0"/>
    <n v="0"/>
    <n v="1400"/>
    <x v="5448"/>
    <x v="0"/>
    <x v="0"/>
    <x v="0"/>
    <s v="03.16.15"/>
    <x v="0"/>
    <x v="0"/>
    <x v="0"/>
    <s v="Direção Financeira"/>
    <s v="03.16.15"/>
    <s v="Direção Financeira"/>
    <s v="03.16.15"/>
    <x v="3"/>
    <x v="0"/>
    <x v="0"/>
    <x v="1"/>
    <x v="0"/>
    <x v="0"/>
    <x v="0"/>
    <x v="0"/>
    <x v="1"/>
    <s v="2024-03-05"/>
    <x v="0"/>
    <n v="1400"/>
    <x v="0"/>
    <m/>
    <x v="0"/>
    <m/>
    <x v="78"/>
    <n v="100477691"/>
    <x v="0"/>
    <x v="0"/>
    <s v="Direção Financeira"/>
    <s v="ORI"/>
    <x v="0"/>
    <m/>
    <x v="0"/>
    <x v="0"/>
    <x v="0"/>
    <x v="0"/>
    <x v="0"/>
    <x v="0"/>
    <x v="0"/>
    <x v="0"/>
    <x v="0"/>
    <x v="0"/>
    <x v="0"/>
    <s v="Direção Financeira"/>
    <x v="0"/>
    <x v="0"/>
    <x v="0"/>
    <x v="0"/>
    <x v="0"/>
    <x v="0"/>
    <x v="0"/>
    <x v="0"/>
    <x v="0"/>
    <x v="0"/>
    <x v="0"/>
    <x v="0"/>
    <s v="Ajuda de custo a favor do Sr. Austelino Martins pela sua deslocação em missão de serviço a cidade da Praia, conforme justificativo em anexo. "/>
  </r>
  <r>
    <x v="0"/>
    <n v="0"/>
    <n v="0"/>
    <n v="0"/>
    <n v="2800"/>
    <x v="5449"/>
    <x v="0"/>
    <x v="0"/>
    <x v="0"/>
    <s v="03.16.15"/>
    <x v="0"/>
    <x v="0"/>
    <x v="0"/>
    <s v="Direção Financeira"/>
    <s v="03.16.15"/>
    <s v="Direção Financeira"/>
    <s v="03.16.15"/>
    <x v="3"/>
    <x v="0"/>
    <x v="0"/>
    <x v="1"/>
    <x v="0"/>
    <x v="0"/>
    <x v="0"/>
    <x v="0"/>
    <x v="6"/>
    <s v="2024-04-12"/>
    <x v="1"/>
    <n v="2800"/>
    <x v="0"/>
    <m/>
    <x v="0"/>
    <m/>
    <x v="26"/>
    <n v="100458633"/>
    <x v="0"/>
    <x v="0"/>
    <s v="Direção Financeira"/>
    <s v="ORI"/>
    <x v="0"/>
    <m/>
    <x v="0"/>
    <x v="0"/>
    <x v="0"/>
    <x v="0"/>
    <x v="0"/>
    <x v="0"/>
    <x v="0"/>
    <x v="0"/>
    <x v="0"/>
    <x v="0"/>
    <x v="0"/>
    <s v="Direção Financeira"/>
    <x v="0"/>
    <x v="0"/>
    <x v="0"/>
    <x v="0"/>
    <x v="0"/>
    <x v="0"/>
    <x v="0"/>
    <x v="0"/>
    <x v="0"/>
    <x v="0"/>
    <x v="0"/>
    <x v="0"/>
    <s v=" Ajuda de custo a favor do Sr. Joaquim Lino Tavares, condutor pela sua deslocação em missão de serviço a cidade da Praia nos dia 12 e 13 de Abril de 2024, conforme justificativo em anexo.    "/>
  </r>
  <r>
    <x v="1"/>
    <n v="0"/>
    <n v="0"/>
    <n v="0"/>
    <n v="101000"/>
    <x v="5450"/>
    <x v="0"/>
    <x v="0"/>
    <x v="0"/>
    <s v="01.27.04.09"/>
    <x v="64"/>
    <x v="1"/>
    <x v="1"/>
    <s v="Infra-Estruturas e Transportes"/>
    <s v="01.27.04"/>
    <s v="Infra-Estruturas e Transportes"/>
    <s v="01.27.04"/>
    <x v="46"/>
    <x v="0"/>
    <x v="0"/>
    <x v="0"/>
    <x v="0"/>
    <x v="1"/>
    <x v="1"/>
    <x v="0"/>
    <x v="0"/>
    <s v="2024-01-15"/>
    <x v="0"/>
    <n v="101000"/>
    <x v="0"/>
    <m/>
    <x v="0"/>
    <m/>
    <x v="342"/>
    <n v="100478784"/>
    <x v="0"/>
    <x v="0"/>
    <s v="Sinalização de Transito"/>
    <s v="ORI"/>
    <x v="0"/>
    <m/>
    <x v="0"/>
    <x v="0"/>
    <x v="0"/>
    <x v="0"/>
    <x v="0"/>
    <x v="0"/>
    <x v="0"/>
    <x v="0"/>
    <x v="0"/>
    <x v="0"/>
    <x v="0"/>
    <s v="Sinalização de Transito"/>
    <x v="0"/>
    <x v="0"/>
    <x v="0"/>
    <x v="0"/>
    <x v="1"/>
    <x v="0"/>
    <x v="0"/>
    <x v="0"/>
    <x v="0"/>
    <x v="0"/>
    <x v="0"/>
    <x v="0"/>
    <s v="Pagamento referente a serviços de confeções de sinais de transito, conforme proposta em anexo."/>
  </r>
  <r>
    <x v="0"/>
    <n v="0"/>
    <n v="0"/>
    <n v="0"/>
    <n v="1000"/>
    <x v="5451"/>
    <x v="0"/>
    <x v="0"/>
    <x v="0"/>
    <s v="03.16.15"/>
    <x v="0"/>
    <x v="0"/>
    <x v="0"/>
    <s v="Direção Financeira"/>
    <s v="03.16.15"/>
    <s v="Direção Financeira"/>
    <s v="03.16.15"/>
    <x v="3"/>
    <x v="0"/>
    <x v="0"/>
    <x v="1"/>
    <x v="0"/>
    <x v="0"/>
    <x v="0"/>
    <x v="0"/>
    <x v="1"/>
    <s v="2024-03-01"/>
    <x v="0"/>
    <n v="1000"/>
    <x v="0"/>
    <m/>
    <x v="0"/>
    <m/>
    <x v="278"/>
    <n v="100303896"/>
    <x v="0"/>
    <x v="0"/>
    <s v="Direção Financeira"/>
    <s v="ORI"/>
    <x v="0"/>
    <m/>
    <x v="0"/>
    <x v="0"/>
    <x v="0"/>
    <x v="0"/>
    <x v="0"/>
    <x v="0"/>
    <x v="0"/>
    <x v="0"/>
    <x v="0"/>
    <x v="0"/>
    <x v="0"/>
    <s v="Direção Financeira"/>
    <x v="0"/>
    <x v="0"/>
    <x v="0"/>
    <x v="0"/>
    <x v="0"/>
    <x v="0"/>
    <x v="0"/>
    <x v="0"/>
    <x v="0"/>
    <x v="0"/>
    <x v="0"/>
    <x v="0"/>
    <s v="Ajuda de custo a favor de Meliciano Miranda, pela sua deslocação a Santa Cruz no dia 24 de fevereiro em missão de serviço, conforme anexo."/>
  </r>
  <r>
    <x v="0"/>
    <n v="0"/>
    <n v="0"/>
    <n v="0"/>
    <n v="27215"/>
    <x v="5452"/>
    <x v="0"/>
    <x v="0"/>
    <x v="0"/>
    <s v="03.16.15"/>
    <x v="0"/>
    <x v="0"/>
    <x v="0"/>
    <s v="Direção Financeira"/>
    <s v="03.16.15"/>
    <s v="Direção Financeira"/>
    <s v="03.16.15"/>
    <x v="50"/>
    <x v="0"/>
    <x v="2"/>
    <x v="11"/>
    <x v="0"/>
    <x v="0"/>
    <x v="0"/>
    <x v="0"/>
    <x v="1"/>
    <s v="2024-03-14"/>
    <x v="0"/>
    <n v="27215"/>
    <x v="0"/>
    <m/>
    <x v="0"/>
    <m/>
    <x v="76"/>
    <n v="100394431"/>
    <x v="0"/>
    <x v="0"/>
    <s v="Direção Financeira"/>
    <s v="ORI"/>
    <x v="0"/>
    <m/>
    <x v="0"/>
    <x v="0"/>
    <x v="0"/>
    <x v="0"/>
    <x v="0"/>
    <x v="0"/>
    <x v="0"/>
    <x v="0"/>
    <x v="0"/>
    <x v="0"/>
    <x v="0"/>
    <s v="Direção Financeira"/>
    <x v="0"/>
    <x v="0"/>
    <x v="0"/>
    <x v="0"/>
    <x v="0"/>
    <x v="0"/>
    <x v="0"/>
    <x v="0"/>
    <x v="0"/>
    <x v="0"/>
    <x v="0"/>
    <x v="0"/>
    <s v="Pagamento a favor Garantia Seguros, referente seguro da viatura Toyota Coaste ST-76-QP, conforme anexo."/>
  </r>
  <r>
    <x v="1"/>
    <n v="0"/>
    <n v="0"/>
    <n v="0"/>
    <n v="3458869"/>
    <x v="5453"/>
    <x v="0"/>
    <x v="1"/>
    <x v="0"/>
    <s v="03.03.10"/>
    <x v="8"/>
    <x v="0"/>
    <x v="4"/>
    <s v="Receitas Da Câmara"/>
    <s v="03.03.10"/>
    <s v="Receitas Da Câmara"/>
    <s v="03.03.10"/>
    <x v="56"/>
    <x v="0"/>
    <x v="6"/>
    <x v="10"/>
    <x v="0"/>
    <x v="0"/>
    <x v="2"/>
    <x v="0"/>
    <x v="0"/>
    <s v="2024-01-02"/>
    <x v="0"/>
    <n v="3458869"/>
    <x v="0"/>
    <m/>
    <x v="0"/>
    <m/>
    <x v="6"/>
    <n v="100474914"/>
    <x v="0"/>
    <x v="0"/>
    <s v="Receitas Da Câmara"/>
    <s v="EXT"/>
    <x v="0"/>
    <s v="RDC"/>
    <x v="0"/>
    <x v="0"/>
    <x v="0"/>
    <x v="0"/>
    <x v="0"/>
    <x v="0"/>
    <x v="0"/>
    <x v="0"/>
    <x v="0"/>
    <x v="0"/>
    <x v="0"/>
    <s v="Receitas Da Câmara"/>
    <x v="0"/>
    <x v="0"/>
    <x v="0"/>
    <x v="0"/>
    <x v="0"/>
    <x v="0"/>
    <x v="0"/>
    <x v="0"/>
    <x v="0"/>
    <x v="0"/>
    <x v="0"/>
    <x v="0"/>
    <s v="Restituição do remanescente IVA, conforme extrato em anexo.  "/>
  </r>
  <r>
    <x v="0"/>
    <n v="0"/>
    <n v="0"/>
    <n v="0"/>
    <n v="5095"/>
    <x v="5454"/>
    <x v="0"/>
    <x v="0"/>
    <x v="0"/>
    <s v="03.16.28"/>
    <x v="36"/>
    <x v="0"/>
    <x v="0"/>
    <s v="Gabinete da Auditoria Interna"/>
    <s v="03.16.28"/>
    <s v="Gabinete da Auditoria Interna"/>
    <s v="03.16.28"/>
    <x v="30"/>
    <x v="0"/>
    <x v="0"/>
    <x v="0"/>
    <x v="1"/>
    <x v="0"/>
    <x v="0"/>
    <x v="0"/>
    <x v="6"/>
    <s v="2024-04-23"/>
    <x v="1"/>
    <n v="5095"/>
    <x v="0"/>
    <m/>
    <x v="0"/>
    <m/>
    <x v="2"/>
    <n v="100474696"/>
    <x v="0"/>
    <x v="1"/>
    <s v="Gabinete da Auditoria Interna"/>
    <s v="ORI"/>
    <x v="0"/>
    <s v="GAI"/>
    <x v="0"/>
    <x v="0"/>
    <x v="0"/>
    <x v="0"/>
    <x v="0"/>
    <x v="0"/>
    <x v="0"/>
    <x v="0"/>
    <x v="0"/>
    <x v="0"/>
    <x v="0"/>
    <s v="Gabinete da Auditoria Interna"/>
    <x v="0"/>
    <x v="0"/>
    <x v="0"/>
    <x v="0"/>
    <x v="0"/>
    <x v="0"/>
    <x v="0"/>
    <x v="0"/>
    <x v="0"/>
    <x v="0"/>
    <x v="1"/>
    <x v="0"/>
    <s v="Pagamento de salário referente a 04-2024"/>
  </r>
  <r>
    <x v="0"/>
    <n v="0"/>
    <n v="0"/>
    <n v="0"/>
    <n v="62065"/>
    <x v="5454"/>
    <x v="0"/>
    <x v="0"/>
    <x v="0"/>
    <s v="03.16.28"/>
    <x v="36"/>
    <x v="0"/>
    <x v="0"/>
    <s v="Gabinete da Auditoria Interna"/>
    <s v="03.16.28"/>
    <s v="Gabinete da Auditoria Interna"/>
    <s v="03.16.28"/>
    <x v="30"/>
    <x v="0"/>
    <x v="0"/>
    <x v="0"/>
    <x v="1"/>
    <x v="0"/>
    <x v="0"/>
    <x v="0"/>
    <x v="6"/>
    <s v="2024-04-23"/>
    <x v="1"/>
    <n v="62065"/>
    <x v="0"/>
    <m/>
    <x v="0"/>
    <m/>
    <x v="9"/>
    <n v="100474693"/>
    <x v="0"/>
    <x v="0"/>
    <s v="Gabinete da Auditoria Interna"/>
    <s v="ORI"/>
    <x v="0"/>
    <s v="GAI"/>
    <x v="0"/>
    <x v="0"/>
    <x v="0"/>
    <x v="0"/>
    <x v="0"/>
    <x v="0"/>
    <x v="0"/>
    <x v="0"/>
    <x v="0"/>
    <x v="0"/>
    <x v="0"/>
    <s v="Gabinete da Auditoria Interna"/>
    <x v="0"/>
    <x v="0"/>
    <x v="0"/>
    <x v="0"/>
    <x v="0"/>
    <x v="0"/>
    <x v="0"/>
    <x v="0"/>
    <x v="0"/>
    <x v="0"/>
    <x v="0"/>
    <x v="0"/>
    <s v="Pagamento de salário referente a 04-2024"/>
  </r>
  <r>
    <x v="0"/>
    <n v="0"/>
    <n v="0"/>
    <n v="0"/>
    <n v="276"/>
    <x v="5455"/>
    <x v="0"/>
    <x v="0"/>
    <x v="0"/>
    <s v="03.16.27"/>
    <x v="59"/>
    <x v="0"/>
    <x v="0"/>
    <s v="Direção dos Assuntos Jurídicos, Fiscalização e Policia Municipal"/>
    <s v="03.16.27"/>
    <s v="Direção dos Assuntos Jurídicos, Fiscalização e Policia Municipal"/>
    <s v="03.16.27"/>
    <x v="60"/>
    <x v="0"/>
    <x v="0"/>
    <x v="0"/>
    <x v="0"/>
    <x v="0"/>
    <x v="0"/>
    <x v="0"/>
    <x v="6"/>
    <s v="2024-04-23"/>
    <x v="1"/>
    <n v="276"/>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4-2024"/>
  </r>
  <r>
    <x v="0"/>
    <n v="0"/>
    <n v="0"/>
    <n v="0"/>
    <n v="889"/>
    <x v="5455"/>
    <x v="0"/>
    <x v="0"/>
    <x v="0"/>
    <s v="03.16.27"/>
    <x v="59"/>
    <x v="0"/>
    <x v="0"/>
    <s v="Direção dos Assuntos Jurídicos, Fiscalização e Policia Municipal"/>
    <s v="03.16.27"/>
    <s v="Direção dos Assuntos Jurídicos, Fiscalização e Policia Municipal"/>
    <s v="03.16.27"/>
    <x v="28"/>
    <x v="0"/>
    <x v="0"/>
    <x v="0"/>
    <x v="0"/>
    <x v="0"/>
    <x v="0"/>
    <x v="0"/>
    <x v="6"/>
    <s v="2024-04-23"/>
    <x v="1"/>
    <n v="889"/>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4-2024"/>
  </r>
  <r>
    <x v="0"/>
    <n v="0"/>
    <n v="0"/>
    <n v="0"/>
    <n v="6268"/>
    <x v="5455"/>
    <x v="0"/>
    <x v="0"/>
    <x v="0"/>
    <s v="03.16.27"/>
    <x v="59"/>
    <x v="0"/>
    <x v="0"/>
    <s v="Direção dos Assuntos Jurídicos, Fiscalização e Policia Municipal"/>
    <s v="03.16.27"/>
    <s v="Direção dos Assuntos Jurídicos, Fiscalização e Policia Municipal"/>
    <s v="03.16.27"/>
    <x v="30"/>
    <x v="0"/>
    <x v="0"/>
    <x v="0"/>
    <x v="1"/>
    <x v="0"/>
    <x v="0"/>
    <x v="0"/>
    <x v="6"/>
    <s v="2024-04-23"/>
    <x v="1"/>
    <n v="6268"/>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4-2024"/>
  </r>
  <r>
    <x v="0"/>
    <n v="0"/>
    <n v="0"/>
    <n v="0"/>
    <n v="3401"/>
    <x v="5455"/>
    <x v="0"/>
    <x v="0"/>
    <x v="0"/>
    <s v="03.16.27"/>
    <x v="59"/>
    <x v="0"/>
    <x v="0"/>
    <s v="Direção dos Assuntos Jurídicos, Fiscalização e Policia Municipal"/>
    <s v="03.16.27"/>
    <s v="Direção dos Assuntos Jurídicos, Fiscalização e Policia Municipal"/>
    <s v="03.16.27"/>
    <x v="48"/>
    <x v="0"/>
    <x v="0"/>
    <x v="0"/>
    <x v="1"/>
    <x v="0"/>
    <x v="0"/>
    <x v="0"/>
    <x v="6"/>
    <s v="2024-04-23"/>
    <x v="1"/>
    <n v="3401"/>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4-2024"/>
  </r>
  <r>
    <x v="0"/>
    <n v="0"/>
    <n v="0"/>
    <n v="0"/>
    <n v="7234"/>
    <x v="5455"/>
    <x v="0"/>
    <x v="0"/>
    <x v="0"/>
    <s v="03.16.27"/>
    <x v="59"/>
    <x v="0"/>
    <x v="0"/>
    <s v="Direção dos Assuntos Jurídicos, Fiscalização e Policia Municipal"/>
    <s v="03.16.27"/>
    <s v="Direção dos Assuntos Jurídicos, Fiscalização e Policia Municipal"/>
    <s v="03.16.27"/>
    <x v="60"/>
    <x v="0"/>
    <x v="0"/>
    <x v="0"/>
    <x v="0"/>
    <x v="0"/>
    <x v="0"/>
    <x v="0"/>
    <x v="6"/>
    <s v="2024-04-23"/>
    <x v="1"/>
    <n v="7234"/>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4-2024"/>
  </r>
  <r>
    <x v="0"/>
    <n v="0"/>
    <n v="0"/>
    <n v="0"/>
    <n v="23307"/>
    <x v="5455"/>
    <x v="0"/>
    <x v="0"/>
    <x v="0"/>
    <s v="03.16.27"/>
    <x v="59"/>
    <x v="0"/>
    <x v="0"/>
    <s v="Direção dos Assuntos Jurídicos, Fiscalização e Policia Municipal"/>
    <s v="03.16.27"/>
    <s v="Direção dos Assuntos Jurídicos, Fiscalização e Policia Municipal"/>
    <s v="03.16.27"/>
    <x v="28"/>
    <x v="0"/>
    <x v="0"/>
    <x v="0"/>
    <x v="0"/>
    <x v="0"/>
    <x v="0"/>
    <x v="0"/>
    <x v="6"/>
    <s v="2024-04-23"/>
    <x v="1"/>
    <n v="23307"/>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4-2024"/>
  </r>
  <r>
    <x v="0"/>
    <n v="0"/>
    <n v="0"/>
    <n v="0"/>
    <n v="164218"/>
    <x v="5455"/>
    <x v="0"/>
    <x v="0"/>
    <x v="0"/>
    <s v="03.16.27"/>
    <x v="59"/>
    <x v="0"/>
    <x v="0"/>
    <s v="Direção dos Assuntos Jurídicos, Fiscalização e Policia Municipal"/>
    <s v="03.16.27"/>
    <s v="Direção dos Assuntos Jurídicos, Fiscalização e Policia Municipal"/>
    <s v="03.16.27"/>
    <x v="30"/>
    <x v="0"/>
    <x v="0"/>
    <x v="0"/>
    <x v="1"/>
    <x v="0"/>
    <x v="0"/>
    <x v="0"/>
    <x v="6"/>
    <s v="2024-04-23"/>
    <x v="1"/>
    <n v="164218"/>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4-2024"/>
  </r>
  <r>
    <x v="0"/>
    <n v="0"/>
    <n v="0"/>
    <n v="0"/>
    <n v="89082"/>
    <x v="5455"/>
    <x v="0"/>
    <x v="0"/>
    <x v="0"/>
    <s v="03.16.27"/>
    <x v="59"/>
    <x v="0"/>
    <x v="0"/>
    <s v="Direção dos Assuntos Jurídicos, Fiscalização e Policia Municipal"/>
    <s v="03.16.27"/>
    <s v="Direção dos Assuntos Jurídicos, Fiscalização e Policia Municipal"/>
    <s v="03.16.27"/>
    <x v="48"/>
    <x v="0"/>
    <x v="0"/>
    <x v="0"/>
    <x v="1"/>
    <x v="0"/>
    <x v="0"/>
    <x v="0"/>
    <x v="6"/>
    <s v="2024-04-23"/>
    <x v="1"/>
    <n v="89082"/>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4-2024"/>
  </r>
  <r>
    <x v="0"/>
    <n v="0"/>
    <n v="0"/>
    <n v="0"/>
    <n v="15929"/>
    <x v="5456"/>
    <x v="0"/>
    <x v="0"/>
    <x v="0"/>
    <s v="03.16.32"/>
    <x v="29"/>
    <x v="0"/>
    <x v="0"/>
    <s v="Gabinete de Comunicação e Imagem"/>
    <s v="03.16.32"/>
    <s v="Gabinete de Comunicação e Imagem"/>
    <s v="03.16.32"/>
    <x v="30"/>
    <x v="0"/>
    <x v="0"/>
    <x v="0"/>
    <x v="1"/>
    <x v="0"/>
    <x v="0"/>
    <x v="0"/>
    <x v="6"/>
    <s v="2024-04-23"/>
    <x v="1"/>
    <n v="15929"/>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04-2024"/>
  </r>
  <r>
    <x v="0"/>
    <n v="0"/>
    <n v="0"/>
    <n v="0"/>
    <n v="145680"/>
    <x v="5456"/>
    <x v="0"/>
    <x v="0"/>
    <x v="0"/>
    <s v="03.16.32"/>
    <x v="29"/>
    <x v="0"/>
    <x v="0"/>
    <s v="Gabinete de Comunicação e Imagem"/>
    <s v="03.16.32"/>
    <s v="Gabinete de Comunicação e Imagem"/>
    <s v="03.16.32"/>
    <x v="30"/>
    <x v="0"/>
    <x v="0"/>
    <x v="0"/>
    <x v="1"/>
    <x v="0"/>
    <x v="0"/>
    <x v="0"/>
    <x v="6"/>
    <s v="2024-04-23"/>
    <x v="1"/>
    <n v="145680"/>
    <x v="0"/>
    <m/>
    <x v="0"/>
    <m/>
    <x v="9"/>
    <n v="100474693"/>
    <x v="0"/>
    <x v="0"/>
    <s v="Gabinete de Comunicação e Imagem"/>
    <s v="ORI"/>
    <x v="0"/>
    <s v="GCI"/>
    <x v="0"/>
    <x v="0"/>
    <x v="0"/>
    <x v="0"/>
    <x v="0"/>
    <x v="0"/>
    <x v="0"/>
    <x v="0"/>
    <x v="0"/>
    <x v="0"/>
    <x v="0"/>
    <s v="Gabinete de Comunicação e Imagem"/>
    <x v="0"/>
    <x v="0"/>
    <x v="0"/>
    <x v="0"/>
    <x v="0"/>
    <x v="0"/>
    <x v="0"/>
    <x v="0"/>
    <x v="0"/>
    <x v="0"/>
    <x v="0"/>
    <x v="0"/>
    <s v="Pagamento de salário referente a 04-2024"/>
  </r>
  <r>
    <x v="0"/>
    <n v="0"/>
    <n v="0"/>
    <n v="0"/>
    <n v="158"/>
    <x v="5457"/>
    <x v="0"/>
    <x v="0"/>
    <x v="0"/>
    <s v="03.16.01"/>
    <x v="38"/>
    <x v="0"/>
    <x v="0"/>
    <s v="Assembleia Municipal"/>
    <s v="03.16.01"/>
    <s v="Assembleia Municipal"/>
    <s v="03.16.01"/>
    <x v="31"/>
    <x v="0"/>
    <x v="0"/>
    <x v="1"/>
    <x v="0"/>
    <x v="0"/>
    <x v="0"/>
    <x v="0"/>
    <x v="6"/>
    <s v="2024-04-23"/>
    <x v="1"/>
    <n v="158"/>
    <x v="0"/>
    <m/>
    <x v="0"/>
    <m/>
    <x v="2"/>
    <n v="100474696"/>
    <x v="0"/>
    <x v="1"/>
    <s v="Assembleia Municipal"/>
    <s v="ORI"/>
    <x v="0"/>
    <s v="AM"/>
    <x v="0"/>
    <x v="0"/>
    <x v="0"/>
    <x v="0"/>
    <x v="0"/>
    <x v="0"/>
    <x v="0"/>
    <x v="0"/>
    <x v="0"/>
    <x v="0"/>
    <x v="0"/>
    <s v="Assembleia Municipal"/>
    <x v="0"/>
    <x v="0"/>
    <x v="0"/>
    <x v="0"/>
    <x v="0"/>
    <x v="0"/>
    <x v="0"/>
    <x v="0"/>
    <x v="0"/>
    <x v="0"/>
    <x v="1"/>
    <x v="0"/>
    <s v="Pagamento de salário referente a 04-2024"/>
  </r>
  <r>
    <x v="0"/>
    <n v="0"/>
    <n v="0"/>
    <n v="0"/>
    <n v="4999"/>
    <x v="5457"/>
    <x v="0"/>
    <x v="0"/>
    <x v="0"/>
    <s v="03.16.01"/>
    <x v="38"/>
    <x v="0"/>
    <x v="0"/>
    <s v="Assembleia Municipal"/>
    <s v="03.16.01"/>
    <s v="Assembleia Municipal"/>
    <s v="03.16.01"/>
    <x v="49"/>
    <x v="0"/>
    <x v="0"/>
    <x v="0"/>
    <x v="1"/>
    <x v="0"/>
    <x v="0"/>
    <x v="0"/>
    <x v="6"/>
    <s v="2024-04-23"/>
    <x v="1"/>
    <n v="4999"/>
    <x v="0"/>
    <m/>
    <x v="0"/>
    <m/>
    <x v="2"/>
    <n v="100474696"/>
    <x v="0"/>
    <x v="1"/>
    <s v="Assembleia Municipal"/>
    <s v="ORI"/>
    <x v="0"/>
    <s v="AM"/>
    <x v="0"/>
    <x v="0"/>
    <x v="0"/>
    <x v="0"/>
    <x v="0"/>
    <x v="0"/>
    <x v="0"/>
    <x v="0"/>
    <x v="0"/>
    <x v="0"/>
    <x v="0"/>
    <s v="Assembleia Municipal"/>
    <x v="0"/>
    <x v="0"/>
    <x v="0"/>
    <x v="0"/>
    <x v="0"/>
    <x v="0"/>
    <x v="0"/>
    <x v="0"/>
    <x v="0"/>
    <x v="0"/>
    <x v="1"/>
    <x v="0"/>
    <s v="Pagamento de salário referente a 04-2024"/>
  </r>
  <r>
    <x v="0"/>
    <n v="0"/>
    <n v="0"/>
    <n v="0"/>
    <n v="24"/>
    <x v="5457"/>
    <x v="0"/>
    <x v="0"/>
    <x v="0"/>
    <s v="03.16.01"/>
    <x v="38"/>
    <x v="0"/>
    <x v="0"/>
    <s v="Assembleia Municipal"/>
    <s v="03.16.01"/>
    <s v="Assembleia Municipal"/>
    <s v="03.16.01"/>
    <x v="31"/>
    <x v="0"/>
    <x v="0"/>
    <x v="1"/>
    <x v="0"/>
    <x v="0"/>
    <x v="0"/>
    <x v="0"/>
    <x v="6"/>
    <s v="2024-04-23"/>
    <x v="1"/>
    <n v="24"/>
    <x v="0"/>
    <m/>
    <x v="0"/>
    <m/>
    <x v="54"/>
    <n v="100477977"/>
    <x v="0"/>
    <x v="8"/>
    <s v="Assembleia Municipal"/>
    <s v="ORI"/>
    <x v="0"/>
    <s v="AM"/>
    <x v="0"/>
    <x v="0"/>
    <x v="0"/>
    <x v="0"/>
    <x v="0"/>
    <x v="0"/>
    <x v="0"/>
    <x v="0"/>
    <x v="0"/>
    <x v="0"/>
    <x v="0"/>
    <s v="Assembleia Municipal"/>
    <x v="0"/>
    <x v="0"/>
    <x v="0"/>
    <x v="0"/>
    <x v="0"/>
    <x v="0"/>
    <x v="0"/>
    <x v="0"/>
    <x v="0"/>
    <x v="0"/>
    <x v="8"/>
    <x v="0"/>
    <s v="Pagamento de salário referente a 04-2024"/>
  </r>
  <r>
    <x v="0"/>
    <n v="0"/>
    <n v="0"/>
    <n v="0"/>
    <n v="776"/>
    <x v="5457"/>
    <x v="0"/>
    <x v="0"/>
    <x v="0"/>
    <s v="03.16.01"/>
    <x v="38"/>
    <x v="0"/>
    <x v="0"/>
    <s v="Assembleia Municipal"/>
    <s v="03.16.01"/>
    <s v="Assembleia Municipal"/>
    <s v="03.16.01"/>
    <x v="49"/>
    <x v="0"/>
    <x v="0"/>
    <x v="0"/>
    <x v="1"/>
    <x v="0"/>
    <x v="0"/>
    <x v="0"/>
    <x v="6"/>
    <s v="2024-04-23"/>
    <x v="1"/>
    <n v="776"/>
    <x v="0"/>
    <m/>
    <x v="0"/>
    <m/>
    <x v="54"/>
    <n v="100477977"/>
    <x v="0"/>
    <x v="8"/>
    <s v="Assembleia Municipal"/>
    <s v="ORI"/>
    <x v="0"/>
    <s v="AM"/>
    <x v="0"/>
    <x v="0"/>
    <x v="0"/>
    <x v="0"/>
    <x v="0"/>
    <x v="0"/>
    <x v="0"/>
    <x v="0"/>
    <x v="0"/>
    <x v="0"/>
    <x v="0"/>
    <s v="Assembleia Municipal"/>
    <x v="0"/>
    <x v="0"/>
    <x v="0"/>
    <x v="0"/>
    <x v="0"/>
    <x v="0"/>
    <x v="0"/>
    <x v="0"/>
    <x v="0"/>
    <x v="0"/>
    <x v="8"/>
    <x v="0"/>
    <s v="Pagamento de salário referente a 04-2024"/>
  </r>
  <r>
    <x v="0"/>
    <n v="0"/>
    <n v="0"/>
    <n v="0"/>
    <n v="3218"/>
    <x v="5457"/>
    <x v="0"/>
    <x v="0"/>
    <x v="0"/>
    <s v="03.16.01"/>
    <x v="38"/>
    <x v="0"/>
    <x v="0"/>
    <s v="Assembleia Municipal"/>
    <s v="03.16.01"/>
    <s v="Assembleia Municipal"/>
    <s v="03.16.01"/>
    <x v="31"/>
    <x v="0"/>
    <x v="0"/>
    <x v="1"/>
    <x v="0"/>
    <x v="0"/>
    <x v="0"/>
    <x v="0"/>
    <x v="6"/>
    <s v="2024-04-23"/>
    <x v="1"/>
    <n v="3218"/>
    <x v="0"/>
    <m/>
    <x v="0"/>
    <m/>
    <x v="9"/>
    <n v="100474693"/>
    <x v="0"/>
    <x v="0"/>
    <s v="Assembleia Municipal"/>
    <s v="ORI"/>
    <x v="0"/>
    <s v="AM"/>
    <x v="0"/>
    <x v="0"/>
    <x v="0"/>
    <x v="0"/>
    <x v="0"/>
    <x v="0"/>
    <x v="0"/>
    <x v="0"/>
    <x v="0"/>
    <x v="0"/>
    <x v="0"/>
    <s v="Assembleia Municipal"/>
    <x v="0"/>
    <x v="0"/>
    <x v="0"/>
    <x v="0"/>
    <x v="0"/>
    <x v="0"/>
    <x v="0"/>
    <x v="0"/>
    <x v="0"/>
    <x v="0"/>
    <x v="0"/>
    <x v="0"/>
    <s v="Pagamento de salário referente a 04-2024"/>
  </r>
  <r>
    <x v="0"/>
    <n v="0"/>
    <n v="0"/>
    <n v="0"/>
    <n v="101665"/>
    <x v="5457"/>
    <x v="0"/>
    <x v="0"/>
    <x v="0"/>
    <s v="03.16.01"/>
    <x v="38"/>
    <x v="0"/>
    <x v="0"/>
    <s v="Assembleia Municipal"/>
    <s v="03.16.01"/>
    <s v="Assembleia Municipal"/>
    <s v="03.16.01"/>
    <x v="49"/>
    <x v="0"/>
    <x v="0"/>
    <x v="0"/>
    <x v="1"/>
    <x v="0"/>
    <x v="0"/>
    <x v="0"/>
    <x v="6"/>
    <s v="2024-04-23"/>
    <x v="1"/>
    <n v="101665"/>
    <x v="0"/>
    <m/>
    <x v="0"/>
    <m/>
    <x v="9"/>
    <n v="100474693"/>
    <x v="0"/>
    <x v="0"/>
    <s v="Assembleia Municipal"/>
    <s v="ORI"/>
    <x v="0"/>
    <s v="AM"/>
    <x v="0"/>
    <x v="0"/>
    <x v="0"/>
    <x v="0"/>
    <x v="0"/>
    <x v="0"/>
    <x v="0"/>
    <x v="0"/>
    <x v="0"/>
    <x v="0"/>
    <x v="0"/>
    <s v="Assembleia Municipal"/>
    <x v="0"/>
    <x v="0"/>
    <x v="0"/>
    <x v="0"/>
    <x v="0"/>
    <x v="0"/>
    <x v="0"/>
    <x v="0"/>
    <x v="0"/>
    <x v="0"/>
    <x v="0"/>
    <x v="0"/>
    <s v="Pagamento de salário referente a 04-2024"/>
  </r>
  <r>
    <x v="0"/>
    <n v="0"/>
    <n v="0"/>
    <n v="0"/>
    <n v="860"/>
    <x v="5458"/>
    <x v="0"/>
    <x v="0"/>
    <x v="0"/>
    <s v="03.16.02"/>
    <x v="3"/>
    <x v="0"/>
    <x v="0"/>
    <s v="Gabinete do Presidente"/>
    <s v="03.16.02"/>
    <s v="Gabinete do Presidente"/>
    <s v="03.16.02"/>
    <x v="31"/>
    <x v="0"/>
    <x v="0"/>
    <x v="1"/>
    <x v="0"/>
    <x v="0"/>
    <x v="0"/>
    <x v="0"/>
    <x v="6"/>
    <s v="2024-04-23"/>
    <x v="1"/>
    <n v="860"/>
    <x v="0"/>
    <m/>
    <x v="0"/>
    <m/>
    <x v="2"/>
    <n v="100474696"/>
    <x v="0"/>
    <x v="1"/>
    <s v="Gabinete do Presidente"/>
    <s v="ORI"/>
    <x v="0"/>
    <m/>
    <x v="0"/>
    <x v="0"/>
    <x v="0"/>
    <x v="0"/>
    <x v="0"/>
    <x v="0"/>
    <x v="0"/>
    <x v="0"/>
    <x v="0"/>
    <x v="0"/>
    <x v="0"/>
    <s v="Gabinete do Presidente"/>
    <x v="0"/>
    <x v="0"/>
    <x v="0"/>
    <x v="0"/>
    <x v="0"/>
    <x v="0"/>
    <x v="0"/>
    <x v="0"/>
    <x v="0"/>
    <x v="0"/>
    <x v="1"/>
    <x v="0"/>
    <s v="Pagamento de salário referente a 04-2024"/>
  </r>
  <r>
    <x v="0"/>
    <n v="0"/>
    <n v="0"/>
    <n v="0"/>
    <n v="1290"/>
    <x v="5458"/>
    <x v="0"/>
    <x v="0"/>
    <x v="0"/>
    <s v="03.16.02"/>
    <x v="3"/>
    <x v="0"/>
    <x v="0"/>
    <s v="Gabinete do Presidente"/>
    <s v="03.16.02"/>
    <s v="Gabinete do Presidente"/>
    <s v="03.16.02"/>
    <x v="59"/>
    <x v="0"/>
    <x v="0"/>
    <x v="0"/>
    <x v="0"/>
    <x v="0"/>
    <x v="0"/>
    <x v="0"/>
    <x v="6"/>
    <s v="2024-04-23"/>
    <x v="1"/>
    <n v="1290"/>
    <x v="0"/>
    <m/>
    <x v="0"/>
    <m/>
    <x v="2"/>
    <n v="100474696"/>
    <x v="0"/>
    <x v="1"/>
    <s v="Gabinete do Presidente"/>
    <s v="ORI"/>
    <x v="0"/>
    <m/>
    <x v="0"/>
    <x v="0"/>
    <x v="0"/>
    <x v="0"/>
    <x v="0"/>
    <x v="0"/>
    <x v="0"/>
    <x v="0"/>
    <x v="0"/>
    <x v="0"/>
    <x v="0"/>
    <s v="Gabinete do Presidente"/>
    <x v="0"/>
    <x v="0"/>
    <x v="0"/>
    <x v="0"/>
    <x v="0"/>
    <x v="0"/>
    <x v="0"/>
    <x v="0"/>
    <x v="0"/>
    <x v="0"/>
    <x v="1"/>
    <x v="0"/>
    <s v="Pagamento de salário referente a 04-2024"/>
  </r>
  <r>
    <x v="0"/>
    <n v="0"/>
    <n v="0"/>
    <n v="0"/>
    <n v="4429"/>
    <x v="5458"/>
    <x v="0"/>
    <x v="0"/>
    <x v="0"/>
    <s v="03.16.02"/>
    <x v="3"/>
    <x v="0"/>
    <x v="0"/>
    <s v="Gabinete do Presidente"/>
    <s v="03.16.02"/>
    <s v="Gabinete do Presidente"/>
    <s v="03.16.02"/>
    <x v="28"/>
    <x v="0"/>
    <x v="0"/>
    <x v="0"/>
    <x v="0"/>
    <x v="0"/>
    <x v="0"/>
    <x v="0"/>
    <x v="6"/>
    <s v="2024-04-23"/>
    <x v="1"/>
    <n v="4429"/>
    <x v="0"/>
    <m/>
    <x v="0"/>
    <m/>
    <x v="2"/>
    <n v="100474696"/>
    <x v="0"/>
    <x v="1"/>
    <s v="Gabinete do Presidente"/>
    <s v="ORI"/>
    <x v="0"/>
    <m/>
    <x v="0"/>
    <x v="0"/>
    <x v="0"/>
    <x v="0"/>
    <x v="0"/>
    <x v="0"/>
    <x v="0"/>
    <x v="0"/>
    <x v="0"/>
    <x v="0"/>
    <x v="0"/>
    <s v="Gabinete do Presidente"/>
    <x v="0"/>
    <x v="0"/>
    <x v="0"/>
    <x v="0"/>
    <x v="0"/>
    <x v="0"/>
    <x v="0"/>
    <x v="0"/>
    <x v="0"/>
    <x v="0"/>
    <x v="1"/>
    <x v="0"/>
    <s v="Pagamento de salário referente a 04-2024"/>
  </r>
  <r>
    <x v="0"/>
    <n v="0"/>
    <n v="0"/>
    <n v="0"/>
    <n v="14823"/>
    <x v="5458"/>
    <x v="0"/>
    <x v="0"/>
    <x v="0"/>
    <s v="03.16.02"/>
    <x v="3"/>
    <x v="0"/>
    <x v="0"/>
    <s v="Gabinete do Presidente"/>
    <s v="03.16.02"/>
    <s v="Gabinete do Presidente"/>
    <s v="03.16.02"/>
    <x v="49"/>
    <x v="0"/>
    <x v="0"/>
    <x v="0"/>
    <x v="1"/>
    <x v="0"/>
    <x v="0"/>
    <x v="0"/>
    <x v="6"/>
    <s v="2024-04-23"/>
    <x v="1"/>
    <n v="14823"/>
    <x v="0"/>
    <m/>
    <x v="0"/>
    <m/>
    <x v="2"/>
    <n v="100474696"/>
    <x v="0"/>
    <x v="1"/>
    <s v="Gabinete do Presidente"/>
    <s v="ORI"/>
    <x v="0"/>
    <m/>
    <x v="0"/>
    <x v="0"/>
    <x v="0"/>
    <x v="0"/>
    <x v="0"/>
    <x v="0"/>
    <x v="0"/>
    <x v="0"/>
    <x v="0"/>
    <x v="0"/>
    <x v="0"/>
    <s v="Gabinete do Presidente"/>
    <x v="0"/>
    <x v="0"/>
    <x v="0"/>
    <x v="0"/>
    <x v="0"/>
    <x v="0"/>
    <x v="0"/>
    <x v="0"/>
    <x v="0"/>
    <x v="0"/>
    <x v="1"/>
    <x v="0"/>
    <s v="Pagamento de salário referente a 04-2024"/>
  </r>
  <r>
    <x v="0"/>
    <n v="0"/>
    <n v="0"/>
    <n v="0"/>
    <n v="11733"/>
    <x v="5458"/>
    <x v="0"/>
    <x v="0"/>
    <x v="0"/>
    <s v="03.16.02"/>
    <x v="3"/>
    <x v="0"/>
    <x v="0"/>
    <s v="Gabinete do Presidente"/>
    <s v="03.16.02"/>
    <s v="Gabinete do Presidente"/>
    <s v="03.16.02"/>
    <x v="31"/>
    <x v="0"/>
    <x v="0"/>
    <x v="1"/>
    <x v="0"/>
    <x v="0"/>
    <x v="0"/>
    <x v="0"/>
    <x v="6"/>
    <s v="2024-04-23"/>
    <x v="1"/>
    <n v="11733"/>
    <x v="0"/>
    <m/>
    <x v="0"/>
    <m/>
    <x v="9"/>
    <n v="100474693"/>
    <x v="0"/>
    <x v="0"/>
    <s v="Gabinete do Presidente"/>
    <s v="ORI"/>
    <x v="0"/>
    <m/>
    <x v="0"/>
    <x v="0"/>
    <x v="0"/>
    <x v="0"/>
    <x v="0"/>
    <x v="0"/>
    <x v="0"/>
    <x v="0"/>
    <x v="0"/>
    <x v="0"/>
    <x v="0"/>
    <s v="Gabinete do Presidente"/>
    <x v="0"/>
    <x v="0"/>
    <x v="0"/>
    <x v="0"/>
    <x v="0"/>
    <x v="0"/>
    <x v="0"/>
    <x v="0"/>
    <x v="0"/>
    <x v="0"/>
    <x v="0"/>
    <x v="0"/>
    <s v="Pagamento de salário referente a 04-2024"/>
  </r>
  <r>
    <x v="0"/>
    <n v="0"/>
    <n v="0"/>
    <n v="0"/>
    <n v="17599"/>
    <x v="5458"/>
    <x v="0"/>
    <x v="0"/>
    <x v="0"/>
    <s v="03.16.02"/>
    <x v="3"/>
    <x v="0"/>
    <x v="0"/>
    <s v="Gabinete do Presidente"/>
    <s v="03.16.02"/>
    <s v="Gabinete do Presidente"/>
    <s v="03.16.02"/>
    <x v="59"/>
    <x v="0"/>
    <x v="0"/>
    <x v="0"/>
    <x v="0"/>
    <x v="0"/>
    <x v="0"/>
    <x v="0"/>
    <x v="6"/>
    <s v="2024-04-23"/>
    <x v="1"/>
    <n v="17599"/>
    <x v="0"/>
    <m/>
    <x v="0"/>
    <m/>
    <x v="9"/>
    <n v="100474693"/>
    <x v="0"/>
    <x v="0"/>
    <s v="Gabinete do Presidente"/>
    <s v="ORI"/>
    <x v="0"/>
    <m/>
    <x v="0"/>
    <x v="0"/>
    <x v="0"/>
    <x v="0"/>
    <x v="0"/>
    <x v="0"/>
    <x v="0"/>
    <x v="0"/>
    <x v="0"/>
    <x v="0"/>
    <x v="0"/>
    <s v="Gabinete do Presidente"/>
    <x v="0"/>
    <x v="0"/>
    <x v="0"/>
    <x v="0"/>
    <x v="0"/>
    <x v="0"/>
    <x v="0"/>
    <x v="0"/>
    <x v="0"/>
    <x v="0"/>
    <x v="0"/>
    <x v="0"/>
    <s v="Pagamento de salário referente a 04-2024"/>
  </r>
  <r>
    <x v="0"/>
    <n v="0"/>
    <n v="0"/>
    <n v="0"/>
    <n v="60382"/>
    <x v="5458"/>
    <x v="0"/>
    <x v="0"/>
    <x v="0"/>
    <s v="03.16.02"/>
    <x v="3"/>
    <x v="0"/>
    <x v="0"/>
    <s v="Gabinete do Presidente"/>
    <s v="03.16.02"/>
    <s v="Gabinete do Presidente"/>
    <s v="03.16.02"/>
    <x v="28"/>
    <x v="0"/>
    <x v="0"/>
    <x v="0"/>
    <x v="0"/>
    <x v="0"/>
    <x v="0"/>
    <x v="0"/>
    <x v="6"/>
    <s v="2024-04-23"/>
    <x v="1"/>
    <n v="60382"/>
    <x v="0"/>
    <m/>
    <x v="0"/>
    <m/>
    <x v="9"/>
    <n v="100474693"/>
    <x v="0"/>
    <x v="0"/>
    <s v="Gabinete do Presidente"/>
    <s v="ORI"/>
    <x v="0"/>
    <m/>
    <x v="0"/>
    <x v="0"/>
    <x v="0"/>
    <x v="0"/>
    <x v="0"/>
    <x v="0"/>
    <x v="0"/>
    <x v="0"/>
    <x v="0"/>
    <x v="0"/>
    <x v="0"/>
    <s v="Gabinete do Presidente"/>
    <x v="0"/>
    <x v="0"/>
    <x v="0"/>
    <x v="0"/>
    <x v="0"/>
    <x v="0"/>
    <x v="0"/>
    <x v="0"/>
    <x v="0"/>
    <x v="0"/>
    <x v="0"/>
    <x v="0"/>
    <s v="Pagamento de salário referente a 04-2024"/>
  </r>
  <r>
    <x v="0"/>
    <n v="0"/>
    <n v="0"/>
    <n v="0"/>
    <n v="202016"/>
    <x v="5458"/>
    <x v="0"/>
    <x v="0"/>
    <x v="0"/>
    <s v="03.16.02"/>
    <x v="3"/>
    <x v="0"/>
    <x v="0"/>
    <s v="Gabinete do Presidente"/>
    <s v="03.16.02"/>
    <s v="Gabinete do Presidente"/>
    <s v="03.16.02"/>
    <x v="49"/>
    <x v="0"/>
    <x v="0"/>
    <x v="0"/>
    <x v="1"/>
    <x v="0"/>
    <x v="0"/>
    <x v="0"/>
    <x v="6"/>
    <s v="2024-04-23"/>
    <x v="1"/>
    <n v="202016"/>
    <x v="0"/>
    <m/>
    <x v="0"/>
    <m/>
    <x v="9"/>
    <n v="100474693"/>
    <x v="0"/>
    <x v="0"/>
    <s v="Gabinete do Presidente"/>
    <s v="ORI"/>
    <x v="0"/>
    <m/>
    <x v="0"/>
    <x v="0"/>
    <x v="0"/>
    <x v="0"/>
    <x v="0"/>
    <x v="0"/>
    <x v="0"/>
    <x v="0"/>
    <x v="0"/>
    <x v="0"/>
    <x v="0"/>
    <s v="Gabinete do Presidente"/>
    <x v="0"/>
    <x v="0"/>
    <x v="0"/>
    <x v="0"/>
    <x v="0"/>
    <x v="0"/>
    <x v="0"/>
    <x v="0"/>
    <x v="0"/>
    <x v="0"/>
    <x v="0"/>
    <x v="0"/>
    <s v="Pagamento de salário referente a 04-2024"/>
  </r>
  <r>
    <x v="0"/>
    <n v="0"/>
    <n v="0"/>
    <n v="0"/>
    <n v="8593"/>
    <x v="5459"/>
    <x v="0"/>
    <x v="0"/>
    <x v="0"/>
    <s v="03.16.10"/>
    <x v="39"/>
    <x v="0"/>
    <x v="0"/>
    <s v="Delegações Municipais "/>
    <s v="03.16.10"/>
    <s v="Delegações Municipais "/>
    <s v="03.16.10"/>
    <x v="30"/>
    <x v="0"/>
    <x v="0"/>
    <x v="0"/>
    <x v="1"/>
    <x v="0"/>
    <x v="0"/>
    <x v="0"/>
    <x v="6"/>
    <s v="2024-04-23"/>
    <x v="1"/>
    <n v="8593"/>
    <x v="0"/>
    <m/>
    <x v="0"/>
    <m/>
    <x v="2"/>
    <n v="100474696"/>
    <x v="0"/>
    <x v="1"/>
    <s v="Delegações Municipais "/>
    <s v="ORI"/>
    <x v="0"/>
    <m/>
    <x v="0"/>
    <x v="0"/>
    <x v="0"/>
    <x v="0"/>
    <x v="0"/>
    <x v="0"/>
    <x v="0"/>
    <x v="0"/>
    <x v="0"/>
    <x v="0"/>
    <x v="0"/>
    <s v="Delegações Municipais "/>
    <x v="0"/>
    <x v="0"/>
    <x v="0"/>
    <x v="0"/>
    <x v="0"/>
    <x v="0"/>
    <x v="0"/>
    <x v="0"/>
    <x v="0"/>
    <x v="0"/>
    <x v="1"/>
    <x v="0"/>
    <s v="Pagamento de salário referente a 04-2024"/>
  </r>
  <r>
    <x v="0"/>
    <n v="0"/>
    <n v="0"/>
    <n v="0"/>
    <n v="115230"/>
    <x v="5459"/>
    <x v="0"/>
    <x v="0"/>
    <x v="0"/>
    <s v="03.16.10"/>
    <x v="39"/>
    <x v="0"/>
    <x v="0"/>
    <s v="Delegações Municipais "/>
    <s v="03.16.10"/>
    <s v="Delegações Municipais "/>
    <s v="03.16.10"/>
    <x v="30"/>
    <x v="0"/>
    <x v="0"/>
    <x v="0"/>
    <x v="1"/>
    <x v="0"/>
    <x v="0"/>
    <x v="0"/>
    <x v="6"/>
    <s v="2024-04-23"/>
    <x v="1"/>
    <n v="115230"/>
    <x v="0"/>
    <m/>
    <x v="0"/>
    <m/>
    <x v="9"/>
    <n v="100474693"/>
    <x v="0"/>
    <x v="0"/>
    <s v="Delegações Municipais "/>
    <s v="ORI"/>
    <x v="0"/>
    <m/>
    <x v="0"/>
    <x v="0"/>
    <x v="0"/>
    <x v="0"/>
    <x v="0"/>
    <x v="0"/>
    <x v="0"/>
    <x v="0"/>
    <x v="0"/>
    <x v="0"/>
    <x v="0"/>
    <s v="Delegações Municipais "/>
    <x v="0"/>
    <x v="0"/>
    <x v="0"/>
    <x v="0"/>
    <x v="0"/>
    <x v="0"/>
    <x v="0"/>
    <x v="0"/>
    <x v="0"/>
    <x v="0"/>
    <x v="0"/>
    <x v="0"/>
    <s v="Pagamento de salário referente a 04-2024"/>
  </r>
  <r>
    <x v="0"/>
    <n v="0"/>
    <n v="0"/>
    <n v="0"/>
    <n v="699"/>
    <x v="5460"/>
    <x v="0"/>
    <x v="0"/>
    <x v="0"/>
    <s v="03.16.11"/>
    <x v="27"/>
    <x v="0"/>
    <x v="0"/>
    <s v="Direcção de Obras"/>
    <s v="03.16.11"/>
    <s v="Direcção de Obras"/>
    <s v="03.16.11"/>
    <x v="31"/>
    <x v="0"/>
    <x v="0"/>
    <x v="1"/>
    <x v="0"/>
    <x v="0"/>
    <x v="0"/>
    <x v="0"/>
    <x v="6"/>
    <s v="2024-04-23"/>
    <x v="1"/>
    <n v="699"/>
    <x v="0"/>
    <m/>
    <x v="0"/>
    <m/>
    <x v="2"/>
    <n v="100474696"/>
    <x v="0"/>
    <x v="1"/>
    <s v="Direcção de Obras"/>
    <s v="ORI"/>
    <x v="0"/>
    <m/>
    <x v="0"/>
    <x v="0"/>
    <x v="0"/>
    <x v="0"/>
    <x v="0"/>
    <x v="0"/>
    <x v="0"/>
    <x v="0"/>
    <x v="0"/>
    <x v="0"/>
    <x v="0"/>
    <s v="Direcção de Obras"/>
    <x v="0"/>
    <x v="0"/>
    <x v="0"/>
    <x v="0"/>
    <x v="0"/>
    <x v="0"/>
    <x v="0"/>
    <x v="0"/>
    <x v="0"/>
    <x v="0"/>
    <x v="1"/>
    <x v="0"/>
    <s v="Pagamento de salário referente a 04-2024"/>
  </r>
  <r>
    <x v="0"/>
    <n v="0"/>
    <n v="0"/>
    <n v="0"/>
    <n v="22"/>
    <x v="5460"/>
    <x v="0"/>
    <x v="0"/>
    <x v="0"/>
    <s v="03.16.11"/>
    <x v="27"/>
    <x v="0"/>
    <x v="0"/>
    <s v="Direcção de Obras"/>
    <s v="03.16.11"/>
    <s v="Direcção de Obras"/>
    <s v="03.16.11"/>
    <x v="29"/>
    <x v="0"/>
    <x v="0"/>
    <x v="0"/>
    <x v="0"/>
    <x v="0"/>
    <x v="0"/>
    <x v="0"/>
    <x v="6"/>
    <s v="2024-04-23"/>
    <x v="1"/>
    <n v="22"/>
    <x v="0"/>
    <m/>
    <x v="0"/>
    <m/>
    <x v="2"/>
    <n v="100474696"/>
    <x v="0"/>
    <x v="1"/>
    <s v="Direcção de Obras"/>
    <s v="ORI"/>
    <x v="0"/>
    <m/>
    <x v="0"/>
    <x v="0"/>
    <x v="0"/>
    <x v="0"/>
    <x v="0"/>
    <x v="0"/>
    <x v="0"/>
    <x v="0"/>
    <x v="0"/>
    <x v="0"/>
    <x v="0"/>
    <s v="Direcção de Obras"/>
    <x v="0"/>
    <x v="0"/>
    <x v="0"/>
    <x v="0"/>
    <x v="0"/>
    <x v="0"/>
    <x v="0"/>
    <x v="0"/>
    <x v="0"/>
    <x v="0"/>
    <x v="1"/>
    <x v="0"/>
    <s v="Pagamento de salário referente a 04-2024"/>
  </r>
  <r>
    <x v="0"/>
    <n v="0"/>
    <n v="0"/>
    <n v="0"/>
    <n v="3420"/>
    <x v="5460"/>
    <x v="0"/>
    <x v="0"/>
    <x v="0"/>
    <s v="03.16.11"/>
    <x v="27"/>
    <x v="0"/>
    <x v="0"/>
    <s v="Direcção de Obras"/>
    <s v="03.16.11"/>
    <s v="Direcção de Obras"/>
    <s v="03.16.11"/>
    <x v="28"/>
    <x v="0"/>
    <x v="0"/>
    <x v="0"/>
    <x v="0"/>
    <x v="0"/>
    <x v="0"/>
    <x v="0"/>
    <x v="6"/>
    <s v="2024-04-23"/>
    <x v="1"/>
    <n v="3420"/>
    <x v="0"/>
    <m/>
    <x v="0"/>
    <m/>
    <x v="2"/>
    <n v="100474696"/>
    <x v="0"/>
    <x v="1"/>
    <s v="Direcção de Obras"/>
    <s v="ORI"/>
    <x v="0"/>
    <m/>
    <x v="0"/>
    <x v="0"/>
    <x v="0"/>
    <x v="0"/>
    <x v="0"/>
    <x v="0"/>
    <x v="0"/>
    <x v="0"/>
    <x v="0"/>
    <x v="0"/>
    <x v="0"/>
    <s v="Direcção de Obras"/>
    <x v="0"/>
    <x v="0"/>
    <x v="0"/>
    <x v="0"/>
    <x v="0"/>
    <x v="0"/>
    <x v="0"/>
    <x v="0"/>
    <x v="0"/>
    <x v="0"/>
    <x v="1"/>
    <x v="0"/>
    <s v="Pagamento de salário referente a 04-2024"/>
  </r>
  <r>
    <x v="0"/>
    <n v="0"/>
    <n v="0"/>
    <n v="0"/>
    <n v="17482"/>
    <x v="5460"/>
    <x v="0"/>
    <x v="0"/>
    <x v="0"/>
    <s v="03.16.11"/>
    <x v="27"/>
    <x v="0"/>
    <x v="0"/>
    <s v="Direcção de Obras"/>
    <s v="03.16.11"/>
    <s v="Direcção de Obras"/>
    <s v="03.16.11"/>
    <x v="30"/>
    <x v="0"/>
    <x v="0"/>
    <x v="0"/>
    <x v="1"/>
    <x v="0"/>
    <x v="0"/>
    <x v="0"/>
    <x v="6"/>
    <s v="2024-04-23"/>
    <x v="1"/>
    <n v="17482"/>
    <x v="0"/>
    <m/>
    <x v="0"/>
    <m/>
    <x v="2"/>
    <n v="100474696"/>
    <x v="0"/>
    <x v="1"/>
    <s v="Direcção de Obras"/>
    <s v="ORI"/>
    <x v="0"/>
    <m/>
    <x v="0"/>
    <x v="0"/>
    <x v="0"/>
    <x v="0"/>
    <x v="0"/>
    <x v="0"/>
    <x v="0"/>
    <x v="0"/>
    <x v="0"/>
    <x v="0"/>
    <x v="0"/>
    <s v="Direcção de Obras"/>
    <x v="0"/>
    <x v="0"/>
    <x v="0"/>
    <x v="0"/>
    <x v="0"/>
    <x v="0"/>
    <x v="0"/>
    <x v="0"/>
    <x v="0"/>
    <x v="0"/>
    <x v="1"/>
    <x v="0"/>
    <s v="Pagamento de salário referente a 04-2024"/>
  </r>
  <r>
    <x v="0"/>
    <n v="0"/>
    <n v="0"/>
    <n v="0"/>
    <n v="19120"/>
    <x v="5460"/>
    <x v="0"/>
    <x v="0"/>
    <x v="0"/>
    <s v="03.16.11"/>
    <x v="27"/>
    <x v="0"/>
    <x v="0"/>
    <s v="Direcção de Obras"/>
    <s v="03.16.11"/>
    <s v="Direcção de Obras"/>
    <s v="03.16.11"/>
    <x v="48"/>
    <x v="0"/>
    <x v="0"/>
    <x v="0"/>
    <x v="1"/>
    <x v="0"/>
    <x v="0"/>
    <x v="0"/>
    <x v="6"/>
    <s v="2024-04-23"/>
    <x v="1"/>
    <n v="19120"/>
    <x v="0"/>
    <m/>
    <x v="0"/>
    <m/>
    <x v="2"/>
    <n v="100474696"/>
    <x v="0"/>
    <x v="1"/>
    <s v="Direcção de Obras"/>
    <s v="ORI"/>
    <x v="0"/>
    <m/>
    <x v="0"/>
    <x v="0"/>
    <x v="0"/>
    <x v="0"/>
    <x v="0"/>
    <x v="0"/>
    <x v="0"/>
    <x v="0"/>
    <x v="0"/>
    <x v="0"/>
    <x v="0"/>
    <s v="Direcção de Obras"/>
    <x v="0"/>
    <x v="0"/>
    <x v="0"/>
    <x v="0"/>
    <x v="0"/>
    <x v="0"/>
    <x v="0"/>
    <x v="0"/>
    <x v="0"/>
    <x v="0"/>
    <x v="1"/>
    <x v="0"/>
    <s v="Pagamento de salário referente a 04-2024"/>
  </r>
  <r>
    <x v="0"/>
    <n v="0"/>
    <n v="0"/>
    <n v="0"/>
    <n v="6996"/>
    <x v="5460"/>
    <x v="0"/>
    <x v="0"/>
    <x v="0"/>
    <s v="03.16.11"/>
    <x v="27"/>
    <x v="0"/>
    <x v="0"/>
    <s v="Direcção de Obras"/>
    <s v="03.16.11"/>
    <s v="Direcção de Obras"/>
    <s v="03.16.11"/>
    <x v="49"/>
    <x v="0"/>
    <x v="0"/>
    <x v="0"/>
    <x v="1"/>
    <x v="0"/>
    <x v="0"/>
    <x v="0"/>
    <x v="6"/>
    <s v="2024-04-23"/>
    <x v="1"/>
    <n v="6996"/>
    <x v="0"/>
    <m/>
    <x v="0"/>
    <m/>
    <x v="2"/>
    <n v="100474696"/>
    <x v="0"/>
    <x v="1"/>
    <s v="Direcção de Obras"/>
    <s v="ORI"/>
    <x v="0"/>
    <m/>
    <x v="0"/>
    <x v="0"/>
    <x v="0"/>
    <x v="0"/>
    <x v="0"/>
    <x v="0"/>
    <x v="0"/>
    <x v="0"/>
    <x v="0"/>
    <x v="0"/>
    <x v="0"/>
    <s v="Direcção de Obras"/>
    <x v="0"/>
    <x v="0"/>
    <x v="0"/>
    <x v="0"/>
    <x v="0"/>
    <x v="0"/>
    <x v="0"/>
    <x v="0"/>
    <x v="0"/>
    <x v="0"/>
    <x v="1"/>
    <x v="0"/>
    <s v="Pagamento de salário referente a 04-2024"/>
  </r>
  <r>
    <x v="0"/>
    <n v="0"/>
    <n v="0"/>
    <n v="0"/>
    <n v="131"/>
    <x v="5460"/>
    <x v="0"/>
    <x v="0"/>
    <x v="0"/>
    <s v="03.16.11"/>
    <x v="27"/>
    <x v="0"/>
    <x v="0"/>
    <s v="Direcção de Obras"/>
    <s v="03.16.11"/>
    <s v="Direcção de Obras"/>
    <s v="03.16.11"/>
    <x v="31"/>
    <x v="0"/>
    <x v="0"/>
    <x v="1"/>
    <x v="0"/>
    <x v="0"/>
    <x v="0"/>
    <x v="0"/>
    <x v="6"/>
    <s v="2024-04-23"/>
    <x v="1"/>
    <n v="131"/>
    <x v="0"/>
    <m/>
    <x v="0"/>
    <m/>
    <x v="67"/>
    <n v="100474708"/>
    <x v="0"/>
    <x v="7"/>
    <s v="Direcção de Obras"/>
    <s v="ORI"/>
    <x v="0"/>
    <m/>
    <x v="0"/>
    <x v="0"/>
    <x v="0"/>
    <x v="0"/>
    <x v="0"/>
    <x v="0"/>
    <x v="0"/>
    <x v="0"/>
    <x v="0"/>
    <x v="0"/>
    <x v="0"/>
    <s v="Direcção de Obras"/>
    <x v="0"/>
    <x v="0"/>
    <x v="0"/>
    <x v="0"/>
    <x v="0"/>
    <x v="0"/>
    <x v="0"/>
    <x v="0"/>
    <x v="0"/>
    <x v="0"/>
    <x v="7"/>
    <x v="0"/>
    <s v="Pagamento de salário referente a 04-2024"/>
  </r>
  <r>
    <x v="0"/>
    <n v="0"/>
    <n v="0"/>
    <n v="0"/>
    <n v="4"/>
    <x v="5460"/>
    <x v="0"/>
    <x v="0"/>
    <x v="0"/>
    <s v="03.16.11"/>
    <x v="27"/>
    <x v="0"/>
    <x v="0"/>
    <s v="Direcção de Obras"/>
    <s v="03.16.11"/>
    <s v="Direcção de Obras"/>
    <s v="03.16.11"/>
    <x v="29"/>
    <x v="0"/>
    <x v="0"/>
    <x v="0"/>
    <x v="0"/>
    <x v="0"/>
    <x v="0"/>
    <x v="0"/>
    <x v="6"/>
    <s v="2024-04-23"/>
    <x v="1"/>
    <n v="4"/>
    <x v="0"/>
    <m/>
    <x v="0"/>
    <m/>
    <x v="67"/>
    <n v="100474708"/>
    <x v="0"/>
    <x v="7"/>
    <s v="Direcção de Obras"/>
    <s v="ORI"/>
    <x v="0"/>
    <m/>
    <x v="0"/>
    <x v="0"/>
    <x v="0"/>
    <x v="0"/>
    <x v="0"/>
    <x v="0"/>
    <x v="0"/>
    <x v="0"/>
    <x v="0"/>
    <x v="0"/>
    <x v="0"/>
    <s v="Direcção de Obras"/>
    <x v="0"/>
    <x v="0"/>
    <x v="0"/>
    <x v="0"/>
    <x v="0"/>
    <x v="0"/>
    <x v="0"/>
    <x v="0"/>
    <x v="0"/>
    <x v="0"/>
    <x v="7"/>
    <x v="0"/>
    <s v="Pagamento de salário referente a 04-2024"/>
  </r>
  <r>
    <x v="0"/>
    <n v="0"/>
    <n v="0"/>
    <n v="0"/>
    <n v="644"/>
    <x v="5460"/>
    <x v="0"/>
    <x v="0"/>
    <x v="0"/>
    <s v="03.16.11"/>
    <x v="27"/>
    <x v="0"/>
    <x v="0"/>
    <s v="Direcção de Obras"/>
    <s v="03.16.11"/>
    <s v="Direcção de Obras"/>
    <s v="03.16.11"/>
    <x v="28"/>
    <x v="0"/>
    <x v="0"/>
    <x v="0"/>
    <x v="0"/>
    <x v="0"/>
    <x v="0"/>
    <x v="0"/>
    <x v="6"/>
    <s v="2024-04-23"/>
    <x v="1"/>
    <n v="644"/>
    <x v="0"/>
    <m/>
    <x v="0"/>
    <m/>
    <x v="67"/>
    <n v="100474708"/>
    <x v="0"/>
    <x v="7"/>
    <s v="Direcção de Obras"/>
    <s v="ORI"/>
    <x v="0"/>
    <m/>
    <x v="0"/>
    <x v="0"/>
    <x v="0"/>
    <x v="0"/>
    <x v="0"/>
    <x v="0"/>
    <x v="0"/>
    <x v="0"/>
    <x v="0"/>
    <x v="0"/>
    <x v="0"/>
    <s v="Direcção de Obras"/>
    <x v="0"/>
    <x v="0"/>
    <x v="0"/>
    <x v="0"/>
    <x v="0"/>
    <x v="0"/>
    <x v="0"/>
    <x v="0"/>
    <x v="0"/>
    <x v="0"/>
    <x v="7"/>
    <x v="0"/>
    <s v="Pagamento de salário referente a 04-2024"/>
  </r>
  <r>
    <x v="0"/>
    <n v="0"/>
    <n v="0"/>
    <n v="0"/>
    <n v="3295"/>
    <x v="5460"/>
    <x v="0"/>
    <x v="0"/>
    <x v="0"/>
    <s v="03.16.11"/>
    <x v="27"/>
    <x v="0"/>
    <x v="0"/>
    <s v="Direcção de Obras"/>
    <s v="03.16.11"/>
    <s v="Direcção de Obras"/>
    <s v="03.16.11"/>
    <x v="30"/>
    <x v="0"/>
    <x v="0"/>
    <x v="0"/>
    <x v="1"/>
    <x v="0"/>
    <x v="0"/>
    <x v="0"/>
    <x v="6"/>
    <s v="2024-04-23"/>
    <x v="1"/>
    <n v="3295"/>
    <x v="0"/>
    <m/>
    <x v="0"/>
    <m/>
    <x v="67"/>
    <n v="100474708"/>
    <x v="0"/>
    <x v="7"/>
    <s v="Direcção de Obras"/>
    <s v="ORI"/>
    <x v="0"/>
    <m/>
    <x v="0"/>
    <x v="0"/>
    <x v="0"/>
    <x v="0"/>
    <x v="0"/>
    <x v="0"/>
    <x v="0"/>
    <x v="0"/>
    <x v="0"/>
    <x v="0"/>
    <x v="0"/>
    <s v="Direcção de Obras"/>
    <x v="0"/>
    <x v="0"/>
    <x v="0"/>
    <x v="0"/>
    <x v="0"/>
    <x v="0"/>
    <x v="0"/>
    <x v="0"/>
    <x v="0"/>
    <x v="0"/>
    <x v="7"/>
    <x v="0"/>
    <s v="Pagamento de salário referente a 04-2024"/>
  </r>
  <r>
    <x v="0"/>
    <n v="0"/>
    <n v="0"/>
    <n v="0"/>
    <n v="3604"/>
    <x v="5460"/>
    <x v="0"/>
    <x v="0"/>
    <x v="0"/>
    <s v="03.16.11"/>
    <x v="27"/>
    <x v="0"/>
    <x v="0"/>
    <s v="Direcção de Obras"/>
    <s v="03.16.11"/>
    <s v="Direcção de Obras"/>
    <s v="03.16.11"/>
    <x v="48"/>
    <x v="0"/>
    <x v="0"/>
    <x v="0"/>
    <x v="1"/>
    <x v="0"/>
    <x v="0"/>
    <x v="0"/>
    <x v="6"/>
    <s v="2024-04-23"/>
    <x v="1"/>
    <n v="3604"/>
    <x v="0"/>
    <m/>
    <x v="0"/>
    <m/>
    <x v="67"/>
    <n v="100474708"/>
    <x v="0"/>
    <x v="7"/>
    <s v="Direcção de Obras"/>
    <s v="ORI"/>
    <x v="0"/>
    <m/>
    <x v="0"/>
    <x v="0"/>
    <x v="0"/>
    <x v="0"/>
    <x v="0"/>
    <x v="0"/>
    <x v="0"/>
    <x v="0"/>
    <x v="0"/>
    <x v="0"/>
    <x v="0"/>
    <s v="Direcção de Obras"/>
    <x v="0"/>
    <x v="0"/>
    <x v="0"/>
    <x v="0"/>
    <x v="0"/>
    <x v="0"/>
    <x v="0"/>
    <x v="0"/>
    <x v="0"/>
    <x v="0"/>
    <x v="7"/>
    <x v="0"/>
    <s v="Pagamento de salário referente a 04-2024"/>
  </r>
  <r>
    <x v="0"/>
    <n v="0"/>
    <n v="0"/>
    <n v="0"/>
    <n v="1322"/>
    <x v="5460"/>
    <x v="0"/>
    <x v="0"/>
    <x v="0"/>
    <s v="03.16.11"/>
    <x v="27"/>
    <x v="0"/>
    <x v="0"/>
    <s v="Direcção de Obras"/>
    <s v="03.16.11"/>
    <s v="Direcção de Obras"/>
    <s v="03.16.11"/>
    <x v="49"/>
    <x v="0"/>
    <x v="0"/>
    <x v="0"/>
    <x v="1"/>
    <x v="0"/>
    <x v="0"/>
    <x v="0"/>
    <x v="6"/>
    <s v="2024-04-23"/>
    <x v="1"/>
    <n v="1322"/>
    <x v="0"/>
    <m/>
    <x v="0"/>
    <m/>
    <x v="67"/>
    <n v="100474708"/>
    <x v="0"/>
    <x v="7"/>
    <s v="Direcção de Obras"/>
    <s v="ORI"/>
    <x v="0"/>
    <m/>
    <x v="0"/>
    <x v="0"/>
    <x v="0"/>
    <x v="0"/>
    <x v="0"/>
    <x v="0"/>
    <x v="0"/>
    <x v="0"/>
    <x v="0"/>
    <x v="0"/>
    <x v="0"/>
    <s v="Direcção de Obras"/>
    <x v="0"/>
    <x v="0"/>
    <x v="0"/>
    <x v="0"/>
    <x v="0"/>
    <x v="0"/>
    <x v="0"/>
    <x v="0"/>
    <x v="0"/>
    <x v="0"/>
    <x v="7"/>
    <x v="0"/>
    <s v="Pagamento de salário referente a 04-2024"/>
  </r>
  <r>
    <x v="0"/>
    <n v="0"/>
    <n v="0"/>
    <n v="0"/>
    <n v="10468"/>
    <x v="5460"/>
    <x v="0"/>
    <x v="0"/>
    <x v="0"/>
    <s v="03.16.11"/>
    <x v="27"/>
    <x v="0"/>
    <x v="0"/>
    <s v="Direcção de Obras"/>
    <s v="03.16.11"/>
    <s v="Direcção de Obras"/>
    <s v="03.16.11"/>
    <x v="31"/>
    <x v="0"/>
    <x v="0"/>
    <x v="1"/>
    <x v="0"/>
    <x v="0"/>
    <x v="0"/>
    <x v="0"/>
    <x v="6"/>
    <s v="2024-04-23"/>
    <x v="1"/>
    <n v="10468"/>
    <x v="0"/>
    <m/>
    <x v="0"/>
    <m/>
    <x v="9"/>
    <n v="100474693"/>
    <x v="0"/>
    <x v="0"/>
    <s v="Direcção de Obras"/>
    <s v="ORI"/>
    <x v="0"/>
    <m/>
    <x v="0"/>
    <x v="0"/>
    <x v="0"/>
    <x v="0"/>
    <x v="0"/>
    <x v="0"/>
    <x v="0"/>
    <x v="0"/>
    <x v="0"/>
    <x v="0"/>
    <x v="0"/>
    <s v="Direcção de Obras"/>
    <x v="0"/>
    <x v="0"/>
    <x v="0"/>
    <x v="0"/>
    <x v="0"/>
    <x v="0"/>
    <x v="0"/>
    <x v="0"/>
    <x v="0"/>
    <x v="0"/>
    <x v="0"/>
    <x v="0"/>
    <s v="Pagamento de salário referente a 04-2024"/>
  </r>
  <r>
    <x v="0"/>
    <n v="0"/>
    <n v="0"/>
    <n v="0"/>
    <n v="344"/>
    <x v="5460"/>
    <x v="0"/>
    <x v="0"/>
    <x v="0"/>
    <s v="03.16.11"/>
    <x v="27"/>
    <x v="0"/>
    <x v="0"/>
    <s v="Direcção de Obras"/>
    <s v="03.16.11"/>
    <s v="Direcção de Obras"/>
    <s v="03.16.11"/>
    <x v="29"/>
    <x v="0"/>
    <x v="0"/>
    <x v="0"/>
    <x v="0"/>
    <x v="0"/>
    <x v="0"/>
    <x v="0"/>
    <x v="6"/>
    <s v="2024-04-23"/>
    <x v="1"/>
    <n v="344"/>
    <x v="0"/>
    <m/>
    <x v="0"/>
    <m/>
    <x v="9"/>
    <n v="100474693"/>
    <x v="0"/>
    <x v="0"/>
    <s v="Direcção de Obras"/>
    <s v="ORI"/>
    <x v="0"/>
    <m/>
    <x v="0"/>
    <x v="0"/>
    <x v="0"/>
    <x v="0"/>
    <x v="0"/>
    <x v="0"/>
    <x v="0"/>
    <x v="0"/>
    <x v="0"/>
    <x v="0"/>
    <x v="0"/>
    <s v="Direcção de Obras"/>
    <x v="0"/>
    <x v="0"/>
    <x v="0"/>
    <x v="0"/>
    <x v="0"/>
    <x v="0"/>
    <x v="0"/>
    <x v="0"/>
    <x v="0"/>
    <x v="0"/>
    <x v="0"/>
    <x v="0"/>
    <s v="Pagamento de salário referente a 04-2024"/>
  </r>
  <r>
    <x v="0"/>
    <n v="0"/>
    <n v="0"/>
    <n v="0"/>
    <n v="51189"/>
    <x v="5460"/>
    <x v="0"/>
    <x v="0"/>
    <x v="0"/>
    <s v="03.16.11"/>
    <x v="27"/>
    <x v="0"/>
    <x v="0"/>
    <s v="Direcção de Obras"/>
    <s v="03.16.11"/>
    <s v="Direcção de Obras"/>
    <s v="03.16.11"/>
    <x v="28"/>
    <x v="0"/>
    <x v="0"/>
    <x v="0"/>
    <x v="0"/>
    <x v="0"/>
    <x v="0"/>
    <x v="0"/>
    <x v="6"/>
    <s v="2024-04-23"/>
    <x v="1"/>
    <n v="51189"/>
    <x v="0"/>
    <m/>
    <x v="0"/>
    <m/>
    <x v="9"/>
    <n v="100474693"/>
    <x v="0"/>
    <x v="0"/>
    <s v="Direcção de Obras"/>
    <s v="ORI"/>
    <x v="0"/>
    <m/>
    <x v="0"/>
    <x v="0"/>
    <x v="0"/>
    <x v="0"/>
    <x v="0"/>
    <x v="0"/>
    <x v="0"/>
    <x v="0"/>
    <x v="0"/>
    <x v="0"/>
    <x v="0"/>
    <s v="Direcção de Obras"/>
    <x v="0"/>
    <x v="0"/>
    <x v="0"/>
    <x v="0"/>
    <x v="0"/>
    <x v="0"/>
    <x v="0"/>
    <x v="0"/>
    <x v="0"/>
    <x v="0"/>
    <x v="0"/>
    <x v="0"/>
    <s v="Pagamento de salário referente a 04-2024"/>
  </r>
  <r>
    <x v="0"/>
    <n v="0"/>
    <n v="0"/>
    <n v="0"/>
    <n v="261641"/>
    <x v="5460"/>
    <x v="0"/>
    <x v="0"/>
    <x v="0"/>
    <s v="03.16.11"/>
    <x v="27"/>
    <x v="0"/>
    <x v="0"/>
    <s v="Direcção de Obras"/>
    <s v="03.16.11"/>
    <s v="Direcção de Obras"/>
    <s v="03.16.11"/>
    <x v="30"/>
    <x v="0"/>
    <x v="0"/>
    <x v="0"/>
    <x v="1"/>
    <x v="0"/>
    <x v="0"/>
    <x v="0"/>
    <x v="6"/>
    <s v="2024-04-23"/>
    <x v="1"/>
    <n v="261641"/>
    <x v="0"/>
    <m/>
    <x v="0"/>
    <m/>
    <x v="9"/>
    <n v="100474693"/>
    <x v="0"/>
    <x v="0"/>
    <s v="Direcção de Obras"/>
    <s v="ORI"/>
    <x v="0"/>
    <m/>
    <x v="0"/>
    <x v="0"/>
    <x v="0"/>
    <x v="0"/>
    <x v="0"/>
    <x v="0"/>
    <x v="0"/>
    <x v="0"/>
    <x v="0"/>
    <x v="0"/>
    <x v="0"/>
    <s v="Direcção de Obras"/>
    <x v="0"/>
    <x v="0"/>
    <x v="0"/>
    <x v="0"/>
    <x v="0"/>
    <x v="0"/>
    <x v="0"/>
    <x v="0"/>
    <x v="0"/>
    <x v="0"/>
    <x v="0"/>
    <x v="0"/>
    <s v="Pagamento de salário referente a 04-2024"/>
  </r>
  <r>
    <x v="0"/>
    <n v="0"/>
    <n v="0"/>
    <n v="0"/>
    <n v="286146"/>
    <x v="5460"/>
    <x v="0"/>
    <x v="0"/>
    <x v="0"/>
    <s v="03.16.11"/>
    <x v="27"/>
    <x v="0"/>
    <x v="0"/>
    <s v="Direcção de Obras"/>
    <s v="03.16.11"/>
    <s v="Direcção de Obras"/>
    <s v="03.16.11"/>
    <x v="48"/>
    <x v="0"/>
    <x v="0"/>
    <x v="0"/>
    <x v="1"/>
    <x v="0"/>
    <x v="0"/>
    <x v="0"/>
    <x v="6"/>
    <s v="2024-04-23"/>
    <x v="1"/>
    <n v="286146"/>
    <x v="0"/>
    <m/>
    <x v="0"/>
    <m/>
    <x v="9"/>
    <n v="100474693"/>
    <x v="0"/>
    <x v="0"/>
    <s v="Direcção de Obras"/>
    <s v="ORI"/>
    <x v="0"/>
    <m/>
    <x v="0"/>
    <x v="0"/>
    <x v="0"/>
    <x v="0"/>
    <x v="0"/>
    <x v="0"/>
    <x v="0"/>
    <x v="0"/>
    <x v="0"/>
    <x v="0"/>
    <x v="0"/>
    <s v="Direcção de Obras"/>
    <x v="0"/>
    <x v="0"/>
    <x v="0"/>
    <x v="0"/>
    <x v="0"/>
    <x v="0"/>
    <x v="0"/>
    <x v="0"/>
    <x v="0"/>
    <x v="0"/>
    <x v="0"/>
    <x v="0"/>
    <s v="Pagamento de salário referente a 04-2024"/>
  </r>
  <r>
    <x v="0"/>
    <n v="0"/>
    <n v="0"/>
    <n v="0"/>
    <n v="104640"/>
    <x v="5460"/>
    <x v="0"/>
    <x v="0"/>
    <x v="0"/>
    <s v="03.16.11"/>
    <x v="27"/>
    <x v="0"/>
    <x v="0"/>
    <s v="Direcção de Obras"/>
    <s v="03.16.11"/>
    <s v="Direcção de Obras"/>
    <s v="03.16.11"/>
    <x v="49"/>
    <x v="0"/>
    <x v="0"/>
    <x v="0"/>
    <x v="1"/>
    <x v="0"/>
    <x v="0"/>
    <x v="0"/>
    <x v="6"/>
    <s v="2024-04-23"/>
    <x v="1"/>
    <n v="104640"/>
    <x v="0"/>
    <m/>
    <x v="0"/>
    <m/>
    <x v="9"/>
    <n v="100474693"/>
    <x v="0"/>
    <x v="0"/>
    <s v="Direcção de Obras"/>
    <s v="ORI"/>
    <x v="0"/>
    <m/>
    <x v="0"/>
    <x v="0"/>
    <x v="0"/>
    <x v="0"/>
    <x v="0"/>
    <x v="0"/>
    <x v="0"/>
    <x v="0"/>
    <x v="0"/>
    <x v="0"/>
    <x v="0"/>
    <s v="Direcção de Obras"/>
    <x v="0"/>
    <x v="0"/>
    <x v="0"/>
    <x v="0"/>
    <x v="0"/>
    <x v="0"/>
    <x v="0"/>
    <x v="0"/>
    <x v="0"/>
    <x v="0"/>
    <x v="0"/>
    <x v="0"/>
    <s v="Pagamento de salário referente a 04-2024"/>
  </r>
  <r>
    <x v="0"/>
    <n v="0"/>
    <n v="0"/>
    <n v="0"/>
    <n v="851"/>
    <x v="5461"/>
    <x v="0"/>
    <x v="0"/>
    <x v="0"/>
    <s v="03.16.12"/>
    <x v="40"/>
    <x v="0"/>
    <x v="0"/>
    <s v="Direcção de Urbanismo"/>
    <s v="03.16.12"/>
    <s v="Direcção de Urbanismo"/>
    <s v="03.16.12"/>
    <x v="31"/>
    <x v="0"/>
    <x v="0"/>
    <x v="1"/>
    <x v="0"/>
    <x v="0"/>
    <x v="0"/>
    <x v="0"/>
    <x v="6"/>
    <s v="2024-04-23"/>
    <x v="1"/>
    <n v="851"/>
    <x v="0"/>
    <m/>
    <x v="0"/>
    <m/>
    <x v="2"/>
    <n v="100474696"/>
    <x v="0"/>
    <x v="1"/>
    <s v="Direcção de Urbanismo"/>
    <s v="ORI"/>
    <x v="0"/>
    <m/>
    <x v="0"/>
    <x v="0"/>
    <x v="0"/>
    <x v="0"/>
    <x v="0"/>
    <x v="0"/>
    <x v="0"/>
    <x v="0"/>
    <x v="0"/>
    <x v="0"/>
    <x v="0"/>
    <s v="Direcção de Urbanismo"/>
    <x v="0"/>
    <x v="0"/>
    <x v="0"/>
    <x v="0"/>
    <x v="0"/>
    <x v="0"/>
    <x v="0"/>
    <x v="0"/>
    <x v="0"/>
    <x v="0"/>
    <x v="1"/>
    <x v="0"/>
    <s v="Pagamento de salário referente a 04-2024"/>
  </r>
  <r>
    <x v="0"/>
    <n v="0"/>
    <n v="0"/>
    <n v="0"/>
    <n v="533"/>
    <x v="5461"/>
    <x v="0"/>
    <x v="0"/>
    <x v="0"/>
    <s v="03.16.12"/>
    <x v="40"/>
    <x v="0"/>
    <x v="0"/>
    <s v="Direcção de Urbanismo"/>
    <s v="03.16.12"/>
    <s v="Direcção de Urbanismo"/>
    <s v="03.16.12"/>
    <x v="60"/>
    <x v="0"/>
    <x v="0"/>
    <x v="0"/>
    <x v="0"/>
    <x v="0"/>
    <x v="0"/>
    <x v="0"/>
    <x v="6"/>
    <s v="2024-04-23"/>
    <x v="1"/>
    <n v="533"/>
    <x v="0"/>
    <m/>
    <x v="0"/>
    <m/>
    <x v="2"/>
    <n v="100474696"/>
    <x v="0"/>
    <x v="1"/>
    <s v="Direcção de Urbanismo"/>
    <s v="ORI"/>
    <x v="0"/>
    <m/>
    <x v="0"/>
    <x v="0"/>
    <x v="0"/>
    <x v="0"/>
    <x v="0"/>
    <x v="0"/>
    <x v="0"/>
    <x v="0"/>
    <x v="0"/>
    <x v="0"/>
    <x v="0"/>
    <s v="Direcção de Urbanismo"/>
    <x v="0"/>
    <x v="0"/>
    <x v="0"/>
    <x v="0"/>
    <x v="0"/>
    <x v="0"/>
    <x v="0"/>
    <x v="0"/>
    <x v="0"/>
    <x v="0"/>
    <x v="1"/>
    <x v="0"/>
    <s v="Pagamento de salário referente a 04-2024"/>
  </r>
  <r>
    <x v="0"/>
    <n v="0"/>
    <n v="0"/>
    <n v="0"/>
    <n v="5078"/>
    <x v="5461"/>
    <x v="0"/>
    <x v="0"/>
    <x v="0"/>
    <s v="03.16.12"/>
    <x v="40"/>
    <x v="0"/>
    <x v="0"/>
    <s v="Direcção de Urbanismo"/>
    <s v="03.16.12"/>
    <s v="Direcção de Urbanismo"/>
    <s v="03.16.12"/>
    <x v="30"/>
    <x v="0"/>
    <x v="0"/>
    <x v="0"/>
    <x v="1"/>
    <x v="0"/>
    <x v="0"/>
    <x v="0"/>
    <x v="6"/>
    <s v="2024-04-23"/>
    <x v="1"/>
    <n v="5078"/>
    <x v="0"/>
    <m/>
    <x v="0"/>
    <m/>
    <x v="2"/>
    <n v="100474696"/>
    <x v="0"/>
    <x v="1"/>
    <s v="Direcção de Urbanismo"/>
    <s v="ORI"/>
    <x v="0"/>
    <m/>
    <x v="0"/>
    <x v="0"/>
    <x v="0"/>
    <x v="0"/>
    <x v="0"/>
    <x v="0"/>
    <x v="0"/>
    <x v="0"/>
    <x v="0"/>
    <x v="0"/>
    <x v="0"/>
    <s v="Direcção de Urbanismo"/>
    <x v="0"/>
    <x v="0"/>
    <x v="0"/>
    <x v="0"/>
    <x v="0"/>
    <x v="0"/>
    <x v="0"/>
    <x v="0"/>
    <x v="0"/>
    <x v="0"/>
    <x v="1"/>
    <x v="0"/>
    <s v="Pagamento de salário referente a 04-2024"/>
  </r>
  <r>
    <x v="0"/>
    <n v="0"/>
    <n v="0"/>
    <n v="0"/>
    <n v="8517"/>
    <x v="5461"/>
    <x v="0"/>
    <x v="0"/>
    <x v="0"/>
    <s v="03.16.12"/>
    <x v="40"/>
    <x v="0"/>
    <x v="0"/>
    <s v="Direcção de Urbanismo"/>
    <s v="03.16.12"/>
    <s v="Direcção de Urbanismo"/>
    <s v="03.16.12"/>
    <x v="49"/>
    <x v="0"/>
    <x v="0"/>
    <x v="0"/>
    <x v="1"/>
    <x v="0"/>
    <x v="0"/>
    <x v="0"/>
    <x v="6"/>
    <s v="2024-04-23"/>
    <x v="1"/>
    <n v="8517"/>
    <x v="0"/>
    <m/>
    <x v="0"/>
    <m/>
    <x v="2"/>
    <n v="100474696"/>
    <x v="0"/>
    <x v="1"/>
    <s v="Direcção de Urbanismo"/>
    <s v="ORI"/>
    <x v="0"/>
    <m/>
    <x v="0"/>
    <x v="0"/>
    <x v="0"/>
    <x v="0"/>
    <x v="0"/>
    <x v="0"/>
    <x v="0"/>
    <x v="0"/>
    <x v="0"/>
    <x v="0"/>
    <x v="0"/>
    <s v="Direcção de Urbanismo"/>
    <x v="0"/>
    <x v="0"/>
    <x v="0"/>
    <x v="0"/>
    <x v="0"/>
    <x v="0"/>
    <x v="0"/>
    <x v="0"/>
    <x v="0"/>
    <x v="0"/>
    <x v="1"/>
    <x v="0"/>
    <s v="Pagamento de salário referente a 04-2024"/>
  </r>
  <r>
    <x v="0"/>
    <n v="0"/>
    <n v="0"/>
    <n v="0"/>
    <n v="10473"/>
    <x v="5461"/>
    <x v="0"/>
    <x v="0"/>
    <x v="0"/>
    <s v="03.16.12"/>
    <x v="40"/>
    <x v="0"/>
    <x v="0"/>
    <s v="Direcção de Urbanismo"/>
    <s v="03.16.12"/>
    <s v="Direcção de Urbanismo"/>
    <s v="03.16.12"/>
    <x v="31"/>
    <x v="0"/>
    <x v="0"/>
    <x v="1"/>
    <x v="0"/>
    <x v="0"/>
    <x v="0"/>
    <x v="0"/>
    <x v="6"/>
    <s v="2024-04-23"/>
    <x v="1"/>
    <n v="10473"/>
    <x v="0"/>
    <m/>
    <x v="0"/>
    <m/>
    <x v="9"/>
    <n v="100474693"/>
    <x v="0"/>
    <x v="0"/>
    <s v="Direcção de Urbanismo"/>
    <s v="ORI"/>
    <x v="0"/>
    <m/>
    <x v="0"/>
    <x v="0"/>
    <x v="0"/>
    <x v="0"/>
    <x v="0"/>
    <x v="0"/>
    <x v="0"/>
    <x v="0"/>
    <x v="0"/>
    <x v="0"/>
    <x v="0"/>
    <s v="Direcção de Urbanismo"/>
    <x v="0"/>
    <x v="0"/>
    <x v="0"/>
    <x v="0"/>
    <x v="0"/>
    <x v="0"/>
    <x v="0"/>
    <x v="0"/>
    <x v="0"/>
    <x v="0"/>
    <x v="0"/>
    <x v="0"/>
    <s v="Pagamento de salário referente a 04-2024"/>
  </r>
  <r>
    <x v="0"/>
    <n v="0"/>
    <n v="0"/>
    <n v="0"/>
    <n v="6561"/>
    <x v="5461"/>
    <x v="0"/>
    <x v="0"/>
    <x v="0"/>
    <s v="03.16.12"/>
    <x v="40"/>
    <x v="0"/>
    <x v="0"/>
    <s v="Direcção de Urbanismo"/>
    <s v="03.16.12"/>
    <s v="Direcção de Urbanismo"/>
    <s v="03.16.12"/>
    <x v="60"/>
    <x v="0"/>
    <x v="0"/>
    <x v="0"/>
    <x v="0"/>
    <x v="0"/>
    <x v="0"/>
    <x v="0"/>
    <x v="6"/>
    <s v="2024-04-23"/>
    <x v="1"/>
    <n v="6561"/>
    <x v="0"/>
    <m/>
    <x v="0"/>
    <m/>
    <x v="9"/>
    <n v="100474693"/>
    <x v="0"/>
    <x v="0"/>
    <s v="Direcção de Urbanismo"/>
    <s v="ORI"/>
    <x v="0"/>
    <m/>
    <x v="0"/>
    <x v="0"/>
    <x v="0"/>
    <x v="0"/>
    <x v="0"/>
    <x v="0"/>
    <x v="0"/>
    <x v="0"/>
    <x v="0"/>
    <x v="0"/>
    <x v="0"/>
    <s v="Direcção de Urbanismo"/>
    <x v="0"/>
    <x v="0"/>
    <x v="0"/>
    <x v="0"/>
    <x v="0"/>
    <x v="0"/>
    <x v="0"/>
    <x v="0"/>
    <x v="0"/>
    <x v="0"/>
    <x v="0"/>
    <x v="0"/>
    <s v="Pagamento de salário referente a 04-2024"/>
  </r>
  <r>
    <x v="0"/>
    <n v="0"/>
    <n v="0"/>
    <n v="0"/>
    <n v="62453"/>
    <x v="5461"/>
    <x v="0"/>
    <x v="0"/>
    <x v="0"/>
    <s v="03.16.12"/>
    <x v="40"/>
    <x v="0"/>
    <x v="0"/>
    <s v="Direcção de Urbanismo"/>
    <s v="03.16.12"/>
    <s v="Direcção de Urbanismo"/>
    <s v="03.16.12"/>
    <x v="30"/>
    <x v="0"/>
    <x v="0"/>
    <x v="0"/>
    <x v="1"/>
    <x v="0"/>
    <x v="0"/>
    <x v="0"/>
    <x v="6"/>
    <s v="2024-04-23"/>
    <x v="1"/>
    <n v="62453"/>
    <x v="0"/>
    <m/>
    <x v="0"/>
    <m/>
    <x v="9"/>
    <n v="100474693"/>
    <x v="0"/>
    <x v="0"/>
    <s v="Direcção de Urbanismo"/>
    <s v="ORI"/>
    <x v="0"/>
    <m/>
    <x v="0"/>
    <x v="0"/>
    <x v="0"/>
    <x v="0"/>
    <x v="0"/>
    <x v="0"/>
    <x v="0"/>
    <x v="0"/>
    <x v="0"/>
    <x v="0"/>
    <x v="0"/>
    <s v="Direcção de Urbanismo"/>
    <x v="0"/>
    <x v="0"/>
    <x v="0"/>
    <x v="0"/>
    <x v="0"/>
    <x v="0"/>
    <x v="0"/>
    <x v="0"/>
    <x v="0"/>
    <x v="0"/>
    <x v="0"/>
    <x v="0"/>
    <s v="Pagamento de salário referente a 04-2024"/>
  </r>
  <r>
    <x v="0"/>
    <n v="0"/>
    <n v="0"/>
    <n v="0"/>
    <n v="104709"/>
    <x v="5461"/>
    <x v="0"/>
    <x v="0"/>
    <x v="0"/>
    <s v="03.16.12"/>
    <x v="40"/>
    <x v="0"/>
    <x v="0"/>
    <s v="Direcção de Urbanismo"/>
    <s v="03.16.12"/>
    <s v="Direcção de Urbanismo"/>
    <s v="03.16.12"/>
    <x v="49"/>
    <x v="0"/>
    <x v="0"/>
    <x v="0"/>
    <x v="1"/>
    <x v="0"/>
    <x v="0"/>
    <x v="0"/>
    <x v="6"/>
    <s v="2024-04-23"/>
    <x v="1"/>
    <n v="104709"/>
    <x v="0"/>
    <m/>
    <x v="0"/>
    <m/>
    <x v="9"/>
    <n v="100474693"/>
    <x v="0"/>
    <x v="0"/>
    <s v="Direcção de Urbanismo"/>
    <s v="ORI"/>
    <x v="0"/>
    <m/>
    <x v="0"/>
    <x v="0"/>
    <x v="0"/>
    <x v="0"/>
    <x v="0"/>
    <x v="0"/>
    <x v="0"/>
    <x v="0"/>
    <x v="0"/>
    <x v="0"/>
    <x v="0"/>
    <s v="Direcção de Urbanismo"/>
    <x v="0"/>
    <x v="0"/>
    <x v="0"/>
    <x v="0"/>
    <x v="0"/>
    <x v="0"/>
    <x v="0"/>
    <x v="0"/>
    <x v="0"/>
    <x v="0"/>
    <x v="0"/>
    <x v="0"/>
    <s v="Pagamento de salário referente a 04-2024"/>
  </r>
  <r>
    <x v="0"/>
    <n v="0"/>
    <n v="0"/>
    <n v="0"/>
    <n v="10834"/>
    <x v="5462"/>
    <x v="0"/>
    <x v="0"/>
    <x v="0"/>
    <s v="03.16.13"/>
    <x v="41"/>
    <x v="0"/>
    <x v="0"/>
    <s v="Unidade Gestão de Aquisições"/>
    <s v="03.16.13"/>
    <s v="Unidade Gestão de Aquisições"/>
    <s v="03.16.13"/>
    <x v="30"/>
    <x v="0"/>
    <x v="0"/>
    <x v="0"/>
    <x v="1"/>
    <x v="0"/>
    <x v="0"/>
    <x v="0"/>
    <x v="6"/>
    <s v="2024-04-23"/>
    <x v="1"/>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04-2024"/>
  </r>
  <r>
    <x v="0"/>
    <n v="0"/>
    <n v="0"/>
    <n v="0"/>
    <n v="83615"/>
    <x v="5462"/>
    <x v="0"/>
    <x v="0"/>
    <x v="0"/>
    <s v="03.16.13"/>
    <x v="41"/>
    <x v="0"/>
    <x v="0"/>
    <s v="Unidade Gestão de Aquisições"/>
    <s v="03.16.13"/>
    <s v="Unidade Gestão de Aquisições"/>
    <s v="03.16.13"/>
    <x v="30"/>
    <x v="0"/>
    <x v="0"/>
    <x v="0"/>
    <x v="1"/>
    <x v="0"/>
    <x v="0"/>
    <x v="0"/>
    <x v="6"/>
    <s v="2024-04-23"/>
    <x v="1"/>
    <n v="83615"/>
    <x v="0"/>
    <m/>
    <x v="0"/>
    <m/>
    <x v="9"/>
    <n v="100474693"/>
    <x v="0"/>
    <x v="0"/>
    <s v="Unidade Gestão de Aquisições"/>
    <s v="ORI"/>
    <x v="0"/>
    <s v="UGA"/>
    <x v="0"/>
    <x v="0"/>
    <x v="0"/>
    <x v="0"/>
    <x v="0"/>
    <x v="0"/>
    <x v="0"/>
    <x v="0"/>
    <x v="0"/>
    <x v="0"/>
    <x v="0"/>
    <s v="Unidade Gestão de Aquisições"/>
    <x v="0"/>
    <x v="0"/>
    <x v="0"/>
    <x v="0"/>
    <x v="0"/>
    <x v="0"/>
    <x v="0"/>
    <x v="0"/>
    <x v="0"/>
    <x v="0"/>
    <x v="0"/>
    <x v="0"/>
    <s v="Pagamento de salário referente a 04-2024"/>
  </r>
  <r>
    <x v="0"/>
    <n v="0"/>
    <n v="0"/>
    <n v="0"/>
    <n v="10834"/>
    <x v="5463"/>
    <x v="0"/>
    <x v="0"/>
    <x v="0"/>
    <s v="03.16.30"/>
    <x v="37"/>
    <x v="0"/>
    <x v="0"/>
    <s v="Gabinete de Relações Externas"/>
    <s v="03.16.30"/>
    <s v="Gabinete de Relações Externas"/>
    <s v="03.16.30"/>
    <x v="30"/>
    <x v="0"/>
    <x v="0"/>
    <x v="0"/>
    <x v="1"/>
    <x v="0"/>
    <x v="0"/>
    <x v="0"/>
    <x v="6"/>
    <s v="2024-04-23"/>
    <x v="1"/>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04-2024"/>
  </r>
  <r>
    <x v="0"/>
    <n v="0"/>
    <n v="0"/>
    <n v="0"/>
    <n v="83615"/>
    <x v="5463"/>
    <x v="0"/>
    <x v="0"/>
    <x v="0"/>
    <s v="03.16.30"/>
    <x v="37"/>
    <x v="0"/>
    <x v="0"/>
    <s v="Gabinete de Relações Externas"/>
    <s v="03.16.30"/>
    <s v="Gabinete de Relações Externas"/>
    <s v="03.16.30"/>
    <x v="30"/>
    <x v="0"/>
    <x v="0"/>
    <x v="0"/>
    <x v="1"/>
    <x v="0"/>
    <x v="0"/>
    <x v="0"/>
    <x v="6"/>
    <s v="2024-04-23"/>
    <x v="1"/>
    <n v="83615"/>
    <x v="0"/>
    <m/>
    <x v="0"/>
    <m/>
    <x v="9"/>
    <n v="100474693"/>
    <x v="0"/>
    <x v="0"/>
    <s v="Gabinete de Relações Externas"/>
    <s v="ORI"/>
    <x v="0"/>
    <s v="GRE"/>
    <x v="0"/>
    <x v="0"/>
    <x v="0"/>
    <x v="0"/>
    <x v="0"/>
    <x v="0"/>
    <x v="0"/>
    <x v="0"/>
    <x v="0"/>
    <x v="0"/>
    <x v="0"/>
    <s v="Gabinete de Relações Externas"/>
    <x v="0"/>
    <x v="0"/>
    <x v="0"/>
    <x v="0"/>
    <x v="0"/>
    <x v="0"/>
    <x v="0"/>
    <x v="0"/>
    <x v="0"/>
    <x v="0"/>
    <x v="0"/>
    <x v="0"/>
    <s v="Pagamento de salário referente a 04-2024"/>
  </r>
  <r>
    <x v="0"/>
    <n v="0"/>
    <n v="0"/>
    <n v="0"/>
    <n v="337"/>
    <x v="5464"/>
    <x v="0"/>
    <x v="0"/>
    <x v="0"/>
    <s v="03.16.25"/>
    <x v="23"/>
    <x v="0"/>
    <x v="0"/>
    <s v="Direção dos  Recursos Humanos"/>
    <s v="03.16.25"/>
    <s v="Direção dos  Recursos Humanos"/>
    <s v="03.16.25"/>
    <x v="31"/>
    <x v="0"/>
    <x v="0"/>
    <x v="1"/>
    <x v="0"/>
    <x v="0"/>
    <x v="0"/>
    <x v="0"/>
    <x v="6"/>
    <s v="2024-04-23"/>
    <x v="1"/>
    <n v="337"/>
    <x v="0"/>
    <m/>
    <x v="0"/>
    <m/>
    <x v="2"/>
    <n v="100474696"/>
    <x v="0"/>
    <x v="1"/>
    <s v="Direção dos  Recursos Humanos"/>
    <s v="ORI"/>
    <x v="0"/>
    <m/>
    <x v="0"/>
    <x v="0"/>
    <x v="0"/>
    <x v="0"/>
    <x v="0"/>
    <x v="0"/>
    <x v="0"/>
    <x v="0"/>
    <x v="0"/>
    <x v="0"/>
    <x v="0"/>
    <s v="Direção dos  Recursos Humanos"/>
    <x v="0"/>
    <x v="0"/>
    <x v="0"/>
    <x v="0"/>
    <x v="0"/>
    <x v="0"/>
    <x v="0"/>
    <x v="0"/>
    <x v="0"/>
    <x v="0"/>
    <x v="1"/>
    <x v="0"/>
    <s v="Pagamento de salário referente a 04-2024"/>
  </r>
  <r>
    <x v="0"/>
    <n v="0"/>
    <n v="0"/>
    <n v="0"/>
    <n v="77"/>
    <x v="5464"/>
    <x v="0"/>
    <x v="0"/>
    <x v="0"/>
    <s v="03.16.25"/>
    <x v="23"/>
    <x v="0"/>
    <x v="0"/>
    <s v="Direção dos  Recursos Humanos"/>
    <s v="03.16.25"/>
    <s v="Direção dos  Recursos Humanos"/>
    <s v="03.16.25"/>
    <x v="29"/>
    <x v="0"/>
    <x v="0"/>
    <x v="0"/>
    <x v="0"/>
    <x v="0"/>
    <x v="0"/>
    <x v="0"/>
    <x v="6"/>
    <s v="2024-04-23"/>
    <x v="1"/>
    <n v="77"/>
    <x v="0"/>
    <m/>
    <x v="0"/>
    <m/>
    <x v="2"/>
    <n v="100474696"/>
    <x v="0"/>
    <x v="1"/>
    <s v="Direção dos  Recursos Humanos"/>
    <s v="ORI"/>
    <x v="0"/>
    <m/>
    <x v="0"/>
    <x v="0"/>
    <x v="0"/>
    <x v="0"/>
    <x v="0"/>
    <x v="0"/>
    <x v="0"/>
    <x v="0"/>
    <x v="0"/>
    <x v="0"/>
    <x v="0"/>
    <s v="Direção dos  Recursos Humanos"/>
    <x v="0"/>
    <x v="0"/>
    <x v="0"/>
    <x v="0"/>
    <x v="0"/>
    <x v="0"/>
    <x v="0"/>
    <x v="0"/>
    <x v="0"/>
    <x v="0"/>
    <x v="1"/>
    <x v="0"/>
    <s v="Pagamento de salário referente a 04-2024"/>
  </r>
  <r>
    <x v="0"/>
    <n v="0"/>
    <n v="0"/>
    <n v="0"/>
    <n v="1378"/>
    <x v="5464"/>
    <x v="0"/>
    <x v="0"/>
    <x v="0"/>
    <s v="03.16.25"/>
    <x v="23"/>
    <x v="0"/>
    <x v="0"/>
    <s v="Direção dos  Recursos Humanos"/>
    <s v="03.16.25"/>
    <s v="Direção dos  Recursos Humanos"/>
    <s v="03.16.25"/>
    <x v="30"/>
    <x v="0"/>
    <x v="0"/>
    <x v="0"/>
    <x v="1"/>
    <x v="0"/>
    <x v="0"/>
    <x v="0"/>
    <x v="6"/>
    <s v="2024-04-23"/>
    <x v="1"/>
    <n v="1378"/>
    <x v="0"/>
    <m/>
    <x v="0"/>
    <m/>
    <x v="2"/>
    <n v="100474696"/>
    <x v="0"/>
    <x v="1"/>
    <s v="Direção dos  Recursos Humanos"/>
    <s v="ORI"/>
    <x v="0"/>
    <m/>
    <x v="0"/>
    <x v="0"/>
    <x v="0"/>
    <x v="0"/>
    <x v="0"/>
    <x v="0"/>
    <x v="0"/>
    <x v="0"/>
    <x v="0"/>
    <x v="0"/>
    <x v="0"/>
    <s v="Direção dos  Recursos Humanos"/>
    <x v="0"/>
    <x v="0"/>
    <x v="0"/>
    <x v="0"/>
    <x v="0"/>
    <x v="0"/>
    <x v="0"/>
    <x v="0"/>
    <x v="0"/>
    <x v="0"/>
    <x v="1"/>
    <x v="0"/>
    <s v="Pagamento de salário referente a 04-2024"/>
  </r>
  <r>
    <x v="0"/>
    <n v="0"/>
    <n v="0"/>
    <n v="0"/>
    <n v="9376"/>
    <x v="5464"/>
    <x v="0"/>
    <x v="0"/>
    <x v="0"/>
    <s v="03.16.25"/>
    <x v="23"/>
    <x v="0"/>
    <x v="0"/>
    <s v="Direção dos  Recursos Humanos"/>
    <s v="03.16.25"/>
    <s v="Direção dos  Recursos Humanos"/>
    <s v="03.16.25"/>
    <x v="48"/>
    <x v="0"/>
    <x v="0"/>
    <x v="0"/>
    <x v="1"/>
    <x v="0"/>
    <x v="0"/>
    <x v="0"/>
    <x v="6"/>
    <s v="2024-04-23"/>
    <x v="1"/>
    <n v="9376"/>
    <x v="0"/>
    <m/>
    <x v="0"/>
    <m/>
    <x v="2"/>
    <n v="100474696"/>
    <x v="0"/>
    <x v="1"/>
    <s v="Direção dos  Recursos Humanos"/>
    <s v="ORI"/>
    <x v="0"/>
    <m/>
    <x v="0"/>
    <x v="0"/>
    <x v="0"/>
    <x v="0"/>
    <x v="0"/>
    <x v="0"/>
    <x v="0"/>
    <x v="0"/>
    <x v="0"/>
    <x v="0"/>
    <x v="0"/>
    <s v="Direção dos  Recursos Humanos"/>
    <x v="0"/>
    <x v="0"/>
    <x v="0"/>
    <x v="0"/>
    <x v="0"/>
    <x v="0"/>
    <x v="0"/>
    <x v="0"/>
    <x v="0"/>
    <x v="0"/>
    <x v="1"/>
    <x v="0"/>
    <s v="Pagamento de salário referente a 04-2024"/>
  </r>
  <r>
    <x v="0"/>
    <n v="0"/>
    <n v="0"/>
    <n v="0"/>
    <n v="3375"/>
    <x v="5464"/>
    <x v="0"/>
    <x v="0"/>
    <x v="0"/>
    <s v="03.16.25"/>
    <x v="23"/>
    <x v="0"/>
    <x v="0"/>
    <s v="Direção dos  Recursos Humanos"/>
    <s v="03.16.25"/>
    <s v="Direção dos  Recursos Humanos"/>
    <s v="03.16.25"/>
    <x v="49"/>
    <x v="0"/>
    <x v="0"/>
    <x v="0"/>
    <x v="1"/>
    <x v="0"/>
    <x v="0"/>
    <x v="0"/>
    <x v="6"/>
    <s v="2024-04-23"/>
    <x v="1"/>
    <n v="3375"/>
    <x v="0"/>
    <m/>
    <x v="0"/>
    <m/>
    <x v="2"/>
    <n v="100474696"/>
    <x v="0"/>
    <x v="1"/>
    <s v="Direção dos  Recursos Humanos"/>
    <s v="ORI"/>
    <x v="0"/>
    <m/>
    <x v="0"/>
    <x v="0"/>
    <x v="0"/>
    <x v="0"/>
    <x v="0"/>
    <x v="0"/>
    <x v="0"/>
    <x v="0"/>
    <x v="0"/>
    <x v="0"/>
    <x v="0"/>
    <s v="Direção dos  Recursos Humanos"/>
    <x v="0"/>
    <x v="0"/>
    <x v="0"/>
    <x v="0"/>
    <x v="0"/>
    <x v="0"/>
    <x v="0"/>
    <x v="0"/>
    <x v="0"/>
    <x v="0"/>
    <x v="1"/>
    <x v="0"/>
    <s v="Pagamento de salário referente a 04-2024"/>
  </r>
  <r>
    <x v="0"/>
    <n v="0"/>
    <n v="0"/>
    <n v="0"/>
    <n v="1680"/>
    <x v="5464"/>
    <x v="0"/>
    <x v="0"/>
    <x v="0"/>
    <s v="03.16.25"/>
    <x v="23"/>
    <x v="0"/>
    <x v="0"/>
    <s v="Direção dos  Recursos Humanos"/>
    <s v="03.16.25"/>
    <s v="Direção dos  Recursos Humanos"/>
    <s v="03.16.25"/>
    <x v="78"/>
    <x v="0"/>
    <x v="4"/>
    <x v="17"/>
    <x v="0"/>
    <x v="0"/>
    <x v="0"/>
    <x v="0"/>
    <x v="6"/>
    <s v="2024-04-23"/>
    <x v="1"/>
    <n v="1680"/>
    <x v="0"/>
    <m/>
    <x v="0"/>
    <m/>
    <x v="2"/>
    <n v="100474696"/>
    <x v="0"/>
    <x v="1"/>
    <s v="Direção dos  Recursos Humanos"/>
    <s v="ORI"/>
    <x v="0"/>
    <m/>
    <x v="0"/>
    <x v="0"/>
    <x v="0"/>
    <x v="0"/>
    <x v="0"/>
    <x v="0"/>
    <x v="0"/>
    <x v="0"/>
    <x v="0"/>
    <x v="0"/>
    <x v="0"/>
    <s v="Direção dos  Recursos Humanos"/>
    <x v="0"/>
    <x v="0"/>
    <x v="0"/>
    <x v="0"/>
    <x v="0"/>
    <x v="0"/>
    <x v="0"/>
    <x v="0"/>
    <x v="0"/>
    <x v="0"/>
    <x v="1"/>
    <x v="0"/>
    <s v="Pagamento de salário referente a 04-2024"/>
  </r>
  <r>
    <x v="0"/>
    <n v="0"/>
    <n v="0"/>
    <n v="0"/>
    <n v="28446"/>
    <x v="5464"/>
    <x v="0"/>
    <x v="0"/>
    <x v="0"/>
    <s v="03.16.25"/>
    <x v="23"/>
    <x v="0"/>
    <x v="0"/>
    <s v="Direção dos  Recursos Humanos"/>
    <s v="03.16.25"/>
    <s v="Direção dos  Recursos Humanos"/>
    <s v="03.16.25"/>
    <x v="79"/>
    <x v="0"/>
    <x v="4"/>
    <x v="17"/>
    <x v="0"/>
    <x v="0"/>
    <x v="0"/>
    <x v="0"/>
    <x v="6"/>
    <s v="2024-04-23"/>
    <x v="1"/>
    <n v="28446"/>
    <x v="0"/>
    <m/>
    <x v="0"/>
    <m/>
    <x v="2"/>
    <n v="100474696"/>
    <x v="0"/>
    <x v="1"/>
    <s v="Direção dos  Recursos Humanos"/>
    <s v="ORI"/>
    <x v="0"/>
    <m/>
    <x v="0"/>
    <x v="0"/>
    <x v="0"/>
    <x v="0"/>
    <x v="0"/>
    <x v="0"/>
    <x v="0"/>
    <x v="0"/>
    <x v="0"/>
    <x v="0"/>
    <x v="0"/>
    <s v="Direção dos  Recursos Humanos"/>
    <x v="0"/>
    <x v="0"/>
    <x v="0"/>
    <x v="0"/>
    <x v="0"/>
    <x v="0"/>
    <x v="0"/>
    <x v="0"/>
    <x v="0"/>
    <x v="0"/>
    <x v="1"/>
    <x v="0"/>
    <s v="Pagamento de salário referente a 04-2024"/>
  </r>
  <r>
    <x v="0"/>
    <n v="0"/>
    <n v="0"/>
    <n v="0"/>
    <n v="11324"/>
    <x v="5464"/>
    <x v="0"/>
    <x v="0"/>
    <x v="0"/>
    <s v="03.16.25"/>
    <x v="23"/>
    <x v="0"/>
    <x v="0"/>
    <s v="Direção dos  Recursos Humanos"/>
    <s v="03.16.25"/>
    <s v="Direção dos  Recursos Humanos"/>
    <s v="03.16.25"/>
    <x v="31"/>
    <x v="0"/>
    <x v="0"/>
    <x v="1"/>
    <x v="0"/>
    <x v="0"/>
    <x v="0"/>
    <x v="0"/>
    <x v="6"/>
    <s v="2024-04-23"/>
    <x v="1"/>
    <n v="11324"/>
    <x v="0"/>
    <m/>
    <x v="0"/>
    <m/>
    <x v="9"/>
    <n v="100474693"/>
    <x v="0"/>
    <x v="0"/>
    <s v="Direção dos  Recursos Humanos"/>
    <s v="ORI"/>
    <x v="0"/>
    <m/>
    <x v="0"/>
    <x v="0"/>
    <x v="0"/>
    <x v="0"/>
    <x v="0"/>
    <x v="0"/>
    <x v="0"/>
    <x v="0"/>
    <x v="0"/>
    <x v="0"/>
    <x v="0"/>
    <s v="Direção dos  Recursos Humanos"/>
    <x v="0"/>
    <x v="0"/>
    <x v="0"/>
    <x v="0"/>
    <x v="0"/>
    <x v="0"/>
    <x v="0"/>
    <x v="0"/>
    <x v="0"/>
    <x v="0"/>
    <x v="0"/>
    <x v="0"/>
    <s v="Pagamento de salário referente a 04-2024"/>
  </r>
  <r>
    <x v="0"/>
    <n v="0"/>
    <n v="0"/>
    <n v="0"/>
    <n v="2594"/>
    <x v="5464"/>
    <x v="0"/>
    <x v="0"/>
    <x v="0"/>
    <s v="03.16.25"/>
    <x v="23"/>
    <x v="0"/>
    <x v="0"/>
    <s v="Direção dos  Recursos Humanos"/>
    <s v="03.16.25"/>
    <s v="Direção dos  Recursos Humanos"/>
    <s v="03.16.25"/>
    <x v="29"/>
    <x v="0"/>
    <x v="0"/>
    <x v="0"/>
    <x v="0"/>
    <x v="0"/>
    <x v="0"/>
    <x v="0"/>
    <x v="6"/>
    <s v="2024-04-23"/>
    <x v="1"/>
    <n v="2594"/>
    <x v="0"/>
    <m/>
    <x v="0"/>
    <m/>
    <x v="9"/>
    <n v="100474693"/>
    <x v="0"/>
    <x v="0"/>
    <s v="Direção dos  Recursos Humanos"/>
    <s v="ORI"/>
    <x v="0"/>
    <m/>
    <x v="0"/>
    <x v="0"/>
    <x v="0"/>
    <x v="0"/>
    <x v="0"/>
    <x v="0"/>
    <x v="0"/>
    <x v="0"/>
    <x v="0"/>
    <x v="0"/>
    <x v="0"/>
    <s v="Direção dos  Recursos Humanos"/>
    <x v="0"/>
    <x v="0"/>
    <x v="0"/>
    <x v="0"/>
    <x v="0"/>
    <x v="0"/>
    <x v="0"/>
    <x v="0"/>
    <x v="0"/>
    <x v="0"/>
    <x v="0"/>
    <x v="0"/>
    <s v="Pagamento de salário referente a 04-2024"/>
  </r>
  <r>
    <x v="0"/>
    <n v="0"/>
    <n v="0"/>
    <n v="0"/>
    <n v="46245"/>
    <x v="5464"/>
    <x v="0"/>
    <x v="0"/>
    <x v="0"/>
    <s v="03.16.25"/>
    <x v="23"/>
    <x v="0"/>
    <x v="0"/>
    <s v="Direção dos  Recursos Humanos"/>
    <s v="03.16.25"/>
    <s v="Direção dos  Recursos Humanos"/>
    <s v="03.16.25"/>
    <x v="30"/>
    <x v="0"/>
    <x v="0"/>
    <x v="0"/>
    <x v="1"/>
    <x v="0"/>
    <x v="0"/>
    <x v="0"/>
    <x v="6"/>
    <s v="2024-04-23"/>
    <x v="1"/>
    <n v="46245"/>
    <x v="0"/>
    <m/>
    <x v="0"/>
    <m/>
    <x v="9"/>
    <n v="100474693"/>
    <x v="0"/>
    <x v="0"/>
    <s v="Direção dos  Recursos Humanos"/>
    <s v="ORI"/>
    <x v="0"/>
    <m/>
    <x v="0"/>
    <x v="0"/>
    <x v="0"/>
    <x v="0"/>
    <x v="0"/>
    <x v="0"/>
    <x v="0"/>
    <x v="0"/>
    <x v="0"/>
    <x v="0"/>
    <x v="0"/>
    <s v="Direção dos  Recursos Humanos"/>
    <x v="0"/>
    <x v="0"/>
    <x v="0"/>
    <x v="0"/>
    <x v="0"/>
    <x v="0"/>
    <x v="0"/>
    <x v="0"/>
    <x v="0"/>
    <x v="0"/>
    <x v="0"/>
    <x v="0"/>
    <s v="Pagamento de salário referente a 04-2024"/>
  </r>
  <r>
    <x v="0"/>
    <n v="0"/>
    <n v="0"/>
    <n v="0"/>
    <n v="314452"/>
    <x v="5464"/>
    <x v="0"/>
    <x v="0"/>
    <x v="0"/>
    <s v="03.16.25"/>
    <x v="23"/>
    <x v="0"/>
    <x v="0"/>
    <s v="Direção dos  Recursos Humanos"/>
    <s v="03.16.25"/>
    <s v="Direção dos  Recursos Humanos"/>
    <s v="03.16.25"/>
    <x v="48"/>
    <x v="0"/>
    <x v="0"/>
    <x v="0"/>
    <x v="1"/>
    <x v="0"/>
    <x v="0"/>
    <x v="0"/>
    <x v="6"/>
    <s v="2024-04-23"/>
    <x v="1"/>
    <n v="314452"/>
    <x v="0"/>
    <m/>
    <x v="0"/>
    <m/>
    <x v="9"/>
    <n v="100474693"/>
    <x v="0"/>
    <x v="0"/>
    <s v="Direção dos  Recursos Humanos"/>
    <s v="ORI"/>
    <x v="0"/>
    <m/>
    <x v="0"/>
    <x v="0"/>
    <x v="0"/>
    <x v="0"/>
    <x v="0"/>
    <x v="0"/>
    <x v="0"/>
    <x v="0"/>
    <x v="0"/>
    <x v="0"/>
    <x v="0"/>
    <s v="Direção dos  Recursos Humanos"/>
    <x v="0"/>
    <x v="0"/>
    <x v="0"/>
    <x v="0"/>
    <x v="0"/>
    <x v="0"/>
    <x v="0"/>
    <x v="0"/>
    <x v="0"/>
    <x v="0"/>
    <x v="0"/>
    <x v="0"/>
    <s v="Pagamento de salário referente a 04-2024"/>
  </r>
  <r>
    <x v="0"/>
    <n v="0"/>
    <n v="0"/>
    <n v="0"/>
    <n v="113205"/>
    <x v="5464"/>
    <x v="0"/>
    <x v="0"/>
    <x v="0"/>
    <s v="03.16.25"/>
    <x v="23"/>
    <x v="0"/>
    <x v="0"/>
    <s v="Direção dos  Recursos Humanos"/>
    <s v="03.16.25"/>
    <s v="Direção dos  Recursos Humanos"/>
    <s v="03.16.25"/>
    <x v="49"/>
    <x v="0"/>
    <x v="0"/>
    <x v="0"/>
    <x v="1"/>
    <x v="0"/>
    <x v="0"/>
    <x v="0"/>
    <x v="6"/>
    <s v="2024-04-23"/>
    <x v="1"/>
    <n v="113205"/>
    <x v="0"/>
    <m/>
    <x v="0"/>
    <m/>
    <x v="9"/>
    <n v="100474693"/>
    <x v="0"/>
    <x v="0"/>
    <s v="Direção dos  Recursos Humanos"/>
    <s v="ORI"/>
    <x v="0"/>
    <m/>
    <x v="0"/>
    <x v="0"/>
    <x v="0"/>
    <x v="0"/>
    <x v="0"/>
    <x v="0"/>
    <x v="0"/>
    <x v="0"/>
    <x v="0"/>
    <x v="0"/>
    <x v="0"/>
    <s v="Direção dos  Recursos Humanos"/>
    <x v="0"/>
    <x v="0"/>
    <x v="0"/>
    <x v="0"/>
    <x v="0"/>
    <x v="0"/>
    <x v="0"/>
    <x v="0"/>
    <x v="0"/>
    <x v="0"/>
    <x v="0"/>
    <x v="0"/>
    <s v="Pagamento de salário referente a 04-2024"/>
  </r>
  <r>
    <x v="0"/>
    <n v="0"/>
    <n v="0"/>
    <n v="0"/>
    <n v="56367"/>
    <x v="5464"/>
    <x v="0"/>
    <x v="0"/>
    <x v="0"/>
    <s v="03.16.25"/>
    <x v="23"/>
    <x v="0"/>
    <x v="0"/>
    <s v="Direção dos  Recursos Humanos"/>
    <s v="03.16.25"/>
    <s v="Direção dos  Recursos Humanos"/>
    <s v="03.16.25"/>
    <x v="78"/>
    <x v="0"/>
    <x v="4"/>
    <x v="17"/>
    <x v="0"/>
    <x v="0"/>
    <x v="0"/>
    <x v="0"/>
    <x v="6"/>
    <s v="2024-04-23"/>
    <x v="1"/>
    <n v="56367"/>
    <x v="0"/>
    <m/>
    <x v="0"/>
    <m/>
    <x v="9"/>
    <n v="100474693"/>
    <x v="0"/>
    <x v="0"/>
    <s v="Direção dos  Recursos Humanos"/>
    <s v="ORI"/>
    <x v="0"/>
    <m/>
    <x v="0"/>
    <x v="0"/>
    <x v="0"/>
    <x v="0"/>
    <x v="0"/>
    <x v="0"/>
    <x v="0"/>
    <x v="0"/>
    <x v="0"/>
    <x v="0"/>
    <x v="0"/>
    <s v="Direção dos  Recursos Humanos"/>
    <x v="0"/>
    <x v="0"/>
    <x v="0"/>
    <x v="0"/>
    <x v="0"/>
    <x v="0"/>
    <x v="0"/>
    <x v="0"/>
    <x v="0"/>
    <x v="0"/>
    <x v="0"/>
    <x v="0"/>
    <s v="Pagamento de salário referente a 04-2024"/>
  </r>
  <r>
    <x v="0"/>
    <n v="0"/>
    <n v="0"/>
    <n v="0"/>
    <n v="953823"/>
    <x v="5464"/>
    <x v="0"/>
    <x v="0"/>
    <x v="0"/>
    <s v="03.16.25"/>
    <x v="23"/>
    <x v="0"/>
    <x v="0"/>
    <s v="Direção dos  Recursos Humanos"/>
    <s v="03.16.25"/>
    <s v="Direção dos  Recursos Humanos"/>
    <s v="03.16.25"/>
    <x v="79"/>
    <x v="0"/>
    <x v="4"/>
    <x v="17"/>
    <x v="0"/>
    <x v="0"/>
    <x v="0"/>
    <x v="0"/>
    <x v="6"/>
    <s v="2024-04-23"/>
    <x v="1"/>
    <n v="953823"/>
    <x v="0"/>
    <m/>
    <x v="0"/>
    <m/>
    <x v="9"/>
    <n v="100474693"/>
    <x v="0"/>
    <x v="0"/>
    <s v="Direção dos  Recursos Humanos"/>
    <s v="ORI"/>
    <x v="0"/>
    <m/>
    <x v="0"/>
    <x v="0"/>
    <x v="0"/>
    <x v="0"/>
    <x v="0"/>
    <x v="0"/>
    <x v="0"/>
    <x v="0"/>
    <x v="0"/>
    <x v="0"/>
    <x v="0"/>
    <s v="Direção dos  Recursos Humanos"/>
    <x v="0"/>
    <x v="0"/>
    <x v="0"/>
    <x v="0"/>
    <x v="0"/>
    <x v="0"/>
    <x v="0"/>
    <x v="0"/>
    <x v="0"/>
    <x v="0"/>
    <x v="0"/>
    <x v="0"/>
    <s v="Pagamento de salário referente a 04-2024"/>
  </r>
  <r>
    <x v="0"/>
    <n v="0"/>
    <n v="0"/>
    <n v="0"/>
    <n v="318"/>
    <x v="5465"/>
    <x v="0"/>
    <x v="0"/>
    <x v="0"/>
    <s v="03.16.24"/>
    <x v="31"/>
    <x v="0"/>
    <x v="0"/>
    <s v="Direcao da Familia, Inclusão, Género e Saúde"/>
    <s v="03.16.24"/>
    <s v="Direcao da Familia, Inclusão, Género e Saúde"/>
    <s v="03.16.24"/>
    <x v="28"/>
    <x v="0"/>
    <x v="0"/>
    <x v="0"/>
    <x v="0"/>
    <x v="0"/>
    <x v="0"/>
    <x v="0"/>
    <x v="6"/>
    <s v="2024-04-23"/>
    <x v="1"/>
    <n v="318"/>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4-2024"/>
  </r>
  <r>
    <x v="0"/>
    <n v="0"/>
    <n v="0"/>
    <n v="0"/>
    <n v="10576"/>
    <x v="5465"/>
    <x v="0"/>
    <x v="0"/>
    <x v="0"/>
    <s v="03.16.24"/>
    <x v="31"/>
    <x v="0"/>
    <x v="0"/>
    <s v="Direcao da Familia, Inclusão, Género e Saúde"/>
    <s v="03.16.24"/>
    <s v="Direcao da Familia, Inclusão, Género e Saúde"/>
    <s v="03.16.24"/>
    <x v="30"/>
    <x v="0"/>
    <x v="0"/>
    <x v="0"/>
    <x v="1"/>
    <x v="0"/>
    <x v="0"/>
    <x v="0"/>
    <x v="6"/>
    <s v="2024-04-23"/>
    <x v="1"/>
    <n v="10576"/>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4-2024"/>
  </r>
  <r>
    <x v="0"/>
    <n v="0"/>
    <n v="0"/>
    <n v="0"/>
    <n v="12488"/>
    <x v="5465"/>
    <x v="0"/>
    <x v="0"/>
    <x v="0"/>
    <s v="03.16.24"/>
    <x v="31"/>
    <x v="0"/>
    <x v="0"/>
    <s v="Direcao da Familia, Inclusão, Género e Saúde"/>
    <s v="03.16.24"/>
    <s v="Direcao da Familia, Inclusão, Género e Saúde"/>
    <s v="03.16.24"/>
    <x v="48"/>
    <x v="0"/>
    <x v="0"/>
    <x v="0"/>
    <x v="1"/>
    <x v="0"/>
    <x v="0"/>
    <x v="0"/>
    <x v="6"/>
    <s v="2024-04-23"/>
    <x v="1"/>
    <n v="12488"/>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4-2024"/>
  </r>
  <r>
    <x v="0"/>
    <n v="0"/>
    <n v="0"/>
    <n v="0"/>
    <n v="5583"/>
    <x v="5465"/>
    <x v="0"/>
    <x v="0"/>
    <x v="0"/>
    <s v="03.16.24"/>
    <x v="31"/>
    <x v="0"/>
    <x v="0"/>
    <s v="Direcao da Familia, Inclusão, Género e Saúde"/>
    <s v="03.16.24"/>
    <s v="Direcao da Familia, Inclusão, Género e Saúde"/>
    <s v="03.16.24"/>
    <x v="28"/>
    <x v="0"/>
    <x v="0"/>
    <x v="0"/>
    <x v="0"/>
    <x v="0"/>
    <x v="0"/>
    <x v="0"/>
    <x v="6"/>
    <s v="2024-04-23"/>
    <x v="1"/>
    <n v="5583"/>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4-2024"/>
  </r>
  <r>
    <x v="0"/>
    <n v="0"/>
    <n v="0"/>
    <n v="0"/>
    <n v="185174"/>
    <x v="5465"/>
    <x v="0"/>
    <x v="0"/>
    <x v="0"/>
    <s v="03.16.24"/>
    <x v="31"/>
    <x v="0"/>
    <x v="0"/>
    <s v="Direcao da Familia, Inclusão, Género e Saúde"/>
    <s v="03.16.24"/>
    <s v="Direcao da Familia, Inclusão, Género e Saúde"/>
    <s v="03.16.24"/>
    <x v="30"/>
    <x v="0"/>
    <x v="0"/>
    <x v="0"/>
    <x v="1"/>
    <x v="0"/>
    <x v="0"/>
    <x v="0"/>
    <x v="6"/>
    <s v="2024-04-23"/>
    <x v="1"/>
    <n v="185174"/>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4-2024"/>
  </r>
  <r>
    <x v="0"/>
    <n v="0"/>
    <n v="0"/>
    <n v="0"/>
    <n v="218622"/>
    <x v="5465"/>
    <x v="0"/>
    <x v="0"/>
    <x v="0"/>
    <s v="03.16.24"/>
    <x v="31"/>
    <x v="0"/>
    <x v="0"/>
    <s v="Direcao da Familia, Inclusão, Género e Saúde"/>
    <s v="03.16.24"/>
    <s v="Direcao da Familia, Inclusão, Género e Saúde"/>
    <s v="03.16.24"/>
    <x v="48"/>
    <x v="0"/>
    <x v="0"/>
    <x v="0"/>
    <x v="1"/>
    <x v="0"/>
    <x v="0"/>
    <x v="0"/>
    <x v="6"/>
    <s v="2024-04-23"/>
    <x v="1"/>
    <n v="218622"/>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4-2024"/>
  </r>
  <r>
    <x v="0"/>
    <n v="0"/>
    <n v="0"/>
    <n v="0"/>
    <n v="16"/>
    <x v="5466"/>
    <x v="0"/>
    <x v="0"/>
    <x v="0"/>
    <s v="03.16.23"/>
    <x v="14"/>
    <x v="0"/>
    <x v="0"/>
    <s v="Direção da Educação, Formação Profissional, Emprego"/>
    <s v="03.16.23"/>
    <s v="Direção da Educação, Formação Profissional, Emprego"/>
    <s v="03.16.23"/>
    <x v="29"/>
    <x v="0"/>
    <x v="0"/>
    <x v="0"/>
    <x v="0"/>
    <x v="0"/>
    <x v="0"/>
    <x v="0"/>
    <x v="6"/>
    <s v="2024-04-23"/>
    <x v="1"/>
    <n v="16"/>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04-2024"/>
  </r>
  <r>
    <x v="0"/>
    <n v="0"/>
    <n v="0"/>
    <n v="0"/>
    <n v="9984"/>
    <x v="5466"/>
    <x v="0"/>
    <x v="0"/>
    <x v="0"/>
    <s v="03.16.23"/>
    <x v="14"/>
    <x v="0"/>
    <x v="0"/>
    <s v="Direção da Educação, Formação Profissional, Emprego"/>
    <s v="03.16.23"/>
    <s v="Direção da Educação, Formação Profissional, Emprego"/>
    <s v="03.16.23"/>
    <x v="30"/>
    <x v="0"/>
    <x v="0"/>
    <x v="0"/>
    <x v="1"/>
    <x v="0"/>
    <x v="0"/>
    <x v="0"/>
    <x v="6"/>
    <s v="2024-04-23"/>
    <x v="1"/>
    <n v="9984"/>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04-2024"/>
  </r>
  <r>
    <x v="0"/>
    <n v="0"/>
    <n v="0"/>
    <n v="0"/>
    <n v="1627"/>
    <x v="5466"/>
    <x v="0"/>
    <x v="0"/>
    <x v="0"/>
    <s v="03.16.23"/>
    <x v="14"/>
    <x v="0"/>
    <x v="0"/>
    <s v="Direção da Educação, Formação Profissional, Emprego"/>
    <s v="03.16.23"/>
    <s v="Direção da Educação, Formação Profissional, Emprego"/>
    <s v="03.16.23"/>
    <x v="29"/>
    <x v="0"/>
    <x v="0"/>
    <x v="0"/>
    <x v="0"/>
    <x v="0"/>
    <x v="0"/>
    <x v="0"/>
    <x v="6"/>
    <s v="2024-04-23"/>
    <x v="1"/>
    <n v="1627"/>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4-2024"/>
  </r>
  <r>
    <x v="0"/>
    <n v="0"/>
    <n v="0"/>
    <n v="0"/>
    <n v="977152"/>
    <x v="5466"/>
    <x v="0"/>
    <x v="0"/>
    <x v="0"/>
    <s v="03.16.23"/>
    <x v="14"/>
    <x v="0"/>
    <x v="0"/>
    <s v="Direção da Educação, Formação Profissional, Emprego"/>
    <s v="03.16.23"/>
    <s v="Direção da Educação, Formação Profissional, Emprego"/>
    <s v="03.16.23"/>
    <x v="30"/>
    <x v="0"/>
    <x v="0"/>
    <x v="0"/>
    <x v="1"/>
    <x v="0"/>
    <x v="0"/>
    <x v="0"/>
    <x v="6"/>
    <s v="2024-04-23"/>
    <x v="1"/>
    <n v="977152"/>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4-2024"/>
  </r>
  <r>
    <x v="0"/>
    <n v="0"/>
    <n v="0"/>
    <n v="0"/>
    <n v="1310"/>
    <x v="5467"/>
    <x v="0"/>
    <x v="0"/>
    <x v="0"/>
    <s v="03.16.22"/>
    <x v="58"/>
    <x v="0"/>
    <x v="0"/>
    <s v="Direção da Habitação"/>
    <s v="03.16.22"/>
    <s v="Direção da Habitação"/>
    <s v="03.16.22"/>
    <x v="31"/>
    <x v="0"/>
    <x v="0"/>
    <x v="1"/>
    <x v="0"/>
    <x v="0"/>
    <x v="0"/>
    <x v="0"/>
    <x v="6"/>
    <s v="2024-04-23"/>
    <x v="1"/>
    <n v="1310"/>
    <x v="0"/>
    <m/>
    <x v="0"/>
    <m/>
    <x v="2"/>
    <n v="100474696"/>
    <x v="0"/>
    <x v="1"/>
    <s v="Direção da Habitação"/>
    <s v="ORI"/>
    <x v="0"/>
    <m/>
    <x v="0"/>
    <x v="0"/>
    <x v="0"/>
    <x v="0"/>
    <x v="0"/>
    <x v="0"/>
    <x v="0"/>
    <x v="0"/>
    <x v="0"/>
    <x v="0"/>
    <x v="0"/>
    <s v="Direção da Habitação"/>
    <x v="0"/>
    <x v="0"/>
    <x v="0"/>
    <x v="0"/>
    <x v="0"/>
    <x v="0"/>
    <x v="0"/>
    <x v="0"/>
    <x v="0"/>
    <x v="0"/>
    <x v="1"/>
    <x v="0"/>
    <s v="Pagamento de salário referente a 04-2024"/>
  </r>
  <r>
    <x v="0"/>
    <n v="0"/>
    <n v="0"/>
    <n v="0"/>
    <n v="13669"/>
    <x v="5467"/>
    <x v="0"/>
    <x v="0"/>
    <x v="0"/>
    <s v="03.16.22"/>
    <x v="58"/>
    <x v="0"/>
    <x v="0"/>
    <s v="Direção da Habitação"/>
    <s v="03.16.22"/>
    <s v="Direção da Habitação"/>
    <s v="03.16.22"/>
    <x v="49"/>
    <x v="0"/>
    <x v="0"/>
    <x v="0"/>
    <x v="1"/>
    <x v="0"/>
    <x v="0"/>
    <x v="0"/>
    <x v="6"/>
    <s v="2024-04-23"/>
    <x v="1"/>
    <n v="13669"/>
    <x v="0"/>
    <m/>
    <x v="0"/>
    <m/>
    <x v="2"/>
    <n v="100474696"/>
    <x v="0"/>
    <x v="1"/>
    <s v="Direção da Habitação"/>
    <s v="ORI"/>
    <x v="0"/>
    <m/>
    <x v="0"/>
    <x v="0"/>
    <x v="0"/>
    <x v="0"/>
    <x v="0"/>
    <x v="0"/>
    <x v="0"/>
    <x v="0"/>
    <x v="0"/>
    <x v="0"/>
    <x v="0"/>
    <s v="Direção da Habitação"/>
    <x v="0"/>
    <x v="0"/>
    <x v="0"/>
    <x v="0"/>
    <x v="0"/>
    <x v="0"/>
    <x v="0"/>
    <x v="0"/>
    <x v="0"/>
    <x v="0"/>
    <x v="1"/>
    <x v="0"/>
    <s v="Pagamento de salário referente a 04-2024"/>
  </r>
  <r>
    <x v="0"/>
    <n v="0"/>
    <n v="0"/>
    <n v="0"/>
    <n v="9573"/>
    <x v="5467"/>
    <x v="0"/>
    <x v="0"/>
    <x v="0"/>
    <s v="03.16.22"/>
    <x v="58"/>
    <x v="0"/>
    <x v="0"/>
    <s v="Direção da Habitação"/>
    <s v="03.16.22"/>
    <s v="Direção da Habitação"/>
    <s v="03.16.22"/>
    <x v="31"/>
    <x v="0"/>
    <x v="0"/>
    <x v="1"/>
    <x v="0"/>
    <x v="0"/>
    <x v="0"/>
    <x v="0"/>
    <x v="6"/>
    <s v="2024-04-23"/>
    <x v="1"/>
    <n v="9573"/>
    <x v="0"/>
    <m/>
    <x v="0"/>
    <m/>
    <x v="9"/>
    <n v="100474693"/>
    <x v="0"/>
    <x v="0"/>
    <s v="Direção da Habitação"/>
    <s v="ORI"/>
    <x v="0"/>
    <m/>
    <x v="0"/>
    <x v="0"/>
    <x v="0"/>
    <x v="0"/>
    <x v="0"/>
    <x v="0"/>
    <x v="0"/>
    <x v="0"/>
    <x v="0"/>
    <x v="0"/>
    <x v="0"/>
    <s v="Direção da Habitação"/>
    <x v="0"/>
    <x v="0"/>
    <x v="0"/>
    <x v="0"/>
    <x v="0"/>
    <x v="0"/>
    <x v="0"/>
    <x v="0"/>
    <x v="0"/>
    <x v="0"/>
    <x v="0"/>
    <x v="0"/>
    <s v="Pagamento de salário referente a 04-2024"/>
  </r>
  <r>
    <x v="0"/>
    <n v="0"/>
    <n v="0"/>
    <n v="0"/>
    <n v="99796"/>
    <x v="5467"/>
    <x v="0"/>
    <x v="0"/>
    <x v="0"/>
    <s v="03.16.22"/>
    <x v="58"/>
    <x v="0"/>
    <x v="0"/>
    <s v="Direção da Habitação"/>
    <s v="03.16.22"/>
    <s v="Direção da Habitação"/>
    <s v="03.16.22"/>
    <x v="49"/>
    <x v="0"/>
    <x v="0"/>
    <x v="0"/>
    <x v="1"/>
    <x v="0"/>
    <x v="0"/>
    <x v="0"/>
    <x v="6"/>
    <s v="2024-04-23"/>
    <x v="1"/>
    <n v="99796"/>
    <x v="0"/>
    <m/>
    <x v="0"/>
    <m/>
    <x v="9"/>
    <n v="100474693"/>
    <x v="0"/>
    <x v="0"/>
    <s v="Direção da Habitação"/>
    <s v="ORI"/>
    <x v="0"/>
    <m/>
    <x v="0"/>
    <x v="0"/>
    <x v="0"/>
    <x v="0"/>
    <x v="0"/>
    <x v="0"/>
    <x v="0"/>
    <x v="0"/>
    <x v="0"/>
    <x v="0"/>
    <x v="0"/>
    <s v="Direção da Habitação"/>
    <x v="0"/>
    <x v="0"/>
    <x v="0"/>
    <x v="0"/>
    <x v="0"/>
    <x v="0"/>
    <x v="0"/>
    <x v="0"/>
    <x v="0"/>
    <x v="0"/>
    <x v="0"/>
    <x v="0"/>
    <s v="Pagamento de salário referente a 04-2024"/>
  </r>
  <r>
    <x v="0"/>
    <n v="0"/>
    <n v="0"/>
    <n v="0"/>
    <n v="550"/>
    <x v="5468"/>
    <x v="0"/>
    <x v="0"/>
    <x v="0"/>
    <s v="03.16.21"/>
    <x v="56"/>
    <x v="0"/>
    <x v="0"/>
    <s v="Dir. Turismo, Investimento e Emprendedorismo"/>
    <s v="03.16.21"/>
    <s v="Dir. Turismo, Investimento e Emprendedorismo"/>
    <s v="03.16.21"/>
    <x v="31"/>
    <x v="0"/>
    <x v="0"/>
    <x v="1"/>
    <x v="0"/>
    <x v="0"/>
    <x v="0"/>
    <x v="0"/>
    <x v="6"/>
    <s v="2024-04-23"/>
    <x v="1"/>
    <n v="550"/>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4-2024"/>
  </r>
  <r>
    <x v="0"/>
    <n v="0"/>
    <n v="0"/>
    <n v="0"/>
    <n v="5861"/>
    <x v="5468"/>
    <x v="0"/>
    <x v="0"/>
    <x v="0"/>
    <s v="03.16.21"/>
    <x v="56"/>
    <x v="0"/>
    <x v="0"/>
    <s v="Dir. Turismo, Investimento e Emprendedorismo"/>
    <s v="03.16.21"/>
    <s v="Dir. Turismo, Investimento e Emprendedorismo"/>
    <s v="03.16.21"/>
    <x v="49"/>
    <x v="0"/>
    <x v="0"/>
    <x v="0"/>
    <x v="1"/>
    <x v="0"/>
    <x v="0"/>
    <x v="0"/>
    <x v="6"/>
    <s v="2024-04-23"/>
    <x v="1"/>
    <n v="5861"/>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4-2024"/>
  </r>
  <r>
    <x v="0"/>
    <n v="0"/>
    <n v="0"/>
    <n v="0"/>
    <n v="7110"/>
    <x v="5468"/>
    <x v="0"/>
    <x v="0"/>
    <x v="0"/>
    <s v="03.16.21"/>
    <x v="56"/>
    <x v="0"/>
    <x v="0"/>
    <s v="Dir. Turismo, Investimento e Emprendedorismo"/>
    <s v="03.16.21"/>
    <s v="Dir. Turismo, Investimento e Emprendedorismo"/>
    <s v="03.16.21"/>
    <x v="31"/>
    <x v="0"/>
    <x v="0"/>
    <x v="1"/>
    <x v="0"/>
    <x v="0"/>
    <x v="0"/>
    <x v="0"/>
    <x v="6"/>
    <s v="2024-04-23"/>
    <x v="1"/>
    <n v="7110"/>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4-2024"/>
  </r>
  <r>
    <x v="0"/>
    <n v="0"/>
    <n v="0"/>
    <n v="0"/>
    <n v="75739"/>
    <x v="5468"/>
    <x v="0"/>
    <x v="0"/>
    <x v="0"/>
    <s v="03.16.21"/>
    <x v="56"/>
    <x v="0"/>
    <x v="0"/>
    <s v="Dir. Turismo, Investimento e Emprendedorismo"/>
    <s v="03.16.21"/>
    <s v="Dir. Turismo, Investimento e Emprendedorismo"/>
    <s v="03.16.21"/>
    <x v="49"/>
    <x v="0"/>
    <x v="0"/>
    <x v="0"/>
    <x v="1"/>
    <x v="0"/>
    <x v="0"/>
    <x v="0"/>
    <x v="6"/>
    <s v="2024-04-23"/>
    <x v="1"/>
    <n v="75739"/>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4-2024"/>
  </r>
  <r>
    <x v="0"/>
    <n v="0"/>
    <n v="0"/>
    <n v="0"/>
    <n v="10834"/>
    <x v="5469"/>
    <x v="0"/>
    <x v="0"/>
    <x v="0"/>
    <s v="03.16.20"/>
    <x v="55"/>
    <x v="0"/>
    <x v="0"/>
    <s v="Dir. do Comércio, Indústria, Transporte Feiras e Pesca"/>
    <s v="03.16.20"/>
    <s v="Dir. do Comércio, Indústria, Transporte Feiras e Pesca"/>
    <s v="03.16.20"/>
    <x v="48"/>
    <x v="0"/>
    <x v="0"/>
    <x v="0"/>
    <x v="1"/>
    <x v="0"/>
    <x v="0"/>
    <x v="0"/>
    <x v="6"/>
    <s v="2024-04-23"/>
    <x v="1"/>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04-2024"/>
  </r>
  <r>
    <x v="0"/>
    <n v="0"/>
    <n v="0"/>
    <n v="0"/>
    <n v="83615"/>
    <x v="5469"/>
    <x v="0"/>
    <x v="0"/>
    <x v="0"/>
    <s v="03.16.20"/>
    <x v="55"/>
    <x v="0"/>
    <x v="0"/>
    <s v="Dir. do Comércio, Indústria, Transporte Feiras e Pesca"/>
    <s v="03.16.20"/>
    <s v="Dir. do Comércio, Indústria, Transporte Feiras e Pesca"/>
    <s v="03.16.20"/>
    <x v="48"/>
    <x v="0"/>
    <x v="0"/>
    <x v="0"/>
    <x v="1"/>
    <x v="0"/>
    <x v="0"/>
    <x v="0"/>
    <x v="6"/>
    <s v="2024-04-23"/>
    <x v="1"/>
    <n v="83615"/>
    <x v="0"/>
    <m/>
    <x v="0"/>
    <m/>
    <x v="9"/>
    <n v="100474693"/>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04-2024"/>
  </r>
  <r>
    <x v="0"/>
    <n v="0"/>
    <n v="0"/>
    <n v="0"/>
    <n v="222"/>
    <x v="5470"/>
    <x v="0"/>
    <x v="0"/>
    <x v="0"/>
    <s v="03.16.19"/>
    <x v="21"/>
    <x v="0"/>
    <x v="0"/>
    <s v="Direção de Inovação e Desporto"/>
    <s v="03.16.19"/>
    <s v="Direção de Inovação e Desporto"/>
    <s v="03.16.19"/>
    <x v="31"/>
    <x v="0"/>
    <x v="0"/>
    <x v="1"/>
    <x v="0"/>
    <x v="0"/>
    <x v="0"/>
    <x v="0"/>
    <x v="6"/>
    <s v="2024-04-23"/>
    <x v="1"/>
    <n v="222"/>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4-2024"/>
  </r>
  <r>
    <x v="0"/>
    <n v="0"/>
    <n v="0"/>
    <n v="0"/>
    <n v="5404"/>
    <x v="5470"/>
    <x v="0"/>
    <x v="0"/>
    <x v="0"/>
    <s v="03.16.19"/>
    <x v="21"/>
    <x v="0"/>
    <x v="0"/>
    <s v="Direção de Inovação e Desporto"/>
    <s v="03.16.19"/>
    <s v="Direção de Inovação e Desporto"/>
    <s v="03.16.19"/>
    <x v="30"/>
    <x v="0"/>
    <x v="0"/>
    <x v="0"/>
    <x v="1"/>
    <x v="0"/>
    <x v="0"/>
    <x v="0"/>
    <x v="6"/>
    <s v="2024-04-23"/>
    <x v="1"/>
    <n v="540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4-2024"/>
  </r>
  <r>
    <x v="0"/>
    <n v="0"/>
    <n v="0"/>
    <n v="0"/>
    <n v="4972"/>
    <x v="5470"/>
    <x v="0"/>
    <x v="0"/>
    <x v="0"/>
    <s v="03.16.19"/>
    <x v="21"/>
    <x v="0"/>
    <x v="0"/>
    <s v="Direção de Inovação e Desporto"/>
    <s v="03.16.19"/>
    <s v="Direção de Inovação e Desporto"/>
    <s v="03.16.19"/>
    <x v="31"/>
    <x v="0"/>
    <x v="0"/>
    <x v="1"/>
    <x v="0"/>
    <x v="0"/>
    <x v="0"/>
    <x v="0"/>
    <x v="6"/>
    <s v="2024-04-23"/>
    <x v="1"/>
    <n v="497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4-2024"/>
  </r>
  <r>
    <x v="0"/>
    <n v="0"/>
    <n v="0"/>
    <n v="0"/>
    <n v="121002"/>
    <x v="5470"/>
    <x v="0"/>
    <x v="0"/>
    <x v="0"/>
    <s v="03.16.19"/>
    <x v="21"/>
    <x v="0"/>
    <x v="0"/>
    <s v="Direção de Inovação e Desporto"/>
    <s v="03.16.19"/>
    <s v="Direção de Inovação e Desporto"/>
    <s v="03.16.19"/>
    <x v="30"/>
    <x v="0"/>
    <x v="0"/>
    <x v="0"/>
    <x v="1"/>
    <x v="0"/>
    <x v="0"/>
    <x v="0"/>
    <x v="6"/>
    <s v="2024-04-23"/>
    <x v="1"/>
    <n v="12100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4-2024"/>
  </r>
  <r>
    <x v="0"/>
    <n v="0"/>
    <n v="0"/>
    <n v="0"/>
    <n v="1029"/>
    <x v="5471"/>
    <x v="0"/>
    <x v="0"/>
    <x v="0"/>
    <s v="03.16.17"/>
    <x v="51"/>
    <x v="0"/>
    <x v="0"/>
    <s v="Direção Proteção Civil"/>
    <s v="03.16.17"/>
    <s v="Direção Proteção Civil"/>
    <s v="03.16.17"/>
    <x v="28"/>
    <x v="0"/>
    <x v="0"/>
    <x v="0"/>
    <x v="0"/>
    <x v="0"/>
    <x v="0"/>
    <x v="0"/>
    <x v="6"/>
    <s v="2024-04-23"/>
    <x v="1"/>
    <n v="1029"/>
    <x v="0"/>
    <m/>
    <x v="0"/>
    <m/>
    <x v="2"/>
    <n v="100474696"/>
    <x v="0"/>
    <x v="1"/>
    <s v="Direção Proteção Civil"/>
    <s v="ORI"/>
    <x v="0"/>
    <m/>
    <x v="0"/>
    <x v="0"/>
    <x v="0"/>
    <x v="0"/>
    <x v="0"/>
    <x v="0"/>
    <x v="0"/>
    <x v="0"/>
    <x v="0"/>
    <x v="0"/>
    <x v="0"/>
    <s v="Direção Proteção Civil"/>
    <x v="0"/>
    <x v="0"/>
    <x v="0"/>
    <x v="0"/>
    <x v="0"/>
    <x v="0"/>
    <x v="0"/>
    <x v="0"/>
    <x v="0"/>
    <x v="0"/>
    <x v="1"/>
    <x v="0"/>
    <s v="Pagamento de salário referente a 04-2024"/>
  </r>
  <r>
    <x v="0"/>
    <n v="0"/>
    <n v="0"/>
    <n v="0"/>
    <n v="2021"/>
    <x v="5471"/>
    <x v="0"/>
    <x v="0"/>
    <x v="0"/>
    <s v="03.16.17"/>
    <x v="51"/>
    <x v="0"/>
    <x v="0"/>
    <s v="Direção Proteção Civil"/>
    <s v="03.16.17"/>
    <s v="Direção Proteção Civil"/>
    <s v="03.16.17"/>
    <x v="30"/>
    <x v="0"/>
    <x v="0"/>
    <x v="0"/>
    <x v="1"/>
    <x v="0"/>
    <x v="0"/>
    <x v="0"/>
    <x v="6"/>
    <s v="2024-04-23"/>
    <x v="1"/>
    <n v="2021"/>
    <x v="0"/>
    <m/>
    <x v="0"/>
    <m/>
    <x v="2"/>
    <n v="100474696"/>
    <x v="0"/>
    <x v="1"/>
    <s v="Direção Proteção Civil"/>
    <s v="ORI"/>
    <x v="0"/>
    <m/>
    <x v="0"/>
    <x v="0"/>
    <x v="0"/>
    <x v="0"/>
    <x v="0"/>
    <x v="0"/>
    <x v="0"/>
    <x v="0"/>
    <x v="0"/>
    <x v="0"/>
    <x v="0"/>
    <s v="Direção Proteção Civil"/>
    <x v="0"/>
    <x v="0"/>
    <x v="0"/>
    <x v="0"/>
    <x v="0"/>
    <x v="0"/>
    <x v="0"/>
    <x v="0"/>
    <x v="0"/>
    <x v="0"/>
    <x v="1"/>
    <x v="0"/>
    <s v="Pagamento de salário referente a 04-2024"/>
  </r>
  <r>
    <x v="0"/>
    <n v="0"/>
    <n v="0"/>
    <n v="0"/>
    <n v="38999"/>
    <x v="5471"/>
    <x v="0"/>
    <x v="0"/>
    <x v="0"/>
    <s v="03.16.17"/>
    <x v="51"/>
    <x v="0"/>
    <x v="0"/>
    <s v="Direção Proteção Civil"/>
    <s v="03.16.17"/>
    <s v="Direção Proteção Civil"/>
    <s v="03.16.17"/>
    <x v="28"/>
    <x v="0"/>
    <x v="0"/>
    <x v="0"/>
    <x v="0"/>
    <x v="0"/>
    <x v="0"/>
    <x v="0"/>
    <x v="6"/>
    <s v="2024-04-23"/>
    <x v="1"/>
    <n v="38999"/>
    <x v="0"/>
    <m/>
    <x v="0"/>
    <m/>
    <x v="9"/>
    <n v="100474693"/>
    <x v="0"/>
    <x v="0"/>
    <s v="Direção Proteção Civil"/>
    <s v="ORI"/>
    <x v="0"/>
    <m/>
    <x v="0"/>
    <x v="0"/>
    <x v="0"/>
    <x v="0"/>
    <x v="0"/>
    <x v="0"/>
    <x v="0"/>
    <x v="0"/>
    <x v="0"/>
    <x v="0"/>
    <x v="0"/>
    <s v="Direção Proteção Civil"/>
    <x v="0"/>
    <x v="0"/>
    <x v="0"/>
    <x v="0"/>
    <x v="0"/>
    <x v="0"/>
    <x v="0"/>
    <x v="0"/>
    <x v="0"/>
    <x v="0"/>
    <x v="0"/>
    <x v="0"/>
    <s v="Pagamento de salário referente a 04-2024"/>
  </r>
  <r>
    <x v="0"/>
    <n v="0"/>
    <n v="0"/>
    <n v="0"/>
    <n v="76493"/>
    <x v="5471"/>
    <x v="0"/>
    <x v="0"/>
    <x v="0"/>
    <s v="03.16.17"/>
    <x v="51"/>
    <x v="0"/>
    <x v="0"/>
    <s v="Direção Proteção Civil"/>
    <s v="03.16.17"/>
    <s v="Direção Proteção Civil"/>
    <s v="03.16.17"/>
    <x v="30"/>
    <x v="0"/>
    <x v="0"/>
    <x v="0"/>
    <x v="1"/>
    <x v="0"/>
    <x v="0"/>
    <x v="0"/>
    <x v="6"/>
    <s v="2024-04-23"/>
    <x v="1"/>
    <n v="76493"/>
    <x v="0"/>
    <m/>
    <x v="0"/>
    <m/>
    <x v="9"/>
    <n v="100474693"/>
    <x v="0"/>
    <x v="0"/>
    <s v="Direção Proteção Civil"/>
    <s v="ORI"/>
    <x v="0"/>
    <m/>
    <x v="0"/>
    <x v="0"/>
    <x v="0"/>
    <x v="0"/>
    <x v="0"/>
    <x v="0"/>
    <x v="0"/>
    <x v="0"/>
    <x v="0"/>
    <x v="0"/>
    <x v="0"/>
    <s v="Direção Proteção Civil"/>
    <x v="0"/>
    <x v="0"/>
    <x v="0"/>
    <x v="0"/>
    <x v="0"/>
    <x v="0"/>
    <x v="0"/>
    <x v="0"/>
    <x v="0"/>
    <x v="0"/>
    <x v="0"/>
    <x v="0"/>
    <s v="Pagamento de salário referente a 04-2024"/>
  </r>
  <r>
    <x v="0"/>
    <n v="0"/>
    <n v="0"/>
    <n v="0"/>
    <n v="36955"/>
    <x v="5472"/>
    <x v="0"/>
    <x v="0"/>
    <x v="0"/>
    <s v="03.16.15"/>
    <x v="0"/>
    <x v="0"/>
    <x v="0"/>
    <s v="Direção Financeira"/>
    <s v="03.16.15"/>
    <s v="Direção Financeira"/>
    <s v="03.16.15"/>
    <x v="36"/>
    <x v="0"/>
    <x v="0"/>
    <x v="0"/>
    <x v="0"/>
    <x v="0"/>
    <x v="0"/>
    <x v="0"/>
    <x v="5"/>
    <s v="2024-08-14"/>
    <x v="2"/>
    <n v="36955"/>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 afeto aos serviços da CMSM, conforme anexo.  "/>
  </r>
  <r>
    <x v="0"/>
    <n v="0"/>
    <n v="0"/>
    <n v="0"/>
    <n v="2400"/>
    <x v="5473"/>
    <x v="0"/>
    <x v="1"/>
    <x v="0"/>
    <s v="80.02.01"/>
    <x v="2"/>
    <x v="2"/>
    <x v="2"/>
    <s v="Retenções Iur"/>
    <s v="80.02.01"/>
    <s v="Retenções Iur"/>
    <s v="80.02.01"/>
    <x v="2"/>
    <x v="0"/>
    <x v="1"/>
    <x v="0"/>
    <x v="1"/>
    <x v="2"/>
    <x v="2"/>
    <x v="0"/>
    <x v="7"/>
    <s v="2024-09-20"/>
    <x v="2"/>
    <n v="2400"/>
    <x v="0"/>
    <m/>
    <x v="0"/>
    <m/>
    <x v="2"/>
    <n v="100474696"/>
    <x v="0"/>
    <x v="0"/>
    <s v="Retenções Iur"/>
    <s v="ORI"/>
    <x v="0"/>
    <s v="RIUR"/>
    <x v="0"/>
    <x v="0"/>
    <x v="0"/>
    <x v="0"/>
    <x v="0"/>
    <x v="0"/>
    <x v="0"/>
    <x v="0"/>
    <x v="0"/>
    <x v="0"/>
    <x v="0"/>
    <s v="Retenções Iur"/>
    <x v="0"/>
    <x v="0"/>
    <x v="0"/>
    <x v="0"/>
    <x v="2"/>
    <x v="0"/>
    <x v="0"/>
    <x v="0"/>
    <x v="0"/>
    <x v="1"/>
    <x v="0"/>
    <x v="0"/>
    <s v="RETENCAO OT"/>
  </r>
  <r>
    <x v="0"/>
    <n v="0"/>
    <n v="0"/>
    <n v="0"/>
    <n v="12000"/>
    <x v="5474"/>
    <x v="0"/>
    <x v="0"/>
    <x v="0"/>
    <s v="03.16.15"/>
    <x v="0"/>
    <x v="0"/>
    <x v="0"/>
    <s v="Direção Financeira"/>
    <s v="03.16.15"/>
    <s v="Direção Financeira"/>
    <s v="03.16.15"/>
    <x v="3"/>
    <x v="0"/>
    <x v="0"/>
    <x v="1"/>
    <x v="0"/>
    <x v="0"/>
    <x v="0"/>
    <x v="0"/>
    <x v="10"/>
    <s v="2024-11-26"/>
    <x v="3"/>
    <n v="12000"/>
    <x v="0"/>
    <m/>
    <x v="0"/>
    <m/>
    <x v="141"/>
    <n v="100450891"/>
    <x v="0"/>
    <x v="0"/>
    <s v="Direção Financeira"/>
    <s v="ORI"/>
    <x v="0"/>
    <m/>
    <x v="0"/>
    <x v="0"/>
    <x v="0"/>
    <x v="0"/>
    <x v="0"/>
    <x v="0"/>
    <x v="0"/>
    <x v="0"/>
    <x v="0"/>
    <x v="0"/>
    <x v="0"/>
    <s v="Direção Financeira"/>
    <x v="0"/>
    <x v="0"/>
    <x v="0"/>
    <x v="0"/>
    <x v="0"/>
    <x v="0"/>
    <x v="0"/>
    <x v="0"/>
    <x v="0"/>
    <x v="0"/>
    <x v="0"/>
    <x v="0"/>
    <s v="Ajuda de custo  e subsidio de transporte a favor do Sr. JOSÉ ANILDO NUNES FERNANDES FURTADO, pela sua deslocação em missão de serviço a cidade da Praia nos dia 02,05,18,20/09 de 2024, conforme justificativo em anexo."/>
  </r>
  <r>
    <x v="0"/>
    <n v="0"/>
    <n v="0"/>
    <n v="0"/>
    <n v="400"/>
    <x v="5475"/>
    <x v="0"/>
    <x v="1"/>
    <x v="0"/>
    <s v="03.03.10"/>
    <x v="8"/>
    <x v="0"/>
    <x v="4"/>
    <s v="Receitas Da Câmara"/>
    <s v="03.03.10"/>
    <s v="Receitas Da Câmara"/>
    <s v="03.03.10"/>
    <x v="17"/>
    <x v="0"/>
    <x v="3"/>
    <x v="3"/>
    <x v="0"/>
    <x v="0"/>
    <x v="2"/>
    <x v="0"/>
    <x v="11"/>
    <s v="2024-12-17"/>
    <x v="3"/>
    <n v="4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00000"/>
    <x v="5476"/>
    <x v="0"/>
    <x v="1"/>
    <x v="0"/>
    <s v="03.03.10"/>
    <x v="8"/>
    <x v="0"/>
    <x v="4"/>
    <s v="Receitas Da Câmara"/>
    <s v="03.03.10"/>
    <s v="Receitas Da Câmara"/>
    <s v="03.03.10"/>
    <x v="15"/>
    <x v="0"/>
    <x v="0"/>
    <x v="0"/>
    <x v="0"/>
    <x v="0"/>
    <x v="2"/>
    <x v="0"/>
    <x v="11"/>
    <s v="2024-12-17"/>
    <x v="3"/>
    <n v="2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085"/>
    <x v="5477"/>
    <x v="0"/>
    <x v="1"/>
    <x v="0"/>
    <s v="03.03.10"/>
    <x v="8"/>
    <x v="0"/>
    <x v="4"/>
    <s v="Receitas Da Câmara"/>
    <s v="03.03.10"/>
    <s v="Receitas Da Câmara"/>
    <s v="03.03.10"/>
    <x v="18"/>
    <x v="0"/>
    <x v="0"/>
    <x v="0"/>
    <x v="0"/>
    <x v="0"/>
    <x v="2"/>
    <x v="0"/>
    <x v="11"/>
    <s v="2024-12-17"/>
    <x v="3"/>
    <n v="470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20"/>
    <x v="5478"/>
    <x v="0"/>
    <x v="1"/>
    <x v="0"/>
    <s v="03.03.10"/>
    <x v="8"/>
    <x v="0"/>
    <x v="4"/>
    <s v="Receitas Da Câmara"/>
    <s v="03.03.10"/>
    <s v="Receitas Da Câmara"/>
    <s v="03.03.10"/>
    <x v="13"/>
    <x v="0"/>
    <x v="3"/>
    <x v="3"/>
    <x v="0"/>
    <x v="0"/>
    <x v="2"/>
    <x v="0"/>
    <x v="11"/>
    <s v="2024-12-17"/>
    <x v="3"/>
    <n v="7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0"/>
    <x v="5479"/>
    <x v="0"/>
    <x v="1"/>
    <x v="0"/>
    <s v="03.03.10"/>
    <x v="8"/>
    <x v="0"/>
    <x v="4"/>
    <s v="Receitas Da Câmara"/>
    <s v="03.03.10"/>
    <s v="Receitas Da Câmara"/>
    <s v="03.03.10"/>
    <x v="42"/>
    <x v="0"/>
    <x v="3"/>
    <x v="3"/>
    <x v="0"/>
    <x v="0"/>
    <x v="2"/>
    <x v="0"/>
    <x v="11"/>
    <s v="2024-12-17"/>
    <x v="3"/>
    <n v="1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25"/>
    <x v="5480"/>
    <x v="0"/>
    <x v="1"/>
    <x v="0"/>
    <s v="03.03.10"/>
    <x v="8"/>
    <x v="0"/>
    <x v="4"/>
    <s v="Receitas Da Câmara"/>
    <s v="03.03.10"/>
    <s v="Receitas Da Câmara"/>
    <s v="03.03.10"/>
    <x v="10"/>
    <x v="0"/>
    <x v="3"/>
    <x v="3"/>
    <x v="0"/>
    <x v="0"/>
    <x v="2"/>
    <x v="0"/>
    <x v="11"/>
    <s v="2024-12-17"/>
    <x v="3"/>
    <n v="27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565"/>
    <x v="5481"/>
    <x v="0"/>
    <x v="1"/>
    <x v="0"/>
    <s v="03.03.10"/>
    <x v="8"/>
    <x v="0"/>
    <x v="4"/>
    <s v="Receitas Da Câmara"/>
    <s v="03.03.10"/>
    <s v="Receitas Da Câmara"/>
    <s v="03.03.10"/>
    <x v="12"/>
    <x v="0"/>
    <x v="3"/>
    <x v="3"/>
    <x v="0"/>
    <x v="0"/>
    <x v="2"/>
    <x v="0"/>
    <x v="11"/>
    <s v="2024-12-17"/>
    <x v="3"/>
    <n v="1856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50"/>
    <x v="5482"/>
    <x v="0"/>
    <x v="1"/>
    <x v="0"/>
    <s v="03.03.10"/>
    <x v="8"/>
    <x v="0"/>
    <x v="4"/>
    <s v="Receitas Da Câmara"/>
    <s v="03.03.10"/>
    <s v="Receitas Da Câmara"/>
    <s v="03.03.10"/>
    <x v="6"/>
    <x v="0"/>
    <x v="3"/>
    <x v="3"/>
    <x v="0"/>
    <x v="0"/>
    <x v="2"/>
    <x v="0"/>
    <x v="11"/>
    <s v="2024-12-17"/>
    <x v="3"/>
    <n v="39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500"/>
    <x v="5483"/>
    <x v="0"/>
    <x v="1"/>
    <x v="0"/>
    <s v="03.03.10"/>
    <x v="8"/>
    <x v="0"/>
    <x v="4"/>
    <s v="Receitas Da Câmara"/>
    <s v="03.03.10"/>
    <s v="Receitas Da Câmara"/>
    <s v="03.03.10"/>
    <x v="11"/>
    <x v="0"/>
    <x v="0"/>
    <x v="5"/>
    <x v="0"/>
    <x v="0"/>
    <x v="2"/>
    <x v="0"/>
    <x v="11"/>
    <s v="2024-12-17"/>
    <x v="3"/>
    <n v="13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0"/>
    <x v="5484"/>
    <x v="0"/>
    <x v="1"/>
    <x v="0"/>
    <s v="03.03.10"/>
    <x v="8"/>
    <x v="0"/>
    <x v="4"/>
    <s v="Receitas Da Câmara"/>
    <s v="03.03.10"/>
    <s v="Receitas Da Câmara"/>
    <s v="03.03.10"/>
    <x v="8"/>
    <x v="0"/>
    <x v="3"/>
    <x v="3"/>
    <x v="0"/>
    <x v="0"/>
    <x v="2"/>
    <x v="0"/>
    <x v="11"/>
    <s v="2024-12-17"/>
    <x v="3"/>
    <n v="2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5200"/>
    <x v="5485"/>
    <x v="0"/>
    <x v="0"/>
    <x v="0"/>
    <s v="01.25.04.22"/>
    <x v="7"/>
    <x v="3"/>
    <x v="3"/>
    <s v="Cultura"/>
    <s v="01.25.04"/>
    <s v="Cultura"/>
    <s v="01.25.04"/>
    <x v="4"/>
    <x v="0"/>
    <x v="2"/>
    <x v="2"/>
    <x v="0"/>
    <x v="1"/>
    <x v="0"/>
    <x v="0"/>
    <x v="0"/>
    <s v="2024-01-11"/>
    <x v="0"/>
    <n v="115200"/>
    <x v="0"/>
    <m/>
    <x v="0"/>
    <m/>
    <x v="623"/>
    <n v="10047773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Xclubumba Eventos, Sociedade Unipessoal, Lda. referente a montagem de 4 insufláveis, pintura facial, jogos diversos animação, realizado no Natal das Crianças, conforme anexo."/>
  </r>
  <r>
    <x v="1"/>
    <n v="0"/>
    <n v="0"/>
    <n v="0"/>
    <n v="10000000"/>
    <x v="5486"/>
    <x v="0"/>
    <x v="1"/>
    <x v="0"/>
    <s v="03.03.10"/>
    <x v="8"/>
    <x v="0"/>
    <x v="4"/>
    <s v="Receitas Da Câmara"/>
    <s v="03.03.10"/>
    <s v="Receitas Da Câmara"/>
    <s v="03.03.10"/>
    <x v="56"/>
    <x v="0"/>
    <x v="6"/>
    <x v="10"/>
    <x v="0"/>
    <x v="0"/>
    <x v="2"/>
    <x v="0"/>
    <x v="0"/>
    <s v="2024-01-19"/>
    <x v="0"/>
    <n v="10000000"/>
    <x v="0"/>
    <m/>
    <x v="0"/>
    <m/>
    <x v="6"/>
    <n v="100474914"/>
    <x v="0"/>
    <x v="0"/>
    <s v="Receitas Da Câmara"/>
    <s v="EXT"/>
    <x v="0"/>
    <s v="RDC"/>
    <x v="0"/>
    <x v="0"/>
    <x v="0"/>
    <x v="0"/>
    <x v="0"/>
    <x v="0"/>
    <x v="0"/>
    <x v="0"/>
    <x v="0"/>
    <x v="0"/>
    <x v="0"/>
    <s v="Receitas Da Câmara"/>
    <x v="0"/>
    <x v="0"/>
    <x v="0"/>
    <x v="0"/>
    <x v="0"/>
    <x v="0"/>
    <x v="0"/>
    <x v="0"/>
    <x v="0"/>
    <x v="0"/>
    <x v="0"/>
    <x v="0"/>
    <s v="Transferência de FAC2024/01/1, conforme anexo."/>
  </r>
  <r>
    <x v="0"/>
    <n v="0"/>
    <n v="0"/>
    <n v="0"/>
    <n v="12000"/>
    <x v="5487"/>
    <x v="0"/>
    <x v="0"/>
    <x v="0"/>
    <s v="03.16.01"/>
    <x v="38"/>
    <x v="0"/>
    <x v="0"/>
    <s v="Assembleia Municipal"/>
    <s v="03.16.01"/>
    <s v="Assembleia Municipal"/>
    <s v="03.16.01"/>
    <x v="3"/>
    <x v="0"/>
    <x v="0"/>
    <x v="1"/>
    <x v="0"/>
    <x v="0"/>
    <x v="0"/>
    <x v="0"/>
    <x v="6"/>
    <s v="2024-04-09"/>
    <x v="1"/>
    <n v="12000"/>
    <x v="0"/>
    <m/>
    <x v="0"/>
    <m/>
    <x v="163"/>
    <n v="100438723"/>
    <x v="0"/>
    <x v="0"/>
    <s v="Assembleia Municipal"/>
    <s v="ORI"/>
    <x v="0"/>
    <s v="AM"/>
    <x v="0"/>
    <x v="0"/>
    <x v="0"/>
    <x v="0"/>
    <x v="0"/>
    <x v="0"/>
    <x v="0"/>
    <x v="0"/>
    <x v="0"/>
    <x v="0"/>
    <x v="0"/>
    <s v="Assembleia Municipal"/>
    <x v="0"/>
    <x v="0"/>
    <x v="0"/>
    <x v="0"/>
    <x v="0"/>
    <x v="0"/>
    <x v="0"/>
    <x v="0"/>
    <x v="0"/>
    <x v="0"/>
    <x v="0"/>
    <x v="0"/>
    <s v="Ajuda de custo a favor da senhora Presidente de Assembleia Municipal, Leocádia Furtado, pela sua deslocação a  ilha do Sal, nos dias 6 a 10  de abril 2024, em missão oficial de serviço, conforme anexo"/>
  </r>
  <r>
    <x v="0"/>
    <n v="0"/>
    <n v="0"/>
    <n v="0"/>
    <n v="900"/>
    <x v="5488"/>
    <x v="0"/>
    <x v="1"/>
    <x v="0"/>
    <s v="80.02.01"/>
    <x v="2"/>
    <x v="2"/>
    <x v="2"/>
    <s v="Retenções Iur"/>
    <s v="80.02.01"/>
    <s v="Retenções Iur"/>
    <s v="80.02.01"/>
    <x v="2"/>
    <x v="0"/>
    <x v="1"/>
    <x v="0"/>
    <x v="1"/>
    <x v="2"/>
    <x v="2"/>
    <x v="0"/>
    <x v="6"/>
    <s v="2024-04-09"/>
    <x v="1"/>
    <n v="900"/>
    <x v="0"/>
    <m/>
    <x v="0"/>
    <m/>
    <x v="2"/>
    <n v="100474696"/>
    <x v="0"/>
    <x v="0"/>
    <s v="Retenções Iur"/>
    <s v="ORI"/>
    <x v="0"/>
    <s v="RIUR"/>
    <x v="0"/>
    <x v="0"/>
    <x v="0"/>
    <x v="0"/>
    <x v="0"/>
    <x v="0"/>
    <x v="0"/>
    <x v="0"/>
    <x v="0"/>
    <x v="0"/>
    <x v="0"/>
    <s v="Retenções Iur"/>
    <x v="0"/>
    <x v="0"/>
    <x v="0"/>
    <x v="0"/>
    <x v="2"/>
    <x v="0"/>
    <x v="0"/>
    <x v="0"/>
    <x v="0"/>
    <x v="1"/>
    <x v="0"/>
    <x v="0"/>
    <s v="RETENCAO OT"/>
  </r>
  <r>
    <x v="0"/>
    <n v="0"/>
    <n v="0"/>
    <n v="0"/>
    <n v="4313"/>
    <x v="5489"/>
    <x v="0"/>
    <x v="1"/>
    <x v="0"/>
    <s v="80.02.01"/>
    <x v="2"/>
    <x v="2"/>
    <x v="2"/>
    <s v="Retenções Iur"/>
    <s v="80.02.01"/>
    <s v="Retenções Iur"/>
    <s v="80.02.01"/>
    <x v="2"/>
    <x v="0"/>
    <x v="1"/>
    <x v="0"/>
    <x v="1"/>
    <x v="2"/>
    <x v="2"/>
    <x v="0"/>
    <x v="6"/>
    <s v="2024-04-29"/>
    <x v="1"/>
    <n v="4313"/>
    <x v="0"/>
    <m/>
    <x v="0"/>
    <m/>
    <x v="2"/>
    <n v="100474696"/>
    <x v="0"/>
    <x v="0"/>
    <s v="Retenções Iur"/>
    <s v="ORI"/>
    <x v="0"/>
    <s v="RIUR"/>
    <x v="0"/>
    <x v="0"/>
    <x v="0"/>
    <x v="0"/>
    <x v="0"/>
    <x v="0"/>
    <x v="0"/>
    <x v="0"/>
    <x v="0"/>
    <x v="0"/>
    <x v="0"/>
    <s v="Retenções Iur"/>
    <x v="0"/>
    <x v="0"/>
    <x v="0"/>
    <x v="0"/>
    <x v="2"/>
    <x v="0"/>
    <x v="0"/>
    <x v="0"/>
    <x v="0"/>
    <x v="1"/>
    <x v="0"/>
    <x v="0"/>
    <s v="RETENCAO OT"/>
  </r>
  <r>
    <x v="0"/>
    <n v="0"/>
    <n v="0"/>
    <n v="0"/>
    <n v="4950"/>
    <x v="5490"/>
    <x v="0"/>
    <x v="0"/>
    <x v="0"/>
    <s v="03.16.15"/>
    <x v="0"/>
    <x v="0"/>
    <x v="0"/>
    <s v="Direção Financeira"/>
    <s v="03.16.15"/>
    <s v="Direção Financeira"/>
    <s v="03.16.15"/>
    <x v="5"/>
    <x v="0"/>
    <x v="0"/>
    <x v="1"/>
    <x v="0"/>
    <x v="0"/>
    <x v="0"/>
    <x v="0"/>
    <x v="3"/>
    <s v="2024-05-10"/>
    <x v="1"/>
    <n v="4950"/>
    <x v="0"/>
    <m/>
    <x v="0"/>
    <m/>
    <x v="2"/>
    <n v="100474696"/>
    <x v="0"/>
    <x v="1"/>
    <s v="Direção Financeira"/>
    <s v="ORI"/>
    <x v="0"/>
    <m/>
    <x v="0"/>
    <x v="0"/>
    <x v="0"/>
    <x v="0"/>
    <x v="0"/>
    <x v="0"/>
    <x v="0"/>
    <x v="0"/>
    <x v="0"/>
    <x v="0"/>
    <x v="0"/>
    <s v="Direção Financeira"/>
    <x v="0"/>
    <x v="0"/>
    <x v="0"/>
    <x v="0"/>
    <x v="0"/>
    <x v="0"/>
    <x v="0"/>
    <x v="0"/>
    <x v="0"/>
    <x v="0"/>
    <x v="1"/>
    <x v="0"/>
    <s v="Pagamento a favor do Sr. Lucia Maria Lopes landim, correspondente aos serviços prestados com técnica de informática referente a abril de 2024, conforme anexo."/>
  </r>
  <r>
    <x v="0"/>
    <n v="0"/>
    <n v="0"/>
    <n v="0"/>
    <n v="34321"/>
    <x v="5491"/>
    <x v="0"/>
    <x v="0"/>
    <x v="0"/>
    <s v="03.16.15"/>
    <x v="0"/>
    <x v="0"/>
    <x v="0"/>
    <s v="Direção Financeira"/>
    <s v="03.16.15"/>
    <s v="Direção Financeira"/>
    <s v="03.16.15"/>
    <x v="50"/>
    <x v="0"/>
    <x v="2"/>
    <x v="11"/>
    <x v="0"/>
    <x v="0"/>
    <x v="0"/>
    <x v="0"/>
    <x v="1"/>
    <s v="2024-03-26"/>
    <x v="0"/>
    <n v="34321"/>
    <x v="0"/>
    <m/>
    <x v="0"/>
    <m/>
    <x v="76"/>
    <n v="100394431"/>
    <x v="0"/>
    <x v="0"/>
    <s v="Direção Financeira"/>
    <s v="ORI"/>
    <x v="0"/>
    <m/>
    <x v="0"/>
    <x v="0"/>
    <x v="0"/>
    <x v="0"/>
    <x v="0"/>
    <x v="0"/>
    <x v="0"/>
    <x v="0"/>
    <x v="0"/>
    <x v="0"/>
    <x v="0"/>
    <s v="Direção Financeira"/>
    <x v="0"/>
    <x v="0"/>
    <x v="0"/>
    <x v="0"/>
    <x v="0"/>
    <x v="0"/>
    <x v="0"/>
    <x v="0"/>
    <x v="0"/>
    <x v="0"/>
    <x v="0"/>
    <x v="0"/>
    <s v=" Pagamento a favor da Garantia seguros, referente seguro automóvel ST-35-RP ToyoTa Coaster, conforme anexo.  "/>
  </r>
  <r>
    <x v="0"/>
    <n v="0"/>
    <n v="0"/>
    <n v="0"/>
    <n v="28050"/>
    <x v="5490"/>
    <x v="0"/>
    <x v="0"/>
    <x v="0"/>
    <s v="03.16.15"/>
    <x v="0"/>
    <x v="0"/>
    <x v="0"/>
    <s v="Direção Financeira"/>
    <s v="03.16.15"/>
    <s v="Direção Financeira"/>
    <s v="03.16.15"/>
    <x v="5"/>
    <x v="0"/>
    <x v="0"/>
    <x v="1"/>
    <x v="0"/>
    <x v="0"/>
    <x v="0"/>
    <x v="0"/>
    <x v="3"/>
    <s v="2024-05-10"/>
    <x v="1"/>
    <n v="28050"/>
    <x v="0"/>
    <m/>
    <x v="0"/>
    <m/>
    <x v="624"/>
    <n v="100479642"/>
    <x v="0"/>
    <x v="0"/>
    <s v="Direção Financeira"/>
    <s v="ORI"/>
    <x v="0"/>
    <m/>
    <x v="0"/>
    <x v="0"/>
    <x v="0"/>
    <x v="0"/>
    <x v="0"/>
    <x v="0"/>
    <x v="0"/>
    <x v="0"/>
    <x v="0"/>
    <x v="0"/>
    <x v="0"/>
    <s v="Direção Financeira"/>
    <x v="0"/>
    <x v="0"/>
    <x v="0"/>
    <x v="0"/>
    <x v="0"/>
    <x v="0"/>
    <x v="0"/>
    <x v="0"/>
    <x v="0"/>
    <x v="0"/>
    <x v="0"/>
    <x v="0"/>
    <s v="Pagamento a favor do Sr. Lucia Maria Lopes landim, correspondente aos serviços prestados com técnica de informática referente a abril de 2024, conforme anexo."/>
  </r>
  <r>
    <x v="0"/>
    <n v="0"/>
    <n v="0"/>
    <n v="0"/>
    <n v="158"/>
    <x v="5492"/>
    <x v="0"/>
    <x v="0"/>
    <x v="0"/>
    <s v="03.16.01"/>
    <x v="38"/>
    <x v="0"/>
    <x v="0"/>
    <s v="Assembleia Municipal"/>
    <s v="03.16.01"/>
    <s v="Assembleia Municipal"/>
    <s v="03.16.01"/>
    <x v="31"/>
    <x v="0"/>
    <x v="0"/>
    <x v="1"/>
    <x v="0"/>
    <x v="0"/>
    <x v="0"/>
    <x v="0"/>
    <x v="3"/>
    <s v="2024-05-21"/>
    <x v="1"/>
    <n v="158"/>
    <x v="0"/>
    <m/>
    <x v="0"/>
    <m/>
    <x v="2"/>
    <n v="100474696"/>
    <x v="0"/>
    <x v="1"/>
    <s v="Assembleia Municipal"/>
    <s v="ORI"/>
    <x v="0"/>
    <s v="AM"/>
    <x v="0"/>
    <x v="0"/>
    <x v="0"/>
    <x v="0"/>
    <x v="0"/>
    <x v="0"/>
    <x v="0"/>
    <x v="0"/>
    <x v="0"/>
    <x v="0"/>
    <x v="0"/>
    <s v="Assembleia Municipal"/>
    <x v="0"/>
    <x v="0"/>
    <x v="0"/>
    <x v="0"/>
    <x v="0"/>
    <x v="0"/>
    <x v="0"/>
    <x v="0"/>
    <x v="0"/>
    <x v="0"/>
    <x v="1"/>
    <x v="0"/>
    <s v="Pagamento de salário referente a 05-2024"/>
  </r>
  <r>
    <x v="0"/>
    <n v="0"/>
    <n v="0"/>
    <n v="0"/>
    <n v="4999"/>
    <x v="5492"/>
    <x v="0"/>
    <x v="0"/>
    <x v="0"/>
    <s v="03.16.01"/>
    <x v="38"/>
    <x v="0"/>
    <x v="0"/>
    <s v="Assembleia Municipal"/>
    <s v="03.16.01"/>
    <s v="Assembleia Municipal"/>
    <s v="03.16.01"/>
    <x v="49"/>
    <x v="0"/>
    <x v="0"/>
    <x v="0"/>
    <x v="1"/>
    <x v="0"/>
    <x v="0"/>
    <x v="0"/>
    <x v="3"/>
    <s v="2024-05-21"/>
    <x v="1"/>
    <n v="4999"/>
    <x v="0"/>
    <m/>
    <x v="0"/>
    <m/>
    <x v="2"/>
    <n v="100474696"/>
    <x v="0"/>
    <x v="1"/>
    <s v="Assembleia Municipal"/>
    <s v="ORI"/>
    <x v="0"/>
    <s v="AM"/>
    <x v="0"/>
    <x v="0"/>
    <x v="0"/>
    <x v="0"/>
    <x v="0"/>
    <x v="0"/>
    <x v="0"/>
    <x v="0"/>
    <x v="0"/>
    <x v="0"/>
    <x v="0"/>
    <s v="Assembleia Municipal"/>
    <x v="0"/>
    <x v="0"/>
    <x v="0"/>
    <x v="0"/>
    <x v="0"/>
    <x v="0"/>
    <x v="0"/>
    <x v="0"/>
    <x v="0"/>
    <x v="0"/>
    <x v="1"/>
    <x v="0"/>
    <s v="Pagamento de salário referente a 05-2024"/>
  </r>
  <r>
    <x v="0"/>
    <n v="0"/>
    <n v="0"/>
    <n v="0"/>
    <n v="24"/>
    <x v="5492"/>
    <x v="0"/>
    <x v="0"/>
    <x v="0"/>
    <s v="03.16.01"/>
    <x v="38"/>
    <x v="0"/>
    <x v="0"/>
    <s v="Assembleia Municipal"/>
    <s v="03.16.01"/>
    <s v="Assembleia Municipal"/>
    <s v="03.16.01"/>
    <x v="31"/>
    <x v="0"/>
    <x v="0"/>
    <x v="1"/>
    <x v="0"/>
    <x v="0"/>
    <x v="0"/>
    <x v="0"/>
    <x v="3"/>
    <s v="2024-05-21"/>
    <x v="1"/>
    <n v="24"/>
    <x v="0"/>
    <m/>
    <x v="0"/>
    <m/>
    <x v="54"/>
    <n v="100477977"/>
    <x v="0"/>
    <x v="8"/>
    <s v="Assembleia Municipal"/>
    <s v="ORI"/>
    <x v="0"/>
    <s v="AM"/>
    <x v="0"/>
    <x v="0"/>
    <x v="0"/>
    <x v="0"/>
    <x v="0"/>
    <x v="0"/>
    <x v="0"/>
    <x v="0"/>
    <x v="0"/>
    <x v="0"/>
    <x v="0"/>
    <s v="Assembleia Municipal"/>
    <x v="0"/>
    <x v="0"/>
    <x v="0"/>
    <x v="0"/>
    <x v="0"/>
    <x v="0"/>
    <x v="0"/>
    <x v="0"/>
    <x v="0"/>
    <x v="0"/>
    <x v="8"/>
    <x v="0"/>
    <s v="Pagamento de salário referente a 05-2024"/>
  </r>
  <r>
    <x v="0"/>
    <n v="0"/>
    <n v="0"/>
    <n v="0"/>
    <n v="776"/>
    <x v="5492"/>
    <x v="0"/>
    <x v="0"/>
    <x v="0"/>
    <s v="03.16.01"/>
    <x v="38"/>
    <x v="0"/>
    <x v="0"/>
    <s v="Assembleia Municipal"/>
    <s v="03.16.01"/>
    <s v="Assembleia Municipal"/>
    <s v="03.16.01"/>
    <x v="49"/>
    <x v="0"/>
    <x v="0"/>
    <x v="0"/>
    <x v="1"/>
    <x v="0"/>
    <x v="0"/>
    <x v="0"/>
    <x v="3"/>
    <s v="2024-05-21"/>
    <x v="1"/>
    <n v="776"/>
    <x v="0"/>
    <m/>
    <x v="0"/>
    <m/>
    <x v="54"/>
    <n v="100477977"/>
    <x v="0"/>
    <x v="8"/>
    <s v="Assembleia Municipal"/>
    <s v="ORI"/>
    <x v="0"/>
    <s v="AM"/>
    <x v="0"/>
    <x v="0"/>
    <x v="0"/>
    <x v="0"/>
    <x v="0"/>
    <x v="0"/>
    <x v="0"/>
    <x v="0"/>
    <x v="0"/>
    <x v="0"/>
    <x v="0"/>
    <s v="Assembleia Municipal"/>
    <x v="0"/>
    <x v="0"/>
    <x v="0"/>
    <x v="0"/>
    <x v="0"/>
    <x v="0"/>
    <x v="0"/>
    <x v="0"/>
    <x v="0"/>
    <x v="0"/>
    <x v="8"/>
    <x v="0"/>
    <s v="Pagamento de salário referente a 05-2024"/>
  </r>
  <r>
    <x v="0"/>
    <n v="0"/>
    <n v="0"/>
    <n v="0"/>
    <n v="3218"/>
    <x v="5492"/>
    <x v="0"/>
    <x v="0"/>
    <x v="0"/>
    <s v="03.16.01"/>
    <x v="38"/>
    <x v="0"/>
    <x v="0"/>
    <s v="Assembleia Municipal"/>
    <s v="03.16.01"/>
    <s v="Assembleia Municipal"/>
    <s v="03.16.01"/>
    <x v="31"/>
    <x v="0"/>
    <x v="0"/>
    <x v="1"/>
    <x v="0"/>
    <x v="0"/>
    <x v="0"/>
    <x v="0"/>
    <x v="3"/>
    <s v="2024-05-21"/>
    <x v="1"/>
    <n v="3218"/>
    <x v="0"/>
    <m/>
    <x v="0"/>
    <m/>
    <x v="9"/>
    <n v="100474693"/>
    <x v="0"/>
    <x v="0"/>
    <s v="Assembleia Municipal"/>
    <s v="ORI"/>
    <x v="0"/>
    <s v="AM"/>
    <x v="0"/>
    <x v="0"/>
    <x v="0"/>
    <x v="0"/>
    <x v="0"/>
    <x v="0"/>
    <x v="0"/>
    <x v="0"/>
    <x v="0"/>
    <x v="0"/>
    <x v="0"/>
    <s v="Assembleia Municipal"/>
    <x v="0"/>
    <x v="0"/>
    <x v="0"/>
    <x v="0"/>
    <x v="0"/>
    <x v="0"/>
    <x v="0"/>
    <x v="0"/>
    <x v="0"/>
    <x v="0"/>
    <x v="0"/>
    <x v="0"/>
    <s v="Pagamento de salário referente a 05-2024"/>
  </r>
  <r>
    <x v="0"/>
    <n v="0"/>
    <n v="0"/>
    <n v="0"/>
    <n v="101665"/>
    <x v="5492"/>
    <x v="0"/>
    <x v="0"/>
    <x v="0"/>
    <s v="03.16.01"/>
    <x v="38"/>
    <x v="0"/>
    <x v="0"/>
    <s v="Assembleia Municipal"/>
    <s v="03.16.01"/>
    <s v="Assembleia Municipal"/>
    <s v="03.16.01"/>
    <x v="49"/>
    <x v="0"/>
    <x v="0"/>
    <x v="0"/>
    <x v="1"/>
    <x v="0"/>
    <x v="0"/>
    <x v="0"/>
    <x v="3"/>
    <s v="2024-05-21"/>
    <x v="1"/>
    <n v="101665"/>
    <x v="0"/>
    <m/>
    <x v="0"/>
    <m/>
    <x v="9"/>
    <n v="100474693"/>
    <x v="0"/>
    <x v="0"/>
    <s v="Assembleia Municipal"/>
    <s v="ORI"/>
    <x v="0"/>
    <s v="AM"/>
    <x v="0"/>
    <x v="0"/>
    <x v="0"/>
    <x v="0"/>
    <x v="0"/>
    <x v="0"/>
    <x v="0"/>
    <x v="0"/>
    <x v="0"/>
    <x v="0"/>
    <x v="0"/>
    <s v="Assembleia Municipal"/>
    <x v="0"/>
    <x v="0"/>
    <x v="0"/>
    <x v="0"/>
    <x v="0"/>
    <x v="0"/>
    <x v="0"/>
    <x v="0"/>
    <x v="0"/>
    <x v="0"/>
    <x v="0"/>
    <x v="0"/>
    <s v="Pagamento de salário referente a 05-2024"/>
  </r>
  <r>
    <x v="0"/>
    <n v="0"/>
    <n v="0"/>
    <n v="0"/>
    <n v="721"/>
    <x v="5493"/>
    <x v="0"/>
    <x v="0"/>
    <x v="0"/>
    <s v="03.16.11"/>
    <x v="27"/>
    <x v="0"/>
    <x v="0"/>
    <s v="Direcção de Obras"/>
    <s v="03.16.11"/>
    <s v="Direcção de Obras"/>
    <s v="03.16.11"/>
    <x v="31"/>
    <x v="0"/>
    <x v="0"/>
    <x v="1"/>
    <x v="0"/>
    <x v="0"/>
    <x v="0"/>
    <x v="0"/>
    <x v="3"/>
    <s v="2024-05-21"/>
    <x v="1"/>
    <n v="721"/>
    <x v="0"/>
    <m/>
    <x v="0"/>
    <m/>
    <x v="2"/>
    <n v="100474696"/>
    <x v="0"/>
    <x v="1"/>
    <s v="Direcção de Obras"/>
    <s v="ORI"/>
    <x v="0"/>
    <m/>
    <x v="0"/>
    <x v="0"/>
    <x v="0"/>
    <x v="0"/>
    <x v="0"/>
    <x v="0"/>
    <x v="0"/>
    <x v="0"/>
    <x v="0"/>
    <x v="0"/>
    <x v="0"/>
    <s v="Direcção de Obras"/>
    <x v="0"/>
    <x v="0"/>
    <x v="0"/>
    <x v="0"/>
    <x v="0"/>
    <x v="0"/>
    <x v="0"/>
    <x v="0"/>
    <x v="0"/>
    <x v="0"/>
    <x v="1"/>
    <x v="0"/>
    <s v="Pagamento de salário referente a 05-2024"/>
  </r>
  <r>
    <x v="0"/>
    <n v="0"/>
    <n v="0"/>
    <n v="0"/>
    <n v="23"/>
    <x v="5493"/>
    <x v="0"/>
    <x v="0"/>
    <x v="0"/>
    <s v="03.16.11"/>
    <x v="27"/>
    <x v="0"/>
    <x v="0"/>
    <s v="Direcção de Obras"/>
    <s v="03.16.11"/>
    <s v="Direcção de Obras"/>
    <s v="03.16.11"/>
    <x v="29"/>
    <x v="0"/>
    <x v="0"/>
    <x v="0"/>
    <x v="0"/>
    <x v="0"/>
    <x v="0"/>
    <x v="0"/>
    <x v="3"/>
    <s v="2024-05-21"/>
    <x v="1"/>
    <n v="23"/>
    <x v="0"/>
    <m/>
    <x v="0"/>
    <m/>
    <x v="2"/>
    <n v="100474696"/>
    <x v="0"/>
    <x v="1"/>
    <s v="Direcção de Obras"/>
    <s v="ORI"/>
    <x v="0"/>
    <m/>
    <x v="0"/>
    <x v="0"/>
    <x v="0"/>
    <x v="0"/>
    <x v="0"/>
    <x v="0"/>
    <x v="0"/>
    <x v="0"/>
    <x v="0"/>
    <x v="0"/>
    <x v="0"/>
    <s v="Direcção de Obras"/>
    <x v="0"/>
    <x v="0"/>
    <x v="0"/>
    <x v="0"/>
    <x v="0"/>
    <x v="0"/>
    <x v="0"/>
    <x v="0"/>
    <x v="0"/>
    <x v="0"/>
    <x v="1"/>
    <x v="0"/>
    <s v="Pagamento de salário referente a 05-2024"/>
  </r>
  <r>
    <x v="0"/>
    <n v="0"/>
    <n v="0"/>
    <n v="0"/>
    <n v="3154"/>
    <x v="5493"/>
    <x v="0"/>
    <x v="0"/>
    <x v="0"/>
    <s v="03.16.11"/>
    <x v="27"/>
    <x v="0"/>
    <x v="0"/>
    <s v="Direcção de Obras"/>
    <s v="03.16.11"/>
    <s v="Direcção de Obras"/>
    <s v="03.16.11"/>
    <x v="28"/>
    <x v="0"/>
    <x v="0"/>
    <x v="0"/>
    <x v="0"/>
    <x v="0"/>
    <x v="0"/>
    <x v="0"/>
    <x v="3"/>
    <s v="2024-05-21"/>
    <x v="1"/>
    <n v="3154"/>
    <x v="0"/>
    <m/>
    <x v="0"/>
    <m/>
    <x v="2"/>
    <n v="100474696"/>
    <x v="0"/>
    <x v="1"/>
    <s v="Direcção de Obras"/>
    <s v="ORI"/>
    <x v="0"/>
    <m/>
    <x v="0"/>
    <x v="0"/>
    <x v="0"/>
    <x v="0"/>
    <x v="0"/>
    <x v="0"/>
    <x v="0"/>
    <x v="0"/>
    <x v="0"/>
    <x v="0"/>
    <x v="0"/>
    <s v="Direcção de Obras"/>
    <x v="0"/>
    <x v="0"/>
    <x v="0"/>
    <x v="0"/>
    <x v="0"/>
    <x v="0"/>
    <x v="0"/>
    <x v="0"/>
    <x v="0"/>
    <x v="0"/>
    <x v="1"/>
    <x v="0"/>
    <s v="Pagamento de salário referente a 05-2024"/>
  </r>
  <r>
    <x v="0"/>
    <n v="0"/>
    <n v="0"/>
    <n v="0"/>
    <n v="16910"/>
    <x v="5493"/>
    <x v="0"/>
    <x v="0"/>
    <x v="0"/>
    <s v="03.16.11"/>
    <x v="27"/>
    <x v="0"/>
    <x v="0"/>
    <s v="Direcção de Obras"/>
    <s v="03.16.11"/>
    <s v="Direcção de Obras"/>
    <s v="03.16.11"/>
    <x v="30"/>
    <x v="0"/>
    <x v="0"/>
    <x v="0"/>
    <x v="1"/>
    <x v="0"/>
    <x v="0"/>
    <x v="0"/>
    <x v="3"/>
    <s v="2024-05-21"/>
    <x v="1"/>
    <n v="16910"/>
    <x v="0"/>
    <m/>
    <x v="0"/>
    <m/>
    <x v="2"/>
    <n v="100474696"/>
    <x v="0"/>
    <x v="1"/>
    <s v="Direcção de Obras"/>
    <s v="ORI"/>
    <x v="0"/>
    <m/>
    <x v="0"/>
    <x v="0"/>
    <x v="0"/>
    <x v="0"/>
    <x v="0"/>
    <x v="0"/>
    <x v="0"/>
    <x v="0"/>
    <x v="0"/>
    <x v="0"/>
    <x v="0"/>
    <s v="Direcção de Obras"/>
    <x v="0"/>
    <x v="0"/>
    <x v="0"/>
    <x v="0"/>
    <x v="0"/>
    <x v="0"/>
    <x v="0"/>
    <x v="0"/>
    <x v="0"/>
    <x v="0"/>
    <x v="1"/>
    <x v="0"/>
    <s v="Pagamento de salário referente a 05-2024"/>
  </r>
  <r>
    <x v="0"/>
    <n v="0"/>
    <n v="0"/>
    <n v="0"/>
    <n v="19718"/>
    <x v="5493"/>
    <x v="0"/>
    <x v="0"/>
    <x v="0"/>
    <s v="03.16.11"/>
    <x v="27"/>
    <x v="0"/>
    <x v="0"/>
    <s v="Direcção de Obras"/>
    <s v="03.16.11"/>
    <s v="Direcção de Obras"/>
    <s v="03.16.11"/>
    <x v="48"/>
    <x v="0"/>
    <x v="0"/>
    <x v="0"/>
    <x v="1"/>
    <x v="0"/>
    <x v="0"/>
    <x v="0"/>
    <x v="3"/>
    <s v="2024-05-21"/>
    <x v="1"/>
    <n v="19718"/>
    <x v="0"/>
    <m/>
    <x v="0"/>
    <m/>
    <x v="2"/>
    <n v="100474696"/>
    <x v="0"/>
    <x v="1"/>
    <s v="Direcção de Obras"/>
    <s v="ORI"/>
    <x v="0"/>
    <m/>
    <x v="0"/>
    <x v="0"/>
    <x v="0"/>
    <x v="0"/>
    <x v="0"/>
    <x v="0"/>
    <x v="0"/>
    <x v="0"/>
    <x v="0"/>
    <x v="0"/>
    <x v="0"/>
    <s v="Direcção de Obras"/>
    <x v="0"/>
    <x v="0"/>
    <x v="0"/>
    <x v="0"/>
    <x v="0"/>
    <x v="0"/>
    <x v="0"/>
    <x v="0"/>
    <x v="0"/>
    <x v="0"/>
    <x v="1"/>
    <x v="0"/>
    <s v="Pagamento de salário referente a 05-2024"/>
  </r>
  <r>
    <x v="0"/>
    <n v="0"/>
    <n v="0"/>
    <n v="0"/>
    <n v="7213"/>
    <x v="5493"/>
    <x v="0"/>
    <x v="0"/>
    <x v="0"/>
    <s v="03.16.11"/>
    <x v="27"/>
    <x v="0"/>
    <x v="0"/>
    <s v="Direcção de Obras"/>
    <s v="03.16.11"/>
    <s v="Direcção de Obras"/>
    <s v="03.16.11"/>
    <x v="49"/>
    <x v="0"/>
    <x v="0"/>
    <x v="0"/>
    <x v="1"/>
    <x v="0"/>
    <x v="0"/>
    <x v="0"/>
    <x v="3"/>
    <s v="2024-05-21"/>
    <x v="1"/>
    <n v="7213"/>
    <x v="0"/>
    <m/>
    <x v="0"/>
    <m/>
    <x v="2"/>
    <n v="100474696"/>
    <x v="0"/>
    <x v="1"/>
    <s v="Direcção de Obras"/>
    <s v="ORI"/>
    <x v="0"/>
    <m/>
    <x v="0"/>
    <x v="0"/>
    <x v="0"/>
    <x v="0"/>
    <x v="0"/>
    <x v="0"/>
    <x v="0"/>
    <x v="0"/>
    <x v="0"/>
    <x v="0"/>
    <x v="0"/>
    <s v="Direcção de Obras"/>
    <x v="0"/>
    <x v="0"/>
    <x v="0"/>
    <x v="0"/>
    <x v="0"/>
    <x v="0"/>
    <x v="0"/>
    <x v="0"/>
    <x v="0"/>
    <x v="0"/>
    <x v="1"/>
    <x v="0"/>
    <s v="Pagamento de salário referente a 05-2024"/>
  </r>
  <r>
    <x v="0"/>
    <n v="0"/>
    <n v="0"/>
    <n v="0"/>
    <n v="135"/>
    <x v="5493"/>
    <x v="0"/>
    <x v="0"/>
    <x v="0"/>
    <s v="03.16.11"/>
    <x v="27"/>
    <x v="0"/>
    <x v="0"/>
    <s v="Direcção de Obras"/>
    <s v="03.16.11"/>
    <s v="Direcção de Obras"/>
    <s v="03.16.11"/>
    <x v="31"/>
    <x v="0"/>
    <x v="0"/>
    <x v="1"/>
    <x v="0"/>
    <x v="0"/>
    <x v="0"/>
    <x v="0"/>
    <x v="3"/>
    <s v="2024-05-21"/>
    <x v="1"/>
    <n v="135"/>
    <x v="0"/>
    <m/>
    <x v="0"/>
    <m/>
    <x v="67"/>
    <n v="100474708"/>
    <x v="0"/>
    <x v="7"/>
    <s v="Direcção de Obras"/>
    <s v="ORI"/>
    <x v="0"/>
    <m/>
    <x v="0"/>
    <x v="0"/>
    <x v="0"/>
    <x v="0"/>
    <x v="0"/>
    <x v="0"/>
    <x v="0"/>
    <x v="0"/>
    <x v="0"/>
    <x v="0"/>
    <x v="0"/>
    <s v="Direcção de Obras"/>
    <x v="0"/>
    <x v="0"/>
    <x v="0"/>
    <x v="0"/>
    <x v="0"/>
    <x v="0"/>
    <x v="0"/>
    <x v="0"/>
    <x v="0"/>
    <x v="0"/>
    <x v="7"/>
    <x v="0"/>
    <s v="Pagamento de salário referente a 05-2024"/>
  </r>
  <r>
    <x v="0"/>
    <n v="0"/>
    <n v="0"/>
    <n v="0"/>
    <n v="4"/>
    <x v="5493"/>
    <x v="0"/>
    <x v="0"/>
    <x v="0"/>
    <s v="03.16.11"/>
    <x v="27"/>
    <x v="0"/>
    <x v="0"/>
    <s v="Direcção de Obras"/>
    <s v="03.16.11"/>
    <s v="Direcção de Obras"/>
    <s v="03.16.11"/>
    <x v="29"/>
    <x v="0"/>
    <x v="0"/>
    <x v="0"/>
    <x v="0"/>
    <x v="0"/>
    <x v="0"/>
    <x v="0"/>
    <x v="3"/>
    <s v="2024-05-21"/>
    <x v="1"/>
    <n v="4"/>
    <x v="0"/>
    <m/>
    <x v="0"/>
    <m/>
    <x v="67"/>
    <n v="100474708"/>
    <x v="0"/>
    <x v="7"/>
    <s v="Direcção de Obras"/>
    <s v="ORI"/>
    <x v="0"/>
    <m/>
    <x v="0"/>
    <x v="0"/>
    <x v="0"/>
    <x v="0"/>
    <x v="0"/>
    <x v="0"/>
    <x v="0"/>
    <x v="0"/>
    <x v="0"/>
    <x v="0"/>
    <x v="0"/>
    <s v="Direcção de Obras"/>
    <x v="0"/>
    <x v="0"/>
    <x v="0"/>
    <x v="0"/>
    <x v="0"/>
    <x v="0"/>
    <x v="0"/>
    <x v="0"/>
    <x v="0"/>
    <x v="0"/>
    <x v="7"/>
    <x v="0"/>
    <s v="Pagamento de salário referente a 05-2024"/>
  </r>
  <r>
    <x v="0"/>
    <n v="0"/>
    <n v="0"/>
    <n v="0"/>
    <n v="594"/>
    <x v="5493"/>
    <x v="0"/>
    <x v="0"/>
    <x v="0"/>
    <s v="03.16.11"/>
    <x v="27"/>
    <x v="0"/>
    <x v="0"/>
    <s v="Direcção de Obras"/>
    <s v="03.16.11"/>
    <s v="Direcção de Obras"/>
    <s v="03.16.11"/>
    <x v="28"/>
    <x v="0"/>
    <x v="0"/>
    <x v="0"/>
    <x v="0"/>
    <x v="0"/>
    <x v="0"/>
    <x v="0"/>
    <x v="3"/>
    <s v="2024-05-21"/>
    <x v="1"/>
    <n v="594"/>
    <x v="0"/>
    <m/>
    <x v="0"/>
    <m/>
    <x v="67"/>
    <n v="100474708"/>
    <x v="0"/>
    <x v="7"/>
    <s v="Direcção de Obras"/>
    <s v="ORI"/>
    <x v="0"/>
    <m/>
    <x v="0"/>
    <x v="0"/>
    <x v="0"/>
    <x v="0"/>
    <x v="0"/>
    <x v="0"/>
    <x v="0"/>
    <x v="0"/>
    <x v="0"/>
    <x v="0"/>
    <x v="0"/>
    <s v="Direcção de Obras"/>
    <x v="0"/>
    <x v="0"/>
    <x v="0"/>
    <x v="0"/>
    <x v="0"/>
    <x v="0"/>
    <x v="0"/>
    <x v="0"/>
    <x v="0"/>
    <x v="0"/>
    <x v="7"/>
    <x v="0"/>
    <s v="Pagamento de salário referente a 05-2024"/>
  </r>
  <r>
    <x v="0"/>
    <n v="0"/>
    <n v="0"/>
    <n v="0"/>
    <n v="3187"/>
    <x v="5493"/>
    <x v="0"/>
    <x v="0"/>
    <x v="0"/>
    <s v="03.16.11"/>
    <x v="27"/>
    <x v="0"/>
    <x v="0"/>
    <s v="Direcção de Obras"/>
    <s v="03.16.11"/>
    <s v="Direcção de Obras"/>
    <s v="03.16.11"/>
    <x v="30"/>
    <x v="0"/>
    <x v="0"/>
    <x v="0"/>
    <x v="1"/>
    <x v="0"/>
    <x v="0"/>
    <x v="0"/>
    <x v="3"/>
    <s v="2024-05-21"/>
    <x v="1"/>
    <n v="3187"/>
    <x v="0"/>
    <m/>
    <x v="0"/>
    <m/>
    <x v="67"/>
    <n v="100474708"/>
    <x v="0"/>
    <x v="7"/>
    <s v="Direcção de Obras"/>
    <s v="ORI"/>
    <x v="0"/>
    <m/>
    <x v="0"/>
    <x v="0"/>
    <x v="0"/>
    <x v="0"/>
    <x v="0"/>
    <x v="0"/>
    <x v="0"/>
    <x v="0"/>
    <x v="0"/>
    <x v="0"/>
    <x v="0"/>
    <s v="Direcção de Obras"/>
    <x v="0"/>
    <x v="0"/>
    <x v="0"/>
    <x v="0"/>
    <x v="0"/>
    <x v="0"/>
    <x v="0"/>
    <x v="0"/>
    <x v="0"/>
    <x v="0"/>
    <x v="7"/>
    <x v="0"/>
    <s v="Pagamento de salário referente a 05-2024"/>
  </r>
  <r>
    <x v="0"/>
    <n v="0"/>
    <n v="0"/>
    <n v="0"/>
    <n v="3717"/>
    <x v="5493"/>
    <x v="0"/>
    <x v="0"/>
    <x v="0"/>
    <s v="03.16.11"/>
    <x v="27"/>
    <x v="0"/>
    <x v="0"/>
    <s v="Direcção de Obras"/>
    <s v="03.16.11"/>
    <s v="Direcção de Obras"/>
    <s v="03.16.11"/>
    <x v="48"/>
    <x v="0"/>
    <x v="0"/>
    <x v="0"/>
    <x v="1"/>
    <x v="0"/>
    <x v="0"/>
    <x v="0"/>
    <x v="3"/>
    <s v="2024-05-21"/>
    <x v="1"/>
    <n v="3717"/>
    <x v="0"/>
    <m/>
    <x v="0"/>
    <m/>
    <x v="67"/>
    <n v="100474708"/>
    <x v="0"/>
    <x v="7"/>
    <s v="Direcção de Obras"/>
    <s v="ORI"/>
    <x v="0"/>
    <m/>
    <x v="0"/>
    <x v="0"/>
    <x v="0"/>
    <x v="0"/>
    <x v="0"/>
    <x v="0"/>
    <x v="0"/>
    <x v="0"/>
    <x v="0"/>
    <x v="0"/>
    <x v="0"/>
    <s v="Direcção de Obras"/>
    <x v="0"/>
    <x v="0"/>
    <x v="0"/>
    <x v="0"/>
    <x v="0"/>
    <x v="0"/>
    <x v="0"/>
    <x v="0"/>
    <x v="0"/>
    <x v="0"/>
    <x v="7"/>
    <x v="0"/>
    <s v="Pagamento de salário referente a 05-2024"/>
  </r>
  <r>
    <x v="0"/>
    <n v="0"/>
    <n v="0"/>
    <n v="0"/>
    <n v="1363"/>
    <x v="5493"/>
    <x v="0"/>
    <x v="0"/>
    <x v="0"/>
    <s v="03.16.11"/>
    <x v="27"/>
    <x v="0"/>
    <x v="0"/>
    <s v="Direcção de Obras"/>
    <s v="03.16.11"/>
    <s v="Direcção de Obras"/>
    <s v="03.16.11"/>
    <x v="49"/>
    <x v="0"/>
    <x v="0"/>
    <x v="0"/>
    <x v="1"/>
    <x v="0"/>
    <x v="0"/>
    <x v="0"/>
    <x v="3"/>
    <s v="2024-05-21"/>
    <x v="1"/>
    <n v="1363"/>
    <x v="0"/>
    <m/>
    <x v="0"/>
    <m/>
    <x v="67"/>
    <n v="100474708"/>
    <x v="0"/>
    <x v="7"/>
    <s v="Direcção de Obras"/>
    <s v="ORI"/>
    <x v="0"/>
    <m/>
    <x v="0"/>
    <x v="0"/>
    <x v="0"/>
    <x v="0"/>
    <x v="0"/>
    <x v="0"/>
    <x v="0"/>
    <x v="0"/>
    <x v="0"/>
    <x v="0"/>
    <x v="0"/>
    <s v="Direcção de Obras"/>
    <x v="0"/>
    <x v="0"/>
    <x v="0"/>
    <x v="0"/>
    <x v="0"/>
    <x v="0"/>
    <x v="0"/>
    <x v="0"/>
    <x v="0"/>
    <x v="0"/>
    <x v="7"/>
    <x v="0"/>
    <s v="Pagamento de salário referente a 05-2024"/>
  </r>
  <r>
    <x v="0"/>
    <n v="0"/>
    <n v="0"/>
    <n v="0"/>
    <n v="10436"/>
    <x v="5493"/>
    <x v="0"/>
    <x v="0"/>
    <x v="0"/>
    <s v="03.16.11"/>
    <x v="27"/>
    <x v="0"/>
    <x v="0"/>
    <s v="Direcção de Obras"/>
    <s v="03.16.11"/>
    <s v="Direcção de Obras"/>
    <s v="03.16.11"/>
    <x v="31"/>
    <x v="0"/>
    <x v="0"/>
    <x v="1"/>
    <x v="0"/>
    <x v="0"/>
    <x v="0"/>
    <x v="0"/>
    <x v="3"/>
    <s v="2024-05-21"/>
    <x v="1"/>
    <n v="10436"/>
    <x v="0"/>
    <m/>
    <x v="0"/>
    <m/>
    <x v="9"/>
    <n v="100474693"/>
    <x v="0"/>
    <x v="0"/>
    <s v="Direcção de Obras"/>
    <s v="ORI"/>
    <x v="0"/>
    <m/>
    <x v="0"/>
    <x v="0"/>
    <x v="0"/>
    <x v="0"/>
    <x v="0"/>
    <x v="0"/>
    <x v="0"/>
    <x v="0"/>
    <x v="0"/>
    <x v="0"/>
    <x v="0"/>
    <s v="Direcção de Obras"/>
    <x v="0"/>
    <x v="0"/>
    <x v="0"/>
    <x v="0"/>
    <x v="0"/>
    <x v="0"/>
    <x v="0"/>
    <x v="0"/>
    <x v="0"/>
    <x v="0"/>
    <x v="0"/>
    <x v="0"/>
    <s v="Pagamento de salário referente a 05-2024"/>
  </r>
  <r>
    <x v="0"/>
    <n v="0"/>
    <n v="0"/>
    <n v="0"/>
    <n v="343"/>
    <x v="5493"/>
    <x v="0"/>
    <x v="0"/>
    <x v="0"/>
    <s v="03.16.11"/>
    <x v="27"/>
    <x v="0"/>
    <x v="0"/>
    <s v="Direcção de Obras"/>
    <s v="03.16.11"/>
    <s v="Direcção de Obras"/>
    <s v="03.16.11"/>
    <x v="29"/>
    <x v="0"/>
    <x v="0"/>
    <x v="0"/>
    <x v="0"/>
    <x v="0"/>
    <x v="0"/>
    <x v="0"/>
    <x v="3"/>
    <s v="2024-05-21"/>
    <x v="1"/>
    <n v="343"/>
    <x v="0"/>
    <m/>
    <x v="0"/>
    <m/>
    <x v="9"/>
    <n v="100474693"/>
    <x v="0"/>
    <x v="0"/>
    <s v="Direcção de Obras"/>
    <s v="ORI"/>
    <x v="0"/>
    <m/>
    <x v="0"/>
    <x v="0"/>
    <x v="0"/>
    <x v="0"/>
    <x v="0"/>
    <x v="0"/>
    <x v="0"/>
    <x v="0"/>
    <x v="0"/>
    <x v="0"/>
    <x v="0"/>
    <s v="Direcção de Obras"/>
    <x v="0"/>
    <x v="0"/>
    <x v="0"/>
    <x v="0"/>
    <x v="0"/>
    <x v="0"/>
    <x v="0"/>
    <x v="0"/>
    <x v="0"/>
    <x v="0"/>
    <x v="0"/>
    <x v="0"/>
    <s v="Pagamento de salário referente a 05-2024"/>
  </r>
  <r>
    <x v="0"/>
    <n v="0"/>
    <n v="0"/>
    <n v="0"/>
    <n v="45632"/>
    <x v="5493"/>
    <x v="0"/>
    <x v="0"/>
    <x v="0"/>
    <s v="03.16.11"/>
    <x v="27"/>
    <x v="0"/>
    <x v="0"/>
    <s v="Direcção de Obras"/>
    <s v="03.16.11"/>
    <s v="Direcção de Obras"/>
    <s v="03.16.11"/>
    <x v="28"/>
    <x v="0"/>
    <x v="0"/>
    <x v="0"/>
    <x v="0"/>
    <x v="0"/>
    <x v="0"/>
    <x v="0"/>
    <x v="3"/>
    <s v="2024-05-21"/>
    <x v="1"/>
    <n v="45632"/>
    <x v="0"/>
    <m/>
    <x v="0"/>
    <m/>
    <x v="9"/>
    <n v="100474693"/>
    <x v="0"/>
    <x v="0"/>
    <s v="Direcção de Obras"/>
    <s v="ORI"/>
    <x v="0"/>
    <m/>
    <x v="0"/>
    <x v="0"/>
    <x v="0"/>
    <x v="0"/>
    <x v="0"/>
    <x v="0"/>
    <x v="0"/>
    <x v="0"/>
    <x v="0"/>
    <x v="0"/>
    <x v="0"/>
    <s v="Direcção de Obras"/>
    <x v="0"/>
    <x v="0"/>
    <x v="0"/>
    <x v="0"/>
    <x v="0"/>
    <x v="0"/>
    <x v="0"/>
    <x v="0"/>
    <x v="0"/>
    <x v="0"/>
    <x v="0"/>
    <x v="0"/>
    <s v="Pagamento de salário referente a 05-2024"/>
  </r>
  <r>
    <x v="0"/>
    <n v="0"/>
    <n v="0"/>
    <n v="0"/>
    <n v="244631"/>
    <x v="5493"/>
    <x v="0"/>
    <x v="0"/>
    <x v="0"/>
    <s v="03.16.11"/>
    <x v="27"/>
    <x v="0"/>
    <x v="0"/>
    <s v="Direcção de Obras"/>
    <s v="03.16.11"/>
    <s v="Direcção de Obras"/>
    <s v="03.16.11"/>
    <x v="30"/>
    <x v="0"/>
    <x v="0"/>
    <x v="0"/>
    <x v="1"/>
    <x v="0"/>
    <x v="0"/>
    <x v="0"/>
    <x v="3"/>
    <s v="2024-05-21"/>
    <x v="1"/>
    <n v="244631"/>
    <x v="0"/>
    <m/>
    <x v="0"/>
    <m/>
    <x v="9"/>
    <n v="100474693"/>
    <x v="0"/>
    <x v="0"/>
    <s v="Direcção de Obras"/>
    <s v="ORI"/>
    <x v="0"/>
    <m/>
    <x v="0"/>
    <x v="0"/>
    <x v="0"/>
    <x v="0"/>
    <x v="0"/>
    <x v="0"/>
    <x v="0"/>
    <x v="0"/>
    <x v="0"/>
    <x v="0"/>
    <x v="0"/>
    <s v="Direcção de Obras"/>
    <x v="0"/>
    <x v="0"/>
    <x v="0"/>
    <x v="0"/>
    <x v="0"/>
    <x v="0"/>
    <x v="0"/>
    <x v="0"/>
    <x v="0"/>
    <x v="0"/>
    <x v="0"/>
    <x v="0"/>
    <s v="Pagamento de salário referente a 05-2024"/>
  </r>
  <r>
    <x v="0"/>
    <n v="0"/>
    <n v="0"/>
    <n v="0"/>
    <n v="285256"/>
    <x v="5493"/>
    <x v="0"/>
    <x v="0"/>
    <x v="0"/>
    <s v="03.16.11"/>
    <x v="27"/>
    <x v="0"/>
    <x v="0"/>
    <s v="Direcção de Obras"/>
    <s v="03.16.11"/>
    <s v="Direcção de Obras"/>
    <s v="03.16.11"/>
    <x v="48"/>
    <x v="0"/>
    <x v="0"/>
    <x v="0"/>
    <x v="1"/>
    <x v="0"/>
    <x v="0"/>
    <x v="0"/>
    <x v="3"/>
    <s v="2024-05-21"/>
    <x v="1"/>
    <n v="285256"/>
    <x v="0"/>
    <m/>
    <x v="0"/>
    <m/>
    <x v="9"/>
    <n v="100474693"/>
    <x v="0"/>
    <x v="0"/>
    <s v="Direcção de Obras"/>
    <s v="ORI"/>
    <x v="0"/>
    <m/>
    <x v="0"/>
    <x v="0"/>
    <x v="0"/>
    <x v="0"/>
    <x v="0"/>
    <x v="0"/>
    <x v="0"/>
    <x v="0"/>
    <x v="0"/>
    <x v="0"/>
    <x v="0"/>
    <s v="Direcção de Obras"/>
    <x v="0"/>
    <x v="0"/>
    <x v="0"/>
    <x v="0"/>
    <x v="0"/>
    <x v="0"/>
    <x v="0"/>
    <x v="0"/>
    <x v="0"/>
    <x v="0"/>
    <x v="0"/>
    <x v="0"/>
    <s v="Pagamento de salário referente a 05-2024"/>
  </r>
  <r>
    <x v="0"/>
    <n v="0"/>
    <n v="0"/>
    <n v="0"/>
    <n v="104317"/>
    <x v="5493"/>
    <x v="0"/>
    <x v="0"/>
    <x v="0"/>
    <s v="03.16.11"/>
    <x v="27"/>
    <x v="0"/>
    <x v="0"/>
    <s v="Direcção de Obras"/>
    <s v="03.16.11"/>
    <s v="Direcção de Obras"/>
    <s v="03.16.11"/>
    <x v="49"/>
    <x v="0"/>
    <x v="0"/>
    <x v="0"/>
    <x v="1"/>
    <x v="0"/>
    <x v="0"/>
    <x v="0"/>
    <x v="3"/>
    <s v="2024-05-21"/>
    <x v="1"/>
    <n v="104317"/>
    <x v="0"/>
    <m/>
    <x v="0"/>
    <m/>
    <x v="9"/>
    <n v="100474693"/>
    <x v="0"/>
    <x v="0"/>
    <s v="Direcção de Obras"/>
    <s v="ORI"/>
    <x v="0"/>
    <m/>
    <x v="0"/>
    <x v="0"/>
    <x v="0"/>
    <x v="0"/>
    <x v="0"/>
    <x v="0"/>
    <x v="0"/>
    <x v="0"/>
    <x v="0"/>
    <x v="0"/>
    <x v="0"/>
    <s v="Direcção de Obras"/>
    <x v="0"/>
    <x v="0"/>
    <x v="0"/>
    <x v="0"/>
    <x v="0"/>
    <x v="0"/>
    <x v="0"/>
    <x v="0"/>
    <x v="0"/>
    <x v="0"/>
    <x v="0"/>
    <x v="0"/>
    <s v="Pagamento de salário referente a 05-2024"/>
  </r>
  <r>
    <x v="0"/>
    <n v="0"/>
    <n v="0"/>
    <n v="0"/>
    <n v="10834"/>
    <x v="5494"/>
    <x v="0"/>
    <x v="0"/>
    <x v="0"/>
    <s v="03.16.13"/>
    <x v="41"/>
    <x v="0"/>
    <x v="0"/>
    <s v="Unidade Gestão de Aquisições"/>
    <s v="03.16.13"/>
    <s v="Unidade Gestão de Aquisições"/>
    <s v="03.16.13"/>
    <x v="30"/>
    <x v="0"/>
    <x v="0"/>
    <x v="0"/>
    <x v="1"/>
    <x v="0"/>
    <x v="0"/>
    <x v="0"/>
    <x v="3"/>
    <s v="2024-05-21"/>
    <x v="1"/>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05-2024"/>
  </r>
  <r>
    <x v="0"/>
    <n v="0"/>
    <n v="0"/>
    <n v="0"/>
    <n v="83615"/>
    <x v="5494"/>
    <x v="0"/>
    <x v="0"/>
    <x v="0"/>
    <s v="03.16.13"/>
    <x v="41"/>
    <x v="0"/>
    <x v="0"/>
    <s v="Unidade Gestão de Aquisições"/>
    <s v="03.16.13"/>
    <s v="Unidade Gestão de Aquisições"/>
    <s v="03.16.13"/>
    <x v="30"/>
    <x v="0"/>
    <x v="0"/>
    <x v="0"/>
    <x v="1"/>
    <x v="0"/>
    <x v="0"/>
    <x v="0"/>
    <x v="3"/>
    <s v="2024-05-21"/>
    <x v="1"/>
    <n v="83615"/>
    <x v="0"/>
    <m/>
    <x v="0"/>
    <m/>
    <x v="9"/>
    <n v="100474693"/>
    <x v="0"/>
    <x v="0"/>
    <s v="Unidade Gestão de Aquisições"/>
    <s v="ORI"/>
    <x v="0"/>
    <s v="UGA"/>
    <x v="0"/>
    <x v="0"/>
    <x v="0"/>
    <x v="0"/>
    <x v="0"/>
    <x v="0"/>
    <x v="0"/>
    <x v="0"/>
    <x v="0"/>
    <x v="0"/>
    <x v="0"/>
    <s v="Unidade Gestão de Aquisições"/>
    <x v="0"/>
    <x v="0"/>
    <x v="0"/>
    <x v="0"/>
    <x v="0"/>
    <x v="0"/>
    <x v="0"/>
    <x v="0"/>
    <x v="0"/>
    <x v="0"/>
    <x v="0"/>
    <x v="0"/>
    <s v="Pagamento de salário referente a 05-2024"/>
  </r>
  <r>
    <x v="1"/>
    <n v="0"/>
    <n v="0"/>
    <n v="0"/>
    <n v="200000"/>
    <x v="5495"/>
    <x v="0"/>
    <x v="0"/>
    <x v="0"/>
    <s v="01.25.02.17"/>
    <x v="30"/>
    <x v="3"/>
    <x v="3"/>
    <s v="desporto"/>
    <s v="01.25.02"/>
    <s v="desporto"/>
    <s v="01.25.02"/>
    <x v="1"/>
    <x v="0"/>
    <x v="0"/>
    <x v="0"/>
    <x v="0"/>
    <x v="1"/>
    <x v="1"/>
    <x v="0"/>
    <x v="4"/>
    <s v="2024-06-04"/>
    <x v="1"/>
    <n v="200000"/>
    <x v="0"/>
    <m/>
    <x v="0"/>
    <m/>
    <x v="625"/>
    <n v="100477291"/>
    <x v="0"/>
    <x v="0"/>
    <s v="Construção e Reabilitação de Placas Desportivas"/>
    <s v="ORI"/>
    <x v="0"/>
    <m/>
    <x v="0"/>
    <x v="0"/>
    <x v="0"/>
    <x v="0"/>
    <x v="0"/>
    <x v="0"/>
    <x v="0"/>
    <x v="0"/>
    <x v="0"/>
    <x v="0"/>
    <x v="0"/>
    <s v="Construção e Reabilitação de Placas Desportivas"/>
    <x v="0"/>
    <x v="0"/>
    <x v="0"/>
    <x v="0"/>
    <x v="1"/>
    <x v="0"/>
    <x v="0"/>
    <x v="0"/>
    <x v="0"/>
    <x v="0"/>
    <x v="0"/>
    <x v="0"/>
    <s v=" Pagamento a favor da Empresa Electrotel, referente aquisição de serviço de iluminação do Polidesportivo Achada do Monte, conforme copia de contrato em anexo.  "/>
  </r>
  <r>
    <x v="1"/>
    <n v="0"/>
    <n v="0"/>
    <n v="0"/>
    <n v="136543"/>
    <x v="5496"/>
    <x v="0"/>
    <x v="0"/>
    <x v="0"/>
    <s v="01.27.07.07"/>
    <x v="45"/>
    <x v="1"/>
    <x v="1"/>
    <s v="Requalificação Urbana e Habitação 2"/>
    <s v="01.27.07"/>
    <s v="Requalificação Urbana e Habitação 2"/>
    <s v="01.27.07"/>
    <x v="1"/>
    <x v="0"/>
    <x v="0"/>
    <x v="0"/>
    <x v="0"/>
    <x v="1"/>
    <x v="1"/>
    <x v="0"/>
    <x v="9"/>
    <s v="2024-07-03"/>
    <x v="2"/>
    <n v="136543"/>
    <x v="0"/>
    <m/>
    <x v="0"/>
    <m/>
    <x v="1"/>
    <n v="100476920"/>
    <x v="0"/>
    <x v="0"/>
    <s v="Arrelvamento do campo de Achada Bolanha"/>
    <s v="ORI"/>
    <x v="0"/>
    <s v="ACAB"/>
    <x v="0"/>
    <x v="0"/>
    <x v="0"/>
    <x v="0"/>
    <x v="0"/>
    <x v="0"/>
    <x v="0"/>
    <x v="0"/>
    <x v="0"/>
    <x v="0"/>
    <x v="0"/>
    <s v="Arrelvamento do campo de Achada Bolanha"/>
    <x v="0"/>
    <x v="0"/>
    <x v="0"/>
    <x v="0"/>
    <x v="1"/>
    <x v="0"/>
    <x v="0"/>
    <x v="0"/>
    <x v="0"/>
    <x v="0"/>
    <x v="0"/>
    <x v="0"/>
    <s v="Pagamento referente a aquisição de combustíveis, destinados a viaturas afeto a obra de construção do campo de relvado sintético de Achada Bolanha, conforme anexo."/>
  </r>
  <r>
    <x v="0"/>
    <n v="0"/>
    <n v="0"/>
    <n v="0"/>
    <n v="3000"/>
    <x v="5497"/>
    <x v="0"/>
    <x v="0"/>
    <x v="0"/>
    <s v="01.25.05.12"/>
    <x v="10"/>
    <x v="3"/>
    <x v="3"/>
    <s v="Saúde"/>
    <s v="01.25.05"/>
    <s v="Saúde"/>
    <s v="01.25.05"/>
    <x v="7"/>
    <x v="0"/>
    <x v="4"/>
    <x v="4"/>
    <x v="0"/>
    <x v="1"/>
    <x v="0"/>
    <x v="0"/>
    <x v="8"/>
    <s v="2024-10-16"/>
    <x v="3"/>
    <n v="3000"/>
    <x v="0"/>
    <m/>
    <x v="0"/>
    <m/>
    <x v="626"/>
    <n v="100476275"/>
    <x v="0"/>
    <x v="0"/>
    <s v="Promoção e Inclusão Social"/>
    <s v="ORI"/>
    <x v="0"/>
    <m/>
    <x v="0"/>
    <x v="0"/>
    <x v="0"/>
    <x v="0"/>
    <x v="0"/>
    <x v="0"/>
    <x v="0"/>
    <x v="0"/>
    <x v="0"/>
    <x v="0"/>
    <x v="0"/>
    <s v="Promoção e Inclusão Social"/>
    <x v="0"/>
    <x v="0"/>
    <x v="0"/>
    <x v="0"/>
    <x v="1"/>
    <x v="0"/>
    <x v="0"/>
    <x v="0"/>
    <x v="0"/>
    <x v="0"/>
    <x v="0"/>
    <x v="0"/>
    <s v="Apoio social a favor do Sr. Antonina Lopes Pereira de Oliveira, para pagamento de transporte, conforme anexo."/>
  </r>
  <r>
    <x v="0"/>
    <n v="0"/>
    <n v="0"/>
    <n v="0"/>
    <n v="2000"/>
    <x v="5498"/>
    <x v="0"/>
    <x v="0"/>
    <x v="0"/>
    <s v="03.16.15"/>
    <x v="0"/>
    <x v="0"/>
    <x v="0"/>
    <s v="Direção Financeira"/>
    <s v="03.16.15"/>
    <s v="Direção Financeira"/>
    <s v="03.16.15"/>
    <x v="3"/>
    <x v="0"/>
    <x v="0"/>
    <x v="1"/>
    <x v="0"/>
    <x v="0"/>
    <x v="0"/>
    <x v="0"/>
    <x v="1"/>
    <s v="2024-03-21"/>
    <x v="0"/>
    <n v="2000"/>
    <x v="0"/>
    <m/>
    <x v="0"/>
    <m/>
    <x v="181"/>
    <n v="100479425"/>
    <x v="0"/>
    <x v="0"/>
    <s v="Direção Financeira"/>
    <s v="ORI"/>
    <x v="0"/>
    <m/>
    <x v="0"/>
    <x v="0"/>
    <x v="0"/>
    <x v="0"/>
    <x v="0"/>
    <x v="0"/>
    <x v="0"/>
    <x v="0"/>
    <x v="0"/>
    <x v="0"/>
    <x v="0"/>
    <s v="Direção Financeira"/>
    <x v="0"/>
    <x v="0"/>
    <x v="0"/>
    <x v="0"/>
    <x v="0"/>
    <x v="0"/>
    <x v="0"/>
    <x v="0"/>
    <x v="0"/>
    <x v="0"/>
    <x v="0"/>
    <x v="0"/>
    <s v="Ajuda de custo a favor de senhor Domingos Barros, pela sua deslocação a São Domingos nos dias 16 e 18 de março de 2024  em missão oficial de serviço, conforme anexo."/>
  </r>
  <r>
    <x v="0"/>
    <n v="0"/>
    <n v="0"/>
    <n v="0"/>
    <n v="700"/>
    <x v="5499"/>
    <x v="0"/>
    <x v="0"/>
    <x v="0"/>
    <s v="03.16.15"/>
    <x v="0"/>
    <x v="0"/>
    <x v="0"/>
    <s v="Direção Financeira"/>
    <s v="03.16.15"/>
    <s v="Direção Financeira"/>
    <s v="03.16.15"/>
    <x v="31"/>
    <x v="0"/>
    <x v="0"/>
    <x v="1"/>
    <x v="0"/>
    <x v="0"/>
    <x v="0"/>
    <x v="0"/>
    <x v="3"/>
    <s v="2024-05-16"/>
    <x v="1"/>
    <n v="700"/>
    <x v="0"/>
    <m/>
    <x v="0"/>
    <m/>
    <x v="21"/>
    <n v="100391960"/>
    <x v="0"/>
    <x v="0"/>
    <s v="Direção Financeira"/>
    <s v="ORI"/>
    <x v="0"/>
    <m/>
    <x v="0"/>
    <x v="0"/>
    <x v="0"/>
    <x v="0"/>
    <x v="0"/>
    <x v="0"/>
    <x v="0"/>
    <x v="0"/>
    <x v="0"/>
    <x v="0"/>
    <x v="0"/>
    <s v="Direção Financeira"/>
    <x v="0"/>
    <x v="0"/>
    <x v="0"/>
    <x v="0"/>
    <x v="0"/>
    <x v="0"/>
    <x v="0"/>
    <x v="0"/>
    <x v="0"/>
    <x v="0"/>
    <x v="0"/>
    <x v="0"/>
    <s v="Pagamento referente a recarga de tablet dos técnicos do terreno, conforme anexo."/>
  </r>
  <r>
    <x v="1"/>
    <n v="0"/>
    <n v="0"/>
    <n v="0"/>
    <n v="2687554"/>
    <x v="5500"/>
    <x v="0"/>
    <x v="1"/>
    <x v="0"/>
    <s v="03.03.10"/>
    <x v="8"/>
    <x v="0"/>
    <x v="4"/>
    <s v="Receitas Da Câmara"/>
    <s v="03.03.10"/>
    <s v="Receitas Da Câmara"/>
    <s v="03.03.10"/>
    <x v="56"/>
    <x v="0"/>
    <x v="6"/>
    <x v="10"/>
    <x v="0"/>
    <x v="0"/>
    <x v="2"/>
    <x v="0"/>
    <x v="5"/>
    <s v="2024-08-30"/>
    <x v="2"/>
    <n v="2687554"/>
    <x v="0"/>
    <m/>
    <x v="0"/>
    <m/>
    <x v="6"/>
    <n v="100474914"/>
    <x v="0"/>
    <x v="0"/>
    <s v="Receitas Da Câmara"/>
    <s v="EXT"/>
    <x v="0"/>
    <s v="RDC"/>
    <x v="0"/>
    <x v="0"/>
    <x v="0"/>
    <x v="0"/>
    <x v="0"/>
    <x v="0"/>
    <x v="0"/>
    <x v="0"/>
    <x v="0"/>
    <x v="0"/>
    <x v="0"/>
    <s v="Receitas Da Câmara"/>
    <x v="0"/>
    <x v="0"/>
    <x v="0"/>
    <x v="0"/>
    <x v="0"/>
    <x v="0"/>
    <x v="0"/>
    <x v="0"/>
    <x v="0"/>
    <x v="0"/>
    <x v="0"/>
    <x v="0"/>
    <s v="Restituição do IVA referente ao ano 2023, conforme anexo. "/>
  </r>
  <r>
    <x v="2"/>
    <n v="0"/>
    <n v="0"/>
    <n v="0"/>
    <n v="35000"/>
    <x v="5501"/>
    <x v="0"/>
    <x v="0"/>
    <x v="0"/>
    <s v="80.02.10.03"/>
    <x v="43"/>
    <x v="2"/>
    <x v="2"/>
    <s v="Outros"/>
    <s v="80.02.10"/>
    <s v="Outros"/>
    <s v="80.02.10"/>
    <x v="63"/>
    <x v="0"/>
    <x v="5"/>
    <x v="13"/>
    <x v="1"/>
    <x v="2"/>
    <x v="0"/>
    <x v="0"/>
    <x v="1"/>
    <s v="2024-03-28"/>
    <x v="0"/>
    <n v="35000"/>
    <x v="0"/>
    <m/>
    <x v="0"/>
    <m/>
    <x v="6"/>
    <n v="100474914"/>
    <x v="0"/>
    <x v="0"/>
    <s v="Retençoes Pensao Alimenticia"/>
    <s v="ORI"/>
    <x v="0"/>
    <s v="RPA"/>
    <x v="0"/>
    <x v="0"/>
    <x v="0"/>
    <x v="0"/>
    <x v="0"/>
    <x v="0"/>
    <x v="0"/>
    <x v="0"/>
    <x v="0"/>
    <x v="0"/>
    <x v="0"/>
    <s v="Retençoes Pensao Alimenticia"/>
    <x v="0"/>
    <x v="0"/>
    <x v="0"/>
    <x v="0"/>
    <x v="2"/>
    <x v="0"/>
    <x v="0"/>
    <x v="0"/>
    <x v="0"/>
    <x v="1"/>
    <x v="0"/>
    <x v="0"/>
    <s v="Pagamento de pensão dos menores referente ao mês de março de 2024."/>
  </r>
  <r>
    <x v="1"/>
    <n v="0"/>
    <n v="0"/>
    <n v="0"/>
    <n v="37149"/>
    <x v="5502"/>
    <x v="0"/>
    <x v="0"/>
    <x v="0"/>
    <s v="01.23.04.14"/>
    <x v="48"/>
    <x v="7"/>
    <x v="8"/>
    <s v="Ambiente"/>
    <s v="01.23.04"/>
    <s v="Ambiente"/>
    <s v="01.23.04"/>
    <x v="1"/>
    <x v="0"/>
    <x v="0"/>
    <x v="0"/>
    <x v="0"/>
    <x v="1"/>
    <x v="1"/>
    <x v="0"/>
    <x v="1"/>
    <s v="2024-03-25"/>
    <x v="0"/>
    <n v="37149"/>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s de trabalhos dos espaços verdes realizado durante o mês de março 2024, conforme anexo."/>
  </r>
  <r>
    <x v="0"/>
    <n v="0"/>
    <n v="0"/>
    <n v="0"/>
    <n v="200000"/>
    <x v="5503"/>
    <x v="0"/>
    <x v="0"/>
    <x v="0"/>
    <s v="01.25.04.22"/>
    <x v="7"/>
    <x v="3"/>
    <x v="3"/>
    <s v="Cultura"/>
    <s v="01.25.04"/>
    <s v="Cultura"/>
    <s v="01.25.04"/>
    <x v="4"/>
    <x v="0"/>
    <x v="2"/>
    <x v="2"/>
    <x v="0"/>
    <x v="1"/>
    <x v="0"/>
    <x v="0"/>
    <x v="6"/>
    <s v="2024-04-09"/>
    <x v="1"/>
    <n v="200000"/>
    <x v="0"/>
    <m/>
    <x v="0"/>
    <m/>
    <x v="627"/>
    <n v="100479629"/>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comparticipação da CMSM para realização do festival de música em homenagem a &quot;Dimingo Denchu&quot;, conforme anexo."/>
  </r>
  <r>
    <x v="0"/>
    <n v="0"/>
    <n v="0"/>
    <n v="0"/>
    <n v="232852"/>
    <x v="5504"/>
    <x v="0"/>
    <x v="0"/>
    <x v="0"/>
    <s v="03.16.15"/>
    <x v="0"/>
    <x v="0"/>
    <x v="0"/>
    <s v="Direção Financeira"/>
    <s v="03.16.15"/>
    <s v="Direção Financeira"/>
    <s v="03.16.15"/>
    <x v="41"/>
    <x v="0"/>
    <x v="0"/>
    <x v="1"/>
    <x v="0"/>
    <x v="0"/>
    <x v="0"/>
    <x v="0"/>
    <x v="3"/>
    <s v="2024-05-27"/>
    <x v="1"/>
    <n v="232852"/>
    <x v="0"/>
    <m/>
    <x v="0"/>
    <m/>
    <x v="22"/>
    <n v="100478657"/>
    <x v="0"/>
    <x v="0"/>
    <s v="Direção Financeira"/>
    <s v="ORI"/>
    <x v="0"/>
    <m/>
    <x v="0"/>
    <x v="0"/>
    <x v="0"/>
    <x v="0"/>
    <x v="0"/>
    <x v="0"/>
    <x v="0"/>
    <x v="0"/>
    <x v="0"/>
    <x v="0"/>
    <x v="0"/>
    <s v="Direção Financeira"/>
    <x v="0"/>
    <x v="0"/>
    <x v="0"/>
    <x v="0"/>
    <x v="0"/>
    <x v="0"/>
    <x v="0"/>
    <x v="0"/>
    <x v="0"/>
    <x v="0"/>
    <x v="0"/>
    <x v="0"/>
    <s v="Pagamento a favor da Translux Comercio e Serviços, referente a aquisição de serviços de pintura e bate chapa completo da viatura Foton ST-59-UR da CMSM, conforme anexo."/>
  </r>
  <r>
    <x v="0"/>
    <n v="0"/>
    <n v="0"/>
    <n v="0"/>
    <n v="10422"/>
    <x v="5505"/>
    <x v="0"/>
    <x v="1"/>
    <x v="0"/>
    <s v="80.02.01"/>
    <x v="2"/>
    <x v="2"/>
    <x v="2"/>
    <s v="Retenções Iur"/>
    <s v="80.02.01"/>
    <s v="Retenções Iur"/>
    <s v="80.02.01"/>
    <x v="2"/>
    <x v="0"/>
    <x v="1"/>
    <x v="0"/>
    <x v="1"/>
    <x v="2"/>
    <x v="2"/>
    <x v="0"/>
    <x v="3"/>
    <s v="2024-05-21"/>
    <x v="1"/>
    <n v="10422"/>
    <x v="0"/>
    <m/>
    <x v="0"/>
    <m/>
    <x v="2"/>
    <n v="100474696"/>
    <x v="0"/>
    <x v="0"/>
    <s v="Retenções Iur"/>
    <s v="ORI"/>
    <x v="0"/>
    <s v="RIUR"/>
    <x v="0"/>
    <x v="0"/>
    <x v="0"/>
    <x v="0"/>
    <x v="0"/>
    <x v="0"/>
    <x v="0"/>
    <x v="0"/>
    <x v="0"/>
    <x v="0"/>
    <x v="0"/>
    <s v="Retenções Iur"/>
    <x v="0"/>
    <x v="0"/>
    <x v="0"/>
    <x v="0"/>
    <x v="2"/>
    <x v="0"/>
    <x v="0"/>
    <x v="0"/>
    <x v="0"/>
    <x v="1"/>
    <x v="0"/>
    <x v="0"/>
    <s v="RETENCAO OT"/>
  </r>
  <r>
    <x v="0"/>
    <n v="0"/>
    <n v="0"/>
    <n v="0"/>
    <n v="8233"/>
    <x v="5506"/>
    <x v="0"/>
    <x v="1"/>
    <x v="0"/>
    <s v="80.02.10.21"/>
    <x v="52"/>
    <x v="2"/>
    <x v="2"/>
    <s v="Outros"/>
    <s v="80.02.10"/>
    <s v="Outros"/>
    <s v="80.02.10"/>
    <x v="71"/>
    <x v="0"/>
    <x v="1"/>
    <x v="0"/>
    <x v="1"/>
    <x v="2"/>
    <x v="2"/>
    <x v="0"/>
    <x v="3"/>
    <s v="2024-05-21"/>
    <x v="1"/>
    <n v="82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2800"/>
    <x v="5507"/>
    <x v="0"/>
    <x v="1"/>
    <x v="0"/>
    <s v="03.03.10"/>
    <x v="8"/>
    <x v="0"/>
    <x v="4"/>
    <s v="Receitas Da Câmara"/>
    <s v="03.03.10"/>
    <s v="Receitas Da Câmara"/>
    <s v="03.03.10"/>
    <x v="10"/>
    <x v="0"/>
    <x v="3"/>
    <x v="3"/>
    <x v="0"/>
    <x v="0"/>
    <x v="2"/>
    <x v="0"/>
    <x v="3"/>
    <s v="2024-05-27"/>
    <x v="1"/>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50"/>
    <x v="5508"/>
    <x v="0"/>
    <x v="1"/>
    <x v="0"/>
    <s v="03.03.10"/>
    <x v="8"/>
    <x v="0"/>
    <x v="4"/>
    <s v="Receitas Da Câmara"/>
    <s v="03.03.10"/>
    <s v="Receitas Da Câmara"/>
    <s v="03.03.10"/>
    <x v="12"/>
    <x v="0"/>
    <x v="3"/>
    <x v="3"/>
    <x v="0"/>
    <x v="0"/>
    <x v="2"/>
    <x v="0"/>
    <x v="3"/>
    <s v="2024-05-27"/>
    <x v="1"/>
    <n v="80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
    <x v="5509"/>
    <x v="0"/>
    <x v="1"/>
    <x v="0"/>
    <s v="03.03.10"/>
    <x v="8"/>
    <x v="0"/>
    <x v="4"/>
    <s v="Receitas Da Câmara"/>
    <s v="03.03.10"/>
    <s v="Receitas Da Câmara"/>
    <s v="03.03.10"/>
    <x v="8"/>
    <x v="0"/>
    <x v="3"/>
    <x v="3"/>
    <x v="0"/>
    <x v="0"/>
    <x v="2"/>
    <x v="0"/>
    <x v="3"/>
    <s v="2024-05-27"/>
    <x v="1"/>
    <n v="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23"/>
    <x v="5510"/>
    <x v="0"/>
    <x v="1"/>
    <x v="0"/>
    <s v="03.03.10"/>
    <x v="8"/>
    <x v="0"/>
    <x v="4"/>
    <s v="Receitas Da Câmara"/>
    <s v="03.03.10"/>
    <s v="Receitas Da Câmara"/>
    <s v="03.03.10"/>
    <x v="9"/>
    <x v="0"/>
    <x v="3"/>
    <x v="3"/>
    <x v="0"/>
    <x v="0"/>
    <x v="2"/>
    <x v="0"/>
    <x v="3"/>
    <s v="2024-05-27"/>
    <x v="1"/>
    <n v="68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
    <x v="5511"/>
    <x v="0"/>
    <x v="1"/>
    <x v="0"/>
    <s v="03.03.10"/>
    <x v="8"/>
    <x v="0"/>
    <x v="4"/>
    <s v="Receitas Da Câmara"/>
    <s v="03.03.10"/>
    <s v="Receitas Da Câmara"/>
    <s v="03.03.10"/>
    <x v="25"/>
    <x v="0"/>
    <x v="3"/>
    <x v="3"/>
    <x v="0"/>
    <x v="0"/>
    <x v="2"/>
    <x v="0"/>
    <x v="3"/>
    <s v="2024-05-27"/>
    <x v="1"/>
    <n v="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90"/>
    <x v="5512"/>
    <x v="0"/>
    <x v="1"/>
    <x v="0"/>
    <s v="03.03.10"/>
    <x v="8"/>
    <x v="0"/>
    <x v="4"/>
    <s v="Receitas Da Câmara"/>
    <s v="03.03.10"/>
    <s v="Receitas Da Câmara"/>
    <s v="03.03.10"/>
    <x v="13"/>
    <x v="0"/>
    <x v="3"/>
    <x v="3"/>
    <x v="0"/>
    <x v="0"/>
    <x v="2"/>
    <x v="0"/>
    <x v="3"/>
    <s v="2024-05-27"/>
    <x v="1"/>
    <n v="55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900"/>
    <x v="5513"/>
    <x v="0"/>
    <x v="1"/>
    <x v="0"/>
    <s v="03.03.10"/>
    <x v="8"/>
    <x v="0"/>
    <x v="4"/>
    <s v="Receitas Da Câmara"/>
    <s v="03.03.10"/>
    <s v="Receitas Da Câmara"/>
    <s v="03.03.10"/>
    <x v="11"/>
    <x v="0"/>
    <x v="0"/>
    <x v="5"/>
    <x v="0"/>
    <x v="0"/>
    <x v="2"/>
    <x v="0"/>
    <x v="3"/>
    <s v="2024-05-27"/>
    <x v="1"/>
    <n v="10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5514"/>
    <x v="0"/>
    <x v="1"/>
    <x v="0"/>
    <s v="03.03.10"/>
    <x v="8"/>
    <x v="0"/>
    <x v="4"/>
    <s v="Receitas Da Câmara"/>
    <s v="03.03.10"/>
    <s v="Receitas Da Câmara"/>
    <s v="03.03.10"/>
    <x v="6"/>
    <x v="0"/>
    <x v="3"/>
    <x v="3"/>
    <x v="0"/>
    <x v="0"/>
    <x v="2"/>
    <x v="0"/>
    <x v="3"/>
    <s v="2024-05-27"/>
    <x v="1"/>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262"/>
    <x v="5515"/>
    <x v="0"/>
    <x v="1"/>
    <x v="0"/>
    <s v="03.03.10"/>
    <x v="8"/>
    <x v="0"/>
    <x v="4"/>
    <s v="Receitas Da Câmara"/>
    <s v="03.03.10"/>
    <s v="Receitas Da Câmara"/>
    <s v="03.03.10"/>
    <x v="18"/>
    <x v="0"/>
    <x v="0"/>
    <x v="0"/>
    <x v="0"/>
    <x v="0"/>
    <x v="2"/>
    <x v="0"/>
    <x v="3"/>
    <s v="2024-05-27"/>
    <x v="1"/>
    <n v="2126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5516"/>
    <x v="0"/>
    <x v="1"/>
    <x v="0"/>
    <s v="03.03.10"/>
    <x v="8"/>
    <x v="0"/>
    <x v="4"/>
    <s v="Receitas Da Câmara"/>
    <s v="03.03.10"/>
    <s v="Receitas Da Câmara"/>
    <s v="03.03.10"/>
    <x v="26"/>
    <x v="0"/>
    <x v="3"/>
    <x v="3"/>
    <x v="0"/>
    <x v="0"/>
    <x v="2"/>
    <x v="0"/>
    <x v="3"/>
    <s v="2024-05-27"/>
    <x v="1"/>
    <n v="10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3396"/>
    <x v="5517"/>
    <x v="0"/>
    <x v="0"/>
    <x v="0"/>
    <s v="01.25.02.23"/>
    <x v="12"/>
    <x v="3"/>
    <x v="3"/>
    <s v="desporto"/>
    <s v="01.25.02"/>
    <s v="desporto"/>
    <s v="01.25.02"/>
    <x v="1"/>
    <x v="0"/>
    <x v="0"/>
    <x v="0"/>
    <x v="0"/>
    <x v="1"/>
    <x v="1"/>
    <x v="0"/>
    <x v="4"/>
    <s v="2024-06-05"/>
    <x v="1"/>
    <n v="33396"/>
    <x v="0"/>
    <m/>
    <x v="0"/>
    <m/>
    <x v="34"/>
    <n v="100477243"/>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aquisição de almoços fornecidos no âmbito de estagio de Karaté Santiago Norte, 15 almoços a equipa de basquetebol ADR-ROCK, 4 almoço na realização de fórum e 22 almoço servidos aos representante da associação de Karaté Santiago Norte, conforme anexo."/>
  </r>
  <r>
    <x v="1"/>
    <n v="0"/>
    <n v="0"/>
    <n v="0"/>
    <n v="250000"/>
    <x v="5518"/>
    <x v="0"/>
    <x v="1"/>
    <x v="0"/>
    <s v="03.03.10"/>
    <x v="8"/>
    <x v="0"/>
    <x v="4"/>
    <s v="Receitas Da Câmara"/>
    <s v="03.03.10"/>
    <s v="Receitas Da Câmara"/>
    <s v="03.03.10"/>
    <x v="72"/>
    <x v="0"/>
    <x v="6"/>
    <x v="14"/>
    <x v="0"/>
    <x v="0"/>
    <x v="2"/>
    <x v="0"/>
    <x v="11"/>
    <s v="2024-12-17"/>
    <x v="3"/>
    <n v="250000"/>
    <x v="0"/>
    <m/>
    <x v="0"/>
    <m/>
    <x v="6"/>
    <n v="100474914"/>
    <x v="0"/>
    <x v="0"/>
    <s v="Receitas Da Câmara"/>
    <s v="EXT"/>
    <x v="0"/>
    <s v="RDC"/>
    <x v="0"/>
    <x v="0"/>
    <x v="0"/>
    <x v="0"/>
    <x v="0"/>
    <x v="0"/>
    <x v="0"/>
    <x v="0"/>
    <x v="0"/>
    <x v="0"/>
    <x v="0"/>
    <s v="Receitas Da Câmara"/>
    <x v="0"/>
    <x v="0"/>
    <x v="0"/>
    <x v="0"/>
    <x v="0"/>
    <x v="0"/>
    <x v="0"/>
    <x v="0"/>
    <x v="0"/>
    <x v="0"/>
    <x v="0"/>
    <x v="0"/>
    <s v="Donativo do artista Acondize para realização de atividade fim do ano, conforme anexo."/>
  </r>
  <r>
    <x v="0"/>
    <n v="0"/>
    <n v="0"/>
    <n v="0"/>
    <n v="3660"/>
    <x v="5519"/>
    <x v="0"/>
    <x v="1"/>
    <x v="0"/>
    <s v="80.02.01"/>
    <x v="2"/>
    <x v="2"/>
    <x v="2"/>
    <s v="Retenções Iur"/>
    <s v="80.02.01"/>
    <s v="Retenções Iur"/>
    <s v="80.02.01"/>
    <x v="2"/>
    <x v="0"/>
    <x v="1"/>
    <x v="0"/>
    <x v="1"/>
    <x v="2"/>
    <x v="2"/>
    <x v="0"/>
    <x v="11"/>
    <s v="2024-12-27"/>
    <x v="3"/>
    <n v="3660"/>
    <x v="0"/>
    <m/>
    <x v="0"/>
    <m/>
    <x v="2"/>
    <n v="100474696"/>
    <x v="0"/>
    <x v="0"/>
    <s v="Retenções Iur"/>
    <s v="ORI"/>
    <x v="0"/>
    <s v="RIUR"/>
    <x v="0"/>
    <x v="0"/>
    <x v="0"/>
    <x v="0"/>
    <x v="0"/>
    <x v="0"/>
    <x v="0"/>
    <x v="0"/>
    <x v="0"/>
    <x v="0"/>
    <x v="0"/>
    <s v="Retenções Iur"/>
    <x v="0"/>
    <x v="0"/>
    <x v="0"/>
    <x v="0"/>
    <x v="2"/>
    <x v="0"/>
    <x v="0"/>
    <x v="0"/>
    <x v="0"/>
    <x v="1"/>
    <x v="0"/>
    <x v="0"/>
    <s v="RETENCAO OT"/>
  </r>
  <r>
    <x v="0"/>
    <n v="0"/>
    <n v="0"/>
    <n v="0"/>
    <n v="851"/>
    <x v="5520"/>
    <x v="0"/>
    <x v="0"/>
    <x v="0"/>
    <s v="03.16.12"/>
    <x v="40"/>
    <x v="0"/>
    <x v="0"/>
    <s v="Direcção de Urbanismo"/>
    <s v="03.16.12"/>
    <s v="Direcção de Urbanismo"/>
    <s v="03.16.12"/>
    <x v="31"/>
    <x v="0"/>
    <x v="0"/>
    <x v="1"/>
    <x v="0"/>
    <x v="0"/>
    <x v="0"/>
    <x v="0"/>
    <x v="2"/>
    <s v="2024-02-23"/>
    <x v="0"/>
    <n v="851"/>
    <x v="0"/>
    <m/>
    <x v="0"/>
    <m/>
    <x v="2"/>
    <n v="100474696"/>
    <x v="0"/>
    <x v="1"/>
    <s v="Direcção de Urbanismo"/>
    <s v="ORI"/>
    <x v="0"/>
    <m/>
    <x v="0"/>
    <x v="0"/>
    <x v="0"/>
    <x v="0"/>
    <x v="0"/>
    <x v="0"/>
    <x v="0"/>
    <x v="0"/>
    <x v="0"/>
    <x v="0"/>
    <x v="0"/>
    <s v="Direcção de Urbanismo"/>
    <x v="0"/>
    <x v="0"/>
    <x v="0"/>
    <x v="0"/>
    <x v="0"/>
    <x v="0"/>
    <x v="0"/>
    <x v="0"/>
    <x v="0"/>
    <x v="0"/>
    <x v="1"/>
    <x v="0"/>
    <s v="Pagamento de salário referente a 02-2024"/>
  </r>
  <r>
    <x v="0"/>
    <n v="0"/>
    <n v="0"/>
    <n v="0"/>
    <n v="533"/>
    <x v="5520"/>
    <x v="0"/>
    <x v="0"/>
    <x v="0"/>
    <s v="03.16.12"/>
    <x v="40"/>
    <x v="0"/>
    <x v="0"/>
    <s v="Direcção de Urbanismo"/>
    <s v="03.16.12"/>
    <s v="Direcção de Urbanismo"/>
    <s v="03.16.12"/>
    <x v="60"/>
    <x v="0"/>
    <x v="0"/>
    <x v="0"/>
    <x v="0"/>
    <x v="0"/>
    <x v="0"/>
    <x v="0"/>
    <x v="2"/>
    <s v="2024-02-23"/>
    <x v="0"/>
    <n v="533"/>
    <x v="0"/>
    <m/>
    <x v="0"/>
    <m/>
    <x v="2"/>
    <n v="100474696"/>
    <x v="0"/>
    <x v="1"/>
    <s v="Direcção de Urbanismo"/>
    <s v="ORI"/>
    <x v="0"/>
    <m/>
    <x v="0"/>
    <x v="0"/>
    <x v="0"/>
    <x v="0"/>
    <x v="0"/>
    <x v="0"/>
    <x v="0"/>
    <x v="0"/>
    <x v="0"/>
    <x v="0"/>
    <x v="0"/>
    <s v="Direcção de Urbanismo"/>
    <x v="0"/>
    <x v="0"/>
    <x v="0"/>
    <x v="0"/>
    <x v="0"/>
    <x v="0"/>
    <x v="0"/>
    <x v="0"/>
    <x v="0"/>
    <x v="0"/>
    <x v="1"/>
    <x v="0"/>
    <s v="Pagamento de salário referente a 02-2024"/>
  </r>
  <r>
    <x v="0"/>
    <n v="0"/>
    <n v="0"/>
    <n v="0"/>
    <n v="5078"/>
    <x v="5520"/>
    <x v="0"/>
    <x v="0"/>
    <x v="0"/>
    <s v="03.16.12"/>
    <x v="40"/>
    <x v="0"/>
    <x v="0"/>
    <s v="Direcção de Urbanismo"/>
    <s v="03.16.12"/>
    <s v="Direcção de Urbanismo"/>
    <s v="03.16.12"/>
    <x v="30"/>
    <x v="0"/>
    <x v="0"/>
    <x v="0"/>
    <x v="1"/>
    <x v="0"/>
    <x v="0"/>
    <x v="0"/>
    <x v="2"/>
    <s v="2024-02-23"/>
    <x v="0"/>
    <n v="5078"/>
    <x v="0"/>
    <m/>
    <x v="0"/>
    <m/>
    <x v="2"/>
    <n v="100474696"/>
    <x v="0"/>
    <x v="1"/>
    <s v="Direcção de Urbanismo"/>
    <s v="ORI"/>
    <x v="0"/>
    <m/>
    <x v="0"/>
    <x v="0"/>
    <x v="0"/>
    <x v="0"/>
    <x v="0"/>
    <x v="0"/>
    <x v="0"/>
    <x v="0"/>
    <x v="0"/>
    <x v="0"/>
    <x v="0"/>
    <s v="Direcção de Urbanismo"/>
    <x v="0"/>
    <x v="0"/>
    <x v="0"/>
    <x v="0"/>
    <x v="0"/>
    <x v="0"/>
    <x v="0"/>
    <x v="0"/>
    <x v="0"/>
    <x v="0"/>
    <x v="1"/>
    <x v="0"/>
    <s v="Pagamento de salário referente a 02-2024"/>
  </r>
  <r>
    <x v="0"/>
    <n v="0"/>
    <n v="0"/>
    <n v="0"/>
    <n v="8517"/>
    <x v="5520"/>
    <x v="0"/>
    <x v="0"/>
    <x v="0"/>
    <s v="03.16.12"/>
    <x v="40"/>
    <x v="0"/>
    <x v="0"/>
    <s v="Direcção de Urbanismo"/>
    <s v="03.16.12"/>
    <s v="Direcção de Urbanismo"/>
    <s v="03.16.12"/>
    <x v="49"/>
    <x v="0"/>
    <x v="0"/>
    <x v="0"/>
    <x v="1"/>
    <x v="0"/>
    <x v="0"/>
    <x v="0"/>
    <x v="2"/>
    <s v="2024-02-23"/>
    <x v="0"/>
    <n v="8517"/>
    <x v="0"/>
    <m/>
    <x v="0"/>
    <m/>
    <x v="2"/>
    <n v="100474696"/>
    <x v="0"/>
    <x v="1"/>
    <s v="Direcção de Urbanismo"/>
    <s v="ORI"/>
    <x v="0"/>
    <m/>
    <x v="0"/>
    <x v="0"/>
    <x v="0"/>
    <x v="0"/>
    <x v="0"/>
    <x v="0"/>
    <x v="0"/>
    <x v="0"/>
    <x v="0"/>
    <x v="0"/>
    <x v="0"/>
    <s v="Direcção de Urbanismo"/>
    <x v="0"/>
    <x v="0"/>
    <x v="0"/>
    <x v="0"/>
    <x v="0"/>
    <x v="0"/>
    <x v="0"/>
    <x v="0"/>
    <x v="0"/>
    <x v="0"/>
    <x v="1"/>
    <x v="0"/>
    <s v="Pagamento de salário referente a 02-2024"/>
  </r>
  <r>
    <x v="0"/>
    <n v="0"/>
    <n v="0"/>
    <n v="0"/>
    <n v="10473"/>
    <x v="5520"/>
    <x v="0"/>
    <x v="0"/>
    <x v="0"/>
    <s v="03.16.12"/>
    <x v="40"/>
    <x v="0"/>
    <x v="0"/>
    <s v="Direcção de Urbanismo"/>
    <s v="03.16.12"/>
    <s v="Direcção de Urbanismo"/>
    <s v="03.16.12"/>
    <x v="31"/>
    <x v="0"/>
    <x v="0"/>
    <x v="1"/>
    <x v="0"/>
    <x v="0"/>
    <x v="0"/>
    <x v="0"/>
    <x v="2"/>
    <s v="2024-02-23"/>
    <x v="0"/>
    <n v="10473"/>
    <x v="0"/>
    <m/>
    <x v="0"/>
    <m/>
    <x v="9"/>
    <n v="100474693"/>
    <x v="0"/>
    <x v="0"/>
    <s v="Direcção de Urbanismo"/>
    <s v="ORI"/>
    <x v="0"/>
    <m/>
    <x v="0"/>
    <x v="0"/>
    <x v="0"/>
    <x v="0"/>
    <x v="0"/>
    <x v="0"/>
    <x v="0"/>
    <x v="0"/>
    <x v="0"/>
    <x v="0"/>
    <x v="0"/>
    <s v="Direcção de Urbanismo"/>
    <x v="0"/>
    <x v="0"/>
    <x v="0"/>
    <x v="0"/>
    <x v="0"/>
    <x v="0"/>
    <x v="0"/>
    <x v="0"/>
    <x v="0"/>
    <x v="0"/>
    <x v="0"/>
    <x v="0"/>
    <s v="Pagamento de salário referente a 02-2024"/>
  </r>
  <r>
    <x v="0"/>
    <n v="0"/>
    <n v="0"/>
    <n v="0"/>
    <n v="6561"/>
    <x v="5520"/>
    <x v="0"/>
    <x v="0"/>
    <x v="0"/>
    <s v="03.16.12"/>
    <x v="40"/>
    <x v="0"/>
    <x v="0"/>
    <s v="Direcção de Urbanismo"/>
    <s v="03.16.12"/>
    <s v="Direcção de Urbanismo"/>
    <s v="03.16.12"/>
    <x v="60"/>
    <x v="0"/>
    <x v="0"/>
    <x v="0"/>
    <x v="0"/>
    <x v="0"/>
    <x v="0"/>
    <x v="0"/>
    <x v="2"/>
    <s v="2024-02-23"/>
    <x v="0"/>
    <n v="6561"/>
    <x v="0"/>
    <m/>
    <x v="0"/>
    <m/>
    <x v="9"/>
    <n v="100474693"/>
    <x v="0"/>
    <x v="0"/>
    <s v="Direcção de Urbanismo"/>
    <s v="ORI"/>
    <x v="0"/>
    <m/>
    <x v="0"/>
    <x v="0"/>
    <x v="0"/>
    <x v="0"/>
    <x v="0"/>
    <x v="0"/>
    <x v="0"/>
    <x v="0"/>
    <x v="0"/>
    <x v="0"/>
    <x v="0"/>
    <s v="Direcção de Urbanismo"/>
    <x v="0"/>
    <x v="0"/>
    <x v="0"/>
    <x v="0"/>
    <x v="0"/>
    <x v="0"/>
    <x v="0"/>
    <x v="0"/>
    <x v="0"/>
    <x v="0"/>
    <x v="0"/>
    <x v="0"/>
    <s v="Pagamento de salário referente a 02-2024"/>
  </r>
  <r>
    <x v="0"/>
    <n v="0"/>
    <n v="0"/>
    <n v="0"/>
    <n v="62453"/>
    <x v="5520"/>
    <x v="0"/>
    <x v="0"/>
    <x v="0"/>
    <s v="03.16.12"/>
    <x v="40"/>
    <x v="0"/>
    <x v="0"/>
    <s v="Direcção de Urbanismo"/>
    <s v="03.16.12"/>
    <s v="Direcção de Urbanismo"/>
    <s v="03.16.12"/>
    <x v="30"/>
    <x v="0"/>
    <x v="0"/>
    <x v="0"/>
    <x v="1"/>
    <x v="0"/>
    <x v="0"/>
    <x v="0"/>
    <x v="2"/>
    <s v="2024-02-23"/>
    <x v="0"/>
    <n v="62453"/>
    <x v="0"/>
    <m/>
    <x v="0"/>
    <m/>
    <x v="9"/>
    <n v="100474693"/>
    <x v="0"/>
    <x v="0"/>
    <s v="Direcção de Urbanismo"/>
    <s v="ORI"/>
    <x v="0"/>
    <m/>
    <x v="0"/>
    <x v="0"/>
    <x v="0"/>
    <x v="0"/>
    <x v="0"/>
    <x v="0"/>
    <x v="0"/>
    <x v="0"/>
    <x v="0"/>
    <x v="0"/>
    <x v="0"/>
    <s v="Direcção de Urbanismo"/>
    <x v="0"/>
    <x v="0"/>
    <x v="0"/>
    <x v="0"/>
    <x v="0"/>
    <x v="0"/>
    <x v="0"/>
    <x v="0"/>
    <x v="0"/>
    <x v="0"/>
    <x v="0"/>
    <x v="0"/>
    <s v="Pagamento de salário referente a 02-2024"/>
  </r>
  <r>
    <x v="0"/>
    <n v="0"/>
    <n v="0"/>
    <n v="0"/>
    <n v="104709"/>
    <x v="5520"/>
    <x v="0"/>
    <x v="0"/>
    <x v="0"/>
    <s v="03.16.12"/>
    <x v="40"/>
    <x v="0"/>
    <x v="0"/>
    <s v="Direcção de Urbanismo"/>
    <s v="03.16.12"/>
    <s v="Direcção de Urbanismo"/>
    <s v="03.16.12"/>
    <x v="49"/>
    <x v="0"/>
    <x v="0"/>
    <x v="0"/>
    <x v="1"/>
    <x v="0"/>
    <x v="0"/>
    <x v="0"/>
    <x v="2"/>
    <s v="2024-02-23"/>
    <x v="0"/>
    <n v="104709"/>
    <x v="0"/>
    <m/>
    <x v="0"/>
    <m/>
    <x v="9"/>
    <n v="100474693"/>
    <x v="0"/>
    <x v="0"/>
    <s v="Direcção de Urbanismo"/>
    <s v="ORI"/>
    <x v="0"/>
    <m/>
    <x v="0"/>
    <x v="0"/>
    <x v="0"/>
    <x v="0"/>
    <x v="0"/>
    <x v="0"/>
    <x v="0"/>
    <x v="0"/>
    <x v="0"/>
    <x v="0"/>
    <x v="0"/>
    <s v="Direcção de Urbanismo"/>
    <x v="0"/>
    <x v="0"/>
    <x v="0"/>
    <x v="0"/>
    <x v="0"/>
    <x v="0"/>
    <x v="0"/>
    <x v="0"/>
    <x v="0"/>
    <x v="0"/>
    <x v="0"/>
    <x v="0"/>
    <s v="Pagamento de salário referente a 02-2024"/>
  </r>
  <r>
    <x v="0"/>
    <n v="0"/>
    <n v="0"/>
    <n v="0"/>
    <n v="10834"/>
    <x v="5521"/>
    <x v="0"/>
    <x v="0"/>
    <x v="0"/>
    <s v="03.16.13"/>
    <x v="41"/>
    <x v="0"/>
    <x v="0"/>
    <s v="Unidade Gestão de Aquisições"/>
    <s v="03.16.13"/>
    <s v="Unidade Gestão de Aquisições"/>
    <s v="03.16.13"/>
    <x v="30"/>
    <x v="0"/>
    <x v="0"/>
    <x v="0"/>
    <x v="1"/>
    <x v="0"/>
    <x v="0"/>
    <x v="0"/>
    <x v="2"/>
    <s v="2024-02-23"/>
    <x v="0"/>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02-2024"/>
  </r>
  <r>
    <x v="0"/>
    <n v="0"/>
    <n v="0"/>
    <n v="0"/>
    <n v="83615"/>
    <x v="5521"/>
    <x v="0"/>
    <x v="0"/>
    <x v="0"/>
    <s v="03.16.13"/>
    <x v="41"/>
    <x v="0"/>
    <x v="0"/>
    <s v="Unidade Gestão de Aquisições"/>
    <s v="03.16.13"/>
    <s v="Unidade Gestão de Aquisições"/>
    <s v="03.16.13"/>
    <x v="30"/>
    <x v="0"/>
    <x v="0"/>
    <x v="0"/>
    <x v="1"/>
    <x v="0"/>
    <x v="0"/>
    <x v="0"/>
    <x v="2"/>
    <s v="2024-02-23"/>
    <x v="0"/>
    <n v="83615"/>
    <x v="0"/>
    <m/>
    <x v="0"/>
    <m/>
    <x v="9"/>
    <n v="100474693"/>
    <x v="0"/>
    <x v="0"/>
    <s v="Unidade Gestão de Aquisições"/>
    <s v="ORI"/>
    <x v="0"/>
    <s v="UGA"/>
    <x v="0"/>
    <x v="0"/>
    <x v="0"/>
    <x v="0"/>
    <x v="0"/>
    <x v="0"/>
    <x v="0"/>
    <x v="0"/>
    <x v="0"/>
    <x v="0"/>
    <x v="0"/>
    <s v="Unidade Gestão de Aquisições"/>
    <x v="0"/>
    <x v="0"/>
    <x v="0"/>
    <x v="0"/>
    <x v="0"/>
    <x v="0"/>
    <x v="0"/>
    <x v="0"/>
    <x v="0"/>
    <x v="0"/>
    <x v="0"/>
    <x v="0"/>
    <s v="Pagamento de salário referente a 02-2024"/>
  </r>
  <r>
    <x v="0"/>
    <n v="0"/>
    <n v="0"/>
    <n v="0"/>
    <n v="275"/>
    <x v="5522"/>
    <x v="0"/>
    <x v="0"/>
    <x v="0"/>
    <s v="03.16.27"/>
    <x v="59"/>
    <x v="0"/>
    <x v="0"/>
    <s v="Direção dos Assuntos Jurídicos, Fiscalização e Policia Municipal"/>
    <s v="03.16.27"/>
    <s v="Direção dos Assuntos Jurídicos, Fiscalização e Policia Municipal"/>
    <s v="03.16.27"/>
    <x v="60"/>
    <x v="0"/>
    <x v="0"/>
    <x v="0"/>
    <x v="0"/>
    <x v="0"/>
    <x v="0"/>
    <x v="0"/>
    <x v="2"/>
    <s v="2024-02-23"/>
    <x v="0"/>
    <n v="275"/>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2-2024"/>
  </r>
  <r>
    <x v="0"/>
    <n v="0"/>
    <n v="0"/>
    <n v="0"/>
    <n v="887"/>
    <x v="5522"/>
    <x v="0"/>
    <x v="0"/>
    <x v="0"/>
    <s v="03.16.27"/>
    <x v="59"/>
    <x v="0"/>
    <x v="0"/>
    <s v="Direção dos Assuntos Jurídicos, Fiscalização e Policia Municipal"/>
    <s v="03.16.27"/>
    <s v="Direção dos Assuntos Jurídicos, Fiscalização e Policia Municipal"/>
    <s v="03.16.27"/>
    <x v="28"/>
    <x v="0"/>
    <x v="0"/>
    <x v="0"/>
    <x v="0"/>
    <x v="0"/>
    <x v="0"/>
    <x v="0"/>
    <x v="2"/>
    <s v="2024-02-23"/>
    <x v="0"/>
    <n v="887"/>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2-2024"/>
  </r>
  <r>
    <x v="0"/>
    <n v="0"/>
    <n v="0"/>
    <n v="0"/>
    <n v="6278"/>
    <x v="5522"/>
    <x v="0"/>
    <x v="0"/>
    <x v="0"/>
    <s v="03.16.27"/>
    <x v="59"/>
    <x v="0"/>
    <x v="0"/>
    <s v="Direção dos Assuntos Jurídicos, Fiscalização e Policia Municipal"/>
    <s v="03.16.27"/>
    <s v="Direção dos Assuntos Jurídicos, Fiscalização e Policia Municipal"/>
    <s v="03.16.27"/>
    <x v="30"/>
    <x v="0"/>
    <x v="0"/>
    <x v="0"/>
    <x v="1"/>
    <x v="0"/>
    <x v="0"/>
    <x v="0"/>
    <x v="2"/>
    <s v="2024-02-23"/>
    <x v="0"/>
    <n v="6278"/>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2-2024"/>
  </r>
  <r>
    <x v="0"/>
    <n v="0"/>
    <n v="0"/>
    <n v="0"/>
    <n v="3394"/>
    <x v="5522"/>
    <x v="0"/>
    <x v="0"/>
    <x v="0"/>
    <s v="03.16.27"/>
    <x v="59"/>
    <x v="0"/>
    <x v="0"/>
    <s v="Direção dos Assuntos Jurídicos, Fiscalização e Policia Municipal"/>
    <s v="03.16.27"/>
    <s v="Direção dos Assuntos Jurídicos, Fiscalização e Policia Municipal"/>
    <s v="03.16.27"/>
    <x v="48"/>
    <x v="0"/>
    <x v="0"/>
    <x v="0"/>
    <x v="1"/>
    <x v="0"/>
    <x v="0"/>
    <x v="0"/>
    <x v="2"/>
    <s v="2024-02-23"/>
    <x v="0"/>
    <n v="3394"/>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2-2024"/>
  </r>
  <r>
    <x v="0"/>
    <n v="0"/>
    <n v="0"/>
    <n v="0"/>
    <n v="7234"/>
    <x v="5522"/>
    <x v="0"/>
    <x v="0"/>
    <x v="0"/>
    <s v="03.16.27"/>
    <x v="59"/>
    <x v="0"/>
    <x v="0"/>
    <s v="Direção dos Assuntos Jurídicos, Fiscalização e Policia Municipal"/>
    <s v="03.16.27"/>
    <s v="Direção dos Assuntos Jurídicos, Fiscalização e Policia Municipal"/>
    <s v="03.16.27"/>
    <x v="60"/>
    <x v="0"/>
    <x v="0"/>
    <x v="0"/>
    <x v="0"/>
    <x v="0"/>
    <x v="0"/>
    <x v="0"/>
    <x v="2"/>
    <s v="2024-02-23"/>
    <x v="0"/>
    <n v="7234"/>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2-2024"/>
  </r>
  <r>
    <x v="0"/>
    <n v="0"/>
    <n v="0"/>
    <n v="0"/>
    <n v="23309"/>
    <x v="5522"/>
    <x v="0"/>
    <x v="0"/>
    <x v="0"/>
    <s v="03.16.27"/>
    <x v="59"/>
    <x v="0"/>
    <x v="0"/>
    <s v="Direção dos Assuntos Jurídicos, Fiscalização e Policia Municipal"/>
    <s v="03.16.27"/>
    <s v="Direção dos Assuntos Jurídicos, Fiscalização e Policia Municipal"/>
    <s v="03.16.27"/>
    <x v="28"/>
    <x v="0"/>
    <x v="0"/>
    <x v="0"/>
    <x v="0"/>
    <x v="0"/>
    <x v="0"/>
    <x v="0"/>
    <x v="2"/>
    <s v="2024-02-23"/>
    <x v="0"/>
    <n v="23309"/>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2-2024"/>
  </r>
  <r>
    <x v="0"/>
    <n v="0"/>
    <n v="0"/>
    <n v="0"/>
    <n v="164904"/>
    <x v="5522"/>
    <x v="0"/>
    <x v="0"/>
    <x v="0"/>
    <s v="03.16.27"/>
    <x v="59"/>
    <x v="0"/>
    <x v="0"/>
    <s v="Direção dos Assuntos Jurídicos, Fiscalização e Policia Municipal"/>
    <s v="03.16.27"/>
    <s v="Direção dos Assuntos Jurídicos, Fiscalização e Policia Municipal"/>
    <s v="03.16.27"/>
    <x v="30"/>
    <x v="0"/>
    <x v="0"/>
    <x v="0"/>
    <x v="1"/>
    <x v="0"/>
    <x v="0"/>
    <x v="0"/>
    <x v="2"/>
    <s v="2024-02-23"/>
    <x v="0"/>
    <n v="164904"/>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2-2024"/>
  </r>
  <r>
    <x v="0"/>
    <n v="0"/>
    <n v="0"/>
    <n v="0"/>
    <n v="89092"/>
    <x v="5522"/>
    <x v="0"/>
    <x v="0"/>
    <x v="0"/>
    <s v="03.16.27"/>
    <x v="59"/>
    <x v="0"/>
    <x v="0"/>
    <s v="Direção dos Assuntos Jurídicos, Fiscalização e Policia Municipal"/>
    <s v="03.16.27"/>
    <s v="Direção dos Assuntos Jurídicos, Fiscalização e Policia Municipal"/>
    <s v="03.16.27"/>
    <x v="48"/>
    <x v="0"/>
    <x v="0"/>
    <x v="0"/>
    <x v="1"/>
    <x v="0"/>
    <x v="0"/>
    <x v="0"/>
    <x v="2"/>
    <s v="2024-02-23"/>
    <x v="0"/>
    <n v="89092"/>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2-2024"/>
  </r>
  <r>
    <x v="0"/>
    <n v="0"/>
    <n v="0"/>
    <n v="0"/>
    <n v="341"/>
    <x v="5523"/>
    <x v="0"/>
    <x v="0"/>
    <x v="0"/>
    <s v="03.16.25"/>
    <x v="23"/>
    <x v="0"/>
    <x v="0"/>
    <s v="Direção dos  Recursos Humanos"/>
    <s v="03.16.25"/>
    <s v="Direção dos  Recursos Humanos"/>
    <s v="03.16.25"/>
    <x v="31"/>
    <x v="0"/>
    <x v="0"/>
    <x v="1"/>
    <x v="0"/>
    <x v="0"/>
    <x v="0"/>
    <x v="0"/>
    <x v="2"/>
    <s v="2024-02-23"/>
    <x v="0"/>
    <n v="341"/>
    <x v="0"/>
    <m/>
    <x v="0"/>
    <m/>
    <x v="2"/>
    <n v="100474696"/>
    <x v="0"/>
    <x v="1"/>
    <s v="Direção dos  Recursos Humanos"/>
    <s v="ORI"/>
    <x v="0"/>
    <m/>
    <x v="0"/>
    <x v="0"/>
    <x v="0"/>
    <x v="0"/>
    <x v="0"/>
    <x v="0"/>
    <x v="0"/>
    <x v="0"/>
    <x v="0"/>
    <x v="0"/>
    <x v="0"/>
    <s v="Direção dos  Recursos Humanos"/>
    <x v="0"/>
    <x v="0"/>
    <x v="0"/>
    <x v="0"/>
    <x v="0"/>
    <x v="0"/>
    <x v="0"/>
    <x v="0"/>
    <x v="0"/>
    <x v="0"/>
    <x v="1"/>
    <x v="0"/>
    <s v="Pagamento de salário referente a 02-2024"/>
  </r>
  <r>
    <x v="0"/>
    <n v="0"/>
    <n v="0"/>
    <n v="0"/>
    <n v="78"/>
    <x v="5523"/>
    <x v="0"/>
    <x v="0"/>
    <x v="0"/>
    <s v="03.16.25"/>
    <x v="23"/>
    <x v="0"/>
    <x v="0"/>
    <s v="Direção dos  Recursos Humanos"/>
    <s v="03.16.25"/>
    <s v="Direção dos  Recursos Humanos"/>
    <s v="03.16.25"/>
    <x v="29"/>
    <x v="0"/>
    <x v="0"/>
    <x v="0"/>
    <x v="0"/>
    <x v="0"/>
    <x v="0"/>
    <x v="0"/>
    <x v="2"/>
    <s v="2024-02-23"/>
    <x v="0"/>
    <n v="78"/>
    <x v="0"/>
    <m/>
    <x v="0"/>
    <m/>
    <x v="2"/>
    <n v="100474696"/>
    <x v="0"/>
    <x v="1"/>
    <s v="Direção dos  Recursos Humanos"/>
    <s v="ORI"/>
    <x v="0"/>
    <m/>
    <x v="0"/>
    <x v="0"/>
    <x v="0"/>
    <x v="0"/>
    <x v="0"/>
    <x v="0"/>
    <x v="0"/>
    <x v="0"/>
    <x v="0"/>
    <x v="0"/>
    <x v="0"/>
    <s v="Direção dos  Recursos Humanos"/>
    <x v="0"/>
    <x v="0"/>
    <x v="0"/>
    <x v="0"/>
    <x v="0"/>
    <x v="0"/>
    <x v="0"/>
    <x v="0"/>
    <x v="0"/>
    <x v="0"/>
    <x v="1"/>
    <x v="0"/>
    <s v="Pagamento de salário referente a 02-2024"/>
  </r>
  <r>
    <x v="0"/>
    <n v="0"/>
    <n v="0"/>
    <n v="0"/>
    <n v="1394"/>
    <x v="5523"/>
    <x v="0"/>
    <x v="0"/>
    <x v="0"/>
    <s v="03.16.25"/>
    <x v="23"/>
    <x v="0"/>
    <x v="0"/>
    <s v="Direção dos  Recursos Humanos"/>
    <s v="03.16.25"/>
    <s v="Direção dos  Recursos Humanos"/>
    <s v="03.16.25"/>
    <x v="30"/>
    <x v="0"/>
    <x v="0"/>
    <x v="0"/>
    <x v="1"/>
    <x v="0"/>
    <x v="0"/>
    <x v="0"/>
    <x v="2"/>
    <s v="2024-02-23"/>
    <x v="0"/>
    <n v="1394"/>
    <x v="0"/>
    <m/>
    <x v="0"/>
    <m/>
    <x v="2"/>
    <n v="100474696"/>
    <x v="0"/>
    <x v="1"/>
    <s v="Direção dos  Recursos Humanos"/>
    <s v="ORI"/>
    <x v="0"/>
    <m/>
    <x v="0"/>
    <x v="0"/>
    <x v="0"/>
    <x v="0"/>
    <x v="0"/>
    <x v="0"/>
    <x v="0"/>
    <x v="0"/>
    <x v="0"/>
    <x v="0"/>
    <x v="0"/>
    <s v="Direção dos  Recursos Humanos"/>
    <x v="0"/>
    <x v="0"/>
    <x v="0"/>
    <x v="0"/>
    <x v="0"/>
    <x v="0"/>
    <x v="0"/>
    <x v="0"/>
    <x v="0"/>
    <x v="0"/>
    <x v="1"/>
    <x v="0"/>
    <s v="Pagamento de salário referente a 02-2024"/>
  </r>
  <r>
    <x v="0"/>
    <n v="0"/>
    <n v="0"/>
    <n v="0"/>
    <n v="9482"/>
    <x v="5523"/>
    <x v="0"/>
    <x v="0"/>
    <x v="0"/>
    <s v="03.16.25"/>
    <x v="23"/>
    <x v="0"/>
    <x v="0"/>
    <s v="Direção dos  Recursos Humanos"/>
    <s v="03.16.25"/>
    <s v="Direção dos  Recursos Humanos"/>
    <s v="03.16.25"/>
    <x v="48"/>
    <x v="0"/>
    <x v="0"/>
    <x v="0"/>
    <x v="1"/>
    <x v="0"/>
    <x v="0"/>
    <x v="0"/>
    <x v="2"/>
    <s v="2024-02-23"/>
    <x v="0"/>
    <n v="9482"/>
    <x v="0"/>
    <m/>
    <x v="0"/>
    <m/>
    <x v="2"/>
    <n v="100474696"/>
    <x v="0"/>
    <x v="1"/>
    <s v="Direção dos  Recursos Humanos"/>
    <s v="ORI"/>
    <x v="0"/>
    <m/>
    <x v="0"/>
    <x v="0"/>
    <x v="0"/>
    <x v="0"/>
    <x v="0"/>
    <x v="0"/>
    <x v="0"/>
    <x v="0"/>
    <x v="0"/>
    <x v="0"/>
    <x v="0"/>
    <s v="Direção dos  Recursos Humanos"/>
    <x v="0"/>
    <x v="0"/>
    <x v="0"/>
    <x v="0"/>
    <x v="0"/>
    <x v="0"/>
    <x v="0"/>
    <x v="0"/>
    <x v="0"/>
    <x v="0"/>
    <x v="1"/>
    <x v="0"/>
    <s v="Pagamento de salário referente a 02-2024"/>
  </r>
  <r>
    <x v="0"/>
    <n v="0"/>
    <n v="0"/>
    <n v="0"/>
    <n v="3413"/>
    <x v="5523"/>
    <x v="0"/>
    <x v="0"/>
    <x v="0"/>
    <s v="03.16.25"/>
    <x v="23"/>
    <x v="0"/>
    <x v="0"/>
    <s v="Direção dos  Recursos Humanos"/>
    <s v="03.16.25"/>
    <s v="Direção dos  Recursos Humanos"/>
    <s v="03.16.25"/>
    <x v="49"/>
    <x v="0"/>
    <x v="0"/>
    <x v="0"/>
    <x v="1"/>
    <x v="0"/>
    <x v="0"/>
    <x v="0"/>
    <x v="2"/>
    <s v="2024-02-23"/>
    <x v="0"/>
    <n v="3413"/>
    <x v="0"/>
    <m/>
    <x v="0"/>
    <m/>
    <x v="2"/>
    <n v="100474696"/>
    <x v="0"/>
    <x v="1"/>
    <s v="Direção dos  Recursos Humanos"/>
    <s v="ORI"/>
    <x v="0"/>
    <m/>
    <x v="0"/>
    <x v="0"/>
    <x v="0"/>
    <x v="0"/>
    <x v="0"/>
    <x v="0"/>
    <x v="0"/>
    <x v="0"/>
    <x v="0"/>
    <x v="0"/>
    <x v="0"/>
    <s v="Direção dos  Recursos Humanos"/>
    <x v="0"/>
    <x v="0"/>
    <x v="0"/>
    <x v="0"/>
    <x v="0"/>
    <x v="0"/>
    <x v="0"/>
    <x v="0"/>
    <x v="0"/>
    <x v="0"/>
    <x v="1"/>
    <x v="0"/>
    <s v="Pagamento de salário referente a 02-2024"/>
  </r>
  <r>
    <x v="0"/>
    <n v="0"/>
    <n v="0"/>
    <n v="0"/>
    <n v="1699"/>
    <x v="5523"/>
    <x v="0"/>
    <x v="0"/>
    <x v="0"/>
    <s v="03.16.25"/>
    <x v="23"/>
    <x v="0"/>
    <x v="0"/>
    <s v="Direção dos  Recursos Humanos"/>
    <s v="03.16.25"/>
    <s v="Direção dos  Recursos Humanos"/>
    <s v="03.16.25"/>
    <x v="78"/>
    <x v="0"/>
    <x v="4"/>
    <x v="17"/>
    <x v="0"/>
    <x v="0"/>
    <x v="0"/>
    <x v="0"/>
    <x v="2"/>
    <s v="2024-02-23"/>
    <x v="0"/>
    <n v="1699"/>
    <x v="0"/>
    <m/>
    <x v="0"/>
    <m/>
    <x v="2"/>
    <n v="100474696"/>
    <x v="0"/>
    <x v="1"/>
    <s v="Direção dos  Recursos Humanos"/>
    <s v="ORI"/>
    <x v="0"/>
    <m/>
    <x v="0"/>
    <x v="0"/>
    <x v="0"/>
    <x v="0"/>
    <x v="0"/>
    <x v="0"/>
    <x v="0"/>
    <x v="0"/>
    <x v="0"/>
    <x v="0"/>
    <x v="0"/>
    <s v="Direção dos  Recursos Humanos"/>
    <x v="0"/>
    <x v="0"/>
    <x v="0"/>
    <x v="0"/>
    <x v="0"/>
    <x v="0"/>
    <x v="0"/>
    <x v="0"/>
    <x v="0"/>
    <x v="0"/>
    <x v="1"/>
    <x v="0"/>
    <s v="Pagamento de salário referente a 02-2024"/>
  </r>
  <r>
    <x v="0"/>
    <n v="0"/>
    <n v="0"/>
    <n v="0"/>
    <n v="28262"/>
    <x v="5523"/>
    <x v="0"/>
    <x v="0"/>
    <x v="0"/>
    <s v="03.16.25"/>
    <x v="23"/>
    <x v="0"/>
    <x v="0"/>
    <s v="Direção dos  Recursos Humanos"/>
    <s v="03.16.25"/>
    <s v="Direção dos  Recursos Humanos"/>
    <s v="03.16.25"/>
    <x v="79"/>
    <x v="0"/>
    <x v="4"/>
    <x v="17"/>
    <x v="0"/>
    <x v="0"/>
    <x v="0"/>
    <x v="0"/>
    <x v="2"/>
    <s v="2024-02-23"/>
    <x v="0"/>
    <n v="28262"/>
    <x v="0"/>
    <m/>
    <x v="0"/>
    <m/>
    <x v="2"/>
    <n v="100474696"/>
    <x v="0"/>
    <x v="1"/>
    <s v="Direção dos  Recursos Humanos"/>
    <s v="ORI"/>
    <x v="0"/>
    <m/>
    <x v="0"/>
    <x v="0"/>
    <x v="0"/>
    <x v="0"/>
    <x v="0"/>
    <x v="0"/>
    <x v="0"/>
    <x v="0"/>
    <x v="0"/>
    <x v="0"/>
    <x v="0"/>
    <s v="Direção dos  Recursos Humanos"/>
    <x v="0"/>
    <x v="0"/>
    <x v="0"/>
    <x v="0"/>
    <x v="0"/>
    <x v="0"/>
    <x v="0"/>
    <x v="0"/>
    <x v="0"/>
    <x v="0"/>
    <x v="1"/>
    <x v="0"/>
    <s v="Pagamento de salário referente a 02-2024"/>
  </r>
  <r>
    <x v="0"/>
    <n v="0"/>
    <n v="0"/>
    <n v="0"/>
    <n v="11334"/>
    <x v="5523"/>
    <x v="0"/>
    <x v="0"/>
    <x v="0"/>
    <s v="03.16.25"/>
    <x v="23"/>
    <x v="0"/>
    <x v="0"/>
    <s v="Direção dos  Recursos Humanos"/>
    <s v="03.16.25"/>
    <s v="Direção dos  Recursos Humanos"/>
    <s v="03.16.25"/>
    <x v="31"/>
    <x v="0"/>
    <x v="0"/>
    <x v="1"/>
    <x v="0"/>
    <x v="0"/>
    <x v="0"/>
    <x v="0"/>
    <x v="2"/>
    <s v="2024-02-23"/>
    <x v="0"/>
    <n v="11334"/>
    <x v="0"/>
    <m/>
    <x v="0"/>
    <m/>
    <x v="9"/>
    <n v="100474693"/>
    <x v="0"/>
    <x v="0"/>
    <s v="Direção dos  Recursos Humanos"/>
    <s v="ORI"/>
    <x v="0"/>
    <m/>
    <x v="0"/>
    <x v="0"/>
    <x v="0"/>
    <x v="0"/>
    <x v="0"/>
    <x v="0"/>
    <x v="0"/>
    <x v="0"/>
    <x v="0"/>
    <x v="0"/>
    <x v="0"/>
    <s v="Direção dos  Recursos Humanos"/>
    <x v="0"/>
    <x v="0"/>
    <x v="0"/>
    <x v="0"/>
    <x v="0"/>
    <x v="0"/>
    <x v="0"/>
    <x v="0"/>
    <x v="0"/>
    <x v="0"/>
    <x v="0"/>
    <x v="0"/>
    <s v="Pagamento de salário referente a 02-2024"/>
  </r>
  <r>
    <x v="0"/>
    <n v="0"/>
    <n v="0"/>
    <n v="0"/>
    <n v="2595"/>
    <x v="5523"/>
    <x v="0"/>
    <x v="0"/>
    <x v="0"/>
    <s v="03.16.25"/>
    <x v="23"/>
    <x v="0"/>
    <x v="0"/>
    <s v="Direção dos  Recursos Humanos"/>
    <s v="03.16.25"/>
    <s v="Direção dos  Recursos Humanos"/>
    <s v="03.16.25"/>
    <x v="29"/>
    <x v="0"/>
    <x v="0"/>
    <x v="0"/>
    <x v="0"/>
    <x v="0"/>
    <x v="0"/>
    <x v="0"/>
    <x v="2"/>
    <s v="2024-02-23"/>
    <x v="0"/>
    <n v="2595"/>
    <x v="0"/>
    <m/>
    <x v="0"/>
    <m/>
    <x v="9"/>
    <n v="100474693"/>
    <x v="0"/>
    <x v="0"/>
    <s v="Direção dos  Recursos Humanos"/>
    <s v="ORI"/>
    <x v="0"/>
    <m/>
    <x v="0"/>
    <x v="0"/>
    <x v="0"/>
    <x v="0"/>
    <x v="0"/>
    <x v="0"/>
    <x v="0"/>
    <x v="0"/>
    <x v="0"/>
    <x v="0"/>
    <x v="0"/>
    <s v="Direção dos  Recursos Humanos"/>
    <x v="0"/>
    <x v="0"/>
    <x v="0"/>
    <x v="0"/>
    <x v="0"/>
    <x v="0"/>
    <x v="0"/>
    <x v="0"/>
    <x v="0"/>
    <x v="0"/>
    <x v="0"/>
    <x v="0"/>
    <s v="Pagamento de salário referente a 02-2024"/>
  </r>
  <r>
    <x v="0"/>
    <n v="0"/>
    <n v="0"/>
    <n v="0"/>
    <n v="46287"/>
    <x v="5523"/>
    <x v="0"/>
    <x v="0"/>
    <x v="0"/>
    <s v="03.16.25"/>
    <x v="23"/>
    <x v="0"/>
    <x v="0"/>
    <s v="Direção dos  Recursos Humanos"/>
    <s v="03.16.25"/>
    <s v="Direção dos  Recursos Humanos"/>
    <s v="03.16.25"/>
    <x v="30"/>
    <x v="0"/>
    <x v="0"/>
    <x v="0"/>
    <x v="1"/>
    <x v="0"/>
    <x v="0"/>
    <x v="0"/>
    <x v="2"/>
    <s v="2024-02-23"/>
    <x v="0"/>
    <n v="46287"/>
    <x v="0"/>
    <m/>
    <x v="0"/>
    <m/>
    <x v="9"/>
    <n v="100474693"/>
    <x v="0"/>
    <x v="0"/>
    <s v="Direção dos  Recursos Humanos"/>
    <s v="ORI"/>
    <x v="0"/>
    <m/>
    <x v="0"/>
    <x v="0"/>
    <x v="0"/>
    <x v="0"/>
    <x v="0"/>
    <x v="0"/>
    <x v="0"/>
    <x v="0"/>
    <x v="0"/>
    <x v="0"/>
    <x v="0"/>
    <s v="Direção dos  Recursos Humanos"/>
    <x v="0"/>
    <x v="0"/>
    <x v="0"/>
    <x v="0"/>
    <x v="0"/>
    <x v="0"/>
    <x v="0"/>
    <x v="0"/>
    <x v="0"/>
    <x v="0"/>
    <x v="0"/>
    <x v="0"/>
    <s v="Pagamento de salário referente a 02-2024"/>
  </r>
  <r>
    <x v="0"/>
    <n v="0"/>
    <n v="0"/>
    <n v="0"/>
    <n v="314737"/>
    <x v="5523"/>
    <x v="0"/>
    <x v="0"/>
    <x v="0"/>
    <s v="03.16.25"/>
    <x v="23"/>
    <x v="0"/>
    <x v="0"/>
    <s v="Direção dos  Recursos Humanos"/>
    <s v="03.16.25"/>
    <s v="Direção dos  Recursos Humanos"/>
    <s v="03.16.25"/>
    <x v="48"/>
    <x v="0"/>
    <x v="0"/>
    <x v="0"/>
    <x v="1"/>
    <x v="0"/>
    <x v="0"/>
    <x v="0"/>
    <x v="2"/>
    <s v="2024-02-23"/>
    <x v="0"/>
    <n v="314737"/>
    <x v="0"/>
    <m/>
    <x v="0"/>
    <m/>
    <x v="9"/>
    <n v="100474693"/>
    <x v="0"/>
    <x v="0"/>
    <s v="Direção dos  Recursos Humanos"/>
    <s v="ORI"/>
    <x v="0"/>
    <m/>
    <x v="0"/>
    <x v="0"/>
    <x v="0"/>
    <x v="0"/>
    <x v="0"/>
    <x v="0"/>
    <x v="0"/>
    <x v="0"/>
    <x v="0"/>
    <x v="0"/>
    <x v="0"/>
    <s v="Direção dos  Recursos Humanos"/>
    <x v="0"/>
    <x v="0"/>
    <x v="0"/>
    <x v="0"/>
    <x v="0"/>
    <x v="0"/>
    <x v="0"/>
    <x v="0"/>
    <x v="0"/>
    <x v="0"/>
    <x v="0"/>
    <x v="0"/>
    <s v="Pagamento de salário referente a 02-2024"/>
  </r>
  <r>
    <x v="0"/>
    <n v="0"/>
    <n v="0"/>
    <n v="0"/>
    <n v="113307"/>
    <x v="5523"/>
    <x v="0"/>
    <x v="0"/>
    <x v="0"/>
    <s v="03.16.25"/>
    <x v="23"/>
    <x v="0"/>
    <x v="0"/>
    <s v="Direção dos  Recursos Humanos"/>
    <s v="03.16.25"/>
    <s v="Direção dos  Recursos Humanos"/>
    <s v="03.16.25"/>
    <x v="49"/>
    <x v="0"/>
    <x v="0"/>
    <x v="0"/>
    <x v="1"/>
    <x v="0"/>
    <x v="0"/>
    <x v="0"/>
    <x v="2"/>
    <s v="2024-02-23"/>
    <x v="0"/>
    <n v="113307"/>
    <x v="0"/>
    <m/>
    <x v="0"/>
    <m/>
    <x v="9"/>
    <n v="100474693"/>
    <x v="0"/>
    <x v="0"/>
    <s v="Direção dos  Recursos Humanos"/>
    <s v="ORI"/>
    <x v="0"/>
    <m/>
    <x v="0"/>
    <x v="0"/>
    <x v="0"/>
    <x v="0"/>
    <x v="0"/>
    <x v="0"/>
    <x v="0"/>
    <x v="0"/>
    <x v="0"/>
    <x v="0"/>
    <x v="0"/>
    <s v="Direção dos  Recursos Humanos"/>
    <x v="0"/>
    <x v="0"/>
    <x v="0"/>
    <x v="0"/>
    <x v="0"/>
    <x v="0"/>
    <x v="0"/>
    <x v="0"/>
    <x v="0"/>
    <x v="0"/>
    <x v="0"/>
    <x v="0"/>
    <s v="Pagamento de salário referente a 02-2024"/>
  </r>
  <r>
    <x v="0"/>
    <n v="0"/>
    <n v="0"/>
    <n v="0"/>
    <n v="56417"/>
    <x v="5523"/>
    <x v="0"/>
    <x v="0"/>
    <x v="0"/>
    <s v="03.16.25"/>
    <x v="23"/>
    <x v="0"/>
    <x v="0"/>
    <s v="Direção dos  Recursos Humanos"/>
    <s v="03.16.25"/>
    <s v="Direção dos  Recursos Humanos"/>
    <s v="03.16.25"/>
    <x v="78"/>
    <x v="0"/>
    <x v="4"/>
    <x v="17"/>
    <x v="0"/>
    <x v="0"/>
    <x v="0"/>
    <x v="0"/>
    <x v="2"/>
    <s v="2024-02-23"/>
    <x v="0"/>
    <n v="56417"/>
    <x v="0"/>
    <m/>
    <x v="0"/>
    <m/>
    <x v="9"/>
    <n v="100474693"/>
    <x v="0"/>
    <x v="0"/>
    <s v="Direção dos  Recursos Humanos"/>
    <s v="ORI"/>
    <x v="0"/>
    <m/>
    <x v="0"/>
    <x v="0"/>
    <x v="0"/>
    <x v="0"/>
    <x v="0"/>
    <x v="0"/>
    <x v="0"/>
    <x v="0"/>
    <x v="0"/>
    <x v="0"/>
    <x v="0"/>
    <s v="Direção dos  Recursos Humanos"/>
    <x v="0"/>
    <x v="0"/>
    <x v="0"/>
    <x v="0"/>
    <x v="0"/>
    <x v="0"/>
    <x v="0"/>
    <x v="0"/>
    <x v="0"/>
    <x v="0"/>
    <x v="0"/>
    <x v="0"/>
    <s v="Pagamento de salário referente a 02-2024"/>
  </r>
  <r>
    <x v="0"/>
    <n v="0"/>
    <n v="0"/>
    <n v="0"/>
    <n v="937923"/>
    <x v="5523"/>
    <x v="0"/>
    <x v="0"/>
    <x v="0"/>
    <s v="03.16.25"/>
    <x v="23"/>
    <x v="0"/>
    <x v="0"/>
    <s v="Direção dos  Recursos Humanos"/>
    <s v="03.16.25"/>
    <s v="Direção dos  Recursos Humanos"/>
    <s v="03.16.25"/>
    <x v="79"/>
    <x v="0"/>
    <x v="4"/>
    <x v="17"/>
    <x v="0"/>
    <x v="0"/>
    <x v="0"/>
    <x v="0"/>
    <x v="2"/>
    <s v="2024-02-23"/>
    <x v="0"/>
    <n v="937923"/>
    <x v="0"/>
    <m/>
    <x v="0"/>
    <m/>
    <x v="9"/>
    <n v="100474693"/>
    <x v="0"/>
    <x v="0"/>
    <s v="Direção dos  Recursos Humanos"/>
    <s v="ORI"/>
    <x v="0"/>
    <m/>
    <x v="0"/>
    <x v="0"/>
    <x v="0"/>
    <x v="0"/>
    <x v="0"/>
    <x v="0"/>
    <x v="0"/>
    <x v="0"/>
    <x v="0"/>
    <x v="0"/>
    <x v="0"/>
    <s v="Direção dos  Recursos Humanos"/>
    <x v="0"/>
    <x v="0"/>
    <x v="0"/>
    <x v="0"/>
    <x v="0"/>
    <x v="0"/>
    <x v="0"/>
    <x v="0"/>
    <x v="0"/>
    <x v="0"/>
    <x v="0"/>
    <x v="0"/>
    <s v="Pagamento de salário referente a 02-2024"/>
  </r>
  <r>
    <x v="0"/>
    <n v="0"/>
    <n v="0"/>
    <n v="0"/>
    <n v="318"/>
    <x v="5524"/>
    <x v="0"/>
    <x v="0"/>
    <x v="0"/>
    <s v="03.16.24"/>
    <x v="31"/>
    <x v="0"/>
    <x v="0"/>
    <s v="Direcao da Familia, Inclusão, Género e Saúde"/>
    <s v="03.16.24"/>
    <s v="Direcao da Familia, Inclusão, Género e Saúde"/>
    <s v="03.16.24"/>
    <x v="28"/>
    <x v="0"/>
    <x v="0"/>
    <x v="0"/>
    <x v="0"/>
    <x v="0"/>
    <x v="0"/>
    <x v="0"/>
    <x v="2"/>
    <s v="2024-02-23"/>
    <x v="0"/>
    <n v="318"/>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2-2024"/>
  </r>
  <r>
    <x v="0"/>
    <n v="0"/>
    <n v="0"/>
    <n v="0"/>
    <n v="10576"/>
    <x v="5524"/>
    <x v="0"/>
    <x v="0"/>
    <x v="0"/>
    <s v="03.16.24"/>
    <x v="31"/>
    <x v="0"/>
    <x v="0"/>
    <s v="Direcao da Familia, Inclusão, Género e Saúde"/>
    <s v="03.16.24"/>
    <s v="Direcao da Familia, Inclusão, Género e Saúde"/>
    <s v="03.16.24"/>
    <x v="30"/>
    <x v="0"/>
    <x v="0"/>
    <x v="0"/>
    <x v="1"/>
    <x v="0"/>
    <x v="0"/>
    <x v="0"/>
    <x v="2"/>
    <s v="2024-02-23"/>
    <x v="0"/>
    <n v="10576"/>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2-2024"/>
  </r>
  <r>
    <x v="0"/>
    <n v="0"/>
    <n v="0"/>
    <n v="0"/>
    <n v="12488"/>
    <x v="5524"/>
    <x v="0"/>
    <x v="0"/>
    <x v="0"/>
    <s v="03.16.24"/>
    <x v="31"/>
    <x v="0"/>
    <x v="0"/>
    <s v="Direcao da Familia, Inclusão, Género e Saúde"/>
    <s v="03.16.24"/>
    <s v="Direcao da Familia, Inclusão, Género e Saúde"/>
    <s v="03.16.24"/>
    <x v="48"/>
    <x v="0"/>
    <x v="0"/>
    <x v="0"/>
    <x v="1"/>
    <x v="0"/>
    <x v="0"/>
    <x v="0"/>
    <x v="2"/>
    <s v="2024-02-23"/>
    <x v="0"/>
    <n v="12488"/>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2-2024"/>
  </r>
  <r>
    <x v="0"/>
    <n v="0"/>
    <n v="0"/>
    <n v="0"/>
    <n v="5563"/>
    <x v="5524"/>
    <x v="0"/>
    <x v="0"/>
    <x v="0"/>
    <s v="03.16.24"/>
    <x v="31"/>
    <x v="0"/>
    <x v="0"/>
    <s v="Direcao da Familia, Inclusão, Género e Saúde"/>
    <s v="03.16.24"/>
    <s v="Direcao da Familia, Inclusão, Género e Saúde"/>
    <s v="03.16.24"/>
    <x v="28"/>
    <x v="0"/>
    <x v="0"/>
    <x v="0"/>
    <x v="0"/>
    <x v="0"/>
    <x v="0"/>
    <x v="0"/>
    <x v="2"/>
    <s v="2024-02-23"/>
    <x v="0"/>
    <n v="5563"/>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2-2024"/>
  </r>
  <r>
    <x v="0"/>
    <n v="0"/>
    <n v="0"/>
    <n v="0"/>
    <n v="184487"/>
    <x v="5524"/>
    <x v="0"/>
    <x v="0"/>
    <x v="0"/>
    <s v="03.16.24"/>
    <x v="31"/>
    <x v="0"/>
    <x v="0"/>
    <s v="Direcao da Familia, Inclusão, Género e Saúde"/>
    <s v="03.16.24"/>
    <s v="Direcao da Familia, Inclusão, Género e Saúde"/>
    <s v="03.16.24"/>
    <x v="30"/>
    <x v="0"/>
    <x v="0"/>
    <x v="0"/>
    <x v="1"/>
    <x v="0"/>
    <x v="0"/>
    <x v="0"/>
    <x v="2"/>
    <s v="2024-02-23"/>
    <x v="0"/>
    <n v="184487"/>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2-2024"/>
  </r>
  <r>
    <x v="0"/>
    <n v="0"/>
    <n v="0"/>
    <n v="0"/>
    <n v="217809"/>
    <x v="5524"/>
    <x v="0"/>
    <x v="0"/>
    <x v="0"/>
    <s v="03.16.24"/>
    <x v="31"/>
    <x v="0"/>
    <x v="0"/>
    <s v="Direcao da Familia, Inclusão, Género e Saúde"/>
    <s v="03.16.24"/>
    <s v="Direcao da Familia, Inclusão, Género e Saúde"/>
    <s v="03.16.24"/>
    <x v="48"/>
    <x v="0"/>
    <x v="0"/>
    <x v="0"/>
    <x v="1"/>
    <x v="0"/>
    <x v="0"/>
    <x v="0"/>
    <x v="2"/>
    <s v="2024-02-23"/>
    <x v="0"/>
    <n v="217809"/>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2-2024"/>
  </r>
  <r>
    <x v="0"/>
    <n v="0"/>
    <n v="0"/>
    <n v="0"/>
    <n v="5"/>
    <x v="5525"/>
    <x v="0"/>
    <x v="0"/>
    <x v="0"/>
    <s v="03.16.23"/>
    <x v="14"/>
    <x v="0"/>
    <x v="0"/>
    <s v="Direção da Educação, Formação Profissional, Emprego"/>
    <s v="03.16.23"/>
    <s v="Direção da Educação, Formação Profissional, Emprego"/>
    <s v="03.16.23"/>
    <x v="28"/>
    <x v="0"/>
    <x v="0"/>
    <x v="0"/>
    <x v="0"/>
    <x v="0"/>
    <x v="0"/>
    <x v="0"/>
    <x v="2"/>
    <s v="2024-02-23"/>
    <x v="0"/>
    <n v="5"/>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2-2024"/>
  </r>
  <r>
    <x v="0"/>
    <n v="0"/>
    <n v="0"/>
    <n v="0"/>
    <n v="0"/>
    <x v="5525"/>
    <x v="0"/>
    <x v="0"/>
    <x v="0"/>
    <s v="03.16.23"/>
    <x v="14"/>
    <x v="0"/>
    <x v="0"/>
    <s v="Direção da Educação, Formação Profissional, Emprego"/>
    <s v="03.16.23"/>
    <s v="Direção da Educação, Formação Profissional, Emprego"/>
    <s v="03.16.23"/>
    <x v="29"/>
    <x v="0"/>
    <x v="0"/>
    <x v="0"/>
    <x v="0"/>
    <x v="0"/>
    <x v="0"/>
    <x v="0"/>
    <x v="2"/>
    <s v="2024-02-23"/>
    <x v="0"/>
    <n v="0"/>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2-2024"/>
  </r>
  <r>
    <x v="0"/>
    <n v="0"/>
    <n v="0"/>
    <n v="0"/>
    <n v="657"/>
    <x v="5525"/>
    <x v="0"/>
    <x v="0"/>
    <x v="0"/>
    <s v="03.16.23"/>
    <x v="14"/>
    <x v="0"/>
    <x v="0"/>
    <s v="Direção da Educação, Formação Profissional, Emprego"/>
    <s v="03.16.23"/>
    <s v="Direção da Educação, Formação Profissional, Emprego"/>
    <s v="03.16.23"/>
    <x v="30"/>
    <x v="0"/>
    <x v="0"/>
    <x v="0"/>
    <x v="1"/>
    <x v="0"/>
    <x v="0"/>
    <x v="0"/>
    <x v="2"/>
    <s v="2024-02-23"/>
    <x v="0"/>
    <n v="657"/>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2-2024"/>
  </r>
  <r>
    <x v="0"/>
    <n v="0"/>
    <n v="0"/>
    <n v="0"/>
    <n v="9415"/>
    <x v="5525"/>
    <x v="0"/>
    <x v="0"/>
    <x v="0"/>
    <s v="03.16.23"/>
    <x v="14"/>
    <x v="0"/>
    <x v="0"/>
    <s v="Direção da Educação, Formação Profissional, Emprego"/>
    <s v="03.16.23"/>
    <s v="Direção da Educação, Formação Profissional, Emprego"/>
    <s v="03.16.23"/>
    <x v="28"/>
    <x v="0"/>
    <x v="0"/>
    <x v="0"/>
    <x v="0"/>
    <x v="0"/>
    <x v="0"/>
    <x v="0"/>
    <x v="2"/>
    <s v="2024-02-23"/>
    <x v="0"/>
    <n v="9415"/>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2-2024"/>
  </r>
  <r>
    <x v="0"/>
    <n v="0"/>
    <n v="0"/>
    <n v="0"/>
    <n v="1643"/>
    <x v="5525"/>
    <x v="0"/>
    <x v="0"/>
    <x v="0"/>
    <s v="03.16.23"/>
    <x v="14"/>
    <x v="0"/>
    <x v="0"/>
    <s v="Direção da Educação, Formação Profissional, Emprego"/>
    <s v="03.16.23"/>
    <s v="Direção da Educação, Formação Profissional, Emprego"/>
    <s v="03.16.23"/>
    <x v="29"/>
    <x v="0"/>
    <x v="0"/>
    <x v="0"/>
    <x v="0"/>
    <x v="0"/>
    <x v="0"/>
    <x v="0"/>
    <x v="2"/>
    <s v="2024-02-23"/>
    <x v="0"/>
    <n v="1643"/>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2-2024"/>
  </r>
  <r>
    <x v="0"/>
    <n v="0"/>
    <n v="0"/>
    <n v="0"/>
    <n v="1084834"/>
    <x v="5525"/>
    <x v="0"/>
    <x v="0"/>
    <x v="0"/>
    <s v="03.16.23"/>
    <x v="14"/>
    <x v="0"/>
    <x v="0"/>
    <s v="Direção da Educação, Formação Profissional, Emprego"/>
    <s v="03.16.23"/>
    <s v="Direção da Educação, Formação Profissional, Emprego"/>
    <s v="03.16.23"/>
    <x v="30"/>
    <x v="0"/>
    <x v="0"/>
    <x v="0"/>
    <x v="1"/>
    <x v="0"/>
    <x v="0"/>
    <x v="0"/>
    <x v="2"/>
    <s v="2024-02-23"/>
    <x v="0"/>
    <n v="1084834"/>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2-2024"/>
  </r>
  <r>
    <x v="0"/>
    <n v="0"/>
    <n v="0"/>
    <n v="0"/>
    <n v="1310"/>
    <x v="5526"/>
    <x v="0"/>
    <x v="0"/>
    <x v="0"/>
    <s v="03.16.22"/>
    <x v="58"/>
    <x v="0"/>
    <x v="0"/>
    <s v="Direção da Habitação"/>
    <s v="03.16.22"/>
    <s v="Direção da Habitação"/>
    <s v="03.16.22"/>
    <x v="31"/>
    <x v="0"/>
    <x v="0"/>
    <x v="1"/>
    <x v="0"/>
    <x v="0"/>
    <x v="0"/>
    <x v="0"/>
    <x v="2"/>
    <s v="2024-02-23"/>
    <x v="0"/>
    <n v="1310"/>
    <x v="0"/>
    <m/>
    <x v="0"/>
    <m/>
    <x v="2"/>
    <n v="100474696"/>
    <x v="0"/>
    <x v="1"/>
    <s v="Direção da Habitação"/>
    <s v="ORI"/>
    <x v="0"/>
    <m/>
    <x v="0"/>
    <x v="0"/>
    <x v="0"/>
    <x v="0"/>
    <x v="0"/>
    <x v="0"/>
    <x v="0"/>
    <x v="0"/>
    <x v="0"/>
    <x v="0"/>
    <x v="0"/>
    <s v="Direção da Habitação"/>
    <x v="0"/>
    <x v="0"/>
    <x v="0"/>
    <x v="0"/>
    <x v="0"/>
    <x v="0"/>
    <x v="0"/>
    <x v="0"/>
    <x v="0"/>
    <x v="0"/>
    <x v="1"/>
    <x v="0"/>
    <s v="Pagamento de salário referente a 02-2024"/>
  </r>
  <r>
    <x v="0"/>
    <n v="0"/>
    <n v="0"/>
    <n v="0"/>
    <n v="13669"/>
    <x v="5526"/>
    <x v="0"/>
    <x v="0"/>
    <x v="0"/>
    <s v="03.16.22"/>
    <x v="58"/>
    <x v="0"/>
    <x v="0"/>
    <s v="Direção da Habitação"/>
    <s v="03.16.22"/>
    <s v="Direção da Habitação"/>
    <s v="03.16.22"/>
    <x v="49"/>
    <x v="0"/>
    <x v="0"/>
    <x v="0"/>
    <x v="1"/>
    <x v="0"/>
    <x v="0"/>
    <x v="0"/>
    <x v="2"/>
    <s v="2024-02-23"/>
    <x v="0"/>
    <n v="13669"/>
    <x v="0"/>
    <m/>
    <x v="0"/>
    <m/>
    <x v="2"/>
    <n v="100474696"/>
    <x v="0"/>
    <x v="1"/>
    <s v="Direção da Habitação"/>
    <s v="ORI"/>
    <x v="0"/>
    <m/>
    <x v="0"/>
    <x v="0"/>
    <x v="0"/>
    <x v="0"/>
    <x v="0"/>
    <x v="0"/>
    <x v="0"/>
    <x v="0"/>
    <x v="0"/>
    <x v="0"/>
    <x v="0"/>
    <s v="Direção da Habitação"/>
    <x v="0"/>
    <x v="0"/>
    <x v="0"/>
    <x v="0"/>
    <x v="0"/>
    <x v="0"/>
    <x v="0"/>
    <x v="0"/>
    <x v="0"/>
    <x v="0"/>
    <x v="1"/>
    <x v="0"/>
    <s v="Pagamento de salário referente a 02-2024"/>
  </r>
  <r>
    <x v="0"/>
    <n v="0"/>
    <n v="0"/>
    <n v="0"/>
    <n v="9573"/>
    <x v="5526"/>
    <x v="0"/>
    <x v="0"/>
    <x v="0"/>
    <s v="03.16.22"/>
    <x v="58"/>
    <x v="0"/>
    <x v="0"/>
    <s v="Direção da Habitação"/>
    <s v="03.16.22"/>
    <s v="Direção da Habitação"/>
    <s v="03.16.22"/>
    <x v="31"/>
    <x v="0"/>
    <x v="0"/>
    <x v="1"/>
    <x v="0"/>
    <x v="0"/>
    <x v="0"/>
    <x v="0"/>
    <x v="2"/>
    <s v="2024-02-23"/>
    <x v="0"/>
    <n v="9573"/>
    <x v="0"/>
    <m/>
    <x v="0"/>
    <m/>
    <x v="9"/>
    <n v="100474693"/>
    <x v="0"/>
    <x v="0"/>
    <s v="Direção da Habitação"/>
    <s v="ORI"/>
    <x v="0"/>
    <m/>
    <x v="0"/>
    <x v="0"/>
    <x v="0"/>
    <x v="0"/>
    <x v="0"/>
    <x v="0"/>
    <x v="0"/>
    <x v="0"/>
    <x v="0"/>
    <x v="0"/>
    <x v="0"/>
    <s v="Direção da Habitação"/>
    <x v="0"/>
    <x v="0"/>
    <x v="0"/>
    <x v="0"/>
    <x v="0"/>
    <x v="0"/>
    <x v="0"/>
    <x v="0"/>
    <x v="0"/>
    <x v="0"/>
    <x v="0"/>
    <x v="0"/>
    <s v="Pagamento de salário referente a 02-2024"/>
  </r>
  <r>
    <x v="0"/>
    <n v="0"/>
    <n v="0"/>
    <n v="0"/>
    <n v="99796"/>
    <x v="5526"/>
    <x v="0"/>
    <x v="0"/>
    <x v="0"/>
    <s v="03.16.22"/>
    <x v="58"/>
    <x v="0"/>
    <x v="0"/>
    <s v="Direção da Habitação"/>
    <s v="03.16.22"/>
    <s v="Direção da Habitação"/>
    <s v="03.16.22"/>
    <x v="49"/>
    <x v="0"/>
    <x v="0"/>
    <x v="0"/>
    <x v="1"/>
    <x v="0"/>
    <x v="0"/>
    <x v="0"/>
    <x v="2"/>
    <s v="2024-02-23"/>
    <x v="0"/>
    <n v="99796"/>
    <x v="0"/>
    <m/>
    <x v="0"/>
    <m/>
    <x v="9"/>
    <n v="100474693"/>
    <x v="0"/>
    <x v="0"/>
    <s v="Direção da Habitação"/>
    <s v="ORI"/>
    <x v="0"/>
    <m/>
    <x v="0"/>
    <x v="0"/>
    <x v="0"/>
    <x v="0"/>
    <x v="0"/>
    <x v="0"/>
    <x v="0"/>
    <x v="0"/>
    <x v="0"/>
    <x v="0"/>
    <x v="0"/>
    <s v="Direção da Habitação"/>
    <x v="0"/>
    <x v="0"/>
    <x v="0"/>
    <x v="0"/>
    <x v="0"/>
    <x v="0"/>
    <x v="0"/>
    <x v="0"/>
    <x v="0"/>
    <x v="0"/>
    <x v="0"/>
    <x v="0"/>
    <s v="Pagamento de salário referente a 02-2024"/>
  </r>
  <r>
    <x v="0"/>
    <n v="0"/>
    <n v="0"/>
    <n v="0"/>
    <n v="550"/>
    <x v="5527"/>
    <x v="0"/>
    <x v="0"/>
    <x v="0"/>
    <s v="03.16.21"/>
    <x v="56"/>
    <x v="0"/>
    <x v="0"/>
    <s v="Dir. Turismo, Investimento e Emprendedorismo"/>
    <s v="03.16.21"/>
    <s v="Dir. Turismo, Investimento e Emprendedorismo"/>
    <s v="03.16.21"/>
    <x v="31"/>
    <x v="0"/>
    <x v="0"/>
    <x v="1"/>
    <x v="0"/>
    <x v="0"/>
    <x v="0"/>
    <x v="0"/>
    <x v="2"/>
    <s v="2024-02-23"/>
    <x v="0"/>
    <n v="550"/>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2-2024"/>
  </r>
  <r>
    <x v="0"/>
    <n v="0"/>
    <n v="0"/>
    <n v="0"/>
    <n v="5861"/>
    <x v="5527"/>
    <x v="0"/>
    <x v="0"/>
    <x v="0"/>
    <s v="03.16.21"/>
    <x v="56"/>
    <x v="0"/>
    <x v="0"/>
    <s v="Dir. Turismo, Investimento e Emprendedorismo"/>
    <s v="03.16.21"/>
    <s v="Dir. Turismo, Investimento e Emprendedorismo"/>
    <s v="03.16.21"/>
    <x v="49"/>
    <x v="0"/>
    <x v="0"/>
    <x v="0"/>
    <x v="1"/>
    <x v="0"/>
    <x v="0"/>
    <x v="0"/>
    <x v="2"/>
    <s v="2024-02-23"/>
    <x v="0"/>
    <n v="5861"/>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2-2024"/>
  </r>
  <r>
    <x v="0"/>
    <n v="0"/>
    <n v="0"/>
    <n v="0"/>
    <n v="7110"/>
    <x v="5527"/>
    <x v="0"/>
    <x v="0"/>
    <x v="0"/>
    <s v="03.16.21"/>
    <x v="56"/>
    <x v="0"/>
    <x v="0"/>
    <s v="Dir. Turismo, Investimento e Emprendedorismo"/>
    <s v="03.16.21"/>
    <s v="Dir. Turismo, Investimento e Emprendedorismo"/>
    <s v="03.16.21"/>
    <x v="31"/>
    <x v="0"/>
    <x v="0"/>
    <x v="1"/>
    <x v="0"/>
    <x v="0"/>
    <x v="0"/>
    <x v="0"/>
    <x v="2"/>
    <s v="2024-02-23"/>
    <x v="0"/>
    <n v="7110"/>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2-2024"/>
  </r>
  <r>
    <x v="0"/>
    <n v="0"/>
    <n v="0"/>
    <n v="0"/>
    <n v="75739"/>
    <x v="5527"/>
    <x v="0"/>
    <x v="0"/>
    <x v="0"/>
    <s v="03.16.21"/>
    <x v="56"/>
    <x v="0"/>
    <x v="0"/>
    <s v="Dir. Turismo, Investimento e Emprendedorismo"/>
    <s v="03.16.21"/>
    <s v="Dir. Turismo, Investimento e Emprendedorismo"/>
    <s v="03.16.21"/>
    <x v="49"/>
    <x v="0"/>
    <x v="0"/>
    <x v="0"/>
    <x v="1"/>
    <x v="0"/>
    <x v="0"/>
    <x v="0"/>
    <x v="2"/>
    <s v="2024-02-23"/>
    <x v="0"/>
    <n v="75739"/>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2-2024"/>
  </r>
  <r>
    <x v="0"/>
    <n v="0"/>
    <n v="0"/>
    <n v="0"/>
    <n v="10834"/>
    <x v="5528"/>
    <x v="0"/>
    <x v="0"/>
    <x v="0"/>
    <s v="03.16.20"/>
    <x v="55"/>
    <x v="0"/>
    <x v="0"/>
    <s v="Dir. do Comércio, Indústria, Transporte Feiras e Pesca"/>
    <s v="03.16.20"/>
    <s v="Dir. do Comércio, Indústria, Transporte Feiras e Pesca"/>
    <s v="03.16.20"/>
    <x v="48"/>
    <x v="0"/>
    <x v="0"/>
    <x v="0"/>
    <x v="1"/>
    <x v="0"/>
    <x v="0"/>
    <x v="0"/>
    <x v="2"/>
    <s v="2024-02-23"/>
    <x v="0"/>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02-2024"/>
  </r>
  <r>
    <x v="0"/>
    <n v="0"/>
    <n v="0"/>
    <n v="0"/>
    <n v="83615"/>
    <x v="5528"/>
    <x v="0"/>
    <x v="0"/>
    <x v="0"/>
    <s v="03.16.20"/>
    <x v="55"/>
    <x v="0"/>
    <x v="0"/>
    <s v="Dir. do Comércio, Indústria, Transporte Feiras e Pesca"/>
    <s v="03.16.20"/>
    <s v="Dir. do Comércio, Indústria, Transporte Feiras e Pesca"/>
    <s v="03.16.20"/>
    <x v="48"/>
    <x v="0"/>
    <x v="0"/>
    <x v="0"/>
    <x v="1"/>
    <x v="0"/>
    <x v="0"/>
    <x v="0"/>
    <x v="2"/>
    <s v="2024-02-23"/>
    <x v="0"/>
    <n v="83615"/>
    <x v="0"/>
    <m/>
    <x v="0"/>
    <m/>
    <x v="9"/>
    <n v="100474693"/>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02-2024"/>
  </r>
  <r>
    <x v="0"/>
    <n v="0"/>
    <n v="0"/>
    <n v="0"/>
    <n v="222"/>
    <x v="5529"/>
    <x v="0"/>
    <x v="0"/>
    <x v="0"/>
    <s v="03.16.19"/>
    <x v="21"/>
    <x v="0"/>
    <x v="0"/>
    <s v="Direção de Inovação e Desporto"/>
    <s v="03.16.19"/>
    <s v="Direção de Inovação e Desporto"/>
    <s v="03.16.19"/>
    <x v="31"/>
    <x v="0"/>
    <x v="0"/>
    <x v="1"/>
    <x v="0"/>
    <x v="0"/>
    <x v="0"/>
    <x v="0"/>
    <x v="2"/>
    <s v="2024-02-23"/>
    <x v="0"/>
    <n v="222"/>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2-2024"/>
  </r>
  <r>
    <x v="0"/>
    <n v="0"/>
    <n v="0"/>
    <n v="0"/>
    <n v="5404"/>
    <x v="5529"/>
    <x v="0"/>
    <x v="0"/>
    <x v="0"/>
    <s v="03.16.19"/>
    <x v="21"/>
    <x v="0"/>
    <x v="0"/>
    <s v="Direção de Inovação e Desporto"/>
    <s v="03.16.19"/>
    <s v="Direção de Inovação e Desporto"/>
    <s v="03.16.19"/>
    <x v="30"/>
    <x v="0"/>
    <x v="0"/>
    <x v="0"/>
    <x v="1"/>
    <x v="0"/>
    <x v="0"/>
    <x v="0"/>
    <x v="2"/>
    <s v="2024-02-23"/>
    <x v="0"/>
    <n v="540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2-2024"/>
  </r>
  <r>
    <x v="0"/>
    <n v="0"/>
    <n v="0"/>
    <n v="0"/>
    <n v="4972"/>
    <x v="5529"/>
    <x v="0"/>
    <x v="0"/>
    <x v="0"/>
    <s v="03.16.19"/>
    <x v="21"/>
    <x v="0"/>
    <x v="0"/>
    <s v="Direção de Inovação e Desporto"/>
    <s v="03.16.19"/>
    <s v="Direção de Inovação e Desporto"/>
    <s v="03.16.19"/>
    <x v="31"/>
    <x v="0"/>
    <x v="0"/>
    <x v="1"/>
    <x v="0"/>
    <x v="0"/>
    <x v="0"/>
    <x v="0"/>
    <x v="2"/>
    <s v="2024-02-23"/>
    <x v="0"/>
    <n v="497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2-2024"/>
  </r>
  <r>
    <x v="0"/>
    <n v="0"/>
    <n v="0"/>
    <n v="0"/>
    <n v="121002"/>
    <x v="5529"/>
    <x v="0"/>
    <x v="0"/>
    <x v="0"/>
    <s v="03.16.19"/>
    <x v="21"/>
    <x v="0"/>
    <x v="0"/>
    <s v="Direção de Inovação e Desporto"/>
    <s v="03.16.19"/>
    <s v="Direção de Inovação e Desporto"/>
    <s v="03.16.19"/>
    <x v="30"/>
    <x v="0"/>
    <x v="0"/>
    <x v="0"/>
    <x v="1"/>
    <x v="0"/>
    <x v="0"/>
    <x v="0"/>
    <x v="2"/>
    <s v="2024-02-23"/>
    <x v="0"/>
    <n v="12100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2-2024"/>
  </r>
  <r>
    <x v="0"/>
    <n v="0"/>
    <n v="0"/>
    <n v="0"/>
    <n v="1029"/>
    <x v="5530"/>
    <x v="0"/>
    <x v="0"/>
    <x v="0"/>
    <s v="03.16.17"/>
    <x v="51"/>
    <x v="0"/>
    <x v="0"/>
    <s v="Direção Proteção Civil"/>
    <s v="03.16.17"/>
    <s v="Direção Proteção Civil"/>
    <s v="03.16.17"/>
    <x v="28"/>
    <x v="0"/>
    <x v="0"/>
    <x v="0"/>
    <x v="0"/>
    <x v="0"/>
    <x v="0"/>
    <x v="0"/>
    <x v="2"/>
    <s v="2024-02-23"/>
    <x v="0"/>
    <n v="1029"/>
    <x v="0"/>
    <m/>
    <x v="0"/>
    <m/>
    <x v="2"/>
    <n v="100474696"/>
    <x v="0"/>
    <x v="1"/>
    <s v="Direção Proteção Civil"/>
    <s v="ORI"/>
    <x v="0"/>
    <m/>
    <x v="0"/>
    <x v="0"/>
    <x v="0"/>
    <x v="0"/>
    <x v="0"/>
    <x v="0"/>
    <x v="0"/>
    <x v="0"/>
    <x v="0"/>
    <x v="0"/>
    <x v="0"/>
    <s v="Direção Proteção Civil"/>
    <x v="0"/>
    <x v="0"/>
    <x v="0"/>
    <x v="0"/>
    <x v="0"/>
    <x v="0"/>
    <x v="0"/>
    <x v="0"/>
    <x v="0"/>
    <x v="0"/>
    <x v="1"/>
    <x v="0"/>
    <s v="Pagamento de salário referente a 02-2024"/>
  </r>
  <r>
    <x v="0"/>
    <n v="0"/>
    <n v="0"/>
    <n v="0"/>
    <n v="2021"/>
    <x v="5530"/>
    <x v="0"/>
    <x v="0"/>
    <x v="0"/>
    <s v="03.16.17"/>
    <x v="51"/>
    <x v="0"/>
    <x v="0"/>
    <s v="Direção Proteção Civil"/>
    <s v="03.16.17"/>
    <s v="Direção Proteção Civil"/>
    <s v="03.16.17"/>
    <x v="30"/>
    <x v="0"/>
    <x v="0"/>
    <x v="0"/>
    <x v="1"/>
    <x v="0"/>
    <x v="0"/>
    <x v="0"/>
    <x v="2"/>
    <s v="2024-02-23"/>
    <x v="0"/>
    <n v="2021"/>
    <x v="0"/>
    <m/>
    <x v="0"/>
    <m/>
    <x v="2"/>
    <n v="100474696"/>
    <x v="0"/>
    <x v="1"/>
    <s v="Direção Proteção Civil"/>
    <s v="ORI"/>
    <x v="0"/>
    <m/>
    <x v="0"/>
    <x v="0"/>
    <x v="0"/>
    <x v="0"/>
    <x v="0"/>
    <x v="0"/>
    <x v="0"/>
    <x v="0"/>
    <x v="0"/>
    <x v="0"/>
    <x v="0"/>
    <s v="Direção Proteção Civil"/>
    <x v="0"/>
    <x v="0"/>
    <x v="0"/>
    <x v="0"/>
    <x v="0"/>
    <x v="0"/>
    <x v="0"/>
    <x v="0"/>
    <x v="0"/>
    <x v="0"/>
    <x v="1"/>
    <x v="0"/>
    <s v="Pagamento de salário referente a 02-2024"/>
  </r>
  <r>
    <x v="0"/>
    <n v="0"/>
    <n v="0"/>
    <n v="0"/>
    <n v="38999"/>
    <x v="5530"/>
    <x v="0"/>
    <x v="0"/>
    <x v="0"/>
    <s v="03.16.17"/>
    <x v="51"/>
    <x v="0"/>
    <x v="0"/>
    <s v="Direção Proteção Civil"/>
    <s v="03.16.17"/>
    <s v="Direção Proteção Civil"/>
    <s v="03.16.17"/>
    <x v="28"/>
    <x v="0"/>
    <x v="0"/>
    <x v="0"/>
    <x v="0"/>
    <x v="0"/>
    <x v="0"/>
    <x v="0"/>
    <x v="2"/>
    <s v="2024-02-23"/>
    <x v="0"/>
    <n v="38999"/>
    <x v="0"/>
    <m/>
    <x v="0"/>
    <m/>
    <x v="9"/>
    <n v="100474693"/>
    <x v="0"/>
    <x v="0"/>
    <s v="Direção Proteção Civil"/>
    <s v="ORI"/>
    <x v="0"/>
    <m/>
    <x v="0"/>
    <x v="0"/>
    <x v="0"/>
    <x v="0"/>
    <x v="0"/>
    <x v="0"/>
    <x v="0"/>
    <x v="0"/>
    <x v="0"/>
    <x v="0"/>
    <x v="0"/>
    <s v="Direção Proteção Civil"/>
    <x v="0"/>
    <x v="0"/>
    <x v="0"/>
    <x v="0"/>
    <x v="0"/>
    <x v="0"/>
    <x v="0"/>
    <x v="0"/>
    <x v="0"/>
    <x v="0"/>
    <x v="0"/>
    <x v="0"/>
    <s v="Pagamento de salário referente a 02-2024"/>
  </r>
  <r>
    <x v="0"/>
    <n v="0"/>
    <n v="0"/>
    <n v="0"/>
    <n v="76493"/>
    <x v="5530"/>
    <x v="0"/>
    <x v="0"/>
    <x v="0"/>
    <s v="03.16.17"/>
    <x v="51"/>
    <x v="0"/>
    <x v="0"/>
    <s v="Direção Proteção Civil"/>
    <s v="03.16.17"/>
    <s v="Direção Proteção Civil"/>
    <s v="03.16.17"/>
    <x v="30"/>
    <x v="0"/>
    <x v="0"/>
    <x v="0"/>
    <x v="1"/>
    <x v="0"/>
    <x v="0"/>
    <x v="0"/>
    <x v="2"/>
    <s v="2024-02-23"/>
    <x v="0"/>
    <n v="76493"/>
    <x v="0"/>
    <m/>
    <x v="0"/>
    <m/>
    <x v="9"/>
    <n v="100474693"/>
    <x v="0"/>
    <x v="0"/>
    <s v="Direção Proteção Civil"/>
    <s v="ORI"/>
    <x v="0"/>
    <m/>
    <x v="0"/>
    <x v="0"/>
    <x v="0"/>
    <x v="0"/>
    <x v="0"/>
    <x v="0"/>
    <x v="0"/>
    <x v="0"/>
    <x v="0"/>
    <x v="0"/>
    <x v="0"/>
    <s v="Direção Proteção Civil"/>
    <x v="0"/>
    <x v="0"/>
    <x v="0"/>
    <x v="0"/>
    <x v="0"/>
    <x v="0"/>
    <x v="0"/>
    <x v="0"/>
    <x v="0"/>
    <x v="0"/>
    <x v="0"/>
    <x v="0"/>
    <s v="Pagamento de salário referente a 02-2024"/>
  </r>
  <r>
    <x v="0"/>
    <n v="0"/>
    <n v="0"/>
    <n v="0"/>
    <n v="102"/>
    <x v="5531"/>
    <x v="0"/>
    <x v="0"/>
    <x v="0"/>
    <s v="03.16.16"/>
    <x v="24"/>
    <x v="0"/>
    <x v="0"/>
    <s v="Direção Ambiente e Saneamento "/>
    <s v="03.16.16"/>
    <s v="Direção Ambiente e Saneamento "/>
    <s v="03.16.16"/>
    <x v="60"/>
    <x v="0"/>
    <x v="0"/>
    <x v="0"/>
    <x v="0"/>
    <x v="0"/>
    <x v="0"/>
    <x v="0"/>
    <x v="2"/>
    <s v="2024-02-23"/>
    <x v="0"/>
    <n v="102"/>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2-2024"/>
  </r>
  <r>
    <x v="0"/>
    <n v="0"/>
    <n v="0"/>
    <n v="0"/>
    <n v="686"/>
    <x v="5531"/>
    <x v="0"/>
    <x v="0"/>
    <x v="0"/>
    <s v="03.16.16"/>
    <x v="24"/>
    <x v="0"/>
    <x v="0"/>
    <s v="Direção Ambiente e Saneamento "/>
    <s v="03.16.16"/>
    <s v="Direção Ambiente e Saneamento "/>
    <s v="03.16.16"/>
    <x v="28"/>
    <x v="0"/>
    <x v="0"/>
    <x v="0"/>
    <x v="0"/>
    <x v="0"/>
    <x v="0"/>
    <x v="0"/>
    <x v="2"/>
    <s v="2024-02-23"/>
    <x v="0"/>
    <n v="686"/>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2-2024"/>
  </r>
  <r>
    <x v="0"/>
    <n v="0"/>
    <n v="0"/>
    <n v="0"/>
    <n v="13"/>
    <x v="5531"/>
    <x v="0"/>
    <x v="0"/>
    <x v="0"/>
    <s v="03.16.16"/>
    <x v="24"/>
    <x v="0"/>
    <x v="0"/>
    <s v="Direção Ambiente e Saneamento "/>
    <s v="03.16.16"/>
    <s v="Direção Ambiente e Saneamento "/>
    <s v="03.16.16"/>
    <x v="29"/>
    <x v="0"/>
    <x v="0"/>
    <x v="0"/>
    <x v="0"/>
    <x v="0"/>
    <x v="0"/>
    <x v="0"/>
    <x v="2"/>
    <s v="2024-02-23"/>
    <x v="0"/>
    <n v="13"/>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2-2024"/>
  </r>
  <r>
    <x v="0"/>
    <n v="0"/>
    <n v="0"/>
    <n v="0"/>
    <n v="9621"/>
    <x v="5531"/>
    <x v="0"/>
    <x v="0"/>
    <x v="0"/>
    <s v="03.16.16"/>
    <x v="24"/>
    <x v="0"/>
    <x v="0"/>
    <s v="Direção Ambiente e Saneamento "/>
    <s v="03.16.16"/>
    <s v="Direção Ambiente e Saneamento "/>
    <s v="03.16.16"/>
    <x v="30"/>
    <x v="0"/>
    <x v="0"/>
    <x v="0"/>
    <x v="1"/>
    <x v="0"/>
    <x v="0"/>
    <x v="0"/>
    <x v="2"/>
    <s v="2024-02-23"/>
    <x v="0"/>
    <n v="9621"/>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2-2024"/>
  </r>
  <r>
    <x v="0"/>
    <n v="0"/>
    <n v="0"/>
    <n v="0"/>
    <n v="88"/>
    <x v="5531"/>
    <x v="0"/>
    <x v="0"/>
    <x v="0"/>
    <s v="03.16.16"/>
    <x v="24"/>
    <x v="0"/>
    <x v="0"/>
    <s v="Direção Ambiente e Saneamento "/>
    <s v="03.16.16"/>
    <s v="Direção Ambiente e Saneamento "/>
    <s v="03.16.16"/>
    <x v="60"/>
    <x v="0"/>
    <x v="0"/>
    <x v="0"/>
    <x v="0"/>
    <x v="0"/>
    <x v="0"/>
    <x v="0"/>
    <x v="2"/>
    <s v="2024-02-23"/>
    <x v="0"/>
    <n v="88"/>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2-2024"/>
  </r>
  <r>
    <x v="0"/>
    <n v="0"/>
    <n v="0"/>
    <n v="0"/>
    <n v="592"/>
    <x v="5531"/>
    <x v="0"/>
    <x v="0"/>
    <x v="0"/>
    <s v="03.16.16"/>
    <x v="24"/>
    <x v="0"/>
    <x v="0"/>
    <s v="Direção Ambiente e Saneamento "/>
    <s v="03.16.16"/>
    <s v="Direção Ambiente e Saneamento "/>
    <s v="03.16.16"/>
    <x v="28"/>
    <x v="0"/>
    <x v="0"/>
    <x v="0"/>
    <x v="0"/>
    <x v="0"/>
    <x v="0"/>
    <x v="0"/>
    <x v="2"/>
    <s v="2024-02-23"/>
    <x v="0"/>
    <n v="592"/>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2-2024"/>
  </r>
  <r>
    <x v="0"/>
    <n v="0"/>
    <n v="0"/>
    <n v="0"/>
    <n v="11"/>
    <x v="5531"/>
    <x v="0"/>
    <x v="0"/>
    <x v="0"/>
    <s v="03.16.16"/>
    <x v="24"/>
    <x v="0"/>
    <x v="0"/>
    <s v="Direção Ambiente e Saneamento "/>
    <s v="03.16.16"/>
    <s v="Direção Ambiente e Saneamento "/>
    <s v="03.16.16"/>
    <x v="29"/>
    <x v="0"/>
    <x v="0"/>
    <x v="0"/>
    <x v="0"/>
    <x v="0"/>
    <x v="0"/>
    <x v="0"/>
    <x v="2"/>
    <s v="2024-02-23"/>
    <x v="0"/>
    <n v="11"/>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2-2024"/>
  </r>
  <r>
    <x v="0"/>
    <n v="0"/>
    <n v="0"/>
    <n v="0"/>
    <n v="8309"/>
    <x v="5531"/>
    <x v="0"/>
    <x v="0"/>
    <x v="0"/>
    <s v="03.16.16"/>
    <x v="24"/>
    <x v="0"/>
    <x v="0"/>
    <s v="Direção Ambiente e Saneamento "/>
    <s v="03.16.16"/>
    <s v="Direção Ambiente e Saneamento "/>
    <s v="03.16.16"/>
    <x v="30"/>
    <x v="0"/>
    <x v="0"/>
    <x v="0"/>
    <x v="1"/>
    <x v="0"/>
    <x v="0"/>
    <x v="0"/>
    <x v="2"/>
    <s v="2024-02-23"/>
    <x v="0"/>
    <n v="8309"/>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2-2024"/>
  </r>
  <r>
    <x v="0"/>
    <n v="0"/>
    <n v="0"/>
    <n v="0"/>
    <n v="81"/>
    <x v="5531"/>
    <x v="0"/>
    <x v="0"/>
    <x v="0"/>
    <s v="03.16.16"/>
    <x v="24"/>
    <x v="0"/>
    <x v="0"/>
    <s v="Direção Ambiente e Saneamento "/>
    <s v="03.16.16"/>
    <s v="Direção Ambiente e Saneamento "/>
    <s v="03.16.16"/>
    <x v="60"/>
    <x v="0"/>
    <x v="0"/>
    <x v="0"/>
    <x v="0"/>
    <x v="0"/>
    <x v="0"/>
    <x v="0"/>
    <x v="2"/>
    <s v="2024-02-23"/>
    <x v="0"/>
    <n v="81"/>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2-2024"/>
  </r>
  <r>
    <x v="0"/>
    <n v="0"/>
    <n v="0"/>
    <n v="0"/>
    <n v="542"/>
    <x v="5531"/>
    <x v="0"/>
    <x v="0"/>
    <x v="0"/>
    <s v="03.16.16"/>
    <x v="24"/>
    <x v="0"/>
    <x v="0"/>
    <s v="Direção Ambiente e Saneamento "/>
    <s v="03.16.16"/>
    <s v="Direção Ambiente e Saneamento "/>
    <s v="03.16.16"/>
    <x v="28"/>
    <x v="0"/>
    <x v="0"/>
    <x v="0"/>
    <x v="0"/>
    <x v="0"/>
    <x v="0"/>
    <x v="0"/>
    <x v="2"/>
    <s v="2024-02-23"/>
    <x v="0"/>
    <n v="542"/>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2-2024"/>
  </r>
  <r>
    <x v="0"/>
    <n v="0"/>
    <n v="0"/>
    <n v="0"/>
    <n v="10"/>
    <x v="5531"/>
    <x v="0"/>
    <x v="0"/>
    <x v="0"/>
    <s v="03.16.16"/>
    <x v="24"/>
    <x v="0"/>
    <x v="0"/>
    <s v="Direção Ambiente e Saneamento "/>
    <s v="03.16.16"/>
    <s v="Direção Ambiente e Saneamento "/>
    <s v="03.16.16"/>
    <x v="29"/>
    <x v="0"/>
    <x v="0"/>
    <x v="0"/>
    <x v="0"/>
    <x v="0"/>
    <x v="0"/>
    <x v="0"/>
    <x v="2"/>
    <s v="2024-02-23"/>
    <x v="0"/>
    <n v="10"/>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2-2024"/>
  </r>
  <r>
    <x v="0"/>
    <n v="0"/>
    <n v="0"/>
    <n v="0"/>
    <n v="7600"/>
    <x v="5531"/>
    <x v="0"/>
    <x v="0"/>
    <x v="0"/>
    <s v="03.16.16"/>
    <x v="24"/>
    <x v="0"/>
    <x v="0"/>
    <s v="Direção Ambiente e Saneamento "/>
    <s v="03.16.16"/>
    <s v="Direção Ambiente e Saneamento "/>
    <s v="03.16.16"/>
    <x v="30"/>
    <x v="0"/>
    <x v="0"/>
    <x v="0"/>
    <x v="1"/>
    <x v="0"/>
    <x v="0"/>
    <x v="0"/>
    <x v="2"/>
    <s v="2024-02-23"/>
    <x v="0"/>
    <n v="7600"/>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2-2024"/>
  </r>
  <r>
    <x v="0"/>
    <n v="0"/>
    <n v="0"/>
    <n v="0"/>
    <n v="12093"/>
    <x v="5531"/>
    <x v="0"/>
    <x v="0"/>
    <x v="0"/>
    <s v="03.16.16"/>
    <x v="24"/>
    <x v="0"/>
    <x v="0"/>
    <s v="Direção Ambiente e Saneamento "/>
    <s v="03.16.16"/>
    <s v="Direção Ambiente e Saneamento "/>
    <s v="03.16.16"/>
    <x v="60"/>
    <x v="0"/>
    <x v="0"/>
    <x v="0"/>
    <x v="0"/>
    <x v="0"/>
    <x v="0"/>
    <x v="0"/>
    <x v="2"/>
    <s v="2024-02-23"/>
    <x v="0"/>
    <n v="12093"/>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2-2024"/>
  </r>
  <r>
    <x v="0"/>
    <n v="0"/>
    <n v="0"/>
    <n v="0"/>
    <n v="80734"/>
    <x v="5531"/>
    <x v="0"/>
    <x v="0"/>
    <x v="0"/>
    <s v="03.16.16"/>
    <x v="24"/>
    <x v="0"/>
    <x v="0"/>
    <s v="Direção Ambiente e Saneamento "/>
    <s v="03.16.16"/>
    <s v="Direção Ambiente e Saneamento "/>
    <s v="03.16.16"/>
    <x v="28"/>
    <x v="0"/>
    <x v="0"/>
    <x v="0"/>
    <x v="0"/>
    <x v="0"/>
    <x v="0"/>
    <x v="0"/>
    <x v="2"/>
    <s v="2024-02-23"/>
    <x v="0"/>
    <n v="80734"/>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2-2024"/>
  </r>
  <r>
    <x v="0"/>
    <n v="0"/>
    <n v="0"/>
    <n v="0"/>
    <n v="1623"/>
    <x v="5531"/>
    <x v="0"/>
    <x v="0"/>
    <x v="0"/>
    <s v="03.16.16"/>
    <x v="24"/>
    <x v="0"/>
    <x v="0"/>
    <s v="Direção Ambiente e Saneamento "/>
    <s v="03.16.16"/>
    <s v="Direção Ambiente e Saneamento "/>
    <s v="03.16.16"/>
    <x v="29"/>
    <x v="0"/>
    <x v="0"/>
    <x v="0"/>
    <x v="0"/>
    <x v="0"/>
    <x v="0"/>
    <x v="0"/>
    <x v="2"/>
    <s v="2024-02-23"/>
    <x v="0"/>
    <n v="1623"/>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2-2024"/>
  </r>
  <r>
    <x v="0"/>
    <n v="0"/>
    <n v="0"/>
    <n v="0"/>
    <n v="1131617"/>
    <x v="5531"/>
    <x v="0"/>
    <x v="0"/>
    <x v="0"/>
    <s v="03.16.16"/>
    <x v="24"/>
    <x v="0"/>
    <x v="0"/>
    <s v="Direção Ambiente e Saneamento "/>
    <s v="03.16.16"/>
    <s v="Direção Ambiente e Saneamento "/>
    <s v="03.16.16"/>
    <x v="30"/>
    <x v="0"/>
    <x v="0"/>
    <x v="0"/>
    <x v="1"/>
    <x v="0"/>
    <x v="0"/>
    <x v="0"/>
    <x v="2"/>
    <s v="2024-02-23"/>
    <x v="0"/>
    <n v="1131617"/>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2-2024"/>
  </r>
  <r>
    <x v="0"/>
    <n v="0"/>
    <n v="0"/>
    <n v="0"/>
    <n v="3407"/>
    <x v="5532"/>
    <x v="0"/>
    <x v="0"/>
    <x v="0"/>
    <s v="03.16.15"/>
    <x v="0"/>
    <x v="0"/>
    <x v="0"/>
    <s v="Direção Financeira"/>
    <s v="03.16.15"/>
    <s v="Direção Financeira"/>
    <s v="03.16.15"/>
    <x v="64"/>
    <x v="0"/>
    <x v="0"/>
    <x v="0"/>
    <x v="0"/>
    <x v="0"/>
    <x v="0"/>
    <x v="0"/>
    <x v="2"/>
    <s v="2024-02-23"/>
    <x v="0"/>
    <n v="3407"/>
    <x v="0"/>
    <m/>
    <x v="0"/>
    <m/>
    <x v="2"/>
    <n v="100474696"/>
    <x v="0"/>
    <x v="1"/>
    <s v="Direção Financeira"/>
    <s v="ORI"/>
    <x v="0"/>
    <m/>
    <x v="0"/>
    <x v="0"/>
    <x v="0"/>
    <x v="0"/>
    <x v="0"/>
    <x v="0"/>
    <x v="0"/>
    <x v="0"/>
    <x v="0"/>
    <x v="0"/>
    <x v="0"/>
    <s v="Direção Financeira"/>
    <x v="0"/>
    <x v="0"/>
    <x v="0"/>
    <x v="0"/>
    <x v="0"/>
    <x v="0"/>
    <x v="0"/>
    <x v="0"/>
    <x v="0"/>
    <x v="0"/>
    <x v="1"/>
    <x v="0"/>
    <s v="Pagamento de salário referente a 02-2024"/>
  </r>
  <r>
    <x v="0"/>
    <n v="0"/>
    <n v="0"/>
    <n v="0"/>
    <n v="46"/>
    <x v="5532"/>
    <x v="0"/>
    <x v="0"/>
    <x v="0"/>
    <s v="03.16.15"/>
    <x v="0"/>
    <x v="0"/>
    <x v="0"/>
    <s v="Direção Financeira"/>
    <s v="03.16.15"/>
    <s v="Direção Financeira"/>
    <s v="03.16.15"/>
    <x v="29"/>
    <x v="0"/>
    <x v="0"/>
    <x v="0"/>
    <x v="0"/>
    <x v="0"/>
    <x v="0"/>
    <x v="0"/>
    <x v="2"/>
    <s v="2024-02-23"/>
    <x v="0"/>
    <n v="46"/>
    <x v="0"/>
    <m/>
    <x v="0"/>
    <m/>
    <x v="2"/>
    <n v="100474696"/>
    <x v="0"/>
    <x v="1"/>
    <s v="Direção Financeira"/>
    <s v="ORI"/>
    <x v="0"/>
    <m/>
    <x v="0"/>
    <x v="0"/>
    <x v="0"/>
    <x v="0"/>
    <x v="0"/>
    <x v="0"/>
    <x v="0"/>
    <x v="0"/>
    <x v="0"/>
    <x v="0"/>
    <x v="0"/>
    <s v="Direção Financeira"/>
    <x v="0"/>
    <x v="0"/>
    <x v="0"/>
    <x v="0"/>
    <x v="0"/>
    <x v="0"/>
    <x v="0"/>
    <x v="0"/>
    <x v="0"/>
    <x v="0"/>
    <x v="1"/>
    <x v="0"/>
    <s v="Pagamento de salário referente a 02-2024"/>
  </r>
  <r>
    <x v="0"/>
    <n v="0"/>
    <n v="0"/>
    <n v="0"/>
    <n v="3677"/>
    <x v="5532"/>
    <x v="0"/>
    <x v="0"/>
    <x v="0"/>
    <s v="03.16.15"/>
    <x v="0"/>
    <x v="0"/>
    <x v="0"/>
    <s v="Direção Financeira"/>
    <s v="03.16.15"/>
    <s v="Direção Financeira"/>
    <s v="03.16.15"/>
    <x v="28"/>
    <x v="0"/>
    <x v="0"/>
    <x v="0"/>
    <x v="0"/>
    <x v="0"/>
    <x v="0"/>
    <x v="0"/>
    <x v="2"/>
    <s v="2024-02-23"/>
    <x v="0"/>
    <n v="3677"/>
    <x v="0"/>
    <m/>
    <x v="0"/>
    <m/>
    <x v="2"/>
    <n v="100474696"/>
    <x v="0"/>
    <x v="1"/>
    <s v="Direção Financeira"/>
    <s v="ORI"/>
    <x v="0"/>
    <m/>
    <x v="0"/>
    <x v="0"/>
    <x v="0"/>
    <x v="0"/>
    <x v="0"/>
    <x v="0"/>
    <x v="0"/>
    <x v="0"/>
    <x v="0"/>
    <x v="0"/>
    <x v="0"/>
    <s v="Direção Financeira"/>
    <x v="0"/>
    <x v="0"/>
    <x v="0"/>
    <x v="0"/>
    <x v="0"/>
    <x v="0"/>
    <x v="0"/>
    <x v="0"/>
    <x v="0"/>
    <x v="0"/>
    <x v="1"/>
    <x v="0"/>
    <s v="Pagamento de salário referente a 02-2024"/>
  </r>
  <r>
    <x v="0"/>
    <n v="0"/>
    <n v="0"/>
    <n v="0"/>
    <n v="40530"/>
    <x v="5532"/>
    <x v="0"/>
    <x v="0"/>
    <x v="0"/>
    <s v="03.16.15"/>
    <x v="0"/>
    <x v="0"/>
    <x v="0"/>
    <s v="Direção Financeira"/>
    <s v="03.16.15"/>
    <s v="Direção Financeira"/>
    <s v="03.16.15"/>
    <x v="30"/>
    <x v="0"/>
    <x v="0"/>
    <x v="0"/>
    <x v="1"/>
    <x v="0"/>
    <x v="0"/>
    <x v="0"/>
    <x v="2"/>
    <s v="2024-02-23"/>
    <x v="0"/>
    <n v="40530"/>
    <x v="0"/>
    <m/>
    <x v="0"/>
    <m/>
    <x v="2"/>
    <n v="100474696"/>
    <x v="0"/>
    <x v="1"/>
    <s v="Direção Financeira"/>
    <s v="ORI"/>
    <x v="0"/>
    <m/>
    <x v="0"/>
    <x v="0"/>
    <x v="0"/>
    <x v="0"/>
    <x v="0"/>
    <x v="0"/>
    <x v="0"/>
    <x v="0"/>
    <x v="0"/>
    <x v="0"/>
    <x v="0"/>
    <s v="Direção Financeira"/>
    <x v="0"/>
    <x v="0"/>
    <x v="0"/>
    <x v="0"/>
    <x v="0"/>
    <x v="0"/>
    <x v="0"/>
    <x v="0"/>
    <x v="0"/>
    <x v="0"/>
    <x v="1"/>
    <x v="0"/>
    <s v="Pagamento de salário referente a 02-2024"/>
  </r>
  <r>
    <x v="0"/>
    <n v="0"/>
    <n v="0"/>
    <n v="0"/>
    <n v="16755"/>
    <x v="5532"/>
    <x v="0"/>
    <x v="0"/>
    <x v="0"/>
    <s v="03.16.15"/>
    <x v="0"/>
    <x v="0"/>
    <x v="0"/>
    <s v="Direção Financeira"/>
    <s v="03.16.15"/>
    <s v="Direção Financeira"/>
    <s v="03.16.15"/>
    <x v="48"/>
    <x v="0"/>
    <x v="0"/>
    <x v="0"/>
    <x v="1"/>
    <x v="0"/>
    <x v="0"/>
    <x v="0"/>
    <x v="2"/>
    <s v="2024-02-23"/>
    <x v="0"/>
    <n v="16755"/>
    <x v="0"/>
    <m/>
    <x v="0"/>
    <m/>
    <x v="2"/>
    <n v="100474696"/>
    <x v="0"/>
    <x v="1"/>
    <s v="Direção Financeira"/>
    <s v="ORI"/>
    <x v="0"/>
    <m/>
    <x v="0"/>
    <x v="0"/>
    <x v="0"/>
    <x v="0"/>
    <x v="0"/>
    <x v="0"/>
    <x v="0"/>
    <x v="0"/>
    <x v="0"/>
    <x v="0"/>
    <x v="0"/>
    <s v="Direção Financeira"/>
    <x v="0"/>
    <x v="0"/>
    <x v="0"/>
    <x v="0"/>
    <x v="0"/>
    <x v="0"/>
    <x v="0"/>
    <x v="0"/>
    <x v="0"/>
    <x v="0"/>
    <x v="1"/>
    <x v="0"/>
    <s v="Pagamento de salário referente a 02-2024"/>
  </r>
  <r>
    <x v="0"/>
    <n v="0"/>
    <n v="0"/>
    <n v="0"/>
    <n v="49611"/>
    <x v="5532"/>
    <x v="0"/>
    <x v="0"/>
    <x v="0"/>
    <s v="03.16.15"/>
    <x v="0"/>
    <x v="0"/>
    <x v="0"/>
    <s v="Direção Financeira"/>
    <s v="03.16.15"/>
    <s v="Direção Financeira"/>
    <s v="03.16.15"/>
    <x v="64"/>
    <x v="0"/>
    <x v="0"/>
    <x v="0"/>
    <x v="0"/>
    <x v="0"/>
    <x v="0"/>
    <x v="0"/>
    <x v="2"/>
    <s v="2024-02-23"/>
    <x v="0"/>
    <n v="49611"/>
    <x v="0"/>
    <m/>
    <x v="0"/>
    <m/>
    <x v="9"/>
    <n v="100474693"/>
    <x v="0"/>
    <x v="0"/>
    <s v="Direção Financeira"/>
    <s v="ORI"/>
    <x v="0"/>
    <m/>
    <x v="0"/>
    <x v="0"/>
    <x v="0"/>
    <x v="0"/>
    <x v="0"/>
    <x v="0"/>
    <x v="0"/>
    <x v="0"/>
    <x v="0"/>
    <x v="0"/>
    <x v="0"/>
    <s v="Direção Financeira"/>
    <x v="0"/>
    <x v="0"/>
    <x v="0"/>
    <x v="0"/>
    <x v="0"/>
    <x v="0"/>
    <x v="0"/>
    <x v="0"/>
    <x v="0"/>
    <x v="0"/>
    <x v="0"/>
    <x v="0"/>
    <s v="Pagamento de salário referente a 02-2024"/>
  </r>
  <r>
    <x v="0"/>
    <n v="0"/>
    <n v="0"/>
    <n v="0"/>
    <n v="683"/>
    <x v="5532"/>
    <x v="0"/>
    <x v="0"/>
    <x v="0"/>
    <s v="03.16.15"/>
    <x v="0"/>
    <x v="0"/>
    <x v="0"/>
    <s v="Direção Financeira"/>
    <s v="03.16.15"/>
    <s v="Direção Financeira"/>
    <s v="03.16.15"/>
    <x v="29"/>
    <x v="0"/>
    <x v="0"/>
    <x v="0"/>
    <x v="0"/>
    <x v="0"/>
    <x v="0"/>
    <x v="0"/>
    <x v="2"/>
    <s v="2024-02-23"/>
    <x v="0"/>
    <n v="683"/>
    <x v="0"/>
    <m/>
    <x v="0"/>
    <m/>
    <x v="9"/>
    <n v="100474693"/>
    <x v="0"/>
    <x v="0"/>
    <s v="Direção Financeira"/>
    <s v="ORI"/>
    <x v="0"/>
    <m/>
    <x v="0"/>
    <x v="0"/>
    <x v="0"/>
    <x v="0"/>
    <x v="0"/>
    <x v="0"/>
    <x v="0"/>
    <x v="0"/>
    <x v="0"/>
    <x v="0"/>
    <x v="0"/>
    <s v="Direção Financeira"/>
    <x v="0"/>
    <x v="0"/>
    <x v="0"/>
    <x v="0"/>
    <x v="0"/>
    <x v="0"/>
    <x v="0"/>
    <x v="0"/>
    <x v="0"/>
    <x v="0"/>
    <x v="0"/>
    <x v="0"/>
    <s v="Pagamento de salário referente a 02-2024"/>
  </r>
  <r>
    <x v="0"/>
    <n v="0"/>
    <n v="0"/>
    <n v="0"/>
    <n v="53541"/>
    <x v="5532"/>
    <x v="0"/>
    <x v="0"/>
    <x v="0"/>
    <s v="03.16.15"/>
    <x v="0"/>
    <x v="0"/>
    <x v="0"/>
    <s v="Direção Financeira"/>
    <s v="03.16.15"/>
    <s v="Direção Financeira"/>
    <s v="03.16.15"/>
    <x v="28"/>
    <x v="0"/>
    <x v="0"/>
    <x v="0"/>
    <x v="0"/>
    <x v="0"/>
    <x v="0"/>
    <x v="0"/>
    <x v="2"/>
    <s v="2024-02-23"/>
    <x v="0"/>
    <n v="53541"/>
    <x v="0"/>
    <m/>
    <x v="0"/>
    <m/>
    <x v="9"/>
    <n v="100474693"/>
    <x v="0"/>
    <x v="0"/>
    <s v="Direção Financeira"/>
    <s v="ORI"/>
    <x v="0"/>
    <m/>
    <x v="0"/>
    <x v="0"/>
    <x v="0"/>
    <x v="0"/>
    <x v="0"/>
    <x v="0"/>
    <x v="0"/>
    <x v="0"/>
    <x v="0"/>
    <x v="0"/>
    <x v="0"/>
    <s v="Direção Financeira"/>
    <x v="0"/>
    <x v="0"/>
    <x v="0"/>
    <x v="0"/>
    <x v="0"/>
    <x v="0"/>
    <x v="0"/>
    <x v="0"/>
    <x v="0"/>
    <x v="0"/>
    <x v="0"/>
    <x v="0"/>
    <s v="Pagamento de salário referente a 02-2024"/>
  </r>
  <r>
    <x v="0"/>
    <n v="0"/>
    <n v="0"/>
    <n v="0"/>
    <n v="590094"/>
    <x v="5532"/>
    <x v="0"/>
    <x v="0"/>
    <x v="0"/>
    <s v="03.16.15"/>
    <x v="0"/>
    <x v="0"/>
    <x v="0"/>
    <s v="Direção Financeira"/>
    <s v="03.16.15"/>
    <s v="Direção Financeira"/>
    <s v="03.16.15"/>
    <x v="30"/>
    <x v="0"/>
    <x v="0"/>
    <x v="0"/>
    <x v="1"/>
    <x v="0"/>
    <x v="0"/>
    <x v="0"/>
    <x v="2"/>
    <s v="2024-02-23"/>
    <x v="0"/>
    <n v="590094"/>
    <x v="0"/>
    <m/>
    <x v="0"/>
    <m/>
    <x v="9"/>
    <n v="100474693"/>
    <x v="0"/>
    <x v="0"/>
    <s v="Direção Financeira"/>
    <s v="ORI"/>
    <x v="0"/>
    <m/>
    <x v="0"/>
    <x v="0"/>
    <x v="0"/>
    <x v="0"/>
    <x v="0"/>
    <x v="0"/>
    <x v="0"/>
    <x v="0"/>
    <x v="0"/>
    <x v="0"/>
    <x v="0"/>
    <s v="Direção Financeira"/>
    <x v="0"/>
    <x v="0"/>
    <x v="0"/>
    <x v="0"/>
    <x v="0"/>
    <x v="0"/>
    <x v="0"/>
    <x v="0"/>
    <x v="0"/>
    <x v="0"/>
    <x v="0"/>
    <x v="0"/>
    <s v="Pagamento de salário referente a 02-2024"/>
  </r>
  <r>
    <x v="0"/>
    <n v="0"/>
    <n v="0"/>
    <n v="0"/>
    <n v="243893"/>
    <x v="5532"/>
    <x v="0"/>
    <x v="0"/>
    <x v="0"/>
    <s v="03.16.15"/>
    <x v="0"/>
    <x v="0"/>
    <x v="0"/>
    <s v="Direção Financeira"/>
    <s v="03.16.15"/>
    <s v="Direção Financeira"/>
    <s v="03.16.15"/>
    <x v="48"/>
    <x v="0"/>
    <x v="0"/>
    <x v="0"/>
    <x v="1"/>
    <x v="0"/>
    <x v="0"/>
    <x v="0"/>
    <x v="2"/>
    <s v="2024-02-23"/>
    <x v="0"/>
    <n v="243893"/>
    <x v="0"/>
    <m/>
    <x v="0"/>
    <m/>
    <x v="9"/>
    <n v="100474693"/>
    <x v="0"/>
    <x v="0"/>
    <s v="Direção Financeira"/>
    <s v="ORI"/>
    <x v="0"/>
    <m/>
    <x v="0"/>
    <x v="0"/>
    <x v="0"/>
    <x v="0"/>
    <x v="0"/>
    <x v="0"/>
    <x v="0"/>
    <x v="0"/>
    <x v="0"/>
    <x v="0"/>
    <x v="0"/>
    <s v="Direção Financeira"/>
    <x v="0"/>
    <x v="0"/>
    <x v="0"/>
    <x v="0"/>
    <x v="0"/>
    <x v="0"/>
    <x v="0"/>
    <x v="0"/>
    <x v="0"/>
    <x v="0"/>
    <x v="0"/>
    <x v="0"/>
    <s v="Pagamento de salário referente a 02-2024"/>
  </r>
  <r>
    <x v="0"/>
    <n v="0"/>
    <n v="0"/>
    <n v="0"/>
    <n v="704"/>
    <x v="5533"/>
    <x v="0"/>
    <x v="0"/>
    <x v="0"/>
    <s v="03.16.11"/>
    <x v="27"/>
    <x v="0"/>
    <x v="0"/>
    <s v="Direcção de Obras"/>
    <s v="03.16.11"/>
    <s v="Direcção de Obras"/>
    <s v="03.16.11"/>
    <x v="31"/>
    <x v="0"/>
    <x v="0"/>
    <x v="1"/>
    <x v="0"/>
    <x v="0"/>
    <x v="0"/>
    <x v="0"/>
    <x v="2"/>
    <s v="2024-02-23"/>
    <x v="0"/>
    <n v="704"/>
    <x v="0"/>
    <m/>
    <x v="0"/>
    <m/>
    <x v="2"/>
    <n v="100474696"/>
    <x v="0"/>
    <x v="1"/>
    <s v="Direcção de Obras"/>
    <s v="ORI"/>
    <x v="0"/>
    <m/>
    <x v="0"/>
    <x v="0"/>
    <x v="0"/>
    <x v="0"/>
    <x v="0"/>
    <x v="0"/>
    <x v="0"/>
    <x v="0"/>
    <x v="0"/>
    <x v="0"/>
    <x v="0"/>
    <s v="Direcção de Obras"/>
    <x v="0"/>
    <x v="0"/>
    <x v="0"/>
    <x v="0"/>
    <x v="0"/>
    <x v="0"/>
    <x v="0"/>
    <x v="0"/>
    <x v="0"/>
    <x v="0"/>
    <x v="1"/>
    <x v="0"/>
    <s v="Pagamento de salário referente a 02-2024"/>
  </r>
  <r>
    <x v="0"/>
    <n v="0"/>
    <n v="0"/>
    <n v="0"/>
    <n v="23"/>
    <x v="5533"/>
    <x v="0"/>
    <x v="0"/>
    <x v="0"/>
    <s v="03.16.11"/>
    <x v="27"/>
    <x v="0"/>
    <x v="0"/>
    <s v="Direcção de Obras"/>
    <s v="03.16.11"/>
    <s v="Direcção de Obras"/>
    <s v="03.16.11"/>
    <x v="29"/>
    <x v="0"/>
    <x v="0"/>
    <x v="0"/>
    <x v="0"/>
    <x v="0"/>
    <x v="0"/>
    <x v="0"/>
    <x v="2"/>
    <s v="2024-02-23"/>
    <x v="0"/>
    <n v="23"/>
    <x v="0"/>
    <m/>
    <x v="0"/>
    <m/>
    <x v="2"/>
    <n v="100474696"/>
    <x v="0"/>
    <x v="1"/>
    <s v="Direcção de Obras"/>
    <s v="ORI"/>
    <x v="0"/>
    <m/>
    <x v="0"/>
    <x v="0"/>
    <x v="0"/>
    <x v="0"/>
    <x v="0"/>
    <x v="0"/>
    <x v="0"/>
    <x v="0"/>
    <x v="0"/>
    <x v="0"/>
    <x v="0"/>
    <s v="Direcção de Obras"/>
    <x v="0"/>
    <x v="0"/>
    <x v="0"/>
    <x v="0"/>
    <x v="0"/>
    <x v="0"/>
    <x v="0"/>
    <x v="0"/>
    <x v="0"/>
    <x v="0"/>
    <x v="1"/>
    <x v="0"/>
    <s v="Pagamento de salário referente a 02-2024"/>
  </r>
  <r>
    <x v="0"/>
    <n v="0"/>
    <n v="0"/>
    <n v="0"/>
    <n v="3081"/>
    <x v="5533"/>
    <x v="0"/>
    <x v="0"/>
    <x v="0"/>
    <s v="03.16.11"/>
    <x v="27"/>
    <x v="0"/>
    <x v="0"/>
    <s v="Direcção de Obras"/>
    <s v="03.16.11"/>
    <s v="Direcção de Obras"/>
    <s v="03.16.11"/>
    <x v="28"/>
    <x v="0"/>
    <x v="0"/>
    <x v="0"/>
    <x v="0"/>
    <x v="0"/>
    <x v="0"/>
    <x v="0"/>
    <x v="2"/>
    <s v="2024-02-23"/>
    <x v="0"/>
    <n v="3081"/>
    <x v="0"/>
    <m/>
    <x v="0"/>
    <m/>
    <x v="2"/>
    <n v="100474696"/>
    <x v="0"/>
    <x v="1"/>
    <s v="Direcção de Obras"/>
    <s v="ORI"/>
    <x v="0"/>
    <m/>
    <x v="0"/>
    <x v="0"/>
    <x v="0"/>
    <x v="0"/>
    <x v="0"/>
    <x v="0"/>
    <x v="0"/>
    <x v="0"/>
    <x v="0"/>
    <x v="0"/>
    <x v="0"/>
    <s v="Direcção de Obras"/>
    <x v="0"/>
    <x v="0"/>
    <x v="0"/>
    <x v="0"/>
    <x v="0"/>
    <x v="0"/>
    <x v="0"/>
    <x v="0"/>
    <x v="0"/>
    <x v="0"/>
    <x v="1"/>
    <x v="0"/>
    <s v="Pagamento de salário referente a 02-2024"/>
  </r>
  <r>
    <x v="0"/>
    <n v="0"/>
    <n v="0"/>
    <n v="0"/>
    <n v="17616"/>
    <x v="5533"/>
    <x v="0"/>
    <x v="0"/>
    <x v="0"/>
    <s v="03.16.11"/>
    <x v="27"/>
    <x v="0"/>
    <x v="0"/>
    <s v="Direcção de Obras"/>
    <s v="03.16.11"/>
    <s v="Direcção de Obras"/>
    <s v="03.16.11"/>
    <x v="30"/>
    <x v="0"/>
    <x v="0"/>
    <x v="0"/>
    <x v="1"/>
    <x v="0"/>
    <x v="0"/>
    <x v="0"/>
    <x v="2"/>
    <s v="2024-02-23"/>
    <x v="0"/>
    <n v="17616"/>
    <x v="0"/>
    <m/>
    <x v="0"/>
    <m/>
    <x v="2"/>
    <n v="100474696"/>
    <x v="0"/>
    <x v="1"/>
    <s v="Direcção de Obras"/>
    <s v="ORI"/>
    <x v="0"/>
    <m/>
    <x v="0"/>
    <x v="0"/>
    <x v="0"/>
    <x v="0"/>
    <x v="0"/>
    <x v="0"/>
    <x v="0"/>
    <x v="0"/>
    <x v="0"/>
    <x v="0"/>
    <x v="0"/>
    <s v="Direcção de Obras"/>
    <x v="0"/>
    <x v="0"/>
    <x v="0"/>
    <x v="0"/>
    <x v="0"/>
    <x v="0"/>
    <x v="0"/>
    <x v="0"/>
    <x v="0"/>
    <x v="0"/>
    <x v="1"/>
    <x v="0"/>
    <s v="Pagamento de salário referente a 02-2024"/>
  </r>
  <r>
    <x v="0"/>
    <n v="0"/>
    <n v="0"/>
    <n v="0"/>
    <n v="19266"/>
    <x v="5533"/>
    <x v="0"/>
    <x v="0"/>
    <x v="0"/>
    <s v="03.16.11"/>
    <x v="27"/>
    <x v="0"/>
    <x v="0"/>
    <s v="Direcção de Obras"/>
    <s v="03.16.11"/>
    <s v="Direcção de Obras"/>
    <s v="03.16.11"/>
    <x v="48"/>
    <x v="0"/>
    <x v="0"/>
    <x v="0"/>
    <x v="1"/>
    <x v="0"/>
    <x v="0"/>
    <x v="0"/>
    <x v="2"/>
    <s v="2024-02-23"/>
    <x v="0"/>
    <n v="19266"/>
    <x v="0"/>
    <m/>
    <x v="0"/>
    <m/>
    <x v="2"/>
    <n v="100474696"/>
    <x v="0"/>
    <x v="1"/>
    <s v="Direcção de Obras"/>
    <s v="ORI"/>
    <x v="0"/>
    <m/>
    <x v="0"/>
    <x v="0"/>
    <x v="0"/>
    <x v="0"/>
    <x v="0"/>
    <x v="0"/>
    <x v="0"/>
    <x v="0"/>
    <x v="0"/>
    <x v="0"/>
    <x v="0"/>
    <s v="Direcção de Obras"/>
    <x v="0"/>
    <x v="0"/>
    <x v="0"/>
    <x v="0"/>
    <x v="0"/>
    <x v="0"/>
    <x v="0"/>
    <x v="0"/>
    <x v="0"/>
    <x v="0"/>
    <x v="1"/>
    <x v="0"/>
    <s v="Pagamento de salário referente a 02-2024"/>
  </r>
  <r>
    <x v="0"/>
    <n v="0"/>
    <n v="0"/>
    <n v="0"/>
    <n v="7049"/>
    <x v="5533"/>
    <x v="0"/>
    <x v="0"/>
    <x v="0"/>
    <s v="03.16.11"/>
    <x v="27"/>
    <x v="0"/>
    <x v="0"/>
    <s v="Direcção de Obras"/>
    <s v="03.16.11"/>
    <s v="Direcção de Obras"/>
    <s v="03.16.11"/>
    <x v="49"/>
    <x v="0"/>
    <x v="0"/>
    <x v="0"/>
    <x v="1"/>
    <x v="0"/>
    <x v="0"/>
    <x v="0"/>
    <x v="2"/>
    <s v="2024-02-23"/>
    <x v="0"/>
    <n v="7049"/>
    <x v="0"/>
    <m/>
    <x v="0"/>
    <m/>
    <x v="2"/>
    <n v="100474696"/>
    <x v="0"/>
    <x v="1"/>
    <s v="Direcção de Obras"/>
    <s v="ORI"/>
    <x v="0"/>
    <m/>
    <x v="0"/>
    <x v="0"/>
    <x v="0"/>
    <x v="0"/>
    <x v="0"/>
    <x v="0"/>
    <x v="0"/>
    <x v="0"/>
    <x v="0"/>
    <x v="0"/>
    <x v="0"/>
    <s v="Direcção de Obras"/>
    <x v="0"/>
    <x v="0"/>
    <x v="0"/>
    <x v="0"/>
    <x v="0"/>
    <x v="0"/>
    <x v="0"/>
    <x v="0"/>
    <x v="0"/>
    <x v="0"/>
    <x v="1"/>
    <x v="0"/>
    <s v="Pagamento de salário referente a 02-2024"/>
  </r>
  <r>
    <x v="0"/>
    <n v="0"/>
    <n v="0"/>
    <n v="0"/>
    <n v="132"/>
    <x v="5533"/>
    <x v="0"/>
    <x v="0"/>
    <x v="0"/>
    <s v="03.16.11"/>
    <x v="27"/>
    <x v="0"/>
    <x v="0"/>
    <s v="Direcção de Obras"/>
    <s v="03.16.11"/>
    <s v="Direcção de Obras"/>
    <s v="03.16.11"/>
    <x v="31"/>
    <x v="0"/>
    <x v="0"/>
    <x v="1"/>
    <x v="0"/>
    <x v="0"/>
    <x v="0"/>
    <x v="0"/>
    <x v="2"/>
    <s v="2024-02-23"/>
    <x v="0"/>
    <n v="132"/>
    <x v="0"/>
    <m/>
    <x v="0"/>
    <m/>
    <x v="67"/>
    <n v="100474708"/>
    <x v="0"/>
    <x v="7"/>
    <s v="Direcção de Obras"/>
    <s v="ORI"/>
    <x v="0"/>
    <m/>
    <x v="0"/>
    <x v="0"/>
    <x v="0"/>
    <x v="0"/>
    <x v="0"/>
    <x v="0"/>
    <x v="0"/>
    <x v="0"/>
    <x v="0"/>
    <x v="0"/>
    <x v="0"/>
    <s v="Direcção de Obras"/>
    <x v="0"/>
    <x v="0"/>
    <x v="0"/>
    <x v="0"/>
    <x v="0"/>
    <x v="0"/>
    <x v="0"/>
    <x v="0"/>
    <x v="0"/>
    <x v="0"/>
    <x v="7"/>
    <x v="0"/>
    <s v="Pagamento de salário referente a 02-2024"/>
  </r>
  <r>
    <x v="0"/>
    <n v="0"/>
    <n v="0"/>
    <n v="0"/>
    <n v="4"/>
    <x v="5533"/>
    <x v="0"/>
    <x v="0"/>
    <x v="0"/>
    <s v="03.16.11"/>
    <x v="27"/>
    <x v="0"/>
    <x v="0"/>
    <s v="Direcção de Obras"/>
    <s v="03.16.11"/>
    <s v="Direcção de Obras"/>
    <s v="03.16.11"/>
    <x v="29"/>
    <x v="0"/>
    <x v="0"/>
    <x v="0"/>
    <x v="0"/>
    <x v="0"/>
    <x v="0"/>
    <x v="0"/>
    <x v="2"/>
    <s v="2024-02-23"/>
    <x v="0"/>
    <n v="4"/>
    <x v="0"/>
    <m/>
    <x v="0"/>
    <m/>
    <x v="67"/>
    <n v="100474708"/>
    <x v="0"/>
    <x v="7"/>
    <s v="Direcção de Obras"/>
    <s v="ORI"/>
    <x v="0"/>
    <m/>
    <x v="0"/>
    <x v="0"/>
    <x v="0"/>
    <x v="0"/>
    <x v="0"/>
    <x v="0"/>
    <x v="0"/>
    <x v="0"/>
    <x v="0"/>
    <x v="0"/>
    <x v="0"/>
    <s v="Direcção de Obras"/>
    <x v="0"/>
    <x v="0"/>
    <x v="0"/>
    <x v="0"/>
    <x v="0"/>
    <x v="0"/>
    <x v="0"/>
    <x v="0"/>
    <x v="0"/>
    <x v="0"/>
    <x v="7"/>
    <x v="0"/>
    <s v="Pagamento de salário referente a 02-2024"/>
  </r>
  <r>
    <x v="0"/>
    <n v="0"/>
    <n v="0"/>
    <n v="0"/>
    <n v="581"/>
    <x v="5533"/>
    <x v="0"/>
    <x v="0"/>
    <x v="0"/>
    <s v="03.16.11"/>
    <x v="27"/>
    <x v="0"/>
    <x v="0"/>
    <s v="Direcção de Obras"/>
    <s v="03.16.11"/>
    <s v="Direcção de Obras"/>
    <s v="03.16.11"/>
    <x v="28"/>
    <x v="0"/>
    <x v="0"/>
    <x v="0"/>
    <x v="0"/>
    <x v="0"/>
    <x v="0"/>
    <x v="0"/>
    <x v="2"/>
    <s v="2024-02-23"/>
    <x v="0"/>
    <n v="581"/>
    <x v="0"/>
    <m/>
    <x v="0"/>
    <m/>
    <x v="67"/>
    <n v="100474708"/>
    <x v="0"/>
    <x v="7"/>
    <s v="Direcção de Obras"/>
    <s v="ORI"/>
    <x v="0"/>
    <m/>
    <x v="0"/>
    <x v="0"/>
    <x v="0"/>
    <x v="0"/>
    <x v="0"/>
    <x v="0"/>
    <x v="0"/>
    <x v="0"/>
    <x v="0"/>
    <x v="0"/>
    <x v="0"/>
    <s v="Direcção de Obras"/>
    <x v="0"/>
    <x v="0"/>
    <x v="0"/>
    <x v="0"/>
    <x v="0"/>
    <x v="0"/>
    <x v="0"/>
    <x v="0"/>
    <x v="0"/>
    <x v="0"/>
    <x v="7"/>
    <x v="0"/>
    <s v="Pagamento de salário referente a 02-2024"/>
  </r>
  <r>
    <x v="0"/>
    <n v="0"/>
    <n v="0"/>
    <n v="0"/>
    <n v="3321"/>
    <x v="5533"/>
    <x v="0"/>
    <x v="0"/>
    <x v="0"/>
    <s v="03.16.11"/>
    <x v="27"/>
    <x v="0"/>
    <x v="0"/>
    <s v="Direcção de Obras"/>
    <s v="03.16.11"/>
    <s v="Direcção de Obras"/>
    <s v="03.16.11"/>
    <x v="30"/>
    <x v="0"/>
    <x v="0"/>
    <x v="0"/>
    <x v="1"/>
    <x v="0"/>
    <x v="0"/>
    <x v="0"/>
    <x v="2"/>
    <s v="2024-02-23"/>
    <x v="0"/>
    <n v="3321"/>
    <x v="0"/>
    <m/>
    <x v="0"/>
    <m/>
    <x v="67"/>
    <n v="100474708"/>
    <x v="0"/>
    <x v="7"/>
    <s v="Direcção de Obras"/>
    <s v="ORI"/>
    <x v="0"/>
    <m/>
    <x v="0"/>
    <x v="0"/>
    <x v="0"/>
    <x v="0"/>
    <x v="0"/>
    <x v="0"/>
    <x v="0"/>
    <x v="0"/>
    <x v="0"/>
    <x v="0"/>
    <x v="0"/>
    <s v="Direcção de Obras"/>
    <x v="0"/>
    <x v="0"/>
    <x v="0"/>
    <x v="0"/>
    <x v="0"/>
    <x v="0"/>
    <x v="0"/>
    <x v="0"/>
    <x v="0"/>
    <x v="0"/>
    <x v="7"/>
    <x v="0"/>
    <s v="Pagamento de salário referente a 02-2024"/>
  </r>
  <r>
    <x v="0"/>
    <n v="0"/>
    <n v="0"/>
    <n v="0"/>
    <n v="3632"/>
    <x v="5533"/>
    <x v="0"/>
    <x v="0"/>
    <x v="0"/>
    <s v="03.16.11"/>
    <x v="27"/>
    <x v="0"/>
    <x v="0"/>
    <s v="Direcção de Obras"/>
    <s v="03.16.11"/>
    <s v="Direcção de Obras"/>
    <s v="03.16.11"/>
    <x v="48"/>
    <x v="0"/>
    <x v="0"/>
    <x v="0"/>
    <x v="1"/>
    <x v="0"/>
    <x v="0"/>
    <x v="0"/>
    <x v="2"/>
    <s v="2024-02-23"/>
    <x v="0"/>
    <n v="3632"/>
    <x v="0"/>
    <m/>
    <x v="0"/>
    <m/>
    <x v="67"/>
    <n v="100474708"/>
    <x v="0"/>
    <x v="7"/>
    <s v="Direcção de Obras"/>
    <s v="ORI"/>
    <x v="0"/>
    <m/>
    <x v="0"/>
    <x v="0"/>
    <x v="0"/>
    <x v="0"/>
    <x v="0"/>
    <x v="0"/>
    <x v="0"/>
    <x v="0"/>
    <x v="0"/>
    <x v="0"/>
    <x v="0"/>
    <s v="Direcção de Obras"/>
    <x v="0"/>
    <x v="0"/>
    <x v="0"/>
    <x v="0"/>
    <x v="0"/>
    <x v="0"/>
    <x v="0"/>
    <x v="0"/>
    <x v="0"/>
    <x v="0"/>
    <x v="7"/>
    <x v="0"/>
    <s v="Pagamento de salário referente a 02-2024"/>
  </r>
  <r>
    <x v="0"/>
    <n v="0"/>
    <n v="0"/>
    <n v="0"/>
    <n v="1330"/>
    <x v="5533"/>
    <x v="0"/>
    <x v="0"/>
    <x v="0"/>
    <s v="03.16.11"/>
    <x v="27"/>
    <x v="0"/>
    <x v="0"/>
    <s v="Direcção de Obras"/>
    <s v="03.16.11"/>
    <s v="Direcção de Obras"/>
    <s v="03.16.11"/>
    <x v="49"/>
    <x v="0"/>
    <x v="0"/>
    <x v="0"/>
    <x v="1"/>
    <x v="0"/>
    <x v="0"/>
    <x v="0"/>
    <x v="2"/>
    <s v="2024-02-23"/>
    <x v="0"/>
    <n v="1330"/>
    <x v="0"/>
    <m/>
    <x v="0"/>
    <m/>
    <x v="67"/>
    <n v="100474708"/>
    <x v="0"/>
    <x v="7"/>
    <s v="Direcção de Obras"/>
    <s v="ORI"/>
    <x v="0"/>
    <m/>
    <x v="0"/>
    <x v="0"/>
    <x v="0"/>
    <x v="0"/>
    <x v="0"/>
    <x v="0"/>
    <x v="0"/>
    <x v="0"/>
    <x v="0"/>
    <x v="0"/>
    <x v="0"/>
    <s v="Direcção de Obras"/>
    <x v="0"/>
    <x v="0"/>
    <x v="0"/>
    <x v="0"/>
    <x v="0"/>
    <x v="0"/>
    <x v="0"/>
    <x v="0"/>
    <x v="0"/>
    <x v="0"/>
    <x v="7"/>
    <x v="0"/>
    <s v="Pagamento de salário referente a 02-2024"/>
  </r>
  <r>
    <x v="0"/>
    <n v="0"/>
    <n v="0"/>
    <n v="0"/>
    <n v="10450"/>
    <x v="5533"/>
    <x v="0"/>
    <x v="0"/>
    <x v="0"/>
    <s v="03.16.11"/>
    <x v="27"/>
    <x v="0"/>
    <x v="0"/>
    <s v="Direcção de Obras"/>
    <s v="03.16.11"/>
    <s v="Direcção de Obras"/>
    <s v="03.16.11"/>
    <x v="31"/>
    <x v="0"/>
    <x v="0"/>
    <x v="1"/>
    <x v="0"/>
    <x v="0"/>
    <x v="0"/>
    <x v="0"/>
    <x v="2"/>
    <s v="2024-02-23"/>
    <x v="0"/>
    <n v="10450"/>
    <x v="0"/>
    <m/>
    <x v="0"/>
    <m/>
    <x v="9"/>
    <n v="100474693"/>
    <x v="0"/>
    <x v="0"/>
    <s v="Direcção de Obras"/>
    <s v="ORI"/>
    <x v="0"/>
    <m/>
    <x v="0"/>
    <x v="0"/>
    <x v="0"/>
    <x v="0"/>
    <x v="0"/>
    <x v="0"/>
    <x v="0"/>
    <x v="0"/>
    <x v="0"/>
    <x v="0"/>
    <x v="0"/>
    <s v="Direcção de Obras"/>
    <x v="0"/>
    <x v="0"/>
    <x v="0"/>
    <x v="0"/>
    <x v="0"/>
    <x v="0"/>
    <x v="0"/>
    <x v="0"/>
    <x v="0"/>
    <x v="0"/>
    <x v="0"/>
    <x v="0"/>
    <s v="Pagamento de salário referente a 02-2024"/>
  </r>
  <r>
    <x v="0"/>
    <n v="0"/>
    <n v="0"/>
    <n v="0"/>
    <n v="343"/>
    <x v="5533"/>
    <x v="0"/>
    <x v="0"/>
    <x v="0"/>
    <s v="03.16.11"/>
    <x v="27"/>
    <x v="0"/>
    <x v="0"/>
    <s v="Direcção de Obras"/>
    <s v="03.16.11"/>
    <s v="Direcção de Obras"/>
    <s v="03.16.11"/>
    <x v="29"/>
    <x v="0"/>
    <x v="0"/>
    <x v="0"/>
    <x v="0"/>
    <x v="0"/>
    <x v="0"/>
    <x v="0"/>
    <x v="2"/>
    <s v="2024-02-23"/>
    <x v="0"/>
    <n v="343"/>
    <x v="0"/>
    <m/>
    <x v="0"/>
    <m/>
    <x v="9"/>
    <n v="100474693"/>
    <x v="0"/>
    <x v="0"/>
    <s v="Direcção de Obras"/>
    <s v="ORI"/>
    <x v="0"/>
    <m/>
    <x v="0"/>
    <x v="0"/>
    <x v="0"/>
    <x v="0"/>
    <x v="0"/>
    <x v="0"/>
    <x v="0"/>
    <x v="0"/>
    <x v="0"/>
    <x v="0"/>
    <x v="0"/>
    <s v="Direcção de Obras"/>
    <x v="0"/>
    <x v="0"/>
    <x v="0"/>
    <x v="0"/>
    <x v="0"/>
    <x v="0"/>
    <x v="0"/>
    <x v="0"/>
    <x v="0"/>
    <x v="0"/>
    <x v="0"/>
    <x v="0"/>
    <s v="Pagamento de salário referente a 02-2024"/>
  </r>
  <r>
    <x v="0"/>
    <n v="0"/>
    <n v="0"/>
    <n v="0"/>
    <n v="45697"/>
    <x v="5533"/>
    <x v="0"/>
    <x v="0"/>
    <x v="0"/>
    <s v="03.16.11"/>
    <x v="27"/>
    <x v="0"/>
    <x v="0"/>
    <s v="Direcção de Obras"/>
    <s v="03.16.11"/>
    <s v="Direcção de Obras"/>
    <s v="03.16.11"/>
    <x v="28"/>
    <x v="0"/>
    <x v="0"/>
    <x v="0"/>
    <x v="0"/>
    <x v="0"/>
    <x v="0"/>
    <x v="0"/>
    <x v="2"/>
    <s v="2024-02-23"/>
    <x v="0"/>
    <n v="45697"/>
    <x v="0"/>
    <m/>
    <x v="0"/>
    <m/>
    <x v="9"/>
    <n v="100474693"/>
    <x v="0"/>
    <x v="0"/>
    <s v="Direcção de Obras"/>
    <s v="ORI"/>
    <x v="0"/>
    <m/>
    <x v="0"/>
    <x v="0"/>
    <x v="0"/>
    <x v="0"/>
    <x v="0"/>
    <x v="0"/>
    <x v="0"/>
    <x v="0"/>
    <x v="0"/>
    <x v="0"/>
    <x v="0"/>
    <s v="Direcção de Obras"/>
    <x v="0"/>
    <x v="0"/>
    <x v="0"/>
    <x v="0"/>
    <x v="0"/>
    <x v="0"/>
    <x v="0"/>
    <x v="0"/>
    <x v="0"/>
    <x v="0"/>
    <x v="0"/>
    <x v="0"/>
    <s v="Pagamento de salário referente a 02-2024"/>
  </r>
  <r>
    <x v="0"/>
    <n v="0"/>
    <n v="0"/>
    <n v="0"/>
    <n v="261200"/>
    <x v="5533"/>
    <x v="0"/>
    <x v="0"/>
    <x v="0"/>
    <s v="03.16.11"/>
    <x v="27"/>
    <x v="0"/>
    <x v="0"/>
    <s v="Direcção de Obras"/>
    <s v="03.16.11"/>
    <s v="Direcção de Obras"/>
    <s v="03.16.11"/>
    <x v="30"/>
    <x v="0"/>
    <x v="0"/>
    <x v="0"/>
    <x v="1"/>
    <x v="0"/>
    <x v="0"/>
    <x v="0"/>
    <x v="2"/>
    <s v="2024-02-23"/>
    <x v="0"/>
    <n v="261200"/>
    <x v="0"/>
    <m/>
    <x v="0"/>
    <m/>
    <x v="9"/>
    <n v="100474693"/>
    <x v="0"/>
    <x v="0"/>
    <s v="Direcção de Obras"/>
    <s v="ORI"/>
    <x v="0"/>
    <m/>
    <x v="0"/>
    <x v="0"/>
    <x v="0"/>
    <x v="0"/>
    <x v="0"/>
    <x v="0"/>
    <x v="0"/>
    <x v="0"/>
    <x v="0"/>
    <x v="0"/>
    <x v="0"/>
    <s v="Direcção de Obras"/>
    <x v="0"/>
    <x v="0"/>
    <x v="0"/>
    <x v="0"/>
    <x v="0"/>
    <x v="0"/>
    <x v="0"/>
    <x v="0"/>
    <x v="0"/>
    <x v="0"/>
    <x v="0"/>
    <x v="0"/>
    <s v="Pagamento de salário referente a 02-2024"/>
  </r>
  <r>
    <x v="0"/>
    <n v="0"/>
    <n v="0"/>
    <n v="0"/>
    <n v="285666"/>
    <x v="5533"/>
    <x v="0"/>
    <x v="0"/>
    <x v="0"/>
    <s v="03.16.11"/>
    <x v="27"/>
    <x v="0"/>
    <x v="0"/>
    <s v="Direcção de Obras"/>
    <s v="03.16.11"/>
    <s v="Direcção de Obras"/>
    <s v="03.16.11"/>
    <x v="48"/>
    <x v="0"/>
    <x v="0"/>
    <x v="0"/>
    <x v="1"/>
    <x v="0"/>
    <x v="0"/>
    <x v="0"/>
    <x v="2"/>
    <s v="2024-02-23"/>
    <x v="0"/>
    <n v="285666"/>
    <x v="0"/>
    <m/>
    <x v="0"/>
    <m/>
    <x v="9"/>
    <n v="100474693"/>
    <x v="0"/>
    <x v="0"/>
    <s v="Direcção de Obras"/>
    <s v="ORI"/>
    <x v="0"/>
    <m/>
    <x v="0"/>
    <x v="0"/>
    <x v="0"/>
    <x v="0"/>
    <x v="0"/>
    <x v="0"/>
    <x v="0"/>
    <x v="0"/>
    <x v="0"/>
    <x v="0"/>
    <x v="0"/>
    <s v="Direcção de Obras"/>
    <x v="0"/>
    <x v="0"/>
    <x v="0"/>
    <x v="0"/>
    <x v="0"/>
    <x v="0"/>
    <x v="0"/>
    <x v="0"/>
    <x v="0"/>
    <x v="0"/>
    <x v="0"/>
    <x v="0"/>
    <s v="Pagamento de salário referente a 02-2024"/>
  </r>
  <r>
    <x v="0"/>
    <n v="0"/>
    <n v="0"/>
    <n v="0"/>
    <n v="104469"/>
    <x v="5533"/>
    <x v="0"/>
    <x v="0"/>
    <x v="0"/>
    <s v="03.16.11"/>
    <x v="27"/>
    <x v="0"/>
    <x v="0"/>
    <s v="Direcção de Obras"/>
    <s v="03.16.11"/>
    <s v="Direcção de Obras"/>
    <s v="03.16.11"/>
    <x v="49"/>
    <x v="0"/>
    <x v="0"/>
    <x v="0"/>
    <x v="1"/>
    <x v="0"/>
    <x v="0"/>
    <x v="0"/>
    <x v="2"/>
    <s v="2024-02-23"/>
    <x v="0"/>
    <n v="104469"/>
    <x v="0"/>
    <m/>
    <x v="0"/>
    <m/>
    <x v="9"/>
    <n v="100474693"/>
    <x v="0"/>
    <x v="0"/>
    <s v="Direcção de Obras"/>
    <s v="ORI"/>
    <x v="0"/>
    <m/>
    <x v="0"/>
    <x v="0"/>
    <x v="0"/>
    <x v="0"/>
    <x v="0"/>
    <x v="0"/>
    <x v="0"/>
    <x v="0"/>
    <x v="0"/>
    <x v="0"/>
    <x v="0"/>
    <s v="Direcção de Obras"/>
    <x v="0"/>
    <x v="0"/>
    <x v="0"/>
    <x v="0"/>
    <x v="0"/>
    <x v="0"/>
    <x v="0"/>
    <x v="0"/>
    <x v="0"/>
    <x v="0"/>
    <x v="0"/>
    <x v="0"/>
    <s v="Pagamento de salário referente a 02-2024"/>
  </r>
  <r>
    <x v="0"/>
    <n v="0"/>
    <n v="0"/>
    <n v="0"/>
    <n v="18977"/>
    <x v="5534"/>
    <x v="0"/>
    <x v="0"/>
    <x v="0"/>
    <s v="03.16.15"/>
    <x v="0"/>
    <x v="0"/>
    <x v="0"/>
    <s v="Direção Financeira"/>
    <s v="03.16.15"/>
    <s v="Direção Financeira"/>
    <s v="03.16.15"/>
    <x v="50"/>
    <x v="0"/>
    <x v="2"/>
    <x v="11"/>
    <x v="0"/>
    <x v="0"/>
    <x v="0"/>
    <x v="0"/>
    <x v="1"/>
    <s v="2024-03-14"/>
    <x v="0"/>
    <n v="18977"/>
    <x v="0"/>
    <m/>
    <x v="0"/>
    <m/>
    <x v="76"/>
    <n v="100394431"/>
    <x v="0"/>
    <x v="0"/>
    <s v="Direção Financeira"/>
    <s v="ORI"/>
    <x v="0"/>
    <m/>
    <x v="0"/>
    <x v="0"/>
    <x v="0"/>
    <x v="0"/>
    <x v="0"/>
    <x v="0"/>
    <x v="0"/>
    <x v="0"/>
    <x v="0"/>
    <x v="0"/>
    <x v="0"/>
    <s v="Direção Financeira"/>
    <x v="0"/>
    <x v="0"/>
    <x v="0"/>
    <x v="0"/>
    <x v="0"/>
    <x v="0"/>
    <x v="0"/>
    <x v="0"/>
    <x v="0"/>
    <x v="0"/>
    <x v="0"/>
    <x v="0"/>
    <s v="Pagamento a favor Garantia Seguros, referente seguro automóvel ST-77-QP, conforme anexo."/>
  </r>
  <r>
    <x v="0"/>
    <n v="0"/>
    <n v="0"/>
    <n v="0"/>
    <n v="3000"/>
    <x v="5535"/>
    <x v="0"/>
    <x v="0"/>
    <x v="0"/>
    <s v="03.16.15"/>
    <x v="0"/>
    <x v="0"/>
    <x v="0"/>
    <s v="Direção Financeira"/>
    <s v="03.16.15"/>
    <s v="Direção Financeira"/>
    <s v="03.16.15"/>
    <x v="39"/>
    <x v="0"/>
    <x v="0"/>
    <x v="1"/>
    <x v="1"/>
    <x v="0"/>
    <x v="0"/>
    <x v="0"/>
    <x v="3"/>
    <s v="2024-05-03"/>
    <x v="1"/>
    <n v="3000"/>
    <x v="0"/>
    <m/>
    <x v="0"/>
    <m/>
    <x v="99"/>
    <n v="100476775"/>
    <x v="0"/>
    <x v="0"/>
    <s v="Direção Financeira"/>
    <s v="ORI"/>
    <x v="0"/>
    <m/>
    <x v="0"/>
    <x v="0"/>
    <x v="0"/>
    <x v="0"/>
    <x v="0"/>
    <x v="0"/>
    <x v="0"/>
    <x v="0"/>
    <x v="0"/>
    <x v="0"/>
    <x v="0"/>
    <s v="Direção Financeira"/>
    <x v="0"/>
    <x v="0"/>
    <x v="0"/>
    <x v="0"/>
    <x v="0"/>
    <x v="0"/>
    <x v="0"/>
    <x v="0"/>
    <x v="0"/>
    <x v="0"/>
    <x v="0"/>
    <x v="0"/>
    <s v="Pagamento a favor da Electra Sul, referente a recarga da energia elétrica, no jardim infantil de Veneza, conforme anexo."/>
  </r>
  <r>
    <x v="0"/>
    <n v="0"/>
    <n v="0"/>
    <n v="0"/>
    <n v="15000000"/>
    <x v="5536"/>
    <x v="0"/>
    <x v="1"/>
    <x v="0"/>
    <s v="03.03.10"/>
    <x v="8"/>
    <x v="0"/>
    <x v="4"/>
    <s v="Receitas Da Câmara"/>
    <s v="03.03.10"/>
    <s v="Receitas Da Câmara"/>
    <s v="03.03.10"/>
    <x v="45"/>
    <x v="0"/>
    <x v="6"/>
    <x v="10"/>
    <x v="0"/>
    <x v="0"/>
    <x v="2"/>
    <x v="0"/>
    <x v="6"/>
    <s v="2024-04-09"/>
    <x v="1"/>
    <n v="15000000"/>
    <x v="0"/>
    <m/>
    <x v="0"/>
    <m/>
    <x v="6"/>
    <n v="100474914"/>
    <x v="0"/>
    <x v="0"/>
    <s v="Receitas Da Câmara"/>
    <s v="EXT"/>
    <x v="0"/>
    <s v="RDC"/>
    <x v="0"/>
    <x v="0"/>
    <x v="0"/>
    <x v="0"/>
    <x v="0"/>
    <x v="0"/>
    <x v="0"/>
    <x v="0"/>
    <x v="0"/>
    <x v="0"/>
    <x v="0"/>
    <s v="Receitas Da Câmara"/>
    <x v="0"/>
    <x v="0"/>
    <x v="0"/>
    <x v="0"/>
    <x v="0"/>
    <x v="0"/>
    <x v="0"/>
    <x v="0"/>
    <x v="0"/>
    <x v="0"/>
    <x v="0"/>
    <x v="0"/>
    <s v="Adiantamento do fundo de financiamento municipal, conforme anexo."/>
  </r>
  <r>
    <x v="1"/>
    <n v="0"/>
    <n v="0"/>
    <n v="0"/>
    <n v="4800"/>
    <x v="5537"/>
    <x v="0"/>
    <x v="0"/>
    <x v="0"/>
    <s v="01.23.04.14"/>
    <x v="48"/>
    <x v="7"/>
    <x v="8"/>
    <s v="Ambiente"/>
    <s v="01.23.04"/>
    <s v="Ambiente"/>
    <s v="01.23.04"/>
    <x v="1"/>
    <x v="0"/>
    <x v="0"/>
    <x v="0"/>
    <x v="0"/>
    <x v="1"/>
    <x v="1"/>
    <x v="0"/>
    <x v="3"/>
    <s v="2024-05-27"/>
    <x v="1"/>
    <n v="4800"/>
    <x v="0"/>
    <m/>
    <x v="0"/>
    <m/>
    <x v="628"/>
    <n v="100479653"/>
    <x v="0"/>
    <x v="0"/>
    <s v="Criação e Manutenção de Espaços Verdes"/>
    <s v="ORI"/>
    <x v="0"/>
    <s v="CMEV"/>
    <x v="0"/>
    <x v="0"/>
    <x v="0"/>
    <x v="0"/>
    <x v="0"/>
    <x v="0"/>
    <x v="0"/>
    <x v="0"/>
    <x v="0"/>
    <x v="0"/>
    <x v="0"/>
    <s v="Criação e Manutenção de Espaços Verdes"/>
    <x v="0"/>
    <x v="0"/>
    <x v="0"/>
    <x v="0"/>
    <x v="1"/>
    <x v="0"/>
    <x v="0"/>
    <x v="0"/>
    <x v="0"/>
    <x v="0"/>
    <x v="0"/>
    <x v="0"/>
    <s v="Pagamento referente a prestação de serviços no espaço verdes do Concelho, conforme fatura em anexo."/>
  </r>
  <r>
    <x v="0"/>
    <n v="0"/>
    <n v="0"/>
    <n v="0"/>
    <n v="1800"/>
    <x v="5538"/>
    <x v="0"/>
    <x v="0"/>
    <x v="0"/>
    <s v="03.16.02"/>
    <x v="3"/>
    <x v="0"/>
    <x v="0"/>
    <s v="Gabinete do Presidente"/>
    <s v="03.16.02"/>
    <s v="Gabinete do Presidente"/>
    <s v="03.16.02"/>
    <x v="3"/>
    <x v="0"/>
    <x v="0"/>
    <x v="1"/>
    <x v="0"/>
    <x v="0"/>
    <x v="0"/>
    <x v="0"/>
    <x v="4"/>
    <s v="2024-06-04"/>
    <x v="1"/>
    <n v="1800"/>
    <x v="0"/>
    <m/>
    <x v="0"/>
    <m/>
    <x v="3"/>
    <n v="100478720"/>
    <x v="0"/>
    <x v="0"/>
    <s v="Gabinete do Presidente"/>
    <s v="ORI"/>
    <x v="0"/>
    <m/>
    <x v="0"/>
    <x v="0"/>
    <x v="0"/>
    <x v="0"/>
    <x v="0"/>
    <x v="0"/>
    <x v="0"/>
    <x v="0"/>
    <x v="0"/>
    <x v="0"/>
    <x v="0"/>
    <s v="Gabinete do Presidente"/>
    <x v="0"/>
    <x v="0"/>
    <x v="0"/>
    <x v="0"/>
    <x v="0"/>
    <x v="0"/>
    <x v="0"/>
    <x v="0"/>
    <x v="0"/>
    <x v="0"/>
    <x v="0"/>
    <x v="0"/>
    <s v="Ajuda de custo a favor do senhor Moisés do Rosário Landim, pela sua deslocação a Praia no dia 03 de junho de 2024, em missão de serviço, conforme anexo."/>
  </r>
  <r>
    <x v="0"/>
    <n v="0"/>
    <n v="0"/>
    <n v="0"/>
    <n v="2000"/>
    <x v="5539"/>
    <x v="0"/>
    <x v="0"/>
    <x v="0"/>
    <s v="03.16.15"/>
    <x v="0"/>
    <x v="0"/>
    <x v="0"/>
    <s v="Direção Financeira"/>
    <s v="03.16.15"/>
    <s v="Direção Financeira"/>
    <s v="03.16.15"/>
    <x v="3"/>
    <x v="0"/>
    <x v="0"/>
    <x v="1"/>
    <x v="0"/>
    <x v="0"/>
    <x v="0"/>
    <x v="0"/>
    <x v="8"/>
    <s v="2024-10-16"/>
    <x v="3"/>
    <n v="2000"/>
    <x v="0"/>
    <m/>
    <x v="0"/>
    <m/>
    <x v="629"/>
    <n v="100479739"/>
    <x v="0"/>
    <x v="0"/>
    <s v="Direção Financeira"/>
    <s v="ORI"/>
    <x v="0"/>
    <m/>
    <x v="0"/>
    <x v="0"/>
    <x v="0"/>
    <x v="0"/>
    <x v="0"/>
    <x v="0"/>
    <x v="0"/>
    <x v="0"/>
    <x v="0"/>
    <x v="0"/>
    <x v="0"/>
    <s v="Direção Financeira"/>
    <x v="0"/>
    <x v="0"/>
    <x v="0"/>
    <x v="0"/>
    <x v="0"/>
    <x v="0"/>
    <x v="0"/>
    <x v="0"/>
    <x v="0"/>
    <x v="0"/>
    <x v="0"/>
    <x v="0"/>
    <s v="Ajuda de custo a favor do Sr. Amilton De Jesus Gomes Batalha, pela sua deslocação em missão de serviço.  "/>
  </r>
  <r>
    <x v="0"/>
    <n v="0"/>
    <n v="0"/>
    <n v="0"/>
    <n v="1920"/>
    <x v="5540"/>
    <x v="0"/>
    <x v="1"/>
    <x v="0"/>
    <s v="80.02.01"/>
    <x v="2"/>
    <x v="2"/>
    <x v="2"/>
    <s v="Retenções Iur"/>
    <s v="80.02.01"/>
    <s v="Retenções Iur"/>
    <s v="80.02.01"/>
    <x v="2"/>
    <x v="0"/>
    <x v="1"/>
    <x v="0"/>
    <x v="1"/>
    <x v="2"/>
    <x v="2"/>
    <x v="0"/>
    <x v="11"/>
    <s v="2024-12-27"/>
    <x v="3"/>
    <n v="1920"/>
    <x v="0"/>
    <m/>
    <x v="0"/>
    <m/>
    <x v="2"/>
    <n v="100474696"/>
    <x v="0"/>
    <x v="0"/>
    <s v="Retenções Iur"/>
    <s v="ORI"/>
    <x v="0"/>
    <s v="RIUR"/>
    <x v="0"/>
    <x v="0"/>
    <x v="0"/>
    <x v="0"/>
    <x v="0"/>
    <x v="0"/>
    <x v="0"/>
    <x v="0"/>
    <x v="0"/>
    <x v="0"/>
    <x v="0"/>
    <s v="Retenções Iur"/>
    <x v="0"/>
    <x v="0"/>
    <x v="0"/>
    <x v="0"/>
    <x v="2"/>
    <x v="0"/>
    <x v="0"/>
    <x v="0"/>
    <x v="0"/>
    <x v="1"/>
    <x v="0"/>
    <x v="0"/>
    <s v="RETENCAO OT"/>
  </r>
  <r>
    <x v="0"/>
    <n v="0"/>
    <n v="0"/>
    <n v="0"/>
    <n v="43065"/>
    <x v="5541"/>
    <x v="0"/>
    <x v="0"/>
    <x v="0"/>
    <s v="01.28.03.06"/>
    <x v="9"/>
    <x v="4"/>
    <x v="5"/>
    <s v="Proteção Social"/>
    <s v="01.28.03"/>
    <s v="Proteção Social"/>
    <s v="01.28.03"/>
    <x v="4"/>
    <x v="0"/>
    <x v="2"/>
    <x v="2"/>
    <x v="0"/>
    <x v="1"/>
    <x v="0"/>
    <x v="0"/>
    <x v="0"/>
    <s v="2024-01-16"/>
    <x v="0"/>
    <n v="43065"/>
    <x v="0"/>
    <m/>
    <x v="0"/>
    <m/>
    <x v="400"/>
    <n v="100478189"/>
    <x v="0"/>
    <x v="0"/>
    <s v="Apoio a Crianças Vulneráveis "/>
    <s v="ORI"/>
    <x v="0"/>
    <s v="ACV"/>
    <x v="0"/>
    <x v="0"/>
    <x v="0"/>
    <x v="0"/>
    <x v="0"/>
    <x v="0"/>
    <x v="0"/>
    <x v="0"/>
    <x v="0"/>
    <x v="0"/>
    <x v="0"/>
    <s v="Apoio a Crianças Vulneráveis "/>
    <x v="0"/>
    <x v="0"/>
    <x v="0"/>
    <x v="0"/>
    <x v="1"/>
    <x v="0"/>
    <x v="0"/>
    <x v="0"/>
    <x v="0"/>
    <x v="0"/>
    <x v="0"/>
    <x v="0"/>
    <s v="Pagamento a favor de Mercearia Inês Nunes, referente a aquisição de géneros alimentícios para a composição de cesta básica para as famílias vulneráveis, conforme anexo."/>
  </r>
  <r>
    <x v="0"/>
    <n v="0"/>
    <n v="0"/>
    <n v="0"/>
    <n v="18773"/>
    <x v="5542"/>
    <x v="0"/>
    <x v="0"/>
    <x v="0"/>
    <s v="01.27.02.11"/>
    <x v="18"/>
    <x v="1"/>
    <x v="1"/>
    <s v="Saneamento básico"/>
    <s v="01.27.02"/>
    <s v="Saneamento básico"/>
    <s v="01.27.02"/>
    <x v="4"/>
    <x v="0"/>
    <x v="2"/>
    <x v="2"/>
    <x v="0"/>
    <x v="1"/>
    <x v="0"/>
    <x v="0"/>
    <x v="0"/>
    <s v="2024-01-31"/>
    <x v="0"/>
    <n v="18773"/>
    <x v="0"/>
    <m/>
    <x v="0"/>
    <m/>
    <x v="6"/>
    <n v="100474914"/>
    <x v="0"/>
    <x v="0"/>
    <s v="Reforço do saneamento básico"/>
    <s v="ORI"/>
    <x v="0"/>
    <m/>
    <x v="0"/>
    <x v="0"/>
    <x v="0"/>
    <x v="0"/>
    <x v="0"/>
    <x v="0"/>
    <x v="0"/>
    <x v="0"/>
    <x v="0"/>
    <x v="0"/>
    <x v="0"/>
    <s v="Reforço do saneamento básico"/>
    <x v="0"/>
    <x v="0"/>
    <x v="0"/>
    <x v="0"/>
    <x v="1"/>
    <x v="0"/>
    <x v="0"/>
    <x v="0"/>
    <x v="0"/>
    <x v="0"/>
    <x v="0"/>
    <x v="0"/>
    <s v="Pagamento de horas extras pelos serviços prestado em reforço saneamento básico referente a janeiro 2024, conforme folha em anexo."/>
  </r>
  <r>
    <x v="1"/>
    <n v="0"/>
    <n v="0"/>
    <n v="0"/>
    <n v="122346"/>
    <x v="5543"/>
    <x v="0"/>
    <x v="0"/>
    <x v="0"/>
    <s v="01.27.03.12"/>
    <x v="53"/>
    <x v="1"/>
    <x v="1"/>
    <s v="Gestão de Recursos Hídricos"/>
    <s v="01.27.03"/>
    <s v="Gestão de Recursos Hídricos"/>
    <s v="01.27.03"/>
    <x v="46"/>
    <x v="0"/>
    <x v="0"/>
    <x v="0"/>
    <x v="0"/>
    <x v="1"/>
    <x v="1"/>
    <x v="0"/>
    <x v="1"/>
    <s v="2024-03-01"/>
    <x v="0"/>
    <n v="122346"/>
    <x v="0"/>
    <m/>
    <x v="0"/>
    <m/>
    <x v="202"/>
    <n v="100479567"/>
    <x v="0"/>
    <x v="0"/>
    <s v="Ligações Domiciliarias em Jaquetão e Ribeira de Flamengos"/>
    <s v="ORI"/>
    <x v="0"/>
    <s v="LDJF"/>
    <x v="0"/>
    <x v="0"/>
    <x v="0"/>
    <x v="0"/>
    <x v="0"/>
    <x v="0"/>
    <x v="0"/>
    <x v="0"/>
    <x v="0"/>
    <x v="0"/>
    <x v="0"/>
    <s v="Ligações Domiciliarias em Jaquetão e Ribeira de Flamengos"/>
    <x v="0"/>
    <x v="0"/>
    <x v="0"/>
    <x v="0"/>
    <x v="1"/>
    <x v="0"/>
    <x v="0"/>
    <x v="0"/>
    <x v="0"/>
    <x v="0"/>
    <x v="0"/>
    <x v="0"/>
    <s v="Pagamento a favor de Pinto &amp; Cruz, referente aos material de ligação domiciliar de água na Ribeira de São Miguel, conforme anexo."/>
  </r>
  <r>
    <x v="0"/>
    <n v="0"/>
    <n v="0"/>
    <n v="0"/>
    <n v="8000"/>
    <x v="5544"/>
    <x v="0"/>
    <x v="0"/>
    <x v="0"/>
    <s v="03.16.15"/>
    <x v="0"/>
    <x v="0"/>
    <x v="0"/>
    <s v="Direção Financeira"/>
    <s v="03.16.15"/>
    <s v="Direção Financeira"/>
    <s v="03.16.15"/>
    <x v="39"/>
    <x v="0"/>
    <x v="0"/>
    <x v="1"/>
    <x v="1"/>
    <x v="0"/>
    <x v="0"/>
    <x v="0"/>
    <x v="3"/>
    <s v="2024-05-06"/>
    <x v="1"/>
    <n v="8000"/>
    <x v="0"/>
    <m/>
    <x v="0"/>
    <m/>
    <x v="99"/>
    <n v="100476775"/>
    <x v="0"/>
    <x v="0"/>
    <s v="Direção Financeira"/>
    <s v="ORI"/>
    <x v="0"/>
    <m/>
    <x v="0"/>
    <x v="0"/>
    <x v="0"/>
    <x v="0"/>
    <x v="0"/>
    <x v="0"/>
    <x v="0"/>
    <x v="0"/>
    <x v="0"/>
    <x v="0"/>
    <x v="0"/>
    <s v="Direção Financeira"/>
    <x v="0"/>
    <x v="0"/>
    <x v="0"/>
    <x v="0"/>
    <x v="0"/>
    <x v="0"/>
    <x v="0"/>
    <x v="0"/>
    <x v="0"/>
    <x v="0"/>
    <x v="0"/>
    <x v="0"/>
    <s v="Pagamento a favor de Eletra, referente carregamento de energia no Espaço Jovem da Vila Achada do Monte sob o código de recarregamento, 14265337239, conforme anexo."/>
  </r>
  <r>
    <x v="0"/>
    <n v="0"/>
    <n v="0"/>
    <n v="0"/>
    <n v="1000"/>
    <x v="5545"/>
    <x v="0"/>
    <x v="0"/>
    <x v="0"/>
    <s v="03.16.15"/>
    <x v="0"/>
    <x v="0"/>
    <x v="0"/>
    <s v="Direção Financeira"/>
    <s v="03.16.15"/>
    <s v="Direção Financeira"/>
    <s v="03.16.15"/>
    <x v="31"/>
    <x v="0"/>
    <x v="0"/>
    <x v="1"/>
    <x v="0"/>
    <x v="0"/>
    <x v="0"/>
    <x v="0"/>
    <x v="3"/>
    <s v="2024-05-06"/>
    <x v="1"/>
    <n v="1000"/>
    <x v="0"/>
    <m/>
    <x v="0"/>
    <m/>
    <x v="21"/>
    <n v="100391960"/>
    <x v="0"/>
    <x v="0"/>
    <s v="Direção Financeira"/>
    <s v="ORI"/>
    <x v="0"/>
    <m/>
    <x v="0"/>
    <x v="0"/>
    <x v="0"/>
    <x v="0"/>
    <x v="0"/>
    <x v="0"/>
    <x v="0"/>
    <x v="0"/>
    <x v="0"/>
    <x v="0"/>
    <x v="0"/>
    <s v="Direção Financeira"/>
    <x v="0"/>
    <x v="0"/>
    <x v="0"/>
    <x v="0"/>
    <x v="0"/>
    <x v="0"/>
    <x v="0"/>
    <x v="0"/>
    <x v="0"/>
    <x v="0"/>
    <x v="0"/>
    <x v="0"/>
    <s v="Pagamento a favor da Cv Telecom, pele carregamento de saldo internet destinada a serviços da escola do mar, conforme anexo. "/>
  </r>
  <r>
    <x v="1"/>
    <n v="0"/>
    <n v="0"/>
    <n v="0"/>
    <n v="15000"/>
    <x v="5546"/>
    <x v="0"/>
    <x v="0"/>
    <x v="0"/>
    <s v="01.26.02.07"/>
    <x v="61"/>
    <x v="5"/>
    <x v="6"/>
    <s v="Pesca"/>
    <s v="01.26.02"/>
    <s v="Pesca"/>
    <s v="01.26.02"/>
    <x v="46"/>
    <x v="0"/>
    <x v="0"/>
    <x v="0"/>
    <x v="0"/>
    <x v="1"/>
    <x v="1"/>
    <x v="0"/>
    <x v="3"/>
    <s v="2024-05-17"/>
    <x v="1"/>
    <n v="15000"/>
    <x v="0"/>
    <m/>
    <x v="0"/>
    <m/>
    <x v="598"/>
    <n v="100400203"/>
    <x v="0"/>
    <x v="0"/>
    <s v="Apoio para Aquisição de Materiais de Pescas e Botes"/>
    <s v="ORI"/>
    <x v="0"/>
    <m/>
    <x v="0"/>
    <x v="0"/>
    <x v="0"/>
    <x v="0"/>
    <x v="0"/>
    <x v="0"/>
    <x v="0"/>
    <x v="0"/>
    <x v="0"/>
    <x v="0"/>
    <x v="0"/>
    <s v="Apoio para Aquisição de Materiais de Pescas e Botes"/>
    <x v="0"/>
    <x v="0"/>
    <x v="0"/>
    <x v="0"/>
    <x v="1"/>
    <x v="0"/>
    <x v="0"/>
    <x v="0"/>
    <x v="0"/>
    <x v="0"/>
    <x v="0"/>
    <x v="0"/>
    <s v="Apoio destinados a Associação dos Pescadores e Peixeiras de São Miguel, conforme anexo."/>
  </r>
  <r>
    <x v="0"/>
    <n v="0"/>
    <n v="0"/>
    <n v="0"/>
    <n v="7266"/>
    <x v="5547"/>
    <x v="0"/>
    <x v="1"/>
    <x v="0"/>
    <s v="03.03.10"/>
    <x v="8"/>
    <x v="0"/>
    <x v="4"/>
    <s v="Receitas Da Câmara"/>
    <s v="03.03.10"/>
    <s v="Receitas Da Câmara"/>
    <s v="03.03.10"/>
    <x v="9"/>
    <x v="0"/>
    <x v="3"/>
    <x v="3"/>
    <x v="0"/>
    <x v="0"/>
    <x v="2"/>
    <x v="0"/>
    <x v="3"/>
    <s v="2024-05-22"/>
    <x v="1"/>
    <n v="72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5548"/>
    <x v="0"/>
    <x v="1"/>
    <x v="0"/>
    <s v="03.03.10"/>
    <x v="8"/>
    <x v="0"/>
    <x v="4"/>
    <s v="Receitas Da Câmara"/>
    <s v="03.03.10"/>
    <s v="Receitas Da Câmara"/>
    <s v="03.03.10"/>
    <x v="17"/>
    <x v="0"/>
    <x v="3"/>
    <x v="3"/>
    <x v="0"/>
    <x v="0"/>
    <x v="2"/>
    <x v="0"/>
    <x v="3"/>
    <s v="2024-05-22"/>
    <x v="1"/>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80"/>
    <x v="5549"/>
    <x v="0"/>
    <x v="1"/>
    <x v="0"/>
    <s v="03.03.10"/>
    <x v="8"/>
    <x v="0"/>
    <x v="4"/>
    <s v="Receitas Da Câmara"/>
    <s v="03.03.10"/>
    <s v="Receitas Da Câmara"/>
    <s v="03.03.10"/>
    <x v="6"/>
    <x v="0"/>
    <x v="3"/>
    <x v="3"/>
    <x v="0"/>
    <x v="0"/>
    <x v="2"/>
    <x v="0"/>
    <x v="3"/>
    <s v="2024-05-22"/>
    <x v="1"/>
    <n v="28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
    <x v="5550"/>
    <x v="0"/>
    <x v="1"/>
    <x v="0"/>
    <s v="03.03.10"/>
    <x v="8"/>
    <x v="0"/>
    <x v="4"/>
    <s v="Receitas Da Câmara"/>
    <s v="03.03.10"/>
    <s v="Receitas Da Câmara"/>
    <s v="03.03.10"/>
    <x v="8"/>
    <x v="0"/>
    <x v="3"/>
    <x v="3"/>
    <x v="0"/>
    <x v="0"/>
    <x v="2"/>
    <x v="0"/>
    <x v="3"/>
    <s v="2024-05-22"/>
    <x v="1"/>
    <n v="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75"/>
    <x v="5551"/>
    <x v="0"/>
    <x v="1"/>
    <x v="0"/>
    <s v="03.03.10"/>
    <x v="8"/>
    <x v="0"/>
    <x v="4"/>
    <s v="Receitas Da Câmara"/>
    <s v="03.03.10"/>
    <s v="Receitas Da Câmara"/>
    <s v="03.03.10"/>
    <x v="10"/>
    <x v="0"/>
    <x v="3"/>
    <x v="3"/>
    <x v="0"/>
    <x v="0"/>
    <x v="2"/>
    <x v="0"/>
    <x v="3"/>
    <s v="2024-05-22"/>
    <x v="1"/>
    <n v="84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30"/>
    <x v="5552"/>
    <x v="0"/>
    <x v="1"/>
    <x v="0"/>
    <s v="03.03.10"/>
    <x v="8"/>
    <x v="0"/>
    <x v="4"/>
    <s v="Receitas Da Câmara"/>
    <s v="03.03.10"/>
    <s v="Receitas Da Câmara"/>
    <s v="03.03.10"/>
    <x v="13"/>
    <x v="0"/>
    <x v="3"/>
    <x v="3"/>
    <x v="0"/>
    <x v="0"/>
    <x v="2"/>
    <x v="0"/>
    <x v="3"/>
    <s v="2024-05-22"/>
    <x v="1"/>
    <n v="25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0"/>
    <x v="5553"/>
    <x v="0"/>
    <x v="1"/>
    <x v="0"/>
    <s v="03.03.10"/>
    <x v="8"/>
    <x v="0"/>
    <x v="4"/>
    <s v="Receitas Da Câmara"/>
    <s v="03.03.10"/>
    <s v="Receitas Da Câmara"/>
    <s v="03.03.10"/>
    <x v="42"/>
    <x v="0"/>
    <x v="3"/>
    <x v="3"/>
    <x v="0"/>
    <x v="0"/>
    <x v="2"/>
    <x v="0"/>
    <x v="3"/>
    <s v="2024-05-22"/>
    <x v="1"/>
    <n v="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00"/>
    <x v="5554"/>
    <x v="0"/>
    <x v="1"/>
    <x v="0"/>
    <s v="03.03.10"/>
    <x v="8"/>
    <x v="0"/>
    <x v="4"/>
    <s v="Receitas Da Câmara"/>
    <s v="03.03.10"/>
    <s v="Receitas Da Câmara"/>
    <s v="03.03.10"/>
    <x v="11"/>
    <x v="0"/>
    <x v="0"/>
    <x v="5"/>
    <x v="0"/>
    <x v="0"/>
    <x v="2"/>
    <x v="0"/>
    <x v="3"/>
    <s v="2024-05-22"/>
    <x v="1"/>
    <n v="2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50"/>
    <x v="5555"/>
    <x v="0"/>
    <x v="1"/>
    <x v="0"/>
    <s v="03.03.10"/>
    <x v="8"/>
    <x v="0"/>
    <x v="4"/>
    <s v="Receitas Da Câmara"/>
    <s v="03.03.10"/>
    <s v="Receitas Da Câmara"/>
    <s v="03.03.10"/>
    <x v="25"/>
    <x v="0"/>
    <x v="3"/>
    <x v="3"/>
    <x v="0"/>
    <x v="0"/>
    <x v="2"/>
    <x v="0"/>
    <x v="3"/>
    <s v="2024-05-22"/>
    <x v="1"/>
    <n v="60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675"/>
    <x v="5556"/>
    <x v="0"/>
    <x v="1"/>
    <x v="0"/>
    <s v="03.03.10"/>
    <x v="8"/>
    <x v="0"/>
    <x v="4"/>
    <s v="Receitas Da Câmara"/>
    <s v="03.03.10"/>
    <s v="Receitas Da Câmara"/>
    <s v="03.03.10"/>
    <x v="12"/>
    <x v="0"/>
    <x v="3"/>
    <x v="3"/>
    <x v="0"/>
    <x v="0"/>
    <x v="2"/>
    <x v="0"/>
    <x v="3"/>
    <s v="2024-05-22"/>
    <x v="1"/>
    <n v="226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472"/>
    <x v="5557"/>
    <x v="0"/>
    <x v="1"/>
    <x v="0"/>
    <s v="03.03.10"/>
    <x v="8"/>
    <x v="0"/>
    <x v="4"/>
    <s v="Receitas Da Câmara"/>
    <s v="03.03.10"/>
    <s v="Receitas Da Câmara"/>
    <s v="03.03.10"/>
    <x v="18"/>
    <x v="0"/>
    <x v="0"/>
    <x v="0"/>
    <x v="0"/>
    <x v="0"/>
    <x v="2"/>
    <x v="0"/>
    <x v="3"/>
    <s v="2024-05-22"/>
    <x v="1"/>
    <n v="8047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5558"/>
    <x v="0"/>
    <x v="1"/>
    <x v="0"/>
    <s v="03.03.10"/>
    <x v="8"/>
    <x v="0"/>
    <x v="4"/>
    <s v="Receitas Da Câmara"/>
    <s v="03.03.10"/>
    <s v="Receitas Da Câmara"/>
    <s v="03.03.10"/>
    <x v="20"/>
    <x v="0"/>
    <x v="3"/>
    <x v="3"/>
    <x v="0"/>
    <x v="0"/>
    <x v="2"/>
    <x v="0"/>
    <x v="3"/>
    <s v="2024-05-22"/>
    <x v="1"/>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66"/>
    <x v="5559"/>
    <x v="0"/>
    <x v="1"/>
    <x v="0"/>
    <s v="03.03.10"/>
    <x v="8"/>
    <x v="0"/>
    <x v="4"/>
    <s v="Receitas Da Câmara"/>
    <s v="03.03.10"/>
    <s v="Receitas Da Câmara"/>
    <s v="03.03.10"/>
    <x v="9"/>
    <x v="0"/>
    <x v="3"/>
    <x v="3"/>
    <x v="0"/>
    <x v="0"/>
    <x v="2"/>
    <x v="0"/>
    <x v="3"/>
    <s v="2024-05-23"/>
    <x v="1"/>
    <n v="51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5560"/>
    <x v="0"/>
    <x v="1"/>
    <x v="0"/>
    <s v="03.03.10"/>
    <x v="8"/>
    <x v="0"/>
    <x v="4"/>
    <s v="Receitas Da Câmara"/>
    <s v="03.03.10"/>
    <s v="Receitas Da Câmara"/>
    <s v="03.03.10"/>
    <x v="14"/>
    <x v="0"/>
    <x v="3"/>
    <x v="3"/>
    <x v="0"/>
    <x v="0"/>
    <x v="2"/>
    <x v="0"/>
    <x v="3"/>
    <s v="2024-05-23"/>
    <x v="1"/>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5561"/>
    <x v="0"/>
    <x v="1"/>
    <x v="0"/>
    <s v="03.03.10"/>
    <x v="8"/>
    <x v="0"/>
    <x v="4"/>
    <s v="Receitas Da Câmara"/>
    <s v="03.03.10"/>
    <s v="Receitas Da Câmara"/>
    <s v="03.03.10"/>
    <x v="8"/>
    <x v="0"/>
    <x v="3"/>
    <x v="3"/>
    <x v="0"/>
    <x v="0"/>
    <x v="2"/>
    <x v="0"/>
    <x v="3"/>
    <s v="2024-05-23"/>
    <x v="1"/>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50"/>
    <x v="5562"/>
    <x v="0"/>
    <x v="1"/>
    <x v="0"/>
    <s v="03.03.10"/>
    <x v="8"/>
    <x v="0"/>
    <x v="4"/>
    <s v="Receitas Da Câmara"/>
    <s v="03.03.10"/>
    <s v="Receitas Da Câmara"/>
    <s v="03.03.10"/>
    <x v="17"/>
    <x v="0"/>
    <x v="3"/>
    <x v="3"/>
    <x v="0"/>
    <x v="0"/>
    <x v="2"/>
    <x v="0"/>
    <x v="3"/>
    <s v="2024-05-23"/>
    <x v="1"/>
    <n v="375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00"/>
    <x v="5563"/>
    <x v="0"/>
    <x v="1"/>
    <x v="0"/>
    <s v="03.03.10"/>
    <x v="8"/>
    <x v="0"/>
    <x v="4"/>
    <s v="Receitas Da Câmara"/>
    <s v="03.03.10"/>
    <s v="Receitas Da Câmara"/>
    <s v="03.03.10"/>
    <x v="15"/>
    <x v="0"/>
    <x v="0"/>
    <x v="0"/>
    <x v="0"/>
    <x v="0"/>
    <x v="2"/>
    <x v="0"/>
    <x v="3"/>
    <s v="2024-05-23"/>
    <x v="1"/>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550"/>
    <x v="5564"/>
    <x v="0"/>
    <x v="1"/>
    <x v="0"/>
    <s v="03.03.10"/>
    <x v="8"/>
    <x v="0"/>
    <x v="4"/>
    <s v="Receitas Da Câmara"/>
    <s v="03.03.10"/>
    <s v="Receitas Da Câmara"/>
    <s v="03.03.10"/>
    <x v="18"/>
    <x v="0"/>
    <x v="0"/>
    <x v="0"/>
    <x v="0"/>
    <x v="0"/>
    <x v="2"/>
    <x v="0"/>
    <x v="3"/>
    <s v="2024-05-23"/>
    <x v="1"/>
    <n v="34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5565"/>
    <x v="0"/>
    <x v="1"/>
    <x v="0"/>
    <s v="03.03.10"/>
    <x v="8"/>
    <x v="0"/>
    <x v="4"/>
    <s v="Receitas Da Câmara"/>
    <s v="03.03.10"/>
    <s v="Receitas Da Câmara"/>
    <s v="03.03.10"/>
    <x v="16"/>
    <x v="0"/>
    <x v="0"/>
    <x v="5"/>
    <x v="0"/>
    <x v="0"/>
    <x v="2"/>
    <x v="0"/>
    <x v="3"/>
    <s v="2024-05-23"/>
    <x v="1"/>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00"/>
    <x v="5566"/>
    <x v="0"/>
    <x v="1"/>
    <x v="0"/>
    <s v="03.03.10"/>
    <x v="8"/>
    <x v="0"/>
    <x v="4"/>
    <s v="Receitas Da Câmara"/>
    <s v="03.03.10"/>
    <s v="Receitas Da Câmara"/>
    <s v="03.03.10"/>
    <x v="11"/>
    <x v="0"/>
    <x v="0"/>
    <x v="5"/>
    <x v="0"/>
    <x v="0"/>
    <x v="2"/>
    <x v="0"/>
    <x v="3"/>
    <s v="2024-05-23"/>
    <x v="1"/>
    <n v="9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25"/>
    <x v="5567"/>
    <x v="0"/>
    <x v="1"/>
    <x v="0"/>
    <s v="03.03.10"/>
    <x v="8"/>
    <x v="0"/>
    <x v="4"/>
    <s v="Receitas Da Câmara"/>
    <s v="03.03.10"/>
    <s v="Receitas Da Câmara"/>
    <s v="03.03.10"/>
    <x v="10"/>
    <x v="0"/>
    <x v="3"/>
    <x v="3"/>
    <x v="0"/>
    <x v="0"/>
    <x v="2"/>
    <x v="0"/>
    <x v="3"/>
    <s v="2024-05-23"/>
    <x v="1"/>
    <n v="3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60"/>
    <x v="5568"/>
    <x v="0"/>
    <x v="1"/>
    <x v="0"/>
    <s v="03.03.10"/>
    <x v="8"/>
    <x v="0"/>
    <x v="4"/>
    <s v="Receitas Da Câmara"/>
    <s v="03.03.10"/>
    <s v="Receitas Da Câmara"/>
    <s v="03.03.10"/>
    <x v="13"/>
    <x v="0"/>
    <x v="3"/>
    <x v="3"/>
    <x v="0"/>
    <x v="0"/>
    <x v="2"/>
    <x v="0"/>
    <x v="3"/>
    <s v="2024-05-23"/>
    <x v="1"/>
    <n v="386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48200"/>
    <x v="5569"/>
    <x v="0"/>
    <x v="0"/>
    <x v="0"/>
    <s v="01.28.01.08"/>
    <x v="15"/>
    <x v="4"/>
    <x v="5"/>
    <s v="Habitação Social"/>
    <s v="01.28.01"/>
    <s v="Habitação Social"/>
    <s v="01.28.01"/>
    <x v="1"/>
    <x v="0"/>
    <x v="0"/>
    <x v="0"/>
    <x v="0"/>
    <x v="1"/>
    <x v="1"/>
    <x v="0"/>
    <x v="0"/>
    <s v="2024-01-04"/>
    <x v="0"/>
    <n v="148200"/>
    <x v="0"/>
    <m/>
    <x v="0"/>
    <m/>
    <x v="91"/>
    <n v="100475559"/>
    <x v="0"/>
    <x v="0"/>
    <s v="Habitações Sociais"/>
    <s v="ORI"/>
    <x v="0"/>
    <s v="HS"/>
    <x v="0"/>
    <x v="0"/>
    <x v="0"/>
    <x v="0"/>
    <x v="0"/>
    <x v="0"/>
    <x v="0"/>
    <x v="0"/>
    <x v="0"/>
    <x v="0"/>
    <x v="0"/>
    <s v="Habitações Sociais"/>
    <x v="0"/>
    <x v="0"/>
    <x v="0"/>
    <x v="0"/>
    <x v="1"/>
    <x v="0"/>
    <x v="0"/>
    <x v="0"/>
    <x v="0"/>
    <x v="0"/>
    <x v="0"/>
    <x v="0"/>
    <s v="Pagamento a favor de Massa betom Soc. Unip, Lda, referente a 114 toneladas de areias de reboque, conforme anexo. "/>
  </r>
  <r>
    <x v="0"/>
    <n v="0"/>
    <n v="0"/>
    <n v="0"/>
    <n v="10000"/>
    <x v="5570"/>
    <x v="0"/>
    <x v="0"/>
    <x v="0"/>
    <s v="01.25.05.12"/>
    <x v="10"/>
    <x v="3"/>
    <x v="3"/>
    <s v="Saúde"/>
    <s v="01.25.05"/>
    <s v="Saúde"/>
    <s v="01.25.05"/>
    <x v="7"/>
    <x v="0"/>
    <x v="4"/>
    <x v="4"/>
    <x v="0"/>
    <x v="1"/>
    <x v="0"/>
    <x v="0"/>
    <x v="2"/>
    <s v="2024-02-21"/>
    <x v="0"/>
    <n v="10000"/>
    <x v="0"/>
    <m/>
    <x v="0"/>
    <m/>
    <x v="630"/>
    <n v="100479604"/>
    <x v="0"/>
    <x v="0"/>
    <s v="Promoção e Inclusão Social"/>
    <s v="ORI"/>
    <x v="0"/>
    <m/>
    <x v="0"/>
    <x v="0"/>
    <x v="0"/>
    <x v="0"/>
    <x v="0"/>
    <x v="0"/>
    <x v="0"/>
    <x v="0"/>
    <x v="0"/>
    <x v="0"/>
    <x v="0"/>
    <s v="Promoção e Inclusão Social"/>
    <x v="0"/>
    <x v="0"/>
    <x v="0"/>
    <x v="0"/>
    <x v="1"/>
    <x v="0"/>
    <x v="0"/>
    <x v="0"/>
    <x v="0"/>
    <x v="0"/>
    <x v="0"/>
    <x v="0"/>
    <s v="Apoio para melhoria de dieta alimentar, e aquisição de roupas para cama, conforme justificativo em anexo"/>
  </r>
  <r>
    <x v="1"/>
    <n v="0"/>
    <n v="0"/>
    <n v="0"/>
    <n v="100645"/>
    <x v="5571"/>
    <x v="0"/>
    <x v="0"/>
    <x v="0"/>
    <s v="01.27.06.80"/>
    <x v="1"/>
    <x v="1"/>
    <x v="1"/>
    <s v="Requalificação Urbana e habitação"/>
    <s v="01.27.06"/>
    <s v="Requalificação Urbana e habitação"/>
    <s v="01.27.06"/>
    <x v="1"/>
    <x v="0"/>
    <x v="0"/>
    <x v="0"/>
    <x v="0"/>
    <x v="1"/>
    <x v="1"/>
    <x v="0"/>
    <x v="1"/>
    <s v="2024-03-05"/>
    <x v="0"/>
    <n v="100645"/>
    <x v="0"/>
    <m/>
    <x v="0"/>
    <m/>
    <x v="1"/>
    <n v="100476920"/>
    <x v="0"/>
    <x v="0"/>
    <s v="Requalificação Urbana de Veneza"/>
    <s v="ORI"/>
    <x v="0"/>
    <m/>
    <x v="0"/>
    <x v="0"/>
    <x v="0"/>
    <x v="0"/>
    <x v="0"/>
    <x v="0"/>
    <x v="0"/>
    <x v="0"/>
    <x v="0"/>
    <x v="0"/>
    <x v="0"/>
    <s v="Requalificação Urbana de Veneza"/>
    <x v="0"/>
    <x v="0"/>
    <x v="0"/>
    <x v="0"/>
    <x v="1"/>
    <x v="0"/>
    <x v="0"/>
    <x v="0"/>
    <x v="0"/>
    <x v="0"/>
    <x v="0"/>
    <x v="0"/>
    <s v="Pagamento referente a aquisições de combustíveis, destinados as viaturas afetos as obras de requalificação urbana e ambiental de Praia de Veneza, conforme anexo."/>
  </r>
  <r>
    <x v="0"/>
    <n v="0"/>
    <n v="0"/>
    <n v="0"/>
    <n v="15840"/>
    <x v="5572"/>
    <x v="0"/>
    <x v="0"/>
    <x v="0"/>
    <s v="03.16.15"/>
    <x v="0"/>
    <x v="0"/>
    <x v="0"/>
    <s v="Direção Financeira"/>
    <s v="03.16.15"/>
    <s v="Direção Financeira"/>
    <s v="03.16.15"/>
    <x v="33"/>
    <x v="0"/>
    <x v="0"/>
    <x v="0"/>
    <x v="0"/>
    <x v="0"/>
    <x v="0"/>
    <x v="0"/>
    <x v="1"/>
    <s v="2024-03-05"/>
    <x v="0"/>
    <n v="15840"/>
    <x v="0"/>
    <m/>
    <x v="0"/>
    <m/>
    <x v="23"/>
    <n v="100388090"/>
    <x v="0"/>
    <x v="0"/>
    <s v="Direção Financeira"/>
    <s v="ORI"/>
    <x v="0"/>
    <m/>
    <x v="0"/>
    <x v="0"/>
    <x v="0"/>
    <x v="0"/>
    <x v="0"/>
    <x v="0"/>
    <x v="0"/>
    <x v="0"/>
    <x v="0"/>
    <x v="0"/>
    <x v="0"/>
    <s v="Direção Financeira"/>
    <x v="0"/>
    <x v="0"/>
    <x v="0"/>
    <x v="0"/>
    <x v="0"/>
    <x v="0"/>
    <x v="0"/>
    <x v="0"/>
    <x v="0"/>
    <x v="0"/>
    <x v="0"/>
    <x v="0"/>
    <s v="Pagamento referente a aquisição de material de escritório, conforme proposta em anexo."/>
  </r>
  <r>
    <x v="1"/>
    <n v="0"/>
    <n v="0"/>
    <n v="0"/>
    <n v="121500"/>
    <x v="5573"/>
    <x v="0"/>
    <x v="0"/>
    <x v="0"/>
    <s v="01.27.03.12"/>
    <x v="53"/>
    <x v="1"/>
    <x v="1"/>
    <s v="Gestão de Recursos Hídricos"/>
    <s v="01.27.03"/>
    <s v="Gestão de Recursos Hídricos"/>
    <s v="01.27.03"/>
    <x v="46"/>
    <x v="0"/>
    <x v="0"/>
    <x v="0"/>
    <x v="0"/>
    <x v="1"/>
    <x v="1"/>
    <x v="0"/>
    <x v="3"/>
    <s v="2024-05-10"/>
    <x v="1"/>
    <n v="121500"/>
    <x v="0"/>
    <m/>
    <x v="0"/>
    <m/>
    <x v="6"/>
    <n v="100474914"/>
    <x v="0"/>
    <x v="0"/>
    <s v="Ligações Domiciliarias em Jaquetão e Ribeira de Flamengos"/>
    <s v="ORI"/>
    <x v="0"/>
    <s v="LDJF"/>
    <x v="0"/>
    <x v="0"/>
    <x v="0"/>
    <x v="0"/>
    <x v="0"/>
    <x v="0"/>
    <x v="0"/>
    <x v="0"/>
    <x v="0"/>
    <x v="0"/>
    <x v="0"/>
    <s v="Ligações Domiciliarias em Jaquetão e Ribeira de Flamengos"/>
    <x v="0"/>
    <x v="0"/>
    <x v="0"/>
    <x v="0"/>
    <x v="1"/>
    <x v="0"/>
    <x v="0"/>
    <x v="0"/>
    <x v="0"/>
    <x v="0"/>
    <x v="0"/>
    <x v="0"/>
    <s v="Despesa com pessoal nos trabalho de abertura de vala de água para domiciliar de água a favor da Tesouraria Municipal, conforme anexo."/>
  </r>
  <r>
    <x v="0"/>
    <n v="0"/>
    <n v="0"/>
    <n v="0"/>
    <n v="58340"/>
    <x v="5574"/>
    <x v="0"/>
    <x v="0"/>
    <x v="0"/>
    <s v="01.25.05.12"/>
    <x v="10"/>
    <x v="3"/>
    <x v="3"/>
    <s v="Saúde"/>
    <s v="01.25.05"/>
    <s v="Saúde"/>
    <s v="01.25.05"/>
    <x v="7"/>
    <x v="0"/>
    <x v="4"/>
    <x v="4"/>
    <x v="0"/>
    <x v="1"/>
    <x v="0"/>
    <x v="0"/>
    <x v="1"/>
    <s v="2024-03-27"/>
    <x v="0"/>
    <n v="58340"/>
    <x v="0"/>
    <m/>
    <x v="0"/>
    <m/>
    <x v="400"/>
    <n v="100478189"/>
    <x v="0"/>
    <x v="0"/>
    <s v="Promoção e Inclusão Social"/>
    <s v="ORI"/>
    <x v="0"/>
    <m/>
    <x v="0"/>
    <x v="0"/>
    <x v="0"/>
    <x v="0"/>
    <x v="0"/>
    <x v="0"/>
    <x v="0"/>
    <x v="0"/>
    <x v="0"/>
    <x v="0"/>
    <x v="0"/>
    <s v="Promoção e Inclusão Social"/>
    <x v="0"/>
    <x v="0"/>
    <x v="0"/>
    <x v="0"/>
    <x v="1"/>
    <x v="0"/>
    <x v="0"/>
    <x v="0"/>
    <x v="0"/>
    <x v="0"/>
    <x v="0"/>
    <x v="0"/>
    <s v="Pagamento a favor da Mercearia Inês Nunes, referente a aquisição de bens alimentícios destinados as famílias vitimas do incêndios e da Sra. Domingas Gonçalves Mendes, conforme anexo. "/>
  </r>
  <r>
    <x v="0"/>
    <n v="0"/>
    <n v="0"/>
    <n v="0"/>
    <n v="4950"/>
    <x v="5575"/>
    <x v="0"/>
    <x v="1"/>
    <x v="0"/>
    <s v="80.02.01"/>
    <x v="2"/>
    <x v="2"/>
    <x v="2"/>
    <s v="Retenções Iur"/>
    <s v="80.02.01"/>
    <s v="Retenções Iur"/>
    <s v="80.02.01"/>
    <x v="2"/>
    <x v="0"/>
    <x v="1"/>
    <x v="0"/>
    <x v="1"/>
    <x v="2"/>
    <x v="2"/>
    <x v="0"/>
    <x v="3"/>
    <s v="2024-05-10"/>
    <x v="1"/>
    <n v="4950"/>
    <x v="0"/>
    <m/>
    <x v="0"/>
    <m/>
    <x v="2"/>
    <n v="100474696"/>
    <x v="0"/>
    <x v="0"/>
    <s v="Retenções Iur"/>
    <s v="ORI"/>
    <x v="0"/>
    <s v="RIUR"/>
    <x v="0"/>
    <x v="0"/>
    <x v="0"/>
    <x v="0"/>
    <x v="0"/>
    <x v="0"/>
    <x v="0"/>
    <x v="0"/>
    <x v="0"/>
    <x v="0"/>
    <x v="0"/>
    <s v="Retenções Iur"/>
    <x v="0"/>
    <x v="0"/>
    <x v="0"/>
    <x v="0"/>
    <x v="2"/>
    <x v="0"/>
    <x v="0"/>
    <x v="0"/>
    <x v="0"/>
    <x v="1"/>
    <x v="0"/>
    <x v="0"/>
    <s v="RETENCAO OT"/>
  </r>
  <r>
    <x v="0"/>
    <n v="0"/>
    <n v="0"/>
    <n v="0"/>
    <n v="9391"/>
    <x v="5576"/>
    <x v="0"/>
    <x v="1"/>
    <x v="0"/>
    <s v="80.02.01"/>
    <x v="2"/>
    <x v="2"/>
    <x v="2"/>
    <s v="Retenções Iur"/>
    <s v="80.02.01"/>
    <s v="Retenções Iur"/>
    <s v="80.02.01"/>
    <x v="2"/>
    <x v="0"/>
    <x v="1"/>
    <x v="0"/>
    <x v="1"/>
    <x v="2"/>
    <x v="2"/>
    <x v="0"/>
    <x v="8"/>
    <s v="2024-10-23"/>
    <x v="3"/>
    <n v="9391"/>
    <x v="0"/>
    <m/>
    <x v="0"/>
    <m/>
    <x v="2"/>
    <n v="100474696"/>
    <x v="0"/>
    <x v="0"/>
    <s v="Retenções Iur"/>
    <s v="ORI"/>
    <x v="0"/>
    <s v="RIUR"/>
    <x v="0"/>
    <x v="0"/>
    <x v="0"/>
    <x v="0"/>
    <x v="0"/>
    <x v="0"/>
    <x v="0"/>
    <x v="0"/>
    <x v="0"/>
    <x v="0"/>
    <x v="0"/>
    <s v="Retenções Iur"/>
    <x v="0"/>
    <x v="0"/>
    <x v="0"/>
    <x v="0"/>
    <x v="2"/>
    <x v="0"/>
    <x v="0"/>
    <x v="0"/>
    <x v="0"/>
    <x v="1"/>
    <x v="0"/>
    <x v="0"/>
    <s v="RETENCAO OT"/>
  </r>
  <r>
    <x v="0"/>
    <n v="0"/>
    <n v="0"/>
    <n v="0"/>
    <n v="11224"/>
    <x v="5577"/>
    <x v="0"/>
    <x v="1"/>
    <x v="0"/>
    <s v="80.02.10.01"/>
    <x v="16"/>
    <x v="2"/>
    <x v="2"/>
    <s v="Outros"/>
    <s v="80.02.10"/>
    <s v="Outros"/>
    <s v="80.02.10"/>
    <x v="37"/>
    <x v="0"/>
    <x v="1"/>
    <x v="0"/>
    <x v="1"/>
    <x v="2"/>
    <x v="2"/>
    <x v="0"/>
    <x v="8"/>
    <s v="2024-10-23"/>
    <x v="3"/>
    <n v="11224"/>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38896"/>
    <x v="5578"/>
    <x v="0"/>
    <x v="0"/>
    <x v="0"/>
    <s v="03.16.15"/>
    <x v="0"/>
    <x v="0"/>
    <x v="0"/>
    <s v="Direção Financeira"/>
    <s v="03.16.15"/>
    <s v="Direção Financeira"/>
    <s v="03.16.15"/>
    <x v="43"/>
    <x v="0"/>
    <x v="0"/>
    <x v="1"/>
    <x v="0"/>
    <x v="0"/>
    <x v="0"/>
    <x v="0"/>
    <x v="11"/>
    <s v="2024-12-30"/>
    <x v="3"/>
    <n v="138896"/>
    <x v="0"/>
    <m/>
    <x v="0"/>
    <m/>
    <x v="6"/>
    <n v="100474914"/>
    <x v="0"/>
    <x v="0"/>
    <s v="Direção Financeira"/>
    <s v="ORI"/>
    <x v="0"/>
    <m/>
    <x v="0"/>
    <x v="0"/>
    <x v="0"/>
    <x v="0"/>
    <x v="0"/>
    <x v="0"/>
    <x v="0"/>
    <x v="0"/>
    <x v="0"/>
    <x v="0"/>
    <x v="0"/>
    <s v="Direção Financeira"/>
    <x v="0"/>
    <x v="0"/>
    <x v="0"/>
    <x v="0"/>
    <x v="0"/>
    <x v="0"/>
    <x v="0"/>
    <x v="1"/>
    <x v="0"/>
    <x v="0"/>
    <x v="0"/>
    <x v="0"/>
    <s v="Despesas bancário referente ao mês de dezembro 2024, conforme anexo."/>
  </r>
  <r>
    <x v="0"/>
    <n v="0"/>
    <n v="0"/>
    <n v="0"/>
    <n v="10000"/>
    <x v="5579"/>
    <x v="0"/>
    <x v="0"/>
    <x v="0"/>
    <s v="01.25.03.12"/>
    <x v="6"/>
    <x v="3"/>
    <x v="3"/>
    <s v="Emprego e Formação profissional"/>
    <s v="01.25.03"/>
    <s v="Emprego e Formação profissional"/>
    <s v="01.25.03"/>
    <x v="4"/>
    <x v="0"/>
    <x v="2"/>
    <x v="2"/>
    <x v="0"/>
    <x v="1"/>
    <x v="0"/>
    <x v="0"/>
    <x v="2"/>
    <s v="2024-02-13"/>
    <x v="0"/>
    <n v="10000"/>
    <x v="0"/>
    <m/>
    <x v="0"/>
    <m/>
    <x v="545"/>
    <n v="100068575"/>
    <x v="0"/>
    <x v="0"/>
    <s v="Estágios Profissionais e Promoção de Emprego"/>
    <s v="ORI"/>
    <x v="0"/>
    <m/>
    <x v="0"/>
    <x v="0"/>
    <x v="0"/>
    <x v="0"/>
    <x v="0"/>
    <x v="0"/>
    <x v="0"/>
    <x v="0"/>
    <x v="0"/>
    <x v="0"/>
    <x v="0"/>
    <s v="Estágios Profissionais e Promoção de Emprego"/>
    <x v="0"/>
    <x v="0"/>
    <x v="0"/>
    <x v="0"/>
    <x v="1"/>
    <x v="0"/>
    <x v="0"/>
    <x v="0"/>
    <x v="0"/>
    <x v="0"/>
    <x v="0"/>
    <x v="0"/>
    <s v="Pagamento a favor do senhor Cândido Vieira Tavares para promoção de atividades de auto emprego, conforme anexo."/>
  </r>
  <r>
    <x v="0"/>
    <n v="0"/>
    <n v="0"/>
    <n v="0"/>
    <n v="1000"/>
    <x v="5580"/>
    <x v="0"/>
    <x v="0"/>
    <x v="0"/>
    <s v="03.16.15"/>
    <x v="0"/>
    <x v="0"/>
    <x v="0"/>
    <s v="Direção Financeira"/>
    <s v="03.16.15"/>
    <s v="Direção Financeira"/>
    <s v="03.16.15"/>
    <x v="3"/>
    <x v="0"/>
    <x v="0"/>
    <x v="1"/>
    <x v="0"/>
    <x v="0"/>
    <x v="0"/>
    <x v="0"/>
    <x v="6"/>
    <s v="2024-04-22"/>
    <x v="1"/>
    <n v="1000"/>
    <x v="0"/>
    <m/>
    <x v="0"/>
    <m/>
    <x v="176"/>
    <n v="100478423"/>
    <x v="0"/>
    <x v="0"/>
    <s v="Direção Financeira"/>
    <s v="ORI"/>
    <x v="0"/>
    <m/>
    <x v="0"/>
    <x v="0"/>
    <x v="0"/>
    <x v="0"/>
    <x v="0"/>
    <x v="0"/>
    <x v="0"/>
    <x v="0"/>
    <x v="0"/>
    <x v="0"/>
    <x v="0"/>
    <s v="Direção Financeira"/>
    <x v="0"/>
    <x v="0"/>
    <x v="0"/>
    <x v="0"/>
    <x v="0"/>
    <x v="0"/>
    <x v="0"/>
    <x v="0"/>
    <x v="0"/>
    <x v="0"/>
    <x v="0"/>
    <x v="0"/>
    <s v="Ajuda de custo a Favor do senhor Arnaldo Lopes pela sua deslocação a Orgãos no dia 20 de abril, em missão oficial de serviço, conforme anexo."/>
  </r>
  <r>
    <x v="0"/>
    <n v="0"/>
    <n v="0"/>
    <n v="0"/>
    <n v="11250"/>
    <x v="5581"/>
    <x v="0"/>
    <x v="1"/>
    <x v="0"/>
    <s v="80.02.01"/>
    <x v="2"/>
    <x v="2"/>
    <x v="2"/>
    <s v="Retenções Iur"/>
    <s v="80.02.01"/>
    <s v="Retenções Iur"/>
    <s v="80.02.01"/>
    <x v="2"/>
    <x v="0"/>
    <x v="1"/>
    <x v="0"/>
    <x v="1"/>
    <x v="2"/>
    <x v="2"/>
    <x v="0"/>
    <x v="6"/>
    <s v="2024-04-30"/>
    <x v="1"/>
    <n v="11250"/>
    <x v="0"/>
    <m/>
    <x v="0"/>
    <m/>
    <x v="2"/>
    <n v="100474696"/>
    <x v="0"/>
    <x v="0"/>
    <s v="Retenções Iur"/>
    <s v="ORI"/>
    <x v="0"/>
    <s v="RIUR"/>
    <x v="0"/>
    <x v="0"/>
    <x v="0"/>
    <x v="0"/>
    <x v="0"/>
    <x v="0"/>
    <x v="0"/>
    <x v="0"/>
    <x v="0"/>
    <x v="0"/>
    <x v="0"/>
    <s v="Retenções Iur"/>
    <x v="0"/>
    <x v="0"/>
    <x v="0"/>
    <x v="0"/>
    <x v="2"/>
    <x v="0"/>
    <x v="0"/>
    <x v="0"/>
    <x v="0"/>
    <x v="1"/>
    <x v="0"/>
    <x v="0"/>
    <s v="RETENCAO OT"/>
  </r>
  <r>
    <x v="0"/>
    <n v="0"/>
    <n v="0"/>
    <n v="0"/>
    <n v="6480"/>
    <x v="5582"/>
    <x v="0"/>
    <x v="1"/>
    <x v="0"/>
    <s v="03.03.10"/>
    <x v="8"/>
    <x v="0"/>
    <x v="4"/>
    <s v="Receitas Da Câmara"/>
    <s v="03.03.10"/>
    <s v="Receitas Da Câmara"/>
    <s v="03.03.10"/>
    <x v="19"/>
    <x v="0"/>
    <x v="3"/>
    <x v="6"/>
    <x v="0"/>
    <x v="0"/>
    <x v="2"/>
    <x v="0"/>
    <x v="3"/>
    <s v="2024-05-02"/>
    <x v="1"/>
    <n v="6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30"/>
    <x v="5583"/>
    <x v="0"/>
    <x v="1"/>
    <x v="0"/>
    <s v="03.03.10"/>
    <x v="8"/>
    <x v="0"/>
    <x v="4"/>
    <s v="Receitas Da Câmara"/>
    <s v="03.03.10"/>
    <s v="Receitas Da Câmara"/>
    <s v="03.03.10"/>
    <x v="13"/>
    <x v="0"/>
    <x v="3"/>
    <x v="3"/>
    <x v="0"/>
    <x v="0"/>
    <x v="2"/>
    <x v="0"/>
    <x v="3"/>
    <s v="2024-05-02"/>
    <x v="1"/>
    <n v="30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110"/>
    <x v="5584"/>
    <x v="0"/>
    <x v="1"/>
    <x v="0"/>
    <s v="03.03.10"/>
    <x v="8"/>
    <x v="0"/>
    <x v="4"/>
    <s v="Receitas Da Câmara"/>
    <s v="03.03.10"/>
    <s v="Receitas Da Câmara"/>
    <s v="03.03.10"/>
    <x v="10"/>
    <x v="0"/>
    <x v="3"/>
    <x v="3"/>
    <x v="0"/>
    <x v="0"/>
    <x v="2"/>
    <x v="0"/>
    <x v="3"/>
    <s v="2024-05-02"/>
    <x v="1"/>
    <n v="61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300"/>
    <x v="5585"/>
    <x v="0"/>
    <x v="1"/>
    <x v="0"/>
    <s v="03.03.10"/>
    <x v="8"/>
    <x v="0"/>
    <x v="4"/>
    <s v="Receitas Da Câmara"/>
    <s v="03.03.10"/>
    <s v="Receitas Da Câmara"/>
    <s v="03.03.10"/>
    <x v="11"/>
    <x v="0"/>
    <x v="0"/>
    <x v="5"/>
    <x v="0"/>
    <x v="0"/>
    <x v="2"/>
    <x v="0"/>
    <x v="3"/>
    <s v="2024-05-02"/>
    <x v="1"/>
    <n v="9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300"/>
    <x v="5586"/>
    <x v="0"/>
    <x v="1"/>
    <x v="0"/>
    <s v="03.03.10"/>
    <x v="8"/>
    <x v="0"/>
    <x v="4"/>
    <s v="Receitas Da Câmara"/>
    <s v="03.03.10"/>
    <s v="Receitas Da Câmara"/>
    <s v="03.03.10"/>
    <x v="17"/>
    <x v="0"/>
    <x v="3"/>
    <x v="3"/>
    <x v="0"/>
    <x v="0"/>
    <x v="2"/>
    <x v="0"/>
    <x v="3"/>
    <s v="2024-05-02"/>
    <x v="1"/>
    <n v="60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66"/>
    <x v="5587"/>
    <x v="0"/>
    <x v="1"/>
    <x v="0"/>
    <s v="03.03.10"/>
    <x v="8"/>
    <x v="0"/>
    <x v="4"/>
    <s v="Receitas Da Câmara"/>
    <s v="03.03.10"/>
    <s v="Receitas Da Câmara"/>
    <s v="03.03.10"/>
    <x v="9"/>
    <x v="0"/>
    <x v="3"/>
    <x v="3"/>
    <x v="0"/>
    <x v="0"/>
    <x v="2"/>
    <x v="0"/>
    <x v="3"/>
    <s v="2024-05-02"/>
    <x v="1"/>
    <n v="33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5588"/>
    <x v="0"/>
    <x v="1"/>
    <x v="0"/>
    <s v="03.03.10"/>
    <x v="8"/>
    <x v="0"/>
    <x v="4"/>
    <s v="Receitas Da Câmara"/>
    <s v="03.03.10"/>
    <s v="Receitas Da Câmara"/>
    <s v="03.03.10"/>
    <x v="6"/>
    <x v="0"/>
    <x v="3"/>
    <x v="3"/>
    <x v="0"/>
    <x v="0"/>
    <x v="2"/>
    <x v="0"/>
    <x v="3"/>
    <s v="2024-05-02"/>
    <x v="1"/>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300"/>
    <x v="5589"/>
    <x v="0"/>
    <x v="1"/>
    <x v="0"/>
    <s v="03.03.10"/>
    <x v="8"/>
    <x v="0"/>
    <x v="4"/>
    <s v="Receitas Da Câmara"/>
    <s v="03.03.10"/>
    <s v="Receitas Da Câmara"/>
    <s v="03.03.10"/>
    <x v="42"/>
    <x v="0"/>
    <x v="3"/>
    <x v="3"/>
    <x v="0"/>
    <x v="0"/>
    <x v="2"/>
    <x v="0"/>
    <x v="3"/>
    <s v="2024-05-02"/>
    <x v="1"/>
    <n v="40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3948"/>
    <x v="5590"/>
    <x v="0"/>
    <x v="1"/>
    <x v="0"/>
    <s v="03.03.10"/>
    <x v="8"/>
    <x v="0"/>
    <x v="4"/>
    <s v="Receitas Da Câmara"/>
    <s v="03.03.10"/>
    <s v="Receitas Da Câmara"/>
    <s v="03.03.10"/>
    <x v="18"/>
    <x v="0"/>
    <x v="0"/>
    <x v="0"/>
    <x v="0"/>
    <x v="0"/>
    <x v="2"/>
    <x v="0"/>
    <x v="3"/>
    <s v="2024-05-02"/>
    <x v="1"/>
    <n v="10394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
    <x v="5591"/>
    <x v="0"/>
    <x v="1"/>
    <x v="0"/>
    <s v="03.03.10"/>
    <x v="8"/>
    <x v="0"/>
    <x v="4"/>
    <s v="Receitas Da Câmara"/>
    <s v="03.03.10"/>
    <s v="Receitas Da Câmara"/>
    <s v="03.03.10"/>
    <x v="8"/>
    <x v="0"/>
    <x v="3"/>
    <x v="3"/>
    <x v="0"/>
    <x v="0"/>
    <x v="2"/>
    <x v="0"/>
    <x v="3"/>
    <s v="2024-05-02"/>
    <x v="1"/>
    <n v="3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5592"/>
    <x v="0"/>
    <x v="1"/>
    <x v="0"/>
    <s v="03.03.10"/>
    <x v="8"/>
    <x v="0"/>
    <x v="4"/>
    <s v="Receitas Da Câmara"/>
    <s v="03.03.10"/>
    <s v="Receitas Da Câmara"/>
    <s v="03.03.10"/>
    <x v="20"/>
    <x v="0"/>
    <x v="3"/>
    <x v="3"/>
    <x v="0"/>
    <x v="0"/>
    <x v="2"/>
    <x v="0"/>
    <x v="3"/>
    <s v="2024-05-02"/>
    <x v="1"/>
    <n v="24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94420"/>
    <x v="5593"/>
    <x v="0"/>
    <x v="0"/>
    <x v="0"/>
    <s v="01.27.06.42"/>
    <x v="22"/>
    <x v="1"/>
    <x v="1"/>
    <s v="Requalificação Urbana e habitação"/>
    <s v="01.27.06"/>
    <s v="Requalificação Urbana e habitação"/>
    <s v="01.27.06"/>
    <x v="1"/>
    <x v="0"/>
    <x v="0"/>
    <x v="0"/>
    <x v="0"/>
    <x v="1"/>
    <x v="1"/>
    <x v="0"/>
    <x v="3"/>
    <s v="2024-05-03"/>
    <x v="1"/>
    <n v="94420"/>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de relvado sintético de Manginho, conforme anexo."/>
  </r>
  <r>
    <x v="1"/>
    <n v="0"/>
    <n v="0"/>
    <n v="0"/>
    <n v="125462"/>
    <x v="5594"/>
    <x v="0"/>
    <x v="0"/>
    <x v="0"/>
    <s v="01.27.06.42"/>
    <x v="22"/>
    <x v="1"/>
    <x v="1"/>
    <s v="Requalificação Urbana e habitação"/>
    <s v="01.27.06"/>
    <s v="Requalificação Urbana e habitação"/>
    <s v="01.27.06"/>
    <x v="1"/>
    <x v="0"/>
    <x v="0"/>
    <x v="0"/>
    <x v="0"/>
    <x v="1"/>
    <x v="1"/>
    <x v="0"/>
    <x v="3"/>
    <s v="2024-05-07"/>
    <x v="1"/>
    <n v="125462"/>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relvado sintético de Manguinho, conforme anexo."/>
  </r>
  <r>
    <x v="0"/>
    <n v="0"/>
    <n v="0"/>
    <n v="0"/>
    <n v="49879"/>
    <x v="5595"/>
    <x v="0"/>
    <x v="0"/>
    <x v="0"/>
    <s v="01.25.05.12"/>
    <x v="10"/>
    <x v="3"/>
    <x v="3"/>
    <s v="Saúde"/>
    <s v="01.25.05"/>
    <s v="Saúde"/>
    <s v="01.25.05"/>
    <x v="7"/>
    <x v="0"/>
    <x v="4"/>
    <x v="4"/>
    <x v="0"/>
    <x v="1"/>
    <x v="0"/>
    <x v="0"/>
    <x v="3"/>
    <s v="2024-05-07"/>
    <x v="1"/>
    <n v="49879"/>
    <x v="0"/>
    <m/>
    <x v="0"/>
    <m/>
    <x v="156"/>
    <n v="100479531"/>
    <x v="0"/>
    <x v="0"/>
    <s v="Promoção e Inclusão Social"/>
    <s v="ORI"/>
    <x v="0"/>
    <m/>
    <x v="0"/>
    <x v="0"/>
    <x v="0"/>
    <x v="0"/>
    <x v="0"/>
    <x v="0"/>
    <x v="0"/>
    <x v="0"/>
    <x v="0"/>
    <x v="0"/>
    <x v="0"/>
    <s v="Promoção e Inclusão Social"/>
    <x v="0"/>
    <x v="0"/>
    <x v="0"/>
    <x v="0"/>
    <x v="1"/>
    <x v="0"/>
    <x v="0"/>
    <x v="0"/>
    <x v="0"/>
    <x v="0"/>
    <x v="0"/>
    <x v="0"/>
    <s v="Apoio referente a compra de um bilhete de passagem (Praia Lisboa) destinado a tratamento medico da senhora Ana lita Furtado Robalo, residente em Flamengos, conforme anexo."/>
  </r>
  <r>
    <x v="0"/>
    <n v="0"/>
    <n v="0"/>
    <n v="0"/>
    <n v="22000"/>
    <x v="5596"/>
    <x v="0"/>
    <x v="0"/>
    <x v="0"/>
    <s v="01.25.01.10"/>
    <x v="33"/>
    <x v="3"/>
    <x v="3"/>
    <s v="Educação"/>
    <s v="01.25.01"/>
    <s v="Educação"/>
    <s v="01.25.01"/>
    <x v="4"/>
    <x v="0"/>
    <x v="2"/>
    <x v="2"/>
    <x v="0"/>
    <x v="1"/>
    <x v="0"/>
    <x v="0"/>
    <x v="3"/>
    <s v="2024-05-10"/>
    <x v="1"/>
    <n v="22000"/>
    <x v="0"/>
    <m/>
    <x v="0"/>
    <m/>
    <x v="631"/>
    <n v="100383033"/>
    <x v="0"/>
    <x v="0"/>
    <s v="Transporte escolar"/>
    <s v="ORI"/>
    <x v="0"/>
    <m/>
    <x v="0"/>
    <x v="0"/>
    <x v="0"/>
    <x v="0"/>
    <x v="0"/>
    <x v="0"/>
    <x v="0"/>
    <x v="0"/>
    <x v="0"/>
    <x v="0"/>
    <x v="0"/>
    <s v="Transporte escolar"/>
    <x v="0"/>
    <x v="0"/>
    <x v="0"/>
    <x v="0"/>
    <x v="1"/>
    <x v="0"/>
    <x v="0"/>
    <x v="0"/>
    <x v="0"/>
    <x v="0"/>
    <x v="0"/>
    <x v="0"/>
    <s v="Pagamento a favor do Sr. Ângelo de Nascimento Lopes, pela aquisição de jogos de travão destinada a viatura ST-89-TL afeto a transporte escolar, conforme anexo."/>
  </r>
  <r>
    <x v="0"/>
    <n v="0"/>
    <n v="0"/>
    <n v="0"/>
    <n v="41875"/>
    <x v="5597"/>
    <x v="0"/>
    <x v="1"/>
    <x v="0"/>
    <s v="03.03.10"/>
    <x v="8"/>
    <x v="0"/>
    <x v="4"/>
    <s v="Receitas Da Câmara"/>
    <s v="03.03.10"/>
    <s v="Receitas Da Câmara"/>
    <s v="03.03.10"/>
    <x v="12"/>
    <x v="0"/>
    <x v="3"/>
    <x v="3"/>
    <x v="0"/>
    <x v="0"/>
    <x v="2"/>
    <x v="0"/>
    <x v="3"/>
    <s v="2024-05-10"/>
    <x v="1"/>
    <n v="41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20"/>
    <x v="5598"/>
    <x v="0"/>
    <x v="1"/>
    <x v="0"/>
    <s v="03.03.10"/>
    <x v="8"/>
    <x v="0"/>
    <x v="4"/>
    <s v="Receitas Da Câmara"/>
    <s v="03.03.10"/>
    <s v="Receitas Da Câmara"/>
    <s v="03.03.10"/>
    <x v="8"/>
    <x v="0"/>
    <x v="3"/>
    <x v="3"/>
    <x v="0"/>
    <x v="0"/>
    <x v="2"/>
    <x v="0"/>
    <x v="3"/>
    <s v="2024-05-10"/>
    <x v="1"/>
    <n v="1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5599"/>
    <x v="0"/>
    <x v="1"/>
    <x v="0"/>
    <s v="03.03.10"/>
    <x v="8"/>
    <x v="0"/>
    <x v="4"/>
    <s v="Receitas Da Câmara"/>
    <s v="03.03.10"/>
    <s v="Receitas Da Câmara"/>
    <s v="03.03.10"/>
    <x v="6"/>
    <x v="0"/>
    <x v="3"/>
    <x v="3"/>
    <x v="0"/>
    <x v="0"/>
    <x v="2"/>
    <x v="0"/>
    <x v="3"/>
    <s v="2024-05-10"/>
    <x v="1"/>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5600"/>
    <x v="0"/>
    <x v="1"/>
    <x v="0"/>
    <s v="03.03.10"/>
    <x v="8"/>
    <x v="0"/>
    <x v="4"/>
    <s v="Receitas Da Câmara"/>
    <s v="03.03.10"/>
    <s v="Receitas Da Câmara"/>
    <s v="03.03.10"/>
    <x v="10"/>
    <x v="0"/>
    <x v="3"/>
    <x v="3"/>
    <x v="0"/>
    <x v="0"/>
    <x v="2"/>
    <x v="0"/>
    <x v="3"/>
    <s v="2024-05-10"/>
    <x v="1"/>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4"/>
    <x v="5601"/>
    <x v="0"/>
    <x v="1"/>
    <x v="0"/>
    <s v="03.03.10"/>
    <x v="8"/>
    <x v="0"/>
    <x v="4"/>
    <s v="Receitas Da Câmara"/>
    <s v="03.03.10"/>
    <s v="Receitas Da Câmara"/>
    <s v="03.03.10"/>
    <x v="22"/>
    <x v="0"/>
    <x v="3"/>
    <x v="7"/>
    <x v="0"/>
    <x v="0"/>
    <x v="2"/>
    <x v="0"/>
    <x v="3"/>
    <s v="2024-05-10"/>
    <x v="1"/>
    <n v="9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6886"/>
    <x v="5602"/>
    <x v="0"/>
    <x v="1"/>
    <x v="0"/>
    <s v="03.03.10"/>
    <x v="8"/>
    <x v="0"/>
    <x v="4"/>
    <s v="Receitas Da Câmara"/>
    <s v="03.03.10"/>
    <s v="Receitas Da Câmara"/>
    <s v="03.03.10"/>
    <x v="18"/>
    <x v="0"/>
    <x v="0"/>
    <x v="0"/>
    <x v="0"/>
    <x v="0"/>
    <x v="2"/>
    <x v="0"/>
    <x v="3"/>
    <s v="2024-05-10"/>
    <x v="1"/>
    <n v="14688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49"/>
    <x v="5603"/>
    <x v="0"/>
    <x v="1"/>
    <x v="0"/>
    <s v="03.03.10"/>
    <x v="8"/>
    <x v="0"/>
    <x v="4"/>
    <s v="Receitas Da Câmara"/>
    <s v="03.03.10"/>
    <s v="Receitas Da Câmara"/>
    <s v="03.03.10"/>
    <x v="9"/>
    <x v="0"/>
    <x v="3"/>
    <x v="3"/>
    <x v="0"/>
    <x v="0"/>
    <x v="2"/>
    <x v="0"/>
    <x v="3"/>
    <s v="2024-05-10"/>
    <x v="1"/>
    <n v="84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40"/>
    <x v="5604"/>
    <x v="0"/>
    <x v="1"/>
    <x v="0"/>
    <s v="03.03.10"/>
    <x v="8"/>
    <x v="0"/>
    <x v="4"/>
    <s v="Receitas Da Câmara"/>
    <s v="03.03.10"/>
    <s v="Receitas Da Câmara"/>
    <s v="03.03.10"/>
    <x v="13"/>
    <x v="0"/>
    <x v="3"/>
    <x v="3"/>
    <x v="0"/>
    <x v="0"/>
    <x v="2"/>
    <x v="0"/>
    <x v="3"/>
    <s v="2024-05-10"/>
    <x v="1"/>
    <n v="2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2000"/>
    <x v="5605"/>
    <x v="0"/>
    <x v="1"/>
    <x v="0"/>
    <s v="03.03.10"/>
    <x v="8"/>
    <x v="0"/>
    <x v="4"/>
    <s v="Receitas Da Câmara"/>
    <s v="03.03.10"/>
    <s v="Receitas Da Câmara"/>
    <s v="03.03.10"/>
    <x v="11"/>
    <x v="0"/>
    <x v="0"/>
    <x v="5"/>
    <x v="0"/>
    <x v="0"/>
    <x v="2"/>
    <x v="0"/>
    <x v="3"/>
    <s v="2024-05-10"/>
    <x v="1"/>
    <n v="13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00"/>
    <x v="5606"/>
    <x v="0"/>
    <x v="1"/>
    <x v="0"/>
    <s v="03.03.10"/>
    <x v="8"/>
    <x v="0"/>
    <x v="4"/>
    <s v="Receitas Da Câmara"/>
    <s v="03.03.10"/>
    <s v="Receitas Da Câmara"/>
    <s v="03.03.10"/>
    <x v="42"/>
    <x v="0"/>
    <x v="3"/>
    <x v="3"/>
    <x v="0"/>
    <x v="0"/>
    <x v="2"/>
    <x v="0"/>
    <x v="3"/>
    <s v="2024-05-10"/>
    <x v="1"/>
    <n v="11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
    <x v="5607"/>
    <x v="0"/>
    <x v="1"/>
    <x v="0"/>
    <s v="03.03.10"/>
    <x v="8"/>
    <x v="0"/>
    <x v="4"/>
    <s v="Receitas Da Câmara"/>
    <s v="03.03.10"/>
    <s v="Receitas Da Câmara"/>
    <s v="03.03.10"/>
    <x v="23"/>
    <x v="0"/>
    <x v="3"/>
    <x v="7"/>
    <x v="0"/>
    <x v="0"/>
    <x v="2"/>
    <x v="0"/>
    <x v="3"/>
    <s v="2024-05-10"/>
    <x v="1"/>
    <n v="2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0"/>
    <x v="5608"/>
    <x v="0"/>
    <x v="0"/>
    <x v="0"/>
    <s v="01.25.03.12"/>
    <x v="6"/>
    <x v="3"/>
    <x v="3"/>
    <s v="Emprego e Formação profissional"/>
    <s v="01.25.03"/>
    <s v="Emprego e Formação profissional"/>
    <s v="01.25.03"/>
    <x v="4"/>
    <x v="0"/>
    <x v="2"/>
    <x v="2"/>
    <x v="0"/>
    <x v="1"/>
    <x v="0"/>
    <x v="0"/>
    <x v="10"/>
    <s v="2024-11-11"/>
    <x v="3"/>
    <n v="10000"/>
    <x v="0"/>
    <m/>
    <x v="0"/>
    <m/>
    <x v="632"/>
    <n v="100479761"/>
    <x v="0"/>
    <x v="0"/>
    <s v="Estágios Profissionais e Promoção de Emprego"/>
    <s v="ORI"/>
    <x v="0"/>
    <m/>
    <x v="0"/>
    <x v="0"/>
    <x v="0"/>
    <x v="0"/>
    <x v="0"/>
    <x v="0"/>
    <x v="0"/>
    <x v="0"/>
    <x v="0"/>
    <x v="0"/>
    <x v="0"/>
    <s v="Estágios Profissionais e Promoção de Emprego"/>
    <x v="0"/>
    <x v="0"/>
    <x v="0"/>
    <x v="0"/>
    <x v="1"/>
    <x v="0"/>
    <x v="0"/>
    <x v="0"/>
    <x v="0"/>
    <x v="0"/>
    <x v="0"/>
    <x v="0"/>
    <s v="Apoio para promoção de autoemprego, conforme proposta em anexo."/>
  </r>
  <r>
    <x v="0"/>
    <n v="0"/>
    <n v="0"/>
    <n v="0"/>
    <n v="23000"/>
    <x v="5609"/>
    <x v="0"/>
    <x v="0"/>
    <x v="0"/>
    <s v="01.25.03.12"/>
    <x v="6"/>
    <x v="3"/>
    <x v="3"/>
    <s v="Emprego e Formação profissional"/>
    <s v="01.25.03"/>
    <s v="Emprego e Formação profissional"/>
    <s v="01.25.03"/>
    <x v="4"/>
    <x v="0"/>
    <x v="2"/>
    <x v="2"/>
    <x v="0"/>
    <x v="1"/>
    <x v="0"/>
    <x v="0"/>
    <x v="10"/>
    <s v="2024-11-11"/>
    <x v="3"/>
    <n v="23000"/>
    <x v="0"/>
    <m/>
    <x v="0"/>
    <m/>
    <x v="633"/>
    <n v="100479208"/>
    <x v="0"/>
    <x v="0"/>
    <s v="Estágios Profissionais e Promoção de Emprego"/>
    <s v="ORI"/>
    <x v="0"/>
    <m/>
    <x v="0"/>
    <x v="0"/>
    <x v="0"/>
    <x v="0"/>
    <x v="0"/>
    <x v="0"/>
    <x v="0"/>
    <x v="0"/>
    <x v="0"/>
    <x v="0"/>
    <x v="0"/>
    <s v="Estágios Profissionais e Promoção de Emprego"/>
    <x v="0"/>
    <x v="0"/>
    <x v="0"/>
    <x v="0"/>
    <x v="1"/>
    <x v="0"/>
    <x v="0"/>
    <x v="0"/>
    <x v="0"/>
    <x v="0"/>
    <x v="0"/>
    <x v="0"/>
    <s v="Apoio social a favor da Sra. Elsa Almeida Da Silva. para promoção de auto emprego, conforme anexo."/>
  </r>
  <r>
    <x v="0"/>
    <n v="0"/>
    <n v="0"/>
    <n v="0"/>
    <n v="10834"/>
    <x v="5610"/>
    <x v="0"/>
    <x v="0"/>
    <x v="0"/>
    <s v="03.16.30"/>
    <x v="37"/>
    <x v="0"/>
    <x v="0"/>
    <s v="Gabinete de Relações Externas"/>
    <s v="03.16.30"/>
    <s v="Gabinete de Relações Externas"/>
    <s v="03.16.30"/>
    <x v="30"/>
    <x v="0"/>
    <x v="0"/>
    <x v="0"/>
    <x v="1"/>
    <x v="0"/>
    <x v="0"/>
    <x v="0"/>
    <x v="11"/>
    <s v="2024-12-16"/>
    <x v="3"/>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12-2024"/>
  </r>
  <r>
    <x v="0"/>
    <n v="0"/>
    <n v="0"/>
    <n v="0"/>
    <n v="8213"/>
    <x v="5610"/>
    <x v="0"/>
    <x v="0"/>
    <x v="0"/>
    <s v="03.16.30"/>
    <x v="37"/>
    <x v="0"/>
    <x v="0"/>
    <s v="Gabinete de Relações Externas"/>
    <s v="03.16.30"/>
    <s v="Gabinete de Relações Externas"/>
    <s v="03.16.30"/>
    <x v="30"/>
    <x v="0"/>
    <x v="0"/>
    <x v="0"/>
    <x v="1"/>
    <x v="0"/>
    <x v="0"/>
    <x v="0"/>
    <x v="11"/>
    <s v="2024-12-16"/>
    <x v="3"/>
    <n v="8213"/>
    <x v="0"/>
    <m/>
    <x v="0"/>
    <m/>
    <x v="19"/>
    <n v="100474706"/>
    <x v="0"/>
    <x v="6"/>
    <s v="Gabinete de Relações Externas"/>
    <s v="ORI"/>
    <x v="0"/>
    <s v="GRE"/>
    <x v="0"/>
    <x v="0"/>
    <x v="0"/>
    <x v="0"/>
    <x v="0"/>
    <x v="0"/>
    <x v="0"/>
    <x v="0"/>
    <x v="0"/>
    <x v="0"/>
    <x v="0"/>
    <s v="Gabinete de Relações Externas"/>
    <x v="0"/>
    <x v="0"/>
    <x v="0"/>
    <x v="0"/>
    <x v="0"/>
    <x v="0"/>
    <x v="0"/>
    <x v="0"/>
    <x v="0"/>
    <x v="0"/>
    <x v="6"/>
    <x v="0"/>
    <s v="Pagamento de salário referente a 12-2024"/>
  </r>
  <r>
    <x v="0"/>
    <n v="0"/>
    <n v="0"/>
    <n v="0"/>
    <n v="83615"/>
    <x v="5610"/>
    <x v="0"/>
    <x v="0"/>
    <x v="0"/>
    <s v="03.16.30"/>
    <x v="37"/>
    <x v="0"/>
    <x v="0"/>
    <s v="Gabinete de Relações Externas"/>
    <s v="03.16.30"/>
    <s v="Gabinete de Relações Externas"/>
    <s v="03.16.30"/>
    <x v="30"/>
    <x v="0"/>
    <x v="0"/>
    <x v="0"/>
    <x v="1"/>
    <x v="0"/>
    <x v="0"/>
    <x v="0"/>
    <x v="11"/>
    <s v="2024-12-16"/>
    <x v="3"/>
    <n v="83615"/>
    <x v="0"/>
    <m/>
    <x v="0"/>
    <m/>
    <x v="6"/>
    <n v="100474914"/>
    <x v="0"/>
    <x v="0"/>
    <s v="Gabinete de Relações Externas"/>
    <s v="ORI"/>
    <x v="0"/>
    <s v="GRE"/>
    <x v="0"/>
    <x v="0"/>
    <x v="0"/>
    <x v="0"/>
    <x v="0"/>
    <x v="0"/>
    <x v="0"/>
    <x v="0"/>
    <x v="0"/>
    <x v="0"/>
    <x v="0"/>
    <s v="Gabinete de Relações Externas"/>
    <x v="0"/>
    <x v="0"/>
    <x v="0"/>
    <x v="0"/>
    <x v="0"/>
    <x v="0"/>
    <x v="0"/>
    <x v="0"/>
    <x v="0"/>
    <x v="0"/>
    <x v="0"/>
    <x v="0"/>
    <s v="Pagamento de salário referente a 12-2024"/>
  </r>
  <r>
    <x v="1"/>
    <n v="0"/>
    <n v="0"/>
    <n v="0"/>
    <n v="6000000"/>
    <x v="5611"/>
    <x v="0"/>
    <x v="1"/>
    <x v="0"/>
    <s v="03.03.10"/>
    <x v="8"/>
    <x v="0"/>
    <x v="4"/>
    <s v="Receitas Da Câmara"/>
    <s v="03.03.10"/>
    <s v="Receitas Da Câmara"/>
    <s v="03.03.10"/>
    <x v="56"/>
    <x v="0"/>
    <x v="6"/>
    <x v="10"/>
    <x v="0"/>
    <x v="0"/>
    <x v="2"/>
    <x v="0"/>
    <x v="11"/>
    <s v="2024-12-16"/>
    <x v="3"/>
    <n v="6000000"/>
    <x v="0"/>
    <m/>
    <x v="0"/>
    <m/>
    <x v="6"/>
    <n v="100474914"/>
    <x v="0"/>
    <x v="0"/>
    <s v="Receitas Da Câmara"/>
    <s v="EXT"/>
    <x v="0"/>
    <s v="RDC"/>
    <x v="0"/>
    <x v="0"/>
    <x v="0"/>
    <x v="0"/>
    <x v="0"/>
    <x v="0"/>
    <x v="0"/>
    <x v="0"/>
    <x v="0"/>
    <x v="0"/>
    <x v="0"/>
    <s v="Receitas Da Câmara"/>
    <x v="0"/>
    <x v="0"/>
    <x v="0"/>
    <x v="0"/>
    <x v="0"/>
    <x v="0"/>
    <x v="0"/>
    <x v="0"/>
    <x v="0"/>
    <x v="0"/>
    <x v="0"/>
    <x v="0"/>
    <s v="Transferência de 3ª tranche referente AF. conforme anexo."/>
  </r>
  <r>
    <x v="1"/>
    <n v="0"/>
    <n v="0"/>
    <n v="0"/>
    <n v="322"/>
    <x v="5612"/>
    <x v="0"/>
    <x v="0"/>
    <x v="0"/>
    <s v="01.27.06.80"/>
    <x v="1"/>
    <x v="1"/>
    <x v="1"/>
    <s v="Requalificação Urbana e habitação"/>
    <s v="01.27.06"/>
    <s v="Requalificação Urbana e habitação"/>
    <s v="01.27.06"/>
    <x v="1"/>
    <x v="0"/>
    <x v="0"/>
    <x v="0"/>
    <x v="0"/>
    <x v="1"/>
    <x v="1"/>
    <x v="0"/>
    <x v="1"/>
    <s v="2024-03-22"/>
    <x v="0"/>
    <n v="322"/>
    <x v="0"/>
    <m/>
    <x v="0"/>
    <m/>
    <x v="2"/>
    <n v="100474696"/>
    <x v="0"/>
    <x v="1"/>
    <s v="Requalificação Urbana de Veneza"/>
    <s v="ORI"/>
    <x v="0"/>
    <m/>
    <x v="0"/>
    <x v="0"/>
    <x v="0"/>
    <x v="0"/>
    <x v="0"/>
    <x v="0"/>
    <x v="0"/>
    <x v="0"/>
    <x v="0"/>
    <x v="0"/>
    <x v="0"/>
    <s v="Requalificação Urbana de Veneza"/>
    <x v="0"/>
    <x v="0"/>
    <x v="0"/>
    <x v="0"/>
    <x v="1"/>
    <x v="0"/>
    <x v="0"/>
    <x v="0"/>
    <x v="0"/>
    <x v="0"/>
    <x v="1"/>
    <x v="0"/>
    <s v="Pagamento referente a prestação de serviço, conforme proposta em anexo."/>
  </r>
  <r>
    <x v="1"/>
    <n v="0"/>
    <n v="0"/>
    <n v="0"/>
    <n v="1828"/>
    <x v="5612"/>
    <x v="0"/>
    <x v="0"/>
    <x v="0"/>
    <s v="01.27.06.80"/>
    <x v="1"/>
    <x v="1"/>
    <x v="1"/>
    <s v="Requalificação Urbana e habitação"/>
    <s v="01.27.06"/>
    <s v="Requalificação Urbana e habitação"/>
    <s v="01.27.06"/>
    <x v="1"/>
    <x v="0"/>
    <x v="0"/>
    <x v="0"/>
    <x v="0"/>
    <x v="1"/>
    <x v="1"/>
    <x v="0"/>
    <x v="1"/>
    <s v="2024-03-22"/>
    <x v="0"/>
    <n v="1828"/>
    <x v="0"/>
    <m/>
    <x v="0"/>
    <m/>
    <x v="634"/>
    <n v="100197066"/>
    <x v="0"/>
    <x v="0"/>
    <s v="Requalificação Urbana de Veneza"/>
    <s v="ORI"/>
    <x v="0"/>
    <m/>
    <x v="0"/>
    <x v="0"/>
    <x v="0"/>
    <x v="0"/>
    <x v="0"/>
    <x v="0"/>
    <x v="0"/>
    <x v="0"/>
    <x v="0"/>
    <x v="0"/>
    <x v="0"/>
    <s v="Requalificação Urbana de Veneza"/>
    <x v="0"/>
    <x v="0"/>
    <x v="0"/>
    <x v="0"/>
    <x v="1"/>
    <x v="0"/>
    <x v="0"/>
    <x v="0"/>
    <x v="0"/>
    <x v="0"/>
    <x v="0"/>
    <x v="0"/>
    <s v="Pagamento referente a prestação de serviço, conforme proposta em anexo."/>
  </r>
  <r>
    <x v="1"/>
    <n v="0"/>
    <n v="0"/>
    <n v="0"/>
    <n v="372100"/>
    <x v="5613"/>
    <x v="0"/>
    <x v="0"/>
    <x v="0"/>
    <s v="01.28.01.08"/>
    <x v="15"/>
    <x v="4"/>
    <x v="5"/>
    <s v="Habitação Social"/>
    <s v="01.28.01"/>
    <s v="Habitação Social"/>
    <s v="01.28.01"/>
    <x v="1"/>
    <x v="0"/>
    <x v="0"/>
    <x v="0"/>
    <x v="0"/>
    <x v="1"/>
    <x v="1"/>
    <x v="0"/>
    <x v="1"/>
    <s v="2024-03-25"/>
    <x v="0"/>
    <n v="372100"/>
    <x v="0"/>
    <m/>
    <x v="0"/>
    <m/>
    <x v="157"/>
    <n v="100476460"/>
    <x v="0"/>
    <x v="0"/>
    <s v="Habitações Sociais"/>
    <s v="ORI"/>
    <x v="0"/>
    <s v="HS"/>
    <x v="0"/>
    <x v="0"/>
    <x v="0"/>
    <x v="0"/>
    <x v="0"/>
    <x v="0"/>
    <x v="0"/>
    <x v="0"/>
    <x v="0"/>
    <x v="0"/>
    <x v="0"/>
    <s v="Habitações Sociais"/>
    <x v="0"/>
    <x v="0"/>
    <x v="0"/>
    <x v="0"/>
    <x v="1"/>
    <x v="0"/>
    <x v="0"/>
    <x v="0"/>
    <x v="0"/>
    <x v="0"/>
    <x v="0"/>
    <x v="0"/>
    <s v="Pagamento referente a aquisição de matérias de construção de casa de banho e reabilitação de habitações, conforme anexo. "/>
  </r>
  <r>
    <x v="0"/>
    <n v="0"/>
    <n v="0"/>
    <n v="0"/>
    <n v="166732"/>
    <x v="5614"/>
    <x v="0"/>
    <x v="1"/>
    <x v="0"/>
    <s v="80.02.01"/>
    <x v="2"/>
    <x v="2"/>
    <x v="2"/>
    <s v="Retenções Iur"/>
    <s v="80.02.01"/>
    <s v="Retenções Iur"/>
    <s v="80.02.01"/>
    <x v="2"/>
    <x v="0"/>
    <x v="1"/>
    <x v="0"/>
    <x v="1"/>
    <x v="2"/>
    <x v="2"/>
    <x v="0"/>
    <x v="2"/>
    <s v="2024-02-26"/>
    <x v="0"/>
    <n v="166732"/>
    <x v="0"/>
    <m/>
    <x v="0"/>
    <m/>
    <x v="2"/>
    <n v="100474696"/>
    <x v="0"/>
    <x v="0"/>
    <s v="Retenções Iur"/>
    <s v="ORI"/>
    <x v="0"/>
    <s v="RIUR"/>
    <x v="0"/>
    <x v="0"/>
    <x v="0"/>
    <x v="0"/>
    <x v="0"/>
    <x v="0"/>
    <x v="0"/>
    <x v="0"/>
    <x v="0"/>
    <x v="0"/>
    <x v="0"/>
    <s v="Retenções Iur"/>
    <x v="0"/>
    <x v="0"/>
    <x v="0"/>
    <x v="0"/>
    <x v="2"/>
    <x v="0"/>
    <x v="0"/>
    <x v="0"/>
    <x v="0"/>
    <x v="1"/>
    <x v="0"/>
    <x v="0"/>
    <s v="RETENCAO OT"/>
  </r>
  <r>
    <x v="0"/>
    <n v="0"/>
    <n v="0"/>
    <n v="0"/>
    <n v="6528"/>
    <x v="5615"/>
    <x v="0"/>
    <x v="1"/>
    <x v="0"/>
    <s v="80.02.10.26"/>
    <x v="13"/>
    <x v="2"/>
    <x v="2"/>
    <s v="Outros"/>
    <s v="80.02.10"/>
    <s v="Outros"/>
    <s v="80.02.10"/>
    <x v="34"/>
    <x v="0"/>
    <x v="1"/>
    <x v="9"/>
    <x v="1"/>
    <x v="2"/>
    <x v="2"/>
    <x v="0"/>
    <x v="2"/>
    <s v="2024-02-26"/>
    <x v="0"/>
    <n v="6528"/>
    <x v="0"/>
    <m/>
    <x v="0"/>
    <m/>
    <x v="15"/>
    <n v="100479277"/>
    <x v="0"/>
    <x v="0"/>
    <s v="Retenção Sansung"/>
    <s v="ORI"/>
    <x v="0"/>
    <s v="RS"/>
    <x v="0"/>
    <x v="0"/>
    <x v="0"/>
    <x v="0"/>
    <x v="0"/>
    <x v="0"/>
    <x v="0"/>
    <x v="0"/>
    <x v="0"/>
    <x v="0"/>
    <x v="0"/>
    <s v="Retenção Sansung"/>
    <x v="0"/>
    <x v="0"/>
    <x v="0"/>
    <x v="0"/>
    <x v="2"/>
    <x v="0"/>
    <x v="0"/>
    <x v="0"/>
    <x v="0"/>
    <x v="1"/>
    <x v="0"/>
    <x v="0"/>
    <s v="RETENCAO OT"/>
  </r>
  <r>
    <x v="0"/>
    <n v="0"/>
    <n v="0"/>
    <n v="0"/>
    <n v="2800"/>
    <x v="5616"/>
    <x v="0"/>
    <x v="0"/>
    <x v="0"/>
    <s v="03.16.16"/>
    <x v="24"/>
    <x v="0"/>
    <x v="0"/>
    <s v="Direção Ambiente e Saneamento "/>
    <s v="03.16.16"/>
    <s v="Direção Ambiente e Saneamento "/>
    <s v="03.16.16"/>
    <x v="3"/>
    <x v="0"/>
    <x v="0"/>
    <x v="1"/>
    <x v="0"/>
    <x v="0"/>
    <x v="0"/>
    <x v="0"/>
    <x v="6"/>
    <s v="2024-04-17"/>
    <x v="1"/>
    <n v="2800"/>
    <x v="0"/>
    <m/>
    <x v="0"/>
    <m/>
    <x v="45"/>
    <n v="100432269"/>
    <x v="0"/>
    <x v="0"/>
    <s v="Direção Ambiente e Saneamento "/>
    <s v="ORI"/>
    <x v="0"/>
    <m/>
    <x v="0"/>
    <x v="0"/>
    <x v="0"/>
    <x v="0"/>
    <x v="0"/>
    <x v="0"/>
    <x v="0"/>
    <x v="0"/>
    <x v="0"/>
    <x v="0"/>
    <x v="0"/>
    <s v="Direção Ambiente e Saneamento "/>
    <x v="0"/>
    <x v="0"/>
    <x v="0"/>
    <x v="0"/>
    <x v="0"/>
    <x v="0"/>
    <x v="0"/>
    <x v="0"/>
    <x v="0"/>
    <x v="0"/>
    <x v="0"/>
    <x v="0"/>
    <s v="Ajuda de custo a favor do Sr. Herculano Fernandes pela sua deslocação a Praia nos dia 09/03 e 14/04 de 2024, em missão oficial de serviço, conforme anexo."/>
  </r>
  <r>
    <x v="0"/>
    <n v="0"/>
    <n v="0"/>
    <n v="0"/>
    <n v="28825"/>
    <x v="5617"/>
    <x v="0"/>
    <x v="1"/>
    <x v="0"/>
    <s v="03.03.10"/>
    <x v="8"/>
    <x v="0"/>
    <x v="4"/>
    <s v="Receitas Da Câmara"/>
    <s v="03.03.10"/>
    <s v="Receitas Da Câmara"/>
    <s v="03.03.10"/>
    <x v="12"/>
    <x v="0"/>
    <x v="3"/>
    <x v="3"/>
    <x v="0"/>
    <x v="0"/>
    <x v="2"/>
    <x v="0"/>
    <x v="3"/>
    <s v="2024-05-06"/>
    <x v="1"/>
    <n v="288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50"/>
    <x v="5618"/>
    <x v="0"/>
    <x v="1"/>
    <x v="0"/>
    <s v="03.03.10"/>
    <x v="8"/>
    <x v="0"/>
    <x v="4"/>
    <s v="Receitas Da Câmara"/>
    <s v="03.03.10"/>
    <s v="Receitas Da Câmara"/>
    <s v="03.03.10"/>
    <x v="13"/>
    <x v="0"/>
    <x v="3"/>
    <x v="3"/>
    <x v="0"/>
    <x v="0"/>
    <x v="2"/>
    <x v="0"/>
    <x v="3"/>
    <s v="2024-05-06"/>
    <x v="1"/>
    <n v="5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200"/>
    <x v="5619"/>
    <x v="0"/>
    <x v="1"/>
    <x v="0"/>
    <s v="03.03.10"/>
    <x v="8"/>
    <x v="0"/>
    <x v="4"/>
    <s v="Receitas Da Câmara"/>
    <s v="03.03.10"/>
    <s v="Receitas Da Câmara"/>
    <s v="03.03.10"/>
    <x v="42"/>
    <x v="0"/>
    <x v="3"/>
    <x v="3"/>
    <x v="0"/>
    <x v="0"/>
    <x v="2"/>
    <x v="0"/>
    <x v="3"/>
    <s v="2024-05-06"/>
    <x v="1"/>
    <n v="10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200"/>
    <x v="5620"/>
    <x v="0"/>
    <x v="1"/>
    <x v="0"/>
    <s v="03.03.10"/>
    <x v="8"/>
    <x v="0"/>
    <x v="4"/>
    <s v="Receitas Da Câmara"/>
    <s v="03.03.10"/>
    <s v="Receitas Da Câmara"/>
    <s v="03.03.10"/>
    <x v="20"/>
    <x v="0"/>
    <x v="3"/>
    <x v="3"/>
    <x v="0"/>
    <x v="0"/>
    <x v="2"/>
    <x v="0"/>
    <x v="3"/>
    <s v="2024-05-06"/>
    <x v="1"/>
    <n v="25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600"/>
    <x v="5621"/>
    <x v="0"/>
    <x v="1"/>
    <x v="0"/>
    <s v="03.03.10"/>
    <x v="8"/>
    <x v="0"/>
    <x v="4"/>
    <s v="Receitas Da Câmara"/>
    <s v="03.03.10"/>
    <s v="Receitas Da Câmara"/>
    <s v="03.03.10"/>
    <x v="11"/>
    <x v="0"/>
    <x v="0"/>
    <x v="5"/>
    <x v="0"/>
    <x v="0"/>
    <x v="2"/>
    <x v="0"/>
    <x v="3"/>
    <s v="2024-05-06"/>
    <x v="1"/>
    <n v="1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855"/>
    <x v="5622"/>
    <x v="0"/>
    <x v="1"/>
    <x v="0"/>
    <s v="03.03.10"/>
    <x v="8"/>
    <x v="0"/>
    <x v="4"/>
    <s v="Receitas Da Câmara"/>
    <s v="03.03.10"/>
    <s v="Receitas Da Câmara"/>
    <s v="03.03.10"/>
    <x v="10"/>
    <x v="0"/>
    <x v="3"/>
    <x v="3"/>
    <x v="0"/>
    <x v="0"/>
    <x v="2"/>
    <x v="0"/>
    <x v="3"/>
    <s v="2024-05-06"/>
    <x v="1"/>
    <n v="2285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49"/>
    <x v="5623"/>
    <x v="0"/>
    <x v="1"/>
    <x v="0"/>
    <s v="03.03.10"/>
    <x v="8"/>
    <x v="0"/>
    <x v="4"/>
    <s v="Receitas Da Câmara"/>
    <s v="03.03.10"/>
    <s v="Receitas Da Câmara"/>
    <s v="03.03.10"/>
    <x v="9"/>
    <x v="0"/>
    <x v="3"/>
    <x v="3"/>
    <x v="0"/>
    <x v="0"/>
    <x v="2"/>
    <x v="0"/>
    <x v="3"/>
    <s v="2024-05-06"/>
    <x v="1"/>
    <n v="59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970"/>
    <x v="5624"/>
    <x v="0"/>
    <x v="1"/>
    <x v="0"/>
    <s v="03.03.10"/>
    <x v="8"/>
    <x v="0"/>
    <x v="4"/>
    <s v="Receitas Da Câmara"/>
    <s v="03.03.10"/>
    <s v="Receitas Da Câmara"/>
    <s v="03.03.10"/>
    <x v="17"/>
    <x v="0"/>
    <x v="3"/>
    <x v="3"/>
    <x v="0"/>
    <x v="0"/>
    <x v="2"/>
    <x v="0"/>
    <x v="3"/>
    <s v="2024-05-06"/>
    <x v="1"/>
    <n v="13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40"/>
    <x v="5625"/>
    <x v="0"/>
    <x v="1"/>
    <x v="0"/>
    <s v="03.03.10"/>
    <x v="8"/>
    <x v="0"/>
    <x v="4"/>
    <s v="Receitas Da Câmara"/>
    <s v="03.03.10"/>
    <s v="Receitas Da Câmara"/>
    <s v="03.03.10"/>
    <x v="6"/>
    <x v="0"/>
    <x v="3"/>
    <x v="3"/>
    <x v="0"/>
    <x v="0"/>
    <x v="2"/>
    <x v="0"/>
    <x v="3"/>
    <s v="2024-05-06"/>
    <x v="1"/>
    <n v="12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5549"/>
    <x v="5626"/>
    <x v="0"/>
    <x v="1"/>
    <x v="0"/>
    <s v="03.03.10"/>
    <x v="8"/>
    <x v="0"/>
    <x v="4"/>
    <s v="Receitas Da Câmara"/>
    <s v="03.03.10"/>
    <s v="Receitas Da Câmara"/>
    <s v="03.03.10"/>
    <x v="18"/>
    <x v="0"/>
    <x v="0"/>
    <x v="0"/>
    <x v="0"/>
    <x v="0"/>
    <x v="2"/>
    <x v="0"/>
    <x v="3"/>
    <s v="2024-05-06"/>
    <x v="1"/>
    <n v="855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20"/>
    <x v="5627"/>
    <x v="0"/>
    <x v="1"/>
    <x v="0"/>
    <s v="03.03.10"/>
    <x v="8"/>
    <x v="0"/>
    <x v="4"/>
    <s v="Receitas Da Câmara"/>
    <s v="03.03.10"/>
    <s v="Receitas Da Câmara"/>
    <s v="03.03.10"/>
    <x v="8"/>
    <x v="0"/>
    <x v="3"/>
    <x v="3"/>
    <x v="0"/>
    <x v="0"/>
    <x v="2"/>
    <x v="0"/>
    <x v="3"/>
    <s v="2024-05-06"/>
    <x v="1"/>
    <n v="8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000"/>
    <x v="5628"/>
    <x v="0"/>
    <x v="0"/>
    <x v="0"/>
    <s v="03.16.15"/>
    <x v="0"/>
    <x v="0"/>
    <x v="0"/>
    <s v="Direção Financeira"/>
    <s v="03.16.15"/>
    <s v="Direção Financeira"/>
    <s v="03.16.15"/>
    <x v="41"/>
    <x v="0"/>
    <x v="0"/>
    <x v="1"/>
    <x v="0"/>
    <x v="0"/>
    <x v="0"/>
    <x v="0"/>
    <x v="10"/>
    <s v="2024-11-14"/>
    <x v="3"/>
    <n v="66000"/>
    <x v="0"/>
    <m/>
    <x v="0"/>
    <m/>
    <x v="350"/>
    <n v="100479322"/>
    <x v="0"/>
    <x v="0"/>
    <s v="Direção Financeira"/>
    <s v="ORI"/>
    <x v="0"/>
    <m/>
    <x v="0"/>
    <x v="0"/>
    <x v="0"/>
    <x v="0"/>
    <x v="0"/>
    <x v="0"/>
    <x v="0"/>
    <x v="0"/>
    <x v="0"/>
    <x v="0"/>
    <x v="0"/>
    <s v="Direção Financeira"/>
    <x v="0"/>
    <x v="0"/>
    <x v="0"/>
    <x v="0"/>
    <x v="0"/>
    <x v="0"/>
    <x v="0"/>
    <x v="0"/>
    <x v="0"/>
    <x v="0"/>
    <x v="0"/>
    <x v="0"/>
    <s v="Pagamento a favor de Cardoso Multiservice, Lda, pela aquisição de serviços de montagem de aparelho de Ar condicionados, conforme anexo."/>
  </r>
  <r>
    <x v="0"/>
    <n v="0"/>
    <n v="0"/>
    <n v="0"/>
    <n v="1800"/>
    <x v="5629"/>
    <x v="0"/>
    <x v="0"/>
    <x v="0"/>
    <s v="03.16.15"/>
    <x v="0"/>
    <x v="0"/>
    <x v="0"/>
    <s v="Direção Financeira"/>
    <s v="03.16.15"/>
    <s v="Direção Financeira"/>
    <s v="03.16.15"/>
    <x v="3"/>
    <x v="0"/>
    <x v="0"/>
    <x v="1"/>
    <x v="0"/>
    <x v="0"/>
    <x v="0"/>
    <x v="0"/>
    <x v="10"/>
    <s v="2024-11-15"/>
    <x v="3"/>
    <n v="1800"/>
    <x v="0"/>
    <m/>
    <x v="0"/>
    <m/>
    <x v="204"/>
    <n v="100463625"/>
    <x v="0"/>
    <x v="0"/>
    <s v="Direção Financeira"/>
    <s v="ORI"/>
    <x v="0"/>
    <m/>
    <x v="0"/>
    <x v="0"/>
    <x v="0"/>
    <x v="0"/>
    <x v="0"/>
    <x v="0"/>
    <x v="0"/>
    <x v="0"/>
    <x v="0"/>
    <x v="0"/>
    <x v="0"/>
    <s v="Direção Financeira"/>
    <x v="0"/>
    <x v="0"/>
    <x v="0"/>
    <x v="0"/>
    <x v="0"/>
    <x v="0"/>
    <x v="0"/>
    <x v="0"/>
    <x v="0"/>
    <x v="0"/>
    <x v="0"/>
    <x v="0"/>
    <s v="Ajuda de custo a favor do Sr. IVALDINA MENDES VAZ, pela sua deslocação em missão de serviço a cidade da Praia no dia 05/09 de 2024, conforme justificativo em anexo.   "/>
  </r>
  <r>
    <x v="0"/>
    <n v="0"/>
    <n v="0"/>
    <n v="0"/>
    <n v="20"/>
    <x v="5630"/>
    <x v="0"/>
    <x v="1"/>
    <x v="0"/>
    <s v="03.03.10"/>
    <x v="8"/>
    <x v="0"/>
    <x v="4"/>
    <s v="Receitas Da Câmara"/>
    <s v="03.03.10"/>
    <s v="Receitas Da Câmara"/>
    <s v="03.03.10"/>
    <x v="8"/>
    <x v="0"/>
    <x v="3"/>
    <x v="3"/>
    <x v="0"/>
    <x v="0"/>
    <x v="2"/>
    <x v="0"/>
    <x v="11"/>
    <s v="2024-12-04"/>
    <x v="3"/>
    <n v="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5631"/>
    <x v="0"/>
    <x v="1"/>
    <x v="0"/>
    <s v="03.03.10"/>
    <x v="8"/>
    <x v="0"/>
    <x v="4"/>
    <s v="Receitas Da Câmara"/>
    <s v="03.03.10"/>
    <s v="Receitas Da Câmara"/>
    <s v="03.03.10"/>
    <x v="17"/>
    <x v="0"/>
    <x v="3"/>
    <x v="3"/>
    <x v="0"/>
    <x v="0"/>
    <x v="2"/>
    <x v="0"/>
    <x v="11"/>
    <s v="2024-12-04"/>
    <x v="3"/>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449"/>
    <x v="5632"/>
    <x v="0"/>
    <x v="1"/>
    <x v="0"/>
    <s v="03.03.10"/>
    <x v="8"/>
    <x v="0"/>
    <x v="4"/>
    <s v="Receitas Da Câmara"/>
    <s v="03.03.10"/>
    <s v="Receitas Da Câmara"/>
    <s v="03.03.10"/>
    <x v="18"/>
    <x v="0"/>
    <x v="0"/>
    <x v="0"/>
    <x v="0"/>
    <x v="0"/>
    <x v="2"/>
    <x v="0"/>
    <x v="11"/>
    <s v="2024-12-04"/>
    <x v="3"/>
    <n v="504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0"/>
    <x v="5633"/>
    <x v="0"/>
    <x v="1"/>
    <x v="0"/>
    <s v="03.03.10"/>
    <x v="8"/>
    <x v="0"/>
    <x v="4"/>
    <s v="Receitas Da Câmara"/>
    <s v="03.03.10"/>
    <s v="Receitas Da Câmara"/>
    <s v="03.03.10"/>
    <x v="21"/>
    <x v="0"/>
    <x v="3"/>
    <x v="3"/>
    <x v="0"/>
    <x v="0"/>
    <x v="2"/>
    <x v="0"/>
    <x v="11"/>
    <s v="2024-12-04"/>
    <x v="3"/>
    <n v="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0"/>
    <x v="5634"/>
    <x v="0"/>
    <x v="1"/>
    <x v="0"/>
    <s v="03.03.10"/>
    <x v="8"/>
    <x v="0"/>
    <x v="4"/>
    <s v="Receitas Da Câmara"/>
    <s v="03.03.10"/>
    <s v="Receitas Da Câmara"/>
    <s v="03.03.10"/>
    <x v="42"/>
    <x v="0"/>
    <x v="3"/>
    <x v="3"/>
    <x v="0"/>
    <x v="0"/>
    <x v="2"/>
    <x v="0"/>
    <x v="11"/>
    <s v="2024-12-04"/>
    <x v="3"/>
    <n v="4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5635"/>
    <x v="0"/>
    <x v="1"/>
    <x v="0"/>
    <s v="03.03.10"/>
    <x v="8"/>
    <x v="0"/>
    <x v="4"/>
    <s v="Receitas Da Câmara"/>
    <s v="03.03.10"/>
    <s v="Receitas Da Câmara"/>
    <s v="03.03.10"/>
    <x v="11"/>
    <x v="0"/>
    <x v="0"/>
    <x v="5"/>
    <x v="0"/>
    <x v="0"/>
    <x v="2"/>
    <x v="0"/>
    <x v="11"/>
    <s v="2024-12-04"/>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5636"/>
    <x v="0"/>
    <x v="1"/>
    <x v="0"/>
    <s v="03.03.10"/>
    <x v="8"/>
    <x v="0"/>
    <x v="4"/>
    <s v="Receitas Da Câmara"/>
    <s v="03.03.10"/>
    <s v="Receitas Da Câmara"/>
    <s v="03.03.10"/>
    <x v="10"/>
    <x v="0"/>
    <x v="3"/>
    <x v="3"/>
    <x v="0"/>
    <x v="0"/>
    <x v="2"/>
    <x v="0"/>
    <x v="11"/>
    <s v="2024-12-04"/>
    <x v="3"/>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30"/>
    <x v="5637"/>
    <x v="0"/>
    <x v="1"/>
    <x v="0"/>
    <s v="03.03.10"/>
    <x v="8"/>
    <x v="0"/>
    <x v="4"/>
    <s v="Receitas Da Câmara"/>
    <s v="03.03.10"/>
    <s v="Receitas Da Câmara"/>
    <s v="03.03.10"/>
    <x v="13"/>
    <x v="0"/>
    <x v="3"/>
    <x v="3"/>
    <x v="0"/>
    <x v="0"/>
    <x v="2"/>
    <x v="0"/>
    <x v="11"/>
    <s v="2024-12-04"/>
    <x v="3"/>
    <n v="49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0"/>
    <x v="5638"/>
    <x v="0"/>
    <x v="1"/>
    <x v="0"/>
    <s v="03.03.10"/>
    <x v="8"/>
    <x v="0"/>
    <x v="4"/>
    <s v="Receitas Da Câmara"/>
    <s v="03.03.10"/>
    <s v="Receitas Da Câmara"/>
    <s v="03.03.10"/>
    <x v="17"/>
    <x v="0"/>
    <x v="3"/>
    <x v="3"/>
    <x v="0"/>
    <x v="0"/>
    <x v="2"/>
    <x v="0"/>
    <x v="11"/>
    <s v="2024-12-05"/>
    <x v="3"/>
    <n v="4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00"/>
    <x v="5639"/>
    <x v="0"/>
    <x v="1"/>
    <x v="0"/>
    <s v="03.03.10"/>
    <x v="8"/>
    <x v="0"/>
    <x v="4"/>
    <s v="Receitas Da Câmara"/>
    <s v="03.03.10"/>
    <s v="Receitas Da Câmara"/>
    <s v="03.03.10"/>
    <x v="13"/>
    <x v="0"/>
    <x v="3"/>
    <x v="3"/>
    <x v="0"/>
    <x v="0"/>
    <x v="2"/>
    <x v="0"/>
    <x v="11"/>
    <s v="2024-12-05"/>
    <x v="3"/>
    <n v="2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10"/>
    <x v="5640"/>
    <x v="0"/>
    <x v="1"/>
    <x v="0"/>
    <s v="03.03.10"/>
    <x v="8"/>
    <x v="0"/>
    <x v="4"/>
    <s v="Receitas Da Câmara"/>
    <s v="03.03.10"/>
    <s v="Receitas Da Câmara"/>
    <s v="03.03.10"/>
    <x v="6"/>
    <x v="0"/>
    <x v="3"/>
    <x v="3"/>
    <x v="0"/>
    <x v="0"/>
    <x v="2"/>
    <x v="0"/>
    <x v="11"/>
    <s v="2024-12-05"/>
    <x v="3"/>
    <n v="23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054"/>
    <x v="5641"/>
    <x v="0"/>
    <x v="1"/>
    <x v="0"/>
    <s v="03.03.10"/>
    <x v="8"/>
    <x v="0"/>
    <x v="4"/>
    <s v="Receitas Da Câmara"/>
    <s v="03.03.10"/>
    <s v="Receitas Da Câmara"/>
    <s v="03.03.10"/>
    <x v="18"/>
    <x v="0"/>
    <x v="0"/>
    <x v="0"/>
    <x v="0"/>
    <x v="0"/>
    <x v="2"/>
    <x v="0"/>
    <x v="11"/>
    <s v="2024-12-05"/>
    <x v="3"/>
    <n v="1105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
    <x v="5642"/>
    <x v="0"/>
    <x v="1"/>
    <x v="0"/>
    <s v="03.03.10"/>
    <x v="8"/>
    <x v="0"/>
    <x v="4"/>
    <s v="Receitas Da Câmara"/>
    <s v="03.03.10"/>
    <s v="Receitas Da Câmara"/>
    <s v="03.03.10"/>
    <x v="8"/>
    <x v="0"/>
    <x v="3"/>
    <x v="3"/>
    <x v="0"/>
    <x v="0"/>
    <x v="2"/>
    <x v="0"/>
    <x v="11"/>
    <s v="2024-12-05"/>
    <x v="3"/>
    <n v="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5"/>
    <x v="5643"/>
    <x v="0"/>
    <x v="1"/>
    <x v="0"/>
    <s v="03.03.10"/>
    <x v="8"/>
    <x v="0"/>
    <x v="4"/>
    <s v="Receitas Da Câmara"/>
    <s v="03.03.10"/>
    <s v="Receitas Da Câmara"/>
    <s v="03.03.10"/>
    <x v="10"/>
    <x v="0"/>
    <x v="3"/>
    <x v="3"/>
    <x v="0"/>
    <x v="0"/>
    <x v="2"/>
    <x v="0"/>
    <x v="11"/>
    <s v="2024-12-05"/>
    <x v="3"/>
    <n v="9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0"/>
    <x v="5644"/>
    <x v="0"/>
    <x v="1"/>
    <x v="0"/>
    <s v="03.03.10"/>
    <x v="8"/>
    <x v="0"/>
    <x v="4"/>
    <s v="Receitas Da Câmara"/>
    <s v="03.03.10"/>
    <s v="Receitas Da Câmara"/>
    <s v="03.03.10"/>
    <x v="42"/>
    <x v="0"/>
    <x v="3"/>
    <x v="3"/>
    <x v="0"/>
    <x v="0"/>
    <x v="2"/>
    <x v="0"/>
    <x v="11"/>
    <s v="2024-12-05"/>
    <x v="3"/>
    <n v="3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0"/>
    <x v="5645"/>
    <x v="0"/>
    <x v="1"/>
    <x v="0"/>
    <s v="03.03.10"/>
    <x v="8"/>
    <x v="0"/>
    <x v="4"/>
    <s v="Receitas Da Câmara"/>
    <s v="03.03.10"/>
    <s v="Receitas Da Câmara"/>
    <s v="03.03.10"/>
    <x v="11"/>
    <x v="0"/>
    <x v="0"/>
    <x v="5"/>
    <x v="0"/>
    <x v="0"/>
    <x v="2"/>
    <x v="0"/>
    <x v="11"/>
    <s v="2024-12-05"/>
    <x v="3"/>
    <n v="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739"/>
    <x v="5646"/>
    <x v="0"/>
    <x v="1"/>
    <x v="0"/>
    <s v="80.02.01"/>
    <x v="2"/>
    <x v="2"/>
    <x v="2"/>
    <s v="Retenções Iur"/>
    <s v="80.02.01"/>
    <s v="Retenções Iur"/>
    <s v="80.02.01"/>
    <x v="2"/>
    <x v="0"/>
    <x v="1"/>
    <x v="0"/>
    <x v="1"/>
    <x v="2"/>
    <x v="2"/>
    <x v="0"/>
    <x v="6"/>
    <s v="2024-04-23"/>
    <x v="1"/>
    <n v="47739"/>
    <x v="0"/>
    <m/>
    <x v="0"/>
    <m/>
    <x v="2"/>
    <n v="100474696"/>
    <x v="0"/>
    <x v="0"/>
    <s v="Retenções Iur"/>
    <s v="ORI"/>
    <x v="0"/>
    <s v="RIUR"/>
    <x v="0"/>
    <x v="0"/>
    <x v="0"/>
    <x v="0"/>
    <x v="0"/>
    <x v="0"/>
    <x v="0"/>
    <x v="0"/>
    <x v="0"/>
    <x v="0"/>
    <x v="0"/>
    <s v="Retenções Iur"/>
    <x v="0"/>
    <x v="0"/>
    <x v="0"/>
    <x v="0"/>
    <x v="2"/>
    <x v="0"/>
    <x v="0"/>
    <x v="0"/>
    <x v="0"/>
    <x v="1"/>
    <x v="0"/>
    <x v="0"/>
    <s v="RETENCAO OT"/>
  </r>
  <r>
    <x v="1"/>
    <n v="0"/>
    <n v="0"/>
    <n v="0"/>
    <n v="122391"/>
    <x v="5647"/>
    <x v="0"/>
    <x v="0"/>
    <x v="0"/>
    <s v="01.28.01.08"/>
    <x v="15"/>
    <x v="4"/>
    <x v="5"/>
    <s v="Habitação Social"/>
    <s v="01.28.01"/>
    <s v="Habitação Social"/>
    <s v="01.28.01"/>
    <x v="1"/>
    <x v="0"/>
    <x v="0"/>
    <x v="0"/>
    <x v="0"/>
    <x v="1"/>
    <x v="1"/>
    <x v="0"/>
    <x v="3"/>
    <s v="2024-05-10"/>
    <x v="1"/>
    <n v="122391"/>
    <x v="0"/>
    <m/>
    <x v="0"/>
    <m/>
    <x v="46"/>
    <n v="100478706"/>
    <x v="0"/>
    <x v="0"/>
    <s v="Habitações Sociais"/>
    <s v="ORI"/>
    <x v="0"/>
    <s v="HS"/>
    <x v="0"/>
    <x v="0"/>
    <x v="0"/>
    <x v="0"/>
    <x v="0"/>
    <x v="0"/>
    <x v="0"/>
    <x v="0"/>
    <x v="0"/>
    <x v="0"/>
    <x v="0"/>
    <s v="Habitações Sociais"/>
    <x v="0"/>
    <x v="0"/>
    <x v="0"/>
    <x v="0"/>
    <x v="1"/>
    <x v="0"/>
    <x v="0"/>
    <x v="0"/>
    <x v="0"/>
    <x v="0"/>
    <x v="0"/>
    <x v="0"/>
    <s v="Pagamento referente a trabalhos de  reabilitação da habitação da senhora Fátima, conforme anexo."/>
  </r>
  <r>
    <x v="1"/>
    <n v="0"/>
    <n v="0"/>
    <n v="0"/>
    <n v="1000000"/>
    <x v="5648"/>
    <x v="0"/>
    <x v="0"/>
    <x v="0"/>
    <s v="01.28.01.08"/>
    <x v="15"/>
    <x v="4"/>
    <x v="5"/>
    <s v="Habitação Social"/>
    <s v="01.28.01"/>
    <s v="Habitação Social"/>
    <s v="01.28.01"/>
    <x v="1"/>
    <x v="0"/>
    <x v="0"/>
    <x v="0"/>
    <x v="0"/>
    <x v="1"/>
    <x v="1"/>
    <x v="0"/>
    <x v="3"/>
    <s v="2024-05-14"/>
    <x v="1"/>
    <n v="1000000"/>
    <x v="0"/>
    <m/>
    <x v="0"/>
    <m/>
    <x v="333"/>
    <n v="100479643"/>
    <x v="0"/>
    <x v="0"/>
    <s v="Habitações Sociais"/>
    <s v="ORI"/>
    <x v="0"/>
    <s v="HS"/>
    <x v="0"/>
    <x v="0"/>
    <x v="0"/>
    <x v="0"/>
    <x v="0"/>
    <x v="0"/>
    <x v="0"/>
    <x v="0"/>
    <x v="0"/>
    <x v="0"/>
    <x v="0"/>
    <s v="Habitações Sociais"/>
    <x v="0"/>
    <x v="0"/>
    <x v="0"/>
    <x v="0"/>
    <x v="1"/>
    <x v="0"/>
    <x v="0"/>
    <x v="0"/>
    <x v="0"/>
    <x v="0"/>
    <x v="0"/>
    <x v="0"/>
    <s v="Pagamento a favor da Empresa São Pedro Construção, referente fornecimento de blocos, confrome anexo"/>
  </r>
  <r>
    <x v="1"/>
    <n v="0"/>
    <n v="0"/>
    <n v="0"/>
    <n v="10000"/>
    <x v="5649"/>
    <x v="0"/>
    <x v="0"/>
    <x v="0"/>
    <s v="01.27.06.79"/>
    <x v="28"/>
    <x v="1"/>
    <x v="1"/>
    <s v="Requalificação Urbana e habitação"/>
    <s v="01.27.06"/>
    <s v="Requalificação Urbana e habitação"/>
    <s v="01.27.06"/>
    <x v="1"/>
    <x v="0"/>
    <x v="0"/>
    <x v="0"/>
    <x v="0"/>
    <x v="1"/>
    <x v="1"/>
    <x v="0"/>
    <x v="3"/>
    <s v="2024-05-20"/>
    <x v="1"/>
    <n v="10000"/>
    <x v="0"/>
    <m/>
    <x v="0"/>
    <m/>
    <x v="282"/>
    <n v="100477018"/>
    <x v="0"/>
    <x v="0"/>
    <s v="Requalificação Urbana e Ambiental de Achada Bolanha"/>
    <s v="ORI"/>
    <x v="0"/>
    <m/>
    <x v="0"/>
    <x v="0"/>
    <x v="0"/>
    <x v="0"/>
    <x v="0"/>
    <x v="0"/>
    <x v="0"/>
    <x v="0"/>
    <x v="0"/>
    <x v="0"/>
    <x v="0"/>
    <s v="Requalificação Urbana e Ambiental de Achada Bolanha"/>
    <x v="0"/>
    <x v="0"/>
    <x v="0"/>
    <x v="0"/>
    <x v="1"/>
    <x v="0"/>
    <x v="0"/>
    <x v="0"/>
    <x v="0"/>
    <x v="0"/>
    <x v="0"/>
    <x v="0"/>
    <s v="Pagamento a favor do Sr. Anilton de Jesus Tavares Furtado, referente a venda de paralelos para trabalhos de calcetamento na localidade de Achada Bolanha, conforme anexo."/>
  </r>
  <r>
    <x v="1"/>
    <n v="0"/>
    <n v="0"/>
    <n v="0"/>
    <n v="28091"/>
    <x v="5650"/>
    <x v="0"/>
    <x v="0"/>
    <x v="0"/>
    <s v="01.27.06.42"/>
    <x v="22"/>
    <x v="1"/>
    <x v="1"/>
    <s v="Requalificação Urbana e habitação"/>
    <s v="01.27.06"/>
    <s v="Requalificação Urbana e habitação"/>
    <s v="01.27.06"/>
    <x v="1"/>
    <x v="0"/>
    <x v="0"/>
    <x v="0"/>
    <x v="0"/>
    <x v="1"/>
    <x v="1"/>
    <x v="0"/>
    <x v="3"/>
    <s v="2024-05-22"/>
    <x v="1"/>
    <n v="28091"/>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a Felisberto Carvalho Auto, pela aquisição de combustíveis destinados a viatura afeto a obra de construção do campo de relvado sintético de Manguinho, conforme anexo."/>
  </r>
  <r>
    <x v="0"/>
    <n v="0"/>
    <n v="0"/>
    <n v="0"/>
    <n v="5800"/>
    <x v="5651"/>
    <x v="0"/>
    <x v="1"/>
    <x v="0"/>
    <s v="03.03.10"/>
    <x v="8"/>
    <x v="0"/>
    <x v="4"/>
    <s v="Receitas Da Câmara"/>
    <s v="03.03.10"/>
    <s v="Receitas Da Câmara"/>
    <s v="03.03.10"/>
    <x v="11"/>
    <x v="0"/>
    <x v="0"/>
    <x v="5"/>
    <x v="0"/>
    <x v="0"/>
    <x v="2"/>
    <x v="0"/>
    <x v="6"/>
    <s v="2024-04-05"/>
    <x v="1"/>
    <n v="5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0"/>
    <x v="5652"/>
    <x v="0"/>
    <x v="1"/>
    <x v="0"/>
    <s v="03.03.10"/>
    <x v="8"/>
    <x v="0"/>
    <x v="4"/>
    <s v="Receitas Da Câmara"/>
    <s v="03.03.10"/>
    <s v="Receitas Da Câmara"/>
    <s v="03.03.10"/>
    <x v="9"/>
    <x v="0"/>
    <x v="3"/>
    <x v="3"/>
    <x v="0"/>
    <x v="0"/>
    <x v="2"/>
    <x v="0"/>
    <x v="6"/>
    <s v="2024-04-05"/>
    <x v="1"/>
    <n v="6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20"/>
    <x v="5653"/>
    <x v="0"/>
    <x v="1"/>
    <x v="0"/>
    <s v="03.03.10"/>
    <x v="8"/>
    <x v="0"/>
    <x v="4"/>
    <s v="Receitas Da Câmara"/>
    <s v="03.03.10"/>
    <s v="Receitas Da Câmara"/>
    <s v="03.03.10"/>
    <x v="13"/>
    <x v="0"/>
    <x v="3"/>
    <x v="3"/>
    <x v="0"/>
    <x v="0"/>
    <x v="2"/>
    <x v="0"/>
    <x v="6"/>
    <s v="2024-04-05"/>
    <x v="1"/>
    <n v="3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5654"/>
    <x v="0"/>
    <x v="1"/>
    <x v="0"/>
    <s v="03.03.10"/>
    <x v="8"/>
    <x v="0"/>
    <x v="4"/>
    <s v="Receitas Da Câmara"/>
    <s v="03.03.10"/>
    <s v="Receitas Da Câmara"/>
    <s v="03.03.10"/>
    <x v="8"/>
    <x v="0"/>
    <x v="3"/>
    <x v="3"/>
    <x v="0"/>
    <x v="0"/>
    <x v="2"/>
    <x v="0"/>
    <x v="6"/>
    <s v="2024-04-05"/>
    <x v="1"/>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0"/>
    <x v="5655"/>
    <x v="0"/>
    <x v="0"/>
    <x v="0"/>
    <s v="01.25.05.12"/>
    <x v="10"/>
    <x v="3"/>
    <x v="3"/>
    <s v="Saúde"/>
    <s v="01.25.05"/>
    <s v="Saúde"/>
    <s v="01.25.05"/>
    <x v="7"/>
    <x v="0"/>
    <x v="4"/>
    <x v="4"/>
    <x v="0"/>
    <x v="1"/>
    <x v="0"/>
    <x v="0"/>
    <x v="6"/>
    <s v="2024-04-04"/>
    <x v="1"/>
    <n v="4500"/>
    <x v="0"/>
    <m/>
    <x v="0"/>
    <m/>
    <x v="2"/>
    <n v="100474696"/>
    <x v="0"/>
    <x v="1"/>
    <s v="Promoção e Inclusão Social"/>
    <s v="ORI"/>
    <x v="0"/>
    <m/>
    <x v="0"/>
    <x v="0"/>
    <x v="0"/>
    <x v="0"/>
    <x v="0"/>
    <x v="0"/>
    <x v="0"/>
    <x v="0"/>
    <x v="0"/>
    <x v="0"/>
    <x v="0"/>
    <s v="Promoção e Inclusão Social"/>
    <x v="0"/>
    <x v="0"/>
    <x v="0"/>
    <x v="0"/>
    <x v="1"/>
    <x v="0"/>
    <x v="0"/>
    <x v="0"/>
    <x v="0"/>
    <x v="0"/>
    <x v="1"/>
    <x v="0"/>
    <s v="Pagamento referente a serviço de fisioterapia domiciliar realizado á 14 pessoas vulneráveis, do conselho de São Miguel,  durante més de março 2024, conforme anexo."/>
  </r>
  <r>
    <x v="0"/>
    <n v="0"/>
    <n v="0"/>
    <n v="0"/>
    <n v="25500"/>
    <x v="5655"/>
    <x v="0"/>
    <x v="0"/>
    <x v="0"/>
    <s v="01.25.05.12"/>
    <x v="10"/>
    <x v="3"/>
    <x v="3"/>
    <s v="Saúde"/>
    <s v="01.25.05"/>
    <s v="Saúde"/>
    <s v="01.25.05"/>
    <x v="7"/>
    <x v="0"/>
    <x v="4"/>
    <x v="4"/>
    <x v="0"/>
    <x v="1"/>
    <x v="0"/>
    <x v="0"/>
    <x v="6"/>
    <s v="2024-04-04"/>
    <x v="1"/>
    <n v="25500"/>
    <x v="0"/>
    <m/>
    <x v="0"/>
    <m/>
    <x v="127"/>
    <n v="100399700"/>
    <x v="0"/>
    <x v="0"/>
    <s v="Promoção e Inclusão Social"/>
    <s v="ORI"/>
    <x v="0"/>
    <m/>
    <x v="0"/>
    <x v="0"/>
    <x v="0"/>
    <x v="0"/>
    <x v="0"/>
    <x v="0"/>
    <x v="0"/>
    <x v="0"/>
    <x v="0"/>
    <x v="0"/>
    <x v="0"/>
    <s v="Promoção e Inclusão Social"/>
    <x v="0"/>
    <x v="0"/>
    <x v="0"/>
    <x v="0"/>
    <x v="1"/>
    <x v="0"/>
    <x v="0"/>
    <x v="0"/>
    <x v="0"/>
    <x v="0"/>
    <x v="0"/>
    <x v="0"/>
    <s v="Pagamento referente a serviço de fisioterapia domiciliar realizado á 14 pessoas vulneráveis, do conselho de São Miguel,  durante més de março 2024, conforme anexo."/>
  </r>
  <r>
    <x v="0"/>
    <n v="0"/>
    <n v="0"/>
    <n v="0"/>
    <n v="1850"/>
    <x v="5656"/>
    <x v="0"/>
    <x v="1"/>
    <x v="0"/>
    <s v="03.03.10"/>
    <x v="8"/>
    <x v="0"/>
    <x v="4"/>
    <s v="Receitas Da Câmara"/>
    <s v="03.03.10"/>
    <s v="Receitas Da Câmara"/>
    <s v="03.03.10"/>
    <x v="10"/>
    <x v="0"/>
    <x v="3"/>
    <x v="3"/>
    <x v="0"/>
    <x v="0"/>
    <x v="2"/>
    <x v="0"/>
    <x v="6"/>
    <s v="2024-04-05"/>
    <x v="1"/>
    <n v="1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0"/>
    <x v="5657"/>
    <x v="0"/>
    <x v="1"/>
    <x v="0"/>
    <s v="03.03.10"/>
    <x v="8"/>
    <x v="0"/>
    <x v="4"/>
    <s v="Receitas Da Câmara"/>
    <s v="03.03.10"/>
    <s v="Receitas Da Câmara"/>
    <s v="03.03.10"/>
    <x v="17"/>
    <x v="0"/>
    <x v="3"/>
    <x v="3"/>
    <x v="0"/>
    <x v="0"/>
    <x v="2"/>
    <x v="0"/>
    <x v="6"/>
    <s v="2024-04-05"/>
    <x v="1"/>
    <n v="4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22"/>
    <x v="5658"/>
    <x v="0"/>
    <x v="1"/>
    <x v="0"/>
    <s v="03.03.10"/>
    <x v="8"/>
    <x v="0"/>
    <x v="4"/>
    <s v="Receitas Da Câmara"/>
    <s v="03.03.10"/>
    <s v="Receitas Da Câmara"/>
    <s v="03.03.10"/>
    <x v="6"/>
    <x v="0"/>
    <x v="3"/>
    <x v="3"/>
    <x v="0"/>
    <x v="0"/>
    <x v="2"/>
    <x v="0"/>
    <x v="6"/>
    <s v="2024-04-05"/>
    <x v="1"/>
    <n v="202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5659"/>
    <x v="0"/>
    <x v="1"/>
    <x v="0"/>
    <s v="03.03.10"/>
    <x v="8"/>
    <x v="0"/>
    <x v="4"/>
    <s v="Receitas Da Câmara"/>
    <s v="03.03.10"/>
    <s v="Receitas Da Câmara"/>
    <s v="03.03.10"/>
    <x v="19"/>
    <x v="0"/>
    <x v="3"/>
    <x v="6"/>
    <x v="0"/>
    <x v="0"/>
    <x v="2"/>
    <x v="0"/>
    <x v="6"/>
    <s v="2024-04-05"/>
    <x v="1"/>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600"/>
    <x v="5660"/>
    <x v="0"/>
    <x v="1"/>
    <x v="0"/>
    <s v="03.03.10"/>
    <x v="8"/>
    <x v="0"/>
    <x v="4"/>
    <s v="Receitas Da Câmara"/>
    <s v="03.03.10"/>
    <s v="Receitas Da Câmara"/>
    <s v="03.03.10"/>
    <x v="42"/>
    <x v="0"/>
    <x v="3"/>
    <x v="3"/>
    <x v="0"/>
    <x v="0"/>
    <x v="2"/>
    <x v="0"/>
    <x v="6"/>
    <s v="2024-04-05"/>
    <x v="1"/>
    <n v="8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72"/>
    <x v="5661"/>
    <x v="0"/>
    <x v="1"/>
    <x v="0"/>
    <s v="03.03.10"/>
    <x v="8"/>
    <x v="0"/>
    <x v="4"/>
    <s v="Receitas Da Câmara"/>
    <s v="03.03.10"/>
    <s v="Receitas Da Câmara"/>
    <s v="03.03.10"/>
    <x v="18"/>
    <x v="0"/>
    <x v="0"/>
    <x v="0"/>
    <x v="0"/>
    <x v="0"/>
    <x v="2"/>
    <x v="0"/>
    <x v="6"/>
    <s v="2024-04-05"/>
    <x v="1"/>
    <n v="2797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97"/>
    <x v="5662"/>
    <x v="0"/>
    <x v="1"/>
    <x v="0"/>
    <s v="03.03.10"/>
    <x v="8"/>
    <x v="0"/>
    <x v="4"/>
    <s v="Receitas Da Câmara"/>
    <s v="03.03.10"/>
    <s v="Receitas Da Câmara"/>
    <s v="03.03.10"/>
    <x v="25"/>
    <x v="0"/>
    <x v="3"/>
    <x v="3"/>
    <x v="0"/>
    <x v="0"/>
    <x v="2"/>
    <x v="0"/>
    <x v="6"/>
    <s v="2024-04-05"/>
    <x v="1"/>
    <n v="89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0"/>
    <x v="5663"/>
    <x v="0"/>
    <x v="0"/>
    <x v="0"/>
    <s v="03.16.21"/>
    <x v="56"/>
    <x v="0"/>
    <x v="0"/>
    <s v="Dir. Turismo, Investimento e Emprendedorismo"/>
    <s v="03.16.21"/>
    <s v="Dir. Turismo, Investimento e Emprendedorismo"/>
    <s v="03.16.21"/>
    <x v="31"/>
    <x v="0"/>
    <x v="0"/>
    <x v="1"/>
    <x v="0"/>
    <x v="0"/>
    <x v="0"/>
    <x v="0"/>
    <x v="1"/>
    <s v="2024-03-21"/>
    <x v="0"/>
    <n v="550"/>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3-2024"/>
  </r>
  <r>
    <x v="0"/>
    <n v="0"/>
    <n v="0"/>
    <n v="0"/>
    <n v="5861"/>
    <x v="5663"/>
    <x v="0"/>
    <x v="0"/>
    <x v="0"/>
    <s v="03.16.21"/>
    <x v="56"/>
    <x v="0"/>
    <x v="0"/>
    <s v="Dir. Turismo, Investimento e Emprendedorismo"/>
    <s v="03.16.21"/>
    <s v="Dir. Turismo, Investimento e Emprendedorismo"/>
    <s v="03.16.21"/>
    <x v="49"/>
    <x v="0"/>
    <x v="0"/>
    <x v="0"/>
    <x v="1"/>
    <x v="0"/>
    <x v="0"/>
    <x v="0"/>
    <x v="1"/>
    <s v="2024-03-21"/>
    <x v="0"/>
    <n v="5861"/>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3-2024"/>
  </r>
  <r>
    <x v="0"/>
    <n v="0"/>
    <n v="0"/>
    <n v="0"/>
    <n v="20663"/>
    <x v="5664"/>
    <x v="0"/>
    <x v="0"/>
    <x v="0"/>
    <s v="03.16.15"/>
    <x v="0"/>
    <x v="0"/>
    <x v="0"/>
    <s v="Direção Financeira"/>
    <s v="03.16.15"/>
    <s v="Direção Financeira"/>
    <s v="03.16.15"/>
    <x v="50"/>
    <x v="0"/>
    <x v="2"/>
    <x v="11"/>
    <x v="0"/>
    <x v="0"/>
    <x v="0"/>
    <x v="0"/>
    <x v="2"/>
    <s v="2024-02-19"/>
    <x v="0"/>
    <n v="20663"/>
    <x v="0"/>
    <m/>
    <x v="0"/>
    <m/>
    <x v="76"/>
    <n v="100394431"/>
    <x v="0"/>
    <x v="0"/>
    <s v="Direção Financeira"/>
    <s v="ORI"/>
    <x v="0"/>
    <m/>
    <x v="0"/>
    <x v="0"/>
    <x v="0"/>
    <x v="0"/>
    <x v="0"/>
    <x v="0"/>
    <x v="0"/>
    <x v="0"/>
    <x v="0"/>
    <x v="0"/>
    <x v="0"/>
    <s v="Direção Financeira"/>
    <x v="0"/>
    <x v="0"/>
    <x v="0"/>
    <x v="0"/>
    <x v="0"/>
    <x v="0"/>
    <x v="0"/>
    <x v="0"/>
    <x v="0"/>
    <x v="0"/>
    <x v="0"/>
    <x v="0"/>
    <s v="Pagamento de seguros da viatura Toyata Dina 280 ST-27-RU, conforme fatura em anexo."/>
  </r>
  <r>
    <x v="0"/>
    <n v="0"/>
    <n v="0"/>
    <n v="0"/>
    <n v="7110"/>
    <x v="5663"/>
    <x v="0"/>
    <x v="0"/>
    <x v="0"/>
    <s v="03.16.21"/>
    <x v="56"/>
    <x v="0"/>
    <x v="0"/>
    <s v="Dir. Turismo, Investimento e Emprendedorismo"/>
    <s v="03.16.21"/>
    <s v="Dir. Turismo, Investimento e Emprendedorismo"/>
    <s v="03.16.21"/>
    <x v="31"/>
    <x v="0"/>
    <x v="0"/>
    <x v="1"/>
    <x v="0"/>
    <x v="0"/>
    <x v="0"/>
    <x v="0"/>
    <x v="1"/>
    <s v="2024-03-21"/>
    <x v="0"/>
    <n v="7110"/>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3-2024"/>
  </r>
  <r>
    <x v="0"/>
    <n v="0"/>
    <n v="0"/>
    <n v="0"/>
    <n v="75739"/>
    <x v="5663"/>
    <x v="0"/>
    <x v="0"/>
    <x v="0"/>
    <s v="03.16.21"/>
    <x v="56"/>
    <x v="0"/>
    <x v="0"/>
    <s v="Dir. Turismo, Investimento e Emprendedorismo"/>
    <s v="03.16.21"/>
    <s v="Dir. Turismo, Investimento e Emprendedorismo"/>
    <s v="03.16.21"/>
    <x v="49"/>
    <x v="0"/>
    <x v="0"/>
    <x v="0"/>
    <x v="1"/>
    <x v="0"/>
    <x v="0"/>
    <x v="0"/>
    <x v="1"/>
    <s v="2024-03-21"/>
    <x v="0"/>
    <n v="75739"/>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3-2024"/>
  </r>
  <r>
    <x v="0"/>
    <n v="0"/>
    <n v="0"/>
    <n v="0"/>
    <n v="8593"/>
    <x v="5665"/>
    <x v="0"/>
    <x v="0"/>
    <x v="0"/>
    <s v="03.16.10"/>
    <x v="39"/>
    <x v="0"/>
    <x v="0"/>
    <s v="Delegações Municipais "/>
    <s v="03.16.10"/>
    <s v="Delegações Municipais "/>
    <s v="03.16.10"/>
    <x v="30"/>
    <x v="0"/>
    <x v="0"/>
    <x v="0"/>
    <x v="1"/>
    <x v="0"/>
    <x v="0"/>
    <x v="0"/>
    <x v="1"/>
    <s v="2024-03-21"/>
    <x v="0"/>
    <n v="8593"/>
    <x v="0"/>
    <m/>
    <x v="0"/>
    <m/>
    <x v="2"/>
    <n v="100474696"/>
    <x v="0"/>
    <x v="1"/>
    <s v="Delegações Municipais "/>
    <s v="ORI"/>
    <x v="0"/>
    <m/>
    <x v="0"/>
    <x v="0"/>
    <x v="0"/>
    <x v="0"/>
    <x v="0"/>
    <x v="0"/>
    <x v="0"/>
    <x v="0"/>
    <x v="0"/>
    <x v="0"/>
    <x v="0"/>
    <s v="Delegações Municipais "/>
    <x v="0"/>
    <x v="0"/>
    <x v="0"/>
    <x v="0"/>
    <x v="0"/>
    <x v="0"/>
    <x v="0"/>
    <x v="0"/>
    <x v="0"/>
    <x v="0"/>
    <x v="1"/>
    <x v="0"/>
    <s v="Pagamento de salário referente a 03-2024"/>
  </r>
  <r>
    <x v="0"/>
    <n v="0"/>
    <n v="0"/>
    <n v="0"/>
    <n v="115230"/>
    <x v="5665"/>
    <x v="0"/>
    <x v="0"/>
    <x v="0"/>
    <s v="03.16.10"/>
    <x v="39"/>
    <x v="0"/>
    <x v="0"/>
    <s v="Delegações Municipais "/>
    <s v="03.16.10"/>
    <s v="Delegações Municipais "/>
    <s v="03.16.10"/>
    <x v="30"/>
    <x v="0"/>
    <x v="0"/>
    <x v="0"/>
    <x v="1"/>
    <x v="0"/>
    <x v="0"/>
    <x v="0"/>
    <x v="1"/>
    <s v="2024-03-21"/>
    <x v="0"/>
    <n v="115230"/>
    <x v="0"/>
    <m/>
    <x v="0"/>
    <m/>
    <x v="9"/>
    <n v="100474693"/>
    <x v="0"/>
    <x v="0"/>
    <s v="Delegações Municipais "/>
    <s v="ORI"/>
    <x v="0"/>
    <m/>
    <x v="0"/>
    <x v="0"/>
    <x v="0"/>
    <x v="0"/>
    <x v="0"/>
    <x v="0"/>
    <x v="0"/>
    <x v="0"/>
    <x v="0"/>
    <x v="0"/>
    <x v="0"/>
    <s v="Delegações Municipais "/>
    <x v="0"/>
    <x v="0"/>
    <x v="0"/>
    <x v="0"/>
    <x v="0"/>
    <x v="0"/>
    <x v="0"/>
    <x v="0"/>
    <x v="0"/>
    <x v="0"/>
    <x v="0"/>
    <x v="0"/>
    <s v="Pagamento de salário referente a 03-2024"/>
  </r>
  <r>
    <x v="0"/>
    <n v="0"/>
    <n v="0"/>
    <n v="0"/>
    <n v="860"/>
    <x v="5666"/>
    <x v="0"/>
    <x v="0"/>
    <x v="0"/>
    <s v="03.16.02"/>
    <x v="3"/>
    <x v="0"/>
    <x v="0"/>
    <s v="Gabinete do Presidente"/>
    <s v="03.16.02"/>
    <s v="Gabinete do Presidente"/>
    <s v="03.16.02"/>
    <x v="31"/>
    <x v="0"/>
    <x v="0"/>
    <x v="1"/>
    <x v="0"/>
    <x v="0"/>
    <x v="0"/>
    <x v="0"/>
    <x v="1"/>
    <s v="2024-03-21"/>
    <x v="0"/>
    <n v="860"/>
    <x v="0"/>
    <m/>
    <x v="0"/>
    <m/>
    <x v="2"/>
    <n v="100474696"/>
    <x v="0"/>
    <x v="1"/>
    <s v="Gabinete do Presidente"/>
    <s v="ORI"/>
    <x v="0"/>
    <m/>
    <x v="0"/>
    <x v="0"/>
    <x v="0"/>
    <x v="0"/>
    <x v="0"/>
    <x v="0"/>
    <x v="0"/>
    <x v="0"/>
    <x v="0"/>
    <x v="0"/>
    <x v="0"/>
    <s v="Gabinete do Presidente"/>
    <x v="0"/>
    <x v="0"/>
    <x v="0"/>
    <x v="0"/>
    <x v="0"/>
    <x v="0"/>
    <x v="0"/>
    <x v="0"/>
    <x v="0"/>
    <x v="0"/>
    <x v="1"/>
    <x v="0"/>
    <s v="Pagamento de salário referente a 03-2024"/>
  </r>
  <r>
    <x v="0"/>
    <n v="0"/>
    <n v="0"/>
    <n v="0"/>
    <n v="1290"/>
    <x v="5666"/>
    <x v="0"/>
    <x v="0"/>
    <x v="0"/>
    <s v="03.16.02"/>
    <x v="3"/>
    <x v="0"/>
    <x v="0"/>
    <s v="Gabinete do Presidente"/>
    <s v="03.16.02"/>
    <s v="Gabinete do Presidente"/>
    <s v="03.16.02"/>
    <x v="59"/>
    <x v="0"/>
    <x v="0"/>
    <x v="0"/>
    <x v="0"/>
    <x v="0"/>
    <x v="0"/>
    <x v="0"/>
    <x v="1"/>
    <s v="2024-03-21"/>
    <x v="0"/>
    <n v="1290"/>
    <x v="0"/>
    <m/>
    <x v="0"/>
    <m/>
    <x v="2"/>
    <n v="100474696"/>
    <x v="0"/>
    <x v="1"/>
    <s v="Gabinete do Presidente"/>
    <s v="ORI"/>
    <x v="0"/>
    <m/>
    <x v="0"/>
    <x v="0"/>
    <x v="0"/>
    <x v="0"/>
    <x v="0"/>
    <x v="0"/>
    <x v="0"/>
    <x v="0"/>
    <x v="0"/>
    <x v="0"/>
    <x v="0"/>
    <s v="Gabinete do Presidente"/>
    <x v="0"/>
    <x v="0"/>
    <x v="0"/>
    <x v="0"/>
    <x v="0"/>
    <x v="0"/>
    <x v="0"/>
    <x v="0"/>
    <x v="0"/>
    <x v="0"/>
    <x v="1"/>
    <x v="0"/>
    <s v="Pagamento de salário referente a 03-2024"/>
  </r>
  <r>
    <x v="0"/>
    <n v="0"/>
    <n v="0"/>
    <n v="0"/>
    <n v="4429"/>
    <x v="5666"/>
    <x v="0"/>
    <x v="0"/>
    <x v="0"/>
    <s v="03.16.02"/>
    <x v="3"/>
    <x v="0"/>
    <x v="0"/>
    <s v="Gabinete do Presidente"/>
    <s v="03.16.02"/>
    <s v="Gabinete do Presidente"/>
    <s v="03.16.02"/>
    <x v="28"/>
    <x v="0"/>
    <x v="0"/>
    <x v="0"/>
    <x v="0"/>
    <x v="0"/>
    <x v="0"/>
    <x v="0"/>
    <x v="1"/>
    <s v="2024-03-21"/>
    <x v="0"/>
    <n v="4429"/>
    <x v="0"/>
    <m/>
    <x v="0"/>
    <m/>
    <x v="2"/>
    <n v="100474696"/>
    <x v="0"/>
    <x v="1"/>
    <s v="Gabinete do Presidente"/>
    <s v="ORI"/>
    <x v="0"/>
    <m/>
    <x v="0"/>
    <x v="0"/>
    <x v="0"/>
    <x v="0"/>
    <x v="0"/>
    <x v="0"/>
    <x v="0"/>
    <x v="0"/>
    <x v="0"/>
    <x v="0"/>
    <x v="0"/>
    <s v="Gabinete do Presidente"/>
    <x v="0"/>
    <x v="0"/>
    <x v="0"/>
    <x v="0"/>
    <x v="0"/>
    <x v="0"/>
    <x v="0"/>
    <x v="0"/>
    <x v="0"/>
    <x v="0"/>
    <x v="1"/>
    <x v="0"/>
    <s v="Pagamento de salário referente a 03-2024"/>
  </r>
  <r>
    <x v="0"/>
    <n v="0"/>
    <n v="0"/>
    <n v="0"/>
    <n v="14823"/>
    <x v="5666"/>
    <x v="0"/>
    <x v="0"/>
    <x v="0"/>
    <s v="03.16.02"/>
    <x v="3"/>
    <x v="0"/>
    <x v="0"/>
    <s v="Gabinete do Presidente"/>
    <s v="03.16.02"/>
    <s v="Gabinete do Presidente"/>
    <s v="03.16.02"/>
    <x v="49"/>
    <x v="0"/>
    <x v="0"/>
    <x v="0"/>
    <x v="1"/>
    <x v="0"/>
    <x v="0"/>
    <x v="0"/>
    <x v="1"/>
    <s v="2024-03-21"/>
    <x v="0"/>
    <n v="14823"/>
    <x v="0"/>
    <m/>
    <x v="0"/>
    <m/>
    <x v="2"/>
    <n v="100474696"/>
    <x v="0"/>
    <x v="1"/>
    <s v="Gabinete do Presidente"/>
    <s v="ORI"/>
    <x v="0"/>
    <m/>
    <x v="0"/>
    <x v="0"/>
    <x v="0"/>
    <x v="0"/>
    <x v="0"/>
    <x v="0"/>
    <x v="0"/>
    <x v="0"/>
    <x v="0"/>
    <x v="0"/>
    <x v="0"/>
    <s v="Gabinete do Presidente"/>
    <x v="0"/>
    <x v="0"/>
    <x v="0"/>
    <x v="0"/>
    <x v="0"/>
    <x v="0"/>
    <x v="0"/>
    <x v="0"/>
    <x v="0"/>
    <x v="0"/>
    <x v="1"/>
    <x v="0"/>
    <s v="Pagamento de salário referente a 03-2024"/>
  </r>
  <r>
    <x v="0"/>
    <n v="0"/>
    <n v="0"/>
    <n v="0"/>
    <n v="11733"/>
    <x v="5666"/>
    <x v="0"/>
    <x v="0"/>
    <x v="0"/>
    <s v="03.16.02"/>
    <x v="3"/>
    <x v="0"/>
    <x v="0"/>
    <s v="Gabinete do Presidente"/>
    <s v="03.16.02"/>
    <s v="Gabinete do Presidente"/>
    <s v="03.16.02"/>
    <x v="31"/>
    <x v="0"/>
    <x v="0"/>
    <x v="1"/>
    <x v="0"/>
    <x v="0"/>
    <x v="0"/>
    <x v="0"/>
    <x v="1"/>
    <s v="2024-03-21"/>
    <x v="0"/>
    <n v="11733"/>
    <x v="0"/>
    <m/>
    <x v="0"/>
    <m/>
    <x v="9"/>
    <n v="100474693"/>
    <x v="0"/>
    <x v="0"/>
    <s v="Gabinete do Presidente"/>
    <s v="ORI"/>
    <x v="0"/>
    <m/>
    <x v="0"/>
    <x v="0"/>
    <x v="0"/>
    <x v="0"/>
    <x v="0"/>
    <x v="0"/>
    <x v="0"/>
    <x v="0"/>
    <x v="0"/>
    <x v="0"/>
    <x v="0"/>
    <s v="Gabinete do Presidente"/>
    <x v="0"/>
    <x v="0"/>
    <x v="0"/>
    <x v="0"/>
    <x v="0"/>
    <x v="0"/>
    <x v="0"/>
    <x v="0"/>
    <x v="0"/>
    <x v="0"/>
    <x v="0"/>
    <x v="0"/>
    <s v="Pagamento de salário referente a 03-2024"/>
  </r>
  <r>
    <x v="0"/>
    <n v="0"/>
    <n v="0"/>
    <n v="0"/>
    <n v="17599"/>
    <x v="5666"/>
    <x v="0"/>
    <x v="0"/>
    <x v="0"/>
    <s v="03.16.02"/>
    <x v="3"/>
    <x v="0"/>
    <x v="0"/>
    <s v="Gabinete do Presidente"/>
    <s v="03.16.02"/>
    <s v="Gabinete do Presidente"/>
    <s v="03.16.02"/>
    <x v="59"/>
    <x v="0"/>
    <x v="0"/>
    <x v="0"/>
    <x v="0"/>
    <x v="0"/>
    <x v="0"/>
    <x v="0"/>
    <x v="1"/>
    <s v="2024-03-21"/>
    <x v="0"/>
    <n v="17599"/>
    <x v="0"/>
    <m/>
    <x v="0"/>
    <m/>
    <x v="9"/>
    <n v="100474693"/>
    <x v="0"/>
    <x v="0"/>
    <s v="Gabinete do Presidente"/>
    <s v="ORI"/>
    <x v="0"/>
    <m/>
    <x v="0"/>
    <x v="0"/>
    <x v="0"/>
    <x v="0"/>
    <x v="0"/>
    <x v="0"/>
    <x v="0"/>
    <x v="0"/>
    <x v="0"/>
    <x v="0"/>
    <x v="0"/>
    <s v="Gabinete do Presidente"/>
    <x v="0"/>
    <x v="0"/>
    <x v="0"/>
    <x v="0"/>
    <x v="0"/>
    <x v="0"/>
    <x v="0"/>
    <x v="0"/>
    <x v="0"/>
    <x v="0"/>
    <x v="0"/>
    <x v="0"/>
    <s v="Pagamento de salário referente a 03-2024"/>
  </r>
  <r>
    <x v="0"/>
    <n v="0"/>
    <n v="0"/>
    <n v="0"/>
    <n v="60382"/>
    <x v="5666"/>
    <x v="0"/>
    <x v="0"/>
    <x v="0"/>
    <s v="03.16.02"/>
    <x v="3"/>
    <x v="0"/>
    <x v="0"/>
    <s v="Gabinete do Presidente"/>
    <s v="03.16.02"/>
    <s v="Gabinete do Presidente"/>
    <s v="03.16.02"/>
    <x v="28"/>
    <x v="0"/>
    <x v="0"/>
    <x v="0"/>
    <x v="0"/>
    <x v="0"/>
    <x v="0"/>
    <x v="0"/>
    <x v="1"/>
    <s v="2024-03-21"/>
    <x v="0"/>
    <n v="60382"/>
    <x v="0"/>
    <m/>
    <x v="0"/>
    <m/>
    <x v="9"/>
    <n v="100474693"/>
    <x v="0"/>
    <x v="0"/>
    <s v="Gabinete do Presidente"/>
    <s v="ORI"/>
    <x v="0"/>
    <m/>
    <x v="0"/>
    <x v="0"/>
    <x v="0"/>
    <x v="0"/>
    <x v="0"/>
    <x v="0"/>
    <x v="0"/>
    <x v="0"/>
    <x v="0"/>
    <x v="0"/>
    <x v="0"/>
    <s v="Gabinete do Presidente"/>
    <x v="0"/>
    <x v="0"/>
    <x v="0"/>
    <x v="0"/>
    <x v="0"/>
    <x v="0"/>
    <x v="0"/>
    <x v="0"/>
    <x v="0"/>
    <x v="0"/>
    <x v="0"/>
    <x v="0"/>
    <s v="Pagamento de salário referente a 03-2024"/>
  </r>
  <r>
    <x v="0"/>
    <n v="0"/>
    <n v="0"/>
    <n v="0"/>
    <n v="202016"/>
    <x v="5666"/>
    <x v="0"/>
    <x v="0"/>
    <x v="0"/>
    <s v="03.16.02"/>
    <x v="3"/>
    <x v="0"/>
    <x v="0"/>
    <s v="Gabinete do Presidente"/>
    <s v="03.16.02"/>
    <s v="Gabinete do Presidente"/>
    <s v="03.16.02"/>
    <x v="49"/>
    <x v="0"/>
    <x v="0"/>
    <x v="0"/>
    <x v="1"/>
    <x v="0"/>
    <x v="0"/>
    <x v="0"/>
    <x v="1"/>
    <s v="2024-03-21"/>
    <x v="0"/>
    <n v="202016"/>
    <x v="0"/>
    <m/>
    <x v="0"/>
    <m/>
    <x v="9"/>
    <n v="100474693"/>
    <x v="0"/>
    <x v="0"/>
    <s v="Gabinete do Presidente"/>
    <s v="ORI"/>
    <x v="0"/>
    <m/>
    <x v="0"/>
    <x v="0"/>
    <x v="0"/>
    <x v="0"/>
    <x v="0"/>
    <x v="0"/>
    <x v="0"/>
    <x v="0"/>
    <x v="0"/>
    <x v="0"/>
    <x v="0"/>
    <s v="Gabinete do Presidente"/>
    <x v="0"/>
    <x v="0"/>
    <x v="0"/>
    <x v="0"/>
    <x v="0"/>
    <x v="0"/>
    <x v="0"/>
    <x v="0"/>
    <x v="0"/>
    <x v="0"/>
    <x v="0"/>
    <x v="0"/>
    <s v="Pagamento de salário referente a 03-2024"/>
  </r>
  <r>
    <x v="0"/>
    <n v="0"/>
    <n v="0"/>
    <n v="0"/>
    <n v="158"/>
    <x v="5667"/>
    <x v="0"/>
    <x v="0"/>
    <x v="0"/>
    <s v="03.16.01"/>
    <x v="38"/>
    <x v="0"/>
    <x v="0"/>
    <s v="Assembleia Municipal"/>
    <s v="03.16.01"/>
    <s v="Assembleia Municipal"/>
    <s v="03.16.01"/>
    <x v="31"/>
    <x v="0"/>
    <x v="0"/>
    <x v="1"/>
    <x v="0"/>
    <x v="0"/>
    <x v="0"/>
    <x v="0"/>
    <x v="1"/>
    <s v="2024-03-21"/>
    <x v="0"/>
    <n v="158"/>
    <x v="0"/>
    <m/>
    <x v="0"/>
    <m/>
    <x v="2"/>
    <n v="100474696"/>
    <x v="0"/>
    <x v="1"/>
    <s v="Assembleia Municipal"/>
    <s v="ORI"/>
    <x v="0"/>
    <s v="AM"/>
    <x v="0"/>
    <x v="0"/>
    <x v="0"/>
    <x v="0"/>
    <x v="0"/>
    <x v="0"/>
    <x v="0"/>
    <x v="0"/>
    <x v="0"/>
    <x v="0"/>
    <x v="0"/>
    <s v="Assembleia Municipal"/>
    <x v="0"/>
    <x v="0"/>
    <x v="0"/>
    <x v="0"/>
    <x v="0"/>
    <x v="0"/>
    <x v="0"/>
    <x v="0"/>
    <x v="0"/>
    <x v="0"/>
    <x v="1"/>
    <x v="0"/>
    <s v="Pagamento de salário referente a 03-2024"/>
  </r>
  <r>
    <x v="0"/>
    <n v="0"/>
    <n v="0"/>
    <n v="0"/>
    <n v="4999"/>
    <x v="5667"/>
    <x v="0"/>
    <x v="0"/>
    <x v="0"/>
    <s v="03.16.01"/>
    <x v="38"/>
    <x v="0"/>
    <x v="0"/>
    <s v="Assembleia Municipal"/>
    <s v="03.16.01"/>
    <s v="Assembleia Municipal"/>
    <s v="03.16.01"/>
    <x v="49"/>
    <x v="0"/>
    <x v="0"/>
    <x v="0"/>
    <x v="1"/>
    <x v="0"/>
    <x v="0"/>
    <x v="0"/>
    <x v="1"/>
    <s v="2024-03-21"/>
    <x v="0"/>
    <n v="4999"/>
    <x v="0"/>
    <m/>
    <x v="0"/>
    <m/>
    <x v="2"/>
    <n v="100474696"/>
    <x v="0"/>
    <x v="1"/>
    <s v="Assembleia Municipal"/>
    <s v="ORI"/>
    <x v="0"/>
    <s v="AM"/>
    <x v="0"/>
    <x v="0"/>
    <x v="0"/>
    <x v="0"/>
    <x v="0"/>
    <x v="0"/>
    <x v="0"/>
    <x v="0"/>
    <x v="0"/>
    <x v="0"/>
    <x v="0"/>
    <s v="Assembleia Municipal"/>
    <x v="0"/>
    <x v="0"/>
    <x v="0"/>
    <x v="0"/>
    <x v="0"/>
    <x v="0"/>
    <x v="0"/>
    <x v="0"/>
    <x v="0"/>
    <x v="0"/>
    <x v="1"/>
    <x v="0"/>
    <s v="Pagamento de salário referente a 03-2024"/>
  </r>
  <r>
    <x v="0"/>
    <n v="0"/>
    <n v="0"/>
    <n v="0"/>
    <n v="24"/>
    <x v="5667"/>
    <x v="0"/>
    <x v="0"/>
    <x v="0"/>
    <s v="03.16.01"/>
    <x v="38"/>
    <x v="0"/>
    <x v="0"/>
    <s v="Assembleia Municipal"/>
    <s v="03.16.01"/>
    <s v="Assembleia Municipal"/>
    <s v="03.16.01"/>
    <x v="31"/>
    <x v="0"/>
    <x v="0"/>
    <x v="1"/>
    <x v="0"/>
    <x v="0"/>
    <x v="0"/>
    <x v="0"/>
    <x v="1"/>
    <s v="2024-03-21"/>
    <x v="0"/>
    <n v="24"/>
    <x v="0"/>
    <m/>
    <x v="0"/>
    <m/>
    <x v="54"/>
    <n v="100477977"/>
    <x v="0"/>
    <x v="8"/>
    <s v="Assembleia Municipal"/>
    <s v="ORI"/>
    <x v="0"/>
    <s v="AM"/>
    <x v="0"/>
    <x v="0"/>
    <x v="0"/>
    <x v="0"/>
    <x v="0"/>
    <x v="0"/>
    <x v="0"/>
    <x v="0"/>
    <x v="0"/>
    <x v="0"/>
    <x v="0"/>
    <s v="Assembleia Municipal"/>
    <x v="0"/>
    <x v="0"/>
    <x v="0"/>
    <x v="0"/>
    <x v="0"/>
    <x v="0"/>
    <x v="0"/>
    <x v="0"/>
    <x v="0"/>
    <x v="0"/>
    <x v="8"/>
    <x v="0"/>
    <s v="Pagamento de salário referente a 03-2024"/>
  </r>
  <r>
    <x v="0"/>
    <n v="0"/>
    <n v="0"/>
    <n v="0"/>
    <n v="776"/>
    <x v="5667"/>
    <x v="0"/>
    <x v="0"/>
    <x v="0"/>
    <s v="03.16.01"/>
    <x v="38"/>
    <x v="0"/>
    <x v="0"/>
    <s v="Assembleia Municipal"/>
    <s v="03.16.01"/>
    <s v="Assembleia Municipal"/>
    <s v="03.16.01"/>
    <x v="49"/>
    <x v="0"/>
    <x v="0"/>
    <x v="0"/>
    <x v="1"/>
    <x v="0"/>
    <x v="0"/>
    <x v="0"/>
    <x v="1"/>
    <s v="2024-03-21"/>
    <x v="0"/>
    <n v="776"/>
    <x v="0"/>
    <m/>
    <x v="0"/>
    <m/>
    <x v="54"/>
    <n v="100477977"/>
    <x v="0"/>
    <x v="8"/>
    <s v="Assembleia Municipal"/>
    <s v="ORI"/>
    <x v="0"/>
    <s v="AM"/>
    <x v="0"/>
    <x v="0"/>
    <x v="0"/>
    <x v="0"/>
    <x v="0"/>
    <x v="0"/>
    <x v="0"/>
    <x v="0"/>
    <x v="0"/>
    <x v="0"/>
    <x v="0"/>
    <s v="Assembleia Municipal"/>
    <x v="0"/>
    <x v="0"/>
    <x v="0"/>
    <x v="0"/>
    <x v="0"/>
    <x v="0"/>
    <x v="0"/>
    <x v="0"/>
    <x v="0"/>
    <x v="0"/>
    <x v="8"/>
    <x v="0"/>
    <s v="Pagamento de salário referente a 03-2024"/>
  </r>
  <r>
    <x v="0"/>
    <n v="0"/>
    <n v="0"/>
    <n v="0"/>
    <n v="3218"/>
    <x v="5667"/>
    <x v="0"/>
    <x v="0"/>
    <x v="0"/>
    <s v="03.16.01"/>
    <x v="38"/>
    <x v="0"/>
    <x v="0"/>
    <s v="Assembleia Municipal"/>
    <s v="03.16.01"/>
    <s v="Assembleia Municipal"/>
    <s v="03.16.01"/>
    <x v="31"/>
    <x v="0"/>
    <x v="0"/>
    <x v="1"/>
    <x v="0"/>
    <x v="0"/>
    <x v="0"/>
    <x v="0"/>
    <x v="1"/>
    <s v="2024-03-21"/>
    <x v="0"/>
    <n v="3218"/>
    <x v="0"/>
    <m/>
    <x v="0"/>
    <m/>
    <x v="9"/>
    <n v="100474693"/>
    <x v="0"/>
    <x v="0"/>
    <s v="Assembleia Municipal"/>
    <s v="ORI"/>
    <x v="0"/>
    <s v="AM"/>
    <x v="0"/>
    <x v="0"/>
    <x v="0"/>
    <x v="0"/>
    <x v="0"/>
    <x v="0"/>
    <x v="0"/>
    <x v="0"/>
    <x v="0"/>
    <x v="0"/>
    <x v="0"/>
    <s v="Assembleia Municipal"/>
    <x v="0"/>
    <x v="0"/>
    <x v="0"/>
    <x v="0"/>
    <x v="0"/>
    <x v="0"/>
    <x v="0"/>
    <x v="0"/>
    <x v="0"/>
    <x v="0"/>
    <x v="0"/>
    <x v="0"/>
    <s v="Pagamento de salário referente a 03-2024"/>
  </r>
  <r>
    <x v="0"/>
    <n v="0"/>
    <n v="0"/>
    <n v="0"/>
    <n v="101665"/>
    <x v="5667"/>
    <x v="0"/>
    <x v="0"/>
    <x v="0"/>
    <s v="03.16.01"/>
    <x v="38"/>
    <x v="0"/>
    <x v="0"/>
    <s v="Assembleia Municipal"/>
    <s v="03.16.01"/>
    <s v="Assembleia Municipal"/>
    <s v="03.16.01"/>
    <x v="49"/>
    <x v="0"/>
    <x v="0"/>
    <x v="0"/>
    <x v="1"/>
    <x v="0"/>
    <x v="0"/>
    <x v="0"/>
    <x v="1"/>
    <s v="2024-03-21"/>
    <x v="0"/>
    <n v="101665"/>
    <x v="0"/>
    <m/>
    <x v="0"/>
    <m/>
    <x v="9"/>
    <n v="100474693"/>
    <x v="0"/>
    <x v="0"/>
    <s v="Assembleia Municipal"/>
    <s v="ORI"/>
    <x v="0"/>
    <s v="AM"/>
    <x v="0"/>
    <x v="0"/>
    <x v="0"/>
    <x v="0"/>
    <x v="0"/>
    <x v="0"/>
    <x v="0"/>
    <x v="0"/>
    <x v="0"/>
    <x v="0"/>
    <x v="0"/>
    <s v="Assembleia Municipal"/>
    <x v="0"/>
    <x v="0"/>
    <x v="0"/>
    <x v="0"/>
    <x v="0"/>
    <x v="0"/>
    <x v="0"/>
    <x v="0"/>
    <x v="0"/>
    <x v="0"/>
    <x v="0"/>
    <x v="0"/>
    <s v="Pagamento de salário referente a 03-2024"/>
  </r>
  <r>
    <x v="0"/>
    <n v="0"/>
    <n v="0"/>
    <n v="0"/>
    <n v="15929"/>
    <x v="5668"/>
    <x v="0"/>
    <x v="0"/>
    <x v="0"/>
    <s v="03.16.32"/>
    <x v="29"/>
    <x v="0"/>
    <x v="0"/>
    <s v="Gabinete de Comunicação e Imagem"/>
    <s v="03.16.32"/>
    <s v="Gabinete de Comunicação e Imagem"/>
    <s v="03.16.32"/>
    <x v="30"/>
    <x v="0"/>
    <x v="0"/>
    <x v="0"/>
    <x v="1"/>
    <x v="0"/>
    <x v="0"/>
    <x v="0"/>
    <x v="1"/>
    <s v="2024-03-21"/>
    <x v="0"/>
    <n v="15929"/>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03-2024"/>
  </r>
  <r>
    <x v="0"/>
    <n v="0"/>
    <n v="0"/>
    <n v="0"/>
    <n v="145680"/>
    <x v="5668"/>
    <x v="0"/>
    <x v="0"/>
    <x v="0"/>
    <s v="03.16.32"/>
    <x v="29"/>
    <x v="0"/>
    <x v="0"/>
    <s v="Gabinete de Comunicação e Imagem"/>
    <s v="03.16.32"/>
    <s v="Gabinete de Comunicação e Imagem"/>
    <s v="03.16.32"/>
    <x v="30"/>
    <x v="0"/>
    <x v="0"/>
    <x v="0"/>
    <x v="1"/>
    <x v="0"/>
    <x v="0"/>
    <x v="0"/>
    <x v="1"/>
    <s v="2024-03-21"/>
    <x v="0"/>
    <n v="145680"/>
    <x v="0"/>
    <m/>
    <x v="0"/>
    <m/>
    <x v="9"/>
    <n v="100474693"/>
    <x v="0"/>
    <x v="0"/>
    <s v="Gabinete de Comunicação e Imagem"/>
    <s v="ORI"/>
    <x v="0"/>
    <s v="GCI"/>
    <x v="0"/>
    <x v="0"/>
    <x v="0"/>
    <x v="0"/>
    <x v="0"/>
    <x v="0"/>
    <x v="0"/>
    <x v="0"/>
    <x v="0"/>
    <x v="0"/>
    <x v="0"/>
    <s v="Gabinete de Comunicação e Imagem"/>
    <x v="0"/>
    <x v="0"/>
    <x v="0"/>
    <x v="0"/>
    <x v="0"/>
    <x v="0"/>
    <x v="0"/>
    <x v="0"/>
    <x v="0"/>
    <x v="0"/>
    <x v="0"/>
    <x v="0"/>
    <s v="Pagamento de salário referente a 03-2024"/>
  </r>
  <r>
    <x v="0"/>
    <n v="0"/>
    <n v="0"/>
    <n v="0"/>
    <n v="10834"/>
    <x v="5669"/>
    <x v="0"/>
    <x v="0"/>
    <x v="0"/>
    <s v="03.16.30"/>
    <x v="37"/>
    <x v="0"/>
    <x v="0"/>
    <s v="Gabinete de Relações Externas"/>
    <s v="03.16.30"/>
    <s v="Gabinete de Relações Externas"/>
    <s v="03.16.30"/>
    <x v="30"/>
    <x v="0"/>
    <x v="0"/>
    <x v="0"/>
    <x v="1"/>
    <x v="0"/>
    <x v="0"/>
    <x v="0"/>
    <x v="1"/>
    <s v="2024-03-21"/>
    <x v="0"/>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03-2024"/>
  </r>
  <r>
    <x v="0"/>
    <n v="0"/>
    <n v="0"/>
    <n v="0"/>
    <n v="83615"/>
    <x v="5669"/>
    <x v="0"/>
    <x v="0"/>
    <x v="0"/>
    <s v="03.16.30"/>
    <x v="37"/>
    <x v="0"/>
    <x v="0"/>
    <s v="Gabinete de Relações Externas"/>
    <s v="03.16.30"/>
    <s v="Gabinete de Relações Externas"/>
    <s v="03.16.30"/>
    <x v="30"/>
    <x v="0"/>
    <x v="0"/>
    <x v="0"/>
    <x v="1"/>
    <x v="0"/>
    <x v="0"/>
    <x v="0"/>
    <x v="1"/>
    <s v="2024-03-21"/>
    <x v="0"/>
    <n v="83615"/>
    <x v="0"/>
    <m/>
    <x v="0"/>
    <m/>
    <x v="9"/>
    <n v="100474693"/>
    <x v="0"/>
    <x v="0"/>
    <s v="Gabinete de Relações Externas"/>
    <s v="ORI"/>
    <x v="0"/>
    <s v="GRE"/>
    <x v="0"/>
    <x v="0"/>
    <x v="0"/>
    <x v="0"/>
    <x v="0"/>
    <x v="0"/>
    <x v="0"/>
    <x v="0"/>
    <x v="0"/>
    <x v="0"/>
    <x v="0"/>
    <s v="Gabinete de Relações Externas"/>
    <x v="0"/>
    <x v="0"/>
    <x v="0"/>
    <x v="0"/>
    <x v="0"/>
    <x v="0"/>
    <x v="0"/>
    <x v="0"/>
    <x v="0"/>
    <x v="0"/>
    <x v="0"/>
    <x v="0"/>
    <s v="Pagamento de salário referente a 03-2024"/>
  </r>
  <r>
    <x v="0"/>
    <n v="0"/>
    <n v="0"/>
    <n v="0"/>
    <n v="5095"/>
    <x v="5670"/>
    <x v="0"/>
    <x v="0"/>
    <x v="0"/>
    <s v="03.16.28"/>
    <x v="36"/>
    <x v="0"/>
    <x v="0"/>
    <s v="Gabinete da Auditoria Interna"/>
    <s v="03.16.28"/>
    <s v="Gabinete da Auditoria Interna"/>
    <s v="03.16.28"/>
    <x v="30"/>
    <x v="0"/>
    <x v="0"/>
    <x v="0"/>
    <x v="1"/>
    <x v="0"/>
    <x v="0"/>
    <x v="0"/>
    <x v="1"/>
    <s v="2024-03-21"/>
    <x v="0"/>
    <n v="5095"/>
    <x v="0"/>
    <m/>
    <x v="0"/>
    <m/>
    <x v="2"/>
    <n v="100474696"/>
    <x v="0"/>
    <x v="1"/>
    <s v="Gabinete da Auditoria Interna"/>
    <s v="ORI"/>
    <x v="0"/>
    <s v="GAI"/>
    <x v="0"/>
    <x v="0"/>
    <x v="0"/>
    <x v="0"/>
    <x v="0"/>
    <x v="0"/>
    <x v="0"/>
    <x v="0"/>
    <x v="0"/>
    <x v="0"/>
    <x v="0"/>
    <s v="Gabinete da Auditoria Interna"/>
    <x v="0"/>
    <x v="0"/>
    <x v="0"/>
    <x v="0"/>
    <x v="0"/>
    <x v="0"/>
    <x v="0"/>
    <x v="0"/>
    <x v="0"/>
    <x v="0"/>
    <x v="1"/>
    <x v="0"/>
    <s v="Pagamento de salário referente a 03-2024"/>
  </r>
  <r>
    <x v="0"/>
    <n v="0"/>
    <n v="0"/>
    <n v="0"/>
    <n v="62065"/>
    <x v="5670"/>
    <x v="0"/>
    <x v="0"/>
    <x v="0"/>
    <s v="03.16.28"/>
    <x v="36"/>
    <x v="0"/>
    <x v="0"/>
    <s v="Gabinete da Auditoria Interna"/>
    <s v="03.16.28"/>
    <s v="Gabinete da Auditoria Interna"/>
    <s v="03.16.28"/>
    <x v="30"/>
    <x v="0"/>
    <x v="0"/>
    <x v="0"/>
    <x v="1"/>
    <x v="0"/>
    <x v="0"/>
    <x v="0"/>
    <x v="1"/>
    <s v="2024-03-21"/>
    <x v="0"/>
    <n v="62065"/>
    <x v="0"/>
    <m/>
    <x v="0"/>
    <m/>
    <x v="9"/>
    <n v="100474693"/>
    <x v="0"/>
    <x v="0"/>
    <s v="Gabinete da Auditoria Interna"/>
    <s v="ORI"/>
    <x v="0"/>
    <s v="GAI"/>
    <x v="0"/>
    <x v="0"/>
    <x v="0"/>
    <x v="0"/>
    <x v="0"/>
    <x v="0"/>
    <x v="0"/>
    <x v="0"/>
    <x v="0"/>
    <x v="0"/>
    <x v="0"/>
    <s v="Gabinete da Auditoria Interna"/>
    <x v="0"/>
    <x v="0"/>
    <x v="0"/>
    <x v="0"/>
    <x v="0"/>
    <x v="0"/>
    <x v="0"/>
    <x v="0"/>
    <x v="0"/>
    <x v="0"/>
    <x v="0"/>
    <x v="0"/>
    <s v="Pagamento de salário referente a 03-2024"/>
  </r>
  <r>
    <x v="0"/>
    <n v="0"/>
    <n v="0"/>
    <n v="0"/>
    <n v="10834"/>
    <x v="5671"/>
    <x v="0"/>
    <x v="0"/>
    <x v="0"/>
    <s v="03.16.20"/>
    <x v="55"/>
    <x v="0"/>
    <x v="0"/>
    <s v="Dir. do Comércio, Indústria, Transporte Feiras e Pesca"/>
    <s v="03.16.20"/>
    <s v="Dir. do Comércio, Indústria, Transporte Feiras e Pesca"/>
    <s v="03.16.20"/>
    <x v="48"/>
    <x v="0"/>
    <x v="0"/>
    <x v="0"/>
    <x v="1"/>
    <x v="0"/>
    <x v="0"/>
    <x v="0"/>
    <x v="1"/>
    <s v="2024-03-21"/>
    <x v="0"/>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03-2024"/>
  </r>
  <r>
    <x v="0"/>
    <n v="0"/>
    <n v="0"/>
    <n v="0"/>
    <n v="83615"/>
    <x v="5671"/>
    <x v="0"/>
    <x v="0"/>
    <x v="0"/>
    <s v="03.16.20"/>
    <x v="55"/>
    <x v="0"/>
    <x v="0"/>
    <s v="Dir. do Comércio, Indústria, Transporte Feiras e Pesca"/>
    <s v="03.16.20"/>
    <s v="Dir. do Comércio, Indústria, Transporte Feiras e Pesca"/>
    <s v="03.16.20"/>
    <x v="48"/>
    <x v="0"/>
    <x v="0"/>
    <x v="0"/>
    <x v="1"/>
    <x v="0"/>
    <x v="0"/>
    <x v="0"/>
    <x v="1"/>
    <s v="2024-03-21"/>
    <x v="0"/>
    <n v="83615"/>
    <x v="0"/>
    <m/>
    <x v="0"/>
    <m/>
    <x v="9"/>
    <n v="100474693"/>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03-2024"/>
  </r>
  <r>
    <x v="0"/>
    <n v="0"/>
    <n v="0"/>
    <n v="0"/>
    <n v="11100"/>
    <x v="5672"/>
    <x v="0"/>
    <x v="1"/>
    <x v="0"/>
    <s v="03.03.10"/>
    <x v="8"/>
    <x v="0"/>
    <x v="4"/>
    <s v="Receitas Da Câmara"/>
    <s v="03.03.10"/>
    <s v="Receitas Da Câmara"/>
    <s v="03.03.10"/>
    <x v="57"/>
    <x v="0"/>
    <x v="3"/>
    <x v="12"/>
    <x v="0"/>
    <x v="0"/>
    <x v="2"/>
    <x v="0"/>
    <x v="11"/>
    <s v="2024-12-27"/>
    <x v="3"/>
    <n v="11100"/>
    <x v="0"/>
    <m/>
    <x v="0"/>
    <m/>
    <x v="6"/>
    <n v="100474914"/>
    <x v="0"/>
    <x v="0"/>
    <s v="Receitas Da Câmara"/>
    <s v="EXT"/>
    <x v="0"/>
    <s v="RDC"/>
    <x v="0"/>
    <x v="0"/>
    <x v="0"/>
    <x v="0"/>
    <x v="0"/>
    <x v="0"/>
    <x v="0"/>
    <x v="0"/>
    <x v="0"/>
    <x v="0"/>
    <x v="0"/>
    <s v="Receitas Da Câmara"/>
    <x v="0"/>
    <x v="0"/>
    <x v="0"/>
    <x v="0"/>
    <x v="0"/>
    <x v="0"/>
    <x v="0"/>
    <x v="0"/>
    <x v="0"/>
    <x v="0"/>
    <x v="0"/>
    <x v="0"/>
    <s v="Reposição de valor, conforme anexo."/>
  </r>
  <r>
    <x v="1"/>
    <n v="0"/>
    <n v="0"/>
    <n v="0"/>
    <n v="2550"/>
    <x v="5673"/>
    <x v="0"/>
    <x v="0"/>
    <x v="0"/>
    <s v="01.27.06.72"/>
    <x v="32"/>
    <x v="1"/>
    <x v="1"/>
    <s v="Requalificação Urbana e habitação"/>
    <s v="01.27.06"/>
    <s v="Requalificação Urbana e habitação"/>
    <s v="01.27.06"/>
    <x v="1"/>
    <x v="0"/>
    <x v="0"/>
    <x v="0"/>
    <x v="0"/>
    <x v="1"/>
    <x v="1"/>
    <x v="0"/>
    <x v="3"/>
    <s v="2024-05-21"/>
    <x v="1"/>
    <n v="255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referente a serviço de pintura de 2(dois) gabinete no Paços do Concelho, conforme anexo."/>
  </r>
  <r>
    <x v="1"/>
    <n v="0"/>
    <n v="0"/>
    <n v="0"/>
    <n v="14450"/>
    <x v="5673"/>
    <x v="0"/>
    <x v="0"/>
    <x v="0"/>
    <s v="01.27.06.72"/>
    <x v="32"/>
    <x v="1"/>
    <x v="1"/>
    <s v="Requalificação Urbana e habitação"/>
    <s v="01.27.06"/>
    <s v="Requalificação Urbana e habitação"/>
    <s v="01.27.06"/>
    <x v="1"/>
    <x v="0"/>
    <x v="0"/>
    <x v="0"/>
    <x v="0"/>
    <x v="1"/>
    <x v="1"/>
    <x v="0"/>
    <x v="3"/>
    <s v="2024-05-21"/>
    <x v="1"/>
    <n v="14450"/>
    <x v="0"/>
    <m/>
    <x v="0"/>
    <m/>
    <x v="80"/>
    <n v="100479650"/>
    <x v="0"/>
    <x v="0"/>
    <s v="Manutenção e Reabilitação de Edificios Municipais"/>
    <s v="ORI"/>
    <x v="0"/>
    <m/>
    <x v="0"/>
    <x v="0"/>
    <x v="0"/>
    <x v="0"/>
    <x v="0"/>
    <x v="0"/>
    <x v="0"/>
    <x v="0"/>
    <x v="0"/>
    <x v="0"/>
    <x v="0"/>
    <s v="Manutenção e Reabilitação de Edificios Municipais"/>
    <x v="0"/>
    <x v="0"/>
    <x v="0"/>
    <x v="0"/>
    <x v="1"/>
    <x v="0"/>
    <x v="0"/>
    <x v="0"/>
    <x v="0"/>
    <x v="0"/>
    <x v="0"/>
    <x v="0"/>
    <s v="Pagamento referente a serviço de pintura de 2(dois) gabinete no Paços do Concelho, conforme anexo."/>
  </r>
  <r>
    <x v="0"/>
    <n v="0"/>
    <n v="0"/>
    <n v="0"/>
    <n v="10834"/>
    <x v="5674"/>
    <x v="0"/>
    <x v="0"/>
    <x v="0"/>
    <s v="03.16.13"/>
    <x v="41"/>
    <x v="0"/>
    <x v="0"/>
    <s v="Unidade Gestão de Aquisições"/>
    <s v="03.16.13"/>
    <s v="Unidade Gestão de Aquisições"/>
    <s v="03.16.13"/>
    <x v="30"/>
    <x v="0"/>
    <x v="0"/>
    <x v="0"/>
    <x v="1"/>
    <x v="0"/>
    <x v="0"/>
    <x v="0"/>
    <x v="1"/>
    <s v="2024-03-21"/>
    <x v="0"/>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03-2024"/>
  </r>
  <r>
    <x v="0"/>
    <n v="0"/>
    <n v="0"/>
    <n v="0"/>
    <n v="83615"/>
    <x v="5674"/>
    <x v="0"/>
    <x v="0"/>
    <x v="0"/>
    <s v="03.16.13"/>
    <x v="41"/>
    <x v="0"/>
    <x v="0"/>
    <s v="Unidade Gestão de Aquisições"/>
    <s v="03.16.13"/>
    <s v="Unidade Gestão de Aquisições"/>
    <s v="03.16.13"/>
    <x v="30"/>
    <x v="0"/>
    <x v="0"/>
    <x v="0"/>
    <x v="1"/>
    <x v="0"/>
    <x v="0"/>
    <x v="0"/>
    <x v="1"/>
    <s v="2024-03-21"/>
    <x v="0"/>
    <n v="83615"/>
    <x v="0"/>
    <m/>
    <x v="0"/>
    <m/>
    <x v="9"/>
    <n v="100474693"/>
    <x v="0"/>
    <x v="0"/>
    <s v="Unidade Gestão de Aquisições"/>
    <s v="ORI"/>
    <x v="0"/>
    <s v="UGA"/>
    <x v="0"/>
    <x v="0"/>
    <x v="0"/>
    <x v="0"/>
    <x v="0"/>
    <x v="0"/>
    <x v="0"/>
    <x v="0"/>
    <x v="0"/>
    <x v="0"/>
    <x v="0"/>
    <s v="Unidade Gestão de Aquisições"/>
    <x v="0"/>
    <x v="0"/>
    <x v="0"/>
    <x v="0"/>
    <x v="0"/>
    <x v="0"/>
    <x v="0"/>
    <x v="0"/>
    <x v="0"/>
    <x v="0"/>
    <x v="0"/>
    <x v="0"/>
    <s v="Pagamento de salário referente a 03-2024"/>
  </r>
  <r>
    <x v="0"/>
    <n v="0"/>
    <n v="0"/>
    <n v="0"/>
    <n v="3503"/>
    <x v="5675"/>
    <x v="0"/>
    <x v="0"/>
    <x v="0"/>
    <s v="03.16.15"/>
    <x v="0"/>
    <x v="0"/>
    <x v="0"/>
    <s v="Direção Financeira"/>
    <s v="03.16.15"/>
    <s v="Direção Financeira"/>
    <s v="03.16.15"/>
    <x v="64"/>
    <x v="0"/>
    <x v="0"/>
    <x v="0"/>
    <x v="0"/>
    <x v="0"/>
    <x v="0"/>
    <x v="0"/>
    <x v="1"/>
    <s v="2024-03-21"/>
    <x v="0"/>
    <n v="3503"/>
    <x v="0"/>
    <m/>
    <x v="0"/>
    <m/>
    <x v="2"/>
    <n v="100474696"/>
    <x v="0"/>
    <x v="1"/>
    <s v="Direção Financeira"/>
    <s v="ORI"/>
    <x v="0"/>
    <m/>
    <x v="0"/>
    <x v="0"/>
    <x v="0"/>
    <x v="0"/>
    <x v="0"/>
    <x v="0"/>
    <x v="0"/>
    <x v="0"/>
    <x v="0"/>
    <x v="0"/>
    <x v="0"/>
    <s v="Direção Financeira"/>
    <x v="0"/>
    <x v="0"/>
    <x v="0"/>
    <x v="0"/>
    <x v="0"/>
    <x v="0"/>
    <x v="0"/>
    <x v="0"/>
    <x v="0"/>
    <x v="0"/>
    <x v="1"/>
    <x v="0"/>
    <s v="Pagamento de salário referente a 03-2024"/>
  </r>
  <r>
    <x v="0"/>
    <n v="0"/>
    <n v="0"/>
    <n v="0"/>
    <n v="47"/>
    <x v="5675"/>
    <x v="0"/>
    <x v="0"/>
    <x v="0"/>
    <s v="03.16.15"/>
    <x v="0"/>
    <x v="0"/>
    <x v="0"/>
    <s v="Direção Financeira"/>
    <s v="03.16.15"/>
    <s v="Direção Financeira"/>
    <s v="03.16.15"/>
    <x v="29"/>
    <x v="0"/>
    <x v="0"/>
    <x v="0"/>
    <x v="0"/>
    <x v="0"/>
    <x v="0"/>
    <x v="0"/>
    <x v="1"/>
    <s v="2024-03-21"/>
    <x v="0"/>
    <n v="47"/>
    <x v="0"/>
    <m/>
    <x v="0"/>
    <m/>
    <x v="2"/>
    <n v="100474696"/>
    <x v="0"/>
    <x v="1"/>
    <s v="Direção Financeira"/>
    <s v="ORI"/>
    <x v="0"/>
    <m/>
    <x v="0"/>
    <x v="0"/>
    <x v="0"/>
    <x v="0"/>
    <x v="0"/>
    <x v="0"/>
    <x v="0"/>
    <x v="0"/>
    <x v="0"/>
    <x v="0"/>
    <x v="0"/>
    <s v="Direção Financeira"/>
    <x v="0"/>
    <x v="0"/>
    <x v="0"/>
    <x v="0"/>
    <x v="0"/>
    <x v="0"/>
    <x v="0"/>
    <x v="0"/>
    <x v="0"/>
    <x v="0"/>
    <x v="1"/>
    <x v="0"/>
    <s v="Pagamento de salário referente a 03-2024"/>
  </r>
  <r>
    <x v="0"/>
    <n v="0"/>
    <n v="0"/>
    <n v="0"/>
    <n v="3068"/>
    <x v="5675"/>
    <x v="0"/>
    <x v="0"/>
    <x v="0"/>
    <s v="03.16.15"/>
    <x v="0"/>
    <x v="0"/>
    <x v="0"/>
    <s v="Direção Financeira"/>
    <s v="03.16.15"/>
    <s v="Direção Financeira"/>
    <s v="03.16.15"/>
    <x v="28"/>
    <x v="0"/>
    <x v="0"/>
    <x v="0"/>
    <x v="0"/>
    <x v="0"/>
    <x v="0"/>
    <x v="0"/>
    <x v="1"/>
    <s v="2024-03-21"/>
    <x v="0"/>
    <n v="3068"/>
    <x v="0"/>
    <m/>
    <x v="0"/>
    <m/>
    <x v="2"/>
    <n v="100474696"/>
    <x v="0"/>
    <x v="1"/>
    <s v="Direção Financeira"/>
    <s v="ORI"/>
    <x v="0"/>
    <m/>
    <x v="0"/>
    <x v="0"/>
    <x v="0"/>
    <x v="0"/>
    <x v="0"/>
    <x v="0"/>
    <x v="0"/>
    <x v="0"/>
    <x v="0"/>
    <x v="0"/>
    <x v="0"/>
    <s v="Direção Financeira"/>
    <x v="0"/>
    <x v="0"/>
    <x v="0"/>
    <x v="0"/>
    <x v="0"/>
    <x v="0"/>
    <x v="0"/>
    <x v="0"/>
    <x v="0"/>
    <x v="0"/>
    <x v="1"/>
    <x v="0"/>
    <s v="Pagamento de salário referente a 03-2024"/>
  </r>
  <r>
    <x v="0"/>
    <n v="0"/>
    <n v="0"/>
    <n v="0"/>
    <n v="39259"/>
    <x v="5675"/>
    <x v="0"/>
    <x v="0"/>
    <x v="0"/>
    <s v="03.16.15"/>
    <x v="0"/>
    <x v="0"/>
    <x v="0"/>
    <s v="Direção Financeira"/>
    <s v="03.16.15"/>
    <s v="Direção Financeira"/>
    <s v="03.16.15"/>
    <x v="30"/>
    <x v="0"/>
    <x v="0"/>
    <x v="0"/>
    <x v="1"/>
    <x v="0"/>
    <x v="0"/>
    <x v="0"/>
    <x v="1"/>
    <s v="2024-03-21"/>
    <x v="0"/>
    <n v="39259"/>
    <x v="0"/>
    <m/>
    <x v="0"/>
    <m/>
    <x v="2"/>
    <n v="100474696"/>
    <x v="0"/>
    <x v="1"/>
    <s v="Direção Financeira"/>
    <s v="ORI"/>
    <x v="0"/>
    <m/>
    <x v="0"/>
    <x v="0"/>
    <x v="0"/>
    <x v="0"/>
    <x v="0"/>
    <x v="0"/>
    <x v="0"/>
    <x v="0"/>
    <x v="0"/>
    <x v="0"/>
    <x v="0"/>
    <s v="Direção Financeira"/>
    <x v="0"/>
    <x v="0"/>
    <x v="0"/>
    <x v="0"/>
    <x v="0"/>
    <x v="0"/>
    <x v="0"/>
    <x v="0"/>
    <x v="0"/>
    <x v="0"/>
    <x v="1"/>
    <x v="0"/>
    <s v="Pagamento de salário referente a 03-2024"/>
  </r>
  <r>
    <x v="0"/>
    <n v="0"/>
    <n v="0"/>
    <n v="0"/>
    <n v="17227"/>
    <x v="5675"/>
    <x v="0"/>
    <x v="0"/>
    <x v="0"/>
    <s v="03.16.15"/>
    <x v="0"/>
    <x v="0"/>
    <x v="0"/>
    <s v="Direção Financeira"/>
    <s v="03.16.15"/>
    <s v="Direção Financeira"/>
    <s v="03.16.15"/>
    <x v="48"/>
    <x v="0"/>
    <x v="0"/>
    <x v="0"/>
    <x v="1"/>
    <x v="0"/>
    <x v="0"/>
    <x v="0"/>
    <x v="1"/>
    <s v="2024-03-21"/>
    <x v="0"/>
    <n v="17227"/>
    <x v="0"/>
    <m/>
    <x v="0"/>
    <m/>
    <x v="2"/>
    <n v="100474696"/>
    <x v="0"/>
    <x v="1"/>
    <s v="Direção Financeira"/>
    <s v="ORI"/>
    <x v="0"/>
    <m/>
    <x v="0"/>
    <x v="0"/>
    <x v="0"/>
    <x v="0"/>
    <x v="0"/>
    <x v="0"/>
    <x v="0"/>
    <x v="0"/>
    <x v="0"/>
    <x v="0"/>
    <x v="0"/>
    <s v="Direção Financeira"/>
    <x v="0"/>
    <x v="0"/>
    <x v="0"/>
    <x v="0"/>
    <x v="0"/>
    <x v="0"/>
    <x v="0"/>
    <x v="0"/>
    <x v="0"/>
    <x v="0"/>
    <x v="1"/>
    <x v="0"/>
    <s v="Pagamento de salário referente a 03-2024"/>
  </r>
  <r>
    <x v="0"/>
    <n v="0"/>
    <n v="0"/>
    <n v="0"/>
    <n v="48908"/>
    <x v="5675"/>
    <x v="0"/>
    <x v="0"/>
    <x v="0"/>
    <s v="03.16.15"/>
    <x v="0"/>
    <x v="0"/>
    <x v="0"/>
    <s v="Direção Financeira"/>
    <s v="03.16.15"/>
    <s v="Direção Financeira"/>
    <s v="03.16.15"/>
    <x v="64"/>
    <x v="0"/>
    <x v="0"/>
    <x v="0"/>
    <x v="0"/>
    <x v="0"/>
    <x v="0"/>
    <x v="0"/>
    <x v="1"/>
    <s v="2024-03-21"/>
    <x v="0"/>
    <n v="48908"/>
    <x v="0"/>
    <m/>
    <x v="0"/>
    <m/>
    <x v="9"/>
    <n v="100474693"/>
    <x v="0"/>
    <x v="0"/>
    <s v="Direção Financeira"/>
    <s v="ORI"/>
    <x v="0"/>
    <m/>
    <x v="0"/>
    <x v="0"/>
    <x v="0"/>
    <x v="0"/>
    <x v="0"/>
    <x v="0"/>
    <x v="0"/>
    <x v="0"/>
    <x v="0"/>
    <x v="0"/>
    <x v="0"/>
    <s v="Direção Financeira"/>
    <x v="0"/>
    <x v="0"/>
    <x v="0"/>
    <x v="0"/>
    <x v="0"/>
    <x v="0"/>
    <x v="0"/>
    <x v="0"/>
    <x v="0"/>
    <x v="0"/>
    <x v="0"/>
    <x v="0"/>
    <s v="Pagamento de salário referente a 03-2024"/>
  </r>
  <r>
    <x v="0"/>
    <n v="0"/>
    <n v="0"/>
    <n v="0"/>
    <n v="672"/>
    <x v="5675"/>
    <x v="0"/>
    <x v="0"/>
    <x v="0"/>
    <s v="03.16.15"/>
    <x v="0"/>
    <x v="0"/>
    <x v="0"/>
    <s v="Direção Financeira"/>
    <s v="03.16.15"/>
    <s v="Direção Financeira"/>
    <s v="03.16.15"/>
    <x v="29"/>
    <x v="0"/>
    <x v="0"/>
    <x v="0"/>
    <x v="0"/>
    <x v="0"/>
    <x v="0"/>
    <x v="0"/>
    <x v="1"/>
    <s v="2024-03-21"/>
    <x v="0"/>
    <n v="672"/>
    <x v="0"/>
    <m/>
    <x v="0"/>
    <m/>
    <x v="9"/>
    <n v="100474693"/>
    <x v="0"/>
    <x v="0"/>
    <s v="Direção Financeira"/>
    <s v="ORI"/>
    <x v="0"/>
    <m/>
    <x v="0"/>
    <x v="0"/>
    <x v="0"/>
    <x v="0"/>
    <x v="0"/>
    <x v="0"/>
    <x v="0"/>
    <x v="0"/>
    <x v="0"/>
    <x v="0"/>
    <x v="0"/>
    <s v="Direção Financeira"/>
    <x v="0"/>
    <x v="0"/>
    <x v="0"/>
    <x v="0"/>
    <x v="0"/>
    <x v="0"/>
    <x v="0"/>
    <x v="0"/>
    <x v="0"/>
    <x v="0"/>
    <x v="0"/>
    <x v="0"/>
    <s v="Pagamento de salário referente a 03-2024"/>
  </r>
  <r>
    <x v="0"/>
    <n v="0"/>
    <n v="0"/>
    <n v="0"/>
    <n v="42838"/>
    <x v="5675"/>
    <x v="0"/>
    <x v="0"/>
    <x v="0"/>
    <s v="03.16.15"/>
    <x v="0"/>
    <x v="0"/>
    <x v="0"/>
    <s v="Direção Financeira"/>
    <s v="03.16.15"/>
    <s v="Direção Financeira"/>
    <s v="03.16.15"/>
    <x v="28"/>
    <x v="0"/>
    <x v="0"/>
    <x v="0"/>
    <x v="0"/>
    <x v="0"/>
    <x v="0"/>
    <x v="0"/>
    <x v="1"/>
    <s v="2024-03-21"/>
    <x v="0"/>
    <n v="42838"/>
    <x v="0"/>
    <m/>
    <x v="0"/>
    <m/>
    <x v="9"/>
    <n v="100474693"/>
    <x v="0"/>
    <x v="0"/>
    <s v="Direção Financeira"/>
    <s v="ORI"/>
    <x v="0"/>
    <m/>
    <x v="0"/>
    <x v="0"/>
    <x v="0"/>
    <x v="0"/>
    <x v="0"/>
    <x v="0"/>
    <x v="0"/>
    <x v="0"/>
    <x v="0"/>
    <x v="0"/>
    <x v="0"/>
    <s v="Direção Financeira"/>
    <x v="0"/>
    <x v="0"/>
    <x v="0"/>
    <x v="0"/>
    <x v="0"/>
    <x v="0"/>
    <x v="0"/>
    <x v="0"/>
    <x v="0"/>
    <x v="0"/>
    <x v="0"/>
    <x v="0"/>
    <s v="Pagamento de salário referente a 03-2024"/>
  </r>
  <r>
    <x v="0"/>
    <n v="0"/>
    <n v="0"/>
    <n v="0"/>
    <n v="548061"/>
    <x v="5675"/>
    <x v="0"/>
    <x v="0"/>
    <x v="0"/>
    <s v="03.16.15"/>
    <x v="0"/>
    <x v="0"/>
    <x v="0"/>
    <s v="Direção Financeira"/>
    <s v="03.16.15"/>
    <s v="Direção Financeira"/>
    <s v="03.16.15"/>
    <x v="30"/>
    <x v="0"/>
    <x v="0"/>
    <x v="0"/>
    <x v="1"/>
    <x v="0"/>
    <x v="0"/>
    <x v="0"/>
    <x v="1"/>
    <s v="2024-03-21"/>
    <x v="0"/>
    <n v="548061"/>
    <x v="0"/>
    <m/>
    <x v="0"/>
    <m/>
    <x v="9"/>
    <n v="100474693"/>
    <x v="0"/>
    <x v="0"/>
    <s v="Direção Financeira"/>
    <s v="ORI"/>
    <x v="0"/>
    <m/>
    <x v="0"/>
    <x v="0"/>
    <x v="0"/>
    <x v="0"/>
    <x v="0"/>
    <x v="0"/>
    <x v="0"/>
    <x v="0"/>
    <x v="0"/>
    <x v="0"/>
    <x v="0"/>
    <s v="Direção Financeira"/>
    <x v="0"/>
    <x v="0"/>
    <x v="0"/>
    <x v="0"/>
    <x v="0"/>
    <x v="0"/>
    <x v="0"/>
    <x v="0"/>
    <x v="0"/>
    <x v="0"/>
    <x v="0"/>
    <x v="0"/>
    <s v="Pagamento de salário referente a 03-2024"/>
  </r>
  <r>
    <x v="0"/>
    <n v="0"/>
    <n v="0"/>
    <n v="0"/>
    <n v="240439"/>
    <x v="5675"/>
    <x v="0"/>
    <x v="0"/>
    <x v="0"/>
    <s v="03.16.15"/>
    <x v="0"/>
    <x v="0"/>
    <x v="0"/>
    <s v="Direção Financeira"/>
    <s v="03.16.15"/>
    <s v="Direção Financeira"/>
    <s v="03.16.15"/>
    <x v="48"/>
    <x v="0"/>
    <x v="0"/>
    <x v="0"/>
    <x v="1"/>
    <x v="0"/>
    <x v="0"/>
    <x v="0"/>
    <x v="1"/>
    <s v="2024-03-21"/>
    <x v="0"/>
    <n v="240439"/>
    <x v="0"/>
    <m/>
    <x v="0"/>
    <m/>
    <x v="9"/>
    <n v="100474693"/>
    <x v="0"/>
    <x v="0"/>
    <s v="Direção Financeira"/>
    <s v="ORI"/>
    <x v="0"/>
    <m/>
    <x v="0"/>
    <x v="0"/>
    <x v="0"/>
    <x v="0"/>
    <x v="0"/>
    <x v="0"/>
    <x v="0"/>
    <x v="0"/>
    <x v="0"/>
    <x v="0"/>
    <x v="0"/>
    <s v="Direção Financeira"/>
    <x v="0"/>
    <x v="0"/>
    <x v="0"/>
    <x v="0"/>
    <x v="0"/>
    <x v="0"/>
    <x v="0"/>
    <x v="0"/>
    <x v="0"/>
    <x v="0"/>
    <x v="0"/>
    <x v="0"/>
    <s v="Pagamento de salário referente a 03-2024"/>
  </r>
  <r>
    <x v="0"/>
    <n v="0"/>
    <n v="0"/>
    <n v="0"/>
    <n v="1029"/>
    <x v="5676"/>
    <x v="0"/>
    <x v="0"/>
    <x v="0"/>
    <s v="03.16.17"/>
    <x v="51"/>
    <x v="0"/>
    <x v="0"/>
    <s v="Direção Proteção Civil"/>
    <s v="03.16.17"/>
    <s v="Direção Proteção Civil"/>
    <s v="03.16.17"/>
    <x v="28"/>
    <x v="0"/>
    <x v="0"/>
    <x v="0"/>
    <x v="0"/>
    <x v="0"/>
    <x v="0"/>
    <x v="0"/>
    <x v="1"/>
    <s v="2024-03-21"/>
    <x v="0"/>
    <n v="1029"/>
    <x v="0"/>
    <m/>
    <x v="0"/>
    <m/>
    <x v="2"/>
    <n v="100474696"/>
    <x v="0"/>
    <x v="1"/>
    <s v="Direção Proteção Civil"/>
    <s v="ORI"/>
    <x v="0"/>
    <m/>
    <x v="0"/>
    <x v="0"/>
    <x v="0"/>
    <x v="0"/>
    <x v="0"/>
    <x v="0"/>
    <x v="0"/>
    <x v="0"/>
    <x v="0"/>
    <x v="0"/>
    <x v="0"/>
    <s v="Direção Proteção Civil"/>
    <x v="0"/>
    <x v="0"/>
    <x v="0"/>
    <x v="0"/>
    <x v="0"/>
    <x v="0"/>
    <x v="0"/>
    <x v="0"/>
    <x v="0"/>
    <x v="0"/>
    <x v="1"/>
    <x v="0"/>
    <s v="Pagamento de salário referente a 03-2024"/>
  </r>
  <r>
    <x v="0"/>
    <n v="0"/>
    <n v="0"/>
    <n v="0"/>
    <n v="2021"/>
    <x v="5676"/>
    <x v="0"/>
    <x v="0"/>
    <x v="0"/>
    <s v="03.16.17"/>
    <x v="51"/>
    <x v="0"/>
    <x v="0"/>
    <s v="Direção Proteção Civil"/>
    <s v="03.16.17"/>
    <s v="Direção Proteção Civil"/>
    <s v="03.16.17"/>
    <x v="30"/>
    <x v="0"/>
    <x v="0"/>
    <x v="0"/>
    <x v="1"/>
    <x v="0"/>
    <x v="0"/>
    <x v="0"/>
    <x v="1"/>
    <s v="2024-03-21"/>
    <x v="0"/>
    <n v="2021"/>
    <x v="0"/>
    <m/>
    <x v="0"/>
    <m/>
    <x v="2"/>
    <n v="100474696"/>
    <x v="0"/>
    <x v="1"/>
    <s v="Direção Proteção Civil"/>
    <s v="ORI"/>
    <x v="0"/>
    <m/>
    <x v="0"/>
    <x v="0"/>
    <x v="0"/>
    <x v="0"/>
    <x v="0"/>
    <x v="0"/>
    <x v="0"/>
    <x v="0"/>
    <x v="0"/>
    <x v="0"/>
    <x v="0"/>
    <s v="Direção Proteção Civil"/>
    <x v="0"/>
    <x v="0"/>
    <x v="0"/>
    <x v="0"/>
    <x v="0"/>
    <x v="0"/>
    <x v="0"/>
    <x v="0"/>
    <x v="0"/>
    <x v="0"/>
    <x v="1"/>
    <x v="0"/>
    <s v="Pagamento de salário referente a 03-2024"/>
  </r>
  <r>
    <x v="0"/>
    <n v="0"/>
    <n v="0"/>
    <n v="0"/>
    <n v="38999"/>
    <x v="5676"/>
    <x v="0"/>
    <x v="0"/>
    <x v="0"/>
    <s v="03.16.17"/>
    <x v="51"/>
    <x v="0"/>
    <x v="0"/>
    <s v="Direção Proteção Civil"/>
    <s v="03.16.17"/>
    <s v="Direção Proteção Civil"/>
    <s v="03.16.17"/>
    <x v="28"/>
    <x v="0"/>
    <x v="0"/>
    <x v="0"/>
    <x v="0"/>
    <x v="0"/>
    <x v="0"/>
    <x v="0"/>
    <x v="1"/>
    <s v="2024-03-21"/>
    <x v="0"/>
    <n v="38999"/>
    <x v="0"/>
    <m/>
    <x v="0"/>
    <m/>
    <x v="9"/>
    <n v="100474693"/>
    <x v="0"/>
    <x v="0"/>
    <s v="Direção Proteção Civil"/>
    <s v="ORI"/>
    <x v="0"/>
    <m/>
    <x v="0"/>
    <x v="0"/>
    <x v="0"/>
    <x v="0"/>
    <x v="0"/>
    <x v="0"/>
    <x v="0"/>
    <x v="0"/>
    <x v="0"/>
    <x v="0"/>
    <x v="0"/>
    <s v="Direção Proteção Civil"/>
    <x v="0"/>
    <x v="0"/>
    <x v="0"/>
    <x v="0"/>
    <x v="0"/>
    <x v="0"/>
    <x v="0"/>
    <x v="0"/>
    <x v="0"/>
    <x v="0"/>
    <x v="0"/>
    <x v="0"/>
    <s v="Pagamento de salário referente a 03-2024"/>
  </r>
  <r>
    <x v="0"/>
    <n v="0"/>
    <n v="0"/>
    <n v="0"/>
    <n v="76493"/>
    <x v="5676"/>
    <x v="0"/>
    <x v="0"/>
    <x v="0"/>
    <s v="03.16.17"/>
    <x v="51"/>
    <x v="0"/>
    <x v="0"/>
    <s v="Direção Proteção Civil"/>
    <s v="03.16.17"/>
    <s v="Direção Proteção Civil"/>
    <s v="03.16.17"/>
    <x v="30"/>
    <x v="0"/>
    <x v="0"/>
    <x v="0"/>
    <x v="1"/>
    <x v="0"/>
    <x v="0"/>
    <x v="0"/>
    <x v="1"/>
    <s v="2024-03-21"/>
    <x v="0"/>
    <n v="76493"/>
    <x v="0"/>
    <m/>
    <x v="0"/>
    <m/>
    <x v="9"/>
    <n v="100474693"/>
    <x v="0"/>
    <x v="0"/>
    <s v="Direção Proteção Civil"/>
    <s v="ORI"/>
    <x v="0"/>
    <m/>
    <x v="0"/>
    <x v="0"/>
    <x v="0"/>
    <x v="0"/>
    <x v="0"/>
    <x v="0"/>
    <x v="0"/>
    <x v="0"/>
    <x v="0"/>
    <x v="0"/>
    <x v="0"/>
    <s v="Direção Proteção Civil"/>
    <x v="0"/>
    <x v="0"/>
    <x v="0"/>
    <x v="0"/>
    <x v="0"/>
    <x v="0"/>
    <x v="0"/>
    <x v="0"/>
    <x v="0"/>
    <x v="0"/>
    <x v="0"/>
    <x v="0"/>
    <s v="Pagamento de salário referente a 03-2024"/>
  </r>
  <r>
    <x v="0"/>
    <n v="0"/>
    <n v="0"/>
    <n v="0"/>
    <n v="1310"/>
    <x v="5677"/>
    <x v="0"/>
    <x v="0"/>
    <x v="0"/>
    <s v="03.16.22"/>
    <x v="58"/>
    <x v="0"/>
    <x v="0"/>
    <s v="Direção da Habitação"/>
    <s v="03.16.22"/>
    <s v="Direção da Habitação"/>
    <s v="03.16.22"/>
    <x v="31"/>
    <x v="0"/>
    <x v="0"/>
    <x v="1"/>
    <x v="0"/>
    <x v="0"/>
    <x v="0"/>
    <x v="0"/>
    <x v="1"/>
    <s v="2024-03-21"/>
    <x v="0"/>
    <n v="1310"/>
    <x v="0"/>
    <m/>
    <x v="0"/>
    <m/>
    <x v="2"/>
    <n v="100474696"/>
    <x v="0"/>
    <x v="1"/>
    <s v="Direção da Habitação"/>
    <s v="ORI"/>
    <x v="0"/>
    <m/>
    <x v="0"/>
    <x v="0"/>
    <x v="0"/>
    <x v="0"/>
    <x v="0"/>
    <x v="0"/>
    <x v="0"/>
    <x v="0"/>
    <x v="0"/>
    <x v="0"/>
    <x v="0"/>
    <s v="Direção da Habitação"/>
    <x v="0"/>
    <x v="0"/>
    <x v="0"/>
    <x v="0"/>
    <x v="0"/>
    <x v="0"/>
    <x v="0"/>
    <x v="0"/>
    <x v="0"/>
    <x v="0"/>
    <x v="1"/>
    <x v="0"/>
    <s v="Pagamento de salário referente a 03-2024"/>
  </r>
  <r>
    <x v="0"/>
    <n v="0"/>
    <n v="0"/>
    <n v="0"/>
    <n v="13669"/>
    <x v="5677"/>
    <x v="0"/>
    <x v="0"/>
    <x v="0"/>
    <s v="03.16.22"/>
    <x v="58"/>
    <x v="0"/>
    <x v="0"/>
    <s v="Direção da Habitação"/>
    <s v="03.16.22"/>
    <s v="Direção da Habitação"/>
    <s v="03.16.22"/>
    <x v="49"/>
    <x v="0"/>
    <x v="0"/>
    <x v="0"/>
    <x v="1"/>
    <x v="0"/>
    <x v="0"/>
    <x v="0"/>
    <x v="1"/>
    <s v="2024-03-21"/>
    <x v="0"/>
    <n v="13669"/>
    <x v="0"/>
    <m/>
    <x v="0"/>
    <m/>
    <x v="2"/>
    <n v="100474696"/>
    <x v="0"/>
    <x v="1"/>
    <s v="Direção da Habitação"/>
    <s v="ORI"/>
    <x v="0"/>
    <m/>
    <x v="0"/>
    <x v="0"/>
    <x v="0"/>
    <x v="0"/>
    <x v="0"/>
    <x v="0"/>
    <x v="0"/>
    <x v="0"/>
    <x v="0"/>
    <x v="0"/>
    <x v="0"/>
    <s v="Direção da Habitação"/>
    <x v="0"/>
    <x v="0"/>
    <x v="0"/>
    <x v="0"/>
    <x v="0"/>
    <x v="0"/>
    <x v="0"/>
    <x v="0"/>
    <x v="0"/>
    <x v="0"/>
    <x v="1"/>
    <x v="0"/>
    <s v="Pagamento de salário referente a 03-2024"/>
  </r>
  <r>
    <x v="0"/>
    <n v="0"/>
    <n v="0"/>
    <n v="0"/>
    <n v="9573"/>
    <x v="5677"/>
    <x v="0"/>
    <x v="0"/>
    <x v="0"/>
    <s v="03.16.22"/>
    <x v="58"/>
    <x v="0"/>
    <x v="0"/>
    <s v="Direção da Habitação"/>
    <s v="03.16.22"/>
    <s v="Direção da Habitação"/>
    <s v="03.16.22"/>
    <x v="31"/>
    <x v="0"/>
    <x v="0"/>
    <x v="1"/>
    <x v="0"/>
    <x v="0"/>
    <x v="0"/>
    <x v="0"/>
    <x v="1"/>
    <s v="2024-03-21"/>
    <x v="0"/>
    <n v="9573"/>
    <x v="0"/>
    <m/>
    <x v="0"/>
    <m/>
    <x v="9"/>
    <n v="100474693"/>
    <x v="0"/>
    <x v="0"/>
    <s v="Direção da Habitação"/>
    <s v="ORI"/>
    <x v="0"/>
    <m/>
    <x v="0"/>
    <x v="0"/>
    <x v="0"/>
    <x v="0"/>
    <x v="0"/>
    <x v="0"/>
    <x v="0"/>
    <x v="0"/>
    <x v="0"/>
    <x v="0"/>
    <x v="0"/>
    <s v="Direção da Habitação"/>
    <x v="0"/>
    <x v="0"/>
    <x v="0"/>
    <x v="0"/>
    <x v="0"/>
    <x v="0"/>
    <x v="0"/>
    <x v="0"/>
    <x v="0"/>
    <x v="0"/>
    <x v="0"/>
    <x v="0"/>
    <s v="Pagamento de salário referente a 03-2024"/>
  </r>
  <r>
    <x v="0"/>
    <n v="0"/>
    <n v="0"/>
    <n v="0"/>
    <n v="99796"/>
    <x v="5677"/>
    <x v="0"/>
    <x v="0"/>
    <x v="0"/>
    <s v="03.16.22"/>
    <x v="58"/>
    <x v="0"/>
    <x v="0"/>
    <s v="Direção da Habitação"/>
    <s v="03.16.22"/>
    <s v="Direção da Habitação"/>
    <s v="03.16.22"/>
    <x v="49"/>
    <x v="0"/>
    <x v="0"/>
    <x v="0"/>
    <x v="1"/>
    <x v="0"/>
    <x v="0"/>
    <x v="0"/>
    <x v="1"/>
    <s v="2024-03-21"/>
    <x v="0"/>
    <n v="99796"/>
    <x v="0"/>
    <m/>
    <x v="0"/>
    <m/>
    <x v="9"/>
    <n v="100474693"/>
    <x v="0"/>
    <x v="0"/>
    <s v="Direção da Habitação"/>
    <s v="ORI"/>
    <x v="0"/>
    <m/>
    <x v="0"/>
    <x v="0"/>
    <x v="0"/>
    <x v="0"/>
    <x v="0"/>
    <x v="0"/>
    <x v="0"/>
    <x v="0"/>
    <x v="0"/>
    <x v="0"/>
    <x v="0"/>
    <s v="Direção da Habitação"/>
    <x v="0"/>
    <x v="0"/>
    <x v="0"/>
    <x v="0"/>
    <x v="0"/>
    <x v="0"/>
    <x v="0"/>
    <x v="0"/>
    <x v="0"/>
    <x v="0"/>
    <x v="0"/>
    <x v="0"/>
    <s v="Pagamento de salário referente a 03-2024"/>
  </r>
  <r>
    <x v="0"/>
    <n v="0"/>
    <n v="0"/>
    <n v="0"/>
    <n v="699"/>
    <x v="5678"/>
    <x v="0"/>
    <x v="0"/>
    <x v="0"/>
    <s v="03.16.11"/>
    <x v="27"/>
    <x v="0"/>
    <x v="0"/>
    <s v="Direcção de Obras"/>
    <s v="03.16.11"/>
    <s v="Direcção de Obras"/>
    <s v="03.16.11"/>
    <x v="31"/>
    <x v="0"/>
    <x v="0"/>
    <x v="1"/>
    <x v="0"/>
    <x v="0"/>
    <x v="0"/>
    <x v="0"/>
    <x v="1"/>
    <s v="2024-03-21"/>
    <x v="0"/>
    <n v="699"/>
    <x v="0"/>
    <m/>
    <x v="0"/>
    <m/>
    <x v="2"/>
    <n v="100474696"/>
    <x v="0"/>
    <x v="1"/>
    <s v="Direcção de Obras"/>
    <s v="ORI"/>
    <x v="0"/>
    <m/>
    <x v="0"/>
    <x v="0"/>
    <x v="0"/>
    <x v="0"/>
    <x v="0"/>
    <x v="0"/>
    <x v="0"/>
    <x v="0"/>
    <x v="0"/>
    <x v="0"/>
    <x v="0"/>
    <s v="Direcção de Obras"/>
    <x v="0"/>
    <x v="0"/>
    <x v="0"/>
    <x v="0"/>
    <x v="0"/>
    <x v="0"/>
    <x v="0"/>
    <x v="0"/>
    <x v="0"/>
    <x v="0"/>
    <x v="1"/>
    <x v="0"/>
    <s v="Pagamento de salário referente a 03-2024"/>
  </r>
  <r>
    <x v="0"/>
    <n v="0"/>
    <n v="0"/>
    <n v="0"/>
    <n v="22"/>
    <x v="5678"/>
    <x v="0"/>
    <x v="0"/>
    <x v="0"/>
    <s v="03.16.11"/>
    <x v="27"/>
    <x v="0"/>
    <x v="0"/>
    <s v="Direcção de Obras"/>
    <s v="03.16.11"/>
    <s v="Direcção de Obras"/>
    <s v="03.16.11"/>
    <x v="29"/>
    <x v="0"/>
    <x v="0"/>
    <x v="0"/>
    <x v="0"/>
    <x v="0"/>
    <x v="0"/>
    <x v="0"/>
    <x v="1"/>
    <s v="2024-03-21"/>
    <x v="0"/>
    <n v="22"/>
    <x v="0"/>
    <m/>
    <x v="0"/>
    <m/>
    <x v="2"/>
    <n v="100474696"/>
    <x v="0"/>
    <x v="1"/>
    <s v="Direcção de Obras"/>
    <s v="ORI"/>
    <x v="0"/>
    <m/>
    <x v="0"/>
    <x v="0"/>
    <x v="0"/>
    <x v="0"/>
    <x v="0"/>
    <x v="0"/>
    <x v="0"/>
    <x v="0"/>
    <x v="0"/>
    <x v="0"/>
    <x v="0"/>
    <s v="Direcção de Obras"/>
    <x v="0"/>
    <x v="0"/>
    <x v="0"/>
    <x v="0"/>
    <x v="0"/>
    <x v="0"/>
    <x v="0"/>
    <x v="0"/>
    <x v="0"/>
    <x v="0"/>
    <x v="1"/>
    <x v="0"/>
    <s v="Pagamento de salário referente a 03-2024"/>
  </r>
  <r>
    <x v="0"/>
    <n v="0"/>
    <n v="0"/>
    <n v="0"/>
    <n v="3420"/>
    <x v="5678"/>
    <x v="0"/>
    <x v="0"/>
    <x v="0"/>
    <s v="03.16.11"/>
    <x v="27"/>
    <x v="0"/>
    <x v="0"/>
    <s v="Direcção de Obras"/>
    <s v="03.16.11"/>
    <s v="Direcção de Obras"/>
    <s v="03.16.11"/>
    <x v="28"/>
    <x v="0"/>
    <x v="0"/>
    <x v="0"/>
    <x v="0"/>
    <x v="0"/>
    <x v="0"/>
    <x v="0"/>
    <x v="1"/>
    <s v="2024-03-21"/>
    <x v="0"/>
    <n v="3420"/>
    <x v="0"/>
    <m/>
    <x v="0"/>
    <m/>
    <x v="2"/>
    <n v="100474696"/>
    <x v="0"/>
    <x v="1"/>
    <s v="Direcção de Obras"/>
    <s v="ORI"/>
    <x v="0"/>
    <m/>
    <x v="0"/>
    <x v="0"/>
    <x v="0"/>
    <x v="0"/>
    <x v="0"/>
    <x v="0"/>
    <x v="0"/>
    <x v="0"/>
    <x v="0"/>
    <x v="0"/>
    <x v="0"/>
    <s v="Direcção de Obras"/>
    <x v="0"/>
    <x v="0"/>
    <x v="0"/>
    <x v="0"/>
    <x v="0"/>
    <x v="0"/>
    <x v="0"/>
    <x v="0"/>
    <x v="0"/>
    <x v="0"/>
    <x v="1"/>
    <x v="0"/>
    <s v="Pagamento de salário referente a 03-2024"/>
  </r>
  <r>
    <x v="0"/>
    <n v="0"/>
    <n v="0"/>
    <n v="0"/>
    <n v="17482"/>
    <x v="5678"/>
    <x v="0"/>
    <x v="0"/>
    <x v="0"/>
    <s v="03.16.11"/>
    <x v="27"/>
    <x v="0"/>
    <x v="0"/>
    <s v="Direcção de Obras"/>
    <s v="03.16.11"/>
    <s v="Direcção de Obras"/>
    <s v="03.16.11"/>
    <x v="30"/>
    <x v="0"/>
    <x v="0"/>
    <x v="0"/>
    <x v="1"/>
    <x v="0"/>
    <x v="0"/>
    <x v="0"/>
    <x v="1"/>
    <s v="2024-03-21"/>
    <x v="0"/>
    <n v="17482"/>
    <x v="0"/>
    <m/>
    <x v="0"/>
    <m/>
    <x v="2"/>
    <n v="100474696"/>
    <x v="0"/>
    <x v="1"/>
    <s v="Direcção de Obras"/>
    <s v="ORI"/>
    <x v="0"/>
    <m/>
    <x v="0"/>
    <x v="0"/>
    <x v="0"/>
    <x v="0"/>
    <x v="0"/>
    <x v="0"/>
    <x v="0"/>
    <x v="0"/>
    <x v="0"/>
    <x v="0"/>
    <x v="0"/>
    <s v="Direcção de Obras"/>
    <x v="0"/>
    <x v="0"/>
    <x v="0"/>
    <x v="0"/>
    <x v="0"/>
    <x v="0"/>
    <x v="0"/>
    <x v="0"/>
    <x v="0"/>
    <x v="0"/>
    <x v="1"/>
    <x v="0"/>
    <s v="Pagamento de salário referente a 03-2024"/>
  </r>
  <r>
    <x v="0"/>
    <n v="0"/>
    <n v="0"/>
    <n v="0"/>
    <n v="19120"/>
    <x v="5678"/>
    <x v="0"/>
    <x v="0"/>
    <x v="0"/>
    <s v="03.16.11"/>
    <x v="27"/>
    <x v="0"/>
    <x v="0"/>
    <s v="Direcção de Obras"/>
    <s v="03.16.11"/>
    <s v="Direcção de Obras"/>
    <s v="03.16.11"/>
    <x v="48"/>
    <x v="0"/>
    <x v="0"/>
    <x v="0"/>
    <x v="1"/>
    <x v="0"/>
    <x v="0"/>
    <x v="0"/>
    <x v="1"/>
    <s v="2024-03-21"/>
    <x v="0"/>
    <n v="19120"/>
    <x v="0"/>
    <m/>
    <x v="0"/>
    <m/>
    <x v="2"/>
    <n v="100474696"/>
    <x v="0"/>
    <x v="1"/>
    <s v="Direcção de Obras"/>
    <s v="ORI"/>
    <x v="0"/>
    <m/>
    <x v="0"/>
    <x v="0"/>
    <x v="0"/>
    <x v="0"/>
    <x v="0"/>
    <x v="0"/>
    <x v="0"/>
    <x v="0"/>
    <x v="0"/>
    <x v="0"/>
    <x v="0"/>
    <s v="Direcção de Obras"/>
    <x v="0"/>
    <x v="0"/>
    <x v="0"/>
    <x v="0"/>
    <x v="0"/>
    <x v="0"/>
    <x v="0"/>
    <x v="0"/>
    <x v="0"/>
    <x v="0"/>
    <x v="1"/>
    <x v="0"/>
    <s v="Pagamento de salário referente a 03-2024"/>
  </r>
  <r>
    <x v="0"/>
    <n v="0"/>
    <n v="0"/>
    <n v="0"/>
    <n v="6996"/>
    <x v="5678"/>
    <x v="0"/>
    <x v="0"/>
    <x v="0"/>
    <s v="03.16.11"/>
    <x v="27"/>
    <x v="0"/>
    <x v="0"/>
    <s v="Direcção de Obras"/>
    <s v="03.16.11"/>
    <s v="Direcção de Obras"/>
    <s v="03.16.11"/>
    <x v="49"/>
    <x v="0"/>
    <x v="0"/>
    <x v="0"/>
    <x v="1"/>
    <x v="0"/>
    <x v="0"/>
    <x v="0"/>
    <x v="1"/>
    <s v="2024-03-21"/>
    <x v="0"/>
    <n v="6996"/>
    <x v="0"/>
    <m/>
    <x v="0"/>
    <m/>
    <x v="2"/>
    <n v="100474696"/>
    <x v="0"/>
    <x v="1"/>
    <s v="Direcção de Obras"/>
    <s v="ORI"/>
    <x v="0"/>
    <m/>
    <x v="0"/>
    <x v="0"/>
    <x v="0"/>
    <x v="0"/>
    <x v="0"/>
    <x v="0"/>
    <x v="0"/>
    <x v="0"/>
    <x v="0"/>
    <x v="0"/>
    <x v="0"/>
    <s v="Direcção de Obras"/>
    <x v="0"/>
    <x v="0"/>
    <x v="0"/>
    <x v="0"/>
    <x v="0"/>
    <x v="0"/>
    <x v="0"/>
    <x v="0"/>
    <x v="0"/>
    <x v="0"/>
    <x v="1"/>
    <x v="0"/>
    <s v="Pagamento de salário referente a 03-2024"/>
  </r>
  <r>
    <x v="0"/>
    <n v="0"/>
    <n v="0"/>
    <n v="0"/>
    <n v="131"/>
    <x v="5678"/>
    <x v="0"/>
    <x v="0"/>
    <x v="0"/>
    <s v="03.16.11"/>
    <x v="27"/>
    <x v="0"/>
    <x v="0"/>
    <s v="Direcção de Obras"/>
    <s v="03.16.11"/>
    <s v="Direcção de Obras"/>
    <s v="03.16.11"/>
    <x v="31"/>
    <x v="0"/>
    <x v="0"/>
    <x v="1"/>
    <x v="0"/>
    <x v="0"/>
    <x v="0"/>
    <x v="0"/>
    <x v="1"/>
    <s v="2024-03-21"/>
    <x v="0"/>
    <n v="131"/>
    <x v="0"/>
    <m/>
    <x v="0"/>
    <m/>
    <x v="67"/>
    <n v="100474708"/>
    <x v="0"/>
    <x v="7"/>
    <s v="Direcção de Obras"/>
    <s v="ORI"/>
    <x v="0"/>
    <m/>
    <x v="0"/>
    <x v="0"/>
    <x v="0"/>
    <x v="0"/>
    <x v="0"/>
    <x v="0"/>
    <x v="0"/>
    <x v="0"/>
    <x v="0"/>
    <x v="0"/>
    <x v="0"/>
    <s v="Direcção de Obras"/>
    <x v="0"/>
    <x v="0"/>
    <x v="0"/>
    <x v="0"/>
    <x v="0"/>
    <x v="0"/>
    <x v="0"/>
    <x v="0"/>
    <x v="0"/>
    <x v="0"/>
    <x v="7"/>
    <x v="0"/>
    <s v="Pagamento de salário referente a 03-2024"/>
  </r>
  <r>
    <x v="0"/>
    <n v="0"/>
    <n v="0"/>
    <n v="0"/>
    <n v="4"/>
    <x v="5678"/>
    <x v="0"/>
    <x v="0"/>
    <x v="0"/>
    <s v="03.16.11"/>
    <x v="27"/>
    <x v="0"/>
    <x v="0"/>
    <s v="Direcção de Obras"/>
    <s v="03.16.11"/>
    <s v="Direcção de Obras"/>
    <s v="03.16.11"/>
    <x v="29"/>
    <x v="0"/>
    <x v="0"/>
    <x v="0"/>
    <x v="0"/>
    <x v="0"/>
    <x v="0"/>
    <x v="0"/>
    <x v="1"/>
    <s v="2024-03-21"/>
    <x v="0"/>
    <n v="4"/>
    <x v="0"/>
    <m/>
    <x v="0"/>
    <m/>
    <x v="67"/>
    <n v="100474708"/>
    <x v="0"/>
    <x v="7"/>
    <s v="Direcção de Obras"/>
    <s v="ORI"/>
    <x v="0"/>
    <m/>
    <x v="0"/>
    <x v="0"/>
    <x v="0"/>
    <x v="0"/>
    <x v="0"/>
    <x v="0"/>
    <x v="0"/>
    <x v="0"/>
    <x v="0"/>
    <x v="0"/>
    <x v="0"/>
    <s v="Direcção de Obras"/>
    <x v="0"/>
    <x v="0"/>
    <x v="0"/>
    <x v="0"/>
    <x v="0"/>
    <x v="0"/>
    <x v="0"/>
    <x v="0"/>
    <x v="0"/>
    <x v="0"/>
    <x v="7"/>
    <x v="0"/>
    <s v="Pagamento de salário referente a 03-2024"/>
  </r>
  <r>
    <x v="0"/>
    <n v="0"/>
    <n v="0"/>
    <n v="0"/>
    <n v="644"/>
    <x v="5678"/>
    <x v="0"/>
    <x v="0"/>
    <x v="0"/>
    <s v="03.16.11"/>
    <x v="27"/>
    <x v="0"/>
    <x v="0"/>
    <s v="Direcção de Obras"/>
    <s v="03.16.11"/>
    <s v="Direcção de Obras"/>
    <s v="03.16.11"/>
    <x v="28"/>
    <x v="0"/>
    <x v="0"/>
    <x v="0"/>
    <x v="0"/>
    <x v="0"/>
    <x v="0"/>
    <x v="0"/>
    <x v="1"/>
    <s v="2024-03-21"/>
    <x v="0"/>
    <n v="644"/>
    <x v="0"/>
    <m/>
    <x v="0"/>
    <m/>
    <x v="67"/>
    <n v="100474708"/>
    <x v="0"/>
    <x v="7"/>
    <s v="Direcção de Obras"/>
    <s v="ORI"/>
    <x v="0"/>
    <m/>
    <x v="0"/>
    <x v="0"/>
    <x v="0"/>
    <x v="0"/>
    <x v="0"/>
    <x v="0"/>
    <x v="0"/>
    <x v="0"/>
    <x v="0"/>
    <x v="0"/>
    <x v="0"/>
    <s v="Direcção de Obras"/>
    <x v="0"/>
    <x v="0"/>
    <x v="0"/>
    <x v="0"/>
    <x v="0"/>
    <x v="0"/>
    <x v="0"/>
    <x v="0"/>
    <x v="0"/>
    <x v="0"/>
    <x v="7"/>
    <x v="0"/>
    <s v="Pagamento de salário referente a 03-2024"/>
  </r>
  <r>
    <x v="0"/>
    <n v="0"/>
    <n v="0"/>
    <n v="0"/>
    <n v="3295"/>
    <x v="5678"/>
    <x v="0"/>
    <x v="0"/>
    <x v="0"/>
    <s v="03.16.11"/>
    <x v="27"/>
    <x v="0"/>
    <x v="0"/>
    <s v="Direcção de Obras"/>
    <s v="03.16.11"/>
    <s v="Direcção de Obras"/>
    <s v="03.16.11"/>
    <x v="30"/>
    <x v="0"/>
    <x v="0"/>
    <x v="0"/>
    <x v="1"/>
    <x v="0"/>
    <x v="0"/>
    <x v="0"/>
    <x v="1"/>
    <s v="2024-03-21"/>
    <x v="0"/>
    <n v="3295"/>
    <x v="0"/>
    <m/>
    <x v="0"/>
    <m/>
    <x v="67"/>
    <n v="100474708"/>
    <x v="0"/>
    <x v="7"/>
    <s v="Direcção de Obras"/>
    <s v="ORI"/>
    <x v="0"/>
    <m/>
    <x v="0"/>
    <x v="0"/>
    <x v="0"/>
    <x v="0"/>
    <x v="0"/>
    <x v="0"/>
    <x v="0"/>
    <x v="0"/>
    <x v="0"/>
    <x v="0"/>
    <x v="0"/>
    <s v="Direcção de Obras"/>
    <x v="0"/>
    <x v="0"/>
    <x v="0"/>
    <x v="0"/>
    <x v="0"/>
    <x v="0"/>
    <x v="0"/>
    <x v="0"/>
    <x v="0"/>
    <x v="0"/>
    <x v="7"/>
    <x v="0"/>
    <s v="Pagamento de salário referente a 03-2024"/>
  </r>
  <r>
    <x v="0"/>
    <n v="0"/>
    <n v="0"/>
    <n v="0"/>
    <n v="3604"/>
    <x v="5678"/>
    <x v="0"/>
    <x v="0"/>
    <x v="0"/>
    <s v="03.16.11"/>
    <x v="27"/>
    <x v="0"/>
    <x v="0"/>
    <s v="Direcção de Obras"/>
    <s v="03.16.11"/>
    <s v="Direcção de Obras"/>
    <s v="03.16.11"/>
    <x v="48"/>
    <x v="0"/>
    <x v="0"/>
    <x v="0"/>
    <x v="1"/>
    <x v="0"/>
    <x v="0"/>
    <x v="0"/>
    <x v="1"/>
    <s v="2024-03-21"/>
    <x v="0"/>
    <n v="3604"/>
    <x v="0"/>
    <m/>
    <x v="0"/>
    <m/>
    <x v="67"/>
    <n v="100474708"/>
    <x v="0"/>
    <x v="7"/>
    <s v="Direcção de Obras"/>
    <s v="ORI"/>
    <x v="0"/>
    <m/>
    <x v="0"/>
    <x v="0"/>
    <x v="0"/>
    <x v="0"/>
    <x v="0"/>
    <x v="0"/>
    <x v="0"/>
    <x v="0"/>
    <x v="0"/>
    <x v="0"/>
    <x v="0"/>
    <s v="Direcção de Obras"/>
    <x v="0"/>
    <x v="0"/>
    <x v="0"/>
    <x v="0"/>
    <x v="0"/>
    <x v="0"/>
    <x v="0"/>
    <x v="0"/>
    <x v="0"/>
    <x v="0"/>
    <x v="7"/>
    <x v="0"/>
    <s v="Pagamento de salário referente a 03-2024"/>
  </r>
  <r>
    <x v="0"/>
    <n v="0"/>
    <n v="0"/>
    <n v="0"/>
    <n v="1322"/>
    <x v="5678"/>
    <x v="0"/>
    <x v="0"/>
    <x v="0"/>
    <s v="03.16.11"/>
    <x v="27"/>
    <x v="0"/>
    <x v="0"/>
    <s v="Direcção de Obras"/>
    <s v="03.16.11"/>
    <s v="Direcção de Obras"/>
    <s v="03.16.11"/>
    <x v="49"/>
    <x v="0"/>
    <x v="0"/>
    <x v="0"/>
    <x v="1"/>
    <x v="0"/>
    <x v="0"/>
    <x v="0"/>
    <x v="1"/>
    <s v="2024-03-21"/>
    <x v="0"/>
    <n v="1322"/>
    <x v="0"/>
    <m/>
    <x v="0"/>
    <m/>
    <x v="67"/>
    <n v="100474708"/>
    <x v="0"/>
    <x v="7"/>
    <s v="Direcção de Obras"/>
    <s v="ORI"/>
    <x v="0"/>
    <m/>
    <x v="0"/>
    <x v="0"/>
    <x v="0"/>
    <x v="0"/>
    <x v="0"/>
    <x v="0"/>
    <x v="0"/>
    <x v="0"/>
    <x v="0"/>
    <x v="0"/>
    <x v="0"/>
    <s v="Direcção de Obras"/>
    <x v="0"/>
    <x v="0"/>
    <x v="0"/>
    <x v="0"/>
    <x v="0"/>
    <x v="0"/>
    <x v="0"/>
    <x v="0"/>
    <x v="0"/>
    <x v="0"/>
    <x v="7"/>
    <x v="0"/>
    <s v="Pagamento de salário referente a 03-2024"/>
  </r>
  <r>
    <x v="0"/>
    <n v="0"/>
    <n v="0"/>
    <n v="0"/>
    <n v="10464"/>
    <x v="5678"/>
    <x v="0"/>
    <x v="0"/>
    <x v="0"/>
    <s v="03.16.11"/>
    <x v="27"/>
    <x v="0"/>
    <x v="0"/>
    <s v="Direcção de Obras"/>
    <s v="03.16.11"/>
    <s v="Direcção de Obras"/>
    <s v="03.16.11"/>
    <x v="31"/>
    <x v="0"/>
    <x v="0"/>
    <x v="1"/>
    <x v="0"/>
    <x v="0"/>
    <x v="0"/>
    <x v="0"/>
    <x v="1"/>
    <s v="2024-03-21"/>
    <x v="0"/>
    <n v="10464"/>
    <x v="0"/>
    <m/>
    <x v="0"/>
    <m/>
    <x v="9"/>
    <n v="100474693"/>
    <x v="0"/>
    <x v="0"/>
    <s v="Direcção de Obras"/>
    <s v="ORI"/>
    <x v="0"/>
    <m/>
    <x v="0"/>
    <x v="0"/>
    <x v="0"/>
    <x v="0"/>
    <x v="0"/>
    <x v="0"/>
    <x v="0"/>
    <x v="0"/>
    <x v="0"/>
    <x v="0"/>
    <x v="0"/>
    <s v="Direcção de Obras"/>
    <x v="0"/>
    <x v="0"/>
    <x v="0"/>
    <x v="0"/>
    <x v="0"/>
    <x v="0"/>
    <x v="0"/>
    <x v="0"/>
    <x v="0"/>
    <x v="0"/>
    <x v="0"/>
    <x v="0"/>
    <s v="Pagamento de salário referente a 03-2024"/>
  </r>
  <r>
    <x v="0"/>
    <n v="0"/>
    <n v="0"/>
    <n v="0"/>
    <n v="344"/>
    <x v="5678"/>
    <x v="0"/>
    <x v="0"/>
    <x v="0"/>
    <s v="03.16.11"/>
    <x v="27"/>
    <x v="0"/>
    <x v="0"/>
    <s v="Direcção de Obras"/>
    <s v="03.16.11"/>
    <s v="Direcção de Obras"/>
    <s v="03.16.11"/>
    <x v="29"/>
    <x v="0"/>
    <x v="0"/>
    <x v="0"/>
    <x v="0"/>
    <x v="0"/>
    <x v="0"/>
    <x v="0"/>
    <x v="1"/>
    <s v="2024-03-21"/>
    <x v="0"/>
    <n v="344"/>
    <x v="0"/>
    <m/>
    <x v="0"/>
    <m/>
    <x v="9"/>
    <n v="100474693"/>
    <x v="0"/>
    <x v="0"/>
    <s v="Direcção de Obras"/>
    <s v="ORI"/>
    <x v="0"/>
    <m/>
    <x v="0"/>
    <x v="0"/>
    <x v="0"/>
    <x v="0"/>
    <x v="0"/>
    <x v="0"/>
    <x v="0"/>
    <x v="0"/>
    <x v="0"/>
    <x v="0"/>
    <x v="0"/>
    <s v="Direcção de Obras"/>
    <x v="0"/>
    <x v="0"/>
    <x v="0"/>
    <x v="0"/>
    <x v="0"/>
    <x v="0"/>
    <x v="0"/>
    <x v="0"/>
    <x v="0"/>
    <x v="0"/>
    <x v="0"/>
    <x v="0"/>
    <s v="Pagamento de salário referente a 03-2024"/>
  </r>
  <r>
    <x v="0"/>
    <n v="0"/>
    <n v="0"/>
    <n v="0"/>
    <n v="51170"/>
    <x v="5678"/>
    <x v="0"/>
    <x v="0"/>
    <x v="0"/>
    <s v="03.16.11"/>
    <x v="27"/>
    <x v="0"/>
    <x v="0"/>
    <s v="Direcção de Obras"/>
    <s v="03.16.11"/>
    <s v="Direcção de Obras"/>
    <s v="03.16.11"/>
    <x v="28"/>
    <x v="0"/>
    <x v="0"/>
    <x v="0"/>
    <x v="0"/>
    <x v="0"/>
    <x v="0"/>
    <x v="0"/>
    <x v="1"/>
    <s v="2024-03-21"/>
    <x v="0"/>
    <n v="51170"/>
    <x v="0"/>
    <m/>
    <x v="0"/>
    <m/>
    <x v="9"/>
    <n v="100474693"/>
    <x v="0"/>
    <x v="0"/>
    <s v="Direcção de Obras"/>
    <s v="ORI"/>
    <x v="0"/>
    <m/>
    <x v="0"/>
    <x v="0"/>
    <x v="0"/>
    <x v="0"/>
    <x v="0"/>
    <x v="0"/>
    <x v="0"/>
    <x v="0"/>
    <x v="0"/>
    <x v="0"/>
    <x v="0"/>
    <s v="Direcção de Obras"/>
    <x v="0"/>
    <x v="0"/>
    <x v="0"/>
    <x v="0"/>
    <x v="0"/>
    <x v="0"/>
    <x v="0"/>
    <x v="0"/>
    <x v="0"/>
    <x v="0"/>
    <x v="0"/>
    <x v="0"/>
    <s v="Pagamento de salário referente a 03-2024"/>
  </r>
  <r>
    <x v="0"/>
    <n v="0"/>
    <n v="0"/>
    <n v="0"/>
    <n v="261542"/>
    <x v="5678"/>
    <x v="0"/>
    <x v="0"/>
    <x v="0"/>
    <s v="03.16.11"/>
    <x v="27"/>
    <x v="0"/>
    <x v="0"/>
    <s v="Direcção de Obras"/>
    <s v="03.16.11"/>
    <s v="Direcção de Obras"/>
    <s v="03.16.11"/>
    <x v="30"/>
    <x v="0"/>
    <x v="0"/>
    <x v="0"/>
    <x v="1"/>
    <x v="0"/>
    <x v="0"/>
    <x v="0"/>
    <x v="1"/>
    <s v="2024-03-21"/>
    <x v="0"/>
    <n v="261542"/>
    <x v="0"/>
    <m/>
    <x v="0"/>
    <m/>
    <x v="9"/>
    <n v="100474693"/>
    <x v="0"/>
    <x v="0"/>
    <s v="Direcção de Obras"/>
    <s v="ORI"/>
    <x v="0"/>
    <m/>
    <x v="0"/>
    <x v="0"/>
    <x v="0"/>
    <x v="0"/>
    <x v="0"/>
    <x v="0"/>
    <x v="0"/>
    <x v="0"/>
    <x v="0"/>
    <x v="0"/>
    <x v="0"/>
    <s v="Direcção de Obras"/>
    <x v="0"/>
    <x v="0"/>
    <x v="0"/>
    <x v="0"/>
    <x v="0"/>
    <x v="0"/>
    <x v="0"/>
    <x v="0"/>
    <x v="0"/>
    <x v="0"/>
    <x v="0"/>
    <x v="0"/>
    <s v="Pagamento de salário referente a 03-2024"/>
  </r>
  <r>
    <x v="0"/>
    <n v="0"/>
    <n v="0"/>
    <n v="0"/>
    <n v="286038"/>
    <x v="5678"/>
    <x v="0"/>
    <x v="0"/>
    <x v="0"/>
    <s v="03.16.11"/>
    <x v="27"/>
    <x v="0"/>
    <x v="0"/>
    <s v="Direcção de Obras"/>
    <s v="03.16.11"/>
    <s v="Direcção de Obras"/>
    <s v="03.16.11"/>
    <x v="48"/>
    <x v="0"/>
    <x v="0"/>
    <x v="0"/>
    <x v="1"/>
    <x v="0"/>
    <x v="0"/>
    <x v="0"/>
    <x v="1"/>
    <s v="2024-03-21"/>
    <x v="0"/>
    <n v="286038"/>
    <x v="0"/>
    <m/>
    <x v="0"/>
    <m/>
    <x v="9"/>
    <n v="100474693"/>
    <x v="0"/>
    <x v="0"/>
    <s v="Direcção de Obras"/>
    <s v="ORI"/>
    <x v="0"/>
    <m/>
    <x v="0"/>
    <x v="0"/>
    <x v="0"/>
    <x v="0"/>
    <x v="0"/>
    <x v="0"/>
    <x v="0"/>
    <x v="0"/>
    <x v="0"/>
    <x v="0"/>
    <x v="0"/>
    <s v="Direcção de Obras"/>
    <x v="0"/>
    <x v="0"/>
    <x v="0"/>
    <x v="0"/>
    <x v="0"/>
    <x v="0"/>
    <x v="0"/>
    <x v="0"/>
    <x v="0"/>
    <x v="0"/>
    <x v="0"/>
    <x v="0"/>
    <s v="Pagamento de salário referente a 03-2024"/>
  </r>
  <r>
    <x v="0"/>
    <n v="0"/>
    <n v="0"/>
    <n v="0"/>
    <n v="104600"/>
    <x v="5678"/>
    <x v="0"/>
    <x v="0"/>
    <x v="0"/>
    <s v="03.16.11"/>
    <x v="27"/>
    <x v="0"/>
    <x v="0"/>
    <s v="Direcção de Obras"/>
    <s v="03.16.11"/>
    <s v="Direcção de Obras"/>
    <s v="03.16.11"/>
    <x v="49"/>
    <x v="0"/>
    <x v="0"/>
    <x v="0"/>
    <x v="1"/>
    <x v="0"/>
    <x v="0"/>
    <x v="0"/>
    <x v="1"/>
    <s v="2024-03-21"/>
    <x v="0"/>
    <n v="104600"/>
    <x v="0"/>
    <m/>
    <x v="0"/>
    <m/>
    <x v="9"/>
    <n v="100474693"/>
    <x v="0"/>
    <x v="0"/>
    <s v="Direcção de Obras"/>
    <s v="ORI"/>
    <x v="0"/>
    <m/>
    <x v="0"/>
    <x v="0"/>
    <x v="0"/>
    <x v="0"/>
    <x v="0"/>
    <x v="0"/>
    <x v="0"/>
    <x v="0"/>
    <x v="0"/>
    <x v="0"/>
    <x v="0"/>
    <s v="Direcção de Obras"/>
    <x v="0"/>
    <x v="0"/>
    <x v="0"/>
    <x v="0"/>
    <x v="0"/>
    <x v="0"/>
    <x v="0"/>
    <x v="0"/>
    <x v="0"/>
    <x v="0"/>
    <x v="0"/>
    <x v="0"/>
    <s v="Pagamento de salário referente a 03-2024"/>
  </r>
  <r>
    <x v="0"/>
    <n v="0"/>
    <n v="0"/>
    <n v="0"/>
    <n v="222"/>
    <x v="5679"/>
    <x v="0"/>
    <x v="0"/>
    <x v="0"/>
    <s v="03.16.19"/>
    <x v="21"/>
    <x v="0"/>
    <x v="0"/>
    <s v="Direção de Inovação e Desporto"/>
    <s v="03.16.19"/>
    <s v="Direção de Inovação e Desporto"/>
    <s v="03.16.19"/>
    <x v="31"/>
    <x v="0"/>
    <x v="0"/>
    <x v="1"/>
    <x v="0"/>
    <x v="0"/>
    <x v="0"/>
    <x v="0"/>
    <x v="1"/>
    <s v="2024-03-21"/>
    <x v="0"/>
    <n v="222"/>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3-2024"/>
  </r>
  <r>
    <x v="0"/>
    <n v="0"/>
    <n v="0"/>
    <n v="0"/>
    <n v="5404"/>
    <x v="5679"/>
    <x v="0"/>
    <x v="0"/>
    <x v="0"/>
    <s v="03.16.19"/>
    <x v="21"/>
    <x v="0"/>
    <x v="0"/>
    <s v="Direção de Inovação e Desporto"/>
    <s v="03.16.19"/>
    <s v="Direção de Inovação e Desporto"/>
    <s v="03.16.19"/>
    <x v="30"/>
    <x v="0"/>
    <x v="0"/>
    <x v="0"/>
    <x v="1"/>
    <x v="0"/>
    <x v="0"/>
    <x v="0"/>
    <x v="1"/>
    <s v="2024-03-21"/>
    <x v="0"/>
    <n v="540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3-2024"/>
  </r>
  <r>
    <x v="0"/>
    <n v="0"/>
    <n v="0"/>
    <n v="0"/>
    <n v="4972"/>
    <x v="5679"/>
    <x v="0"/>
    <x v="0"/>
    <x v="0"/>
    <s v="03.16.19"/>
    <x v="21"/>
    <x v="0"/>
    <x v="0"/>
    <s v="Direção de Inovação e Desporto"/>
    <s v="03.16.19"/>
    <s v="Direção de Inovação e Desporto"/>
    <s v="03.16.19"/>
    <x v="31"/>
    <x v="0"/>
    <x v="0"/>
    <x v="1"/>
    <x v="0"/>
    <x v="0"/>
    <x v="0"/>
    <x v="0"/>
    <x v="1"/>
    <s v="2024-03-21"/>
    <x v="0"/>
    <n v="497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3-2024"/>
  </r>
  <r>
    <x v="0"/>
    <n v="0"/>
    <n v="0"/>
    <n v="0"/>
    <n v="121002"/>
    <x v="5679"/>
    <x v="0"/>
    <x v="0"/>
    <x v="0"/>
    <s v="03.16.19"/>
    <x v="21"/>
    <x v="0"/>
    <x v="0"/>
    <s v="Direção de Inovação e Desporto"/>
    <s v="03.16.19"/>
    <s v="Direção de Inovação e Desporto"/>
    <s v="03.16.19"/>
    <x v="30"/>
    <x v="0"/>
    <x v="0"/>
    <x v="0"/>
    <x v="1"/>
    <x v="0"/>
    <x v="0"/>
    <x v="0"/>
    <x v="1"/>
    <s v="2024-03-21"/>
    <x v="0"/>
    <n v="12100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3-2024"/>
  </r>
  <r>
    <x v="0"/>
    <n v="0"/>
    <n v="0"/>
    <n v="0"/>
    <n v="339"/>
    <x v="5680"/>
    <x v="0"/>
    <x v="0"/>
    <x v="0"/>
    <s v="03.16.25"/>
    <x v="23"/>
    <x v="0"/>
    <x v="0"/>
    <s v="Direção dos  Recursos Humanos"/>
    <s v="03.16.25"/>
    <s v="Direção dos  Recursos Humanos"/>
    <s v="03.16.25"/>
    <x v="31"/>
    <x v="0"/>
    <x v="0"/>
    <x v="1"/>
    <x v="0"/>
    <x v="0"/>
    <x v="0"/>
    <x v="0"/>
    <x v="1"/>
    <s v="2024-03-21"/>
    <x v="0"/>
    <n v="339"/>
    <x v="0"/>
    <m/>
    <x v="0"/>
    <m/>
    <x v="2"/>
    <n v="100474696"/>
    <x v="0"/>
    <x v="1"/>
    <s v="Direção dos  Recursos Humanos"/>
    <s v="ORI"/>
    <x v="0"/>
    <m/>
    <x v="0"/>
    <x v="0"/>
    <x v="0"/>
    <x v="0"/>
    <x v="0"/>
    <x v="0"/>
    <x v="0"/>
    <x v="0"/>
    <x v="0"/>
    <x v="0"/>
    <x v="0"/>
    <s v="Direção dos  Recursos Humanos"/>
    <x v="0"/>
    <x v="0"/>
    <x v="0"/>
    <x v="0"/>
    <x v="0"/>
    <x v="0"/>
    <x v="0"/>
    <x v="0"/>
    <x v="0"/>
    <x v="0"/>
    <x v="1"/>
    <x v="0"/>
    <s v="Pagamento de salário referente a 03-2024"/>
  </r>
  <r>
    <x v="0"/>
    <n v="0"/>
    <n v="0"/>
    <n v="0"/>
    <n v="77"/>
    <x v="5680"/>
    <x v="0"/>
    <x v="0"/>
    <x v="0"/>
    <s v="03.16.25"/>
    <x v="23"/>
    <x v="0"/>
    <x v="0"/>
    <s v="Direção dos  Recursos Humanos"/>
    <s v="03.16.25"/>
    <s v="Direção dos  Recursos Humanos"/>
    <s v="03.16.25"/>
    <x v="29"/>
    <x v="0"/>
    <x v="0"/>
    <x v="0"/>
    <x v="0"/>
    <x v="0"/>
    <x v="0"/>
    <x v="0"/>
    <x v="1"/>
    <s v="2024-03-21"/>
    <x v="0"/>
    <n v="77"/>
    <x v="0"/>
    <m/>
    <x v="0"/>
    <m/>
    <x v="2"/>
    <n v="100474696"/>
    <x v="0"/>
    <x v="1"/>
    <s v="Direção dos  Recursos Humanos"/>
    <s v="ORI"/>
    <x v="0"/>
    <m/>
    <x v="0"/>
    <x v="0"/>
    <x v="0"/>
    <x v="0"/>
    <x v="0"/>
    <x v="0"/>
    <x v="0"/>
    <x v="0"/>
    <x v="0"/>
    <x v="0"/>
    <x v="0"/>
    <s v="Direção dos  Recursos Humanos"/>
    <x v="0"/>
    <x v="0"/>
    <x v="0"/>
    <x v="0"/>
    <x v="0"/>
    <x v="0"/>
    <x v="0"/>
    <x v="0"/>
    <x v="0"/>
    <x v="0"/>
    <x v="1"/>
    <x v="0"/>
    <s v="Pagamento de salário referente a 03-2024"/>
  </r>
  <r>
    <x v="0"/>
    <n v="0"/>
    <n v="0"/>
    <n v="0"/>
    <n v="1386"/>
    <x v="5680"/>
    <x v="0"/>
    <x v="0"/>
    <x v="0"/>
    <s v="03.16.25"/>
    <x v="23"/>
    <x v="0"/>
    <x v="0"/>
    <s v="Direção dos  Recursos Humanos"/>
    <s v="03.16.25"/>
    <s v="Direção dos  Recursos Humanos"/>
    <s v="03.16.25"/>
    <x v="30"/>
    <x v="0"/>
    <x v="0"/>
    <x v="0"/>
    <x v="1"/>
    <x v="0"/>
    <x v="0"/>
    <x v="0"/>
    <x v="1"/>
    <s v="2024-03-21"/>
    <x v="0"/>
    <n v="1386"/>
    <x v="0"/>
    <m/>
    <x v="0"/>
    <m/>
    <x v="2"/>
    <n v="100474696"/>
    <x v="0"/>
    <x v="1"/>
    <s v="Direção dos  Recursos Humanos"/>
    <s v="ORI"/>
    <x v="0"/>
    <m/>
    <x v="0"/>
    <x v="0"/>
    <x v="0"/>
    <x v="0"/>
    <x v="0"/>
    <x v="0"/>
    <x v="0"/>
    <x v="0"/>
    <x v="0"/>
    <x v="0"/>
    <x v="0"/>
    <s v="Direção dos  Recursos Humanos"/>
    <x v="0"/>
    <x v="0"/>
    <x v="0"/>
    <x v="0"/>
    <x v="0"/>
    <x v="0"/>
    <x v="0"/>
    <x v="0"/>
    <x v="0"/>
    <x v="0"/>
    <x v="1"/>
    <x v="0"/>
    <s v="Pagamento de salário referente a 03-2024"/>
  </r>
  <r>
    <x v="0"/>
    <n v="0"/>
    <n v="0"/>
    <n v="0"/>
    <n v="9431"/>
    <x v="5680"/>
    <x v="0"/>
    <x v="0"/>
    <x v="0"/>
    <s v="03.16.25"/>
    <x v="23"/>
    <x v="0"/>
    <x v="0"/>
    <s v="Direção dos  Recursos Humanos"/>
    <s v="03.16.25"/>
    <s v="Direção dos  Recursos Humanos"/>
    <s v="03.16.25"/>
    <x v="48"/>
    <x v="0"/>
    <x v="0"/>
    <x v="0"/>
    <x v="1"/>
    <x v="0"/>
    <x v="0"/>
    <x v="0"/>
    <x v="1"/>
    <s v="2024-03-21"/>
    <x v="0"/>
    <n v="9431"/>
    <x v="0"/>
    <m/>
    <x v="0"/>
    <m/>
    <x v="2"/>
    <n v="100474696"/>
    <x v="0"/>
    <x v="1"/>
    <s v="Direção dos  Recursos Humanos"/>
    <s v="ORI"/>
    <x v="0"/>
    <m/>
    <x v="0"/>
    <x v="0"/>
    <x v="0"/>
    <x v="0"/>
    <x v="0"/>
    <x v="0"/>
    <x v="0"/>
    <x v="0"/>
    <x v="0"/>
    <x v="0"/>
    <x v="0"/>
    <s v="Direção dos  Recursos Humanos"/>
    <x v="0"/>
    <x v="0"/>
    <x v="0"/>
    <x v="0"/>
    <x v="0"/>
    <x v="0"/>
    <x v="0"/>
    <x v="0"/>
    <x v="0"/>
    <x v="0"/>
    <x v="1"/>
    <x v="0"/>
    <s v="Pagamento de salário referente a 03-2024"/>
  </r>
  <r>
    <x v="0"/>
    <n v="0"/>
    <n v="0"/>
    <n v="0"/>
    <n v="3395"/>
    <x v="5680"/>
    <x v="0"/>
    <x v="0"/>
    <x v="0"/>
    <s v="03.16.25"/>
    <x v="23"/>
    <x v="0"/>
    <x v="0"/>
    <s v="Direção dos  Recursos Humanos"/>
    <s v="03.16.25"/>
    <s v="Direção dos  Recursos Humanos"/>
    <s v="03.16.25"/>
    <x v="49"/>
    <x v="0"/>
    <x v="0"/>
    <x v="0"/>
    <x v="1"/>
    <x v="0"/>
    <x v="0"/>
    <x v="0"/>
    <x v="1"/>
    <s v="2024-03-21"/>
    <x v="0"/>
    <n v="3395"/>
    <x v="0"/>
    <m/>
    <x v="0"/>
    <m/>
    <x v="2"/>
    <n v="100474696"/>
    <x v="0"/>
    <x v="1"/>
    <s v="Direção dos  Recursos Humanos"/>
    <s v="ORI"/>
    <x v="0"/>
    <m/>
    <x v="0"/>
    <x v="0"/>
    <x v="0"/>
    <x v="0"/>
    <x v="0"/>
    <x v="0"/>
    <x v="0"/>
    <x v="0"/>
    <x v="0"/>
    <x v="0"/>
    <x v="0"/>
    <s v="Direção dos  Recursos Humanos"/>
    <x v="0"/>
    <x v="0"/>
    <x v="0"/>
    <x v="0"/>
    <x v="0"/>
    <x v="0"/>
    <x v="0"/>
    <x v="0"/>
    <x v="0"/>
    <x v="0"/>
    <x v="1"/>
    <x v="0"/>
    <s v="Pagamento de salário referente a 03-2024"/>
  </r>
  <r>
    <x v="0"/>
    <n v="0"/>
    <n v="0"/>
    <n v="0"/>
    <n v="1690"/>
    <x v="5680"/>
    <x v="0"/>
    <x v="0"/>
    <x v="0"/>
    <s v="03.16.25"/>
    <x v="23"/>
    <x v="0"/>
    <x v="0"/>
    <s v="Direção dos  Recursos Humanos"/>
    <s v="03.16.25"/>
    <s v="Direção dos  Recursos Humanos"/>
    <s v="03.16.25"/>
    <x v="78"/>
    <x v="0"/>
    <x v="4"/>
    <x v="17"/>
    <x v="0"/>
    <x v="0"/>
    <x v="0"/>
    <x v="0"/>
    <x v="1"/>
    <s v="2024-03-21"/>
    <x v="0"/>
    <n v="1690"/>
    <x v="0"/>
    <m/>
    <x v="0"/>
    <m/>
    <x v="2"/>
    <n v="100474696"/>
    <x v="0"/>
    <x v="1"/>
    <s v="Direção dos  Recursos Humanos"/>
    <s v="ORI"/>
    <x v="0"/>
    <m/>
    <x v="0"/>
    <x v="0"/>
    <x v="0"/>
    <x v="0"/>
    <x v="0"/>
    <x v="0"/>
    <x v="0"/>
    <x v="0"/>
    <x v="0"/>
    <x v="0"/>
    <x v="0"/>
    <s v="Direção dos  Recursos Humanos"/>
    <x v="0"/>
    <x v="0"/>
    <x v="0"/>
    <x v="0"/>
    <x v="0"/>
    <x v="0"/>
    <x v="0"/>
    <x v="0"/>
    <x v="0"/>
    <x v="0"/>
    <x v="1"/>
    <x v="0"/>
    <s v="Pagamento de salário referente a 03-2024"/>
  </r>
  <r>
    <x v="0"/>
    <n v="0"/>
    <n v="0"/>
    <n v="0"/>
    <n v="28351"/>
    <x v="5680"/>
    <x v="0"/>
    <x v="0"/>
    <x v="0"/>
    <s v="03.16.25"/>
    <x v="23"/>
    <x v="0"/>
    <x v="0"/>
    <s v="Direção dos  Recursos Humanos"/>
    <s v="03.16.25"/>
    <s v="Direção dos  Recursos Humanos"/>
    <s v="03.16.25"/>
    <x v="79"/>
    <x v="0"/>
    <x v="4"/>
    <x v="17"/>
    <x v="0"/>
    <x v="0"/>
    <x v="0"/>
    <x v="0"/>
    <x v="1"/>
    <s v="2024-03-21"/>
    <x v="0"/>
    <n v="28351"/>
    <x v="0"/>
    <m/>
    <x v="0"/>
    <m/>
    <x v="2"/>
    <n v="100474696"/>
    <x v="0"/>
    <x v="1"/>
    <s v="Direção dos  Recursos Humanos"/>
    <s v="ORI"/>
    <x v="0"/>
    <m/>
    <x v="0"/>
    <x v="0"/>
    <x v="0"/>
    <x v="0"/>
    <x v="0"/>
    <x v="0"/>
    <x v="0"/>
    <x v="0"/>
    <x v="0"/>
    <x v="0"/>
    <x v="0"/>
    <s v="Direção dos  Recursos Humanos"/>
    <x v="0"/>
    <x v="0"/>
    <x v="0"/>
    <x v="0"/>
    <x v="0"/>
    <x v="0"/>
    <x v="0"/>
    <x v="0"/>
    <x v="0"/>
    <x v="0"/>
    <x v="1"/>
    <x v="0"/>
    <s v="Pagamento de salário referente a 03-2024"/>
  </r>
  <r>
    <x v="0"/>
    <n v="0"/>
    <n v="0"/>
    <n v="0"/>
    <n v="11332"/>
    <x v="5680"/>
    <x v="0"/>
    <x v="0"/>
    <x v="0"/>
    <s v="03.16.25"/>
    <x v="23"/>
    <x v="0"/>
    <x v="0"/>
    <s v="Direção dos  Recursos Humanos"/>
    <s v="03.16.25"/>
    <s v="Direção dos  Recursos Humanos"/>
    <s v="03.16.25"/>
    <x v="31"/>
    <x v="0"/>
    <x v="0"/>
    <x v="1"/>
    <x v="0"/>
    <x v="0"/>
    <x v="0"/>
    <x v="0"/>
    <x v="1"/>
    <s v="2024-03-21"/>
    <x v="0"/>
    <n v="11332"/>
    <x v="0"/>
    <m/>
    <x v="0"/>
    <m/>
    <x v="9"/>
    <n v="100474693"/>
    <x v="0"/>
    <x v="0"/>
    <s v="Direção dos  Recursos Humanos"/>
    <s v="ORI"/>
    <x v="0"/>
    <m/>
    <x v="0"/>
    <x v="0"/>
    <x v="0"/>
    <x v="0"/>
    <x v="0"/>
    <x v="0"/>
    <x v="0"/>
    <x v="0"/>
    <x v="0"/>
    <x v="0"/>
    <x v="0"/>
    <s v="Direção dos  Recursos Humanos"/>
    <x v="0"/>
    <x v="0"/>
    <x v="0"/>
    <x v="0"/>
    <x v="0"/>
    <x v="0"/>
    <x v="0"/>
    <x v="0"/>
    <x v="0"/>
    <x v="0"/>
    <x v="0"/>
    <x v="0"/>
    <s v="Pagamento de salário referente a 03-2024"/>
  </r>
  <r>
    <x v="0"/>
    <n v="0"/>
    <n v="0"/>
    <n v="0"/>
    <n v="2595"/>
    <x v="5680"/>
    <x v="0"/>
    <x v="0"/>
    <x v="0"/>
    <s v="03.16.25"/>
    <x v="23"/>
    <x v="0"/>
    <x v="0"/>
    <s v="Direção dos  Recursos Humanos"/>
    <s v="03.16.25"/>
    <s v="Direção dos  Recursos Humanos"/>
    <s v="03.16.25"/>
    <x v="29"/>
    <x v="0"/>
    <x v="0"/>
    <x v="0"/>
    <x v="0"/>
    <x v="0"/>
    <x v="0"/>
    <x v="0"/>
    <x v="1"/>
    <s v="2024-03-21"/>
    <x v="0"/>
    <n v="2595"/>
    <x v="0"/>
    <m/>
    <x v="0"/>
    <m/>
    <x v="9"/>
    <n v="100474693"/>
    <x v="0"/>
    <x v="0"/>
    <s v="Direção dos  Recursos Humanos"/>
    <s v="ORI"/>
    <x v="0"/>
    <m/>
    <x v="0"/>
    <x v="0"/>
    <x v="0"/>
    <x v="0"/>
    <x v="0"/>
    <x v="0"/>
    <x v="0"/>
    <x v="0"/>
    <x v="0"/>
    <x v="0"/>
    <x v="0"/>
    <s v="Direção dos  Recursos Humanos"/>
    <x v="0"/>
    <x v="0"/>
    <x v="0"/>
    <x v="0"/>
    <x v="0"/>
    <x v="0"/>
    <x v="0"/>
    <x v="0"/>
    <x v="0"/>
    <x v="0"/>
    <x v="0"/>
    <x v="0"/>
    <s v="Pagamento de salário referente a 03-2024"/>
  </r>
  <r>
    <x v="0"/>
    <n v="0"/>
    <n v="0"/>
    <n v="0"/>
    <n v="46280"/>
    <x v="5680"/>
    <x v="0"/>
    <x v="0"/>
    <x v="0"/>
    <s v="03.16.25"/>
    <x v="23"/>
    <x v="0"/>
    <x v="0"/>
    <s v="Direção dos  Recursos Humanos"/>
    <s v="03.16.25"/>
    <s v="Direção dos  Recursos Humanos"/>
    <s v="03.16.25"/>
    <x v="30"/>
    <x v="0"/>
    <x v="0"/>
    <x v="0"/>
    <x v="1"/>
    <x v="0"/>
    <x v="0"/>
    <x v="0"/>
    <x v="1"/>
    <s v="2024-03-21"/>
    <x v="0"/>
    <n v="46280"/>
    <x v="0"/>
    <m/>
    <x v="0"/>
    <m/>
    <x v="9"/>
    <n v="100474693"/>
    <x v="0"/>
    <x v="0"/>
    <s v="Direção dos  Recursos Humanos"/>
    <s v="ORI"/>
    <x v="0"/>
    <m/>
    <x v="0"/>
    <x v="0"/>
    <x v="0"/>
    <x v="0"/>
    <x v="0"/>
    <x v="0"/>
    <x v="0"/>
    <x v="0"/>
    <x v="0"/>
    <x v="0"/>
    <x v="0"/>
    <s v="Direção dos  Recursos Humanos"/>
    <x v="0"/>
    <x v="0"/>
    <x v="0"/>
    <x v="0"/>
    <x v="0"/>
    <x v="0"/>
    <x v="0"/>
    <x v="0"/>
    <x v="0"/>
    <x v="0"/>
    <x v="0"/>
    <x v="0"/>
    <s v="Pagamento de salário referente a 03-2024"/>
  </r>
  <r>
    <x v="0"/>
    <n v="0"/>
    <n v="0"/>
    <n v="0"/>
    <n v="314681"/>
    <x v="5680"/>
    <x v="0"/>
    <x v="0"/>
    <x v="0"/>
    <s v="03.16.25"/>
    <x v="23"/>
    <x v="0"/>
    <x v="0"/>
    <s v="Direção dos  Recursos Humanos"/>
    <s v="03.16.25"/>
    <s v="Direção dos  Recursos Humanos"/>
    <s v="03.16.25"/>
    <x v="48"/>
    <x v="0"/>
    <x v="0"/>
    <x v="0"/>
    <x v="1"/>
    <x v="0"/>
    <x v="0"/>
    <x v="0"/>
    <x v="1"/>
    <s v="2024-03-21"/>
    <x v="0"/>
    <n v="314681"/>
    <x v="0"/>
    <m/>
    <x v="0"/>
    <m/>
    <x v="9"/>
    <n v="100474693"/>
    <x v="0"/>
    <x v="0"/>
    <s v="Direção dos  Recursos Humanos"/>
    <s v="ORI"/>
    <x v="0"/>
    <m/>
    <x v="0"/>
    <x v="0"/>
    <x v="0"/>
    <x v="0"/>
    <x v="0"/>
    <x v="0"/>
    <x v="0"/>
    <x v="0"/>
    <x v="0"/>
    <x v="0"/>
    <x v="0"/>
    <s v="Direção dos  Recursos Humanos"/>
    <x v="0"/>
    <x v="0"/>
    <x v="0"/>
    <x v="0"/>
    <x v="0"/>
    <x v="0"/>
    <x v="0"/>
    <x v="0"/>
    <x v="0"/>
    <x v="0"/>
    <x v="0"/>
    <x v="0"/>
    <s v="Pagamento de salário referente a 03-2024"/>
  </r>
  <r>
    <x v="0"/>
    <n v="0"/>
    <n v="0"/>
    <n v="0"/>
    <n v="113286"/>
    <x v="5680"/>
    <x v="0"/>
    <x v="0"/>
    <x v="0"/>
    <s v="03.16.25"/>
    <x v="23"/>
    <x v="0"/>
    <x v="0"/>
    <s v="Direção dos  Recursos Humanos"/>
    <s v="03.16.25"/>
    <s v="Direção dos  Recursos Humanos"/>
    <s v="03.16.25"/>
    <x v="49"/>
    <x v="0"/>
    <x v="0"/>
    <x v="0"/>
    <x v="1"/>
    <x v="0"/>
    <x v="0"/>
    <x v="0"/>
    <x v="1"/>
    <s v="2024-03-21"/>
    <x v="0"/>
    <n v="113286"/>
    <x v="0"/>
    <m/>
    <x v="0"/>
    <m/>
    <x v="9"/>
    <n v="100474693"/>
    <x v="0"/>
    <x v="0"/>
    <s v="Direção dos  Recursos Humanos"/>
    <s v="ORI"/>
    <x v="0"/>
    <m/>
    <x v="0"/>
    <x v="0"/>
    <x v="0"/>
    <x v="0"/>
    <x v="0"/>
    <x v="0"/>
    <x v="0"/>
    <x v="0"/>
    <x v="0"/>
    <x v="0"/>
    <x v="0"/>
    <s v="Direção dos  Recursos Humanos"/>
    <x v="0"/>
    <x v="0"/>
    <x v="0"/>
    <x v="0"/>
    <x v="0"/>
    <x v="0"/>
    <x v="0"/>
    <x v="0"/>
    <x v="0"/>
    <x v="0"/>
    <x v="0"/>
    <x v="0"/>
    <s v="Pagamento de salário referente a 03-2024"/>
  </r>
  <r>
    <x v="0"/>
    <n v="0"/>
    <n v="0"/>
    <n v="0"/>
    <n v="56408"/>
    <x v="5680"/>
    <x v="0"/>
    <x v="0"/>
    <x v="0"/>
    <s v="03.16.25"/>
    <x v="23"/>
    <x v="0"/>
    <x v="0"/>
    <s v="Direção dos  Recursos Humanos"/>
    <s v="03.16.25"/>
    <s v="Direção dos  Recursos Humanos"/>
    <s v="03.16.25"/>
    <x v="78"/>
    <x v="0"/>
    <x v="4"/>
    <x v="17"/>
    <x v="0"/>
    <x v="0"/>
    <x v="0"/>
    <x v="0"/>
    <x v="1"/>
    <s v="2024-03-21"/>
    <x v="0"/>
    <n v="56408"/>
    <x v="0"/>
    <m/>
    <x v="0"/>
    <m/>
    <x v="9"/>
    <n v="100474693"/>
    <x v="0"/>
    <x v="0"/>
    <s v="Direção dos  Recursos Humanos"/>
    <s v="ORI"/>
    <x v="0"/>
    <m/>
    <x v="0"/>
    <x v="0"/>
    <x v="0"/>
    <x v="0"/>
    <x v="0"/>
    <x v="0"/>
    <x v="0"/>
    <x v="0"/>
    <x v="0"/>
    <x v="0"/>
    <x v="0"/>
    <s v="Direção dos  Recursos Humanos"/>
    <x v="0"/>
    <x v="0"/>
    <x v="0"/>
    <x v="0"/>
    <x v="0"/>
    <x v="0"/>
    <x v="0"/>
    <x v="0"/>
    <x v="0"/>
    <x v="0"/>
    <x v="0"/>
    <x v="0"/>
    <s v="Pagamento de salário referente a 03-2024"/>
  </r>
  <r>
    <x v="0"/>
    <n v="0"/>
    <n v="0"/>
    <n v="0"/>
    <n v="945851"/>
    <x v="5680"/>
    <x v="0"/>
    <x v="0"/>
    <x v="0"/>
    <s v="03.16.25"/>
    <x v="23"/>
    <x v="0"/>
    <x v="0"/>
    <s v="Direção dos  Recursos Humanos"/>
    <s v="03.16.25"/>
    <s v="Direção dos  Recursos Humanos"/>
    <s v="03.16.25"/>
    <x v="79"/>
    <x v="0"/>
    <x v="4"/>
    <x v="17"/>
    <x v="0"/>
    <x v="0"/>
    <x v="0"/>
    <x v="0"/>
    <x v="1"/>
    <s v="2024-03-21"/>
    <x v="0"/>
    <n v="945851"/>
    <x v="0"/>
    <m/>
    <x v="0"/>
    <m/>
    <x v="9"/>
    <n v="100474693"/>
    <x v="0"/>
    <x v="0"/>
    <s v="Direção dos  Recursos Humanos"/>
    <s v="ORI"/>
    <x v="0"/>
    <m/>
    <x v="0"/>
    <x v="0"/>
    <x v="0"/>
    <x v="0"/>
    <x v="0"/>
    <x v="0"/>
    <x v="0"/>
    <x v="0"/>
    <x v="0"/>
    <x v="0"/>
    <x v="0"/>
    <s v="Direção dos  Recursos Humanos"/>
    <x v="0"/>
    <x v="0"/>
    <x v="0"/>
    <x v="0"/>
    <x v="0"/>
    <x v="0"/>
    <x v="0"/>
    <x v="0"/>
    <x v="0"/>
    <x v="0"/>
    <x v="0"/>
    <x v="0"/>
    <s v="Pagamento de salário referente a 03-2024"/>
  </r>
  <r>
    <x v="1"/>
    <n v="0"/>
    <n v="0"/>
    <n v="0"/>
    <n v="13600"/>
    <x v="5681"/>
    <x v="0"/>
    <x v="0"/>
    <x v="0"/>
    <s v="01.23.04.14"/>
    <x v="48"/>
    <x v="7"/>
    <x v="8"/>
    <s v="Ambiente"/>
    <s v="01.23.04"/>
    <s v="Ambiente"/>
    <s v="01.23.04"/>
    <x v="1"/>
    <x v="0"/>
    <x v="0"/>
    <x v="0"/>
    <x v="0"/>
    <x v="1"/>
    <x v="1"/>
    <x v="0"/>
    <x v="1"/>
    <s v="2024-03-21"/>
    <x v="0"/>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 Criação e manutenção de espaço verde referente ao mês de março 2024, conforme anexo.   "/>
  </r>
  <r>
    <x v="1"/>
    <n v="0"/>
    <n v="0"/>
    <n v="0"/>
    <n v="2400"/>
    <x v="5681"/>
    <x v="0"/>
    <x v="0"/>
    <x v="0"/>
    <s v="01.23.04.14"/>
    <x v="48"/>
    <x v="7"/>
    <x v="8"/>
    <s v="Ambiente"/>
    <s v="01.23.04"/>
    <s v="Ambiente"/>
    <s v="01.23.04"/>
    <x v="1"/>
    <x v="0"/>
    <x v="0"/>
    <x v="0"/>
    <x v="0"/>
    <x v="1"/>
    <x v="1"/>
    <x v="0"/>
    <x v="1"/>
    <s v="2024-03-21"/>
    <x v="0"/>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 Criação e manutenção de espaço verde referente ao mês de março 2024, conforme anexo.   "/>
  </r>
  <r>
    <x v="1"/>
    <n v="0"/>
    <n v="0"/>
    <n v="0"/>
    <n v="12750"/>
    <x v="5682"/>
    <x v="0"/>
    <x v="0"/>
    <x v="0"/>
    <s v="01.25.02.17"/>
    <x v="30"/>
    <x v="3"/>
    <x v="3"/>
    <s v="desporto"/>
    <s v="01.25.02"/>
    <s v="desporto"/>
    <s v="01.25.02"/>
    <x v="1"/>
    <x v="0"/>
    <x v="0"/>
    <x v="0"/>
    <x v="0"/>
    <x v="1"/>
    <x v="1"/>
    <x v="0"/>
    <x v="3"/>
    <s v="2024-05-06"/>
    <x v="1"/>
    <n v="12750"/>
    <x v="0"/>
    <m/>
    <x v="0"/>
    <m/>
    <x v="2"/>
    <n v="100474696"/>
    <x v="0"/>
    <x v="1"/>
    <s v="Construção e Reabilitação de Placas Desportivas"/>
    <s v="ORI"/>
    <x v="0"/>
    <m/>
    <x v="0"/>
    <x v="0"/>
    <x v="0"/>
    <x v="0"/>
    <x v="0"/>
    <x v="0"/>
    <x v="0"/>
    <x v="0"/>
    <x v="0"/>
    <x v="0"/>
    <x v="0"/>
    <s v="Construção e Reabilitação de Placas Desportivas"/>
    <x v="0"/>
    <x v="0"/>
    <x v="0"/>
    <x v="0"/>
    <x v="1"/>
    <x v="0"/>
    <x v="0"/>
    <x v="0"/>
    <x v="0"/>
    <x v="0"/>
    <x v="1"/>
    <x v="0"/>
    <s v="Pagamento a favor do Sr. Decio de Jesus Rebelo, referente a reabilitação da placa desportiva da Ribeira de São Miguel, conforme anexo.  "/>
  </r>
  <r>
    <x v="1"/>
    <n v="0"/>
    <n v="0"/>
    <n v="0"/>
    <n v="72250"/>
    <x v="5682"/>
    <x v="0"/>
    <x v="0"/>
    <x v="0"/>
    <s v="01.25.02.17"/>
    <x v="30"/>
    <x v="3"/>
    <x v="3"/>
    <s v="desporto"/>
    <s v="01.25.02"/>
    <s v="desporto"/>
    <s v="01.25.02"/>
    <x v="1"/>
    <x v="0"/>
    <x v="0"/>
    <x v="0"/>
    <x v="0"/>
    <x v="1"/>
    <x v="1"/>
    <x v="0"/>
    <x v="3"/>
    <s v="2024-05-06"/>
    <x v="1"/>
    <n v="72250"/>
    <x v="0"/>
    <m/>
    <x v="0"/>
    <m/>
    <x v="635"/>
    <n v="100479640"/>
    <x v="0"/>
    <x v="0"/>
    <s v="Construção e Reabilitação de Placas Desportivas"/>
    <s v="ORI"/>
    <x v="0"/>
    <m/>
    <x v="0"/>
    <x v="0"/>
    <x v="0"/>
    <x v="0"/>
    <x v="0"/>
    <x v="0"/>
    <x v="0"/>
    <x v="0"/>
    <x v="0"/>
    <x v="0"/>
    <x v="0"/>
    <s v="Construção e Reabilitação de Placas Desportivas"/>
    <x v="0"/>
    <x v="0"/>
    <x v="0"/>
    <x v="0"/>
    <x v="1"/>
    <x v="0"/>
    <x v="0"/>
    <x v="0"/>
    <x v="0"/>
    <x v="0"/>
    <x v="0"/>
    <x v="0"/>
    <s v="Pagamento a favor do Sr. Decio de Jesus Rebelo, referente a reabilitação da placa desportiva da Ribeira de São Miguel, conforme anexo.  "/>
  </r>
  <r>
    <x v="0"/>
    <n v="0"/>
    <n v="0"/>
    <n v="0"/>
    <n v="3040"/>
    <x v="5683"/>
    <x v="0"/>
    <x v="1"/>
    <x v="0"/>
    <s v="80.02.01"/>
    <x v="2"/>
    <x v="2"/>
    <x v="2"/>
    <s v="Retenções Iur"/>
    <s v="80.02.01"/>
    <s v="Retenções Iur"/>
    <s v="80.02.01"/>
    <x v="2"/>
    <x v="0"/>
    <x v="1"/>
    <x v="0"/>
    <x v="1"/>
    <x v="2"/>
    <x v="2"/>
    <x v="0"/>
    <x v="6"/>
    <s v="2024-04-26"/>
    <x v="1"/>
    <n v="3040"/>
    <x v="0"/>
    <m/>
    <x v="0"/>
    <m/>
    <x v="2"/>
    <n v="100474696"/>
    <x v="0"/>
    <x v="0"/>
    <s v="Retenções Iur"/>
    <s v="ORI"/>
    <x v="0"/>
    <s v="RIUR"/>
    <x v="0"/>
    <x v="0"/>
    <x v="0"/>
    <x v="0"/>
    <x v="0"/>
    <x v="0"/>
    <x v="0"/>
    <x v="0"/>
    <x v="0"/>
    <x v="0"/>
    <x v="0"/>
    <s v="Retenções Iur"/>
    <x v="0"/>
    <x v="0"/>
    <x v="0"/>
    <x v="0"/>
    <x v="2"/>
    <x v="0"/>
    <x v="0"/>
    <x v="0"/>
    <x v="0"/>
    <x v="1"/>
    <x v="0"/>
    <x v="0"/>
    <s v="RETENCAO OT"/>
  </r>
  <r>
    <x v="0"/>
    <n v="0"/>
    <n v="0"/>
    <n v="0"/>
    <n v="1525"/>
    <x v="5684"/>
    <x v="0"/>
    <x v="1"/>
    <x v="0"/>
    <s v="03.03.10"/>
    <x v="8"/>
    <x v="0"/>
    <x v="4"/>
    <s v="Receitas Da Câmara"/>
    <s v="03.03.10"/>
    <s v="Receitas Da Câmara"/>
    <s v="03.03.10"/>
    <x v="10"/>
    <x v="0"/>
    <x v="3"/>
    <x v="3"/>
    <x v="0"/>
    <x v="0"/>
    <x v="2"/>
    <x v="0"/>
    <x v="3"/>
    <s v="2024-05-09"/>
    <x v="1"/>
    <n v="15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00"/>
    <x v="5685"/>
    <x v="0"/>
    <x v="1"/>
    <x v="0"/>
    <s v="03.03.10"/>
    <x v="8"/>
    <x v="0"/>
    <x v="4"/>
    <s v="Receitas Da Câmara"/>
    <s v="03.03.10"/>
    <s v="Receitas Da Câmara"/>
    <s v="03.03.10"/>
    <x v="42"/>
    <x v="0"/>
    <x v="3"/>
    <x v="3"/>
    <x v="0"/>
    <x v="0"/>
    <x v="2"/>
    <x v="0"/>
    <x v="3"/>
    <s v="2024-05-09"/>
    <x v="1"/>
    <n v="9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400"/>
    <x v="5686"/>
    <x v="0"/>
    <x v="1"/>
    <x v="0"/>
    <s v="03.03.10"/>
    <x v="8"/>
    <x v="0"/>
    <x v="4"/>
    <s v="Receitas Da Câmara"/>
    <s v="03.03.10"/>
    <s v="Receitas Da Câmara"/>
    <s v="03.03.10"/>
    <x v="11"/>
    <x v="0"/>
    <x v="0"/>
    <x v="5"/>
    <x v="0"/>
    <x v="0"/>
    <x v="2"/>
    <x v="0"/>
    <x v="3"/>
    <s v="2024-05-09"/>
    <x v="1"/>
    <n v="1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5687"/>
    <x v="0"/>
    <x v="1"/>
    <x v="0"/>
    <s v="03.03.10"/>
    <x v="8"/>
    <x v="0"/>
    <x v="4"/>
    <s v="Receitas Da Câmara"/>
    <s v="03.03.10"/>
    <s v="Receitas Da Câmara"/>
    <s v="03.03.10"/>
    <x v="21"/>
    <x v="0"/>
    <x v="3"/>
    <x v="3"/>
    <x v="0"/>
    <x v="0"/>
    <x v="2"/>
    <x v="0"/>
    <x v="3"/>
    <s v="2024-05-09"/>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
    <x v="5688"/>
    <x v="0"/>
    <x v="1"/>
    <x v="0"/>
    <s v="03.03.10"/>
    <x v="8"/>
    <x v="0"/>
    <x v="4"/>
    <s v="Receitas Da Câmara"/>
    <s v="03.03.10"/>
    <s v="Receitas Da Câmara"/>
    <s v="03.03.10"/>
    <x v="8"/>
    <x v="0"/>
    <x v="3"/>
    <x v="3"/>
    <x v="0"/>
    <x v="0"/>
    <x v="2"/>
    <x v="0"/>
    <x v="3"/>
    <s v="2024-05-09"/>
    <x v="1"/>
    <n v="3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225"/>
    <x v="5689"/>
    <x v="0"/>
    <x v="1"/>
    <x v="0"/>
    <s v="03.03.10"/>
    <x v="8"/>
    <x v="0"/>
    <x v="4"/>
    <s v="Receitas Da Câmara"/>
    <s v="03.03.10"/>
    <s v="Receitas Da Câmara"/>
    <s v="03.03.10"/>
    <x v="12"/>
    <x v="0"/>
    <x v="3"/>
    <x v="3"/>
    <x v="0"/>
    <x v="0"/>
    <x v="2"/>
    <x v="0"/>
    <x v="3"/>
    <s v="2024-05-09"/>
    <x v="1"/>
    <n v="36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404"/>
    <x v="5690"/>
    <x v="0"/>
    <x v="1"/>
    <x v="0"/>
    <s v="03.03.10"/>
    <x v="8"/>
    <x v="0"/>
    <x v="4"/>
    <s v="Receitas Da Câmara"/>
    <s v="03.03.10"/>
    <s v="Receitas Da Câmara"/>
    <s v="03.03.10"/>
    <x v="18"/>
    <x v="0"/>
    <x v="0"/>
    <x v="0"/>
    <x v="0"/>
    <x v="0"/>
    <x v="2"/>
    <x v="0"/>
    <x v="3"/>
    <s v="2024-05-09"/>
    <x v="1"/>
    <n v="3640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50"/>
    <x v="5691"/>
    <x v="0"/>
    <x v="1"/>
    <x v="0"/>
    <s v="03.03.10"/>
    <x v="8"/>
    <x v="0"/>
    <x v="4"/>
    <s v="Receitas Da Câmara"/>
    <s v="03.03.10"/>
    <s v="Receitas Da Câmara"/>
    <s v="03.03.10"/>
    <x v="13"/>
    <x v="0"/>
    <x v="3"/>
    <x v="3"/>
    <x v="0"/>
    <x v="0"/>
    <x v="2"/>
    <x v="0"/>
    <x v="3"/>
    <s v="2024-05-09"/>
    <x v="1"/>
    <n v="29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80"/>
    <x v="5692"/>
    <x v="0"/>
    <x v="1"/>
    <x v="0"/>
    <s v="03.03.10"/>
    <x v="8"/>
    <x v="0"/>
    <x v="4"/>
    <s v="Receitas Da Câmara"/>
    <s v="03.03.10"/>
    <s v="Receitas Da Câmara"/>
    <s v="03.03.10"/>
    <x v="6"/>
    <x v="0"/>
    <x v="3"/>
    <x v="3"/>
    <x v="0"/>
    <x v="0"/>
    <x v="2"/>
    <x v="0"/>
    <x v="3"/>
    <s v="2024-05-09"/>
    <x v="1"/>
    <n v="3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9900"/>
    <x v="5693"/>
    <x v="0"/>
    <x v="0"/>
    <x v="0"/>
    <s v="03.16.15"/>
    <x v="0"/>
    <x v="0"/>
    <x v="0"/>
    <s v="Direção Financeira"/>
    <s v="03.16.15"/>
    <s v="Direção Financeira"/>
    <s v="03.16.15"/>
    <x v="5"/>
    <x v="0"/>
    <x v="0"/>
    <x v="1"/>
    <x v="0"/>
    <x v="0"/>
    <x v="0"/>
    <x v="0"/>
    <x v="3"/>
    <s v="2024-05-22"/>
    <x v="1"/>
    <n v="179900"/>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maio de 2024, conforme anexo."/>
  </r>
  <r>
    <x v="0"/>
    <n v="0"/>
    <n v="0"/>
    <n v="0"/>
    <n v="6119"/>
    <x v="5693"/>
    <x v="0"/>
    <x v="0"/>
    <x v="0"/>
    <s v="03.16.15"/>
    <x v="0"/>
    <x v="0"/>
    <x v="0"/>
    <s v="Direção Financeira"/>
    <s v="03.16.15"/>
    <s v="Direção Financeira"/>
    <s v="03.16.15"/>
    <x v="28"/>
    <x v="0"/>
    <x v="0"/>
    <x v="0"/>
    <x v="0"/>
    <x v="0"/>
    <x v="0"/>
    <x v="0"/>
    <x v="3"/>
    <s v="2024-05-22"/>
    <x v="1"/>
    <n v="6119"/>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maio de 2024, conforme anexo."/>
  </r>
  <r>
    <x v="0"/>
    <n v="0"/>
    <n v="0"/>
    <n v="0"/>
    <n v="6313"/>
    <x v="5693"/>
    <x v="0"/>
    <x v="0"/>
    <x v="0"/>
    <s v="03.16.15"/>
    <x v="0"/>
    <x v="0"/>
    <x v="0"/>
    <s v="Direção Financeira"/>
    <s v="03.16.15"/>
    <s v="Direção Financeira"/>
    <s v="03.16.15"/>
    <x v="5"/>
    <x v="0"/>
    <x v="0"/>
    <x v="1"/>
    <x v="0"/>
    <x v="0"/>
    <x v="0"/>
    <x v="0"/>
    <x v="3"/>
    <s v="2024-05-22"/>
    <x v="1"/>
    <n v="6313"/>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maio de 2024, conforme anexo."/>
  </r>
  <r>
    <x v="0"/>
    <n v="0"/>
    <n v="0"/>
    <n v="0"/>
    <n v="215"/>
    <x v="5693"/>
    <x v="0"/>
    <x v="0"/>
    <x v="0"/>
    <s v="03.16.15"/>
    <x v="0"/>
    <x v="0"/>
    <x v="0"/>
    <s v="Direção Financeira"/>
    <s v="03.16.15"/>
    <s v="Direção Financeira"/>
    <s v="03.16.15"/>
    <x v="28"/>
    <x v="0"/>
    <x v="0"/>
    <x v="0"/>
    <x v="0"/>
    <x v="0"/>
    <x v="0"/>
    <x v="0"/>
    <x v="3"/>
    <s v="2024-05-22"/>
    <x v="1"/>
    <n v="215"/>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maio de 2024, conforme anexo."/>
  </r>
  <r>
    <x v="0"/>
    <n v="0"/>
    <n v="0"/>
    <n v="0"/>
    <n v="35841"/>
    <x v="5693"/>
    <x v="0"/>
    <x v="0"/>
    <x v="0"/>
    <s v="03.16.15"/>
    <x v="0"/>
    <x v="0"/>
    <x v="0"/>
    <s v="Direção Financeira"/>
    <s v="03.16.15"/>
    <s v="Direção Financeira"/>
    <s v="03.16.15"/>
    <x v="28"/>
    <x v="0"/>
    <x v="0"/>
    <x v="0"/>
    <x v="0"/>
    <x v="0"/>
    <x v="0"/>
    <x v="0"/>
    <x v="3"/>
    <s v="2024-05-22"/>
    <x v="1"/>
    <n v="35841"/>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maio de 2024, conforme anexo."/>
  </r>
  <r>
    <x v="0"/>
    <n v="0"/>
    <n v="0"/>
    <n v="0"/>
    <n v="1053918"/>
    <x v="5693"/>
    <x v="0"/>
    <x v="0"/>
    <x v="0"/>
    <s v="03.16.15"/>
    <x v="0"/>
    <x v="0"/>
    <x v="0"/>
    <s v="Direção Financeira"/>
    <s v="03.16.15"/>
    <s v="Direção Financeira"/>
    <s v="03.16.15"/>
    <x v="5"/>
    <x v="0"/>
    <x v="0"/>
    <x v="1"/>
    <x v="0"/>
    <x v="0"/>
    <x v="0"/>
    <x v="0"/>
    <x v="3"/>
    <s v="2024-05-22"/>
    <x v="1"/>
    <n v="1053918"/>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maio de 2024, conforme anexo."/>
  </r>
  <r>
    <x v="0"/>
    <n v="0"/>
    <n v="0"/>
    <n v="0"/>
    <n v="4557"/>
    <x v="5694"/>
    <x v="0"/>
    <x v="1"/>
    <x v="0"/>
    <s v="03.03.10"/>
    <x v="8"/>
    <x v="0"/>
    <x v="4"/>
    <s v="Receitas Da Câmara"/>
    <s v="03.03.10"/>
    <s v="Receitas Da Câmara"/>
    <s v="03.03.10"/>
    <x v="24"/>
    <x v="0"/>
    <x v="3"/>
    <x v="6"/>
    <x v="0"/>
    <x v="0"/>
    <x v="2"/>
    <x v="0"/>
    <x v="5"/>
    <s v="2024-08-28"/>
    <x v="2"/>
    <n v="4557"/>
    <x v="0"/>
    <m/>
    <x v="0"/>
    <m/>
    <x v="6"/>
    <n v="100474914"/>
    <x v="0"/>
    <x v="0"/>
    <s v="Receitas Da Câmara"/>
    <s v="EXT"/>
    <x v="0"/>
    <s v="RDC"/>
    <x v="0"/>
    <x v="0"/>
    <x v="0"/>
    <x v="0"/>
    <x v="0"/>
    <x v="0"/>
    <x v="0"/>
    <x v="0"/>
    <x v="0"/>
    <x v="0"/>
    <x v="0"/>
    <s v="Receitas Da Câmara"/>
    <x v="0"/>
    <x v="0"/>
    <x v="0"/>
    <x v="0"/>
    <x v="0"/>
    <x v="0"/>
    <x v="0"/>
    <x v="0"/>
    <x v="0"/>
    <x v="0"/>
    <x v="0"/>
    <x v="0"/>
    <s v="Recebimento de renda Edmilsom Adriano, conforme anexo."/>
  </r>
  <r>
    <x v="1"/>
    <n v="0"/>
    <n v="0"/>
    <n v="0"/>
    <n v="1156690"/>
    <x v="5695"/>
    <x v="0"/>
    <x v="0"/>
    <x v="0"/>
    <s v="03.16.15"/>
    <x v="0"/>
    <x v="0"/>
    <x v="0"/>
    <s v="Direção Financeira"/>
    <s v="03.16.15"/>
    <s v="Direção Financeira"/>
    <s v="03.16.15"/>
    <x v="55"/>
    <x v="0"/>
    <x v="0"/>
    <x v="0"/>
    <x v="0"/>
    <x v="0"/>
    <x v="1"/>
    <x v="0"/>
    <x v="1"/>
    <s v="2024-03-14"/>
    <x v="0"/>
    <n v="1156690"/>
    <x v="0"/>
    <m/>
    <x v="0"/>
    <m/>
    <x v="12"/>
    <n v="100478565"/>
    <x v="0"/>
    <x v="0"/>
    <s v="Direção Financeira"/>
    <s v="ORI"/>
    <x v="0"/>
    <m/>
    <x v="0"/>
    <x v="0"/>
    <x v="0"/>
    <x v="0"/>
    <x v="0"/>
    <x v="0"/>
    <x v="0"/>
    <x v="0"/>
    <x v="0"/>
    <x v="0"/>
    <x v="0"/>
    <s v="Direção Financeira"/>
    <x v="0"/>
    <x v="0"/>
    <x v="0"/>
    <x v="0"/>
    <x v="0"/>
    <x v="0"/>
    <x v="0"/>
    <x v="0"/>
    <x v="0"/>
    <x v="0"/>
    <x v="0"/>
    <x v="0"/>
    <s v="Liquidação de contrato Nº02 Empreitada de Obras de Asfaltagem de Estradas em Calçadas no Município de SM, conforme anexo."/>
  </r>
  <r>
    <x v="1"/>
    <n v="0"/>
    <n v="0"/>
    <n v="0"/>
    <n v="18500"/>
    <x v="5696"/>
    <x v="0"/>
    <x v="0"/>
    <x v="0"/>
    <s v="01.28.01.08"/>
    <x v="15"/>
    <x v="4"/>
    <x v="5"/>
    <s v="Habitação Social"/>
    <s v="01.28.01"/>
    <s v="Habitação Social"/>
    <s v="01.28.01"/>
    <x v="1"/>
    <x v="0"/>
    <x v="0"/>
    <x v="0"/>
    <x v="0"/>
    <x v="1"/>
    <x v="1"/>
    <x v="0"/>
    <x v="0"/>
    <s v="2024-01-15"/>
    <x v="0"/>
    <n v="18500"/>
    <x v="0"/>
    <m/>
    <x v="0"/>
    <m/>
    <x v="222"/>
    <n v="100479348"/>
    <x v="0"/>
    <x v="0"/>
    <s v="Habitações Sociais"/>
    <s v="ORI"/>
    <x v="0"/>
    <s v="HS"/>
    <x v="0"/>
    <x v="0"/>
    <x v="0"/>
    <x v="0"/>
    <x v="0"/>
    <x v="0"/>
    <x v="0"/>
    <x v="0"/>
    <x v="0"/>
    <x v="0"/>
    <x v="0"/>
    <s v="Habitações Sociais"/>
    <x v="0"/>
    <x v="0"/>
    <x v="0"/>
    <x v="0"/>
    <x v="1"/>
    <x v="0"/>
    <x v="0"/>
    <x v="0"/>
    <x v="0"/>
    <x v="0"/>
    <x v="0"/>
    <x v="0"/>
    <s v="Pagamento referente a aquisição de ruzalete, para habitação de Sr. Pedro Ramos, conforme proposta em anexo."/>
  </r>
  <r>
    <x v="0"/>
    <n v="0"/>
    <n v="0"/>
    <n v="0"/>
    <n v="150000"/>
    <x v="5697"/>
    <x v="0"/>
    <x v="0"/>
    <x v="0"/>
    <s v="03.16.15"/>
    <x v="0"/>
    <x v="0"/>
    <x v="0"/>
    <s v="Direção Financeira"/>
    <s v="03.16.15"/>
    <s v="Direção Financeira"/>
    <s v="03.16.15"/>
    <x v="84"/>
    <x v="0"/>
    <x v="7"/>
    <x v="19"/>
    <x v="0"/>
    <x v="0"/>
    <x v="0"/>
    <x v="0"/>
    <x v="6"/>
    <s v="2024-04-16"/>
    <x v="1"/>
    <n v="150000"/>
    <x v="0"/>
    <m/>
    <x v="0"/>
    <m/>
    <x v="6"/>
    <n v="100474914"/>
    <x v="0"/>
    <x v="0"/>
    <s v="Direção Financeira"/>
    <s v="ORI"/>
    <x v="0"/>
    <m/>
    <x v="0"/>
    <x v="0"/>
    <x v="0"/>
    <x v="0"/>
    <x v="0"/>
    <x v="0"/>
    <x v="0"/>
    <x v="0"/>
    <x v="0"/>
    <x v="0"/>
    <x v="0"/>
    <s v="Direção Financeira"/>
    <x v="0"/>
    <x v="0"/>
    <x v="0"/>
    <x v="0"/>
    <x v="0"/>
    <x v="0"/>
    <x v="0"/>
    <x v="0"/>
    <x v="0"/>
    <x v="0"/>
    <x v="0"/>
    <x v="0"/>
    <s v=" Pagamento de Quota, referente ao ano 2024 Município de São Miguel.  "/>
  </r>
  <r>
    <x v="1"/>
    <n v="0"/>
    <n v="0"/>
    <n v="0"/>
    <n v="51000"/>
    <x v="5698"/>
    <x v="0"/>
    <x v="0"/>
    <x v="0"/>
    <s v="01.25.02.23"/>
    <x v="12"/>
    <x v="3"/>
    <x v="3"/>
    <s v="desporto"/>
    <s v="01.25.02"/>
    <s v="desporto"/>
    <s v="01.25.02"/>
    <x v="1"/>
    <x v="0"/>
    <x v="0"/>
    <x v="0"/>
    <x v="0"/>
    <x v="1"/>
    <x v="1"/>
    <x v="0"/>
    <x v="3"/>
    <s v="2024-05-06"/>
    <x v="1"/>
    <n v="51000"/>
    <x v="0"/>
    <m/>
    <x v="0"/>
    <m/>
    <x v="6"/>
    <n v="100474914"/>
    <x v="0"/>
    <x v="0"/>
    <s v="Atividades desportivas e promoção do desporto no Concelho"/>
    <s v="ORI"/>
    <x v="0"/>
    <m/>
    <x v="0"/>
    <x v="0"/>
    <x v="0"/>
    <x v="0"/>
    <x v="0"/>
    <x v="0"/>
    <x v="0"/>
    <x v="0"/>
    <x v="0"/>
    <x v="0"/>
    <x v="0"/>
    <s v="Atividades desportivas e promoção do desporto no Concelho"/>
    <x v="0"/>
    <x v="0"/>
    <x v="0"/>
    <x v="0"/>
    <x v="1"/>
    <x v="0"/>
    <x v="0"/>
    <x v="0"/>
    <x v="0"/>
    <x v="0"/>
    <x v="0"/>
    <x v="0"/>
    <s v="Gratificação a favor da Tesouraria Municipal, referente aos finalistas das atividades realizadas na Ribeira de São Miguel, conforme anexo."/>
  </r>
  <r>
    <x v="0"/>
    <n v="0"/>
    <n v="0"/>
    <n v="0"/>
    <n v="13260"/>
    <x v="5699"/>
    <x v="0"/>
    <x v="1"/>
    <x v="0"/>
    <s v="03.03.10"/>
    <x v="8"/>
    <x v="0"/>
    <x v="4"/>
    <s v="Receitas Da Câmara"/>
    <s v="03.03.10"/>
    <s v="Receitas Da Câmara"/>
    <s v="03.03.10"/>
    <x v="6"/>
    <x v="0"/>
    <x v="3"/>
    <x v="3"/>
    <x v="0"/>
    <x v="0"/>
    <x v="2"/>
    <x v="0"/>
    <x v="6"/>
    <s v="2024-04-04"/>
    <x v="1"/>
    <n v="13260"/>
    <x v="0"/>
    <m/>
    <x v="0"/>
    <m/>
    <x v="6"/>
    <n v="100474914"/>
    <x v="0"/>
    <x v="0"/>
    <s v="Receitas Da Câmara"/>
    <s v="EXT"/>
    <x v="0"/>
    <s v="RDC"/>
    <x v="0"/>
    <x v="0"/>
    <x v="0"/>
    <x v="0"/>
    <x v="0"/>
    <x v="0"/>
    <x v="0"/>
    <x v="0"/>
    <x v="0"/>
    <x v="0"/>
    <x v="0"/>
    <s v="Receitas Da Câmara"/>
    <x v="0"/>
    <x v="0"/>
    <x v="0"/>
    <x v="0"/>
    <x v="0"/>
    <x v="0"/>
    <x v="0"/>
    <x v="0"/>
    <x v="0"/>
    <x v="0"/>
    <x v="0"/>
    <x v="0"/>
    <s v="Transferência  Camara Municipal de São Miguel, conforme anexo. "/>
  </r>
  <r>
    <x v="0"/>
    <n v="0"/>
    <n v="0"/>
    <n v="0"/>
    <n v="1500"/>
    <x v="5700"/>
    <x v="0"/>
    <x v="1"/>
    <x v="0"/>
    <s v="03.03.10"/>
    <x v="8"/>
    <x v="0"/>
    <x v="4"/>
    <s v="Receitas Da Câmara"/>
    <s v="03.03.10"/>
    <s v="Receitas Da Câmara"/>
    <s v="03.03.10"/>
    <x v="57"/>
    <x v="0"/>
    <x v="3"/>
    <x v="12"/>
    <x v="0"/>
    <x v="0"/>
    <x v="2"/>
    <x v="0"/>
    <x v="6"/>
    <s v="2024-04-10"/>
    <x v="1"/>
    <n v="1500"/>
    <x v="0"/>
    <m/>
    <x v="0"/>
    <m/>
    <x v="6"/>
    <n v="100474914"/>
    <x v="0"/>
    <x v="0"/>
    <s v="Receitas Da Câmara"/>
    <s v="EXT"/>
    <x v="0"/>
    <s v="RDC"/>
    <x v="0"/>
    <x v="0"/>
    <x v="0"/>
    <x v="0"/>
    <x v="0"/>
    <x v="0"/>
    <x v="0"/>
    <x v="0"/>
    <x v="0"/>
    <x v="0"/>
    <x v="0"/>
    <s v="Receitas Da Câmara"/>
    <x v="0"/>
    <x v="0"/>
    <x v="0"/>
    <x v="0"/>
    <x v="0"/>
    <x v="0"/>
    <x v="0"/>
    <x v="0"/>
    <x v="0"/>
    <x v="0"/>
    <x v="0"/>
    <x v="0"/>
    <s v="Reposição não abatida no pagamento crianças vulneráveis, conforme anexo. "/>
  </r>
  <r>
    <x v="0"/>
    <n v="0"/>
    <n v="0"/>
    <n v="0"/>
    <n v="1500"/>
    <x v="5701"/>
    <x v="0"/>
    <x v="0"/>
    <x v="0"/>
    <s v="01.25.05.12"/>
    <x v="10"/>
    <x v="3"/>
    <x v="3"/>
    <s v="Saúde"/>
    <s v="01.25.05"/>
    <s v="Saúde"/>
    <s v="01.25.05"/>
    <x v="7"/>
    <x v="0"/>
    <x v="4"/>
    <x v="4"/>
    <x v="0"/>
    <x v="1"/>
    <x v="0"/>
    <x v="0"/>
    <x v="10"/>
    <s v="2024-11-14"/>
    <x v="3"/>
    <n v="1500"/>
    <x v="0"/>
    <m/>
    <x v="0"/>
    <m/>
    <x v="636"/>
    <n v="100478059"/>
    <x v="0"/>
    <x v="0"/>
    <s v="Promoção e Inclusão Social"/>
    <s v="ORI"/>
    <x v="0"/>
    <m/>
    <x v="0"/>
    <x v="0"/>
    <x v="0"/>
    <x v="0"/>
    <x v="0"/>
    <x v="0"/>
    <x v="0"/>
    <x v="0"/>
    <x v="0"/>
    <x v="0"/>
    <x v="0"/>
    <s v="Promoção e Inclusão Social"/>
    <x v="0"/>
    <x v="0"/>
    <x v="0"/>
    <x v="0"/>
    <x v="1"/>
    <x v="0"/>
    <x v="0"/>
    <x v="0"/>
    <x v="0"/>
    <x v="0"/>
    <x v="0"/>
    <x v="0"/>
    <s v="Apoio social a favor de josefa correia tavares, pagamento do fatura eletricidade, conforme anexo."/>
  </r>
  <r>
    <x v="0"/>
    <n v="0"/>
    <n v="0"/>
    <n v="0"/>
    <n v="19000"/>
    <x v="5702"/>
    <x v="0"/>
    <x v="1"/>
    <x v="0"/>
    <s v="03.03.10"/>
    <x v="8"/>
    <x v="0"/>
    <x v="4"/>
    <s v="Receitas Da Câmara"/>
    <s v="03.03.10"/>
    <s v="Receitas Da Câmara"/>
    <s v="03.03.10"/>
    <x v="42"/>
    <x v="0"/>
    <x v="3"/>
    <x v="3"/>
    <x v="0"/>
    <x v="0"/>
    <x v="2"/>
    <x v="0"/>
    <x v="0"/>
    <s v="2024-01-09"/>
    <x v="0"/>
    <n v="19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
    <x v="5703"/>
    <x v="0"/>
    <x v="1"/>
    <x v="0"/>
    <s v="03.03.10"/>
    <x v="8"/>
    <x v="0"/>
    <x v="4"/>
    <s v="Receitas Da Câmara"/>
    <s v="03.03.10"/>
    <s v="Receitas Da Câmara"/>
    <s v="03.03.10"/>
    <x v="22"/>
    <x v="0"/>
    <x v="3"/>
    <x v="7"/>
    <x v="0"/>
    <x v="0"/>
    <x v="2"/>
    <x v="0"/>
    <x v="0"/>
    <s v="2024-01-09"/>
    <x v="0"/>
    <n v="6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5704"/>
    <x v="0"/>
    <x v="1"/>
    <x v="0"/>
    <s v="03.03.10"/>
    <x v="8"/>
    <x v="0"/>
    <x v="4"/>
    <s v="Receitas Da Câmara"/>
    <s v="03.03.10"/>
    <s v="Receitas Da Câmara"/>
    <s v="03.03.10"/>
    <x v="9"/>
    <x v="0"/>
    <x v="3"/>
    <x v="3"/>
    <x v="0"/>
    <x v="0"/>
    <x v="2"/>
    <x v="0"/>
    <x v="0"/>
    <s v="2024-01-09"/>
    <x v="0"/>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75"/>
    <x v="5705"/>
    <x v="0"/>
    <x v="1"/>
    <x v="0"/>
    <s v="03.03.10"/>
    <x v="8"/>
    <x v="0"/>
    <x v="4"/>
    <s v="Receitas Da Câmara"/>
    <s v="03.03.10"/>
    <s v="Receitas Da Câmara"/>
    <s v="03.03.10"/>
    <x v="10"/>
    <x v="0"/>
    <x v="3"/>
    <x v="3"/>
    <x v="0"/>
    <x v="0"/>
    <x v="2"/>
    <x v="0"/>
    <x v="0"/>
    <s v="2024-01-09"/>
    <x v="0"/>
    <n v="21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0"/>
    <x v="5706"/>
    <x v="0"/>
    <x v="0"/>
    <x v="0"/>
    <s v="03.16.15"/>
    <x v="0"/>
    <x v="0"/>
    <x v="0"/>
    <s v="Direção Financeira"/>
    <s v="03.16.15"/>
    <s v="Direção Financeira"/>
    <s v="03.16.15"/>
    <x v="75"/>
    <x v="0"/>
    <x v="2"/>
    <x v="16"/>
    <x v="0"/>
    <x v="0"/>
    <x v="0"/>
    <x v="0"/>
    <x v="1"/>
    <s v="2024-03-13"/>
    <x v="0"/>
    <n v="50000"/>
    <x v="0"/>
    <m/>
    <x v="0"/>
    <m/>
    <x v="637"/>
    <n v="100444086"/>
    <x v="0"/>
    <x v="0"/>
    <s v="Direção Financeira"/>
    <s v="ORI"/>
    <x v="0"/>
    <m/>
    <x v="0"/>
    <x v="0"/>
    <x v="0"/>
    <x v="0"/>
    <x v="0"/>
    <x v="0"/>
    <x v="0"/>
    <x v="0"/>
    <x v="0"/>
    <x v="0"/>
    <x v="0"/>
    <s v="Direção Financeira"/>
    <x v="0"/>
    <x v="0"/>
    <x v="0"/>
    <x v="0"/>
    <x v="0"/>
    <x v="0"/>
    <x v="0"/>
    <x v="0"/>
    <x v="0"/>
    <x v="0"/>
    <x v="0"/>
    <x v="0"/>
    <s v="Restituição a favor da Sra. Celina Correia Rodrigues, por motivo da desistência da compra do lote nº03, quarteirão 11, medindo 225 m2, situado em Veneza, conforme anexo."/>
  </r>
  <r>
    <x v="0"/>
    <n v="0"/>
    <n v="0"/>
    <n v="0"/>
    <n v="73440"/>
    <x v="5707"/>
    <x v="0"/>
    <x v="0"/>
    <x v="0"/>
    <s v="03.16.15"/>
    <x v="0"/>
    <x v="0"/>
    <x v="0"/>
    <s v="Direção Financeira"/>
    <s v="03.16.15"/>
    <s v="Direção Financeira"/>
    <s v="03.16.15"/>
    <x v="43"/>
    <x v="0"/>
    <x v="0"/>
    <x v="1"/>
    <x v="0"/>
    <x v="0"/>
    <x v="0"/>
    <x v="0"/>
    <x v="1"/>
    <s v="2024-03-28"/>
    <x v="0"/>
    <n v="73440"/>
    <x v="0"/>
    <m/>
    <x v="0"/>
    <m/>
    <x v="638"/>
    <n v="100477889"/>
    <x v="0"/>
    <x v="0"/>
    <s v="Direção Financeira"/>
    <s v="ORI"/>
    <x v="0"/>
    <m/>
    <x v="0"/>
    <x v="0"/>
    <x v="0"/>
    <x v="0"/>
    <x v="0"/>
    <x v="0"/>
    <x v="0"/>
    <x v="0"/>
    <x v="0"/>
    <x v="0"/>
    <x v="0"/>
    <s v="Direção Financeira"/>
    <x v="0"/>
    <x v="0"/>
    <x v="0"/>
    <x v="0"/>
    <x v="0"/>
    <x v="0"/>
    <x v="0"/>
    <x v="0"/>
    <x v="0"/>
    <x v="0"/>
    <x v="0"/>
    <x v="0"/>
    <s v="Pagamento a favor da Dany Midia, sociedade unipessoal, referente a impressão, cópia e encadernação dos documentos para a Xª sessão ordinária da Assembleia Municipal de São Miguel, conforme anexo."/>
  </r>
  <r>
    <x v="0"/>
    <n v="0"/>
    <n v="0"/>
    <n v="0"/>
    <n v="58770"/>
    <x v="5708"/>
    <x v="0"/>
    <x v="0"/>
    <x v="0"/>
    <s v="03.16.15"/>
    <x v="0"/>
    <x v="0"/>
    <x v="0"/>
    <s v="Direção Financeira"/>
    <s v="03.16.15"/>
    <s v="Direção Financeira"/>
    <s v="03.16.15"/>
    <x v="77"/>
    <x v="0"/>
    <x v="0"/>
    <x v="0"/>
    <x v="0"/>
    <x v="0"/>
    <x v="0"/>
    <x v="0"/>
    <x v="1"/>
    <s v="2024-03-28"/>
    <x v="0"/>
    <n v="58770"/>
    <x v="0"/>
    <m/>
    <x v="0"/>
    <m/>
    <x v="639"/>
    <n v="100392827"/>
    <x v="0"/>
    <x v="0"/>
    <s v="Direção Financeira"/>
    <s v="ORI"/>
    <x v="0"/>
    <m/>
    <x v="0"/>
    <x v="0"/>
    <x v="0"/>
    <x v="0"/>
    <x v="0"/>
    <x v="0"/>
    <x v="0"/>
    <x v="0"/>
    <x v="0"/>
    <x v="0"/>
    <x v="0"/>
    <s v="Direção Financeira"/>
    <x v="0"/>
    <x v="0"/>
    <x v="0"/>
    <x v="0"/>
    <x v="0"/>
    <x v="0"/>
    <x v="0"/>
    <x v="0"/>
    <x v="0"/>
    <x v="0"/>
    <x v="0"/>
    <x v="0"/>
    <s v="Pagamento a favor da Confeção Alves Monteiro, para a confissão de uniforme para a formação da Polícia Municipal de São Miguel, conforme anexo."/>
  </r>
  <r>
    <x v="0"/>
    <n v="0"/>
    <n v="0"/>
    <n v="0"/>
    <n v="1164102"/>
    <x v="5709"/>
    <x v="0"/>
    <x v="0"/>
    <x v="0"/>
    <s v="03.16.15"/>
    <x v="0"/>
    <x v="0"/>
    <x v="0"/>
    <s v="Direção Financeira"/>
    <s v="03.16.15"/>
    <s v="Direção Financeira"/>
    <s v="03.16.15"/>
    <x v="54"/>
    <x v="0"/>
    <x v="0"/>
    <x v="0"/>
    <x v="0"/>
    <x v="0"/>
    <x v="0"/>
    <x v="0"/>
    <x v="1"/>
    <s v="2024-03-19"/>
    <x v="0"/>
    <n v="1164102"/>
    <x v="0"/>
    <m/>
    <x v="0"/>
    <m/>
    <x v="6"/>
    <n v="100474914"/>
    <x v="0"/>
    <x v="0"/>
    <s v="Direção Financeira"/>
    <s v="ORI"/>
    <x v="0"/>
    <m/>
    <x v="0"/>
    <x v="0"/>
    <x v="0"/>
    <x v="0"/>
    <x v="0"/>
    <x v="0"/>
    <x v="0"/>
    <x v="0"/>
    <x v="0"/>
    <x v="0"/>
    <x v="0"/>
    <s v="Direção Financeira"/>
    <x v="0"/>
    <x v="0"/>
    <x v="0"/>
    <x v="0"/>
    <x v="0"/>
    <x v="0"/>
    <x v="0"/>
    <x v="1"/>
    <x v="0"/>
    <x v="0"/>
    <x v="0"/>
    <x v="0"/>
    <s v="Pagamento juros empréstimos obtidos, março 2023."/>
  </r>
  <r>
    <x v="1"/>
    <n v="0"/>
    <n v="0"/>
    <n v="0"/>
    <n v="1290707"/>
    <x v="5710"/>
    <x v="0"/>
    <x v="0"/>
    <x v="0"/>
    <s v="03.16.15"/>
    <x v="0"/>
    <x v="0"/>
    <x v="0"/>
    <s v="Direção Financeira"/>
    <s v="03.16.15"/>
    <s v="Direção Financeira"/>
    <s v="03.16.15"/>
    <x v="32"/>
    <x v="0"/>
    <x v="0"/>
    <x v="0"/>
    <x v="0"/>
    <x v="0"/>
    <x v="1"/>
    <x v="0"/>
    <x v="1"/>
    <s v="2024-03-29"/>
    <x v="0"/>
    <n v="1290707"/>
    <x v="0"/>
    <m/>
    <x v="0"/>
    <m/>
    <x v="6"/>
    <n v="100474914"/>
    <x v="0"/>
    <x v="0"/>
    <s v="Direção Financeira"/>
    <s v="ORI"/>
    <x v="0"/>
    <m/>
    <x v="0"/>
    <x v="0"/>
    <x v="0"/>
    <x v="0"/>
    <x v="0"/>
    <x v="0"/>
    <x v="0"/>
    <x v="0"/>
    <x v="0"/>
    <x v="0"/>
    <x v="0"/>
    <s v="Direção Financeira"/>
    <x v="0"/>
    <x v="0"/>
    <x v="0"/>
    <x v="0"/>
    <x v="0"/>
    <x v="0"/>
    <x v="0"/>
    <x v="1"/>
    <x v="0"/>
    <x v="0"/>
    <x v="0"/>
    <x v="0"/>
    <s v="Pagamento amortização de  empréstimos obtidos, março 2023.   "/>
  </r>
  <r>
    <x v="0"/>
    <n v="0"/>
    <n v="0"/>
    <n v="0"/>
    <n v="6450"/>
    <x v="5711"/>
    <x v="0"/>
    <x v="1"/>
    <x v="0"/>
    <s v="80.02.01"/>
    <x v="2"/>
    <x v="2"/>
    <x v="2"/>
    <s v="Retenções Iur"/>
    <s v="80.02.01"/>
    <s v="Retenções Iur"/>
    <s v="80.02.01"/>
    <x v="2"/>
    <x v="0"/>
    <x v="1"/>
    <x v="0"/>
    <x v="1"/>
    <x v="2"/>
    <x v="2"/>
    <x v="0"/>
    <x v="6"/>
    <s v="2024-04-02"/>
    <x v="1"/>
    <n v="6450"/>
    <x v="0"/>
    <m/>
    <x v="0"/>
    <m/>
    <x v="2"/>
    <n v="100474696"/>
    <x v="0"/>
    <x v="0"/>
    <s v="Retenções Iur"/>
    <s v="ORI"/>
    <x v="0"/>
    <s v="RIUR"/>
    <x v="0"/>
    <x v="0"/>
    <x v="0"/>
    <x v="0"/>
    <x v="0"/>
    <x v="0"/>
    <x v="0"/>
    <x v="0"/>
    <x v="0"/>
    <x v="0"/>
    <x v="0"/>
    <s v="Retenções Iur"/>
    <x v="0"/>
    <x v="0"/>
    <x v="0"/>
    <x v="0"/>
    <x v="2"/>
    <x v="0"/>
    <x v="0"/>
    <x v="0"/>
    <x v="0"/>
    <x v="1"/>
    <x v="0"/>
    <x v="0"/>
    <s v="RETENCAO OT"/>
  </r>
  <r>
    <x v="0"/>
    <n v="0"/>
    <n v="0"/>
    <n v="0"/>
    <n v="107208"/>
    <x v="5712"/>
    <x v="0"/>
    <x v="0"/>
    <x v="0"/>
    <s v="03.16.15"/>
    <x v="0"/>
    <x v="0"/>
    <x v="0"/>
    <s v="Direção Financeira"/>
    <s v="03.16.15"/>
    <s v="Direção Financeira"/>
    <s v="03.16.15"/>
    <x v="43"/>
    <x v="0"/>
    <x v="0"/>
    <x v="1"/>
    <x v="0"/>
    <x v="0"/>
    <x v="0"/>
    <x v="0"/>
    <x v="1"/>
    <s v="2024-03-29"/>
    <x v="0"/>
    <n v="107208"/>
    <x v="0"/>
    <m/>
    <x v="0"/>
    <m/>
    <x v="6"/>
    <n v="100474914"/>
    <x v="0"/>
    <x v="0"/>
    <s v="Direção Financeira"/>
    <s v="ORI"/>
    <x v="0"/>
    <m/>
    <x v="0"/>
    <x v="0"/>
    <x v="0"/>
    <x v="0"/>
    <x v="0"/>
    <x v="0"/>
    <x v="0"/>
    <x v="0"/>
    <x v="0"/>
    <x v="0"/>
    <x v="0"/>
    <s v="Direção Financeira"/>
    <x v="0"/>
    <x v="0"/>
    <x v="0"/>
    <x v="0"/>
    <x v="0"/>
    <x v="0"/>
    <x v="0"/>
    <x v="1"/>
    <x v="0"/>
    <x v="0"/>
    <x v="0"/>
    <x v="0"/>
    <s v="Pagamento de outras despesas bancárias, março 2023.   "/>
  </r>
  <r>
    <x v="0"/>
    <n v="0"/>
    <n v="0"/>
    <n v="0"/>
    <n v="19270"/>
    <x v="5713"/>
    <x v="0"/>
    <x v="1"/>
    <x v="0"/>
    <s v="03.03.10"/>
    <x v="8"/>
    <x v="0"/>
    <x v="4"/>
    <s v="Receitas Da Câmara"/>
    <s v="03.03.10"/>
    <s v="Receitas Da Câmara"/>
    <s v="03.03.10"/>
    <x v="20"/>
    <x v="0"/>
    <x v="3"/>
    <x v="3"/>
    <x v="0"/>
    <x v="0"/>
    <x v="2"/>
    <x v="0"/>
    <x v="6"/>
    <s v="2024-04-25"/>
    <x v="1"/>
    <n v="192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00"/>
    <x v="5714"/>
    <x v="0"/>
    <x v="1"/>
    <x v="0"/>
    <s v="03.03.10"/>
    <x v="8"/>
    <x v="0"/>
    <x v="4"/>
    <s v="Receitas Da Câmara"/>
    <s v="03.03.10"/>
    <s v="Receitas Da Câmara"/>
    <s v="03.03.10"/>
    <x v="11"/>
    <x v="0"/>
    <x v="0"/>
    <x v="5"/>
    <x v="0"/>
    <x v="0"/>
    <x v="2"/>
    <x v="0"/>
    <x v="6"/>
    <s v="2024-04-25"/>
    <x v="1"/>
    <n v="2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30"/>
    <x v="5715"/>
    <x v="0"/>
    <x v="1"/>
    <x v="0"/>
    <s v="03.03.10"/>
    <x v="8"/>
    <x v="0"/>
    <x v="4"/>
    <s v="Receitas Da Câmara"/>
    <s v="03.03.10"/>
    <s v="Receitas Da Câmara"/>
    <s v="03.03.10"/>
    <x v="13"/>
    <x v="0"/>
    <x v="3"/>
    <x v="3"/>
    <x v="0"/>
    <x v="0"/>
    <x v="2"/>
    <x v="0"/>
    <x v="6"/>
    <s v="2024-04-25"/>
    <x v="1"/>
    <n v="27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06"/>
    <x v="5716"/>
    <x v="0"/>
    <x v="1"/>
    <x v="0"/>
    <s v="03.03.10"/>
    <x v="8"/>
    <x v="0"/>
    <x v="4"/>
    <s v="Receitas Da Câmara"/>
    <s v="03.03.10"/>
    <s v="Receitas Da Câmara"/>
    <s v="03.03.10"/>
    <x v="9"/>
    <x v="0"/>
    <x v="3"/>
    <x v="3"/>
    <x v="0"/>
    <x v="0"/>
    <x v="2"/>
    <x v="0"/>
    <x v="6"/>
    <s v="2024-04-25"/>
    <x v="1"/>
    <n v="1110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5717"/>
    <x v="0"/>
    <x v="1"/>
    <x v="0"/>
    <s v="03.03.10"/>
    <x v="8"/>
    <x v="0"/>
    <x v="4"/>
    <s v="Receitas Da Câmara"/>
    <s v="03.03.10"/>
    <s v="Receitas Da Câmara"/>
    <s v="03.03.10"/>
    <x v="6"/>
    <x v="0"/>
    <x v="3"/>
    <x v="3"/>
    <x v="0"/>
    <x v="0"/>
    <x v="2"/>
    <x v="0"/>
    <x v="6"/>
    <s v="2024-04-25"/>
    <x v="1"/>
    <n v="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
    <x v="5718"/>
    <x v="0"/>
    <x v="1"/>
    <x v="0"/>
    <s v="03.03.10"/>
    <x v="8"/>
    <x v="0"/>
    <x v="4"/>
    <s v="Receitas Da Câmara"/>
    <s v="03.03.10"/>
    <s v="Receitas Da Câmara"/>
    <s v="03.03.10"/>
    <x v="8"/>
    <x v="0"/>
    <x v="3"/>
    <x v="3"/>
    <x v="0"/>
    <x v="0"/>
    <x v="2"/>
    <x v="0"/>
    <x v="6"/>
    <s v="2024-04-25"/>
    <x v="1"/>
    <n v="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685"/>
    <x v="5719"/>
    <x v="0"/>
    <x v="1"/>
    <x v="0"/>
    <s v="03.03.10"/>
    <x v="8"/>
    <x v="0"/>
    <x v="4"/>
    <s v="Receitas Da Câmara"/>
    <s v="03.03.10"/>
    <s v="Receitas Da Câmara"/>
    <s v="03.03.10"/>
    <x v="10"/>
    <x v="0"/>
    <x v="3"/>
    <x v="3"/>
    <x v="0"/>
    <x v="0"/>
    <x v="2"/>
    <x v="0"/>
    <x v="6"/>
    <s v="2024-04-25"/>
    <x v="1"/>
    <n v="76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5720"/>
    <x v="0"/>
    <x v="1"/>
    <x v="0"/>
    <s v="03.03.10"/>
    <x v="8"/>
    <x v="0"/>
    <x v="4"/>
    <s v="Receitas Da Câmara"/>
    <s v="03.03.10"/>
    <s v="Receitas Da Câmara"/>
    <s v="03.03.10"/>
    <x v="12"/>
    <x v="0"/>
    <x v="3"/>
    <x v="3"/>
    <x v="0"/>
    <x v="0"/>
    <x v="2"/>
    <x v="0"/>
    <x v="6"/>
    <s v="2024-04-25"/>
    <x v="1"/>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954"/>
    <x v="5721"/>
    <x v="0"/>
    <x v="1"/>
    <x v="0"/>
    <s v="03.03.10"/>
    <x v="8"/>
    <x v="0"/>
    <x v="4"/>
    <s v="Receitas Da Câmara"/>
    <s v="03.03.10"/>
    <s v="Receitas Da Câmara"/>
    <s v="03.03.10"/>
    <x v="18"/>
    <x v="0"/>
    <x v="0"/>
    <x v="0"/>
    <x v="0"/>
    <x v="0"/>
    <x v="2"/>
    <x v="0"/>
    <x v="6"/>
    <s v="2024-04-25"/>
    <x v="1"/>
    <n v="4995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328"/>
    <x v="5722"/>
    <x v="0"/>
    <x v="0"/>
    <x v="0"/>
    <s v="01.25.03.12"/>
    <x v="6"/>
    <x v="3"/>
    <x v="3"/>
    <s v="Emprego e Formação profissional"/>
    <s v="01.25.03"/>
    <s v="Emprego e Formação profissional"/>
    <s v="01.25.03"/>
    <x v="4"/>
    <x v="0"/>
    <x v="2"/>
    <x v="2"/>
    <x v="0"/>
    <x v="1"/>
    <x v="0"/>
    <x v="0"/>
    <x v="3"/>
    <s v="2024-05-21"/>
    <x v="1"/>
    <n v="41328"/>
    <x v="0"/>
    <m/>
    <x v="0"/>
    <m/>
    <x v="6"/>
    <n v="100474914"/>
    <x v="0"/>
    <x v="0"/>
    <s v="Estágios Profissionais e Promoção de Emprego"/>
    <s v="ORI"/>
    <x v="0"/>
    <m/>
    <x v="0"/>
    <x v="0"/>
    <x v="0"/>
    <x v="0"/>
    <x v="0"/>
    <x v="0"/>
    <x v="0"/>
    <x v="0"/>
    <x v="0"/>
    <x v="0"/>
    <x v="0"/>
    <s v="Estágios Profissionais e Promoção de Emprego"/>
    <x v="0"/>
    <x v="0"/>
    <x v="0"/>
    <x v="0"/>
    <x v="1"/>
    <x v="0"/>
    <x v="0"/>
    <x v="0"/>
    <x v="0"/>
    <x v="0"/>
    <x v="0"/>
    <x v="0"/>
    <s v="Pagamento subsidio de estagio referente ao mês de maio de 2024, conforme anexo."/>
  </r>
  <r>
    <x v="1"/>
    <n v="0"/>
    <n v="0"/>
    <n v="0"/>
    <n v="299000"/>
    <x v="5723"/>
    <x v="0"/>
    <x v="0"/>
    <x v="0"/>
    <s v="01.27.06.61"/>
    <x v="34"/>
    <x v="1"/>
    <x v="1"/>
    <s v="Requalificação Urbana e habitação"/>
    <s v="01.27.06"/>
    <s v="Requalificação Urbana e habitação"/>
    <s v="01.27.06"/>
    <x v="1"/>
    <x v="0"/>
    <x v="0"/>
    <x v="0"/>
    <x v="0"/>
    <x v="1"/>
    <x v="1"/>
    <x v="0"/>
    <x v="3"/>
    <s v="2024-05-29"/>
    <x v="1"/>
    <n v="299000"/>
    <x v="0"/>
    <m/>
    <x v="0"/>
    <m/>
    <x v="55"/>
    <n v="100478943"/>
    <x v="0"/>
    <x v="0"/>
    <s v="Requalificação Urbana de Ponta Verde"/>
    <s v="ORI"/>
    <x v="0"/>
    <s v="PVR"/>
    <x v="0"/>
    <x v="0"/>
    <x v="0"/>
    <x v="0"/>
    <x v="0"/>
    <x v="0"/>
    <x v="0"/>
    <x v="0"/>
    <x v="0"/>
    <x v="0"/>
    <x v="0"/>
    <s v="Requalificação Urbana de Ponta Verde"/>
    <x v="0"/>
    <x v="0"/>
    <x v="0"/>
    <x v="0"/>
    <x v="1"/>
    <x v="0"/>
    <x v="0"/>
    <x v="0"/>
    <x v="0"/>
    <x v="0"/>
    <x v="0"/>
    <x v="0"/>
    <s v="Pagamento referente a aquisição de 260 sacos de cimentos para as obras de requalificação urbana e ambiental de Brufa Ponta Verde, conforme anexo."/>
  </r>
  <r>
    <x v="0"/>
    <n v="0"/>
    <n v="0"/>
    <n v="0"/>
    <n v="3000"/>
    <x v="5724"/>
    <x v="0"/>
    <x v="0"/>
    <x v="0"/>
    <s v="01.25.05.12"/>
    <x v="10"/>
    <x v="3"/>
    <x v="3"/>
    <s v="Saúde"/>
    <s v="01.25.05"/>
    <s v="Saúde"/>
    <s v="01.25.05"/>
    <x v="7"/>
    <x v="0"/>
    <x v="4"/>
    <x v="4"/>
    <x v="0"/>
    <x v="1"/>
    <x v="0"/>
    <x v="0"/>
    <x v="3"/>
    <s v="2024-05-28"/>
    <x v="1"/>
    <n v="3000"/>
    <x v="0"/>
    <m/>
    <x v="0"/>
    <m/>
    <x v="640"/>
    <n v="100479655"/>
    <x v="0"/>
    <x v="0"/>
    <s v="Promoção e Inclusão Social"/>
    <s v="ORI"/>
    <x v="0"/>
    <m/>
    <x v="0"/>
    <x v="0"/>
    <x v="0"/>
    <x v="0"/>
    <x v="0"/>
    <x v="0"/>
    <x v="0"/>
    <x v="0"/>
    <x v="0"/>
    <x v="0"/>
    <x v="0"/>
    <s v="Promoção e Inclusão Social"/>
    <x v="0"/>
    <x v="0"/>
    <x v="0"/>
    <x v="0"/>
    <x v="1"/>
    <x v="0"/>
    <x v="0"/>
    <x v="0"/>
    <x v="0"/>
    <x v="0"/>
    <x v="0"/>
    <x v="0"/>
    <s v="Apoio a favor da senhora Maria Tereza Vaz, para aquisição de cestas básicas, conforme anexo."/>
  </r>
  <r>
    <x v="0"/>
    <n v="0"/>
    <n v="0"/>
    <n v="0"/>
    <n v="1400"/>
    <x v="5725"/>
    <x v="0"/>
    <x v="0"/>
    <x v="0"/>
    <s v="03.16.15"/>
    <x v="0"/>
    <x v="0"/>
    <x v="0"/>
    <s v="Direção Financeira"/>
    <s v="03.16.15"/>
    <s v="Direção Financeira"/>
    <s v="03.16.15"/>
    <x v="3"/>
    <x v="0"/>
    <x v="0"/>
    <x v="1"/>
    <x v="0"/>
    <x v="0"/>
    <x v="0"/>
    <x v="0"/>
    <x v="0"/>
    <s v="2024-01-10"/>
    <x v="0"/>
    <n v="1400"/>
    <x v="0"/>
    <m/>
    <x v="0"/>
    <m/>
    <x v="609"/>
    <n v="100475870"/>
    <x v="0"/>
    <x v="0"/>
    <s v="Direção Financeira"/>
    <s v="ORI"/>
    <x v="0"/>
    <m/>
    <x v="0"/>
    <x v="0"/>
    <x v="0"/>
    <x v="0"/>
    <x v="0"/>
    <x v="0"/>
    <x v="0"/>
    <x v="0"/>
    <x v="0"/>
    <x v="0"/>
    <x v="0"/>
    <s v="Direção Financeira"/>
    <x v="0"/>
    <x v="0"/>
    <x v="0"/>
    <x v="0"/>
    <x v="0"/>
    <x v="0"/>
    <x v="0"/>
    <x v="0"/>
    <x v="0"/>
    <x v="0"/>
    <x v="0"/>
    <x v="0"/>
    <s v=" Ajuda de custo a favor do Sr. Adelcides vieira  pela sua deslocação em missão de serviço a cidade da Praia no dia 08 de Janeiro de 2024, conforme justificativo em anexo.  "/>
  </r>
  <r>
    <x v="0"/>
    <n v="0"/>
    <n v="0"/>
    <n v="0"/>
    <n v="654644"/>
    <x v="5726"/>
    <x v="0"/>
    <x v="0"/>
    <x v="0"/>
    <s v="03.16.15"/>
    <x v="0"/>
    <x v="0"/>
    <x v="0"/>
    <s v="Direção Financeira"/>
    <s v="03.16.15"/>
    <s v="Direção Financeira"/>
    <s v="03.16.15"/>
    <x v="41"/>
    <x v="0"/>
    <x v="0"/>
    <x v="1"/>
    <x v="0"/>
    <x v="0"/>
    <x v="0"/>
    <x v="0"/>
    <x v="3"/>
    <s v="2024-05-03"/>
    <x v="1"/>
    <n v="654644"/>
    <x v="0"/>
    <m/>
    <x v="0"/>
    <m/>
    <x v="27"/>
    <n v="100479096"/>
    <x v="0"/>
    <x v="0"/>
    <s v="Direção Financeira"/>
    <s v="ORI"/>
    <x v="0"/>
    <m/>
    <x v="0"/>
    <x v="0"/>
    <x v="0"/>
    <x v="0"/>
    <x v="0"/>
    <x v="0"/>
    <x v="0"/>
    <x v="0"/>
    <x v="0"/>
    <x v="0"/>
    <x v="0"/>
    <s v="Direção Financeira"/>
    <x v="0"/>
    <x v="0"/>
    <x v="0"/>
    <x v="0"/>
    <x v="0"/>
    <x v="0"/>
    <x v="0"/>
    <x v="0"/>
    <x v="0"/>
    <x v="0"/>
    <x v="0"/>
    <x v="0"/>
    <s v="Pagamento a favor da Preço Piquinoti Comercio de Peças 50% da fatura, referente aquisição de serviços de reparação da viatura ST-35-RP afeto aos serviços da CMSM, conforme anexo."/>
  </r>
  <r>
    <x v="0"/>
    <n v="0"/>
    <n v="0"/>
    <n v="0"/>
    <n v="2500"/>
    <x v="5727"/>
    <x v="0"/>
    <x v="0"/>
    <x v="0"/>
    <s v="01.25.03.09"/>
    <x v="50"/>
    <x v="3"/>
    <x v="3"/>
    <s v="Emprego e Formação profissional"/>
    <s v="01.25.03"/>
    <s v="Emprego e Formação profissional"/>
    <s v="01.25.03"/>
    <x v="4"/>
    <x v="0"/>
    <x v="2"/>
    <x v="2"/>
    <x v="0"/>
    <x v="1"/>
    <x v="0"/>
    <x v="0"/>
    <x v="4"/>
    <s v="2024-06-04"/>
    <x v="1"/>
    <n v="2500"/>
    <x v="0"/>
    <m/>
    <x v="0"/>
    <m/>
    <x v="641"/>
    <n v="100479660"/>
    <x v="0"/>
    <x v="0"/>
    <s v="Apoio a formação profissional"/>
    <s v="ORI"/>
    <x v="0"/>
    <m/>
    <x v="0"/>
    <x v="0"/>
    <x v="0"/>
    <x v="0"/>
    <x v="0"/>
    <x v="0"/>
    <x v="0"/>
    <x v="0"/>
    <x v="0"/>
    <x v="0"/>
    <x v="0"/>
    <s v="Apoio a formação profissional"/>
    <x v="0"/>
    <x v="0"/>
    <x v="0"/>
    <x v="0"/>
    <x v="1"/>
    <x v="0"/>
    <x v="0"/>
    <x v="0"/>
    <x v="0"/>
    <x v="0"/>
    <x v="0"/>
    <x v="0"/>
    <s v="Apoio a favor da senhora Ana Sofia Tavares, para pagamento transporte da aluna do curso de cozinha na zona norte, conforme anexo."/>
  </r>
  <r>
    <x v="0"/>
    <n v="0"/>
    <n v="0"/>
    <n v="0"/>
    <n v="235053"/>
    <x v="5728"/>
    <x v="0"/>
    <x v="0"/>
    <x v="0"/>
    <s v="01.27.04.03"/>
    <x v="4"/>
    <x v="1"/>
    <x v="1"/>
    <s v="Infra-Estruturas e Transportes"/>
    <s v="01.27.04"/>
    <s v="Infra-Estruturas e Transportes"/>
    <s v="01.27.04"/>
    <x v="4"/>
    <x v="0"/>
    <x v="2"/>
    <x v="2"/>
    <x v="0"/>
    <x v="1"/>
    <x v="0"/>
    <x v="0"/>
    <x v="3"/>
    <s v="2024-05-15"/>
    <x v="1"/>
    <n v="235053"/>
    <x v="0"/>
    <m/>
    <x v="0"/>
    <m/>
    <x v="642"/>
    <n v="100475912"/>
    <x v="0"/>
    <x v="0"/>
    <s v="Plano de emergencia da epoca de chuvas"/>
    <s v="ORI"/>
    <x v="0"/>
    <m/>
    <x v="0"/>
    <x v="0"/>
    <x v="0"/>
    <x v="0"/>
    <x v="0"/>
    <x v="0"/>
    <x v="0"/>
    <x v="0"/>
    <x v="0"/>
    <x v="0"/>
    <x v="0"/>
    <s v="Plano de emergencia da epoca de chuvas"/>
    <x v="0"/>
    <x v="0"/>
    <x v="0"/>
    <x v="0"/>
    <x v="1"/>
    <x v="0"/>
    <x v="0"/>
    <x v="0"/>
    <x v="0"/>
    <x v="0"/>
    <x v="0"/>
    <x v="0"/>
    <s v="Liquidação da fatura a favor da Oficina MDM, referente a aluguer de máquina, para limpeza de caminhos da ribeira de Hortelã, Txatxa e Gon Gon, conforme proposta em anexo.  "/>
  </r>
  <r>
    <x v="0"/>
    <n v="0"/>
    <n v="0"/>
    <n v="0"/>
    <n v="5000"/>
    <x v="5729"/>
    <x v="0"/>
    <x v="1"/>
    <x v="0"/>
    <s v="03.03.10"/>
    <x v="8"/>
    <x v="0"/>
    <x v="4"/>
    <s v="Receitas Da Câmara"/>
    <s v="03.03.10"/>
    <s v="Receitas Da Câmara"/>
    <s v="03.03.10"/>
    <x v="57"/>
    <x v="0"/>
    <x v="3"/>
    <x v="12"/>
    <x v="0"/>
    <x v="0"/>
    <x v="2"/>
    <x v="0"/>
    <x v="4"/>
    <s v="2024-06-21"/>
    <x v="1"/>
    <n v="5000"/>
    <x v="0"/>
    <m/>
    <x v="0"/>
    <m/>
    <x v="6"/>
    <n v="100474914"/>
    <x v="0"/>
    <x v="0"/>
    <s v="Receitas Da Câmara"/>
    <s v="EXT"/>
    <x v="0"/>
    <s v="RDC"/>
    <x v="0"/>
    <x v="0"/>
    <x v="0"/>
    <x v="0"/>
    <x v="0"/>
    <x v="0"/>
    <x v="0"/>
    <x v="0"/>
    <x v="0"/>
    <x v="0"/>
    <x v="0"/>
    <s v="Receitas Da Câmara"/>
    <x v="0"/>
    <x v="0"/>
    <x v="0"/>
    <x v="0"/>
    <x v="0"/>
    <x v="0"/>
    <x v="0"/>
    <x v="0"/>
    <x v="0"/>
    <x v="0"/>
    <x v="0"/>
    <x v="0"/>
    <s v="Reposição de salario Amelia Almeida, conforme anexo."/>
  </r>
  <r>
    <x v="0"/>
    <n v="0"/>
    <n v="0"/>
    <n v="0"/>
    <n v="313000"/>
    <x v="5730"/>
    <x v="0"/>
    <x v="0"/>
    <x v="0"/>
    <s v="03.16.15"/>
    <x v="0"/>
    <x v="0"/>
    <x v="0"/>
    <s v="Direção Financeira"/>
    <s v="03.16.15"/>
    <s v="Direção Financeira"/>
    <s v="03.16.15"/>
    <x v="0"/>
    <x v="0"/>
    <x v="0"/>
    <x v="0"/>
    <x v="0"/>
    <x v="0"/>
    <x v="0"/>
    <x v="0"/>
    <x v="7"/>
    <s v="2024-09-04"/>
    <x v="2"/>
    <n v="313000"/>
    <x v="0"/>
    <m/>
    <x v="0"/>
    <m/>
    <x v="27"/>
    <n v="100479096"/>
    <x v="0"/>
    <x v="0"/>
    <s v="Direção Financeira"/>
    <s v="ORI"/>
    <x v="0"/>
    <m/>
    <x v="0"/>
    <x v="0"/>
    <x v="0"/>
    <x v="0"/>
    <x v="0"/>
    <x v="0"/>
    <x v="0"/>
    <x v="0"/>
    <x v="0"/>
    <x v="0"/>
    <x v="0"/>
    <s v="Direção Financeira"/>
    <x v="0"/>
    <x v="0"/>
    <x v="0"/>
    <x v="0"/>
    <x v="0"/>
    <x v="0"/>
    <x v="0"/>
    <x v="0"/>
    <x v="0"/>
    <x v="0"/>
    <x v="0"/>
    <x v="0"/>
    <s v="Pagamento referente a aquisição de cabos, sensores, afinação de travão, arranque de interior para a viatura ST-35-RP afeto aos serviços da CMSM, conforme anexo."/>
  </r>
  <r>
    <x v="1"/>
    <n v="0"/>
    <n v="0"/>
    <n v="0"/>
    <n v="149921"/>
    <x v="5731"/>
    <x v="0"/>
    <x v="0"/>
    <x v="0"/>
    <s v="01.27.06.42"/>
    <x v="22"/>
    <x v="1"/>
    <x v="1"/>
    <s v="Requalificação Urbana e habitação"/>
    <s v="01.27.06"/>
    <s v="Requalificação Urbana e habitação"/>
    <s v="01.27.06"/>
    <x v="1"/>
    <x v="0"/>
    <x v="0"/>
    <x v="0"/>
    <x v="0"/>
    <x v="1"/>
    <x v="1"/>
    <x v="0"/>
    <x v="3"/>
    <s v="2024-05-10"/>
    <x v="1"/>
    <n v="149921"/>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l, destinados a viatura afeto a obra de construção do campo de relvado sintético de Manguinho, conforme anexo. "/>
  </r>
  <r>
    <x v="1"/>
    <n v="0"/>
    <n v="0"/>
    <n v="0"/>
    <n v="125500"/>
    <x v="5732"/>
    <x v="0"/>
    <x v="0"/>
    <x v="0"/>
    <s v="01.27.06.80"/>
    <x v="1"/>
    <x v="1"/>
    <x v="1"/>
    <s v="Requalificação Urbana e habitação"/>
    <s v="01.27.06"/>
    <s v="Requalificação Urbana e habitação"/>
    <s v="01.27.06"/>
    <x v="1"/>
    <x v="0"/>
    <x v="0"/>
    <x v="0"/>
    <x v="0"/>
    <x v="1"/>
    <x v="1"/>
    <x v="0"/>
    <x v="1"/>
    <s v="2024-03-21"/>
    <x v="0"/>
    <n v="125500"/>
    <x v="0"/>
    <m/>
    <x v="0"/>
    <m/>
    <x v="496"/>
    <n v="100479592"/>
    <x v="0"/>
    <x v="0"/>
    <s v="Requalificação Urbana de Veneza"/>
    <s v="ORI"/>
    <x v="0"/>
    <m/>
    <x v="0"/>
    <x v="0"/>
    <x v="0"/>
    <x v="0"/>
    <x v="0"/>
    <x v="0"/>
    <x v="0"/>
    <x v="0"/>
    <x v="0"/>
    <x v="0"/>
    <x v="0"/>
    <s v="Requalificação Urbana de Veneza"/>
    <x v="0"/>
    <x v="0"/>
    <x v="0"/>
    <x v="0"/>
    <x v="1"/>
    <x v="0"/>
    <x v="0"/>
    <x v="0"/>
    <x v="0"/>
    <x v="0"/>
    <x v="0"/>
    <x v="0"/>
    <s v="Liquidação do pagamento referente a transporte de terra, pedras, areias e britas para obras de requalificação urbana e ambiental de Veneza, conforme anexo. "/>
  </r>
  <r>
    <x v="0"/>
    <n v="0"/>
    <n v="0"/>
    <n v="0"/>
    <n v="154185"/>
    <x v="5733"/>
    <x v="0"/>
    <x v="0"/>
    <x v="0"/>
    <s v="01.25.05.12"/>
    <x v="10"/>
    <x v="3"/>
    <x v="3"/>
    <s v="Saúde"/>
    <s v="01.25.05"/>
    <s v="Saúde"/>
    <s v="01.25.05"/>
    <x v="7"/>
    <x v="0"/>
    <x v="4"/>
    <x v="4"/>
    <x v="0"/>
    <x v="1"/>
    <x v="0"/>
    <x v="0"/>
    <x v="6"/>
    <s v="2024-04-24"/>
    <x v="1"/>
    <n v="154185"/>
    <x v="0"/>
    <m/>
    <x v="0"/>
    <m/>
    <x v="102"/>
    <n v="100475220"/>
    <x v="0"/>
    <x v="0"/>
    <s v="Promoção e Inclusão Social"/>
    <s v="ORI"/>
    <x v="0"/>
    <m/>
    <x v="0"/>
    <x v="0"/>
    <x v="0"/>
    <x v="0"/>
    <x v="0"/>
    <x v="0"/>
    <x v="0"/>
    <x v="0"/>
    <x v="0"/>
    <x v="0"/>
    <x v="0"/>
    <s v="Promoção e Inclusão Social"/>
    <x v="0"/>
    <x v="0"/>
    <x v="0"/>
    <x v="0"/>
    <x v="1"/>
    <x v="0"/>
    <x v="0"/>
    <x v="0"/>
    <x v="0"/>
    <x v="0"/>
    <x v="0"/>
    <x v="0"/>
    <s v="Pagamento referente a fornecimento materiais de canalização, para a reabilitação do centro de apoio à Vítima, conforme proposta em anexo."/>
  </r>
  <r>
    <x v="0"/>
    <n v="0"/>
    <n v="0"/>
    <n v="0"/>
    <n v="56570"/>
    <x v="5734"/>
    <x v="0"/>
    <x v="0"/>
    <x v="0"/>
    <s v="03.16.15"/>
    <x v="0"/>
    <x v="0"/>
    <x v="0"/>
    <s v="Direção Financeira"/>
    <s v="03.16.15"/>
    <s v="Direção Financeira"/>
    <s v="03.16.15"/>
    <x v="41"/>
    <x v="0"/>
    <x v="0"/>
    <x v="1"/>
    <x v="0"/>
    <x v="0"/>
    <x v="0"/>
    <x v="0"/>
    <x v="6"/>
    <s v="2024-04-16"/>
    <x v="1"/>
    <n v="56570"/>
    <x v="0"/>
    <m/>
    <x v="0"/>
    <m/>
    <x v="97"/>
    <n v="100479452"/>
    <x v="0"/>
    <x v="0"/>
    <s v="Direção Financeira"/>
    <s v="ORI"/>
    <x v="0"/>
    <m/>
    <x v="0"/>
    <x v="0"/>
    <x v="0"/>
    <x v="0"/>
    <x v="0"/>
    <x v="0"/>
    <x v="0"/>
    <x v="0"/>
    <x v="0"/>
    <x v="0"/>
    <x v="0"/>
    <s v="Direção Financeira"/>
    <x v="0"/>
    <x v="0"/>
    <x v="0"/>
    <x v="0"/>
    <x v="0"/>
    <x v="0"/>
    <x v="0"/>
    <x v="0"/>
    <x v="0"/>
    <x v="0"/>
    <x v="0"/>
    <x v="0"/>
    <s v="  Pagamento a favor da Newash Automóvel, pela aquisição de serviços de manutenção das viaturas da CMSM, conforme anexo.   "/>
  </r>
  <r>
    <x v="0"/>
    <n v="0"/>
    <n v="0"/>
    <n v="0"/>
    <n v="19200"/>
    <x v="5735"/>
    <x v="0"/>
    <x v="0"/>
    <x v="0"/>
    <s v="01.25.01.10"/>
    <x v="33"/>
    <x v="3"/>
    <x v="3"/>
    <s v="Educação"/>
    <s v="01.25.01"/>
    <s v="Educação"/>
    <s v="01.25.01"/>
    <x v="4"/>
    <x v="0"/>
    <x v="2"/>
    <x v="2"/>
    <x v="0"/>
    <x v="1"/>
    <x v="0"/>
    <x v="0"/>
    <x v="3"/>
    <s v="2024-05-29"/>
    <x v="1"/>
    <n v="19200"/>
    <x v="0"/>
    <m/>
    <x v="0"/>
    <m/>
    <x v="77"/>
    <n v="100477538"/>
    <x v="0"/>
    <x v="0"/>
    <s v="Transporte escolar"/>
    <s v="ORI"/>
    <x v="0"/>
    <m/>
    <x v="0"/>
    <x v="0"/>
    <x v="0"/>
    <x v="0"/>
    <x v="0"/>
    <x v="0"/>
    <x v="0"/>
    <x v="0"/>
    <x v="0"/>
    <x v="0"/>
    <x v="0"/>
    <s v="Transporte escolar"/>
    <x v="0"/>
    <x v="0"/>
    <x v="0"/>
    <x v="0"/>
    <x v="1"/>
    <x v="0"/>
    <x v="0"/>
    <x v="0"/>
    <x v="0"/>
    <x v="0"/>
    <x v="0"/>
    <x v="0"/>
    <s v=" Pagamento a favor da Oficina Mecânica André, para a aquisição de serviços de reparação da viatura ST-76-QP afeto aos transporte escolar da CMSM, conforme anexo.    "/>
  </r>
  <r>
    <x v="1"/>
    <n v="0"/>
    <n v="0"/>
    <n v="0"/>
    <n v="105000"/>
    <x v="5736"/>
    <x v="0"/>
    <x v="1"/>
    <x v="0"/>
    <s v="03.03.10"/>
    <x v="8"/>
    <x v="0"/>
    <x v="4"/>
    <s v="Receitas Da Câmara"/>
    <s v="03.03.10"/>
    <s v="Receitas Da Câmara"/>
    <s v="03.03.10"/>
    <x v="56"/>
    <x v="0"/>
    <x v="6"/>
    <x v="10"/>
    <x v="0"/>
    <x v="0"/>
    <x v="2"/>
    <x v="0"/>
    <x v="6"/>
    <s v="2024-04-24"/>
    <x v="1"/>
    <n v="105000"/>
    <x v="0"/>
    <m/>
    <x v="0"/>
    <m/>
    <x v="6"/>
    <n v="100474914"/>
    <x v="0"/>
    <x v="0"/>
    <s v="Receitas Da Câmara"/>
    <s v="EXT"/>
    <x v="0"/>
    <s v="RDC"/>
    <x v="0"/>
    <x v="0"/>
    <x v="0"/>
    <x v="0"/>
    <x v="0"/>
    <x v="0"/>
    <x v="0"/>
    <x v="0"/>
    <x v="0"/>
    <x v="0"/>
    <x v="0"/>
    <s v="Receitas Da Câmara"/>
    <x v="0"/>
    <x v="0"/>
    <x v="0"/>
    <x v="0"/>
    <x v="0"/>
    <x v="0"/>
    <x v="0"/>
    <x v="0"/>
    <x v="0"/>
    <x v="0"/>
    <x v="0"/>
    <x v="0"/>
    <s v="Transferência de FAC1 2024, conforme anexo."/>
  </r>
  <r>
    <x v="0"/>
    <n v="0"/>
    <n v="0"/>
    <n v="0"/>
    <n v="1400"/>
    <x v="5737"/>
    <x v="0"/>
    <x v="0"/>
    <x v="0"/>
    <s v="03.16.15"/>
    <x v="0"/>
    <x v="0"/>
    <x v="0"/>
    <s v="Direção Financeira"/>
    <s v="03.16.15"/>
    <s v="Direção Financeira"/>
    <s v="03.16.15"/>
    <x v="3"/>
    <x v="0"/>
    <x v="0"/>
    <x v="1"/>
    <x v="0"/>
    <x v="0"/>
    <x v="0"/>
    <x v="0"/>
    <x v="3"/>
    <s v="2024-05-07"/>
    <x v="1"/>
    <n v="1400"/>
    <x v="0"/>
    <m/>
    <x v="0"/>
    <m/>
    <x v="81"/>
    <n v="100476675"/>
    <x v="0"/>
    <x v="0"/>
    <s v="Direção Financeira"/>
    <s v="ORI"/>
    <x v="0"/>
    <m/>
    <x v="0"/>
    <x v="0"/>
    <x v="0"/>
    <x v="0"/>
    <x v="0"/>
    <x v="0"/>
    <x v="0"/>
    <x v="0"/>
    <x v="0"/>
    <x v="0"/>
    <x v="0"/>
    <s v="Direção Financeira"/>
    <x v="0"/>
    <x v="0"/>
    <x v="0"/>
    <x v="0"/>
    <x v="0"/>
    <x v="0"/>
    <x v="0"/>
    <x v="0"/>
    <x v="0"/>
    <x v="0"/>
    <x v="0"/>
    <x v="0"/>
    <s v="Ajuda de custo a favor do Sr. José Jorge Fernandes pela sua deslocação em missão de serviço a cidade da Praia no dia 06 de Maio de 2024, conforme justificativo em anexo. "/>
  </r>
  <r>
    <x v="0"/>
    <n v="0"/>
    <n v="0"/>
    <n v="0"/>
    <n v="23942"/>
    <x v="5738"/>
    <x v="0"/>
    <x v="1"/>
    <x v="0"/>
    <s v="80.02.01"/>
    <x v="2"/>
    <x v="2"/>
    <x v="2"/>
    <s v="Retenções Iur"/>
    <s v="80.02.01"/>
    <s v="Retenções Iur"/>
    <s v="80.02.01"/>
    <x v="2"/>
    <x v="0"/>
    <x v="1"/>
    <x v="0"/>
    <x v="1"/>
    <x v="2"/>
    <x v="2"/>
    <x v="0"/>
    <x v="8"/>
    <s v="2024-10-23"/>
    <x v="3"/>
    <n v="23942"/>
    <x v="0"/>
    <m/>
    <x v="0"/>
    <m/>
    <x v="2"/>
    <n v="100474696"/>
    <x v="0"/>
    <x v="0"/>
    <s v="Retenções Iur"/>
    <s v="ORI"/>
    <x v="0"/>
    <s v="RIUR"/>
    <x v="0"/>
    <x v="0"/>
    <x v="0"/>
    <x v="0"/>
    <x v="0"/>
    <x v="0"/>
    <x v="0"/>
    <x v="0"/>
    <x v="0"/>
    <x v="0"/>
    <x v="0"/>
    <s v="Retenções Iur"/>
    <x v="0"/>
    <x v="0"/>
    <x v="0"/>
    <x v="0"/>
    <x v="2"/>
    <x v="0"/>
    <x v="0"/>
    <x v="0"/>
    <x v="0"/>
    <x v="1"/>
    <x v="0"/>
    <x v="0"/>
    <s v="RETENCAO OT"/>
  </r>
  <r>
    <x v="0"/>
    <n v="0"/>
    <n v="0"/>
    <n v="0"/>
    <n v="34613"/>
    <x v="5739"/>
    <x v="0"/>
    <x v="1"/>
    <x v="0"/>
    <s v="80.02.10.01"/>
    <x v="16"/>
    <x v="2"/>
    <x v="2"/>
    <s v="Outros"/>
    <s v="80.02.10"/>
    <s v="Outros"/>
    <s v="80.02.10"/>
    <x v="37"/>
    <x v="0"/>
    <x v="1"/>
    <x v="0"/>
    <x v="1"/>
    <x v="2"/>
    <x v="2"/>
    <x v="0"/>
    <x v="8"/>
    <s v="2024-10-23"/>
    <x v="3"/>
    <n v="346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90"/>
    <x v="5740"/>
    <x v="0"/>
    <x v="1"/>
    <x v="0"/>
    <s v="80.02.10.02"/>
    <x v="42"/>
    <x v="2"/>
    <x v="2"/>
    <s v="Outros"/>
    <s v="80.02.10"/>
    <s v="Outros"/>
    <s v="80.02.10"/>
    <x v="67"/>
    <x v="0"/>
    <x v="1"/>
    <x v="0"/>
    <x v="1"/>
    <x v="2"/>
    <x v="2"/>
    <x v="0"/>
    <x v="8"/>
    <s v="2024-10-23"/>
    <x v="3"/>
    <n v="190"/>
    <x v="0"/>
    <m/>
    <x v="0"/>
    <m/>
    <x v="16"/>
    <n v="100474707"/>
    <x v="0"/>
    <x v="0"/>
    <s v="Retençoes STAPS"/>
    <s v="ORI"/>
    <x v="0"/>
    <s v="RSND"/>
    <x v="0"/>
    <x v="0"/>
    <x v="0"/>
    <x v="0"/>
    <x v="0"/>
    <x v="0"/>
    <x v="0"/>
    <x v="0"/>
    <x v="0"/>
    <x v="0"/>
    <x v="0"/>
    <s v="Retençoes STAPS"/>
    <x v="0"/>
    <x v="0"/>
    <x v="0"/>
    <x v="0"/>
    <x v="2"/>
    <x v="0"/>
    <x v="0"/>
    <x v="0"/>
    <x v="0"/>
    <x v="1"/>
    <x v="0"/>
    <x v="0"/>
    <s v="RETENCAO OT"/>
  </r>
  <r>
    <x v="0"/>
    <n v="0"/>
    <n v="0"/>
    <n v="0"/>
    <n v="4348"/>
    <x v="5741"/>
    <x v="0"/>
    <x v="1"/>
    <x v="0"/>
    <s v="80.02.10.26"/>
    <x v="13"/>
    <x v="2"/>
    <x v="2"/>
    <s v="Outros"/>
    <s v="80.02.10"/>
    <s v="Outros"/>
    <s v="80.02.10"/>
    <x v="34"/>
    <x v="0"/>
    <x v="1"/>
    <x v="9"/>
    <x v="1"/>
    <x v="2"/>
    <x v="2"/>
    <x v="0"/>
    <x v="8"/>
    <s v="2024-10-23"/>
    <x v="3"/>
    <n v="4348"/>
    <x v="0"/>
    <m/>
    <x v="0"/>
    <m/>
    <x v="15"/>
    <n v="100479277"/>
    <x v="0"/>
    <x v="0"/>
    <s v="Retenção Sansung"/>
    <s v="ORI"/>
    <x v="0"/>
    <s v="RS"/>
    <x v="0"/>
    <x v="0"/>
    <x v="0"/>
    <x v="0"/>
    <x v="0"/>
    <x v="0"/>
    <x v="0"/>
    <x v="0"/>
    <x v="0"/>
    <x v="0"/>
    <x v="0"/>
    <s v="Retenção Sansung"/>
    <x v="0"/>
    <x v="0"/>
    <x v="0"/>
    <x v="0"/>
    <x v="2"/>
    <x v="0"/>
    <x v="0"/>
    <x v="0"/>
    <x v="0"/>
    <x v="1"/>
    <x v="0"/>
    <x v="0"/>
    <s v="RETENCAO OT"/>
  </r>
  <r>
    <x v="0"/>
    <n v="0"/>
    <n v="0"/>
    <n v="0"/>
    <n v="3050"/>
    <x v="5742"/>
    <x v="0"/>
    <x v="1"/>
    <x v="0"/>
    <s v="80.02.01"/>
    <x v="2"/>
    <x v="2"/>
    <x v="2"/>
    <s v="Retenções Iur"/>
    <s v="80.02.01"/>
    <s v="Retenções Iur"/>
    <s v="80.02.01"/>
    <x v="2"/>
    <x v="0"/>
    <x v="1"/>
    <x v="0"/>
    <x v="1"/>
    <x v="2"/>
    <x v="2"/>
    <x v="0"/>
    <x v="8"/>
    <s v="2024-10-23"/>
    <x v="3"/>
    <n v="3050"/>
    <x v="0"/>
    <m/>
    <x v="0"/>
    <m/>
    <x v="2"/>
    <n v="100474696"/>
    <x v="0"/>
    <x v="0"/>
    <s v="Retenções Iur"/>
    <s v="ORI"/>
    <x v="0"/>
    <s v="RIUR"/>
    <x v="0"/>
    <x v="0"/>
    <x v="0"/>
    <x v="0"/>
    <x v="0"/>
    <x v="0"/>
    <x v="0"/>
    <x v="0"/>
    <x v="0"/>
    <x v="0"/>
    <x v="0"/>
    <s v="Retenções Iur"/>
    <x v="0"/>
    <x v="0"/>
    <x v="0"/>
    <x v="0"/>
    <x v="2"/>
    <x v="0"/>
    <x v="0"/>
    <x v="0"/>
    <x v="0"/>
    <x v="1"/>
    <x v="0"/>
    <x v="0"/>
    <s v="RETENCAO OT"/>
  </r>
  <r>
    <x v="0"/>
    <n v="0"/>
    <n v="0"/>
    <n v="0"/>
    <n v="6800"/>
    <x v="5743"/>
    <x v="0"/>
    <x v="1"/>
    <x v="0"/>
    <s v="80.02.10.01"/>
    <x v="16"/>
    <x v="2"/>
    <x v="2"/>
    <s v="Outros"/>
    <s v="80.02.10"/>
    <s v="Outros"/>
    <s v="80.02.10"/>
    <x v="37"/>
    <x v="0"/>
    <x v="1"/>
    <x v="0"/>
    <x v="1"/>
    <x v="2"/>
    <x v="2"/>
    <x v="0"/>
    <x v="8"/>
    <s v="2024-10-23"/>
    <x v="3"/>
    <n v="680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00"/>
    <x v="5744"/>
    <x v="0"/>
    <x v="1"/>
    <x v="0"/>
    <s v="80.02.10.23"/>
    <x v="46"/>
    <x v="2"/>
    <x v="2"/>
    <s v="Outros"/>
    <s v="80.02.10"/>
    <s v="Outros"/>
    <s v="80.02.10"/>
    <x v="67"/>
    <x v="0"/>
    <x v="1"/>
    <x v="0"/>
    <x v="1"/>
    <x v="2"/>
    <x v="2"/>
    <x v="0"/>
    <x v="8"/>
    <s v="2024-10-23"/>
    <x v="3"/>
    <n v="600"/>
    <x v="0"/>
    <m/>
    <x v="0"/>
    <m/>
    <x v="136"/>
    <n v="100478986"/>
    <x v="0"/>
    <x v="0"/>
    <s v="Retenções SISCAP"/>
    <s v="ORI"/>
    <x v="0"/>
    <s v="SISCAP"/>
    <x v="0"/>
    <x v="0"/>
    <x v="0"/>
    <x v="0"/>
    <x v="0"/>
    <x v="0"/>
    <x v="0"/>
    <x v="0"/>
    <x v="0"/>
    <x v="0"/>
    <x v="0"/>
    <s v="Retenções SISCAP"/>
    <x v="0"/>
    <x v="0"/>
    <x v="0"/>
    <x v="0"/>
    <x v="2"/>
    <x v="0"/>
    <x v="0"/>
    <x v="0"/>
    <x v="0"/>
    <x v="1"/>
    <x v="0"/>
    <x v="0"/>
    <s v="RETENCAO OT"/>
  </r>
  <r>
    <x v="0"/>
    <n v="0"/>
    <n v="0"/>
    <n v="0"/>
    <n v="850"/>
    <x v="5745"/>
    <x v="0"/>
    <x v="1"/>
    <x v="0"/>
    <s v="80.02.10.24"/>
    <x v="47"/>
    <x v="2"/>
    <x v="2"/>
    <s v="Outros"/>
    <s v="80.02.10"/>
    <s v="Outros"/>
    <s v="80.02.10"/>
    <x v="67"/>
    <x v="0"/>
    <x v="1"/>
    <x v="0"/>
    <x v="1"/>
    <x v="2"/>
    <x v="2"/>
    <x v="0"/>
    <x v="8"/>
    <s v="2024-10-23"/>
    <x v="3"/>
    <n v="850"/>
    <x v="0"/>
    <m/>
    <x v="0"/>
    <m/>
    <x v="18"/>
    <n v="100478987"/>
    <x v="0"/>
    <x v="0"/>
    <s v="Retenções SIACSA"/>
    <s v="ORI"/>
    <x v="0"/>
    <s v="SIACSA"/>
    <x v="0"/>
    <x v="0"/>
    <x v="0"/>
    <x v="0"/>
    <x v="0"/>
    <x v="0"/>
    <x v="0"/>
    <x v="0"/>
    <x v="0"/>
    <x v="0"/>
    <x v="0"/>
    <s v="Retenções SIACSA"/>
    <x v="0"/>
    <x v="0"/>
    <x v="0"/>
    <x v="0"/>
    <x v="2"/>
    <x v="0"/>
    <x v="0"/>
    <x v="0"/>
    <x v="0"/>
    <x v="1"/>
    <x v="0"/>
    <x v="0"/>
    <s v="RETENCAO OT"/>
  </r>
  <r>
    <x v="0"/>
    <n v="0"/>
    <n v="0"/>
    <n v="0"/>
    <n v="1541"/>
    <x v="5746"/>
    <x v="0"/>
    <x v="1"/>
    <x v="0"/>
    <s v="80.02.10.26"/>
    <x v="13"/>
    <x v="2"/>
    <x v="2"/>
    <s v="Outros"/>
    <s v="80.02.10"/>
    <s v="Outros"/>
    <s v="80.02.10"/>
    <x v="34"/>
    <x v="0"/>
    <x v="1"/>
    <x v="9"/>
    <x v="1"/>
    <x v="2"/>
    <x v="2"/>
    <x v="0"/>
    <x v="8"/>
    <s v="2024-10-23"/>
    <x v="3"/>
    <n v="1541"/>
    <x v="0"/>
    <m/>
    <x v="0"/>
    <m/>
    <x v="15"/>
    <n v="100479277"/>
    <x v="0"/>
    <x v="0"/>
    <s v="Retenção Sansung"/>
    <s v="ORI"/>
    <x v="0"/>
    <s v="RS"/>
    <x v="0"/>
    <x v="0"/>
    <x v="0"/>
    <x v="0"/>
    <x v="0"/>
    <x v="0"/>
    <x v="0"/>
    <x v="0"/>
    <x v="0"/>
    <x v="0"/>
    <x v="0"/>
    <s v="Retenção Sansung"/>
    <x v="0"/>
    <x v="0"/>
    <x v="0"/>
    <x v="0"/>
    <x v="2"/>
    <x v="0"/>
    <x v="0"/>
    <x v="0"/>
    <x v="0"/>
    <x v="1"/>
    <x v="0"/>
    <x v="0"/>
    <s v="RETENCAO OT"/>
  </r>
  <r>
    <x v="0"/>
    <n v="0"/>
    <n v="0"/>
    <n v="0"/>
    <n v="14979"/>
    <x v="5747"/>
    <x v="0"/>
    <x v="1"/>
    <x v="0"/>
    <s v="80.02.01"/>
    <x v="2"/>
    <x v="2"/>
    <x v="2"/>
    <s v="Retenções Iur"/>
    <s v="80.02.01"/>
    <s v="Retenções Iur"/>
    <s v="80.02.01"/>
    <x v="2"/>
    <x v="0"/>
    <x v="1"/>
    <x v="0"/>
    <x v="1"/>
    <x v="2"/>
    <x v="2"/>
    <x v="0"/>
    <x v="8"/>
    <s v="2024-10-23"/>
    <x v="3"/>
    <n v="14979"/>
    <x v="0"/>
    <m/>
    <x v="0"/>
    <m/>
    <x v="2"/>
    <n v="100474696"/>
    <x v="0"/>
    <x v="0"/>
    <s v="Retenções Iur"/>
    <s v="ORI"/>
    <x v="0"/>
    <s v="RIUR"/>
    <x v="0"/>
    <x v="0"/>
    <x v="0"/>
    <x v="0"/>
    <x v="0"/>
    <x v="0"/>
    <x v="0"/>
    <x v="0"/>
    <x v="0"/>
    <x v="0"/>
    <x v="0"/>
    <s v="Retenções Iur"/>
    <x v="0"/>
    <x v="0"/>
    <x v="0"/>
    <x v="0"/>
    <x v="2"/>
    <x v="0"/>
    <x v="0"/>
    <x v="0"/>
    <x v="0"/>
    <x v="1"/>
    <x v="0"/>
    <x v="0"/>
    <s v="RETENCAO OT"/>
  </r>
  <r>
    <x v="0"/>
    <n v="0"/>
    <n v="0"/>
    <n v="0"/>
    <n v="9792"/>
    <x v="5748"/>
    <x v="0"/>
    <x v="1"/>
    <x v="0"/>
    <s v="80.02.10.01"/>
    <x v="16"/>
    <x v="2"/>
    <x v="2"/>
    <s v="Outros"/>
    <s v="80.02.10"/>
    <s v="Outros"/>
    <s v="80.02.10"/>
    <x v="37"/>
    <x v="0"/>
    <x v="1"/>
    <x v="0"/>
    <x v="1"/>
    <x v="2"/>
    <x v="2"/>
    <x v="0"/>
    <x v="8"/>
    <s v="2024-10-23"/>
    <x v="3"/>
    <n v="979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834"/>
    <x v="5749"/>
    <x v="0"/>
    <x v="1"/>
    <x v="0"/>
    <s v="80.02.01"/>
    <x v="2"/>
    <x v="2"/>
    <x v="2"/>
    <s v="Retenções Iur"/>
    <s v="80.02.01"/>
    <s v="Retenções Iur"/>
    <s v="80.02.01"/>
    <x v="2"/>
    <x v="0"/>
    <x v="1"/>
    <x v="0"/>
    <x v="1"/>
    <x v="2"/>
    <x v="2"/>
    <x v="0"/>
    <x v="8"/>
    <s v="2024-10-23"/>
    <x v="3"/>
    <n v="10834"/>
    <x v="0"/>
    <m/>
    <x v="0"/>
    <m/>
    <x v="2"/>
    <n v="100474696"/>
    <x v="0"/>
    <x v="0"/>
    <s v="Retenções Iur"/>
    <s v="ORI"/>
    <x v="0"/>
    <s v="RIUR"/>
    <x v="0"/>
    <x v="0"/>
    <x v="0"/>
    <x v="0"/>
    <x v="0"/>
    <x v="0"/>
    <x v="0"/>
    <x v="0"/>
    <x v="0"/>
    <x v="0"/>
    <x v="0"/>
    <s v="Retenções Iur"/>
    <x v="0"/>
    <x v="0"/>
    <x v="0"/>
    <x v="0"/>
    <x v="2"/>
    <x v="0"/>
    <x v="0"/>
    <x v="0"/>
    <x v="0"/>
    <x v="1"/>
    <x v="0"/>
    <x v="0"/>
    <s v="RETENCAO OT"/>
  </r>
  <r>
    <x v="0"/>
    <n v="0"/>
    <n v="0"/>
    <n v="0"/>
    <n v="8213"/>
    <x v="5750"/>
    <x v="0"/>
    <x v="1"/>
    <x v="0"/>
    <s v="80.02.10.01"/>
    <x v="16"/>
    <x v="2"/>
    <x v="2"/>
    <s v="Outros"/>
    <s v="80.02.10"/>
    <s v="Outros"/>
    <s v="80.02.10"/>
    <x v="37"/>
    <x v="0"/>
    <x v="1"/>
    <x v="0"/>
    <x v="1"/>
    <x v="2"/>
    <x v="2"/>
    <x v="0"/>
    <x v="8"/>
    <s v="2024-10-23"/>
    <x v="3"/>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3699"/>
    <x v="5751"/>
    <x v="0"/>
    <x v="1"/>
    <x v="0"/>
    <s v="80.02.01"/>
    <x v="2"/>
    <x v="2"/>
    <x v="2"/>
    <s v="Retenções Iur"/>
    <s v="80.02.01"/>
    <s v="Retenções Iur"/>
    <s v="80.02.01"/>
    <x v="2"/>
    <x v="0"/>
    <x v="1"/>
    <x v="0"/>
    <x v="1"/>
    <x v="2"/>
    <x v="2"/>
    <x v="0"/>
    <x v="8"/>
    <s v="2024-10-23"/>
    <x v="3"/>
    <n v="23699"/>
    <x v="0"/>
    <m/>
    <x v="0"/>
    <m/>
    <x v="2"/>
    <n v="100474696"/>
    <x v="0"/>
    <x v="0"/>
    <s v="Retenções Iur"/>
    <s v="ORI"/>
    <x v="0"/>
    <s v="RIUR"/>
    <x v="0"/>
    <x v="0"/>
    <x v="0"/>
    <x v="0"/>
    <x v="0"/>
    <x v="0"/>
    <x v="0"/>
    <x v="0"/>
    <x v="0"/>
    <x v="0"/>
    <x v="0"/>
    <s v="Retenções Iur"/>
    <x v="0"/>
    <x v="0"/>
    <x v="0"/>
    <x v="0"/>
    <x v="2"/>
    <x v="0"/>
    <x v="0"/>
    <x v="0"/>
    <x v="0"/>
    <x v="1"/>
    <x v="0"/>
    <x v="0"/>
    <s v="RETENCAO OT"/>
  </r>
  <r>
    <x v="0"/>
    <n v="0"/>
    <n v="0"/>
    <n v="0"/>
    <n v="14053"/>
    <x v="5752"/>
    <x v="0"/>
    <x v="1"/>
    <x v="0"/>
    <s v="80.02.10.01"/>
    <x v="16"/>
    <x v="2"/>
    <x v="2"/>
    <s v="Outros"/>
    <s v="80.02.10"/>
    <s v="Outros"/>
    <s v="80.02.10"/>
    <x v="37"/>
    <x v="0"/>
    <x v="1"/>
    <x v="0"/>
    <x v="1"/>
    <x v="2"/>
    <x v="2"/>
    <x v="0"/>
    <x v="8"/>
    <s v="2024-10-23"/>
    <x v="3"/>
    <n v="1405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5689"/>
    <x v="5753"/>
    <x v="0"/>
    <x v="1"/>
    <x v="0"/>
    <s v="80.02.01"/>
    <x v="2"/>
    <x v="2"/>
    <x v="2"/>
    <s v="Retenções Iur"/>
    <s v="80.02.01"/>
    <s v="Retenções Iur"/>
    <s v="80.02.01"/>
    <x v="2"/>
    <x v="0"/>
    <x v="1"/>
    <x v="0"/>
    <x v="1"/>
    <x v="2"/>
    <x v="2"/>
    <x v="0"/>
    <x v="8"/>
    <s v="2024-10-23"/>
    <x v="3"/>
    <n v="25689"/>
    <x v="0"/>
    <m/>
    <x v="0"/>
    <m/>
    <x v="2"/>
    <n v="100474696"/>
    <x v="0"/>
    <x v="0"/>
    <s v="Retenções Iur"/>
    <s v="ORI"/>
    <x v="0"/>
    <s v="RIUR"/>
    <x v="0"/>
    <x v="0"/>
    <x v="0"/>
    <x v="0"/>
    <x v="0"/>
    <x v="0"/>
    <x v="0"/>
    <x v="0"/>
    <x v="0"/>
    <x v="0"/>
    <x v="0"/>
    <s v="Retenções Iur"/>
    <x v="0"/>
    <x v="0"/>
    <x v="0"/>
    <x v="0"/>
    <x v="2"/>
    <x v="0"/>
    <x v="0"/>
    <x v="0"/>
    <x v="0"/>
    <x v="1"/>
    <x v="0"/>
    <x v="0"/>
    <s v="RETENCAO OT"/>
  </r>
  <r>
    <x v="0"/>
    <n v="0"/>
    <n v="0"/>
    <n v="0"/>
    <n v="21225"/>
    <x v="5754"/>
    <x v="0"/>
    <x v="1"/>
    <x v="0"/>
    <s v="80.02.10.01"/>
    <x v="16"/>
    <x v="2"/>
    <x v="2"/>
    <s v="Outros"/>
    <s v="80.02.10"/>
    <s v="Outros"/>
    <s v="80.02.10"/>
    <x v="37"/>
    <x v="0"/>
    <x v="1"/>
    <x v="0"/>
    <x v="1"/>
    <x v="2"/>
    <x v="2"/>
    <x v="0"/>
    <x v="8"/>
    <s v="2024-10-23"/>
    <x v="3"/>
    <n v="21225"/>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800"/>
    <x v="5755"/>
    <x v="0"/>
    <x v="1"/>
    <x v="0"/>
    <s v="80.02.10.20"/>
    <x v="20"/>
    <x v="2"/>
    <x v="2"/>
    <s v="Outros"/>
    <s v="80.02.10"/>
    <s v="Outros"/>
    <s v="80.02.10"/>
    <x v="34"/>
    <x v="0"/>
    <x v="1"/>
    <x v="9"/>
    <x v="1"/>
    <x v="2"/>
    <x v="2"/>
    <x v="0"/>
    <x v="8"/>
    <s v="2024-10-23"/>
    <x v="3"/>
    <n v="4800"/>
    <x v="0"/>
    <m/>
    <x v="0"/>
    <m/>
    <x v="54"/>
    <n v="100477977"/>
    <x v="0"/>
    <x v="0"/>
    <s v="Retenções CVMovel"/>
    <s v="ORI"/>
    <x v="0"/>
    <s v="RT"/>
    <x v="0"/>
    <x v="0"/>
    <x v="0"/>
    <x v="0"/>
    <x v="0"/>
    <x v="0"/>
    <x v="0"/>
    <x v="0"/>
    <x v="0"/>
    <x v="0"/>
    <x v="0"/>
    <s v="Retenções CVMovel"/>
    <x v="0"/>
    <x v="0"/>
    <x v="0"/>
    <x v="0"/>
    <x v="2"/>
    <x v="0"/>
    <x v="0"/>
    <x v="0"/>
    <x v="0"/>
    <x v="1"/>
    <x v="0"/>
    <x v="0"/>
    <s v="RETENCAO OT"/>
  </r>
  <r>
    <x v="0"/>
    <n v="0"/>
    <n v="0"/>
    <n v="0"/>
    <n v="1541"/>
    <x v="5756"/>
    <x v="0"/>
    <x v="1"/>
    <x v="0"/>
    <s v="80.02.10.26"/>
    <x v="13"/>
    <x v="2"/>
    <x v="2"/>
    <s v="Outros"/>
    <s v="80.02.10"/>
    <s v="Outros"/>
    <s v="80.02.10"/>
    <x v="34"/>
    <x v="0"/>
    <x v="1"/>
    <x v="9"/>
    <x v="1"/>
    <x v="2"/>
    <x v="2"/>
    <x v="0"/>
    <x v="8"/>
    <s v="2024-10-23"/>
    <x v="3"/>
    <n v="1541"/>
    <x v="0"/>
    <m/>
    <x v="0"/>
    <m/>
    <x v="15"/>
    <n v="100479277"/>
    <x v="0"/>
    <x v="0"/>
    <s v="Retenção Sansung"/>
    <s v="ORI"/>
    <x v="0"/>
    <s v="RS"/>
    <x v="0"/>
    <x v="0"/>
    <x v="0"/>
    <x v="0"/>
    <x v="0"/>
    <x v="0"/>
    <x v="0"/>
    <x v="0"/>
    <x v="0"/>
    <x v="0"/>
    <x v="0"/>
    <s v="Retenção Sansung"/>
    <x v="0"/>
    <x v="0"/>
    <x v="0"/>
    <x v="0"/>
    <x v="2"/>
    <x v="0"/>
    <x v="0"/>
    <x v="0"/>
    <x v="0"/>
    <x v="1"/>
    <x v="0"/>
    <x v="0"/>
    <s v="RETENCAO OT"/>
  </r>
  <r>
    <x v="0"/>
    <n v="0"/>
    <n v="0"/>
    <n v="0"/>
    <n v="1400"/>
    <x v="5757"/>
    <x v="0"/>
    <x v="0"/>
    <x v="0"/>
    <s v="03.16.15"/>
    <x v="0"/>
    <x v="0"/>
    <x v="0"/>
    <s v="Direção Financeira"/>
    <s v="03.16.15"/>
    <s v="Direção Financeira"/>
    <s v="03.16.15"/>
    <x v="3"/>
    <x v="0"/>
    <x v="0"/>
    <x v="1"/>
    <x v="0"/>
    <x v="0"/>
    <x v="0"/>
    <x v="0"/>
    <x v="0"/>
    <s v="2024-01-11"/>
    <x v="0"/>
    <n v="1400"/>
    <x v="0"/>
    <m/>
    <x v="0"/>
    <m/>
    <x v="134"/>
    <n v="100477731"/>
    <x v="0"/>
    <x v="0"/>
    <s v="Direção Financeira"/>
    <s v="ORI"/>
    <x v="0"/>
    <m/>
    <x v="0"/>
    <x v="0"/>
    <x v="0"/>
    <x v="0"/>
    <x v="0"/>
    <x v="0"/>
    <x v="0"/>
    <x v="0"/>
    <x v="0"/>
    <x v="0"/>
    <x v="0"/>
    <s v="Direção Financeira"/>
    <x v="0"/>
    <x v="0"/>
    <x v="0"/>
    <x v="0"/>
    <x v="0"/>
    <x v="0"/>
    <x v="0"/>
    <x v="0"/>
    <x v="0"/>
    <x v="0"/>
    <x v="0"/>
    <x v="0"/>
    <s v="Ajuda de custo a favor do Sr. Gerson Arnaldo Lopes pela sua deslocação em missão de serviço a cidade da Praia no dia 10 de Janeiro de 2024, conforme justificativo em anexo."/>
  </r>
  <r>
    <x v="1"/>
    <n v="0"/>
    <n v="0"/>
    <n v="0"/>
    <n v="115000"/>
    <x v="5758"/>
    <x v="0"/>
    <x v="0"/>
    <x v="0"/>
    <s v="01.27.06.80"/>
    <x v="1"/>
    <x v="1"/>
    <x v="1"/>
    <s v="Requalificação Urbana e habitação"/>
    <s v="01.27.06"/>
    <s v="Requalificação Urbana e habitação"/>
    <s v="01.27.06"/>
    <x v="1"/>
    <x v="0"/>
    <x v="0"/>
    <x v="0"/>
    <x v="0"/>
    <x v="1"/>
    <x v="1"/>
    <x v="0"/>
    <x v="2"/>
    <s v="2024-02-20"/>
    <x v="0"/>
    <n v="115000"/>
    <x v="0"/>
    <m/>
    <x v="0"/>
    <m/>
    <x v="61"/>
    <n v="100397630"/>
    <x v="0"/>
    <x v="0"/>
    <s v="Requalificação Urbana de Veneza"/>
    <s v="ORI"/>
    <x v="0"/>
    <m/>
    <x v="0"/>
    <x v="0"/>
    <x v="0"/>
    <x v="0"/>
    <x v="0"/>
    <x v="0"/>
    <x v="0"/>
    <x v="0"/>
    <x v="0"/>
    <x v="0"/>
    <x v="0"/>
    <s v="Requalificação Urbana de Veneza"/>
    <x v="0"/>
    <x v="0"/>
    <x v="0"/>
    <x v="0"/>
    <x v="1"/>
    <x v="0"/>
    <x v="0"/>
    <x v="0"/>
    <x v="0"/>
    <x v="0"/>
    <x v="0"/>
    <x v="0"/>
    <s v="Pagamento referente a aquisição de serviços de transporte de terra e pedras para as obras de requalificação urbana e ambiental de praia de Veneza, conforme anexo."/>
  </r>
  <r>
    <x v="0"/>
    <n v="0"/>
    <n v="0"/>
    <n v="0"/>
    <n v="3400"/>
    <x v="5759"/>
    <x v="0"/>
    <x v="0"/>
    <x v="0"/>
    <s v="03.16.15"/>
    <x v="0"/>
    <x v="0"/>
    <x v="0"/>
    <s v="Direção Financeira"/>
    <s v="03.16.15"/>
    <s v="Direção Financeira"/>
    <s v="03.16.15"/>
    <x v="3"/>
    <x v="0"/>
    <x v="0"/>
    <x v="1"/>
    <x v="0"/>
    <x v="0"/>
    <x v="0"/>
    <x v="0"/>
    <x v="3"/>
    <s v="2024-05-29"/>
    <x v="1"/>
    <n v="3400"/>
    <x v="0"/>
    <m/>
    <x v="0"/>
    <m/>
    <x v="11"/>
    <n v="100384352"/>
    <x v="0"/>
    <x v="0"/>
    <s v="Direção Financeira"/>
    <s v="ORI"/>
    <x v="0"/>
    <m/>
    <x v="0"/>
    <x v="0"/>
    <x v="0"/>
    <x v="0"/>
    <x v="0"/>
    <x v="0"/>
    <x v="0"/>
    <x v="0"/>
    <x v="0"/>
    <x v="0"/>
    <x v="0"/>
    <s v="Direção Financeira"/>
    <x v="0"/>
    <x v="0"/>
    <x v="0"/>
    <x v="0"/>
    <x v="0"/>
    <x v="0"/>
    <x v="0"/>
    <x v="0"/>
    <x v="0"/>
    <x v="0"/>
    <x v="0"/>
    <x v="0"/>
    <s v="Ajuda de custo a favor do senhor João da Luz Martins, pela sua deslocação a Santa Cruz nos dias 11 e 24 de maio e a Praia no dia 25 de maio de 2024, em missão oficial de serviço, conforme anexo."/>
  </r>
  <r>
    <x v="0"/>
    <n v="0"/>
    <n v="0"/>
    <n v="0"/>
    <n v="9000"/>
    <x v="5760"/>
    <x v="0"/>
    <x v="0"/>
    <x v="0"/>
    <s v="03.16.02"/>
    <x v="3"/>
    <x v="0"/>
    <x v="0"/>
    <s v="Gabinete do Presidente"/>
    <s v="03.16.02"/>
    <s v="Gabinete do Presidente"/>
    <s v="03.16.02"/>
    <x v="3"/>
    <x v="0"/>
    <x v="0"/>
    <x v="1"/>
    <x v="0"/>
    <x v="0"/>
    <x v="0"/>
    <x v="0"/>
    <x v="0"/>
    <s v="2024-01-18"/>
    <x v="0"/>
    <n v="9000"/>
    <x v="0"/>
    <m/>
    <x v="0"/>
    <m/>
    <x v="118"/>
    <n v="100444140"/>
    <x v="0"/>
    <x v="0"/>
    <s v="Gabinete do Presidente"/>
    <s v="ORI"/>
    <x v="0"/>
    <m/>
    <x v="0"/>
    <x v="0"/>
    <x v="0"/>
    <x v="0"/>
    <x v="0"/>
    <x v="0"/>
    <x v="0"/>
    <x v="0"/>
    <x v="0"/>
    <x v="0"/>
    <x v="0"/>
    <s v="Gabinete do Presidente"/>
    <x v="0"/>
    <x v="0"/>
    <x v="0"/>
    <x v="0"/>
    <x v="0"/>
    <x v="0"/>
    <x v="0"/>
    <x v="0"/>
    <x v="0"/>
    <x v="0"/>
    <x v="0"/>
    <x v="0"/>
    <s v="Ajuda de custo a favor do SR. Presidente Herménio Celso Fernandes pela sua deslocação em missão de serviço a cidade da Praia nos dia 18, 19 e 20 de Janeiro de 2024, conforme justificativo em anexo. "/>
  </r>
  <r>
    <x v="0"/>
    <n v="0"/>
    <n v="0"/>
    <n v="0"/>
    <n v="1500"/>
    <x v="5761"/>
    <x v="0"/>
    <x v="0"/>
    <x v="0"/>
    <s v="01.25.05.09"/>
    <x v="26"/>
    <x v="3"/>
    <x v="3"/>
    <s v="Saúde"/>
    <s v="01.25.05"/>
    <s v="Saúde"/>
    <s v="01.25.05"/>
    <x v="7"/>
    <x v="0"/>
    <x v="4"/>
    <x v="4"/>
    <x v="0"/>
    <x v="1"/>
    <x v="0"/>
    <x v="0"/>
    <x v="0"/>
    <s v="2024-01-16"/>
    <x v="0"/>
    <n v="1500"/>
    <x v="0"/>
    <m/>
    <x v="0"/>
    <m/>
    <x v="253"/>
    <n v="100390454"/>
    <x v="0"/>
    <x v="0"/>
    <s v="Apoio a Consultas de Especialidade e Medicamentos"/>
    <s v="ORI"/>
    <x v="0"/>
    <s v="ACE"/>
    <x v="0"/>
    <x v="0"/>
    <x v="0"/>
    <x v="0"/>
    <x v="0"/>
    <x v="0"/>
    <x v="0"/>
    <x v="0"/>
    <x v="0"/>
    <x v="0"/>
    <x v="0"/>
    <s v="Apoio a Consultas de Especialidade e Medicamentos"/>
    <x v="0"/>
    <x v="0"/>
    <x v="0"/>
    <x v="0"/>
    <x v="1"/>
    <x v="0"/>
    <x v="0"/>
    <x v="0"/>
    <x v="0"/>
    <x v="0"/>
    <x v="0"/>
    <x v="0"/>
    <s v="Apoio a favor do senhor Adolfo Pereira Landim, para consulta medica, conforme justificativo em anexo."/>
  </r>
  <r>
    <x v="0"/>
    <n v="0"/>
    <n v="0"/>
    <n v="0"/>
    <n v="57500"/>
    <x v="5762"/>
    <x v="0"/>
    <x v="0"/>
    <x v="0"/>
    <s v="01.25.04.22"/>
    <x v="7"/>
    <x v="3"/>
    <x v="3"/>
    <s v="Cultura"/>
    <s v="01.25.04"/>
    <s v="Cultura"/>
    <s v="01.25.04"/>
    <x v="4"/>
    <x v="0"/>
    <x v="2"/>
    <x v="2"/>
    <x v="0"/>
    <x v="1"/>
    <x v="0"/>
    <x v="0"/>
    <x v="1"/>
    <s v="2024-03-13"/>
    <x v="0"/>
    <n v="57500"/>
    <x v="0"/>
    <m/>
    <x v="0"/>
    <m/>
    <x v="643"/>
    <n v="10047961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Sulada, LDA, referente gratificação da artista Naty Martins no âmbito do lançamento do álbum fortuna no evento stand up comedy realizado no dia 09 de março de 2024, conforme anexo. "/>
  </r>
  <r>
    <x v="0"/>
    <n v="0"/>
    <n v="0"/>
    <n v="0"/>
    <n v="13425090"/>
    <x v="5763"/>
    <x v="0"/>
    <x v="1"/>
    <x v="0"/>
    <s v="03.03.10"/>
    <x v="8"/>
    <x v="0"/>
    <x v="4"/>
    <s v="Receitas Da Câmara"/>
    <s v="03.03.10"/>
    <s v="Receitas Da Câmara"/>
    <s v="03.03.10"/>
    <x v="45"/>
    <x v="0"/>
    <x v="6"/>
    <x v="10"/>
    <x v="0"/>
    <x v="0"/>
    <x v="2"/>
    <x v="0"/>
    <x v="2"/>
    <s v="2024-02-27"/>
    <x v="0"/>
    <n v="13425090"/>
    <x v="0"/>
    <m/>
    <x v="0"/>
    <m/>
    <x v="6"/>
    <n v="100474914"/>
    <x v="0"/>
    <x v="0"/>
    <s v="Receitas Da Câmara"/>
    <s v="EXT"/>
    <x v="0"/>
    <s v="RDC"/>
    <x v="0"/>
    <x v="0"/>
    <x v="0"/>
    <x v="0"/>
    <x v="0"/>
    <x v="0"/>
    <x v="0"/>
    <x v="0"/>
    <x v="0"/>
    <x v="0"/>
    <x v="0"/>
    <s v="Receitas Da Câmara"/>
    <x v="0"/>
    <x v="0"/>
    <x v="0"/>
    <x v="0"/>
    <x v="0"/>
    <x v="0"/>
    <x v="0"/>
    <x v="0"/>
    <x v="0"/>
    <x v="0"/>
    <x v="0"/>
    <x v="0"/>
    <s v="Transferência FFM referente ao mês de  fevereiro 2024, conforme anexo."/>
  </r>
  <r>
    <x v="0"/>
    <n v="0"/>
    <n v="0"/>
    <n v="0"/>
    <n v="1862"/>
    <x v="5764"/>
    <x v="0"/>
    <x v="0"/>
    <x v="0"/>
    <s v="01.25.01.09"/>
    <x v="62"/>
    <x v="3"/>
    <x v="3"/>
    <s v="Educação"/>
    <s v="01.25.01"/>
    <s v="Educação"/>
    <s v="01.25.01"/>
    <x v="4"/>
    <x v="0"/>
    <x v="2"/>
    <x v="2"/>
    <x v="0"/>
    <x v="1"/>
    <x v="0"/>
    <x v="0"/>
    <x v="6"/>
    <s v="2024-04-17"/>
    <x v="1"/>
    <n v="1862"/>
    <x v="0"/>
    <m/>
    <x v="0"/>
    <m/>
    <x v="0"/>
    <n v="100475629"/>
    <x v="0"/>
    <x v="0"/>
    <s v="Apoio pre escolar"/>
    <s v="ORI"/>
    <x v="0"/>
    <m/>
    <x v="0"/>
    <x v="0"/>
    <x v="0"/>
    <x v="0"/>
    <x v="0"/>
    <x v="0"/>
    <x v="0"/>
    <x v="0"/>
    <x v="0"/>
    <x v="0"/>
    <x v="0"/>
    <s v="Apoio pre escolar"/>
    <x v="0"/>
    <x v="0"/>
    <x v="0"/>
    <x v="0"/>
    <x v="1"/>
    <x v="0"/>
    <x v="0"/>
    <x v="0"/>
    <x v="0"/>
    <x v="0"/>
    <x v="0"/>
    <x v="0"/>
    <s v="Pagamento referente a aquisição de um gaz de 12,5 Kg para o jardim de Ribeireta, conforme anexo."/>
  </r>
  <r>
    <x v="0"/>
    <n v="0"/>
    <n v="0"/>
    <n v="0"/>
    <n v="3000"/>
    <x v="5765"/>
    <x v="0"/>
    <x v="0"/>
    <x v="0"/>
    <s v="01.25.05.12"/>
    <x v="10"/>
    <x v="3"/>
    <x v="3"/>
    <s v="Saúde"/>
    <s v="01.25.05"/>
    <s v="Saúde"/>
    <s v="01.25.05"/>
    <x v="7"/>
    <x v="0"/>
    <x v="4"/>
    <x v="4"/>
    <x v="0"/>
    <x v="1"/>
    <x v="0"/>
    <x v="0"/>
    <x v="3"/>
    <s v="2024-05-28"/>
    <x v="1"/>
    <n v="3000"/>
    <x v="0"/>
    <m/>
    <x v="0"/>
    <m/>
    <x v="94"/>
    <n v="100420160"/>
    <x v="0"/>
    <x v="0"/>
    <s v="Promoção e Inclusão Social"/>
    <s v="ORI"/>
    <x v="0"/>
    <m/>
    <x v="0"/>
    <x v="0"/>
    <x v="0"/>
    <x v="0"/>
    <x v="0"/>
    <x v="0"/>
    <x v="0"/>
    <x v="0"/>
    <x v="0"/>
    <x v="0"/>
    <x v="0"/>
    <s v="Promoção e Inclusão Social"/>
    <x v="0"/>
    <x v="0"/>
    <x v="0"/>
    <x v="0"/>
    <x v="1"/>
    <x v="0"/>
    <x v="0"/>
    <x v="0"/>
    <x v="0"/>
    <x v="0"/>
    <x v="0"/>
    <x v="0"/>
    <s v="Apoio social a favor de senhora Isabel Gomes da Veiga Tavares, conforme anexo."/>
  </r>
  <r>
    <x v="0"/>
    <n v="0"/>
    <n v="0"/>
    <n v="0"/>
    <n v="1000"/>
    <x v="5766"/>
    <x v="0"/>
    <x v="0"/>
    <x v="0"/>
    <s v="01.25.05.12"/>
    <x v="10"/>
    <x v="3"/>
    <x v="3"/>
    <s v="Saúde"/>
    <s v="01.25.05"/>
    <s v="Saúde"/>
    <s v="01.25.05"/>
    <x v="7"/>
    <x v="0"/>
    <x v="4"/>
    <x v="4"/>
    <x v="0"/>
    <x v="1"/>
    <x v="0"/>
    <x v="0"/>
    <x v="8"/>
    <s v="2024-10-16"/>
    <x v="3"/>
    <n v="1000"/>
    <x v="0"/>
    <m/>
    <x v="0"/>
    <m/>
    <x v="280"/>
    <n v="100475975"/>
    <x v="0"/>
    <x v="0"/>
    <s v="Promoção e Inclusão Social"/>
    <s v="ORI"/>
    <x v="0"/>
    <m/>
    <x v="0"/>
    <x v="0"/>
    <x v="0"/>
    <x v="0"/>
    <x v="0"/>
    <x v="0"/>
    <x v="0"/>
    <x v="0"/>
    <x v="0"/>
    <x v="0"/>
    <x v="0"/>
    <s v="Promoção e Inclusão Social"/>
    <x v="0"/>
    <x v="0"/>
    <x v="0"/>
    <x v="0"/>
    <x v="1"/>
    <x v="0"/>
    <x v="0"/>
    <x v="0"/>
    <x v="0"/>
    <x v="0"/>
    <x v="0"/>
    <x v="0"/>
    <s v="Apoio para pagamento de transporte para realização de consulta de especialidade, conforme proposta em anexo."/>
  </r>
  <r>
    <x v="0"/>
    <n v="0"/>
    <n v="0"/>
    <n v="0"/>
    <n v="72497"/>
    <x v="5767"/>
    <x v="0"/>
    <x v="1"/>
    <x v="0"/>
    <s v="80.02.01"/>
    <x v="2"/>
    <x v="2"/>
    <x v="2"/>
    <s v="Retenções Iur"/>
    <s v="80.02.01"/>
    <s v="Retenções Iur"/>
    <s v="80.02.01"/>
    <x v="2"/>
    <x v="0"/>
    <x v="1"/>
    <x v="0"/>
    <x v="1"/>
    <x v="2"/>
    <x v="2"/>
    <x v="0"/>
    <x v="11"/>
    <s v="2024-12-16"/>
    <x v="3"/>
    <n v="72497"/>
    <x v="0"/>
    <m/>
    <x v="0"/>
    <m/>
    <x v="2"/>
    <n v="100474696"/>
    <x v="0"/>
    <x v="0"/>
    <s v="Retenções Iur"/>
    <s v="ORI"/>
    <x v="0"/>
    <s v="RIUR"/>
    <x v="0"/>
    <x v="0"/>
    <x v="0"/>
    <x v="0"/>
    <x v="0"/>
    <x v="0"/>
    <x v="0"/>
    <x v="0"/>
    <x v="0"/>
    <x v="0"/>
    <x v="0"/>
    <s v="Retenções Iur"/>
    <x v="0"/>
    <x v="0"/>
    <x v="0"/>
    <x v="0"/>
    <x v="2"/>
    <x v="0"/>
    <x v="0"/>
    <x v="0"/>
    <x v="0"/>
    <x v="1"/>
    <x v="0"/>
    <x v="0"/>
    <s v="RETENCAO OT"/>
  </r>
  <r>
    <x v="0"/>
    <n v="0"/>
    <n v="0"/>
    <n v="0"/>
    <n v="63"/>
    <x v="5768"/>
    <x v="0"/>
    <x v="0"/>
    <x v="0"/>
    <s v="03.16.24"/>
    <x v="31"/>
    <x v="0"/>
    <x v="0"/>
    <s v="Direcao da Familia, Inclusão, Género e Saúde"/>
    <s v="03.16.24"/>
    <s v="Direcao da Familia, Inclusão, Género e Saúde"/>
    <s v="03.16.24"/>
    <x v="28"/>
    <x v="0"/>
    <x v="0"/>
    <x v="0"/>
    <x v="0"/>
    <x v="0"/>
    <x v="0"/>
    <x v="0"/>
    <x v="11"/>
    <s v="2024-12-16"/>
    <x v="3"/>
    <n v="63"/>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12-2024"/>
  </r>
  <r>
    <x v="0"/>
    <n v="0"/>
    <n v="0"/>
    <n v="0"/>
    <n v="1742"/>
    <x v="5768"/>
    <x v="0"/>
    <x v="0"/>
    <x v="0"/>
    <s v="03.16.24"/>
    <x v="31"/>
    <x v="0"/>
    <x v="0"/>
    <s v="Direcao da Familia, Inclusão, Género e Saúde"/>
    <s v="03.16.24"/>
    <s v="Direcao da Familia, Inclusão, Género e Saúde"/>
    <s v="03.16.24"/>
    <x v="30"/>
    <x v="0"/>
    <x v="0"/>
    <x v="0"/>
    <x v="1"/>
    <x v="0"/>
    <x v="0"/>
    <x v="0"/>
    <x v="11"/>
    <s v="2024-12-16"/>
    <x v="3"/>
    <n v="1742"/>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12-2024"/>
  </r>
  <r>
    <x v="0"/>
    <n v="0"/>
    <n v="0"/>
    <n v="0"/>
    <n v="2543"/>
    <x v="5768"/>
    <x v="0"/>
    <x v="0"/>
    <x v="0"/>
    <s v="03.16.24"/>
    <x v="31"/>
    <x v="0"/>
    <x v="0"/>
    <s v="Direcao da Familia, Inclusão, Género e Saúde"/>
    <s v="03.16.24"/>
    <s v="Direcao da Familia, Inclusão, Género e Saúde"/>
    <s v="03.16.24"/>
    <x v="48"/>
    <x v="0"/>
    <x v="0"/>
    <x v="0"/>
    <x v="1"/>
    <x v="0"/>
    <x v="0"/>
    <x v="0"/>
    <x v="11"/>
    <s v="2024-12-16"/>
    <x v="3"/>
    <n v="2543"/>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12-2024"/>
  </r>
  <r>
    <x v="0"/>
    <n v="0"/>
    <n v="0"/>
    <n v="0"/>
    <n v="351"/>
    <x v="5768"/>
    <x v="0"/>
    <x v="0"/>
    <x v="0"/>
    <s v="03.16.24"/>
    <x v="31"/>
    <x v="0"/>
    <x v="0"/>
    <s v="Direcao da Familia, Inclusão, Género e Saúde"/>
    <s v="03.16.24"/>
    <s v="Direcao da Familia, Inclusão, Género e Saúde"/>
    <s v="03.16.24"/>
    <x v="28"/>
    <x v="0"/>
    <x v="0"/>
    <x v="0"/>
    <x v="0"/>
    <x v="0"/>
    <x v="0"/>
    <x v="0"/>
    <x v="11"/>
    <s v="2024-12-16"/>
    <x v="3"/>
    <n v="351"/>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12-2024"/>
  </r>
  <r>
    <x v="0"/>
    <n v="0"/>
    <n v="0"/>
    <n v="0"/>
    <n v="9596"/>
    <x v="5768"/>
    <x v="0"/>
    <x v="0"/>
    <x v="0"/>
    <s v="03.16.24"/>
    <x v="31"/>
    <x v="0"/>
    <x v="0"/>
    <s v="Direcao da Familia, Inclusão, Género e Saúde"/>
    <s v="03.16.24"/>
    <s v="Direcao da Familia, Inclusão, Género e Saúde"/>
    <s v="03.16.24"/>
    <x v="30"/>
    <x v="0"/>
    <x v="0"/>
    <x v="0"/>
    <x v="1"/>
    <x v="0"/>
    <x v="0"/>
    <x v="0"/>
    <x v="11"/>
    <s v="2024-12-16"/>
    <x v="3"/>
    <n v="9596"/>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12-2024"/>
  </r>
  <r>
    <x v="0"/>
    <n v="0"/>
    <n v="0"/>
    <n v="0"/>
    <n v="13995"/>
    <x v="5768"/>
    <x v="0"/>
    <x v="0"/>
    <x v="0"/>
    <s v="03.16.24"/>
    <x v="31"/>
    <x v="0"/>
    <x v="0"/>
    <s v="Direcao da Familia, Inclusão, Género e Saúde"/>
    <s v="03.16.24"/>
    <s v="Direcao da Familia, Inclusão, Género e Saúde"/>
    <s v="03.16.24"/>
    <x v="48"/>
    <x v="0"/>
    <x v="0"/>
    <x v="0"/>
    <x v="1"/>
    <x v="0"/>
    <x v="0"/>
    <x v="0"/>
    <x v="11"/>
    <s v="2024-12-16"/>
    <x v="3"/>
    <n v="13995"/>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12-2024"/>
  </r>
  <r>
    <x v="0"/>
    <n v="0"/>
    <n v="0"/>
    <n v="0"/>
    <n v="2"/>
    <x v="5768"/>
    <x v="0"/>
    <x v="0"/>
    <x v="0"/>
    <s v="03.16.24"/>
    <x v="31"/>
    <x v="0"/>
    <x v="0"/>
    <s v="Direcao da Familia, Inclusão, Género e Saúde"/>
    <s v="03.16.24"/>
    <s v="Direcao da Familia, Inclusão, Género e Saúde"/>
    <s v="03.16.24"/>
    <x v="28"/>
    <x v="0"/>
    <x v="0"/>
    <x v="0"/>
    <x v="0"/>
    <x v="0"/>
    <x v="0"/>
    <x v="0"/>
    <x v="11"/>
    <s v="2024-12-16"/>
    <x v="3"/>
    <n v="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12-2024"/>
  </r>
  <r>
    <x v="0"/>
    <n v="0"/>
    <n v="0"/>
    <n v="0"/>
    <n v="76"/>
    <x v="5768"/>
    <x v="0"/>
    <x v="0"/>
    <x v="0"/>
    <s v="03.16.24"/>
    <x v="31"/>
    <x v="0"/>
    <x v="0"/>
    <s v="Direcao da Familia, Inclusão, Género e Saúde"/>
    <s v="03.16.24"/>
    <s v="Direcao da Familia, Inclusão, Género e Saúde"/>
    <s v="03.16.24"/>
    <x v="30"/>
    <x v="0"/>
    <x v="0"/>
    <x v="0"/>
    <x v="1"/>
    <x v="0"/>
    <x v="0"/>
    <x v="0"/>
    <x v="11"/>
    <s v="2024-12-16"/>
    <x v="3"/>
    <n v="76"/>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12-2024"/>
  </r>
  <r>
    <x v="0"/>
    <n v="0"/>
    <n v="0"/>
    <n v="0"/>
    <n v="112"/>
    <x v="5768"/>
    <x v="0"/>
    <x v="0"/>
    <x v="0"/>
    <s v="03.16.24"/>
    <x v="31"/>
    <x v="0"/>
    <x v="0"/>
    <s v="Direcao da Familia, Inclusão, Género e Saúde"/>
    <s v="03.16.24"/>
    <s v="Direcao da Familia, Inclusão, Género e Saúde"/>
    <s v="03.16.24"/>
    <x v="48"/>
    <x v="0"/>
    <x v="0"/>
    <x v="0"/>
    <x v="1"/>
    <x v="0"/>
    <x v="0"/>
    <x v="0"/>
    <x v="11"/>
    <s v="2024-12-16"/>
    <x v="3"/>
    <n v="11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12-2024"/>
  </r>
  <r>
    <x v="0"/>
    <n v="0"/>
    <n v="0"/>
    <n v="0"/>
    <n v="508"/>
    <x v="5768"/>
    <x v="0"/>
    <x v="0"/>
    <x v="0"/>
    <s v="03.16.24"/>
    <x v="31"/>
    <x v="0"/>
    <x v="0"/>
    <s v="Direcao da Familia, Inclusão, Género e Saúde"/>
    <s v="03.16.24"/>
    <s v="Direcao da Familia, Inclusão, Género e Saúde"/>
    <s v="03.16.24"/>
    <x v="28"/>
    <x v="0"/>
    <x v="0"/>
    <x v="0"/>
    <x v="0"/>
    <x v="0"/>
    <x v="0"/>
    <x v="0"/>
    <x v="11"/>
    <s v="2024-12-16"/>
    <x v="3"/>
    <n v="508"/>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12-2024"/>
  </r>
  <r>
    <x v="0"/>
    <n v="0"/>
    <n v="0"/>
    <n v="0"/>
    <n v="13873"/>
    <x v="5768"/>
    <x v="0"/>
    <x v="0"/>
    <x v="0"/>
    <s v="03.16.24"/>
    <x v="31"/>
    <x v="0"/>
    <x v="0"/>
    <s v="Direcao da Familia, Inclusão, Género e Saúde"/>
    <s v="03.16.24"/>
    <s v="Direcao da Familia, Inclusão, Género e Saúde"/>
    <s v="03.16.24"/>
    <x v="30"/>
    <x v="0"/>
    <x v="0"/>
    <x v="0"/>
    <x v="1"/>
    <x v="0"/>
    <x v="0"/>
    <x v="0"/>
    <x v="11"/>
    <s v="2024-12-16"/>
    <x v="3"/>
    <n v="13873"/>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12-2024"/>
  </r>
  <r>
    <x v="0"/>
    <n v="0"/>
    <n v="0"/>
    <n v="0"/>
    <n v="20232"/>
    <x v="5768"/>
    <x v="0"/>
    <x v="0"/>
    <x v="0"/>
    <s v="03.16.24"/>
    <x v="31"/>
    <x v="0"/>
    <x v="0"/>
    <s v="Direcao da Familia, Inclusão, Género e Saúde"/>
    <s v="03.16.24"/>
    <s v="Direcao da Familia, Inclusão, Género e Saúde"/>
    <s v="03.16.24"/>
    <x v="48"/>
    <x v="0"/>
    <x v="0"/>
    <x v="0"/>
    <x v="1"/>
    <x v="0"/>
    <x v="0"/>
    <x v="0"/>
    <x v="11"/>
    <s v="2024-12-16"/>
    <x v="3"/>
    <n v="20232"/>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12-2024"/>
  </r>
  <r>
    <x v="0"/>
    <n v="0"/>
    <n v="0"/>
    <n v="0"/>
    <n v="5526"/>
    <x v="5768"/>
    <x v="0"/>
    <x v="0"/>
    <x v="0"/>
    <s v="03.16.24"/>
    <x v="31"/>
    <x v="0"/>
    <x v="0"/>
    <s v="Direcao da Familia, Inclusão, Género e Saúde"/>
    <s v="03.16.24"/>
    <s v="Direcao da Familia, Inclusão, Género e Saúde"/>
    <s v="03.16.24"/>
    <x v="28"/>
    <x v="0"/>
    <x v="0"/>
    <x v="0"/>
    <x v="0"/>
    <x v="0"/>
    <x v="0"/>
    <x v="0"/>
    <x v="11"/>
    <s v="2024-12-16"/>
    <x v="3"/>
    <n v="5526"/>
    <x v="0"/>
    <m/>
    <x v="0"/>
    <m/>
    <x v="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12-2024"/>
  </r>
  <r>
    <x v="0"/>
    <n v="0"/>
    <n v="0"/>
    <n v="0"/>
    <n v="150713"/>
    <x v="5768"/>
    <x v="0"/>
    <x v="0"/>
    <x v="0"/>
    <s v="03.16.24"/>
    <x v="31"/>
    <x v="0"/>
    <x v="0"/>
    <s v="Direcao da Familia, Inclusão, Género e Saúde"/>
    <s v="03.16.24"/>
    <s v="Direcao da Familia, Inclusão, Género e Saúde"/>
    <s v="03.16.24"/>
    <x v="30"/>
    <x v="0"/>
    <x v="0"/>
    <x v="0"/>
    <x v="1"/>
    <x v="0"/>
    <x v="0"/>
    <x v="0"/>
    <x v="11"/>
    <s v="2024-12-16"/>
    <x v="3"/>
    <n v="150713"/>
    <x v="0"/>
    <m/>
    <x v="0"/>
    <m/>
    <x v="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12-2024"/>
  </r>
  <r>
    <x v="0"/>
    <n v="0"/>
    <n v="0"/>
    <n v="0"/>
    <n v="219780"/>
    <x v="5768"/>
    <x v="0"/>
    <x v="0"/>
    <x v="0"/>
    <s v="03.16.24"/>
    <x v="31"/>
    <x v="0"/>
    <x v="0"/>
    <s v="Direcao da Familia, Inclusão, Género e Saúde"/>
    <s v="03.16.24"/>
    <s v="Direcao da Familia, Inclusão, Género e Saúde"/>
    <s v="03.16.24"/>
    <x v="48"/>
    <x v="0"/>
    <x v="0"/>
    <x v="0"/>
    <x v="1"/>
    <x v="0"/>
    <x v="0"/>
    <x v="0"/>
    <x v="11"/>
    <s v="2024-12-16"/>
    <x v="3"/>
    <n v="219780"/>
    <x v="0"/>
    <m/>
    <x v="0"/>
    <m/>
    <x v="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12-2024"/>
  </r>
  <r>
    <x v="0"/>
    <n v="0"/>
    <n v="0"/>
    <n v="0"/>
    <n v="1310"/>
    <x v="5769"/>
    <x v="0"/>
    <x v="0"/>
    <x v="0"/>
    <s v="03.16.22"/>
    <x v="58"/>
    <x v="0"/>
    <x v="0"/>
    <s v="Direção da Habitação"/>
    <s v="03.16.22"/>
    <s v="Direção da Habitação"/>
    <s v="03.16.22"/>
    <x v="31"/>
    <x v="0"/>
    <x v="0"/>
    <x v="1"/>
    <x v="0"/>
    <x v="0"/>
    <x v="0"/>
    <x v="0"/>
    <x v="11"/>
    <s v="2024-12-16"/>
    <x v="3"/>
    <n v="1310"/>
    <x v="0"/>
    <m/>
    <x v="0"/>
    <m/>
    <x v="2"/>
    <n v="100474696"/>
    <x v="0"/>
    <x v="1"/>
    <s v="Direção da Habitação"/>
    <s v="ORI"/>
    <x v="0"/>
    <m/>
    <x v="0"/>
    <x v="0"/>
    <x v="0"/>
    <x v="0"/>
    <x v="0"/>
    <x v="0"/>
    <x v="0"/>
    <x v="0"/>
    <x v="0"/>
    <x v="0"/>
    <x v="0"/>
    <s v="Direção da Habitação"/>
    <x v="0"/>
    <x v="0"/>
    <x v="0"/>
    <x v="0"/>
    <x v="0"/>
    <x v="0"/>
    <x v="0"/>
    <x v="0"/>
    <x v="0"/>
    <x v="0"/>
    <x v="1"/>
    <x v="0"/>
    <s v="Pagamento de salário referente a 12-2024"/>
  </r>
  <r>
    <x v="0"/>
    <n v="0"/>
    <n v="0"/>
    <n v="0"/>
    <n v="13669"/>
    <x v="5769"/>
    <x v="0"/>
    <x v="0"/>
    <x v="0"/>
    <s v="03.16.22"/>
    <x v="58"/>
    <x v="0"/>
    <x v="0"/>
    <s v="Direção da Habitação"/>
    <s v="03.16.22"/>
    <s v="Direção da Habitação"/>
    <s v="03.16.22"/>
    <x v="49"/>
    <x v="0"/>
    <x v="0"/>
    <x v="0"/>
    <x v="1"/>
    <x v="0"/>
    <x v="0"/>
    <x v="0"/>
    <x v="11"/>
    <s v="2024-12-16"/>
    <x v="3"/>
    <n v="13669"/>
    <x v="0"/>
    <m/>
    <x v="0"/>
    <m/>
    <x v="2"/>
    <n v="100474696"/>
    <x v="0"/>
    <x v="1"/>
    <s v="Direção da Habitação"/>
    <s v="ORI"/>
    <x v="0"/>
    <m/>
    <x v="0"/>
    <x v="0"/>
    <x v="0"/>
    <x v="0"/>
    <x v="0"/>
    <x v="0"/>
    <x v="0"/>
    <x v="0"/>
    <x v="0"/>
    <x v="0"/>
    <x v="0"/>
    <s v="Direção da Habitação"/>
    <x v="0"/>
    <x v="0"/>
    <x v="0"/>
    <x v="0"/>
    <x v="0"/>
    <x v="0"/>
    <x v="0"/>
    <x v="0"/>
    <x v="0"/>
    <x v="0"/>
    <x v="1"/>
    <x v="0"/>
    <s v="Pagamento de salário referente a 12-2024"/>
  </r>
  <r>
    <x v="0"/>
    <n v="0"/>
    <n v="0"/>
    <n v="0"/>
    <n v="857"/>
    <x v="5769"/>
    <x v="0"/>
    <x v="0"/>
    <x v="0"/>
    <s v="03.16.22"/>
    <x v="58"/>
    <x v="0"/>
    <x v="0"/>
    <s v="Direção da Habitação"/>
    <s v="03.16.22"/>
    <s v="Direção da Habitação"/>
    <s v="03.16.22"/>
    <x v="31"/>
    <x v="0"/>
    <x v="0"/>
    <x v="1"/>
    <x v="0"/>
    <x v="0"/>
    <x v="0"/>
    <x v="0"/>
    <x v="11"/>
    <s v="2024-12-16"/>
    <x v="3"/>
    <n v="857"/>
    <x v="0"/>
    <m/>
    <x v="0"/>
    <m/>
    <x v="19"/>
    <n v="100474706"/>
    <x v="0"/>
    <x v="6"/>
    <s v="Direção da Habitação"/>
    <s v="ORI"/>
    <x v="0"/>
    <m/>
    <x v="0"/>
    <x v="0"/>
    <x v="0"/>
    <x v="0"/>
    <x v="0"/>
    <x v="0"/>
    <x v="0"/>
    <x v="0"/>
    <x v="0"/>
    <x v="0"/>
    <x v="0"/>
    <s v="Direção da Habitação"/>
    <x v="0"/>
    <x v="0"/>
    <x v="0"/>
    <x v="0"/>
    <x v="0"/>
    <x v="0"/>
    <x v="0"/>
    <x v="0"/>
    <x v="0"/>
    <x v="0"/>
    <x v="6"/>
    <x v="0"/>
    <s v="Pagamento de salário referente a 12-2024"/>
  </r>
  <r>
    <x v="0"/>
    <n v="0"/>
    <n v="0"/>
    <n v="0"/>
    <n v="8935"/>
    <x v="5769"/>
    <x v="0"/>
    <x v="0"/>
    <x v="0"/>
    <s v="03.16.22"/>
    <x v="58"/>
    <x v="0"/>
    <x v="0"/>
    <s v="Direção da Habitação"/>
    <s v="03.16.22"/>
    <s v="Direção da Habitação"/>
    <s v="03.16.22"/>
    <x v="49"/>
    <x v="0"/>
    <x v="0"/>
    <x v="0"/>
    <x v="1"/>
    <x v="0"/>
    <x v="0"/>
    <x v="0"/>
    <x v="11"/>
    <s v="2024-12-16"/>
    <x v="3"/>
    <n v="8935"/>
    <x v="0"/>
    <m/>
    <x v="0"/>
    <m/>
    <x v="19"/>
    <n v="100474706"/>
    <x v="0"/>
    <x v="6"/>
    <s v="Direção da Habitação"/>
    <s v="ORI"/>
    <x v="0"/>
    <m/>
    <x v="0"/>
    <x v="0"/>
    <x v="0"/>
    <x v="0"/>
    <x v="0"/>
    <x v="0"/>
    <x v="0"/>
    <x v="0"/>
    <x v="0"/>
    <x v="0"/>
    <x v="0"/>
    <s v="Direção da Habitação"/>
    <x v="0"/>
    <x v="0"/>
    <x v="0"/>
    <x v="0"/>
    <x v="0"/>
    <x v="0"/>
    <x v="0"/>
    <x v="0"/>
    <x v="0"/>
    <x v="0"/>
    <x v="6"/>
    <x v="0"/>
    <s v="Pagamento de salário referente a 12-2024"/>
  </r>
  <r>
    <x v="0"/>
    <n v="0"/>
    <n v="0"/>
    <n v="0"/>
    <n v="9573"/>
    <x v="5769"/>
    <x v="0"/>
    <x v="0"/>
    <x v="0"/>
    <s v="03.16.22"/>
    <x v="58"/>
    <x v="0"/>
    <x v="0"/>
    <s v="Direção da Habitação"/>
    <s v="03.16.22"/>
    <s v="Direção da Habitação"/>
    <s v="03.16.22"/>
    <x v="31"/>
    <x v="0"/>
    <x v="0"/>
    <x v="1"/>
    <x v="0"/>
    <x v="0"/>
    <x v="0"/>
    <x v="0"/>
    <x v="11"/>
    <s v="2024-12-16"/>
    <x v="3"/>
    <n v="9573"/>
    <x v="0"/>
    <m/>
    <x v="0"/>
    <m/>
    <x v="6"/>
    <n v="100474914"/>
    <x v="0"/>
    <x v="0"/>
    <s v="Direção da Habitação"/>
    <s v="ORI"/>
    <x v="0"/>
    <m/>
    <x v="0"/>
    <x v="0"/>
    <x v="0"/>
    <x v="0"/>
    <x v="0"/>
    <x v="0"/>
    <x v="0"/>
    <x v="0"/>
    <x v="0"/>
    <x v="0"/>
    <x v="0"/>
    <s v="Direção da Habitação"/>
    <x v="0"/>
    <x v="0"/>
    <x v="0"/>
    <x v="0"/>
    <x v="0"/>
    <x v="0"/>
    <x v="0"/>
    <x v="0"/>
    <x v="0"/>
    <x v="0"/>
    <x v="0"/>
    <x v="0"/>
    <s v="Pagamento de salário referente a 12-2024"/>
  </r>
  <r>
    <x v="0"/>
    <n v="0"/>
    <n v="0"/>
    <n v="0"/>
    <n v="99796"/>
    <x v="5769"/>
    <x v="0"/>
    <x v="0"/>
    <x v="0"/>
    <s v="03.16.22"/>
    <x v="58"/>
    <x v="0"/>
    <x v="0"/>
    <s v="Direção da Habitação"/>
    <s v="03.16.22"/>
    <s v="Direção da Habitação"/>
    <s v="03.16.22"/>
    <x v="49"/>
    <x v="0"/>
    <x v="0"/>
    <x v="0"/>
    <x v="1"/>
    <x v="0"/>
    <x v="0"/>
    <x v="0"/>
    <x v="11"/>
    <s v="2024-12-16"/>
    <x v="3"/>
    <n v="99796"/>
    <x v="0"/>
    <m/>
    <x v="0"/>
    <m/>
    <x v="6"/>
    <n v="100474914"/>
    <x v="0"/>
    <x v="0"/>
    <s v="Direção da Habitação"/>
    <s v="ORI"/>
    <x v="0"/>
    <m/>
    <x v="0"/>
    <x v="0"/>
    <x v="0"/>
    <x v="0"/>
    <x v="0"/>
    <x v="0"/>
    <x v="0"/>
    <x v="0"/>
    <x v="0"/>
    <x v="0"/>
    <x v="0"/>
    <s v="Direção da Habitação"/>
    <x v="0"/>
    <x v="0"/>
    <x v="0"/>
    <x v="0"/>
    <x v="0"/>
    <x v="0"/>
    <x v="0"/>
    <x v="0"/>
    <x v="0"/>
    <x v="0"/>
    <x v="0"/>
    <x v="0"/>
    <s v="Pagamento de salário referente a 12-2024"/>
  </r>
  <r>
    <x v="0"/>
    <n v="0"/>
    <n v="0"/>
    <n v="0"/>
    <n v="2400"/>
    <x v="5770"/>
    <x v="0"/>
    <x v="0"/>
    <x v="0"/>
    <s v="03.16.15"/>
    <x v="0"/>
    <x v="0"/>
    <x v="0"/>
    <s v="Direção Financeira"/>
    <s v="03.16.15"/>
    <s v="Direção Financeira"/>
    <s v="03.16.15"/>
    <x v="3"/>
    <x v="0"/>
    <x v="0"/>
    <x v="1"/>
    <x v="0"/>
    <x v="0"/>
    <x v="0"/>
    <x v="0"/>
    <x v="0"/>
    <s v="2024-01-31"/>
    <x v="0"/>
    <n v="2400"/>
    <x v="0"/>
    <m/>
    <x v="0"/>
    <m/>
    <x v="26"/>
    <n v="100458633"/>
    <x v="0"/>
    <x v="0"/>
    <s v="Direção Financeira"/>
    <s v="ORI"/>
    <x v="0"/>
    <m/>
    <x v="0"/>
    <x v="0"/>
    <x v="0"/>
    <x v="0"/>
    <x v="0"/>
    <x v="0"/>
    <x v="0"/>
    <x v="0"/>
    <x v="0"/>
    <x v="0"/>
    <x v="0"/>
    <s v="Direção Financeira"/>
    <x v="0"/>
    <x v="0"/>
    <x v="0"/>
    <x v="0"/>
    <x v="0"/>
    <x v="0"/>
    <x v="0"/>
    <x v="0"/>
    <x v="0"/>
    <x v="0"/>
    <x v="0"/>
    <x v="0"/>
    <s v=" Ajuda de custo a favor do Sr. Joaquim Tavares condutor pela sua deslocação em missão de serviço a cidade da praia/Tarrafal nos dia 27 e 28 de Janeiro de 2024, conforme justificativo em anexo. "/>
  </r>
  <r>
    <x v="1"/>
    <n v="0"/>
    <n v="0"/>
    <n v="0"/>
    <n v="900"/>
    <x v="5771"/>
    <x v="0"/>
    <x v="0"/>
    <x v="0"/>
    <s v="01.25.02.17"/>
    <x v="30"/>
    <x v="3"/>
    <x v="3"/>
    <s v="desporto"/>
    <s v="01.25.02"/>
    <s v="desporto"/>
    <s v="01.25.02"/>
    <x v="1"/>
    <x v="0"/>
    <x v="0"/>
    <x v="0"/>
    <x v="0"/>
    <x v="1"/>
    <x v="1"/>
    <x v="0"/>
    <x v="0"/>
    <s v="2024-01-09"/>
    <x v="0"/>
    <n v="900"/>
    <x v="0"/>
    <m/>
    <x v="0"/>
    <m/>
    <x v="2"/>
    <n v="100474696"/>
    <x v="0"/>
    <x v="1"/>
    <s v="Construção e Reabilitação de Placas Desportivas"/>
    <s v="ORI"/>
    <x v="0"/>
    <m/>
    <x v="0"/>
    <x v="0"/>
    <x v="0"/>
    <x v="0"/>
    <x v="0"/>
    <x v="0"/>
    <x v="0"/>
    <x v="0"/>
    <x v="0"/>
    <x v="0"/>
    <x v="0"/>
    <s v="Construção e Reabilitação de Placas Desportivas"/>
    <x v="0"/>
    <x v="0"/>
    <x v="0"/>
    <x v="0"/>
    <x v="1"/>
    <x v="0"/>
    <x v="0"/>
    <x v="0"/>
    <x v="0"/>
    <x v="0"/>
    <x v="1"/>
    <x v="0"/>
    <s v="Pagamento a favor de Mário Jorge Borges Vaz, referente a serviço de montagem de quadro de eletricidade para iluminação de placa desportiva, conforme anexo."/>
  </r>
  <r>
    <x v="1"/>
    <n v="0"/>
    <n v="0"/>
    <n v="0"/>
    <n v="5100"/>
    <x v="5771"/>
    <x v="0"/>
    <x v="0"/>
    <x v="0"/>
    <s v="01.25.02.17"/>
    <x v="30"/>
    <x v="3"/>
    <x v="3"/>
    <s v="desporto"/>
    <s v="01.25.02"/>
    <s v="desporto"/>
    <s v="01.25.02"/>
    <x v="1"/>
    <x v="0"/>
    <x v="0"/>
    <x v="0"/>
    <x v="0"/>
    <x v="1"/>
    <x v="1"/>
    <x v="0"/>
    <x v="0"/>
    <s v="2024-01-09"/>
    <x v="0"/>
    <n v="5100"/>
    <x v="0"/>
    <m/>
    <x v="0"/>
    <m/>
    <x v="201"/>
    <n v="100442548"/>
    <x v="0"/>
    <x v="0"/>
    <s v="Construção e Reabilitação de Placas Desportivas"/>
    <s v="ORI"/>
    <x v="0"/>
    <m/>
    <x v="0"/>
    <x v="0"/>
    <x v="0"/>
    <x v="0"/>
    <x v="0"/>
    <x v="0"/>
    <x v="0"/>
    <x v="0"/>
    <x v="0"/>
    <x v="0"/>
    <x v="0"/>
    <s v="Construção e Reabilitação de Placas Desportivas"/>
    <x v="0"/>
    <x v="0"/>
    <x v="0"/>
    <x v="0"/>
    <x v="1"/>
    <x v="0"/>
    <x v="0"/>
    <x v="0"/>
    <x v="0"/>
    <x v="0"/>
    <x v="0"/>
    <x v="0"/>
    <s v="Pagamento a favor de Mário Jorge Borges Vaz, referente a serviço de montagem de quadro de eletricidade para iluminação de placa desportiva, conforme anexo."/>
  </r>
  <r>
    <x v="0"/>
    <n v="0"/>
    <n v="0"/>
    <n v="0"/>
    <n v="980"/>
    <x v="5772"/>
    <x v="0"/>
    <x v="0"/>
    <x v="0"/>
    <s v="03.16.15"/>
    <x v="0"/>
    <x v="0"/>
    <x v="0"/>
    <s v="Direção Financeira"/>
    <s v="03.16.15"/>
    <s v="Direção Financeira"/>
    <s v="03.16.15"/>
    <x v="31"/>
    <x v="0"/>
    <x v="0"/>
    <x v="1"/>
    <x v="0"/>
    <x v="0"/>
    <x v="0"/>
    <x v="0"/>
    <x v="2"/>
    <s v="2024-02-21"/>
    <x v="0"/>
    <n v="980"/>
    <x v="0"/>
    <m/>
    <x v="0"/>
    <m/>
    <x v="21"/>
    <n v="100391960"/>
    <x v="0"/>
    <x v="0"/>
    <s v="Direção Financeira"/>
    <s v="ORI"/>
    <x v="0"/>
    <m/>
    <x v="0"/>
    <x v="0"/>
    <x v="0"/>
    <x v="0"/>
    <x v="0"/>
    <x v="0"/>
    <x v="0"/>
    <x v="0"/>
    <x v="0"/>
    <x v="0"/>
    <x v="0"/>
    <s v="Direção Financeira"/>
    <x v="0"/>
    <x v="0"/>
    <x v="0"/>
    <x v="0"/>
    <x v="0"/>
    <x v="0"/>
    <x v="0"/>
    <x v="0"/>
    <x v="0"/>
    <x v="0"/>
    <x v="0"/>
    <x v="0"/>
    <s v="Pagamento referente a recarga de megas, conforme proposta em anexo."/>
  </r>
  <r>
    <x v="1"/>
    <n v="0"/>
    <n v="0"/>
    <n v="0"/>
    <n v="1650"/>
    <x v="5773"/>
    <x v="0"/>
    <x v="0"/>
    <x v="0"/>
    <s v="01.25.02.17"/>
    <x v="30"/>
    <x v="3"/>
    <x v="3"/>
    <s v="desporto"/>
    <s v="01.25.02"/>
    <s v="desporto"/>
    <s v="01.25.02"/>
    <x v="1"/>
    <x v="0"/>
    <x v="0"/>
    <x v="0"/>
    <x v="0"/>
    <x v="1"/>
    <x v="1"/>
    <x v="0"/>
    <x v="1"/>
    <s v="2024-03-25"/>
    <x v="0"/>
    <n v="1650"/>
    <x v="0"/>
    <m/>
    <x v="0"/>
    <m/>
    <x v="2"/>
    <n v="100474696"/>
    <x v="0"/>
    <x v="1"/>
    <s v="Construção e Reabilitação de Placas Desportivas"/>
    <s v="ORI"/>
    <x v="0"/>
    <m/>
    <x v="0"/>
    <x v="0"/>
    <x v="0"/>
    <x v="0"/>
    <x v="0"/>
    <x v="0"/>
    <x v="0"/>
    <x v="0"/>
    <x v="0"/>
    <x v="0"/>
    <x v="0"/>
    <s v="Construção e Reabilitação de Placas Desportivas"/>
    <x v="0"/>
    <x v="0"/>
    <x v="0"/>
    <x v="0"/>
    <x v="1"/>
    <x v="0"/>
    <x v="0"/>
    <x v="0"/>
    <x v="0"/>
    <x v="0"/>
    <x v="1"/>
    <x v="0"/>
    <s v="Pagamento prestação  de serviço referente _x000d__x000a_alinhamento de terreno de jogo e soldadura das balizas da placa desportiva e troca de fechaduras e colocação de fechos na Unidade Sanitária em Ribeira de SM, conforme anexo."/>
  </r>
  <r>
    <x v="1"/>
    <n v="0"/>
    <n v="0"/>
    <n v="0"/>
    <n v="9350"/>
    <x v="5773"/>
    <x v="0"/>
    <x v="0"/>
    <x v="0"/>
    <s v="01.25.02.17"/>
    <x v="30"/>
    <x v="3"/>
    <x v="3"/>
    <s v="desporto"/>
    <s v="01.25.02"/>
    <s v="desporto"/>
    <s v="01.25.02"/>
    <x v="1"/>
    <x v="0"/>
    <x v="0"/>
    <x v="0"/>
    <x v="0"/>
    <x v="1"/>
    <x v="1"/>
    <x v="0"/>
    <x v="1"/>
    <s v="2024-03-25"/>
    <x v="0"/>
    <n v="9350"/>
    <x v="0"/>
    <m/>
    <x v="0"/>
    <m/>
    <x v="380"/>
    <n v="100479616"/>
    <x v="0"/>
    <x v="0"/>
    <s v="Construção e Reabilitação de Placas Desportivas"/>
    <s v="ORI"/>
    <x v="0"/>
    <m/>
    <x v="0"/>
    <x v="0"/>
    <x v="0"/>
    <x v="0"/>
    <x v="0"/>
    <x v="0"/>
    <x v="0"/>
    <x v="0"/>
    <x v="0"/>
    <x v="0"/>
    <x v="0"/>
    <s v="Construção e Reabilitação de Placas Desportivas"/>
    <x v="0"/>
    <x v="0"/>
    <x v="0"/>
    <x v="0"/>
    <x v="1"/>
    <x v="0"/>
    <x v="0"/>
    <x v="0"/>
    <x v="0"/>
    <x v="0"/>
    <x v="0"/>
    <x v="0"/>
    <s v="Pagamento prestação  de serviço referente _x000d__x000a_alinhamento de terreno de jogo e soldadura das balizas da placa desportiva e troca de fechaduras e colocação de fechos na Unidade Sanitária em Ribeira de SM, conforme anexo."/>
  </r>
  <r>
    <x v="1"/>
    <n v="0"/>
    <n v="0"/>
    <n v="0"/>
    <n v="178459"/>
    <x v="5774"/>
    <x v="0"/>
    <x v="0"/>
    <x v="0"/>
    <s v="01.27.06.80"/>
    <x v="1"/>
    <x v="1"/>
    <x v="1"/>
    <s v="Requalificação Urbana e habitação"/>
    <s v="01.27.06"/>
    <s v="Requalificação Urbana e habitação"/>
    <s v="01.27.06"/>
    <x v="1"/>
    <x v="0"/>
    <x v="0"/>
    <x v="0"/>
    <x v="0"/>
    <x v="1"/>
    <x v="1"/>
    <x v="0"/>
    <x v="6"/>
    <s v="2024-04-12"/>
    <x v="1"/>
    <n v="178459"/>
    <x v="0"/>
    <m/>
    <x v="0"/>
    <m/>
    <x v="1"/>
    <n v="100476920"/>
    <x v="0"/>
    <x v="0"/>
    <s v="Requalificação Urbana de Veneza"/>
    <s v="ORI"/>
    <x v="0"/>
    <m/>
    <x v="0"/>
    <x v="0"/>
    <x v="0"/>
    <x v="0"/>
    <x v="0"/>
    <x v="0"/>
    <x v="0"/>
    <x v="0"/>
    <x v="0"/>
    <x v="0"/>
    <x v="0"/>
    <s v="Requalificação Urbana de Veneza"/>
    <x v="0"/>
    <x v="0"/>
    <x v="0"/>
    <x v="0"/>
    <x v="1"/>
    <x v="0"/>
    <x v="0"/>
    <x v="0"/>
    <x v="0"/>
    <x v="0"/>
    <x v="0"/>
    <x v="0"/>
    <s v="Pagamento referente a aquisição de combustíveis, para obras de requalificação urbana e ambiental de Veneza, conforme proposta em anexo. "/>
  </r>
  <r>
    <x v="0"/>
    <n v="0"/>
    <n v="0"/>
    <n v="0"/>
    <n v="155557"/>
    <x v="5775"/>
    <x v="0"/>
    <x v="0"/>
    <x v="0"/>
    <s v="03.16.15"/>
    <x v="0"/>
    <x v="0"/>
    <x v="0"/>
    <s v="Direção Financeira"/>
    <s v="03.16.15"/>
    <s v="Direção Financeira"/>
    <s v="03.16.15"/>
    <x v="5"/>
    <x v="0"/>
    <x v="0"/>
    <x v="1"/>
    <x v="0"/>
    <x v="0"/>
    <x v="0"/>
    <x v="0"/>
    <x v="0"/>
    <s v="2024-01-24"/>
    <x v="0"/>
    <n v="155557"/>
    <x v="0"/>
    <m/>
    <x v="0"/>
    <m/>
    <x v="2"/>
    <n v="100474696"/>
    <x v="0"/>
    <x v="1"/>
    <s v="Direção Financeira"/>
    <s v="ORI"/>
    <x v="0"/>
    <m/>
    <x v="0"/>
    <x v="0"/>
    <x v="0"/>
    <x v="0"/>
    <x v="0"/>
    <x v="0"/>
    <x v="0"/>
    <x v="0"/>
    <x v="0"/>
    <x v="0"/>
    <x v="0"/>
    <s v="Direção Financeira"/>
    <x v="0"/>
    <x v="0"/>
    <x v="0"/>
    <x v="0"/>
    <x v="0"/>
    <x v="0"/>
    <x v="0"/>
    <x v="0"/>
    <x v="0"/>
    <x v="0"/>
    <x v="1"/>
    <x v="0"/>
    <s v="Pagamento prestação de serviço Janeiro 2024, conforme folha em anexo."/>
  </r>
  <r>
    <x v="0"/>
    <n v="0"/>
    <n v="0"/>
    <n v="0"/>
    <n v="4721"/>
    <x v="5775"/>
    <x v="0"/>
    <x v="0"/>
    <x v="0"/>
    <s v="03.16.15"/>
    <x v="0"/>
    <x v="0"/>
    <x v="0"/>
    <s v="Direção Financeira"/>
    <s v="03.16.15"/>
    <s v="Direção Financeira"/>
    <s v="03.16.15"/>
    <x v="28"/>
    <x v="0"/>
    <x v="0"/>
    <x v="0"/>
    <x v="0"/>
    <x v="0"/>
    <x v="0"/>
    <x v="0"/>
    <x v="0"/>
    <s v="2024-01-24"/>
    <x v="0"/>
    <n v="4721"/>
    <x v="0"/>
    <m/>
    <x v="0"/>
    <m/>
    <x v="2"/>
    <n v="100474696"/>
    <x v="0"/>
    <x v="1"/>
    <s v="Direção Financeira"/>
    <s v="ORI"/>
    <x v="0"/>
    <m/>
    <x v="0"/>
    <x v="0"/>
    <x v="0"/>
    <x v="0"/>
    <x v="0"/>
    <x v="0"/>
    <x v="0"/>
    <x v="0"/>
    <x v="0"/>
    <x v="0"/>
    <x v="0"/>
    <s v="Direção Financeira"/>
    <x v="0"/>
    <x v="0"/>
    <x v="0"/>
    <x v="0"/>
    <x v="0"/>
    <x v="0"/>
    <x v="0"/>
    <x v="0"/>
    <x v="0"/>
    <x v="0"/>
    <x v="1"/>
    <x v="0"/>
    <s v="Pagamento prestação de serviço Janeiro 2024, conforme folha em anexo."/>
  </r>
  <r>
    <x v="0"/>
    <n v="0"/>
    <n v="0"/>
    <n v="0"/>
    <n v="6335"/>
    <x v="5775"/>
    <x v="0"/>
    <x v="0"/>
    <x v="0"/>
    <s v="03.16.15"/>
    <x v="0"/>
    <x v="0"/>
    <x v="0"/>
    <s v="Direção Financeira"/>
    <s v="03.16.15"/>
    <s v="Direção Financeira"/>
    <s v="03.16.15"/>
    <x v="5"/>
    <x v="0"/>
    <x v="0"/>
    <x v="1"/>
    <x v="0"/>
    <x v="0"/>
    <x v="0"/>
    <x v="0"/>
    <x v="0"/>
    <s v="2024-01-24"/>
    <x v="0"/>
    <n v="6335"/>
    <x v="0"/>
    <m/>
    <x v="0"/>
    <m/>
    <x v="15"/>
    <n v="100479277"/>
    <x v="0"/>
    <x v="2"/>
    <s v="Direção Financeira"/>
    <s v="ORI"/>
    <x v="0"/>
    <m/>
    <x v="0"/>
    <x v="0"/>
    <x v="0"/>
    <x v="0"/>
    <x v="0"/>
    <x v="0"/>
    <x v="0"/>
    <x v="0"/>
    <x v="0"/>
    <x v="0"/>
    <x v="0"/>
    <s v="Direção Financeira"/>
    <x v="0"/>
    <x v="0"/>
    <x v="0"/>
    <x v="0"/>
    <x v="0"/>
    <x v="0"/>
    <x v="0"/>
    <x v="0"/>
    <x v="0"/>
    <x v="0"/>
    <x v="2"/>
    <x v="0"/>
    <s v="Pagamento prestação de serviço Janeiro 2024, conforme folha em anexo."/>
  </r>
  <r>
    <x v="0"/>
    <n v="0"/>
    <n v="0"/>
    <n v="0"/>
    <n v="193"/>
    <x v="5775"/>
    <x v="0"/>
    <x v="0"/>
    <x v="0"/>
    <s v="03.16.15"/>
    <x v="0"/>
    <x v="0"/>
    <x v="0"/>
    <s v="Direção Financeira"/>
    <s v="03.16.15"/>
    <s v="Direção Financeira"/>
    <s v="03.16.15"/>
    <x v="28"/>
    <x v="0"/>
    <x v="0"/>
    <x v="0"/>
    <x v="0"/>
    <x v="0"/>
    <x v="0"/>
    <x v="0"/>
    <x v="0"/>
    <s v="2024-01-24"/>
    <x v="0"/>
    <n v="193"/>
    <x v="0"/>
    <m/>
    <x v="0"/>
    <m/>
    <x v="15"/>
    <n v="100479277"/>
    <x v="0"/>
    <x v="2"/>
    <s v="Direção Financeira"/>
    <s v="ORI"/>
    <x v="0"/>
    <m/>
    <x v="0"/>
    <x v="0"/>
    <x v="0"/>
    <x v="0"/>
    <x v="0"/>
    <x v="0"/>
    <x v="0"/>
    <x v="0"/>
    <x v="0"/>
    <x v="0"/>
    <x v="0"/>
    <s v="Direção Financeira"/>
    <x v="0"/>
    <x v="0"/>
    <x v="0"/>
    <x v="0"/>
    <x v="0"/>
    <x v="0"/>
    <x v="0"/>
    <x v="0"/>
    <x v="0"/>
    <x v="0"/>
    <x v="2"/>
    <x v="0"/>
    <s v="Pagamento prestação de serviço Janeiro 2024, conforme folha em anexo."/>
  </r>
  <r>
    <x v="0"/>
    <n v="0"/>
    <n v="0"/>
    <n v="0"/>
    <n v="906646"/>
    <x v="5775"/>
    <x v="0"/>
    <x v="0"/>
    <x v="0"/>
    <s v="03.16.15"/>
    <x v="0"/>
    <x v="0"/>
    <x v="0"/>
    <s v="Direção Financeira"/>
    <s v="03.16.15"/>
    <s v="Direção Financeira"/>
    <s v="03.16.15"/>
    <x v="5"/>
    <x v="0"/>
    <x v="0"/>
    <x v="1"/>
    <x v="0"/>
    <x v="0"/>
    <x v="0"/>
    <x v="0"/>
    <x v="0"/>
    <s v="2024-01-24"/>
    <x v="0"/>
    <n v="906646"/>
    <x v="0"/>
    <m/>
    <x v="0"/>
    <m/>
    <x v="6"/>
    <n v="100474914"/>
    <x v="0"/>
    <x v="0"/>
    <s v="Direção Financeira"/>
    <s v="ORI"/>
    <x v="0"/>
    <m/>
    <x v="0"/>
    <x v="0"/>
    <x v="0"/>
    <x v="0"/>
    <x v="0"/>
    <x v="0"/>
    <x v="0"/>
    <x v="0"/>
    <x v="0"/>
    <x v="0"/>
    <x v="0"/>
    <s v="Direção Financeira"/>
    <x v="0"/>
    <x v="0"/>
    <x v="0"/>
    <x v="0"/>
    <x v="0"/>
    <x v="0"/>
    <x v="0"/>
    <x v="0"/>
    <x v="0"/>
    <x v="0"/>
    <x v="0"/>
    <x v="0"/>
    <s v="Pagamento prestação de serviço Janeiro 2024, conforme folha em anexo."/>
  </r>
  <r>
    <x v="0"/>
    <n v="0"/>
    <n v="0"/>
    <n v="0"/>
    <n v="27515"/>
    <x v="5775"/>
    <x v="0"/>
    <x v="0"/>
    <x v="0"/>
    <s v="03.16.15"/>
    <x v="0"/>
    <x v="0"/>
    <x v="0"/>
    <s v="Direção Financeira"/>
    <s v="03.16.15"/>
    <s v="Direção Financeira"/>
    <s v="03.16.15"/>
    <x v="28"/>
    <x v="0"/>
    <x v="0"/>
    <x v="0"/>
    <x v="0"/>
    <x v="0"/>
    <x v="0"/>
    <x v="0"/>
    <x v="0"/>
    <s v="2024-01-24"/>
    <x v="0"/>
    <n v="27515"/>
    <x v="0"/>
    <m/>
    <x v="0"/>
    <m/>
    <x v="6"/>
    <n v="100474914"/>
    <x v="0"/>
    <x v="0"/>
    <s v="Direção Financeira"/>
    <s v="ORI"/>
    <x v="0"/>
    <m/>
    <x v="0"/>
    <x v="0"/>
    <x v="0"/>
    <x v="0"/>
    <x v="0"/>
    <x v="0"/>
    <x v="0"/>
    <x v="0"/>
    <x v="0"/>
    <x v="0"/>
    <x v="0"/>
    <s v="Direção Financeira"/>
    <x v="0"/>
    <x v="0"/>
    <x v="0"/>
    <x v="0"/>
    <x v="0"/>
    <x v="0"/>
    <x v="0"/>
    <x v="0"/>
    <x v="0"/>
    <x v="0"/>
    <x v="0"/>
    <x v="0"/>
    <s v="Pagamento prestação de serviço Janeiro 2024, conforme folha em anexo."/>
  </r>
  <r>
    <x v="0"/>
    <n v="0"/>
    <n v="0"/>
    <n v="0"/>
    <n v="1656"/>
    <x v="5776"/>
    <x v="0"/>
    <x v="0"/>
    <x v="0"/>
    <s v="03.16.15"/>
    <x v="0"/>
    <x v="0"/>
    <x v="0"/>
    <s v="Direção Financeira"/>
    <s v="03.16.15"/>
    <s v="Direção Financeira"/>
    <s v="03.16.15"/>
    <x v="58"/>
    <x v="0"/>
    <x v="0"/>
    <x v="1"/>
    <x v="0"/>
    <x v="0"/>
    <x v="0"/>
    <x v="0"/>
    <x v="2"/>
    <s v="2024-02-09"/>
    <x v="0"/>
    <n v="1656"/>
    <x v="0"/>
    <m/>
    <x v="0"/>
    <m/>
    <x v="89"/>
    <n v="100391565"/>
    <x v="0"/>
    <x v="0"/>
    <s v="Direção Financeira"/>
    <s v="ORI"/>
    <x v="0"/>
    <m/>
    <x v="0"/>
    <x v="0"/>
    <x v="0"/>
    <x v="0"/>
    <x v="0"/>
    <x v="0"/>
    <x v="0"/>
    <x v="0"/>
    <x v="0"/>
    <x v="0"/>
    <x v="0"/>
    <s v="Direção Financeira"/>
    <x v="0"/>
    <x v="0"/>
    <x v="0"/>
    <x v="0"/>
    <x v="0"/>
    <x v="0"/>
    <x v="0"/>
    <x v="0"/>
    <x v="0"/>
    <x v="0"/>
    <x v="0"/>
    <x v="0"/>
    <s v="Pagamento referente a serviços de publicação de B.O, IIª serie 1/4 paginas extrato de despacho de 10 de janeiro de 2024, conforme anexo."/>
  </r>
  <r>
    <x v="0"/>
    <n v="0"/>
    <n v="0"/>
    <n v="0"/>
    <n v="5000"/>
    <x v="5777"/>
    <x v="0"/>
    <x v="1"/>
    <x v="0"/>
    <s v="03.03.10"/>
    <x v="8"/>
    <x v="0"/>
    <x v="4"/>
    <s v="Receitas Da Câmara"/>
    <s v="03.03.10"/>
    <s v="Receitas Da Câmara"/>
    <s v="03.03.10"/>
    <x v="57"/>
    <x v="0"/>
    <x v="3"/>
    <x v="12"/>
    <x v="0"/>
    <x v="0"/>
    <x v="2"/>
    <x v="0"/>
    <x v="0"/>
    <s v="2024-01-21"/>
    <x v="0"/>
    <n v="5000"/>
    <x v="0"/>
    <m/>
    <x v="0"/>
    <m/>
    <x v="6"/>
    <n v="100474914"/>
    <x v="0"/>
    <x v="0"/>
    <s v="Receitas Da Câmara"/>
    <s v="EXT"/>
    <x v="0"/>
    <s v="RDC"/>
    <x v="0"/>
    <x v="0"/>
    <x v="0"/>
    <x v="0"/>
    <x v="0"/>
    <x v="0"/>
    <x v="0"/>
    <x v="0"/>
    <x v="0"/>
    <x v="0"/>
    <x v="0"/>
    <s v="Receitas Da Câmara"/>
    <x v="0"/>
    <x v="0"/>
    <x v="0"/>
    <x v="0"/>
    <x v="0"/>
    <x v="0"/>
    <x v="0"/>
    <x v="0"/>
    <x v="0"/>
    <x v="0"/>
    <x v="0"/>
    <x v="0"/>
    <s v="Reposição de salario da sra. Amelia Almeida, conforme anexo."/>
  </r>
  <r>
    <x v="1"/>
    <n v="0"/>
    <n v="0"/>
    <n v="0"/>
    <n v="20000"/>
    <x v="5778"/>
    <x v="0"/>
    <x v="0"/>
    <x v="0"/>
    <s v="01.27.06.79"/>
    <x v="28"/>
    <x v="1"/>
    <x v="1"/>
    <s v="Requalificação Urbana e habitação"/>
    <s v="01.27.06"/>
    <s v="Requalificação Urbana e habitação"/>
    <s v="01.27.06"/>
    <x v="1"/>
    <x v="0"/>
    <x v="0"/>
    <x v="0"/>
    <x v="0"/>
    <x v="1"/>
    <x v="1"/>
    <x v="0"/>
    <x v="6"/>
    <s v="2024-04-02"/>
    <x v="1"/>
    <n v="20000"/>
    <x v="0"/>
    <m/>
    <x v="0"/>
    <m/>
    <x v="644"/>
    <n v="100478705"/>
    <x v="0"/>
    <x v="0"/>
    <s v="Requalificação Urbana e Ambiental de Achada Bolanha"/>
    <s v="ORI"/>
    <x v="0"/>
    <m/>
    <x v="0"/>
    <x v="0"/>
    <x v="0"/>
    <x v="0"/>
    <x v="0"/>
    <x v="0"/>
    <x v="0"/>
    <x v="0"/>
    <x v="0"/>
    <x v="0"/>
    <x v="0"/>
    <s v="Requalificação Urbana e Ambiental de Achada Bolanha"/>
    <x v="0"/>
    <x v="0"/>
    <x v="0"/>
    <x v="0"/>
    <x v="1"/>
    <x v="0"/>
    <x v="0"/>
    <x v="0"/>
    <x v="0"/>
    <x v="0"/>
    <x v="0"/>
    <x v="0"/>
    <s v="Pagamento a favor  do Sr. Manuel Mendes Cabral, referente pela aquisição de quadro mil unidade de paralelo para as obras de requalifição urbana e ambiental de Achada Bolanha, conforme anexo."/>
  </r>
  <r>
    <x v="0"/>
    <n v="0"/>
    <n v="0"/>
    <n v="0"/>
    <n v="20590"/>
    <x v="5779"/>
    <x v="0"/>
    <x v="0"/>
    <x v="0"/>
    <s v="01.25.05.12"/>
    <x v="10"/>
    <x v="3"/>
    <x v="3"/>
    <s v="Saúde"/>
    <s v="01.25.05"/>
    <s v="Saúde"/>
    <s v="01.25.05"/>
    <x v="7"/>
    <x v="0"/>
    <x v="4"/>
    <x v="4"/>
    <x v="0"/>
    <x v="1"/>
    <x v="0"/>
    <x v="0"/>
    <x v="3"/>
    <s v="2024-05-07"/>
    <x v="1"/>
    <n v="20590"/>
    <x v="0"/>
    <m/>
    <x v="0"/>
    <m/>
    <x v="605"/>
    <n v="100479496"/>
    <x v="0"/>
    <x v="0"/>
    <s v="Promoção e Inclusão Social"/>
    <s v="ORI"/>
    <x v="0"/>
    <m/>
    <x v="0"/>
    <x v="0"/>
    <x v="0"/>
    <x v="0"/>
    <x v="0"/>
    <x v="0"/>
    <x v="0"/>
    <x v="0"/>
    <x v="0"/>
    <x v="0"/>
    <x v="0"/>
    <s v="Promoção e Inclusão Social"/>
    <x v="0"/>
    <x v="0"/>
    <x v="0"/>
    <x v="0"/>
    <x v="1"/>
    <x v="0"/>
    <x v="0"/>
    <x v="0"/>
    <x v="0"/>
    <x v="0"/>
    <x v="0"/>
    <x v="0"/>
    <s v="Liquidação da fatura, á favor da Empresa Holanda Mobiliares, referente a aquisição de 3 colchões para as famílias vulneráveis do Município de São Miguel, conforme anexo. "/>
  </r>
  <r>
    <x v="0"/>
    <n v="0"/>
    <n v="0"/>
    <n v="0"/>
    <n v="9000"/>
    <x v="5780"/>
    <x v="0"/>
    <x v="0"/>
    <x v="0"/>
    <s v="01.25.04.22"/>
    <x v="7"/>
    <x v="3"/>
    <x v="3"/>
    <s v="Cultura"/>
    <s v="01.25.04"/>
    <s v="Cultura"/>
    <s v="01.25.04"/>
    <x v="4"/>
    <x v="0"/>
    <x v="2"/>
    <x v="2"/>
    <x v="0"/>
    <x v="1"/>
    <x v="0"/>
    <x v="0"/>
    <x v="3"/>
    <s v="2024-05-20"/>
    <x v="1"/>
    <n v="9000"/>
    <x v="0"/>
    <m/>
    <x v="0"/>
    <m/>
    <x v="645"/>
    <n v="10047953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serviço de deslocação feita com grupos de jovens da ribeira de São Miguel para participar no evento de BA realizado na cidade da Praia, conforme anexo."/>
  </r>
  <r>
    <x v="1"/>
    <n v="0"/>
    <n v="0"/>
    <n v="0"/>
    <n v="3540"/>
    <x v="5781"/>
    <x v="0"/>
    <x v="0"/>
    <x v="0"/>
    <s v="01.27.06.61"/>
    <x v="34"/>
    <x v="1"/>
    <x v="1"/>
    <s v="Requalificação Urbana e habitação"/>
    <s v="01.27.06"/>
    <s v="Requalificação Urbana e habitação"/>
    <s v="01.27.06"/>
    <x v="1"/>
    <x v="0"/>
    <x v="0"/>
    <x v="0"/>
    <x v="0"/>
    <x v="1"/>
    <x v="1"/>
    <x v="0"/>
    <x v="4"/>
    <s v="2024-06-10"/>
    <x v="1"/>
    <n v="3540"/>
    <x v="0"/>
    <m/>
    <x v="0"/>
    <m/>
    <x v="2"/>
    <n v="100474696"/>
    <x v="0"/>
    <x v="1"/>
    <s v="Requalificação Urbana de Ponta Verde"/>
    <s v="ORI"/>
    <x v="0"/>
    <s v="PVR"/>
    <x v="0"/>
    <x v="0"/>
    <x v="0"/>
    <x v="0"/>
    <x v="0"/>
    <x v="0"/>
    <x v="0"/>
    <x v="0"/>
    <x v="0"/>
    <x v="0"/>
    <x v="0"/>
    <s v="Requalificação Urbana de Ponta Verde"/>
    <x v="0"/>
    <x v="0"/>
    <x v="0"/>
    <x v="0"/>
    <x v="1"/>
    <x v="0"/>
    <x v="0"/>
    <x v="0"/>
    <x v="0"/>
    <x v="0"/>
    <x v="1"/>
    <x v="0"/>
    <s v="Pagamento referente a prestação de serviço de mão de obra no âmbito dos trabalhos de requalificação urbana e ambiental de Brufa- Ponta Verde e Dacalinha em Achada Monte, conforme anexo."/>
  </r>
  <r>
    <x v="1"/>
    <n v="0"/>
    <n v="0"/>
    <n v="0"/>
    <n v="20060"/>
    <x v="5781"/>
    <x v="0"/>
    <x v="0"/>
    <x v="0"/>
    <s v="01.27.06.61"/>
    <x v="34"/>
    <x v="1"/>
    <x v="1"/>
    <s v="Requalificação Urbana e habitação"/>
    <s v="01.27.06"/>
    <s v="Requalificação Urbana e habitação"/>
    <s v="01.27.06"/>
    <x v="1"/>
    <x v="0"/>
    <x v="0"/>
    <x v="0"/>
    <x v="0"/>
    <x v="1"/>
    <x v="1"/>
    <x v="0"/>
    <x v="4"/>
    <s v="2024-06-10"/>
    <x v="1"/>
    <n v="20060"/>
    <x v="0"/>
    <m/>
    <x v="0"/>
    <m/>
    <x v="73"/>
    <n v="100479665"/>
    <x v="0"/>
    <x v="0"/>
    <s v="Requalificação Urbana de Ponta Verde"/>
    <s v="ORI"/>
    <x v="0"/>
    <s v="PVR"/>
    <x v="0"/>
    <x v="0"/>
    <x v="0"/>
    <x v="0"/>
    <x v="0"/>
    <x v="0"/>
    <x v="0"/>
    <x v="0"/>
    <x v="0"/>
    <x v="0"/>
    <x v="0"/>
    <s v="Requalificação Urbana de Ponta Verde"/>
    <x v="0"/>
    <x v="0"/>
    <x v="0"/>
    <x v="0"/>
    <x v="1"/>
    <x v="0"/>
    <x v="0"/>
    <x v="0"/>
    <x v="0"/>
    <x v="0"/>
    <x v="0"/>
    <x v="0"/>
    <s v="Pagamento referente a prestação de serviço de mão de obra no âmbito dos trabalhos de requalificação urbana e ambiental de Brufa- Ponta Verde e Dacalinha em Achada Monte, conforme anexo."/>
  </r>
  <r>
    <x v="0"/>
    <n v="0"/>
    <n v="0"/>
    <n v="0"/>
    <n v="5600"/>
    <x v="5782"/>
    <x v="0"/>
    <x v="0"/>
    <x v="0"/>
    <s v="03.16.15"/>
    <x v="0"/>
    <x v="0"/>
    <x v="0"/>
    <s v="Direção Financeira"/>
    <s v="03.16.15"/>
    <s v="Direção Financeira"/>
    <s v="03.16.15"/>
    <x v="3"/>
    <x v="0"/>
    <x v="0"/>
    <x v="1"/>
    <x v="0"/>
    <x v="0"/>
    <x v="0"/>
    <x v="0"/>
    <x v="10"/>
    <s v="2024-11-25"/>
    <x v="3"/>
    <n v="5600"/>
    <x v="0"/>
    <m/>
    <x v="0"/>
    <m/>
    <x v="409"/>
    <n v="100479740"/>
    <x v="0"/>
    <x v="0"/>
    <s v="Direção Financeira"/>
    <s v="ORI"/>
    <x v="0"/>
    <m/>
    <x v="0"/>
    <x v="0"/>
    <x v="0"/>
    <x v="0"/>
    <x v="0"/>
    <x v="0"/>
    <x v="0"/>
    <x v="0"/>
    <x v="0"/>
    <x v="0"/>
    <x v="0"/>
    <s v="Direção Financeira"/>
    <x v="0"/>
    <x v="0"/>
    <x v="0"/>
    <x v="0"/>
    <x v="0"/>
    <x v="0"/>
    <x v="0"/>
    <x v="0"/>
    <x v="0"/>
    <x v="0"/>
    <x v="0"/>
    <x v="0"/>
    <s v="Ajuda de custo a favor do Sr. Ermelindo Tavares De Sousa, pelo quatro deslocação em missão de serviço, conforme justificativo em anexo."/>
  </r>
  <r>
    <x v="0"/>
    <n v="0"/>
    <n v="0"/>
    <n v="0"/>
    <n v="10557"/>
    <x v="5783"/>
    <x v="0"/>
    <x v="1"/>
    <x v="0"/>
    <s v="03.03.10"/>
    <x v="8"/>
    <x v="0"/>
    <x v="4"/>
    <s v="Receitas Da Câmara"/>
    <s v="03.03.10"/>
    <s v="Receitas Da Câmara"/>
    <s v="03.03.10"/>
    <x v="24"/>
    <x v="0"/>
    <x v="3"/>
    <x v="6"/>
    <x v="0"/>
    <x v="0"/>
    <x v="2"/>
    <x v="0"/>
    <x v="2"/>
    <s v="2024-02-29"/>
    <x v="0"/>
    <n v="10557"/>
    <x v="0"/>
    <m/>
    <x v="0"/>
    <m/>
    <x v="6"/>
    <n v="100474914"/>
    <x v="0"/>
    <x v="0"/>
    <s v="Receitas Da Câmara"/>
    <s v="EXT"/>
    <x v="0"/>
    <s v="RDC"/>
    <x v="0"/>
    <x v="0"/>
    <x v="0"/>
    <x v="0"/>
    <x v="0"/>
    <x v="0"/>
    <x v="0"/>
    <x v="0"/>
    <x v="0"/>
    <x v="0"/>
    <x v="0"/>
    <s v="Receitas Da Câmara"/>
    <x v="0"/>
    <x v="0"/>
    <x v="0"/>
    <x v="0"/>
    <x v="0"/>
    <x v="0"/>
    <x v="0"/>
    <x v="0"/>
    <x v="0"/>
    <x v="0"/>
    <x v="0"/>
    <x v="0"/>
    <s v="Recebimento de renda de casa, conforme anexo."/>
  </r>
  <r>
    <x v="1"/>
    <n v="0"/>
    <n v="0"/>
    <n v="0"/>
    <n v="22500"/>
    <x v="5784"/>
    <x v="0"/>
    <x v="0"/>
    <x v="0"/>
    <s v="01.27.06.41"/>
    <x v="19"/>
    <x v="1"/>
    <x v="1"/>
    <s v="Requalificação Urbana e habitação"/>
    <s v="01.27.06"/>
    <s v="Requalificação Urbana e habitação"/>
    <s v="01.27.06"/>
    <x v="40"/>
    <x v="0"/>
    <x v="0"/>
    <x v="0"/>
    <x v="0"/>
    <x v="1"/>
    <x v="1"/>
    <x v="0"/>
    <x v="6"/>
    <s v="2024-04-29"/>
    <x v="1"/>
    <n v="22500"/>
    <x v="0"/>
    <m/>
    <x v="0"/>
    <m/>
    <x v="2"/>
    <n v="100474696"/>
    <x v="0"/>
    <x v="1"/>
    <s v="Reabilitação de Jardins Infantis e Escolas do EBI"/>
    <s v="ORI"/>
    <x v="0"/>
    <s v="RJEBI"/>
    <x v="0"/>
    <x v="0"/>
    <x v="0"/>
    <x v="0"/>
    <x v="0"/>
    <x v="0"/>
    <x v="0"/>
    <x v="0"/>
    <x v="0"/>
    <x v="0"/>
    <x v="0"/>
    <s v="Reabilitação de Jardins Infantis e Escolas do EBI"/>
    <x v="0"/>
    <x v="0"/>
    <x v="0"/>
    <x v="0"/>
    <x v="1"/>
    <x v="0"/>
    <x v="0"/>
    <x v="0"/>
    <x v="0"/>
    <x v="0"/>
    <x v="1"/>
    <x v="0"/>
    <s v="Pagamento referente aos trabalhos  da reabilitação do jardim de Cutelo Gomes em Ribeira de São Miguel, conforme anexo."/>
  </r>
  <r>
    <x v="1"/>
    <n v="0"/>
    <n v="0"/>
    <n v="0"/>
    <n v="127500"/>
    <x v="5784"/>
    <x v="0"/>
    <x v="0"/>
    <x v="0"/>
    <s v="01.27.06.41"/>
    <x v="19"/>
    <x v="1"/>
    <x v="1"/>
    <s v="Requalificação Urbana e habitação"/>
    <s v="01.27.06"/>
    <s v="Requalificação Urbana e habitação"/>
    <s v="01.27.06"/>
    <x v="40"/>
    <x v="0"/>
    <x v="0"/>
    <x v="0"/>
    <x v="0"/>
    <x v="1"/>
    <x v="1"/>
    <x v="0"/>
    <x v="6"/>
    <s v="2024-04-29"/>
    <x v="1"/>
    <n v="127500"/>
    <x v="0"/>
    <m/>
    <x v="0"/>
    <m/>
    <x v="49"/>
    <n v="100478060"/>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os trabalhos  da reabilitação do jardim de Cutelo Gomes em Ribeira de São Miguel, conforme anexo."/>
  </r>
  <r>
    <x v="0"/>
    <n v="0"/>
    <n v="0"/>
    <n v="0"/>
    <n v="654644"/>
    <x v="5785"/>
    <x v="0"/>
    <x v="0"/>
    <x v="0"/>
    <s v="03.16.15"/>
    <x v="0"/>
    <x v="0"/>
    <x v="0"/>
    <s v="Direção Financeira"/>
    <s v="03.16.15"/>
    <s v="Direção Financeira"/>
    <s v="03.16.15"/>
    <x v="41"/>
    <x v="0"/>
    <x v="0"/>
    <x v="1"/>
    <x v="0"/>
    <x v="0"/>
    <x v="0"/>
    <x v="0"/>
    <x v="3"/>
    <s v="2024-05-08"/>
    <x v="1"/>
    <n v="654644"/>
    <x v="0"/>
    <m/>
    <x v="0"/>
    <m/>
    <x v="27"/>
    <n v="100479096"/>
    <x v="0"/>
    <x v="0"/>
    <s v="Direção Financeira"/>
    <s v="ORI"/>
    <x v="0"/>
    <m/>
    <x v="0"/>
    <x v="0"/>
    <x v="0"/>
    <x v="0"/>
    <x v="0"/>
    <x v="0"/>
    <x v="0"/>
    <x v="0"/>
    <x v="0"/>
    <x v="0"/>
    <x v="0"/>
    <s v="Direção Financeira"/>
    <x v="0"/>
    <x v="0"/>
    <x v="0"/>
    <x v="0"/>
    <x v="0"/>
    <x v="0"/>
    <x v="0"/>
    <x v="0"/>
    <x v="0"/>
    <x v="0"/>
    <x v="0"/>
    <x v="0"/>
    <s v="Liquidação da fatura a favor da Preço Piquinoti Comercio de Peças, referente aquisição de serviços de reparação da viatura ST-35-RP afeto aos serviços da CMSM, conforme anexo. "/>
  </r>
  <r>
    <x v="0"/>
    <n v="0"/>
    <n v="0"/>
    <n v="0"/>
    <n v="10000"/>
    <x v="5786"/>
    <x v="0"/>
    <x v="0"/>
    <x v="0"/>
    <s v="01.25.05.12"/>
    <x v="10"/>
    <x v="3"/>
    <x v="3"/>
    <s v="Saúde"/>
    <s v="01.25.05"/>
    <s v="Saúde"/>
    <s v="01.25.05"/>
    <x v="7"/>
    <x v="0"/>
    <x v="4"/>
    <x v="4"/>
    <x v="0"/>
    <x v="1"/>
    <x v="0"/>
    <x v="0"/>
    <x v="3"/>
    <s v="2024-05-09"/>
    <x v="1"/>
    <n v="10000"/>
    <x v="0"/>
    <m/>
    <x v="0"/>
    <m/>
    <x v="646"/>
    <n v="100477909"/>
    <x v="0"/>
    <x v="0"/>
    <s v="Promoção e Inclusão Social"/>
    <s v="ORI"/>
    <x v="0"/>
    <m/>
    <x v="0"/>
    <x v="0"/>
    <x v="0"/>
    <x v="0"/>
    <x v="0"/>
    <x v="0"/>
    <x v="0"/>
    <x v="0"/>
    <x v="0"/>
    <x v="0"/>
    <x v="0"/>
    <s v="Promoção e Inclusão Social"/>
    <x v="0"/>
    <x v="0"/>
    <x v="0"/>
    <x v="0"/>
    <x v="1"/>
    <x v="0"/>
    <x v="0"/>
    <x v="0"/>
    <x v="0"/>
    <x v="0"/>
    <x v="0"/>
    <x v="0"/>
    <s v="Pagamento a favor da Delegacia de Saúde de São Miguel, referente a confinaciamento das atividades comemorativas a data, confrome anexo."/>
  </r>
  <r>
    <x v="0"/>
    <n v="0"/>
    <n v="0"/>
    <n v="0"/>
    <n v="20000"/>
    <x v="5787"/>
    <x v="0"/>
    <x v="0"/>
    <x v="0"/>
    <s v="01.25.03.12"/>
    <x v="6"/>
    <x v="3"/>
    <x v="3"/>
    <s v="Emprego e Formação profissional"/>
    <s v="01.25.03"/>
    <s v="Emprego e Formação profissional"/>
    <s v="01.25.03"/>
    <x v="4"/>
    <x v="0"/>
    <x v="2"/>
    <x v="2"/>
    <x v="0"/>
    <x v="1"/>
    <x v="0"/>
    <x v="0"/>
    <x v="8"/>
    <s v="2024-10-16"/>
    <x v="3"/>
    <n v="20000"/>
    <x v="0"/>
    <m/>
    <x v="0"/>
    <m/>
    <x v="647"/>
    <n v="100477462"/>
    <x v="0"/>
    <x v="0"/>
    <s v="Estágios Profissionais e Promoção de Emprego"/>
    <s v="ORI"/>
    <x v="0"/>
    <m/>
    <x v="0"/>
    <x v="0"/>
    <x v="0"/>
    <x v="0"/>
    <x v="0"/>
    <x v="0"/>
    <x v="0"/>
    <x v="0"/>
    <x v="0"/>
    <x v="0"/>
    <x v="0"/>
    <s v="Estágios Profissionais e Promoção de Emprego"/>
    <x v="0"/>
    <x v="0"/>
    <x v="0"/>
    <x v="0"/>
    <x v="1"/>
    <x v="0"/>
    <x v="0"/>
    <x v="0"/>
    <x v="0"/>
    <x v="0"/>
    <x v="0"/>
    <x v="0"/>
    <s v="Apoio social a favor do Sr. Paulo Miguel Furtado Correia, para pagamento de despesa para obtenção de Certificado, conforme anexo."/>
  </r>
  <r>
    <x v="1"/>
    <n v="0"/>
    <n v="0"/>
    <n v="0"/>
    <n v="11570"/>
    <x v="5788"/>
    <x v="0"/>
    <x v="0"/>
    <x v="0"/>
    <s v="03.16.15"/>
    <x v="0"/>
    <x v="0"/>
    <x v="0"/>
    <s v="Direção Financeira"/>
    <s v="03.16.15"/>
    <s v="Direção Financeira"/>
    <s v="03.16.15"/>
    <x v="55"/>
    <x v="0"/>
    <x v="0"/>
    <x v="0"/>
    <x v="0"/>
    <x v="0"/>
    <x v="1"/>
    <x v="0"/>
    <x v="2"/>
    <s v="2024-02-21"/>
    <x v="0"/>
    <n v="11570"/>
    <x v="0"/>
    <m/>
    <x v="0"/>
    <m/>
    <x v="648"/>
    <n v="100476582"/>
    <x v="0"/>
    <x v="0"/>
    <s v="Direção Financeira"/>
    <s v="ORI"/>
    <x v="0"/>
    <m/>
    <x v="0"/>
    <x v="0"/>
    <x v="0"/>
    <x v="0"/>
    <x v="0"/>
    <x v="0"/>
    <x v="0"/>
    <x v="0"/>
    <x v="0"/>
    <x v="0"/>
    <x v="0"/>
    <s v="Direção Financeira"/>
    <x v="0"/>
    <x v="0"/>
    <x v="0"/>
    <x v="0"/>
    <x v="0"/>
    <x v="0"/>
    <x v="0"/>
    <x v="0"/>
    <x v="0"/>
    <x v="0"/>
    <x v="0"/>
    <x v="0"/>
    <s v="Pagamento referente a divida de matérias de eletricidade, conforme fatura em anexo."/>
  </r>
  <r>
    <x v="1"/>
    <n v="0"/>
    <n v="0"/>
    <n v="0"/>
    <n v="383900"/>
    <x v="5789"/>
    <x v="0"/>
    <x v="0"/>
    <x v="0"/>
    <s v="01.27.06.80"/>
    <x v="1"/>
    <x v="1"/>
    <x v="1"/>
    <s v="Requalificação Urbana e habitação"/>
    <s v="01.27.06"/>
    <s v="Requalificação Urbana e habitação"/>
    <s v="01.27.06"/>
    <x v="1"/>
    <x v="0"/>
    <x v="0"/>
    <x v="0"/>
    <x v="0"/>
    <x v="1"/>
    <x v="1"/>
    <x v="0"/>
    <x v="2"/>
    <s v="2024-02-19"/>
    <x v="0"/>
    <n v="383900"/>
    <x v="0"/>
    <m/>
    <x v="0"/>
    <m/>
    <x v="6"/>
    <n v="100474914"/>
    <x v="0"/>
    <x v="0"/>
    <s v="Requalificação Urbana de Veneza"/>
    <s v="ORI"/>
    <x v="0"/>
    <m/>
    <x v="0"/>
    <x v="0"/>
    <x v="0"/>
    <x v="0"/>
    <x v="0"/>
    <x v="0"/>
    <x v="0"/>
    <x v="0"/>
    <x v="0"/>
    <x v="0"/>
    <x v="0"/>
    <s v="Requalificação Urbana de Veneza"/>
    <x v="0"/>
    <x v="0"/>
    <x v="0"/>
    <x v="0"/>
    <x v="1"/>
    <x v="0"/>
    <x v="0"/>
    <x v="0"/>
    <x v="0"/>
    <x v="0"/>
    <x v="0"/>
    <x v="0"/>
    <s v="Pagamento de salario dos trabalhos realizado na requalificação da praia de Veneza, conforme folha em anexo."/>
  </r>
  <r>
    <x v="1"/>
    <n v="0"/>
    <n v="0"/>
    <n v="0"/>
    <n v="15800"/>
    <x v="5790"/>
    <x v="0"/>
    <x v="0"/>
    <x v="0"/>
    <s v="01.25.02.23"/>
    <x v="12"/>
    <x v="3"/>
    <x v="3"/>
    <s v="desporto"/>
    <s v="01.25.02"/>
    <s v="desporto"/>
    <s v="01.25.02"/>
    <x v="1"/>
    <x v="0"/>
    <x v="0"/>
    <x v="0"/>
    <x v="0"/>
    <x v="1"/>
    <x v="1"/>
    <x v="0"/>
    <x v="3"/>
    <s v="2024-05-06"/>
    <x v="1"/>
    <n v="15800"/>
    <x v="0"/>
    <m/>
    <x v="0"/>
    <m/>
    <x v="225"/>
    <n v="1004791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Asso Sport Comercio, referente a aquisição 03 bolas futsal  e 01 de andebol entregues á Ribeira de São Miguel no âmbito das festa romaria local nhu São Miguel, conforme anexo."/>
  </r>
  <r>
    <x v="0"/>
    <n v="0"/>
    <n v="0"/>
    <n v="0"/>
    <n v="87180"/>
    <x v="5791"/>
    <x v="0"/>
    <x v="0"/>
    <x v="0"/>
    <s v="01.27.02.11"/>
    <x v="18"/>
    <x v="1"/>
    <x v="1"/>
    <s v="Saneamento básico"/>
    <s v="01.27.02"/>
    <s v="Saneamento básico"/>
    <s v="01.27.02"/>
    <x v="4"/>
    <x v="0"/>
    <x v="2"/>
    <x v="2"/>
    <x v="0"/>
    <x v="1"/>
    <x v="0"/>
    <x v="0"/>
    <x v="3"/>
    <s v="2024-05-07"/>
    <x v="1"/>
    <n v="87180"/>
    <x v="0"/>
    <m/>
    <x v="0"/>
    <m/>
    <x v="6"/>
    <n v="100474914"/>
    <x v="0"/>
    <x v="0"/>
    <s v="Reforço do saneamento básico"/>
    <s v="ORI"/>
    <x v="0"/>
    <m/>
    <x v="0"/>
    <x v="0"/>
    <x v="0"/>
    <x v="0"/>
    <x v="0"/>
    <x v="0"/>
    <x v="0"/>
    <x v="0"/>
    <x v="0"/>
    <x v="0"/>
    <x v="0"/>
    <s v="Reforço do saneamento básico"/>
    <x v="0"/>
    <x v="0"/>
    <x v="0"/>
    <x v="0"/>
    <x v="1"/>
    <x v="0"/>
    <x v="0"/>
    <x v="0"/>
    <x v="0"/>
    <x v="0"/>
    <x v="0"/>
    <x v="0"/>
    <s v="Pagamento para custear as despesas realizadas com uma mega campanha de limpeza e de sensibilização, em todas as zonas do concelho, no âmbito da luta contra Dengue, conforme anexo."/>
  </r>
  <r>
    <x v="0"/>
    <n v="0"/>
    <n v="0"/>
    <n v="0"/>
    <n v="797992"/>
    <x v="5792"/>
    <x v="0"/>
    <x v="0"/>
    <x v="0"/>
    <s v="03.16.15"/>
    <x v="0"/>
    <x v="0"/>
    <x v="0"/>
    <s v="Direção Financeira"/>
    <s v="03.16.15"/>
    <s v="Direção Financeira"/>
    <s v="03.16.15"/>
    <x v="54"/>
    <x v="0"/>
    <x v="0"/>
    <x v="0"/>
    <x v="0"/>
    <x v="0"/>
    <x v="0"/>
    <x v="0"/>
    <x v="6"/>
    <s v="2024-04-30"/>
    <x v="1"/>
    <n v="797992"/>
    <x v="0"/>
    <m/>
    <x v="0"/>
    <m/>
    <x v="6"/>
    <n v="100474914"/>
    <x v="0"/>
    <x v="0"/>
    <s v="Direção Financeira"/>
    <s v="ORI"/>
    <x v="0"/>
    <m/>
    <x v="0"/>
    <x v="0"/>
    <x v="0"/>
    <x v="0"/>
    <x v="0"/>
    <x v="0"/>
    <x v="0"/>
    <x v="0"/>
    <x v="0"/>
    <x v="0"/>
    <x v="0"/>
    <s v="Direção Financeira"/>
    <x v="0"/>
    <x v="0"/>
    <x v="0"/>
    <x v="0"/>
    <x v="0"/>
    <x v="0"/>
    <x v="0"/>
    <x v="0"/>
    <x v="0"/>
    <x v="0"/>
    <x v="0"/>
    <x v="0"/>
    <s v="Despesas com juros de empréstimos durante o mês de abril 2024, conforme anexo.  "/>
  </r>
  <r>
    <x v="0"/>
    <n v="0"/>
    <n v="0"/>
    <n v="0"/>
    <n v="177975"/>
    <x v="5793"/>
    <x v="0"/>
    <x v="1"/>
    <x v="0"/>
    <s v="03.03.10"/>
    <x v="8"/>
    <x v="0"/>
    <x v="4"/>
    <s v="Receitas Da Câmara"/>
    <s v="03.03.10"/>
    <s v="Receitas Da Câmara"/>
    <s v="03.03.10"/>
    <x v="18"/>
    <x v="0"/>
    <x v="0"/>
    <x v="0"/>
    <x v="0"/>
    <x v="0"/>
    <x v="2"/>
    <x v="0"/>
    <x v="9"/>
    <s v="2024-07-22"/>
    <x v="2"/>
    <n v="1779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
    <x v="5794"/>
    <x v="0"/>
    <x v="1"/>
    <x v="0"/>
    <s v="03.03.10"/>
    <x v="8"/>
    <x v="0"/>
    <x v="4"/>
    <s v="Receitas Da Câmara"/>
    <s v="03.03.10"/>
    <s v="Receitas Da Câmara"/>
    <s v="03.03.10"/>
    <x v="8"/>
    <x v="0"/>
    <x v="3"/>
    <x v="3"/>
    <x v="0"/>
    <x v="0"/>
    <x v="2"/>
    <x v="0"/>
    <x v="9"/>
    <s v="2024-07-22"/>
    <x v="2"/>
    <n v="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10"/>
    <x v="5795"/>
    <x v="0"/>
    <x v="1"/>
    <x v="0"/>
    <s v="03.03.10"/>
    <x v="8"/>
    <x v="0"/>
    <x v="4"/>
    <s v="Receitas Da Câmara"/>
    <s v="03.03.10"/>
    <s v="Receitas Da Câmara"/>
    <s v="03.03.10"/>
    <x v="13"/>
    <x v="0"/>
    <x v="3"/>
    <x v="3"/>
    <x v="0"/>
    <x v="0"/>
    <x v="2"/>
    <x v="0"/>
    <x v="9"/>
    <s v="2024-07-22"/>
    <x v="2"/>
    <n v="271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8691"/>
    <x v="5796"/>
    <x v="0"/>
    <x v="1"/>
    <x v="0"/>
    <s v="03.03.10"/>
    <x v="8"/>
    <x v="0"/>
    <x v="4"/>
    <s v="Receitas Da Câmara"/>
    <s v="03.03.10"/>
    <s v="Receitas Da Câmara"/>
    <s v="03.03.10"/>
    <x v="15"/>
    <x v="0"/>
    <x v="0"/>
    <x v="0"/>
    <x v="0"/>
    <x v="0"/>
    <x v="2"/>
    <x v="0"/>
    <x v="9"/>
    <s v="2024-07-22"/>
    <x v="2"/>
    <n v="5869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5797"/>
    <x v="0"/>
    <x v="1"/>
    <x v="0"/>
    <s v="03.03.10"/>
    <x v="8"/>
    <x v="0"/>
    <x v="4"/>
    <s v="Receitas Da Câmara"/>
    <s v="03.03.10"/>
    <s v="Receitas Da Câmara"/>
    <s v="03.03.10"/>
    <x v="6"/>
    <x v="0"/>
    <x v="3"/>
    <x v="3"/>
    <x v="0"/>
    <x v="0"/>
    <x v="2"/>
    <x v="0"/>
    <x v="9"/>
    <s v="2024-07-22"/>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100"/>
    <x v="5798"/>
    <x v="0"/>
    <x v="1"/>
    <x v="0"/>
    <s v="03.03.10"/>
    <x v="8"/>
    <x v="0"/>
    <x v="4"/>
    <s v="Receitas Da Câmara"/>
    <s v="03.03.10"/>
    <s v="Receitas Da Câmara"/>
    <s v="03.03.10"/>
    <x v="11"/>
    <x v="0"/>
    <x v="0"/>
    <x v="5"/>
    <x v="0"/>
    <x v="0"/>
    <x v="2"/>
    <x v="0"/>
    <x v="9"/>
    <s v="2024-07-22"/>
    <x v="2"/>
    <n v="21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00"/>
    <x v="5799"/>
    <x v="0"/>
    <x v="1"/>
    <x v="0"/>
    <s v="03.03.10"/>
    <x v="8"/>
    <x v="0"/>
    <x v="4"/>
    <s v="Receitas Da Câmara"/>
    <s v="03.03.10"/>
    <s v="Receitas Da Câmara"/>
    <s v="03.03.10"/>
    <x v="12"/>
    <x v="0"/>
    <x v="3"/>
    <x v="3"/>
    <x v="0"/>
    <x v="0"/>
    <x v="2"/>
    <x v="0"/>
    <x v="9"/>
    <s v="2024-07-22"/>
    <x v="2"/>
    <n v="4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
    <x v="5800"/>
    <x v="0"/>
    <x v="1"/>
    <x v="0"/>
    <s v="03.03.10"/>
    <x v="8"/>
    <x v="0"/>
    <x v="4"/>
    <s v="Receitas Da Câmara"/>
    <s v="03.03.10"/>
    <s v="Receitas Da Câmara"/>
    <s v="03.03.10"/>
    <x v="17"/>
    <x v="0"/>
    <x v="3"/>
    <x v="3"/>
    <x v="0"/>
    <x v="0"/>
    <x v="2"/>
    <x v="0"/>
    <x v="9"/>
    <s v="2024-07-22"/>
    <x v="2"/>
    <n v="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75"/>
    <x v="5801"/>
    <x v="0"/>
    <x v="1"/>
    <x v="0"/>
    <s v="03.03.10"/>
    <x v="8"/>
    <x v="0"/>
    <x v="4"/>
    <s v="Receitas Da Câmara"/>
    <s v="03.03.10"/>
    <s v="Receitas Da Câmara"/>
    <s v="03.03.10"/>
    <x v="10"/>
    <x v="0"/>
    <x v="3"/>
    <x v="3"/>
    <x v="0"/>
    <x v="0"/>
    <x v="2"/>
    <x v="0"/>
    <x v="9"/>
    <s v="2024-07-22"/>
    <x v="2"/>
    <n v="21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00"/>
    <x v="5802"/>
    <x v="0"/>
    <x v="1"/>
    <x v="0"/>
    <s v="03.03.10"/>
    <x v="8"/>
    <x v="0"/>
    <x v="4"/>
    <s v="Receitas Da Câmara"/>
    <s v="03.03.10"/>
    <s v="Receitas Da Câmara"/>
    <s v="03.03.10"/>
    <x v="9"/>
    <x v="0"/>
    <x v="3"/>
    <x v="3"/>
    <x v="0"/>
    <x v="0"/>
    <x v="2"/>
    <x v="0"/>
    <x v="9"/>
    <s v="2024-07-22"/>
    <x v="2"/>
    <n v="7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50"/>
    <x v="5803"/>
    <x v="0"/>
    <x v="1"/>
    <x v="0"/>
    <s v="03.03.10"/>
    <x v="8"/>
    <x v="0"/>
    <x v="4"/>
    <s v="Receitas Da Câmara"/>
    <s v="03.03.10"/>
    <s v="Receitas Da Câmara"/>
    <s v="03.03.10"/>
    <x v="6"/>
    <x v="0"/>
    <x v="3"/>
    <x v="3"/>
    <x v="0"/>
    <x v="0"/>
    <x v="2"/>
    <x v="0"/>
    <x v="9"/>
    <s v="2024-07-24"/>
    <x v="2"/>
    <n v="39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1749.8"/>
    <x v="5804"/>
    <x v="0"/>
    <x v="1"/>
    <x v="0"/>
    <s v="03.03.10"/>
    <x v="8"/>
    <x v="0"/>
    <x v="4"/>
    <s v="Receitas Da Câmara"/>
    <s v="03.03.10"/>
    <s v="Receitas Da Câmara"/>
    <s v="03.03.10"/>
    <x v="18"/>
    <x v="0"/>
    <x v="0"/>
    <x v="0"/>
    <x v="0"/>
    <x v="0"/>
    <x v="2"/>
    <x v="0"/>
    <x v="9"/>
    <s v="2024-07-24"/>
    <x v="2"/>
    <n v="61749.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
    <x v="5805"/>
    <x v="0"/>
    <x v="1"/>
    <x v="0"/>
    <s v="03.03.10"/>
    <x v="8"/>
    <x v="0"/>
    <x v="4"/>
    <s v="Receitas Da Câmara"/>
    <s v="03.03.10"/>
    <s v="Receitas Da Câmara"/>
    <s v="03.03.10"/>
    <x v="8"/>
    <x v="0"/>
    <x v="3"/>
    <x v="3"/>
    <x v="0"/>
    <x v="0"/>
    <x v="2"/>
    <x v="0"/>
    <x v="9"/>
    <s v="2024-07-24"/>
    <x v="2"/>
    <n v="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0"/>
    <x v="5806"/>
    <x v="0"/>
    <x v="1"/>
    <x v="0"/>
    <s v="03.03.10"/>
    <x v="8"/>
    <x v="0"/>
    <x v="4"/>
    <s v="Receitas Da Câmara"/>
    <s v="03.03.10"/>
    <s v="Receitas Da Câmara"/>
    <s v="03.03.10"/>
    <x v="13"/>
    <x v="0"/>
    <x v="3"/>
    <x v="3"/>
    <x v="0"/>
    <x v="0"/>
    <x v="2"/>
    <x v="0"/>
    <x v="9"/>
    <s v="2024-07-24"/>
    <x v="2"/>
    <n v="2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0"/>
    <x v="5807"/>
    <x v="0"/>
    <x v="1"/>
    <x v="0"/>
    <s v="03.03.10"/>
    <x v="8"/>
    <x v="0"/>
    <x v="4"/>
    <s v="Receitas Da Câmara"/>
    <s v="03.03.10"/>
    <s v="Receitas Da Câmara"/>
    <s v="03.03.10"/>
    <x v="11"/>
    <x v="0"/>
    <x v="0"/>
    <x v="5"/>
    <x v="0"/>
    <x v="0"/>
    <x v="2"/>
    <x v="0"/>
    <x v="9"/>
    <s v="2024-07-24"/>
    <x v="2"/>
    <n v="2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0"/>
    <x v="5808"/>
    <x v="0"/>
    <x v="1"/>
    <x v="0"/>
    <s v="03.03.10"/>
    <x v="8"/>
    <x v="0"/>
    <x v="4"/>
    <s v="Receitas Da Câmara"/>
    <s v="03.03.10"/>
    <s v="Receitas Da Câmara"/>
    <s v="03.03.10"/>
    <x v="76"/>
    <x v="0"/>
    <x v="3"/>
    <x v="7"/>
    <x v="0"/>
    <x v="0"/>
    <x v="2"/>
    <x v="0"/>
    <x v="9"/>
    <s v="2024-07-24"/>
    <x v="2"/>
    <n v="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32"/>
    <x v="5809"/>
    <x v="0"/>
    <x v="1"/>
    <x v="0"/>
    <s v="03.03.10"/>
    <x v="8"/>
    <x v="0"/>
    <x v="4"/>
    <s v="Receitas Da Câmara"/>
    <s v="03.03.10"/>
    <s v="Receitas Da Câmara"/>
    <s v="03.03.10"/>
    <x v="9"/>
    <x v="0"/>
    <x v="3"/>
    <x v="3"/>
    <x v="0"/>
    <x v="0"/>
    <x v="2"/>
    <x v="0"/>
    <x v="9"/>
    <s v="2024-07-24"/>
    <x v="2"/>
    <n v="673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80"/>
    <x v="5810"/>
    <x v="0"/>
    <x v="1"/>
    <x v="0"/>
    <s v="03.03.10"/>
    <x v="8"/>
    <x v="0"/>
    <x v="4"/>
    <s v="Receitas Da Câmara"/>
    <s v="03.03.10"/>
    <s v="Receitas Da Câmara"/>
    <s v="03.03.10"/>
    <x v="17"/>
    <x v="0"/>
    <x v="3"/>
    <x v="3"/>
    <x v="0"/>
    <x v="0"/>
    <x v="2"/>
    <x v="0"/>
    <x v="9"/>
    <s v="2024-07-24"/>
    <x v="2"/>
    <n v="1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50"/>
    <x v="5811"/>
    <x v="0"/>
    <x v="1"/>
    <x v="0"/>
    <s v="03.03.10"/>
    <x v="8"/>
    <x v="0"/>
    <x v="4"/>
    <s v="Receitas Da Câmara"/>
    <s v="03.03.10"/>
    <s v="Receitas Da Câmara"/>
    <s v="03.03.10"/>
    <x v="10"/>
    <x v="0"/>
    <x v="3"/>
    <x v="3"/>
    <x v="0"/>
    <x v="0"/>
    <x v="2"/>
    <x v="0"/>
    <x v="9"/>
    <s v="2024-07-24"/>
    <x v="2"/>
    <n v="5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100"/>
    <x v="5812"/>
    <x v="0"/>
    <x v="1"/>
    <x v="0"/>
    <s v="03.03.10"/>
    <x v="8"/>
    <x v="0"/>
    <x v="4"/>
    <s v="Receitas Da Câmara"/>
    <s v="03.03.10"/>
    <s v="Receitas Da Câmara"/>
    <s v="03.03.10"/>
    <x v="12"/>
    <x v="0"/>
    <x v="3"/>
    <x v="3"/>
    <x v="0"/>
    <x v="0"/>
    <x v="2"/>
    <x v="0"/>
    <x v="9"/>
    <s v="2024-07-24"/>
    <x v="2"/>
    <n v="361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1694"/>
    <x v="5813"/>
    <x v="0"/>
    <x v="0"/>
    <x v="0"/>
    <s v="01.27.06.42"/>
    <x v="22"/>
    <x v="1"/>
    <x v="1"/>
    <s v="Requalificação Urbana e habitação"/>
    <s v="01.27.06"/>
    <s v="Requalificação Urbana e habitação"/>
    <s v="01.27.06"/>
    <x v="1"/>
    <x v="0"/>
    <x v="0"/>
    <x v="0"/>
    <x v="0"/>
    <x v="1"/>
    <x v="1"/>
    <x v="0"/>
    <x v="5"/>
    <s v="2024-08-14"/>
    <x v="2"/>
    <n v="71694"/>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de relvado sintético de Manguinho, conforme anexo."/>
  </r>
  <r>
    <x v="0"/>
    <n v="0"/>
    <n v="0"/>
    <n v="0"/>
    <n v="2400"/>
    <x v="5814"/>
    <x v="0"/>
    <x v="1"/>
    <x v="0"/>
    <s v="80.02.01"/>
    <x v="2"/>
    <x v="2"/>
    <x v="2"/>
    <s v="Retenções Iur"/>
    <s v="80.02.01"/>
    <s v="Retenções Iur"/>
    <s v="80.02.01"/>
    <x v="2"/>
    <x v="0"/>
    <x v="1"/>
    <x v="0"/>
    <x v="1"/>
    <x v="2"/>
    <x v="2"/>
    <x v="0"/>
    <x v="11"/>
    <s v="2024-12-03"/>
    <x v="3"/>
    <n v="2400"/>
    <x v="0"/>
    <m/>
    <x v="0"/>
    <m/>
    <x v="2"/>
    <n v="100474696"/>
    <x v="0"/>
    <x v="0"/>
    <s v="Retenções Iur"/>
    <s v="ORI"/>
    <x v="0"/>
    <s v="RIUR"/>
    <x v="0"/>
    <x v="0"/>
    <x v="0"/>
    <x v="0"/>
    <x v="0"/>
    <x v="0"/>
    <x v="0"/>
    <x v="0"/>
    <x v="0"/>
    <x v="0"/>
    <x v="0"/>
    <s v="Retenções Iur"/>
    <x v="0"/>
    <x v="0"/>
    <x v="0"/>
    <x v="0"/>
    <x v="2"/>
    <x v="0"/>
    <x v="0"/>
    <x v="0"/>
    <x v="0"/>
    <x v="1"/>
    <x v="0"/>
    <x v="0"/>
    <s v="RETENCAO OT"/>
  </r>
  <r>
    <x v="0"/>
    <n v="0"/>
    <n v="0"/>
    <n v="0"/>
    <n v="2400"/>
    <x v="5815"/>
    <x v="0"/>
    <x v="1"/>
    <x v="0"/>
    <s v="80.02.01"/>
    <x v="2"/>
    <x v="2"/>
    <x v="2"/>
    <s v="Retenções Iur"/>
    <s v="80.02.01"/>
    <s v="Retenções Iur"/>
    <s v="80.02.01"/>
    <x v="2"/>
    <x v="0"/>
    <x v="1"/>
    <x v="0"/>
    <x v="1"/>
    <x v="2"/>
    <x v="2"/>
    <x v="0"/>
    <x v="11"/>
    <s v="2024-12-06"/>
    <x v="3"/>
    <n v="2400"/>
    <x v="0"/>
    <m/>
    <x v="0"/>
    <m/>
    <x v="2"/>
    <n v="100474696"/>
    <x v="0"/>
    <x v="0"/>
    <s v="Retenções Iur"/>
    <s v="ORI"/>
    <x v="0"/>
    <s v="RIUR"/>
    <x v="0"/>
    <x v="0"/>
    <x v="0"/>
    <x v="0"/>
    <x v="0"/>
    <x v="0"/>
    <x v="0"/>
    <x v="0"/>
    <x v="0"/>
    <x v="0"/>
    <x v="0"/>
    <s v="Retenções Iur"/>
    <x v="0"/>
    <x v="0"/>
    <x v="0"/>
    <x v="0"/>
    <x v="2"/>
    <x v="0"/>
    <x v="0"/>
    <x v="0"/>
    <x v="0"/>
    <x v="1"/>
    <x v="0"/>
    <x v="0"/>
    <s v="RETENCAO OT"/>
  </r>
  <r>
    <x v="0"/>
    <n v="0"/>
    <n v="0"/>
    <n v="0"/>
    <n v="13425090"/>
    <x v="5816"/>
    <x v="0"/>
    <x v="1"/>
    <x v="0"/>
    <s v="03.03.10"/>
    <x v="8"/>
    <x v="0"/>
    <x v="4"/>
    <s v="Receitas Da Câmara"/>
    <s v="03.03.10"/>
    <s v="Receitas Da Câmara"/>
    <s v="03.03.10"/>
    <x v="45"/>
    <x v="0"/>
    <x v="6"/>
    <x v="10"/>
    <x v="0"/>
    <x v="0"/>
    <x v="2"/>
    <x v="0"/>
    <x v="11"/>
    <s v="2024-12-17"/>
    <x v="3"/>
    <n v="13425090"/>
    <x v="0"/>
    <m/>
    <x v="0"/>
    <m/>
    <x v="6"/>
    <n v="100474914"/>
    <x v="0"/>
    <x v="0"/>
    <s v="Receitas Da Câmara"/>
    <s v="EXT"/>
    <x v="0"/>
    <s v="RDC"/>
    <x v="0"/>
    <x v="0"/>
    <x v="0"/>
    <x v="0"/>
    <x v="0"/>
    <x v="0"/>
    <x v="0"/>
    <x v="0"/>
    <x v="0"/>
    <x v="0"/>
    <x v="0"/>
    <s v="Receitas Da Câmara"/>
    <x v="0"/>
    <x v="0"/>
    <x v="0"/>
    <x v="0"/>
    <x v="0"/>
    <x v="0"/>
    <x v="0"/>
    <x v="0"/>
    <x v="0"/>
    <x v="0"/>
    <x v="0"/>
    <x v="0"/>
    <s v="Transferência de FMF dezembro 2024, conforme anexo."/>
  </r>
  <r>
    <x v="1"/>
    <n v="0"/>
    <n v="0"/>
    <n v="0"/>
    <n v="50000"/>
    <x v="5817"/>
    <x v="0"/>
    <x v="1"/>
    <x v="0"/>
    <s v="03.03.10"/>
    <x v="8"/>
    <x v="0"/>
    <x v="4"/>
    <s v="Receitas Da Câmara"/>
    <s v="03.03.10"/>
    <s v="Receitas Da Câmara"/>
    <s v="03.03.10"/>
    <x v="72"/>
    <x v="0"/>
    <x v="6"/>
    <x v="14"/>
    <x v="0"/>
    <x v="0"/>
    <x v="2"/>
    <x v="0"/>
    <x v="0"/>
    <s v="2024-01-29"/>
    <x v="0"/>
    <n v="50000"/>
    <x v="0"/>
    <m/>
    <x v="0"/>
    <m/>
    <x v="6"/>
    <n v="100474914"/>
    <x v="0"/>
    <x v="0"/>
    <s v="Receitas Da Câmara"/>
    <s v="EXT"/>
    <x v="0"/>
    <s v="RDC"/>
    <x v="0"/>
    <x v="0"/>
    <x v="0"/>
    <x v="0"/>
    <x v="0"/>
    <x v="0"/>
    <x v="0"/>
    <x v="0"/>
    <x v="0"/>
    <x v="0"/>
    <x v="0"/>
    <s v="Receitas Da Câmara"/>
    <x v="0"/>
    <x v="0"/>
    <x v="0"/>
    <x v="0"/>
    <x v="0"/>
    <x v="0"/>
    <x v="0"/>
    <x v="0"/>
    <x v="0"/>
    <x v="0"/>
    <x v="0"/>
    <x v="0"/>
    <s v="Recebimento de patrocínio de BCA, conforme anexo."/>
  </r>
  <r>
    <x v="1"/>
    <n v="0"/>
    <n v="0"/>
    <n v="0"/>
    <n v="287500"/>
    <x v="5818"/>
    <x v="0"/>
    <x v="0"/>
    <x v="0"/>
    <s v="01.28.01.08"/>
    <x v="15"/>
    <x v="4"/>
    <x v="5"/>
    <s v="Habitação Social"/>
    <s v="01.28.01"/>
    <s v="Habitação Social"/>
    <s v="01.28.01"/>
    <x v="1"/>
    <x v="0"/>
    <x v="0"/>
    <x v="0"/>
    <x v="0"/>
    <x v="1"/>
    <x v="1"/>
    <x v="0"/>
    <x v="1"/>
    <s v="2024-03-12"/>
    <x v="0"/>
    <n v="287500"/>
    <x v="0"/>
    <m/>
    <x v="0"/>
    <m/>
    <x v="55"/>
    <n v="100478943"/>
    <x v="0"/>
    <x v="0"/>
    <s v="Habitações Sociais"/>
    <s v="ORI"/>
    <x v="0"/>
    <s v="HS"/>
    <x v="0"/>
    <x v="0"/>
    <x v="0"/>
    <x v="0"/>
    <x v="0"/>
    <x v="0"/>
    <x v="0"/>
    <x v="0"/>
    <x v="0"/>
    <x v="0"/>
    <x v="0"/>
    <s v="Habitações Sociais"/>
    <x v="0"/>
    <x v="0"/>
    <x v="0"/>
    <x v="0"/>
    <x v="1"/>
    <x v="0"/>
    <x v="0"/>
    <x v="0"/>
    <x v="0"/>
    <x v="0"/>
    <x v="0"/>
    <x v="0"/>
    <s v="Pagamento a favor da Comercio Transporte Construção -MA, para a aquisição de 250 sacos de cimento para a reabilitação de habitação no âmbito do projeto regeneração urbana, conforme anexo,"/>
  </r>
  <r>
    <x v="0"/>
    <n v="0"/>
    <n v="0"/>
    <n v="0"/>
    <n v="57600"/>
    <x v="5819"/>
    <x v="0"/>
    <x v="0"/>
    <x v="0"/>
    <s v="01.27.04.03"/>
    <x v="4"/>
    <x v="1"/>
    <x v="1"/>
    <s v="Infra-Estruturas e Transportes"/>
    <s v="01.27.04"/>
    <s v="Infra-Estruturas e Transportes"/>
    <s v="01.27.04"/>
    <x v="4"/>
    <x v="0"/>
    <x v="2"/>
    <x v="2"/>
    <x v="0"/>
    <x v="1"/>
    <x v="0"/>
    <x v="0"/>
    <x v="6"/>
    <s v="2024-04-15"/>
    <x v="1"/>
    <n v="57600"/>
    <x v="0"/>
    <m/>
    <x v="0"/>
    <m/>
    <x v="77"/>
    <n v="100477538"/>
    <x v="0"/>
    <x v="0"/>
    <s v="Plano de emergencia da epoca de chuvas"/>
    <s v="ORI"/>
    <x v="0"/>
    <m/>
    <x v="0"/>
    <x v="0"/>
    <x v="0"/>
    <x v="0"/>
    <x v="0"/>
    <x v="0"/>
    <x v="0"/>
    <x v="0"/>
    <x v="0"/>
    <x v="0"/>
    <x v="0"/>
    <s v="Plano de emergencia da epoca de chuvas"/>
    <x v="0"/>
    <x v="0"/>
    <x v="0"/>
    <x v="0"/>
    <x v="1"/>
    <x v="0"/>
    <x v="0"/>
    <x v="0"/>
    <x v="0"/>
    <x v="0"/>
    <x v="0"/>
    <x v="0"/>
    <s v="Pagamento a favor do Oficina Mecânica André, pela a aquisição de serviços manutenção e reparação da máquina pa Carregadora e Retroescavadora da CMSM. conforme anexo."/>
  </r>
  <r>
    <x v="0"/>
    <n v="0"/>
    <n v="0"/>
    <n v="0"/>
    <n v="1000"/>
    <x v="5820"/>
    <x v="0"/>
    <x v="0"/>
    <x v="0"/>
    <s v="03.16.15"/>
    <x v="0"/>
    <x v="0"/>
    <x v="0"/>
    <s v="Direção Financeira"/>
    <s v="03.16.15"/>
    <s v="Direção Financeira"/>
    <s v="03.16.15"/>
    <x v="3"/>
    <x v="0"/>
    <x v="0"/>
    <x v="1"/>
    <x v="0"/>
    <x v="0"/>
    <x v="0"/>
    <x v="0"/>
    <x v="6"/>
    <s v="2024-04-15"/>
    <x v="1"/>
    <n v="1000"/>
    <x v="0"/>
    <m/>
    <x v="0"/>
    <m/>
    <x v="81"/>
    <n v="100476675"/>
    <x v="0"/>
    <x v="0"/>
    <s v="Direção Financeira"/>
    <s v="ORI"/>
    <x v="0"/>
    <m/>
    <x v="0"/>
    <x v="0"/>
    <x v="0"/>
    <x v="0"/>
    <x v="0"/>
    <x v="0"/>
    <x v="0"/>
    <x v="0"/>
    <x v="0"/>
    <x v="0"/>
    <x v="0"/>
    <s v="Direção Financeira"/>
    <x v="0"/>
    <x v="0"/>
    <x v="0"/>
    <x v="0"/>
    <x v="0"/>
    <x v="0"/>
    <x v="0"/>
    <x v="0"/>
    <x v="0"/>
    <x v="0"/>
    <x v="0"/>
    <x v="0"/>
    <s v="Ajuda de custo  a  favor do senhor José Jorge Fernandes pela sua deslocação a Tarrafal no dia 15 de abril de 2024, em missão oficial de serviço, conforme anexo."/>
  </r>
  <r>
    <x v="1"/>
    <n v="0"/>
    <n v="0"/>
    <n v="0"/>
    <n v="14490"/>
    <x v="5821"/>
    <x v="0"/>
    <x v="0"/>
    <x v="0"/>
    <s v="01.28.01.08"/>
    <x v="15"/>
    <x v="4"/>
    <x v="5"/>
    <s v="Habitação Social"/>
    <s v="01.28.01"/>
    <s v="Habitação Social"/>
    <s v="01.28.01"/>
    <x v="1"/>
    <x v="0"/>
    <x v="0"/>
    <x v="0"/>
    <x v="0"/>
    <x v="1"/>
    <x v="1"/>
    <x v="0"/>
    <x v="6"/>
    <s v="2024-04-16"/>
    <x v="1"/>
    <n v="14490"/>
    <x v="0"/>
    <m/>
    <x v="0"/>
    <m/>
    <x v="2"/>
    <n v="100474696"/>
    <x v="0"/>
    <x v="1"/>
    <s v="Habitações Sociais"/>
    <s v="ORI"/>
    <x v="0"/>
    <s v="HS"/>
    <x v="0"/>
    <x v="0"/>
    <x v="0"/>
    <x v="0"/>
    <x v="0"/>
    <x v="0"/>
    <x v="0"/>
    <x v="0"/>
    <x v="0"/>
    <x v="0"/>
    <x v="0"/>
    <s v="Habitações Sociais"/>
    <x v="0"/>
    <x v="0"/>
    <x v="0"/>
    <x v="0"/>
    <x v="1"/>
    <x v="0"/>
    <x v="0"/>
    <x v="0"/>
    <x v="0"/>
    <x v="0"/>
    <x v="1"/>
    <x v="0"/>
    <s v="Pagamento a favor de Elísio Gomes Lopes, referente a reabilitação, construção e cobertura de fossa séptica nas habitação da Sra. Cristina Correia Sanches e Elsa Mendes Semedo, conforme anexo."/>
  </r>
  <r>
    <x v="1"/>
    <n v="0"/>
    <n v="0"/>
    <n v="0"/>
    <n v="82110"/>
    <x v="5821"/>
    <x v="0"/>
    <x v="0"/>
    <x v="0"/>
    <s v="01.28.01.08"/>
    <x v="15"/>
    <x v="4"/>
    <x v="5"/>
    <s v="Habitação Social"/>
    <s v="01.28.01"/>
    <s v="Habitação Social"/>
    <s v="01.28.01"/>
    <x v="1"/>
    <x v="0"/>
    <x v="0"/>
    <x v="0"/>
    <x v="0"/>
    <x v="1"/>
    <x v="1"/>
    <x v="0"/>
    <x v="6"/>
    <s v="2024-04-16"/>
    <x v="1"/>
    <n v="82110"/>
    <x v="0"/>
    <m/>
    <x v="0"/>
    <m/>
    <x v="649"/>
    <n v="100434284"/>
    <x v="0"/>
    <x v="0"/>
    <s v="Habitações Sociais"/>
    <s v="ORI"/>
    <x v="0"/>
    <s v="HS"/>
    <x v="0"/>
    <x v="0"/>
    <x v="0"/>
    <x v="0"/>
    <x v="0"/>
    <x v="0"/>
    <x v="0"/>
    <x v="0"/>
    <x v="0"/>
    <x v="0"/>
    <x v="0"/>
    <s v="Habitações Sociais"/>
    <x v="0"/>
    <x v="0"/>
    <x v="0"/>
    <x v="0"/>
    <x v="1"/>
    <x v="0"/>
    <x v="0"/>
    <x v="0"/>
    <x v="0"/>
    <x v="0"/>
    <x v="0"/>
    <x v="0"/>
    <s v="Pagamento a favor de Elísio Gomes Lopes, referente a reabilitação, construção e cobertura de fossa séptica nas habitação da Sra. Cristina Correia Sanches e Elsa Mendes Semedo, conforme anexo."/>
  </r>
  <r>
    <x v="0"/>
    <n v="0"/>
    <n v="0"/>
    <n v="0"/>
    <n v="9500"/>
    <x v="5822"/>
    <x v="0"/>
    <x v="1"/>
    <x v="0"/>
    <s v="03.03.10"/>
    <x v="8"/>
    <x v="0"/>
    <x v="4"/>
    <s v="Receitas Da Câmara"/>
    <s v="03.03.10"/>
    <s v="Receitas Da Câmara"/>
    <s v="03.03.10"/>
    <x v="57"/>
    <x v="0"/>
    <x v="3"/>
    <x v="12"/>
    <x v="0"/>
    <x v="0"/>
    <x v="2"/>
    <x v="0"/>
    <x v="6"/>
    <s v="2024-04-25"/>
    <x v="1"/>
    <n v="9500"/>
    <x v="0"/>
    <m/>
    <x v="0"/>
    <m/>
    <x v="6"/>
    <n v="100474914"/>
    <x v="0"/>
    <x v="0"/>
    <s v="Receitas Da Câmara"/>
    <s v="EXT"/>
    <x v="0"/>
    <s v="RDC"/>
    <x v="0"/>
    <x v="0"/>
    <x v="0"/>
    <x v="0"/>
    <x v="0"/>
    <x v="0"/>
    <x v="0"/>
    <x v="0"/>
    <x v="0"/>
    <x v="0"/>
    <x v="0"/>
    <s v="Receitas Da Câmara"/>
    <x v="0"/>
    <x v="0"/>
    <x v="0"/>
    <x v="0"/>
    <x v="0"/>
    <x v="0"/>
    <x v="0"/>
    <x v="0"/>
    <x v="0"/>
    <x v="0"/>
    <x v="0"/>
    <x v="0"/>
    <s v="Reposição, pela diferença de valor cabimentado na folha das crianças vulneráveis, conforme anexo."/>
  </r>
  <r>
    <x v="0"/>
    <n v="0"/>
    <n v="0"/>
    <n v="0"/>
    <n v="5400"/>
    <x v="5823"/>
    <x v="0"/>
    <x v="0"/>
    <x v="0"/>
    <s v="01.25.05.12"/>
    <x v="10"/>
    <x v="3"/>
    <x v="3"/>
    <s v="Saúde"/>
    <s v="01.25.05"/>
    <s v="Saúde"/>
    <s v="01.25.05"/>
    <x v="7"/>
    <x v="0"/>
    <x v="4"/>
    <x v="4"/>
    <x v="0"/>
    <x v="1"/>
    <x v="0"/>
    <x v="0"/>
    <x v="3"/>
    <s v="2024-05-14"/>
    <x v="1"/>
    <n v="5400"/>
    <x v="0"/>
    <m/>
    <x v="0"/>
    <m/>
    <x v="127"/>
    <n v="100399700"/>
    <x v="0"/>
    <x v="0"/>
    <s v="Promoção e Inclusão Social"/>
    <s v="ORI"/>
    <x v="0"/>
    <m/>
    <x v="0"/>
    <x v="0"/>
    <x v="0"/>
    <x v="0"/>
    <x v="0"/>
    <x v="0"/>
    <x v="0"/>
    <x v="0"/>
    <x v="0"/>
    <x v="0"/>
    <x v="0"/>
    <s v="Promoção e Inclusão Social"/>
    <x v="0"/>
    <x v="0"/>
    <x v="0"/>
    <x v="0"/>
    <x v="1"/>
    <x v="0"/>
    <x v="0"/>
    <x v="0"/>
    <x v="0"/>
    <x v="0"/>
    <x v="0"/>
    <x v="0"/>
    <s v="Subsídio para pagamento transporte a favor do senhor Vital Gonçalves, para realização de fisioterapia domiciliar nos dias 01, 05, 08, 12, 15, 19, 22, 26, e 29 de maio, para os doentes no concelho de São Miguel, conforme anexo."/>
  </r>
  <r>
    <x v="0"/>
    <n v="0"/>
    <n v="0"/>
    <n v="0"/>
    <n v="42000"/>
    <x v="5824"/>
    <x v="0"/>
    <x v="0"/>
    <x v="0"/>
    <s v="01.25.04.22"/>
    <x v="7"/>
    <x v="3"/>
    <x v="3"/>
    <s v="Cultura"/>
    <s v="01.25.04"/>
    <s v="Cultura"/>
    <s v="01.25.04"/>
    <x v="4"/>
    <x v="0"/>
    <x v="2"/>
    <x v="2"/>
    <x v="0"/>
    <x v="1"/>
    <x v="0"/>
    <x v="0"/>
    <x v="4"/>
    <s v="2024-06-03"/>
    <x v="1"/>
    <n v="42000"/>
    <x v="0"/>
    <m/>
    <x v="0"/>
    <m/>
    <x v="650"/>
    <n v="100479659"/>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Enrique Aguirre Alhinho referente a ajuda de custos e logística dos artistas que atuaram no evento realizado no dia 5 de maio de 2004 da 1ª edição do Festival de Comédia Nhu Puxim, conforme anexo."/>
  </r>
  <r>
    <x v="1"/>
    <n v="0"/>
    <n v="0"/>
    <n v="0"/>
    <n v="113298"/>
    <x v="5825"/>
    <x v="0"/>
    <x v="0"/>
    <x v="0"/>
    <s v="01.27.06.80"/>
    <x v="1"/>
    <x v="1"/>
    <x v="1"/>
    <s v="Requalificação Urbana e habitação"/>
    <s v="01.27.06"/>
    <s v="Requalificação Urbana e habitação"/>
    <s v="01.27.06"/>
    <x v="1"/>
    <x v="0"/>
    <x v="0"/>
    <x v="0"/>
    <x v="0"/>
    <x v="1"/>
    <x v="1"/>
    <x v="0"/>
    <x v="2"/>
    <s v="2024-02-20"/>
    <x v="0"/>
    <n v="113298"/>
    <x v="0"/>
    <m/>
    <x v="0"/>
    <m/>
    <x v="1"/>
    <n v="100476920"/>
    <x v="0"/>
    <x v="0"/>
    <s v="Requalificação Urbana de Veneza"/>
    <s v="ORI"/>
    <x v="0"/>
    <m/>
    <x v="0"/>
    <x v="0"/>
    <x v="0"/>
    <x v="0"/>
    <x v="0"/>
    <x v="0"/>
    <x v="0"/>
    <x v="0"/>
    <x v="0"/>
    <x v="0"/>
    <x v="0"/>
    <s v="Requalificação Urbana de Veneza"/>
    <x v="0"/>
    <x v="0"/>
    <x v="0"/>
    <x v="0"/>
    <x v="1"/>
    <x v="0"/>
    <x v="0"/>
    <x v="0"/>
    <x v="0"/>
    <x v="0"/>
    <x v="0"/>
    <x v="0"/>
    <s v="Pagamento de combustíveis, conforme proposta em anexo"/>
  </r>
  <r>
    <x v="0"/>
    <n v="0"/>
    <n v="0"/>
    <n v="0"/>
    <n v="4200"/>
    <x v="5826"/>
    <x v="0"/>
    <x v="0"/>
    <x v="0"/>
    <s v="03.16.15"/>
    <x v="0"/>
    <x v="0"/>
    <x v="0"/>
    <s v="Direção Financeira"/>
    <s v="03.16.15"/>
    <s v="Direção Financeira"/>
    <s v="03.16.15"/>
    <x v="3"/>
    <x v="0"/>
    <x v="0"/>
    <x v="1"/>
    <x v="0"/>
    <x v="0"/>
    <x v="0"/>
    <x v="0"/>
    <x v="0"/>
    <s v="2024-01-10"/>
    <x v="0"/>
    <n v="4200"/>
    <x v="0"/>
    <m/>
    <x v="0"/>
    <m/>
    <x v="26"/>
    <n v="100458633"/>
    <x v="0"/>
    <x v="0"/>
    <s v="Direção Financeira"/>
    <s v="ORI"/>
    <x v="0"/>
    <m/>
    <x v="0"/>
    <x v="0"/>
    <x v="0"/>
    <x v="0"/>
    <x v="0"/>
    <x v="0"/>
    <x v="0"/>
    <x v="0"/>
    <x v="0"/>
    <x v="0"/>
    <x v="0"/>
    <s v="Direção Financeira"/>
    <x v="0"/>
    <x v="0"/>
    <x v="0"/>
    <x v="0"/>
    <x v="0"/>
    <x v="0"/>
    <x v="0"/>
    <x v="0"/>
    <x v="0"/>
    <x v="0"/>
    <x v="0"/>
    <x v="0"/>
    <s v=" Ajuda de custo a favor do Sr. Joaquim lino Tavares motorista pela sua deslocação em missão de serviço a cidade da Praia nos dia 29 e 31 de Dezembro de 2023 e 06 de Janeiro de 2024, conforme justificativo em anexo.  "/>
  </r>
  <r>
    <x v="0"/>
    <n v="0"/>
    <n v="0"/>
    <n v="0"/>
    <n v="13275"/>
    <x v="5827"/>
    <x v="0"/>
    <x v="0"/>
    <x v="0"/>
    <s v="03.16.15"/>
    <x v="0"/>
    <x v="0"/>
    <x v="0"/>
    <s v="Direção Financeira"/>
    <s v="03.16.15"/>
    <s v="Direção Financeira"/>
    <s v="03.16.15"/>
    <x v="0"/>
    <x v="0"/>
    <x v="0"/>
    <x v="0"/>
    <x v="0"/>
    <x v="0"/>
    <x v="0"/>
    <x v="0"/>
    <x v="1"/>
    <s v="2024-03-27"/>
    <x v="0"/>
    <n v="13275"/>
    <x v="0"/>
    <m/>
    <x v="0"/>
    <m/>
    <x v="6"/>
    <n v="100474914"/>
    <x v="0"/>
    <x v="0"/>
    <s v="Direção Financeira"/>
    <s v="ORI"/>
    <x v="0"/>
    <m/>
    <x v="0"/>
    <x v="0"/>
    <x v="0"/>
    <x v="0"/>
    <x v="0"/>
    <x v="0"/>
    <x v="0"/>
    <x v="0"/>
    <x v="0"/>
    <x v="0"/>
    <x v="0"/>
    <s v="Direção Financeira"/>
    <x v="0"/>
    <x v="0"/>
    <x v="0"/>
    <x v="0"/>
    <x v="0"/>
    <x v="0"/>
    <x v="0"/>
    <x v="0"/>
    <x v="0"/>
    <x v="0"/>
    <x v="0"/>
    <x v="0"/>
    <s v="Pagamento a favor da Tesouraria Municipal, pela a aquisição de jogo de pastilha travão para a viatura ST-22-RG afeto aos serviços da CMSM, conforme anexo."/>
  </r>
  <r>
    <x v="0"/>
    <n v="0"/>
    <n v="0"/>
    <n v="0"/>
    <n v="5000"/>
    <x v="5828"/>
    <x v="0"/>
    <x v="1"/>
    <x v="0"/>
    <s v="03.03.10"/>
    <x v="8"/>
    <x v="0"/>
    <x v="4"/>
    <s v="Receitas Da Câmara"/>
    <s v="03.03.10"/>
    <s v="Receitas Da Câmara"/>
    <s v="03.03.10"/>
    <x v="57"/>
    <x v="0"/>
    <x v="3"/>
    <x v="12"/>
    <x v="0"/>
    <x v="0"/>
    <x v="2"/>
    <x v="0"/>
    <x v="2"/>
    <s v="2024-02-21"/>
    <x v="0"/>
    <n v="5000"/>
    <x v="0"/>
    <m/>
    <x v="0"/>
    <m/>
    <x v="6"/>
    <n v="100474914"/>
    <x v="0"/>
    <x v="0"/>
    <s v="Receitas Da Câmara"/>
    <s v="EXT"/>
    <x v="0"/>
    <s v="RDC"/>
    <x v="0"/>
    <x v="0"/>
    <x v="0"/>
    <x v="0"/>
    <x v="0"/>
    <x v="0"/>
    <x v="0"/>
    <x v="0"/>
    <x v="0"/>
    <x v="0"/>
    <x v="0"/>
    <s v="Receitas Da Câmara"/>
    <x v="0"/>
    <x v="0"/>
    <x v="0"/>
    <x v="0"/>
    <x v="0"/>
    <x v="0"/>
    <x v="0"/>
    <x v="0"/>
    <x v="0"/>
    <x v="0"/>
    <x v="0"/>
    <x v="0"/>
    <s v="Reposição do salario da senhora Amelia Soares Gomes Almeida, conforme anexo."/>
  </r>
  <r>
    <x v="0"/>
    <n v="0"/>
    <n v="0"/>
    <n v="0"/>
    <n v="6750"/>
    <x v="5829"/>
    <x v="0"/>
    <x v="1"/>
    <x v="0"/>
    <s v="80.02.01"/>
    <x v="2"/>
    <x v="2"/>
    <x v="2"/>
    <s v="Retenções Iur"/>
    <s v="80.02.01"/>
    <s v="Retenções Iur"/>
    <s v="80.02.01"/>
    <x v="2"/>
    <x v="0"/>
    <x v="1"/>
    <x v="0"/>
    <x v="1"/>
    <x v="2"/>
    <x v="2"/>
    <x v="0"/>
    <x v="11"/>
    <s v="2024-12-10"/>
    <x v="3"/>
    <n v="6750"/>
    <x v="0"/>
    <m/>
    <x v="0"/>
    <m/>
    <x v="2"/>
    <n v="100474696"/>
    <x v="0"/>
    <x v="0"/>
    <s v="Retenções Iur"/>
    <s v="ORI"/>
    <x v="0"/>
    <s v="RIUR"/>
    <x v="0"/>
    <x v="0"/>
    <x v="0"/>
    <x v="0"/>
    <x v="0"/>
    <x v="0"/>
    <x v="0"/>
    <x v="0"/>
    <x v="0"/>
    <x v="0"/>
    <x v="0"/>
    <s v="Retenções Iur"/>
    <x v="0"/>
    <x v="0"/>
    <x v="0"/>
    <x v="0"/>
    <x v="2"/>
    <x v="0"/>
    <x v="0"/>
    <x v="0"/>
    <x v="0"/>
    <x v="1"/>
    <x v="0"/>
    <x v="0"/>
    <s v="RETENCAO OT"/>
  </r>
  <r>
    <x v="0"/>
    <n v="0"/>
    <n v="0"/>
    <n v="0"/>
    <n v="320"/>
    <x v="5830"/>
    <x v="0"/>
    <x v="1"/>
    <x v="0"/>
    <s v="03.03.10"/>
    <x v="8"/>
    <x v="0"/>
    <x v="4"/>
    <s v="Receitas Da Câmara"/>
    <s v="03.03.10"/>
    <s v="Receitas Da Câmara"/>
    <s v="03.03.10"/>
    <x v="8"/>
    <x v="0"/>
    <x v="3"/>
    <x v="3"/>
    <x v="0"/>
    <x v="0"/>
    <x v="2"/>
    <x v="0"/>
    <x v="2"/>
    <s v="2024-02-29"/>
    <x v="0"/>
    <n v="3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90"/>
    <x v="5831"/>
    <x v="0"/>
    <x v="1"/>
    <x v="0"/>
    <s v="03.03.10"/>
    <x v="8"/>
    <x v="0"/>
    <x v="4"/>
    <s v="Receitas Da Câmara"/>
    <s v="03.03.10"/>
    <s v="Receitas Da Câmara"/>
    <s v="03.03.10"/>
    <x v="25"/>
    <x v="0"/>
    <x v="3"/>
    <x v="3"/>
    <x v="0"/>
    <x v="0"/>
    <x v="2"/>
    <x v="0"/>
    <x v="2"/>
    <s v="2024-02-29"/>
    <x v="0"/>
    <n v="3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5"/>
    <x v="5832"/>
    <x v="0"/>
    <x v="0"/>
    <x v="0"/>
    <s v="01.25.05.09"/>
    <x v="26"/>
    <x v="3"/>
    <x v="3"/>
    <s v="Saúde"/>
    <s v="01.25.05"/>
    <s v="Saúde"/>
    <s v="01.25.05"/>
    <x v="7"/>
    <x v="0"/>
    <x v="4"/>
    <x v="4"/>
    <x v="0"/>
    <x v="1"/>
    <x v="0"/>
    <x v="0"/>
    <x v="0"/>
    <s v="2024-01-16"/>
    <x v="0"/>
    <n v="2605"/>
    <x v="0"/>
    <m/>
    <x v="0"/>
    <m/>
    <x v="651"/>
    <n v="100478653"/>
    <x v="0"/>
    <x v="0"/>
    <s v="Apoio a Consultas de Especialidade e Medicamentos"/>
    <s v="ORI"/>
    <x v="0"/>
    <s v="ACE"/>
    <x v="0"/>
    <x v="0"/>
    <x v="0"/>
    <x v="0"/>
    <x v="0"/>
    <x v="0"/>
    <x v="0"/>
    <x v="0"/>
    <x v="0"/>
    <x v="0"/>
    <x v="0"/>
    <s v="Apoio a Consultas de Especialidade e Medicamentos"/>
    <x v="0"/>
    <x v="0"/>
    <x v="0"/>
    <x v="0"/>
    <x v="1"/>
    <x v="0"/>
    <x v="0"/>
    <x v="0"/>
    <x v="0"/>
    <x v="0"/>
    <x v="0"/>
    <x v="0"/>
    <s v="Apoio Social a favor da Sr. Maria Luísa Semedo Correia,referente aquisição de medicamento, conforme anexo."/>
  </r>
  <r>
    <x v="1"/>
    <n v="0"/>
    <n v="0"/>
    <n v="0"/>
    <n v="14000"/>
    <x v="5833"/>
    <x v="0"/>
    <x v="0"/>
    <x v="0"/>
    <s v="01.27.06.80"/>
    <x v="1"/>
    <x v="1"/>
    <x v="1"/>
    <s v="Requalificação Urbana e habitação"/>
    <s v="01.27.06"/>
    <s v="Requalificação Urbana e habitação"/>
    <s v="01.27.06"/>
    <x v="1"/>
    <x v="0"/>
    <x v="0"/>
    <x v="0"/>
    <x v="0"/>
    <x v="1"/>
    <x v="1"/>
    <x v="0"/>
    <x v="2"/>
    <s v="2024-02-12"/>
    <x v="0"/>
    <n v="14000"/>
    <x v="0"/>
    <m/>
    <x v="0"/>
    <m/>
    <x v="652"/>
    <n v="100479600"/>
    <x v="0"/>
    <x v="0"/>
    <s v="Requalificação Urbana de Veneza"/>
    <s v="ORI"/>
    <x v="0"/>
    <m/>
    <x v="0"/>
    <x v="0"/>
    <x v="0"/>
    <x v="0"/>
    <x v="0"/>
    <x v="0"/>
    <x v="0"/>
    <x v="0"/>
    <x v="0"/>
    <x v="0"/>
    <x v="0"/>
    <s v="Requalificação Urbana de Veneza"/>
    <x v="0"/>
    <x v="0"/>
    <x v="0"/>
    <x v="0"/>
    <x v="1"/>
    <x v="0"/>
    <x v="0"/>
    <x v="0"/>
    <x v="0"/>
    <x v="0"/>
    <x v="0"/>
    <x v="0"/>
    <s v="Pagamento referente a aquisição de pedras para obras de requalificação de Ponta Ribeira, conforme anexo."/>
  </r>
  <r>
    <x v="0"/>
    <n v="0"/>
    <n v="0"/>
    <n v="0"/>
    <n v="3500"/>
    <x v="5834"/>
    <x v="0"/>
    <x v="1"/>
    <x v="0"/>
    <s v="03.03.10"/>
    <x v="8"/>
    <x v="0"/>
    <x v="4"/>
    <s v="Receitas Da Câmara"/>
    <s v="03.03.10"/>
    <s v="Receitas Da Câmara"/>
    <s v="03.03.10"/>
    <x v="11"/>
    <x v="0"/>
    <x v="0"/>
    <x v="5"/>
    <x v="0"/>
    <x v="0"/>
    <x v="2"/>
    <x v="0"/>
    <x v="2"/>
    <s v="2024-02-29"/>
    <x v="0"/>
    <n v="3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5835"/>
    <x v="0"/>
    <x v="1"/>
    <x v="0"/>
    <s v="03.03.10"/>
    <x v="8"/>
    <x v="0"/>
    <x v="4"/>
    <s v="Receitas Da Câmara"/>
    <s v="03.03.10"/>
    <s v="Receitas Da Câmara"/>
    <s v="03.03.10"/>
    <x v="21"/>
    <x v="0"/>
    <x v="3"/>
    <x v="3"/>
    <x v="0"/>
    <x v="0"/>
    <x v="2"/>
    <x v="0"/>
    <x v="2"/>
    <s v="2024-02-29"/>
    <x v="0"/>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0"/>
    <x v="5836"/>
    <x v="0"/>
    <x v="1"/>
    <x v="0"/>
    <s v="03.03.10"/>
    <x v="8"/>
    <x v="0"/>
    <x v="4"/>
    <s v="Receitas Da Câmara"/>
    <s v="03.03.10"/>
    <s v="Receitas Da Câmara"/>
    <s v="03.03.10"/>
    <x v="6"/>
    <x v="0"/>
    <x v="3"/>
    <x v="3"/>
    <x v="0"/>
    <x v="0"/>
    <x v="2"/>
    <x v="0"/>
    <x v="2"/>
    <s v="2024-02-29"/>
    <x v="0"/>
    <n v="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15"/>
    <x v="5837"/>
    <x v="0"/>
    <x v="1"/>
    <x v="0"/>
    <s v="03.03.10"/>
    <x v="8"/>
    <x v="0"/>
    <x v="4"/>
    <s v="Receitas Da Câmara"/>
    <s v="03.03.10"/>
    <s v="Receitas Da Câmara"/>
    <s v="03.03.10"/>
    <x v="10"/>
    <x v="0"/>
    <x v="3"/>
    <x v="3"/>
    <x v="0"/>
    <x v="0"/>
    <x v="2"/>
    <x v="0"/>
    <x v="2"/>
    <s v="2024-02-29"/>
    <x v="0"/>
    <n v="351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396"/>
    <x v="5838"/>
    <x v="0"/>
    <x v="1"/>
    <x v="0"/>
    <s v="03.03.10"/>
    <x v="8"/>
    <x v="0"/>
    <x v="4"/>
    <s v="Receitas Da Câmara"/>
    <s v="03.03.10"/>
    <s v="Receitas Da Câmara"/>
    <s v="03.03.10"/>
    <x v="9"/>
    <x v="0"/>
    <x v="3"/>
    <x v="3"/>
    <x v="0"/>
    <x v="0"/>
    <x v="2"/>
    <x v="0"/>
    <x v="2"/>
    <s v="2024-02-29"/>
    <x v="0"/>
    <n v="839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5839"/>
    <x v="0"/>
    <x v="1"/>
    <x v="0"/>
    <s v="03.03.10"/>
    <x v="8"/>
    <x v="0"/>
    <x v="4"/>
    <s v="Receitas Da Câmara"/>
    <s v="03.03.10"/>
    <s v="Receitas Da Câmara"/>
    <s v="03.03.10"/>
    <x v="13"/>
    <x v="0"/>
    <x v="3"/>
    <x v="3"/>
    <x v="0"/>
    <x v="0"/>
    <x v="2"/>
    <x v="0"/>
    <x v="2"/>
    <s v="2024-02-29"/>
    <x v="0"/>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260"/>
    <x v="5840"/>
    <x v="0"/>
    <x v="1"/>
    <x v="0"/>
    <s v="03.03.10"/>
    <x v="8"/>
    <x v="0"/>
    <x v="4"/>
    <s v="Receitas Da Câmara"/>
    <s v="03.03.10"/>
    <s v="Receitas Da Câmara"/>
    <s v="03.03.10"/>
    <x v="18"/>
    <x v="0"/>
    <x v="0"/>
    <x v="0"/>
    <x v="0"/>
    <x v="0"/>
    <x v="2"/>
    <x v="0"/>
    <x v="2"/>
    <s v="2024-02-29"/>
    <x v="0"/>
    <n v="6426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7411"/>
    <x v="5841"/>
    <x v="0"/>
    <x v="1"/>
    <x v="0"/>
    <s v="03.03.10"/>
    <x v="8"/>
    <x v="0"/>
    <x v="4"/>
    <s v="Receitas Da Câmara"/>
    <s v="03.03.10"/>
    <s v="Receitas Da Câmara"/>
    <s v="03.03.10"/>
    <x v="15"/>
    <x v="0"/>
    <x v="0"/>
    <x v="0"/>
    <x v="0"/>
    <x v="0"/>
    <x v="2"/>
    <x v="0"/>
    <x v="2"/>
    <s v="2024-02-29"/>
    <x v="0"/>
    <n v="27411"/>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66667"/>
    <x v="5842"/>
    <x v="0"/>
    <x v="1"/>
    <x v="0"/>
    <s v="03.03.10"/>
    <x v="8"/>
    <x v="0"/>
    <x v="4"/>
    <s v="Receitas Da Câmara"/>
    <s v="03.03.10"/>
    <s v="Receitas Da Câmara"/>
    <s v="03.03.10"/>
    <x v="56"/>
    <x v="0"/>
    <x v="6"/>
    <x v="10"/>
    <x v="0"/>
    <x v="0"/>
    <x v="2"/>
    <x v="0"/>
    <x v="2"/>
    <s v="2024-02-02"/>
    <x v="0"/>
    <n v="666667"/>
    <x v="0"/>
    <m/>
    <x v="0"/>
    <m/>
    <x v="6"/>
    <n v="100474914"/>
    <x v="0"/>
    <x v="0"/>
    <s v="Receitas Da Câmara"/>
    <s v="EXT"/>
    <x v="0"/>
    <s v="RDC"/>
    <x v="0"/>
    <x v="0"/>
    <x v="0"/>
    <x v="0"/>
    <x v="0"/>
    <x v="0"/>
    <x v="0"/>
    <x v="0"/>
    <x v="0"/>
    <x v="0"/>
    <x v="0"/>
    <s v="Receitas Da Câmara"/>
    <x v="0"/>
    <x v="0"/>
    <x v="0"/>
    <x v="0"/>
    <x v="0"/>
    <x v="0"/>
    <x v="0"/>
    <x v="0"/>
    <x v="0"/>
    <x v="0"/>
    <x v="0"/>
    <x v="0"/>
    <s v="Transferência transporte escolar, conforme anexo."/>
  </r>
  <r>
    <x v="0"/>
    <n v="0"/>
    <n v="0"/>
    <n v="0"/>
    <n v="1794"/>
    <x v="5843"/>
    <x v="0"/>
    <x v="0"/>
    <x v="0"/>
    <s v="01.25.05.12"/>
    <x v="10"/>
    <x v="3"/>
    <x v="3"/>
    <s v="Saúde"/>
    <s v="01.25.05"/>
    <s v="Saúde"/>
    <s v="01.25.05"/>
    <x v="7"/>
    <x v="0"/>
    <x v="4"/>
    <x v="4"/>
    <x v="0"/>
    <x v="1"/>
    <x v="0"/>
    <x v="0"/>
    <x v="3"/>
    <s v="2024-05-07"/>
    <x v="1"/>
    <n v="1794"/>
    <x v="0"/>
    <m/>
    <x v="0"/>
    <m/>
    <x v="1"/>
    <n v="100476920"/>
    <x v="0"/>
    <x v="0"/>
    <s v="Promoção e Inclusão Social"/>
    <s v="ORI"/>
    <x v="0"/>
    <m/>
    <x v="0"/>
    <x v="0"/>
    <x v="0"/>
    <x v="0"/>
    <x v="0"/>
    <x v="0"/>
    <x v="0"/>
    <x v="0"/>
    <x v="0"/>
    <x v="0"/>
    <x v="0"/>
    <s v="Promoção e Inclusão Social"/>
    <x v="0"/>
    <x v="0"/>
    <x v="0"/>
    <x v="0"/>
    <x v="1"/>
    <x v="0"/>
    <x v="0"/>
    <x v="0"/>
    <x v="0"/>
    <x v="0"/>
    <x v="0"/>
    <x v="0"/>
    <s v="Pagamento a favor do Felisberto Carvalho Auto, destinado a aquisição de um gaz para o jardim infantil de Mato Dento, confrome anexo."/>
  </r>
  <r>
    <x v="0"/>
    <n v="0"/>
    <n v="0"/>
    <n v="0"/>
    <n v="100000"/>
    <x v="5844"/>
    <x v="0"/>
    <x v="0"/>
    <x v="0"/>
    <s v="03.16.15"/>
    <x v="0"/>
    <x v="0"/>
    <x v="0"/>
    <s v="Direção Financeira"/>
    <s v="03.16.15"/>
    <s v="Direção Financeira"/>
    <s v="03.16.15"/>
    <x v="36"/>
    <x v="0"/>
    <x v="0"/>
    <x v="0"/>
    <x v="0"/>
    <x v="0"/>
    <x v="0"/>
    <x v="0"/>
    <x v="11"/>
    <s v="2024-12-30"/>
    <x v="3"/>
    <n v="100000"/>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s viaturas afeto aos serviços da Câmara, conforme anexo. "/>
  </r>
  <r>
    <x v="0"/>
    <n v="0"/>
    <n v="0"/>
    <n v="0"/>
    <n v="27000"/>
    <x v="5845"/>
    <x v="0"/>
    <x v="0"/>
    <x v="0"/>
    <s v="03.16.15"/>
    <x v="0"/>
    <x v="0"/>
    <x v="0"/>
    <s v="Direção Financeira"/>
    <s v="03.16.15"/>
    <s v="Direção Financeira"/>
    <s v="03.16.15"/>
    <x v="75"/>
    <x v="0"/>
    <x v="2"/>
    <x v="16"/>
    <x v="0"/>
    <x v="0"/>
    <x v="0"/>
    <x v="0"/>
    <x v="11"/>
    <s v="2024-12-06"/>
    <x v="3"/>
    <n v="27000"/>
    <x v="0"/>
    <m/>
    <x v="0"/>
    <m/>
    <x v="525"/>
    <n v="100479678"/>
    <x v="0"/>
    <x v="0"/>
    <s v="Direção Financeira"/>
    <s v="ORI"/>
    <x v="0"/>
    <m/>
    <x v="0"/>
    <x v="0"/>
    <x v="0"/>
    <x v="0"/>
    <x v="0"/>
    <x v="0"/>
    <x v="0"/>
    <x v="0"/>
    <x v="0"/>
    <x v="0"/>
    <x v="0"/>
    <s v="Direção Financeira"/>
    <x v="0"/>
    <x v="0"/>
    <x v="0"/>
    <x v="0"/>
    <x v="0"/>
    <x v="0"/>
    <x v="0"/>
    <x v="1"/>
    <x v="0"/>
    <x v="0"/>
    <x v="0"/>
    <x v="0"/>
    <s v="Restituição a favor de Mai-Comercio Geral, referente pagamento de IUP da compra e venda do terreno Lote Nº D1 Quarteirão D situado em Veneza. "/>
  </r>
  <r>
    <x v="0"/>
    <n v="0"/>
    <n v="0"/>
    <n v="0"/>
    <n v="1051205"/>
    <x v="5846"/>
    <x v="0"/>
    <x v="0"/>
    <x v="0"/>
    <s v="03.16.15"/>
    <x v="0"/>
    <x v="0"/>
    <x v="0"/>
    <s v="Direção Financeira"/>
    <s v="03.16.15"/>
    <s v="Direção Financeira"/>
    <s v="03.16.15"/>
    <x v="54"/>
    <x v="0"/>
    <x v="0"/>
    <x v="0"/>
    <x v="0"/>
    <x v="0"/>
    <x v="0"/>
    <x v="0"/>
    <x v="11"/>
    <s v="2024-12-30"/>
    <x v="3"/>
    <n v="1051205"/>
    <x v="0"/>
    <m/>
    <x v="0"/>
    <m/>
    <x v="6"/>
    <n v="100474914"/>
    <x v="0"/>
    <x v="0"/>
    <s v="Direção Financeira"/>
    <s v="ORI"/>
    <x v="0"/>
    <m/>
    <x v="0"/>
    <x v="0"/>
    <x v="0"/>
    <x v="0"/>
    <x v="0"/>
    <x v="0"/>
    <x v="0"/>
    <x v="0"/>
    <x v="0"/>
    <x v="0"/>
    <x v="0"/>
    <s v="Direção Financeira"/>
    <x v="0"/>
    <x v="0"/>
    <x v="0"/>
    <x v="0"/>
    <x v="0"/>
    <x v="0"/>
    <x v="0"/>
    <x v="1"/>
    <x v="0"/>
    <x v="0"/>
    <x v="0"/>
    <x v="0"/>
    <s v="Despesas com juros de empréstimos referente ao mês de dezembro 2024, conforme anexo."/>
  </r>
  <r>
    <x v="2"/>
    <n v="0"/>
    <n v="0"/>
    <n v="0"/>
    <n v="513557"/>
    <x v="5847"/>
    <x v="0"/>
    <x v="0"/>
    <x v="0"/>
    <s v="80.02.10.01"/>
    <x v="16"/>
    <x v="2"/>
    <x v="2"/>
    <s v="Outros"/>
    <s v="80.02.10"/>
    <s v="Outros"/>
    <s v="80.02.10"/>
    <x v="66"/>
    <x v="0"/>
    <x v="5"/>
    <x v="13"/>
    <x v="1"/>
    <x v="2"/>
    <x v="0"/>
    <x v="0"/>
    <x v="2"/>
    <s v="2024-02-01"/>
    <x v="0"/>
    <n v="513557"/>
    <x v="0"/>
    <m/>
    <x v="0"/>
    <m/>
    <x v="110"/>
    <n v="100392190"/>
    <x v="0"/>
    <x v="0"/>
    <s v="Retençoes Previdencia Social"/>
    <s v="ORI"/>
    <x v="0"/>
    <s v="RPS"/>
    <x v="0"/>
    <x v="0"/>
    <x v="0"/>
    <x v="0"/>
    <x v="0"/>
    <x v="0"/>
    <x v="0"/>
    <x v="0"/>
    <x v="0"/>
    <x v="0"/>
    <x v="0"/>
    <s v="Retençoes Previdencia Social"/>
    <x v="0"/>
    <x v="0"/>
    <x v="0"/>
    <x v="0"/>
    <x v="2"/>
    <x v="0"/>
    <x v="0"/>
    <x v="0"/>
    <x v="0"/>
    <x v="1"/>
    <x v="0"/>
    <x v="0"/>
    <s v="Transferência do 8% dos descontos de Previdência social efetuada nos salário dos funcionários em regime novo e antigo, a favor da INPS referente a mês de Agosto de 2023, conforme justificativo em anexo."/>
  </r>
  <r>
    <x v="0"/>
    <n v="0"/>
    <n v="0"/>
    <n v="0"/>
    <n v="700668"/>
    <x v="5848"/>
    <x v="0"/>
    <x v="0"/>
    <x v="0"/>
    <s v="03.16.15"/>
    <x v="0"/>
    <x v="0"/>
    <x v="0"/>
    <s v="Direção Financeira"/>
    <s v="03.16.15"/>
    <s v="Direção Financeira"/>
    <s v="03.16.15"/>
    <x v="61"/>
    <x v="0"/>
    <x v="0"/>
    <x v="0"/>
    <x v="0"/>
    <x v="0"/>
    <x v="0"/>
    <x v="0"/>
    <x v="2"/>
    <s v="2024-02-01"/>
    <x v="0"/>
    <n v="700668"/>
    <x v="0"/>
    <m/>
    <x v="0"/>
    <m/>
    <x v="110"/>
    <n v="100392190"/>
    <x v="0"/>
    <x v="0"/>
    <s v="Direção Financeira"/>
    <s v="ORI"/>
    <x v="0"/>
    <m/>
    <x v="0"/>
    <x v="0"/>
    <x v="0"/>
    <x v="0"/>
    <x v="0"/>
    <x v="0"/>
    <x v="0"/>
    <x v="0"/>
    <x v="0"/>
    <x v="0"/>
    <x v="0"/>
    <s v="Direção Financeira"/>
    <x v="0"/>
    <x v="0"/>
    <x v="0"/>
    <x v="0"/>
    <x v="0"/>
    <x v="0"/>
    <x v="0"/>
    <x v="0"/>
    <x v="0"/>
    <x v="0"/>
    <x v="0"/>
    <x v="0"/>
    <s v="Comparticipação da CMSM com 15% dos descontos de previdência social efetuada nos salários dos funcionários a favor da INPS referente a Agosto de 2023 conforme documentos anexos.   "/>
  </r>
  <r>
    <x v="0"/>
    <n v="0"/>
    <n v="0"/>
    <n v="0"/>
    <n v="18000"/>
    <x v="5849"/>
    <x v="0"/>
    <x v="0"/>
    <x v="0"/>
    <s v="01.25.05.12"/>
    <x v="10"/>
    <x v="3"/>
    <x v="3"/>
    <s v="Saúde"/>
    <s v="01.25.05"/>
    <s v="Saúde"/>
    <s v="01.25.05"/>
    <x v="7"/>
    <x v="0"/>
    <x v="4"/>
    <x v="4"/>
    <x v="0"/>
    <x v="1"/>
    <x v="0"/>
    <x v="0"/>
    <x v="1"/>
    <s v="2024-03-05"/>
    <x v="0"/>
    <n v="18000"/>
    <x v="0"/>
    <m/>
    <x v="0"/>
    <m/>
    <x v="293"/>
    <n v="100479607"/>
    <x v="0"/>
    <x v="0"/>
    <s v="Promoção e Inclusão Social"/>
    <s v="ORI"/>
    <x v="0"/>
    <m/>
    <x v="0"/>
    <x v="0"/>
    <x v="0"/>
    <x v="0"/>
    <x v="0"/>
    <x v="0"/>
    <x v="0"/>
    <x v="0"/>
    <x v="0"/>
    <x v="0"/>
    <x v="0"/>
    <s v="Promoção e Inclusão Social"/>
    <x v="0"/>
    <x v="0"/>
    <x v="0"/>
    <x v="0"/>
    <x v="1"/>
    <x v="0"/>
    <x v="0"/>
    <x v="0"/>
    <x v="0"/>
    <x v="0"/>
    <x v="0"/>
    <x v="0"/>
    <s v="Pagamento a favor da Sra. Maria do Rosário Horta Semedo, referente ao pagamento da renda habitacional do jardim infantil de Pedra Larga, conforme anexo."/>
  </r>
  <r>
    <x v="0"/>
    <n v="0"/>
    <n v="0"/>
    <n v="0"/>
    <n v="51000"/>
    <x v="5850"/>
    <x v="0"/>
    <x v="0"/>
    <x v="0"/>
    <s v="01.25.04.22"/>
    <x v="7"/>
    <x v="3"/>
    <x v="3"/>
    <s v="Cultura"/>
    <s v="01.25.04"/>
    <s v="Cultura"/>
    <s v="01.25.04"/>
    <x v="4"/>
    <x v="0"/>
    <x v="2"/>
    <x v="2"/>
    <x v="0"/>
    <x v="1"/>
    <x v="0"/>
    <x v="0"/>
    <x v="6"/>
    <s v="2024-04-09"/>
    <x v="1"/>
    <n v="51000"/>
    <x v="0"/>
    <m/>
    <x v="0"/>
    <m/>
    <x v="653"/>
    <n v="100479625"/>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34 exemplares da obra de poesia, como forma de apoiar a produção literária, e estimular a criatividade e promover a nossa cultura, conforme anexo."/>
  </r>
  <r>
    <x v="0"/>
    <n v="0"/>
    <n v="0"/>
    <n v="0"/>
    <n v="9700"/>
    <x v="5851"/>
    <x v="0"/>
    <x v="1"/>
    <x v="0"/>
    <s v="03.03.10"/>
    <x v="8"/>
    <x v="0"/>
    <x v="4"/>
    <s v="Receitas Da Câmara"/>
    <s v="03.03.10"/>
    <s v="Receitas Da Câmara"/>
    <s v="03.03.10"/>
    <x v="11"/>
    <x v="0"/>
    <x v="0"/>
    <x v="5"/>
    <x v="0"/>
    <x v="0"/>
    <x v="2"/>
    <x v="0"/>
    <x v="6"/>
    <s v="2024-04-12"/>
    <x v="1"/>
    <n v="9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75"/>
    <x v="5852"/>
    <x v="0"/>
    <x v="1"/>
    <x v="0"/>
    <s v="03.03.10"/>
    <x v="8"/>
    <x v="0"/>
    <x v="4"/>
    <s v="Receitas Da Câmara"/>
    <s v="03.03.10"/>
    <s v="Receitas Da Câmara"/>
    <s v="03.03.10"/>
    <x v="12"/>
    <x v="0"/>
    <x v="3"/>
    <x v="3"/>
    <x v="0"/>
    <x v="0"/>
    <x v="2"/>
    <x v="0"/>
    <x v="6"/>
    <s v="2024-04-12"/>
    <x v="1"/>
    <n v="57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
    <x v="5853"/>
    <x v="0"/>
    <x v="1"/>
    <x v="0"/>
    <s v="03.03.10"/>
    <x v="8"/>
    <x v="0"/>
    <x v="4"/>
    <s v="Receitas Da Câmara"/>
    <s v="03.03.10"/>
    <s v="Receitas Da Câmara"/>
    <s v="03.03.10"/>
    <x v="8"/>
    <x v="0"/>
    <x v="3"/>
    <x v="3"/>
    <x v="0"/>
    <x v="0"/>
    <x v="2"/>
    <x v="0"/>
    <x v="6"/>
    <s v="2024-04-12"/>
    <x v="1"/>
    <n v="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5854"/>
    <x v="0"/>
    <x v="1"/>
    <x v="0"/>
    <s v="03.03.10"/>
    <x v="8"/>
    <x v="0"/>
    <x v="4"/>
    <s v="Receitas Da Câmara"/>
    <s v="03.03.10"/>
    <s v="Receitas Da Câmara"/>
    <s v="03.03.10"/>
    <x v="6"/>
    <x v="0"/>
    <x v="3"/>
    <x v="3"/>
    <x v="0"/>
    <x v="0"/>
    <x v="2"/>
    <x v="0"/>
    <x v="6"/>
    <s v="2024-04-12"/>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800"/>
    <x v="5855"/>
    <x v="0"/>
    <x v="1"/>
    <x v="0"/>
    <s v="03.03.10"/>
    <x v="8"/>
    <x v="0"/>
    <x v="4"/>
    <s v="Receitas Da Câmara"/>
    <s v="03.03.10"/>
    <s v="Receitas Da Câmara"/>
    <s v="03.03.10"/>
    <x v="42"/>
    <x v="0"/>
    <x v="3"/>
    <x v="3"/>
    <x v="0"/>
    <x v="0"/>
    <x v="2"/>
    <x v="0"/>
    <x v="6"/>
    <s v="2024-04-12"/>
    <x v="1"/>
    <n v="8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617"/>
    <x v="5856"/>
    <x v="0"/>
    <x v="1"/>
    <x v="0"/>
    <s v="03.03.10"/>
    <x v="8"/>
    <x v="0"/>
    <x v="4"/>
    <s v="Receitas Da Câmara"/>
    <s v="03.03.10"/>
    <s v="Receitas Da Câmara"/>
    <s v="03.03.10"/>
    <x v="18"/>
    <x v="0"/>
    <x v="0"/>
    <x v="0"/>
    <x v="0"/>
    <x v="0"/>
    <x v="2"/>
    <x v="0"/>
    <x v="6"/>
    <s v="2024-04-12"/>
    <x v="1"/>
    <n v="4961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183"/>
    <x v="5857"/>
    <x v="0"/>
    <x v="1"/>
    <x v="0"/>
    <s v="03.03.10"/>
    <x v="8"/>
    <x v="0"/>
    <x v="4"/>
    <s v="Receitas Da Câmara"/>
    <s v="03.03.10"/>
    <s v="Receitas Da Câmara"/>
    <s v="03.03.10"/>
    <x v="9"/>
    <x v="0"/>
    <x v="3"/>
    <x v="3"/>
    <x v="0"/>
    <x v="0"/>
    <x v="2"/>
    <x v="0"/>
    <x v="6"/>
    <s v="2024-04-12"/>
    <x v="1"/>
    <n v="91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50"/>
    <x v="5858"/>
    <x v="0"/>
    <x v="1"/>
    <x v="0"/>
    <s v="03.03.10"/>
    <x v="8"/>
    <x v="0"/>
    <x v="4"/>
    <s v="Receitas Da Câmara"/>
    <s v="03.03.10"/>
    <s v="Receitas Da Câmara"/>
    <s v="03.03.10"/>
    <x v="13"/>
    <x v="0"/>
    <x v="3"/>
    <x v="3"/>
    <x v="0"/>
    <x v="0"/>
    <x v="2"/>
    <x v="0"/>
    <x v="6"/>
    <s v="2024-04-12"/>
    <x v="1"/>
    <n v="5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00"/>
    <x v="5859"/>
    <x v="0"/>
    <x v="1"/>
    <x v="0"/>
    <s v="03.03.10"/>
    <x v="8"/>
    <x v="0"/>
    <x v="4"/>
    <s v="Receitas Da Câmara"/>
    <s v="03.03.10"/>
    <s v="Receitas Da Câmara"/>
    <s v="03.03.10"/>
    <x v="10"/>
    <x v="0"/>
    <x v="3"/>
    <x v="3"/>
    <x v="0"/>
    <x v="0"/>
    <x v="2"/>
    <x v="0"/>
    <x v="6"/>
    <s v="2024-04-12"/>
    <x v="1"/>
    <n v="3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5"/>
    <x v="5860"/>
    <x v="0"/>
    <x v="1"/>
    <x v="0"/>
    <s v="03.03.10"/>
    <x v="8"/>
    <x v="0"/>
    <x v="4"/>
    <s v="Receitas Da Câmara"/>
    <s v="03.03.10"/>
    <s v="Receitas Da Câmara"/>
    <s v="03.03.10"/>
    <x v="25"/>
    <x v="0"/>
    <x v="3"/>
    <x v="3"/>
    <x v="0"/>
    <x v="0"/>
    <x v="2"/>
    <x v="0"/>
    <x v="6"/>
    <s v="2024-04-12"/>
    <x v="1"/>
    <n v="3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40"/>
    <x v="5861"/>
    <x v="0"/>
    <x v="0"/>
    <x v="0"/>
    <s v="03.16.15"/>
    <x v="0"/>
    <x v="0"/>
    <x v="0"/>
    <s v="Direção Financeira"/>
    <s v="03.16.15"/>
    <s v="Direção Financeira"/>
    <s v="03.16.15"/>
    <x v="5"/>
    <x v="0"/>
    <x v="0"/>
    <x v="1"/>
    <x v="0"/>
    <x v="0"/>
    <x v="0"/>
    <x v="0"/>
    <x v="6"/>
    <s v="2024-04-26"/>
    <x v="1"/>
    <n v="3040"/>
    <x v="0"/>
    <m/>
    <x v="0"/>
    <m/>
    <x v="2"/>
    <n v="100474696"/>
    <x v="0"/>
    <x v="1"/>
    <s v="Direção Financeira"/>
    <s v="ORI"/>
    <x v="0"/>
    <m/>
    <x v="0"/>
    <x v="0"/>
    <x v="0"/>
    <x v="0"/>
    <x v="0"/>
    <x v="0"/>
    <x v="0"/>
    <x v="0"/>
    <x v="0"/>
    <x v="0"/>
    <x v="0"/>
    <s v="Direção Financeira"/>
    <x v="0"/>
    <x v="0"/>
    <x v="0"/>
    <x v="0"/>
    <x v="0"/>
    <x v="0"/>
    <x v="0"/>
    <x v="0"/>
    <x v="0"/>
    <x v="0"/>
    <x v="1"/>
    <x v="0"/>
    <s v="Pagamento a favor da Sra. Carla Sofia Lopes Tavares, correspondente aos serviços prestados no Posto de Informação Turística, referente ao período de 26 de março a 30 de abril de 2024, conforme anexo."/>
  </r>
  <r>
    <x v="0"/>
    <n v="0"/>
    <n v="0"/>
    <n v="0"/>
    <n v="17225"/>
    <x v="5861"/>
    <x v="0"/>
    <x v="0"/>
    <x v="0"/>
    <s v="03.16.15"/>
    <x v="0"/>
    <x v="0"/>
    <x v="0"/>
    <s v="Direção Financeira"/>
    <s v="03.16.15"/>
    <s v="Direção Financeira"/>
    <s v="03.16.15"/>
    <x v="5"/>
    <x v="0"/>
    <x v="0"/>
    <x v="1"/>
    <x v="0"/>
    <x v="0"/>
    <x v="0"/>
    <x v="0"/>
    <x v="6"/>
    <s v="2024-04-26"/>
    <x v="1"/>
    <n v="17225"/>
    <x v="0"/>
    <m/>
    <x v="0"/>
    <m/>
    <x v="654"/>
    <n v="100479636"/>
    <x v="0"/>
    <x v="0"/>
    <s v="Direção Financeira"/>
    <s v="ORI"/>
    <x v="0"/>
    <m/>
    <x v="0"/>
    <x v="0"/>
    <x v="0"/>
    <x v="0"/>
    <x v="0"/>
    <x v="0"/>
    <x v="0"/>
    <x v="0"/>
    <x v="0"/>
    <x v="0"/>
    <x v="0"/>
    <s v="Direção Financeira"/>
    <x v="0"/>
    <x v="0"/>
    <x v="0"/>
    <x v="0"/>
    <x v="0"/>
    <x v="0"/>
    <x v="0"/>
    <x v="0"/>
    <x v="0"/>
    <x v="0"/>
    <x v="0"/>
    <x v="0"/>
    <s v="Pagamento a favor da Sra. Carla Sofia Lopes Tavares, correspondente aos serviços prestados no Posto de Informação Turística, referente ao período de 26 de março a 30 de abril de 2024, conforme anexo."/>
  </r>
  <r>
    <x v="0"/>
    <n v="0"/>
    <n v="0"/>
    <n v="0"/>
    <n v="9000"/>
    <x v="5862"/>
    <x v="0"/>
    <x v="0"/>
    <x v="0"/>
    <s v="01.25.05.12"/>
    <x v="10"/>
    <x v="3"/>
    <x v="3"/>
    <s v="Saúde"/>
    <s v="01.25.05"/>
    <s v="Saúde"/>
    <s v="01.25.05"/>
    <x v="7"/>
    <x v="0"/>
    <x v="4"/>
    <x v="4"/>
    <x v="0"/>
    <x v="1"/>
    <x v="0"/>
    <x v="0"/>
    <x v="10"/>
    <s v="2024-11-11"/>
    <x v="3"/>
    <n v="9000"/>
    <x v="0"/>
    <m/>
    <x v="0"/>
    <m/>
    <x v="28"/>
    <n v="100479335"/>
    <x v="0"/>
    <x v="0"/>
    <s v="Promoção e Inclusão Social"/>
    <s v="ORI"/>
    <x v="0"/>
    <m/>
    <x v="0"/>
    <x v="0"/>
    <x v="0"/>
    <x v="0"/>
    <x v="0"/>
    <x v="0"/>
    <x v="0"/>
    <x v="0"/>
    <x v="0"/>
    <x v="0"/>
    <x v="0"/>
    <s v="Promoção e Inclusão Social"/>
    <x v="0"/>
    <x v="0"/>
    <x v="0"/>
    <x v="0"/>
    <x v="1"/>
    <x v="0"/>
    <x v="0"/>
    <x v="0"/>
    <x v="0"/>
    <x v="0"/>
    <x v="0"/>
    <x v="0"/>
    <s v="Apoio para aquisição de géneros alimentícios, conforme proposta em anexo."/>
  </r>
  <r>
    <x v="1"/>
    <n v="0"/>
    <n v="0"/>
    <n v="0"/>
    <n v="100296"/>
    <x v="5863"/>
    <x v="0"/>
    <x v="0"/>
    <x v="0"/>
    <s v="03.16.15"/>
    <x v="0"/>
    <x v="0"/>
    <x v="0"/>
    <s v="Direção Financeira"/>
    <s v="03.16.15"/>
    <s v="Direção Financeira"/>
    <s v="03.16.15"/>
    <x v="55"/>
    <x v="0"/>
    <x v="0"/>
    <x v="0"/>
    <x v="0"/>
    <x v="0"/>
    <x v="1"/>
    <x v="0"/>
    <x v="11"/>
    <s v="2024-12-30"/>
    <x v="3"/>
    <n v="100296"/>
    <x v="0"/>
    <m/>
    <x v="0"/>
    <m/>
    <x v="6"/>
    <n v="100474914"/>
    <x v="0"/>
    <x v="0"/>
    <s v="Direção Financeira"/>
    <s v="ORI"/>
    <x v="0"/>
    <m/>
    <x v="0"/>
    <x v="0"/>
    <x v="0"/>
    <x v="0"/>
    <x v="0"/>
    <x v="0"/>
    <x v="0"/>
    <x v="0"/>
    <x v="0"/>
    <x v="0"/>
    <x v="0"/>
    <s v="Direção Financeira"/>
    <x v="0"/>
    <x v="0"/>
    <x v="0"/>
    <x v="0"/>
    <x v="0"/>
    <x v="0"/>
    <x v="0"/>
    <x v="1"/>
    <x v="0"/>
    <x v="0"/>
    <x v="0"/>
    <x v="0"/>
    <s v="Pagamento referente a divida da CV Telecom, conforme anexo."/>
  </r>
  <r>
    <x v="0"/>
    <n v="0"/>
    <n v="0"/>
    <n v="0"/>
    <n v="1500"/>
    <x v="5864"/>
    <x v="0"/>
    <x v="0"/>
    <x v="0"/>
    <s v="03.16.15"/>
    <x v="0"/>
    <x v="0"/>
    <x v="0"/>
    <s v="Direção Financeira"/>
    <s v="03.16.15"/>
    <s v="Direção Financeira"/>
    <s v="03.16.15"/>
    <x v="31"/>
    <x v="0"/>
    <x v="0"/>
    <x v="1"/>
    <x v="0"/>
    <x v="0"/>
    <x v="0"/>
    <x v="0"/>
    <x v="0"/>
    <s v="2024-01-30"/>
    <x v="0"/>
    <n v="1500"/>
    <x v="0"/>
    <m/>
    <x v="0"/>
    <m/>
    <x v="34"/>
    <n v="100477243"/>
    <x v="0"/>
    <x v="0"/>
    <s v="Direção Financeira"/>
    <s v="ORI"/>
    <x v="0"/>
    <m/>
    <x v="0"/>
    <x v="0"/>
    <x v="0"/>
    <x v="0"/>
    <x v="0"/>
    <x v="0"/>
    <x v="0"/>
    <x v="0"/>
    <x v="0"/>
    <x v="0"/>
    <x v="0"/>
    <s v="Direção Financeira"/>
    <x v="0"/>
    <x v="0"/>
    <x v="0"/>
    <x v="0"/>
    <x v="0"/>
    <x v="0"/>
    <x v="0"/>
    <x v="0"/>
    <x v="0"/>
    <x v="0"/>
    <x v="0"/>
    <x v="0"/>
    <s v="Pagamento a favor da Pensão Gonçalves, destinado a recarga de internet dados no tabletes dos técnicos de terreno, conforme anexo."/>
  </r>
  <r>
    <x v="0"/>
    <n v="0"/>
    <n v="0"/>
    <n v="0"/>
    <n v="5000"/>
    <x v="5865"/>
    <x v="0"/>
    <x v="0"/>
    <x v="0"/>
    <s v="03.16.15"/>
    <x v="0"/>
    <x v="0"/>
    <x v="0"/>
    <s v="Direção Financeira"/>
    <s v="03.16.15"/>
    <s v="Direção Financeira"/>
    <s v="03.16.15"/>
    <x v="31"/>
    <x v="0"/>
    <x v="0"/>
    <x v="1"/>
    <x v="0"/>
    <x v="0"/>
    <x v="0"/>
    <x v="0"/>
    <x v="0"/>
    <s v="2024-01-30"/>
    <x v="0"/>
    <n v="5000"/>
    <x v="0"/>
    <m/>
    <x v="0"/>
    <m/>
    <x v="21"/>
    <n v="100391960"/>
    <x v="0"/>
    <x v="0"/>
    <s v="Direção Financeira"/>
    <s v="ORI"/>
    <x v="0"/>
    <m/>
    <x v="0"/>
    <x v="0"/>
    <x v="0"/>
    <x v="0"/>
    <x v="0"/>
    <x v="0"/>
    <x v="0"/>
    <x v="0"/>
    <x v="0"/>
    <x v="0"/>
    <x v="0"/>
    <s v="Direção Financeira"/>
    <x v="0"/>
    <x v="0"/>
    <x v="0"/>
    <x v="0"/>
    <x v="0"/>
    <x v="0"/>
    <x v="0"/>
    <x v="0"/>
    <x v="0"/>
    <x v="0"/>
    <x v="0"/>
    <x v="0"/>
    <s v="Pagamento a favor da Cabo Verde Telecom, proveniente de recarga móvel, destinados aos serviços da Câmara, conforme anexo."/>
  </r>
  <r>
    <x v="0"/>
    <n v="0"/>
    <n v="0"/>
    <n v="0"/>
    <n v="5000"/>
    <x v="5866"/>
    <x v="0"/>
    <x v="0"/>
    <x v="0"/>
    <s v="01.25.05.12"/>
    <x v="10"/>
    <x v="3"/>
    <x v="3"/>
    <s v="Saúde"/>
    <s v="01.25.05"/>
    <s v="Saúde"/>
    <s v="01.25.05"/>
    <x v="7"/>
    <x v="0"/>
    <x v="4"/>
    <x v="4"/>
    <x v="0"/>
    <x v="1"/>
    <x v="0"/>
    <x v="0"/>
    <x v="3"/>
    <s v="2024-05-21"/>
    <x v="1"/>
    <n v="5000"/>
    <x v="0"/>
    <m/>
    <x v="0"/>
    <m/>
    <x v="655"/>
    <n v="100479648"/>
    <x v="0"/>
    <x v="0"/>
    <s v="Promoção e Inclusão Social"/>
    <s v="ORI"/>
    <x v="0"/>
    <m/>
    <x v="0"/>
    <x v="0"/>
    <x v="0"/>
    <x v="0"/>
    <x v="0"/>
    <x v="0"/>
    <x v="0"/>
    <x v="0"/>
    <x v="0"/>
    <x v="0"/>
    <x v="0"/>
    <s v="Promoção e Inclusão Social"/>
    <x v="0"/>
    <x v="0"/>
    <x v="0"/>
    <x v="0"/>
    <x v="1"/>
    <x v="0"/>
    <x v="0"/>
    <x v="0"/>
    <x v="0"/>
    <x v="0"/>
    <x v="0"/>
    <x v="0"/>
    <s v="Apoio a favor da senhora Eduarda Mendes Gomes, referente a uma assistência social, conforme anexo."/>
  </r>
  <r>
    <x v="1"/>
    <n v="0"/>
    <n v="0"/>
    <n v="0"/>
    <n v="41500"/>
    <x v="5867"/>
    <x v="0"/>
    <x v="0"/>
    <x v="0"/>
    <s v="01.25.02.23"/>
    <x v="12"/>
    <x v="3"/>
    <x v="3"/>
    <s v="desporto"/>
    <s v="01.25.02"/>
    <s v="desporto"/>
    <s v="01.25.02"/>
    <x v="1"/>
    <x v="0"/>
    <x v="0"/>
    <x v="0"/>
    <x v="0"/>
    <x v="1"/>
    <x v="1"/>
    <x v="0"/>
    <x v="4"/>
    <s v="2024-06-11"/>
    <x v="1"/>
    <n v="41500"/>
    <x v="0"/>
    <m/>
    <x v="0"/>
    <m/>
    <x v="225"/>
    <n v="1004791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Asso - Sport-Comércio, referente ao pagamento de 10 bolas de futsal adquiridos no âmbito do torneio futsal em Ribeireta Ponta Verde e Achada Monte, conforme anexo."/>
  </r>
  <r>
    <x v="0"/>
    <n v="0"/>
    <n v="0"/>
    <n v="0"/>
    <n v="25000"/>
    <x v="5868"/>
    <x v="0"/>
    <x v="0"/>
    <x v="0"/>
    <s v="01.25.03.12"/>
    <x v="6"/>
    <x v="3"/>
    <x v="3"/>
    <s v="Emprego e Formação profissional"/>
    <s v="01.25.03"/>
    <s v="Emprego e Formação profissional"/>
    <s v="01.25.03"/>
    <x v="4"/>
    <x v="0"/>
    <x v="2"/>
    <x v="2"/>
    <x v="0"/>
    <x v="1"/>
    <x v="0"/>
    <x v="0"/>
    <x v="10"/>
    <s v="2024-11-11"/>
    <x v="3"/>
    <n v="25000"/>
    <x v="0"/>
    <m/>
    <x v="0"/>
    <m/>
    <x v="656"/>
    <n v="100475820"/>
    <x v="0"/>
    <x v="0"/>
    <s v="Estágios Profissionais e Promoção de Emprego"/>
    <s v="ORI"/>
    <x v="0"/>
    <m/>
    <x v="0"/>
    <x v="0"/>
    <x v="0"/>
    <x v="0"/>
    <x v="0"/>
    <x v="0"/>
    <x v="0"/>
    <x v="0"/>
    <x v="0"/>
    <x v="0"/>
    <x v="0"/>
    <s v="Estágios Profissionais e Promoção de Emprego"/>
    <x v="0"/>
    <x v="0"/>
    <x v="0"/>
    <x v="0"/>
    <x v="1"/>
    <x v="0"/>
    <x v="0"/>
    <x v="0"/>
    <x v="0"/>
    <x v="0"/>
    <x v="0"/>
    <x v="0"/>
    <s v="Apoio social a favor da Sr. Ivanildo  Lázaro Furtado Dos Reis, para promoção de auto emprego, conforme anexo."/>
  </r>
  <r>
    <x v="0"/>
    <n v="0"/>
    <n v="0"/>
    <n v="0"/>
    <n v="89133"/>
    <x v="5869"/>
    <x v="0"/>
    <x v="0"/>
    <x v="0"/>
    <s v="03.16.15"/>
    <x v="0"/>
    <x v="0"/>
    <x v="0"/>
    <s v="Direção Financeira"/>
    <s v="03.16.15"/>
    <s v="Direção Financeira"/>
    <s v="03.16.15"/>
    <x v="75"/>
    <x v="0"/>
    <x v="2"/>
    <x v="16"/>
    <x v="0"/>
    <x v="0"/>
    <x v="0"/>
    <x v="0"/>
    <x v="11"/>
    <s v="2024-12-06"/>
    <x v="3"/>
    <n v="89133"/>
    <x v="0"/>
    <m/>
    <x v="0"/>
    <m/>
    <x v="525"/>
    <n v="100479678"/>
    <x v="0"/>
    <x v="0"/>
    <s v="Direção Financeira"/>
    <s v="ORI"/>
    <x v="0"/>
    <m/>
    <x v="0"/>
    <x v="0"/>
    <x v="0"/>
    <x v="0"/>
    <x v="0"/>
    <x v="0"/>
    <x v="0"/>
    <x v="0"/>
    <x v="0"/>
    <x v="0"/>
    <x v="0"/>
    <s v="Direção Financeira"/>
    <x v="0"/>
    <x v="0"/>
    <x v="0"/>
    <x v="0"/>
    <x v="0"/>
    <x v="0"/>
    <x v="0"/>
    <x v="1"/>
    <x v="0"/>
    <x v="0"/>
    <x v="0"/>
    <x v="0"/>
    <s v="Restituição a favor de Mai-Comercio Geral, referente pagamento da 3ª parte da compra e venda do terreno Lote Nº D1 Quarteirão D situado em Veneza.  "/>
  </r>
  <r>
    <x v="0"/>
    <n v="0"/>
    <n v="0"/>
    <n v="0"/>
    <n v="15556"/>
    <x v="5870"/>
    <x v="0"/>
    <x v="1"/>
    <x v="0"/>
    <s v="03.03.10"/>
    <x v="8"/>
    <x v="0"/>
    <x v="4"/>
    <s v="Receitas Da Câmara"/>
    <s v="03.03.10"/>
    <s v="Receitas Da Câmara"/>
    <s v="03.03.10"/>
    <x v="6"/>
    <x v="0"/>
    <x v="3"/>
    <x v="3"/>
    <x v="0"/>
    <x v="0"/>
    <x v="2"/>
    <x v="0"/>
    <x v="2"/>
    <s v="2024-02-06"/>
    <x v="0"/>
    <n v="15556"/>
    <x v="0"/>
    <m/>
    <x v="0"/>
    <m/>
    <x v="6"/>
    <n v="100474914"/>
    <x v="0"/>
    <x v="0"/>
    <s v="Receitas Da Câmara"/>
    <s v="EXT"/>
    <x v="0"/>
    <s v="RDC"/>
    <x v="0"/>
    <x v="0"/>
    <x v="0"/>
    <x v="0"/>
    <x v="0"/>
    <x v="0"/>
    <x v="0"/>
    <x v="0"/>
    <x v="0"/>
    <x v="0"/>
    <x v="0"/>
    <s v="Receitas Da Câmara"/>
    <x v="0"/>
    <x v="0"/>
    <x v="0"/>
    <x v="0"/>
    <x v="0"/>
    <x v="0"/>
    <x v="0"/>
    <x v="0"/>
    <x v="0"/>
    <x v="0"/>
    <x v="0"/>
    <x v="0"/>
    <s v="Recebimento de ROC 1500000264 RF CMSM, conforme anexo."/>
  </r>
  <r>
    <x v="0"/>
    <n v="0"/>
    <n v="0"/>
    <n v="0"/>
    <n v="6000"/>
    <x v="5871"/>
    <x v="0"/>
    <x v="0"/>
    <x v="0"/>
    <s v="01.25.05.12"/>
    <x v="10"/>
    <x v="3"/>
    <x v="3"/>
    <s v="Saúde"/>
    <s v="01.25.05"/>
    <s v="Saúde"/>
    <s v="01.25.05"/>
    <x v="7"/>
    <x v="0"/>
    <x v="4"/>
    <x v="4"/>
    <x v="0"/>
    <x v="1"/>
    <x v="0"/>
    <x v="0"/>
    <x v="6"/>
    <s v="2024-04-10"/>
    <x v="1"/>
    <n v="6000"/>
    <x v="0"/>
    <m/>
    <x v="0"/>
    <m/>
    <x v="127"/>
    <n v="100399700"/>
    <x v="0"/>
    <x v="0"/>
    <s v="Promoção e Inclusão Social"/>
    <s v="ORI"/>
    <x v="0"/>
    <m/>
    <x v="0"/>
    <x v="0"/>
    <x v="0"/>
    <x v="0"/>
    <x v="0"/>
    <x v="0"/>
    <x v="0"/>
    <x v="0"/>
    <x v="0"/>
    <x v="0"/>
    <x v="0"/>
    <s v="Promoção e Inclusão Social"/>
    <x v="0"/>
    <x v="0"/>
    <x v="0"/>
    <x v="0"/>
    <x v="1"/>
    <x v="0"/>
    <x v="0"/>
    <x v="0"/>
    <x v="0"/>
    <x v="0"/>
    <x v="0"/>
    <x v="0"/>
    <s v="Pagamento subsidio transporte a favor do senhor Vital Gonçalves, para realização de fisioterapia domiciliar para os doentes com necessidade de fisioterapia, no concelho de SM, nos dias 27 e 30 de março, e nos dias 03,07,10,14,17,21,24 e 28 de abril, conforme anexo."/>
  </r>
  <r>
    <x v="0"/>
    <n v="0"/>
    <n v="0"/>
    <n v="0"/>
    <n v="25031"/>
    <x v="5872"/>
    <x v="0"/>
    <x v="0"/>
    <x v="0"/>
    <s v="03.16.01"/>
    <x v="38"/>
    <x v="0"/>
    <x v="0"/>
    <s v="Assembleia Municipal"/>
    <s v="03.16.01"/>
    <s v="Assembleia Municipal"/>
    <s v="03.16.01"/>
    <x v="38"/>
    <x v="0"/>
    <x v="0"/>
    <x v="0"/>
    <x v="0"/>
    <x v="0"/>
    <x v="0"/>
    <x v="0"/>
    <x v="6"/>
    <s v="2024-04-17"/>
    <x v="1"/>
    <n v="25031"/>
    <x v="0"/>
    <m/>
    <x v="0"/>
    <m/>
    <x v="657"/>
    <n v="100386138"/>
    <x v="0"/>
    <x v="0"/>
    <s v="Assembleia Municipal"/>
    <s v="ORI"/>
    <x v="0"/>
    <s v="AM"/>
    <x v="0"/>
    <x v="0"/>
    <x v="0"/>
    <x v="0"/>
    <x v="0"/>
    <x v="0"/>
    <x v="0"/>
    <x v="0"/>
    <x v="0"/>
    <x v="0"/>
    <x v="0"/>
    <s v="Assembleia Municipal"/>
    <x v="0"/>
    <x v="0"/>
    <x v="0"/>
    <x v="0"/>
    <x v="0"/>
    <x v="0"/>
    <x v="0"/>
    <x v="0"/>
    <x v="0"/>
    <x v="0"/>
    <x v="0"/>
    <x v="0"/>
    <s v="Pagamento a favor da Riu Hotel e Resorts, referente ao pagamento a estadia da Senhora Presidente da Assembleia Municipal de São Miguel Leocádia Baptista Gomes Furtado de 08/04-10/04/24, conforme anexo."/>
  </r>
  <r>
    <x v="1"/>
    <n v="0"/>
    <n v="0"/>
    <n v="0"/>
    <n v="120293"/>
    <x v="5873"/>
    <x v="0"/>
    <x v="0"/>
    <x v="0"/>
    <s v="01.27.06.42"/>
    <x v="22"/>
    <x v="1"/>
    <x v="1"/>
    <s v="Requalificação Urbana e habitação"/>
    <s v="01.27.06"/>
    <s v="Requalificação Urbana e habitação"/>
    <s v="01.27.06"/>
    <x v="1"/>
    <x v="0"/>
    <x v="0"/>
    <x v="0"/>
    <x v="0"/>
    <x v="1"/>
    <x v="1"/>
    <x v="0"/>
    <x v="3"/>
    <s v="2024-05-24"/>
    <x v="1"/>
    <n v="120293"/>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e Felisberto Auto, pela aquisição de combustíveis destinados a viatura afeto a obra de construção do campo de relvado sintético d Manguinho, conforme anexo."/>
  </r>
  <r>
    <x v="1"/>
    <n v="0"/>
    <n v="0"/>
    <n v="0"/>
    <n v="447014"/>
    <x v="5874"/>
    <x v="0"/>
    <x v="0"/>
    <x v="0"/>
    <s v="03.16.15"/>
    <x v="0"/>
    <x v="0"/>
    <x v="0"/>
    <s v="Direção Financeira"/>
    <s v="03.16.15"/>
    <s v="Direção Financeira"/>
    <s v="03.16.15"/>
    <x v="32"/>
    <x v="0"/>
    <x v="0"/>
    <x v="0"/>
    <x v="0"/>
    <x v="0"/>
    <x v="1"/>
    <x v="0"/>
    <x v="11"/>
    <s v="2024-12-30"/>
    <x v="3"/>
    <n v="447014"/>
    <x v="0"/>
    <m/>
    <x v="0"/>
    <m/>
    <x v="6"/>
    <n v="100474914"/>
    <x v="0"/>
    <x v="0"/>
    <s v="Direção Financeira"/>
    <s v="ORI"/>
    <x v="0"/>
    <m/>
    <x v="0"/>
    <x v="0"/>
    <x v="0"/>
    <x v="0"/>
    <x v="0"/>
    <x v="0"/>
    <x v="0"/>
    <x v="0"/>
    <x v="0"/>
    <x v="0"/>
    <x v="0"/>
    <s v="Direção Financeira"/>
    <x v="0"/>
    <x v="0"/>
    <x v="0"/>
    <x v="0"/>
    <x v="0"/>
    <x v="0"/>
    <x v="0"/>
    <x v="1"/>
    <x v="0"/>
    <x v="0"/>
    <x v="0"/>
    <x v="0"/>
    <s v="Pagamento amortização de empréstimos, conforme extrato em anexo."/>
  </r>
  <r>
    <x v="0"/>
    <n v="0"/>
    <n v="0"/>
    <n v="0"/>
    <n v="628333"/>
    <x v="5875"/>
    <x v="0"/>
    <x v="0"/>
    <x v="0"/>
    <s v="03.16.15"/>
    <x v="0"/>
    <x v="0"/>
    <x v="0"/>
    <s v="Direção Financeira"/>
    <s v="03.16.15"/>
    <s v="Direção Financeira"/>
    <s v="03.16.15"/>
    <x v="54"/>
    <x v="0"/>
    <x v="0"/>
    <x v="0"/>
    <x v="0"/>
    <x v="0"/>
    <x v="0"/>
    <x v="0"/>
    <x v="11"/>
    <s v="2024-12-30"/>
    <x v="3"/>
    <n v="628333"/>
    <x v="0"/>
    <m/>
    <x v="0"/>
    <m/>
    <x v="6"/>
    <n v="100474914"/>
    <x v="0"/>
    <x v="0"/>
    <s v="Direção Financeira"/>
    <s v="ORI"/>
    <x v="0"/>
    <m/>
    <x v="0"/>
    <x v="0"/>
    <x v="0"/>
    <x v="0"/>
    <x v="0"/>
    <x v="0"/>
    <x v="0"/>
    <x v="0"/>
    <x v="0"/>
    <x v="0"/>
    <x v="0"/>
    <s v="Direção Financeira"/>
    <x v="0"/>
    <x v="0"/>
    <x v="0"/>
    <x v="0"/>
    <x v="0"/>
    <x v="0"/>
    <x v="0"/>
    <x v="1"/>
    <x v="0"/>
    <x v="0"/>
    <x v="0"/>
    <x v="0"/>
    <s v="Pagamento de juros de empréstimos obtidos."/>
  </r>
  <r>
    <x v="1"/>
    <n v="0"/>
    <n v="0"/>
    <n v="0"/>
    <n v="100296"/>
    <x v="5876"/>
    <x v="0"/>
    <x v="0"/>
    <x v="0"/>
    <s v="03.16.15"/>
    <x v="0"/>
    <x v="0"/>
    <x v="0"/>
    <s v="Direção Financeira"/>
    <s v="03.16.15"/>
    <s v="Direção Financeira"/>
    <s v="03.16.15"/>
    <x v="55"/>
    <x v="0"/>
    <x v="0"/>
    <x v="0"/>
    <x v="0"/>
    <x v="0"/>
    <x v="1"/>
    <x v="0"/>
    <x v="6"/>
    <s v="2024-04-04"/>
    <x v="1"/>
    <n v="100296"/>
    <x v="0"/>
    <m/>
    <x v="0"/>
    <m/>
    <x v="6"/>
    <n v="100474914"/>
    <x v="0"/>
    <x v="0"/>
    <s v="Direção Financeira"/>
    <s v="ORI"/>
    <x v="0"/>
    <m/>
    <x v="0"/>
    <x v="0"/>
    <x v="0"/>
    <x v="0"/>
    <x v="0"/>
    <x v="0"/>
    <x v="0"/>
    <x v="0"/>
    <x v="0"/>
    <x v="0"/>
    <x v="0"/>
    <s v="Direção Financeira"/>
    <x v="0"/>
    <x v="0"/>
    <x v="0"/>
    <x v="0"/>
    <x v="0"/>
    <x v="0"/>
    <x v="0"/>
    <x v="1"/>
    <x v="0"/>
    <x v="0"/>
    <x v="0"/>
    <x v="0"/>
    <s v="Pagamento da divida com CV Telecom conforme anexo."/>
  </r>
  <r>
    <x v="0"/>
    <n v="0"/>
    <n v="0"/>
    <n v="0"/>
    <n v="5000"/>
    <x v="5877"/>
    <x v="0"/>
    <x v="1"/>
    <x v="0"/>
    <s v="03.03.10"/>
    <x v="8"/>
    <x v="0"/>
    <x v="4"/>
    <s v="Receitas Da Câmara"/>
    <s v="03.03.10"/>
    <s v="Receitas Da Câmara"/>
    <s v="03.03.10"/>
    <x v="57"/>
    <x v="0"/>
    <x v="3"/>
    <x v="12"/>
    <x v="0"/>
    <x v="0"/>
    <x v="2"/>
    <x v="0"/>
    <x v="6"/>
    <s v="2024-04-21"/>
    <x v="1"/>
    <n v="5000"/>
    <x v="0"/>
    <m/>
    <x v="0"/>
    <m/>
    <x v="6"/>
    <n v="100474914"/>
    <x v="0"/>
    <x v="0"/>
    <s v="Receitas Da Câmara"/>
    <s v="EXT"/>
    <x v="0"/>
    <s v="RDC"/>
    <x v="0"/>
    <x v="0"/>
    <x v="0"/>
    <x v="0"/>
    <x v="0"/>
    <x v="0"/>
    <x v="0"/>
    <x v="0"/>
    <x v="0"/>
    <x v="0"/>
    <x v="0"/>
    <s v="Receitas Da Câmara"/>
    <x v="0"/>
    <x v="0"/>
    <x v="0"/>
    <x v="0"/>
    <x v="0"/>
    <x v="0"/>
    <x v="0"/>
    <x v="0"/>
    <x v="0"/>
    <x v="0"/>
    <x v="0"/>
    <x v="0"/>
    <s v="Reposição do salario Amelia Soares Gomes Almeida, conforme anexo."/>
  </r>
  <r>
    <x v="0"/>
    <n v="0"/>
    <n v="0"/>
    <n v="0"/>
    <n v="53700"/>
    <x v="5878"/>
    <x v="0"/>
    <x v="0"/>
    <x v="0"/>
    <s v="01.27.04.03"/>
    <x v="4"/>
    <x v="1"/>
    <x v="1"/>
    <s v="Infra-Estruturas e Transportes"/>
    <s v="01.27.04"/>
    <s v="Infra-Estruturas e Transportes"/>
    <s v="01.27.04"/>
    <x v="4"/>
    <x v="0"/>
    <x v="2"/>
    <x v="2"/>
    <x v="0"/>
    <x v="1"/>
    <x v="0"/>
    <x v="0"/>
    <x v="10"/>
    <s v="2024-11-11"/>
    <x v="3"/>
    <n v="53700"/>
    <x v="0"/>
    <m/>
    <x v="0"/>
    <m/>
    <x v="27"/>
    <n v="100479096"/>
    <x v="0"/>
    <x v="0"/>
    <s v="Plano de emergencia da epoca de chuvas"/>
    <s v="ORI"/>
    <x v="0"/>
    <m/>
    <x v="0"/>
    <x v="0"/>
    <x v="0"/>
    <x v="0"/>
    <x v="0"/>
    <x v="0"/>
    <x v="0"/>
    <x v="0"/>
    <x v="0"/>
    <x v="0"/>
    <x v="0"/>
    <s v="Plano de emergencia da epoca de chuvas"/>
    <x v="0"/>
    <x v="0"/>
    <x v="0"/>
    <x v="0"/>
    <x v="1"/>
    <x v="0"/>
    <x v="0"/>
    <x v="0"/>
    <x v="0"/>
    <x v="0"/>
    <x v="0"/>
    <x v="0"/>
    <s v="Pagamento a favor de Preco Piquinoti, para a aquisição de 1 bomba de travão da Maquina Retroescavadora CAT 424D afeto as obras da CMSM, conforme anexo. "/>
  </r>
  <r>
    <x v="0"/>
    <n v="0"/>
    <n v="0"/>
    <n v="0"/>
    <n v="48820"/>
    <x v="5879"/>
    <x v="0"/>
    <x v="1"/>
    <x v="0"/>
    <s v="80.02.01"/>
    <x v="2"/>
    <x v="2"/>
    <x v="2"/>
    <s v="Retenções Iur"/>
    <s v="80.02.01"/>
    <s v="Retenções Iur"/>
    <s v="80.02.01"/>
    <x v="2"/>
    <x v="0"/>
    <x v="1"/>
    <x v="0"/>
    <x v="1"/>
    <x v="2"/>
    <x v="2"/>
    <x v="0"/>
    <x v="8"/>
    <s v="2024-10-25"/>
    <x v="3"/>
    <n v="48820"/>
    <x v="0"/>
    <m/>
    <x v="0"/>
    <m/>
    <x v="2"/>
    <n v="100474696"/>
    <x v="0"/>
    <x v="0"/>
    <s v="Retenções Iur"/>
    <s v="ORI"/>
    <x v="0"/>
    <s v="RIUR"/>
    <x v="0"/>
    <x v="0"/>
    <x v="0"/>
    <x v="0"/>
    <x v="0"/>
    <x v="0"/>
    <x v="0"/>
    <x v="0"/>
    <x v="0"/>
    <x v="0"/>
    <x v="0"/>
    <s v="Retenções Iur"/>
    <x v="0"/>
    <x v="0"/>
    <x v="0"/>
    <x v="0"/>
    <x v="2"/>
    <x v="0"/>
    <x v="0"/>
    <x v="0"/>
    <x v="0"/>
    <x v="1"/>
    <x v="0"/>
    <x v="0"/>
    <s v="RETENCAO OT"/>
  </r>
  <r>
    <x v="1"/>
    <n v="0"/>
    <n v="0"/>
    <n v="0"/>
    <n v="299779"/>
    <x v="5880"/>
    <x v="0"/>
    <x v="0"/>
    <x v="0"/>
    <s v="01.27.06.80"/>
    <x v="1"/>
    <x v="1"/>
    <x v="1"/>
    <s v="Requalificação Urbana e habitação"/>
    <s v="01.27.06"/>
    <s v="Requalificação Urbana e habitação"/>
    <s v="01.27.06"/>
    <x v="1"/>
    <x v="0"/>
    <x v="0"/>
    <x v="0"/>
    <x v="0"/>
    <x v="1"/>
    <x v="1"/>
    <x v="0"/>
    <x v="0"/>
    <s v="2024-01-05"/>
    <x v="0"/>
    <n v="299779"/>
    <x v="0"/>
    <m/>
    <x v="0"/>
    <m/>
    <x v="365"/>
    <n v="100394868"/>
    <x v="0"/>
    <x v="0"/>
    <s v="Requalificação Urbana de Veneza"/>
    <s v="ORI"/>
    <x v="0"/>
    <m/>
    <x v="0"/>
    <x v="0"/>
    <x v="0"/>
    <x v="0"/>
    <x v="0"/>
    <x v="0"/>
    <x v="0"/>
    <x v="0"/>
    <x v="0"/>
    <x v="0"/>
    <x v="0"/>
    <s v="Requalificação Urbana de Veneza"/>
    <x v="0"/>
    <x v="0"/>
    <x v="0"/>
    <x v="0"/>
    <x v="1"/>
    <x v="0"/>
    <x v="0"/>
    <x v="0"/>
    <x v="0"/>
    <x v="0"/>
    <x v="0"/>
    <x v="0"/>
    <s v="Pagamento a favor de Sita- Sociedade Industrial de Tintas- Sarl, para a aquisição de 34 balde de tinta cinaqua 15L para pinturas no âmbito da regeneração Urbana melhoramento das fachadas residenciais na Cidade, conforme anexo."/>
  </r>
  <r>
    <x v="0"/>
    <n v="0"/>
    <n v="0"/>
    <n v="0"/>
    <n v="2000"/>
    <x v="5881"/>
    <x v="0"/>
    <x v="0"/>
    <x v="0"/>
    <s v="03.16.15"/>
    <x v="0"/>
    <x v="0"/>
    <x v="0"/>
    <s v="Direção Financeira"/>
    <s v="03.16.15"/>
    <s v="Direção Financeira"/>
    <s v="03.16.15"/>
    <x v="43"/>
    <x v="0"/>
    <x v="0"/>
    <x v="1"/>
    <x v="0"/>
    <x v="0"/>
    <x v="0"/>
    <x v="0"/>
    <x v="6"/>
    <s v="2024-04-19"/>
    <x v="1"/>
    <n v="2000"/>
    <x v="0"/>
    <m/>
    <x v="0"/>
    <m/>
    <x v="658"/>
    <n v="100479568"/>
    <x v="0"/>
    <x v="0"/>
    <s v="Direção Financeira"/>
    <s v="ORI"/>
    <x v="0"/>
    <m/>
    <x v="0"/>
    <x v="0"/>
    <x v="0"/>
    <x v="0"/>
    <x v="0"/>
    <x v="0"/>
    <x v="0"/>
    <x v="0"/>
    <x v="0"/>
    <x v="0"/>
    <x v="0"/>
    <s v="Direção Financeira"/>
    <x v="0"/>
    <x v="0"/>
    <x v="0"/>
    <x v="0"/>
    <x v="0"/>
    <x v="0"/>
    <x v="0"/>
    <x v="0"/>
    <x v="0"/>
    <x v="0"/>
    <x v="0"/>
    <x v="0"/>
    <s v="Pagamento a favor do fiscal carolino Miranda, pelo serviços prestados em colaboração com a equipa da fiscalização, conforme anexo."/>
  </r>
  <r>
    <x v="0"/>
    <n v="0"/>
    <n v="0"/>
    <n v="0"/>
    <n v="3500"/>
    <x v="5882"/>
    <x v="0"/>
    <x v="0"/>
    <x v="0"/>
    <s v="03.16.15"/>
    <x v="0"/>
    <x v="0"/>
    <x v="0"/>
    <s v="Direção Financeira"/>
    <s v="03.16.15"/>
    <s v="Direção Financeira"/>
    <s v="03.16.15"/>
    <x v="41"/>
    <x v="0"/>
    <x v="0"/>
    <x v="1"/>
    <x v="0"/>
    <x v="0"/>
    <x v="0"/>
    <x v="0"/>
    <x v="6"/>
    <s v="2024-04-29"/>
    <x v="1"/>
    <n v="3500"/>
    <x v="0"/>
    <m/>
    <x v="0"/>
    <m/>
    <x v="444"/>
    <n v="100478803"/>
    <x v="0"/>
    <x v="0"/>
    <s v="Direção Financeira"/>
    <s v="ORI"/>
    <x v="0"/>
    <m/>
    <x v="0"/>
    <x v="0"/>
    <x v="0"/>
    <x v="0"/>
    <x v="0"/>
    <x v="0"/>
    <x v="0"/>
    <x v="0"/>
    <x v="0"/>
    <x v="0"/>
    <x v="0"/>
    <s v="Direção Financeira"/>
    <x v="0"/>
    <x v="0"/>
    <x v="0"/>
    <x v="0"/>
    <x v="0"/>
    <x v="0"/>
    <x v="0"/>
    <x v="0"/>
    <x v="0"/>
    <x v="0"/>
    <x v="0"/>
    <x v="0"/>
    <s v="Pagamento referente a aquisição de serviço de conserto de luz de stop-ré e farolinho da viatura ST-94-OL, afeto ao serviço da CMSM, conforme anexo."/>
  </r>
  <r>
    <x v="0"/>
    <n v="0"/>
    <n v="0"/>
    <n v="0"/>
    <n v="44572"/>
    <x v="5883"/>
    <x v="0"/>
    <x v="0"/>
    <x v="0"/>
    <s v="03.16.15"/>
    <x v="0"/>
    <x v="0"/>
    <x v="0"/>
    <s v="Direção Financeira"/>
    <s v="03.16.15"/>
    <s v="Direção Financeira"/>
    <s v="03.16.15"/>
    <x v="3"/>
    <x v="0"/>
    <x v="0"/>
    <x v="1"/>
    <x v="0"/>
    <x v="0"/>
    <x v="0"/>
    <x v="0"/>
    <x v="3"/>
    <s v="2024-05-03"/>
    <x v="1"/>
    <n v="44572"/>
    <x v="0"/>
    <m/>
    <x v="0"/>
    <m/>
    <x v="156"/>
    <n v="100479531"/>
    <x v="0"/>
    <x v="0"/>
    <s v="Direção Financeira"/>
    <s v="ORI"/>
    <x v="0"/>
    <m/>
    <x v="0"/>
    <x v="0"/>
    <x v="0"/>
    <x v="0"/>
    <x v="0"/>
    <x v="0"/>
    <x v="0"/>
    <x v="0"/>
    <x v="0"/>
    <x v="0"/>
    <x v="0"/>
    <s v="Direção Financeira"/>
    <x v="0"/>
    <x v="0"/>
    <x v="0"/>
    <x v="0"/>
    <x v="0"/>
    <x v="0"/>
    <x v="0"/>
    <x v="0"/>
    <x v="0"/>
    <x v="0"/>
    <x v="0"/>
    <x v="0"/>
    <s v="Pagamento referente a taxa de alteração de bilhete de viagem internacional, a favor da senhora Anila Rodrigues, por motivos profissional, conforme anexo."/>
  </r>
  <r>
    <x v="0"/>
    <n v="0"/>
    <n v="0"/>
    <n v="0"/>
    <n v="26450"/>
    <x v="5884"/>
    <x v="0"/>
    <x v="0"/>
    <x v="0"/>
    <s v="03.16.15"/>
    <x v="0"/>
    <x v="0"/>
    <x v="0"/>
    <s v="Direção Financeira"/>
    <s v="03.16.15"/>
    <s v="Direção Financeira"/>
    <s v="03.16.15"/>
    <x v="41"/>
    <x v="0"/>
    <x v="0"/>
    <x v="1"/>
    <x v="0"/>
    <x v="0"/>
    <x v="0"/>
    <x v="0"/>
    <x v="3"/>
    <s v="2024-05-06"/>
    <x v="1"/>
    <n v="26450"/>
    <x v="0"/>
    <m/>
    <x v="0"/>
    <m/>
    <x v="22"/>
    <n v="100478657"/>
    <x v="0"/>
    <x v="0"/>
    <s v="Direção Financeira"/>
    <s v="ORI"/>
    <x v="0"/>
    <m/>
    <x v="0"/>
    <x v="0"/>
    <x v="0"/>
    <x v="0"/>
    <x v="0"/>
    <x v="0"/>
    <x v="0"/>
    <x v="0"/>
    <x v="0"/>
    <x v="0"/>
    <x v="0"/>
    <s v="Direção Financeira"/>
    <x v="0"/>
    <x v="0"/>
    <x v="0"/>
    <x v="0"/>
    <x v="0"/>
    <x v="0"/>
    <x v="0"/>
    <x v="0"/>
    <x v="0"/>
    <x v="0"/>
    <x v="0"/>
    <x v="0"/>
    <s v="Pagamento a favor da Translux Comércio e serviços, pelo serviço de conservação e reparação da viatura, conforme anexo."/>
  </r>
  <r>
    <x v="0"/>
    <n v="0"/>
    <n v="0"/>
    <n v="0"/>
    <n v="20961"/>
    <x v="5885"/>
    <x v="0"/>
    <x v="0"/>
    <x v="0"/>
    <s v="03.16.15"/>
    <x v="0"/>
    <x v="0"/>
    <x v="0"/>
    <s v="Direção Financeira"/>
    <s v="03.16.15"/>
    <s v="Direção Financeira"/>
    <s v="03.16.15"/>
    <x v="53"/>
    <x v="0"/>
    <x v="0"/>
    <x v="0"/>
    <x v="0"/>
    <x v="0"/>
    <x v="0"/>
    <x v="0"/>
    <x v="3"/>
    <s v="2024-05-06"/>
    <x v="1"/>
    <n v="20961"/>
    <x v="0"/>
    <m/>
    <x v="0"/>
    <m/>
    <x v="659"/>
    <n v="100479552"/>
    <x v="0"/>
    <x v="0"/>
    <s v="Direção Financeira"/>
    <s v="ORI"/>
    <x v="0"/>
    <m/>
    <x v="0"/>
    <x v="0"/>
    <x v="0"/>
    <x v="0"/>
    <x v="0"/>
    <x v="0"/>
    <x v="0"/>
    <x v="0"/>
    <x v="0"/>
    <x v="0"/>
    <x v="0"/>
    <s v="Direção Financeira"/>
    <x v="0"/>
    <x v="0"/>
    <x v="0"/>
    <x v="0"/>
    <x v="0"/>
    <x v="0"/>
    <x v="0"/>
    <x v="0"/>
    <x v="0"/>
    <x v="0"/>
    <x v="0"/>
    <x v="0"/>
    <s v="Pagamento a favor da Sra. Madalena Morreno Perreira, pela aquisição de 2 computador portátil para os serviços da CMSM, conforme anexo."/>
  </r>
  <r>
    <x v="0"/>
    <n v="0"/>
    <n v="0"/>
    <n v="0"/>
    <n v="2500"/>
    <x v="5886"/>
    <x v="0"/>
    <x v="0"/>
    <x v="0"/>
    <s v="01.25.05.09"/>
    <x v="26"/>
    <x v="3"/>
    <x v="3"/>
    <s v="Saúde"/>
    <s v="01.25.05"/>
    <s v="Saúde"/>
    <s v="01.25.05"/>
    <x v="7"/>
    <x v="0"/>
    <x v="4"/>
    <x v="4"/>
    <x v="0"/>
    <x v="1"/>
    <x v="0"/>
    <x v="0"/>
    <x v="3"/>
    <s v="2024-05-30"/>
    <x v="1"/>
    <n v="2500"/>
    <x v="0"/>
    <m/>
    <x v="0"/>
    <m/>
    <x v="660"/>
    <n v="100343249"/>
    <x v="0"/>
    <x v="0"/>
    <s v="Apoio a Consultas de Especialidade e Medicamentos"/>
    <s v="ORI"/>
    <x v="0"/>
    <s v="ACE"/>
    <x v="0"/>
    <x v="0"/>
    <x v="0"/>
    <x v="0"/>
    <x v="0"/>
    <x v="0"/>
    <x v="0"/>
    <x v="0"/>
    <x v="0"/>
    <x v="0"/>
    <x v="0"/>
    <s v="Apoio a Consultas de Especialidade e Medicamentos"/>
    <x v="0"/>
    <x v="0"/>
    <x v="0"/>
    <x v="0"/>
    <x v="1"/>
    <x v="0"/>
    <x v="0"/>
    <x v="0"/>
    <x v="0"/>
    <x v="0"/>
    <x v="0"/>
    <x v="0"/>
    <s v="Apoio a favor da senhora Silvina Oliveira, para realização de ecografia do filho Rubem Andrade, conforme anexo. "/>
  </r>
  <r>
    <x v="0"/>
    <n v="0"/>
    <n v="0"/>
    <n v="0"/>
    <n v="1656"/>
    <x v="5887"/>
    <x v="0"/>
    <x v="0"/>
    <x v="0"/>
    <s v="03.16.15"/>
    <x v="0"/>
    <x v="0"/>
    <x v="0"/>
    <s v="Direção Financeira"/>
    <s v="03.16.15"/>
    <s v="Direção Financeira"/>
    <s v="03.16.15"/>
    <x v="58"/>
    <x v="0"/>
    <x v="0"/>
    <x v="1"/>
    <x v="0"/>
    <x v="0"/>
    <x v="0"/>
    <x v="0"/>
    <x v="9"/>
    <s v="2024-07-03"/>
    <x v="2"/>
    <n v="1656"/>
    <x v="0"/>
    <m/>
    <x v="0"/>
    <m/>
    <x v="89"/>
    <n v="100391565"/>
    <x v="0"/>
    <x v="0"/>
    <s v="Direção Financeira"/>
    <s v="ORI"/>
    <x v="0"/>
    <m/>
    <x v="0"/>
    <x v="0"/>
    <x v="0"/>
    <x v="0"/>
    <x v="0"/>
    <x v="0"/>
    <x v="0"/>
    <x v="0"/>
    <x v="0"/>
    <x v="0"/>
    <x v="0"/>
    <s v="Direção Financeira"/>
    <x v="0"/>
    <x v="0"/>
    <x v="0"/>
    <x v="0"/>
    <x v="0"/>
    <x v="0"/>
    <x v="0"/>
    <x v="0"/>
    <x v="0"/>
    <x v="0"/>
    <x v="0"/>
    <x v="0"/>
    <s v="Pagamento referente a publicação B.O, IIª SÉRIE, Comunicado de regresso, 02/2024 Odmisa Santos, conforme fatura em anexo."/>
  </r>
  <r>
    <x v="0"/>
    <n v="0"/>
    <n v="0"/>
    <n v="0"/>
    <n v="3000"/>
    <x v="5888"/>
    <x v="0"/>
    <x v="0"/>
    <x v="0"/>
    <s v="03.16.15"/>
    <x v="0"/>
    <x v="0"/>
    <x v="0"/>
    <s v="Direção Financeira"/>
    <s v="03.16.15"/>
    <s v="Direção Financeira"/>
    <s v="03.16.15"/>
    <x v="52"/>
    <x v="0"/>
    <x v="0"/>
    <x v="0"/>
    <x v="0"/>
    <x v="0"/>
    <x v="0"/>
    <x v="0"/>
    <x v="11"/>
    <s v="2024-12-27"/>
    <x v="3"/>
    <n v="3000"/>
    <x v="0"/>
    <m/>
    <x v="0"/>
    <m/>
    <x v="89"/>
    <n v="100391565"/>
    <x v="0"/>
    <x v="0"/>
    <s v="Direção Financeira"/>
    <s v="ORI"/>
    <x v="0"/>
    <m/>
    <x v="0"/>
    <x v="0"/>
    <x v="0"/>
    <x v="0"/>
    <x v="0"/>
    <x v="0"/>
    <x v="0"/>
    <x v="0"/>
    <x v="0"/>
    <x v="0"/>
    <x v="0"/>
    <s v="Direção Financeira"/>
    <x v="0"/>
    <x v="0"/>
    <x v="0"/>
    <x v="0"/>
    <x v="0"/>
    <x v="0"/>
    <x v="0"/>
    <x v="0"/>
    <x v="0"/>
    <x v="0"/>
    <x v="0"/>
    <x v="0"/>
    <s v="Pagamento a favor de IMPRENSA NACIONAL DE CABO VERDE, pela a aquisição de 20 caderneta modelo 19 para os serviços de cobrança de parque da CMSM, confrome anexo."/>
  </r>
  <r>
    <x v="0"/>
    <n v="0"/>
    <n v="0"/>
    <n v="0"/>
    <n v="4500"/>
    <x v="5889"/>
    <x v="0"/>
    <x v="1"/>
    <x v="0"/>
    <s v="80.02.01"/>
    <x v="2"/>
    <x v="2"/>
    <x v="2"/>
    <s v="Retenções Iur"/>
    <s v="80.02.01"/>
    <s v="Retenções Iur"/>
    <s v="80.02.01"/>
    <x v="2"/>
    <x v="0"/>
    <x v="1"/>
    <x v="0"/>
    <x v="1"/>
    <x v="2"/>
    <x v="2"/>
    <x v="0"/>
    <x v="2"/>
    <s v="2024-02-28"/>
    <x v="0"/>
    <n v="4500"/>
    <x v="0"/>
    <m/>
    <x v="0"/>
    <m/>
    <x v="2"/>
    <n v="100474696"/>
    <x v="0"/>
    <x v="0"/>
    <s v="Retenções Iur"/>
    <s v="ORI"/>
    <x v="0"/>
    <s v="RIUR"/>
    <x v="0"/>
    <x v="0"/>
    <x v="0"/>
    <x v="0"/>
    <x v="0"/>
    <x v="0"/>
    <x v="0"/>
    <x v="0"/>
    <x v="0"/>
    <x v="0"/>
    <x v="0"/>
    <s v="Retenções Iur"/>
    <x v="0"/>
    <x v="0"/>
    <x v="0"/>
    <x v="0"/>
    <x v="2"/>
    <x v="0"/>
    <x v="0"/>
    <x v="0"/>
    <x v="0"/>
    <x v="1"/>
    <x v="0"/>
    <x v="0"/>
    <s v="RETENCAO OT"/>
  </r>
  <r>
    <x v="0"/>
    <n v="0"/>
    <n v="0"/>
    <n v="0"/>
    <n v="22632"/>
    <x v="5890"/>
    <x v="0"/>
    <x v="0"/>
    <x v="0"/>
    <s v="03.16.25"/>
    <x v="23"/>
    <x v="0"/>
    <x v="0"/>
    <s v="Direção dos  Recursos Humanos"/>
    <s v="03.16.25"/>
    <s v="Direção dos  Recursos Humanos"/>
    <s v="03.16.25"/>
    <x v="44"/>
    <x v="0"/>
    <x v="0"/>
    <x v="0"/>
    <x v="0"/>
    <x v="0"/>
    <x v="0"/>
    <x v="0"/>
    <x v="3"/>
    <s v="2024-05-02"/>
    <x v="1"/>
    <n v="22632"/>
    <x v="0"/>
    <m/>
    <x v="0"/>
    <m/>
    <x v="305"/>
    <n v="100404863"/>
    <x v="0"/>
    <x v="0"/>
    <s v="Direção dos  Recursos Humanos"/>
    <s v="ORI"/>
    <x v="0"/>
    <m/>
    <x v="0"/>
    <x v="0"/>
    <x v="0"/>
    <x v="0"/>
    <x v="0"/>
    <x v="0"/>
    <x v="0"/>
    <x v="0"/>
    <x v="0"/>
    <x v="0"/>
    <x v="0"/>
    <s v="Direção dos  Recursos Humanos"/>
    <x v="0"/>
    <x v="0"/>
    <x v="0"/>
    <x v="0"/>
    <x v="0"/>
    <x v="0"/>
    <x v="0"/>
    <x v="0"/>
    <x v="0"/>
    <x v="0"/>
    <x v="0"/>
    <x v="0"/>
    <s v="Liquidação proveniente pagamento de ultima tranche de retroativo implementação de PCCS janeiro de 2012 a outubro de 2014, conforme anexo."/>
  </r>
  <r>
    <x v="0"/>
    <n v="0"/>
    <n v="0"/>
    <n v="0"/>
    <n v="2700"/>
    <x v="5891"/>
    <x v="0"/>
    <x v="1"/>
    <x v="0"/>
    <s v="80.02.01"/>
    <x v="2"/>
    <x v="2"/>
    <x v="2"/>
    <s v="Retenções Iur"/>
    <s v="80.02.01"/>
    <s v="Retenções Iur"/>
    <s v="80.02.01"/>
    <x v="2"/>
    <x v="0"/>
    <x v="1"/>
    <x v="0"/>
    <x v="1"/>
    <x v="2"/>
    <x v="2"/>
    <x v="0"/>
    <x v="3"/>
    <s v="2024-05-24"/>
    <x v="1"/>
    <n v="2700"/>
    <x v="0"/>
    <m/>
    <x v="0"/>
    <m/>
    <x v="2"/>
    <n v="100474696"/>
    <x v="0"/>
    <x v="0"/>
    <s v="Retenções Iur"/>
    <s v="ORI"/>
    <x v="0"/>
    <s v="RIUR"/>
    <x v="0"/>
    <x v="0"/>
    <x v="0"/>
    <x v="0"/>
    <x v="0"/>
    <x v="0"/>
    <x v="0"/>
    <x v="0"/>
    <x v="0"/>
    <x v="0"/>
    <x v="0"/>
    <s v="Retenções Iur"/>
    <x v="0"/>
    <x v="0"/>
    <x v="0"/>
    <x v="0"/>
    <x v="2"/>
    <x v="0"/>
    <x v="0"/>
    <x v="0"/>
    <x v="0"/>
    <x v="1"/>
    <x v="0"/>
    <x v="0"/>
    <s v="RETENCAO OT"/>
  </r>
  <r>
    <x v="0"/>
    <n v="0"/>
    <n v="0"/>
    <n v="0"/>
    <n v="4000"/>
    <x v="5892"/>
    <x v="0"/>
    <x v="0"/>
    <x v="0"/>
    <s v="03.16.15"/>
    <x v="0"/>
    <x v="0"/>
    <x v="0"/>
    <s v="Direção Financeira"/>
    <s v="03.16.15"/>
    <s v="Direção Financeira"/>
    <s v="03.16.15"/>
    <x v="39"/>
    <x v="0"/>
    <x v="0"/>
    <x v="1"/>
    <x v="1"/>
    <x v="0"/>
    <x v="0"/>
    <x v="0"/>
    <x v="8"/>
    <s v="2024-10-17"/>
    <x v="3"/>
    <n v="4000"/>
    <x v="0"/>
    <m/>
    <x v="0"/>
    <m/>
    <x v="47"/>
    <n v="100479698"/>
    <x v="0"/>
    <x v="0"/>
    <s v="Direção Financeira"/>
    <s v="ORI"/>
    <x v="0"/>
    <m/>
    <x v="0"/>
    <x v="0"/>
    <x v="0"/>
    <x v="0"/>
    <x v="0"/>
    <x v="0"/>
    <x v="0"/>
    <x v="0"/>
    <x v="0"/>
    <x v="0"/>
    <x v="0"/>
    <s v="Direção Financeira"/>
    <x v="0"/>
    <x v="0"/>
    <x v="0"/>
    <x v="0"/>
    <x v="0"/>
    <x v="0"/>
    <x v="0"/>
    <x v="0"/>
    <x v="0"/>
    <x v="0"/>
    <x v="0"/>
    <x v="0"/>
    <s v="Pagamento a favor d a EDECV, referente o carregamento de energia no elétrica, no jardim infantil de Porto, conforme anexo."/>
  </r>
  <r>
    <x v="0"/>
    <n v="0"/>
    <n v="0"/>
    <n v="0"/>
    <n v="2400"/>
    <x v="5893"/>
    <x v="0"/>
    <x v="1"/>
    <x v="0"/>
    <s v="80.02.01"/>
    <x v="2"/>
    <x v="2"/>
    <x v="2"/>
    <s v="Retenções Iur"/>
    <s v="80.02.01"/>
    <s v="Retenções Iur"/>
    <s v="80.02.01"/>
    <x v="2"/>
    <x v="0"/>
    <x v="1"/>
    <x v="0"/>
    <x v="1"/>
    <x v="2"/>
    <x v="2"/>
    <x v="0"/>
    <x v="11"/>
    <s v="2024-12-04"/>
    <x v="3"/>
    <n v="2400"/>
    <x v="0"/>
    <m/>
    <x v="0"/>
    <m/>
    <x v="2"/>
    <n v="100474696"/>
    <x v="0"/>
    <x v="0"/>
    <s v="Retenções Iur"/>
    <s v="ORI"/>
    <x v="0"/>
    <s v="RIUR"/>
    <x v="0"/>
    <x v="0"/>
    <x v="0"/>
    <x v="0"/>
    <x v="0"/>
    <x v="0"/>
    <x v="0"/>
    <x v="0"/>
    <x v="0"/>
    <x v="0"/>
    <x v="0"/>
    <s v="Retenções Iur"/>
    <x v="0"/>
    <x v="0"/>
    <x v="0"/>
    <x v="0"/>
    <x v="2"/>
    <x v="0"/>
    <x v="0"/>
    <x v="0"/>
    <x v="0"/>
    <x v="1"/>
    <x v="0"/>
    <x v="0"/>
    <s v="RETENCAO OT"/>
  </r>
  <r>
    <x v="0"/>
    <n v="0"/>
    <n v="0"/>
    <n v="0"/>
    <n v="1800"/>
    <x v="5894"/>
    <x v="0"/>
    <x v="1"/>
    <x v="0"/>
    <s v="80.02.01"/>
    <x v="2"/>
    <x v="2"/>
    <x v="2"/>
    <s v="Retenções Iur"/>
    <s v="80.02.01"/>
    <s v="Retenções Iur"/>
    <s v="80.02.01"/>
    <x v="2"/>
    <x v="0"/>
    <x v="1"/>
    <x v="0"/>
    <x v="1"/>
    <x v="2"/>
    <x v="2"/>
    <x v="0"/>
    <x v="10"/>
    <s v="2024-11-06"/>
    <x v="3"/>
    <n v="1800"/>
    <x v="0"/>
    <m/>
    <x v="0"/>
    <m/>
    <x v="2"/>
    <n v="100474696"/>
    <x v="0"/>
    <x v="0"/>
    <s v="Retenções Iur"/>
    <s v="ORI"/>
    <x v="0"/>
    <s v="RIUR"/>
    <x v="0"/>
    <x v="0"/>
    <x v="0"/>
    <x v="0"/>
    <x v="0"/>
    <x v="0"/>
    <x v="0"/>
    <x v="0"/>
    <x v="0"/>
    <x v="0"/>
    <x v="0"/>
    <s v="Retenções Iur"/>
    <x v="0"/>
    <x v="0"/>
    <x v="0"/>
    <x v="0"/>
    <x v="2"/>
    <x v="0"/>
    <x v="0"/>
    <x v="0"/>
    <x v="0"/>
    <x v="1"/>
    <x v="0"/>
    <x v="0"/>
    <s v="RETENCAO OT"/>
  </r>
  <r>
    <x v="0"/>
    <n v="0"/>
    <n v="0"/>
    <n v="0"/>
    <n v="10925090"/>
    <x v="5895"/>
    <x v="0"/>
    <x v="1"/>
    <x v="0"/>
    <s v="03.03.10"/>
    <x v="8"/>
    <x v="0"/>
    <x v="4"/>
    <s v="Receitas Da Câmara"/>
    <s v="03.03.10"/>
    <s v="Receitas Da Câmara"/>
    <s v="03.03.10"/>
    <x v="45"/>
    <x v="0"/>
    <x v="6"/>
    <x v="10"/>
    <x v="0"/>
    <x v="0"/>
    <x v="2"/>
    <x v="0"/>
    <x v="9"/>
    <s v="2024-07-26"/>
    <x v="2"/>
    <n v="10925090"/>
    <x v="0"/>
    <m/>
    <x v="0"/>
    <m/>
    <x v="6"/>
    <n v="100474914"/>
    <x v="0"/>
    <x v="0"/>
    <s v="Receitas Da Câmara"/>
    <s v="EXT"/>
    <x v="0"/>
    <s v="RDC"/>
    <x v="0"/>
    <x v="0"/>
    <x v="0"/>
    <x v="0"/>
    <x v="0"/>
    <x v="0"/>
    <x v="0"/>
    <x v="0"/>
    <x v="0"/>
    <x v="0"/>
    <x v="0"/>
    <s v="Receitas Da Câmara"/>
    <x v="0"/>
    <x v="0"/>
    <x v="0"/>
    <x v="0"/>
    <x v="0"/>
    <x v="0"/>
    <x v="0"/>
    <x v="0"/>
    <x v="0"/>
    <x v="0"/>
    <x v="0"/>
    <x v="0"/>
    <s v="_x0009_Transferência de FFM Julho, conforme anexo. "/>
  </r>
  <r>
    <x v="1"/>
    <n v="0"/>
    <n v="0"/>
    <n v="0"/>
    <n v="200000"/>
    <x v="5896"/>
    <x v="0"/>
    <x v="1"/>
    <x v="0"/>
    <s v="03.03.10"/>
    <x v="8"/>
    <x v="0"/>
    <x v="4"/>
    <s v="Receitas Da Câmara"/>
    <s v="03.03.10"/>
    <s v="Receitas Da Câmara"/>
    <s v="03.03.10"/>
    <x v="56"/>
    <x v="0"/>
    <x v="6"/>
    <x v="10"/>
    <x v="0"/>
    <x v="0"/>
    <x v="2"/>
    <x v="0"/>
    <x v="0"/>
    <s v="2024-01-22"/>
    <x v="0"/>
    <n v="200000"/>
    <x v="0"/>
    <m/>
    <x v="0"/>
    <m/>
    <x v="6"/>
    <n v="100474914"/>
    <x v="0"/>
    <x v="0"/>
    <s v="Receitas Da Câmara"/>
    <s v="EXT"/>
    <x v="0"/>
    <s v="RDC"/>
    <x v="0"/>
    <x v="0"/>
    <x v="0"/>
    <x v="0"/>
    <x v="0"/>
    <x v="0"/>
    <x v="0"/>
    <x v="0"/>
    <x v="0"/>
    <x v="0"/>
    <x v="0"/>
    <s v="Receitas Da Câmara"/>
    <x v="0"/>
    <x v="0"/>
    <x v="0"/>
    <x v="0"/>
    <x v="0"/>
    <x v="0"/>
    <x v="0"/>
    <x v="0"/>
    <x v="0"/>
    <x v="0"/>
    <x v="0"/>
    <x v="0"/>
    <s v="Recebimento do apoio F, conforme anexo."/>
  </r>
  <r>
    <x v="0"/>
    <n v="0"/>
    <n v="0"/>
    <n v="0"/>
    <n v="6000"/>
    <x v="5897"/>
    <x v="0"/>
    <x v="0"/>
    <x v="0"/>
    <s v="01.25.05.12"/>
    <x v="10"/>
    <x v="3"/>
    <x v="3"/>
    <s v="Saúde"/>
    <s v="01.25.05"/>
    <s v="Saúde"/>
    <s v="01.25.05"/>
    <x v="7"/>
    <x v="0"/>
    <x v="4"/>
    <x v="4"/>
    <x v="0"/>
    <x v="1"/>
    <x v="0"/>
    <x v="0"/>
    <x v="1"/>
    <s v="2024-03-05"/>
    <x v="0"/>
    <n v="6000"/>
    <x v="0"/>
    <m/>
    <x v="0"/>
    <m/>
    <x v="28"/>
    <n v="100479335"/>
    <x v="0"/>
    <x v="0"/>
    <s v="Promoção e Inclusão Social"/>
    <s v="ORI"/>
    <x v="0"/>
    <m/>
    <x v="0"/>
    <x v="0"/>
    <x v="0"/>
    <x v="0"/>
    <x v="0"/>
    <x v="0"/>
    <x v="0"/>
    <x v="0"/>
    <x v="0"/>
    <x v="0"/>
    <x v="0"/>
    <s v="Promoção e Inclusão Social"/>
    <x v="0"/>
    <x v="0"/>
    <x v="0"/>
    <x v="0"/>
    <x v="1"/>
    <x v="0"/>
    <x v="0"/>
    <x v="0"/>
    <x v="0"/>
    <x v="0"/>
    <x v="0"/>
    <x v="0"/>
    <s v="Apoio para aquisição de géneros alimentícios para as famílias vulneráveis, conforme proposta em anexo."/>
  </r>
  <r>
    <x v="0"/>
    <n v="0"/>
    <n v="0"/>
    <n v="0"/>
    <n v="30000"/>
    <x v="5898"/>
    <x v="0"/>
    <x v="0"/>
    <x v="0"/>
    <s v="01.25.05.12"/>
    <x v="10"/>
    <x v="3"/>
    <x v="3"/>
    <s v="Saúde"/>
    <s v="01.25.05"/>
    <s v="Saúde"/>
    <s v="01.25.05"/>
    <x v="7"/>
    <x v="0"/>
    <x v="4"/>
    <x v="4"/>
    <x v="0"/>
    <x v="1"/>
    <x v="0"/>
    <x v="0"/>
    <x v="6"/>
    <s v="2024-04-18"/>
    <x v="1"/>
    <n v="30000"/>
    <x v="0"/>
    <m/>
    <x v="0"/>
    <m/>
    <x v="101"/>
    <n v="100477863"/>
    <x v="0"/>
    <x v="0"/>
    <s v="Promoção e Inclusão Social"/>
    <s v="ORI"/>
    <x v="0"/>
    <m/>
    <x v="0"/>
    <x v="0"/>
    <x v="0"/>
    <x v="0"/>
    <x v="0"/>
    <x v="0"/>
    <x v="0"/>
    <x v="0"/>
    <x v="0"/>
    <x v="0"/>
    <x v="0"/>
    <s v="Promoção e Inclusão Social"/>
    <x v="0"/>
    <x v="0"/>
    <x v="0"/>
    <x v="0"/>
    <x v="1"/>
    <x v="0"/>
    <x v="0"/>
    <x v="0"/>
    <x v="0"/>
    <x v="0"/>
    <x v="0"/>
    <x v="0"/>
    <s v="Pagamento a favor Agência Funerária Go to heaven, referente a aquisição de uma urna social para o malogrado Anastácio pereira landim, conforme anexo."/>
  </r>
  <r>
    <x v="0"/>
    <n v="0"/>
    <n v="0"/>
    <n v="0"/>
    <n v="2400"/>
    <x v="5899"/>
    <x v="0"/>
    <x v="1"/>
    <x v="0"/>
    <s v="80.02.01"/>
    <x v="2"/>
    <x v="2"/>
    <x v="2"/>
    <s v="Retenções Iur"/>
    <s v="80.02.01"/>
    <s v="Retenções Iur"/>
    <s v="80.02.01"/>
    <x v="2"/>
    <x v="0"/>
    <x v="1"/>
    <x v="0"/>
    <x v="1"/>
    <x v="2"/>
    <x v="2"/>
    <x v="0"/>
    <x v="6"/>
    <s v="2024-04-24"/>
    <x v="1"/>
    <n v="2400"/>
    <x v="0"/>
    <m/>
    <x v="0"/>
    <m/>
    <x v="2"/>
    <n v="100474696"/>
    <x v="0"/>
    <x v="0"/>
    <s v="Retenções Iur"/>
    <s v="ORI"/>
    <x v="0"/>
    <s v="RIUR"/>
    <x v="0"/>
    <x v="0"/>
    <x v="0"/>
    <x v="0"/>
    <x v="0"/>
    <x v="0"/>
    <x v="0"/>
    <x v="0"/>
    <x v="0"/>
    <x v="0"/>
    <x v="0"/>
    <s v="Retenções Iur"/>
    <x v="0"/>
    <x v="0"/>
    <x v="0"/>
    <x v="0"/>
    <x v="2"/>
    <x v="0"/>
    <x v="0"/>
    <x v="0"/>
    <x v="0"/>
    <x v="1"/>
    <x v="0"/>
    <x v="0"/>
    <s v="RETENCAO OT"/>
  </r>
  <r>
    <x v="0"/>
    <n v="0"/>
    <n v="0"/>
    <n v="0"/>
    <n v="179823"/>
    <x v="5900"/>
    <x v="0"/>
    <x v="1"/>
    <x v="0"/>
    <s v="80.02.01"/>
    <x v="2"/>
    <x v="2"/>
    <x v="2"/>
    <s v="Retenções Iur"/>
    <s v="80.02.01"/>
    <s v="Retenções Iur"/>
    <s v="80.02.01"/>
    <x v="2"/>
    <x v="0"/>
    <x v="1"/>
    <x v="0"/>
    <x v="1"/>
    <x v="2"/>
    <x v="2"/>
    <x v="0"/>
    <x v="6"/>
    <s v="2024-04-24"/>
    <x v="1"/>
    <n v="179823"/>
    <x v="0"/>
    <m/>
    <x v="0"/>
    <m/>
    <x v="2"/>
    <n v="100474696"/>
    <x v="0"/>
    <x v="0"/>
    <s v="Retenções Iur"/>
    <s v="ORI"/>
    <x v="0"/>
    <s v="RIUR"/>
    <x v="0"/>
    <x v="0"/>
    <x v="0"/>
    <x v="0"/>
    <x v="0"/>
    <x v="0"/>
    <x v="0"/>
    <x v="0"/>
    <x v="0"/>
    <x v="0"/>
    <x v="0"/>
    <s v="Retenções Iur"/>
    <x v="0"/>
    <x v="0"/>
    <x v="0"/>
    <x v="0"/>
    <x v="2"/>
    <x v="0"/>
    <x v="0"/>
    <x v="0"/>
    <x v="0"/>
    <x v="1"/>
    <x v="0"/>
    <x v="0"/>
    <s v="RETENCAO OT"/>
  </r>
  <r>
    <x v="0"/>
    <n v="0"/>
    <n v="0"/>
    <n v="0"/>
    <n v="6528"/>
    <x v="5901"/>
    <x v="0"/>
    <x v="1"/>
    <x v="0"/>
    <s v="80.02.10.26"/>
    <x v="13"/>
    <x v="2"/>
    <x v="2"/>
    <s v="Outros"/>
    <s v="80.02.10"/>
    <s v="Outros"/>
    <s v="80.02.10"/>
    <x v="34"/>
    <x v="0"/>
    <x v="1"/>
    <x v="9"/>
    <x v="1"/>
    <x v="2"/>
    <x v="2"/>
    <x v="0"/>
    <x v="6"/>
    <s v="2024-04-24"/>
    <x v="1"/>
    <n v="6528"/>
    <x v="0"/>
    <m/>
    <x v="0"/>
    <m/>
    <x v="15"/>
    <n v="100479277"/>
    <x v="0"/>
    <x v="0"/>
    <s v="Retenção Sansung"/>
    <s v="ORI"/>
    <x v="0"/>
    <s v="RS"/>
    <x v="0"/>
    <x v="0"/>
    <x v="0"/>
    <x v="0"/>
    <x v="0"/>
    <x v="0"/>
    <x v="0"/>
    <x v="0"/>
    <x v="0"/>
    <x v="0"/>
    <x v="0"/>
    <s v="Retenção Sansung"/>
    <x v="0"/>
    <x v="0"/>
    <x v="0"/>
    <x v="0"/>
    <x v="2"/>
    <x v="0"/>
    <x v="0"/>
    <x v="0"/>
    <x v="0"/>
    <x v="1"/>
    <x v="0"/>
    <x v="0"/>
    <s v="RETENCAO OT"/>
  </r>
  <r>
    <x v="0"/>
    <n v="0"/>
    <n v="0"/>
    <n v="0"/>
    <n v="6411"/>
    <x v="5902"/>
    <x v="0"/>
    <x v="1"/>
    <x v="0"/>
    <s v="80.02.01"/>
    <x v="2"/>
    <x v="2"/>
    <x v="2"/>
    <s v="Retenções Iur"/>
    <s v="80.02.01"/>
    <s v="Retenções Iur"/>
    <s v="80.02.01"/>
    <x v="2"/>
    <x v="0"/>
    <x v="1"/>
    <x v="0"/>
    <x v="1"/>
    <x v="2"/>
    <x v="2"/>
    <x v="0"/>
    <x v="6"/>
    <s v="2024-04-23"/>
    <x v="1"/>
    <n v="6411"/>
    <x v="0"/>
    <m/>
    <x v="0"/>
    <m/>
    <x v="2"/>
    <n v="100474696"/>
    <x v="0"/>
    <x v="0"/>
    <s v="Retenções Iur"/>
    <s v="ORI"/>
    <x v="0"/>
    <s v="RIUR"/>
    <x v="0"/>
    <x v="0"/>
    <x v="0"/>
    <x v="0"/>
    <x v="0"/>
    <x v="0"/>
    <x v="0"/>
    <x v="0"/>
    <x v="0"/>
    <x v="0"/>
    <x v="0"/>
    <s v="Retenções Iur"/>
    <x v="0"/>
    <x v="0"/>
    <x v="0"/>
    <x v="0"/>
    <x v="2"/>
    <x v="0"/>
    <x v="0"/>
    <x v="0"/>
    <x v="0"/>
    <x v="1"/>
    <x v="0"/>
    <x v="0"/>
    <s v="RETENCAO OT"/>
  </r>
  <r>
    <x v="1"/>
    <n v="0"/>
    <n v="0"/>
    <n v="0"/>
    <n v="10000"/>
    <x v="5903"/>
    <x v="0"/>
    <x v="0"/>
    <x v="0"/>
    <s v="01.27.03.12"/>
    <x v="53"/>
    <x v="1"/>
    <x v="1"/>
    <s v="Gestão de Recursos Hídricos"/>
    <s v="01.27.03"/>
    <s v="Gestão de Recursos Hídricos"/>
    <s v="01.27.03"/>
    <x v="46"/>
    <x v="0"/>
    <x v="0"/>
    <x v="0"/>
    <x v="0"/>
    <x v="1"/>
    <x v="1"/>
    <x v="0"/>
    <x v="3"/>
    <s v="2024-05-10"/>
    <x v="1"/>
    <n v="10000"/>
    <x v="0"/>
    <m/>
    <x v="0"/>
    <m/>
    <x v="6"/>
    <n v="100474914"/>
    <x v="0"/>
    <x v="0"/>
    <s v="Ligações Domiciliarias em Jaquetão e Ribeira de Flamengos"/>
    <s v="ORI"/>
    <x v="0"/>
    <s v="LDJF"/>
    <x v="0"/>
    <x v="0"/>
    <x v="0"/>
    <x v="0"/>
    <x v="0"/>
    <x v="0"/>
    <x v="0"/>
    <x v="0"/>
    <x v="0"/>
    <x v="0"/>
    <x v="0"/>
    <s v="Ligações Domiciliarias em Jaquetão e Ribeira de Flamengos"/>
    <x v="0"/>
    <x v="0"/>
    <x v="0"/>
    <x v="0"/>
    <x v="1"/>
    <x v="0"/>
    <x v="0"/>
    <x v="0"/>
    <x v="0"/>
    <x v="0"/>
    <x v="0"/>
    <x v="0"/>
    <s v="Despesa com pessoal nos trabalho de abertura de vala de água para habitação da Sra. Pórfica Mendes da veiga a favor da Tesouraria Municipal, conforme anexo.  "/>
  </r>
  <r>
    <x v="1"/>
    <n v="0"/>
    <n v="0"/>
    <n v="0"/>
    <n v="2400"/>
    <x v="5904"/>
    <x v="0"/>
    <x v="0"/>
    <x v="0"/>
    <s v="01.23.04.14"/>
    <x v="48"/>
    <x v="7"/>
    <x v="8"/>
    <s v="Ambiente"/>
    <s v="01.23.04"/>
    <s v="Ambiente"/>
    <s v="01.23.04"/>
    <x v="1"/>
    <x v="0"/>
    <x v="0"/>
    <x v="0"/>
    <x v="0"/>
    <x v="1"/>
    <x v="1"/>
    <x v="0"/>
    <x v="3"/>
    <s v="2024-05-22"/>
    <x v="1"/>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 criação e manutenção de espaço verde referente ao mês de maio de 2024, conforme anexo._x000d__x000a_"/>
  </r>
  <r>
    <x v="1"/>
    <n v="0"/>
    <n v="0"/>
    <n v="0"/>
    <n v="13600"/>
    <x v="5904"/>
    <x v="0"/>
    <x v="0"/>
    <x v="0"/>
    <s v="01.23.04.14"/>
    <x v="48"/>
    <x v="7"/>
    <x v="8"/>
    <s v="Ambiente"/>
    <s v="01.23.04"/>
    <s v="Ambiente"/>
    <s v="01.23.04"/>
    <x v="1"/>
    <x v="0"/>
    <x v="0"/>
    <x v="0"/>
    <x v="0"/>
    <x v="1"/>
    <x v="1"/>
    <x v="0"/>
    <x v="3"/>
    <s v="2024-05-22"/>
    <x v="1"/>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 criação e manutenção de espaço verde referente ao mês de maio de 2024, conforme anexo._x000d__x000a_"/>
  </r>
  <r>
    <x v="0"/>
    <n v="0"/>
    <n v="0"/>
    <n v="0"/>
    <n v="5000"/>
    <x v="5905"/>
    <x v="0"/>
    <x v="1"/>
    <x v="0"/>
    <s v="03.03.10"/>
    <x v="8"/>
    <x v="0"/>
    <x v="4"/>
    <s v="Receitas Da Câmara"/>
    <s v="03.03.10"/>
    <s v="Receitas Da Câmara"/>
    <s v="03.03.10"/>
    <x v="57"/>
    <x v="0"/>
    <x v="3"/>
    <x v="12"/>
    <x v="0"/>
    <x v="0"/>
    <x v="2"/>
    <x v="0"/>
    <x v="3"/>
    <s v="2024-05-21"/>
    <x v="1"/>
    <n v="5000"/>
    <x v="0"/>
    <m/>
    <x v="0"/>
    <m/>
    <x v="6"/>
    <n v="100474914"/>
    <x v="0"/>
    <x v="0"/>
    <s v="Receitas Da Câmara"/>
    <s v="EXT"/>
    <x v="0"/>
    <s v="RDC"/>
    <x v="0"/>
    <x v="0"/>
    <x v="0"/>
    <x v="0"/>
    <x v="0"/>
    <x v="0"/>
    <x v="0"/>
    <x v="0"/>
    <x v="0"/>
    <x v="0"/>
    <x v="0"/>
    <s v="Receitas Da Câmara"/>
    <x v="0"/>
    <x v="0"/>
    <x v="0"/>
    <x v="0"/>
    <x v="0"/>
    <x v="0"/>
    <x v="0"/>
    <x v="0"/>
    <x v="0"/>
    <x v="0"/>
    <x v="0"/>
    <x v="0"/>
    <s v="Reposição  Salario Amelia Soares Gomes Almeida, conforme anexo."/>
  </r>
  <r>
    <x v="2"/>
    <n v="0"/>
    <n v="0"/>
    <n v="0"/>
    <n v="54663"/>
    <x v="5906"/>
    <x v="0"/>
    <x v="0"/>
    <x v="0"/>
    <s v="80.02.10.26"/>
    <x v="13"/>
    <x v="2"/>
    <x v="2"/>
    <s v="Outros"/>
    <s v="80.02.10"/>
    <s v="Outros"/>
    <s v="80.02.10"/>
    <x v="27"/>
    <x v="0"/>
    <x v="5"/>
    <x v="8"/>
    <x v="1"/>
    <x v="2"/>
    <x v="0"/>
    <x v="0"/>
    <x v="10"/>
    <s v="2024-11-06"/>
    <x v="3"/>
    <n v="54663"/>
    <x v="0"/>
    <m/>
    <x v="0"/>
    <m/>
    <x v="14"/>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 de outubro de 2024, conforme justificativo em anexo."/>
  </r>
  <r>
    <x v="0"/>
    <n v="0"/>
    <n v="0"/>
    <n v="0"/>
    <n v="10000"/>
    <x v="5907"/>
    <x v="0"/>
    <x v="0"/>
    <x v="0"/>
    <s v="01.25.03.12"/>
    <x v="6"/>
    <x v="3"/>
    <x v="3"/>
    <s v="Emprego e Formação profissional"/>
    <s v="01.25.03"/>
    <s v="Emprego e Formação profissional"/>
    <s v="01.25.03"/>
    <x v="4"/>
    <x v="0"/>
    <x v="2"/>
    <x v="2"/>
    <x v="0"/>
    <x v="1"/>
    <x v="0"/>
    <x v="0"/>
    <x v="10"/>
    <s v="2024-11-11"/>
    <x v="3"/>
    <n v="10000"/>
    <x v="0"/>
    <m/>
    <x v="0"/>
    <m/>
    <x v="661"/>
    <n v="100479759"/>
    <x v="0"/>
    <x v="0"/>
    <s v="Estágios Profissionais e Promoção de Emprego"/>
    <s v="ORI"/>
    <x v="0"/>
    <m/>
    <x v="0"/>
    <x v="0"/>
    <x v="0"/>
    <x v="0"/>
    <x v="0"/>
    <x v="0"/>
    <x v="0"/>
    <x v="0"/>
    <x v="0"/>
    <x v="0"/>
    <x v="0"/>
    <s v="Estágios Profissionais e Promoção de Emprego"/>
    <x v="0"/>
    <x v="0"/>
    <x v="0"/>
    <x v="0"/>
    <x v="1"/>
    <x v="0"/>
    <x v="0"/>
    <x v="0"/>
    <x v="0"/>
    <x v="0"/>
    <x v="0"/>
    <x v="0"/>
    <s v="Apoio para promoção de autoemprego, conforme proposta em anexo."/>
  </r>
  <r>
    <x v="0"/>
    <n v="0"/>
    <n v="0"/>
    <n v="0"/>
    <n v="30000"/>
    <x v="5908"/>
    <x v="0"/>
    <x v="0"/>
    <x v="0"/>
    <s v="01.25.03.12"/>
    <x v="6"/>
    <x v="3"/>
    <x v="3"/>
    <s v="Emprego e Formação profissional"/>
    <s v="01.25.03"/>
    <s v="Emprego e Formação profissional"/>
    <s v="01.25.03"/>
    <x v="4"/>
    <x v="0"/>
    <x v="2"/>
    <x v="2"/>
    <x v="0"/>
    <x v="1"/>
    <x v="0"/>
    <x v="0"/>
    <x v="10"/>
    <s v="2024-11-11"/>
    <x v="3"/>
    <n v="30000"/>
    <x v="0"/>
    <m/>
    <x v="0"/>
    <m/>
    <x v="662"/>
    <n v="100479760"/>
    <x v="0"/>
    <x v="0"/>
    <s v="Estágios Profissionais e Promoção de Emprego"/>
    <s v="ORI"/>
    <x v="0"/>
    <m/>
    <x v="0"/>
    <x v="0"/>
    <x v="0"/>
    <x v="0"/>
    <x v="0"/>
    <x v="0"/>
    <x v="0"/>
    <x v="0"/>
    <x v="0"/>
    <x v="0"/>
    <x v="0"/>
    <s v="Estágios Profissionais e Promoção de Emprego"/>
    <x v="0"/>
    <x v="0"/>
    <x v="0"/>
    <x v="0"/>
    <x v="1"/>
    <x v="0"/>
    <x v="0"/>
    <x v="0"/>
    <x v="0"/>
    <x v="0"/>
    <x v="0"/>
    <x v="0"/>
    <s v="Apoio para promoção de autoemprego, conforme proposta em anexo."/>
  </r>
  <r>
    <x v="0"/>
    <n v="0"/>
    <n v="0"/>
    <n v="0"/>
    <n v="20000"/>
    <x v="5909"/>
    <x v="0"/>
    <x v="0"/>
    <x v="0"/>
    <s v="01.25.05.12"/>
    <x v="10"/>
    <x v="3"/>
    <x v="3"/>
    <s v="Saúde"/>
    <s v="01.25.05"/>
    <s v="Saúde"/>
    <s v="01.25.05"/>
    <x v="7"/>
    <x v="0"/>
    <x v="4"/>
    <x v="4"/>
    <x v="0"/>
    <x v="1"/>
    <x v="0"/>
    <x v="0"/>
    <x v="10"/>
    <s v="2024-11-18"/>
    <x v="3"/>
    <n v="20000"/>
    <x v="0"/>
    <m/>
    <x v="0"/>
    <m/>
    <x v="663"/>
    <n v="100479771"/>
    <x v="0"/>
    <x v="0"/>
    <s v="Promoção e Inclusão Social"/>
    <s v="ORI"/>
    <x v="0"/>
    <m/>
    <x v="0"/>
    <x v="0"/>
    <x v="0"/>
    <x v="0"/>
    <x v="0"/>
    <x v="0"/>
    <x v="0"/>
    <x v="0"/>
    <x v="0"/>
    <x v="0"/>
    <x v="0"/>
    <s v="Promoção e Inclusão Social"/>
    <x v="0"/>
    <x v="0"/>
    <x v="0"/>
    <x v="0"/>
    <x v="1"/>
    <x v="0"/>
    <x v="0"/>
    <x v="0"/>
    <x v="0"/>
    <x v="0"/>
    <x v="0"/>
    <x v="0"/>
    <s v="Apoio para reforço de negocio, conforme proposta em anexo."/>
  </r>
  <r>
    <x v="0"/>
    <n v="0"/>
    <n v="0"/>
    <n v="0"/>
    <n v="5250"/>
    <x v="5910"/>
    <x v="0"/>
    <x v="1"/>
    <x v="0"/>
    <s v="80.02.01"/>
    <x v="2"/>
    <x v="2"/>
    <x v="2"/>
    <s v="Retenções Iur"/>
    <s v="80.02.01"/>
    <s v="Retenções Iur"/>
    <s v="80.02.01"/>
    <x v="2"/>
    <x v="0"/>
    <x v="1"/>
    <x v="0"/>
    <x v="1"/>
    <x v="2"/>
    <x v="2"/>
    <x v="0"/>
    <x v="11"/>
    <s v="2024-12-17"/>
    <x v="3"/>
    <n v="5250"/>
    <x v="0"/>
    <m/>
    <x v="0"/>
    <m/>
    <x v="2"/>
    <n v="100474696"/>
    <x v="0"/>
    <x v="0"/>
    <s v="Retenções Iur"/>
    <s v="ORI"/>
    <x v="0"/>
    <s v="RIUR"/>
    <x v="0"/>
    <x v="0"/>
    <x v="0"/>
    <x v="0"/>
    <x v="0"/>
    <x v="0"/>
    <x v="0"/>
    <x v="0"/>
    <x v="0"/>
    <x v="0"/>
    <x v="0"/>
    <s v="Retenções Iur"/>
    <x v="0"/>
    <x v="0"/>
    <x v="0"/>
    <x v="0"/>
    <x v="2"/>
    <x v="0"/>
    <x v="0"/>
    <x v="0"/>
    <x v="0"/>
    <x v="1"/>
    <x v="0"/>
    <x v="0"/>
    <s v="RETENCAO OT"/>
  </r>
  <r>
    <x v="1"/>
    <n v="0"/>
    <n v="0"/>
    <n v="0"/>
    <n v="1353300"/>
    <x v="5911"/>
    <x v="0"/>
    <x v="0"/>
    <x v="0"/>
    <s v="03.16.15"/>
    <x v="0"/>
    <x v="0"/>
    <x v="0"/>
    <s v="Direção Financeira"/>
    <s v="03.16.15"/>
    <s v="Direção Financeira"/>
    <s v="03.16.15"/>
    <x v="32"/>
    <x v="0"/>
    <x v="0"/>
    <x v="0"/>
    <x v="0"/>
    <x v="0"/>
    <x v="1"/>
    <x v="0"/>
    <x v="11"/>
    <s v="2024-12-30"/>
    <x v="3"/>
    <n v="1353300"/>
    <x v="0"/>
    <m/>
    <x v="0"/>
    <m/>
    <x v="6"/>
    <n v="100474914"/>
    <x v="0"/>
    <x v="0"/>
    <s v="Direção Financeira"/>
    <s v="ORI"/>
    <x v="0"/>
    <m/>
    <x v="0"/>
    <x v="0"/>
    <x v="0"/>
    <x v="0"/>
    <x v="0"/>
    <x v="0"/>
    <x v="0"/>
    <x v="0"/>
    <x v="0"/>
    <x v="0"/>
    <x v="0"/>
    <s v="Direção Financeira"/>
    <x v="0"/>
    <x v="0"/>
    <x v="0"/>
    <x v="0"/>
    <x v="0"/>
    <x v="0"/>
    <x v="0"/>
    <x v="1"/>
    <x v="0"/>
    <x v="0"/>
    <x v="0"/>
    <x v="0"/>
    <s v="Despesas com amortização de empréstimos referente ao mês de dezembro 2024, conforme anexo. "/>
  </r>
  <r>
    <x v="0"/>
    <n v="0"/>
    <n v="0"/>
    <n v="0"/>
    <n v="9600"/>
    <x v="5912"/>
    <x v="0"/>
    <x v="0"/>
    <x v="0"/>
    <s v="01.25.01.10"/>
    <x v="33"/>
    <x v="3"/>
    <x v="3"/>
    <s v="Educação"/>
    <s v="01.25.01"/>
    <s v="Educação"/>
    <s v="01.25.01"/>
    <x v="4"/>
    <x v="0"/>
    <x v="2"/>
    <x v="2"/>
    <x v="0"/>
    <x v="1"/>
    <x v="0"/>
    <x v="0"/>
    <x v="1"/>
    <s v="2024-03-01"/>
    <x v="0"/>
    <n v="9600"/>
    <x v="0"/>
    <m/>
    <x v="0"/>
    <m/>
    <x v="77"/>
    <n v="100477538"/>
    <x v="0"/>
    <x v="0"/>
    <s v="Transporte escolar"/>
    <s v="ORI"/>
    <x v="0"/>
    <m/>
    <x v="0"/>
    <x v="0"/>
    <x v="0"/>
    <x v="0"/>
    <x v="0"/>
    <x v="0"/>
    <x v="0"/>
    <x v="0"/>
    <x v="0"/>
    <x v="0"/>
    <x v="0"/>
    <s v="Transporte escolar"/>
    <x v="0"/>
    <x v="0"/>
    <x v="0"/>
    <x v="0"/>
    <x v="1"/>
    <x v="0"/>
    <x v="0"/>
    <x v="0"/>
    <x v="0"/>
    <x v="0"/>
    <x v="0"/>
    <x v="0"/>
    <s v="Pagamento referente a aquisição de serviços de verificação e troca de pastilhas do camião IVECO ST-89-TL viatura afeto aos transporte escolar, conforme anexo."/>
  </r>
  <r>
    <x v="0"/>
    <n v="0"/>
    <n v="0"/>
    <n v="0"/>
    <n v="980"/>
    <x v="5913"/>
    <x v="0"/>
    <x v="0"/>
    <x v="0"/>
    <s v="03.16.15"/>
    <x v="0"/>
    <x v="0"/>
    <x v="0"/>
    <s v="Direção Financeira"/>
    <s v="03.16.15"/>
    <s v="Direção Financeira"/>
    <s v="03.16.15"/>
    <x v="31"/>
    <x v="0"/>
    <x v="0"/>
    <x v="1"/>
    <x v="0"/>
    <x v="0"/>
    <x v="0"/>
    <x v="0"/>
    <x v="1"/>
    <s v="2024-03-21"/>
    <x v="0"/>
    <n v="980"/>
    <x v="0"/>
    <m/>
    <x v="0"/>
    <m/>
    <x v="21"/>
    <n v="100391960"/>
    <x v="0"/>
    <x v="0"/>
    <s v="Direção Financeira"/>
    <s v="ORI"/>
    <x v="0"/>
    <m/>
    <x v="0"/>
    <x v="0"/>
    <x v="0"/>
    <x v="0"/>
    <x v="0"/>
    <x v="0"/>
    <x v="0"/>
    <x v="0"/>
    <x v="0"/>
    <x v="0"/>
    <x v="0"/>
    <s v="Direção Financeira"/>
    <x v="0"/>
    <x v="0"/>
    <x v="0"/>
    <x v="0"/>
    <x v="0"/>
    <x v="0"/>
    <x v="0"/>
    <x v="0"/>
    <x v="0"/>
    <x v="0"/>
    <x v="0"/>
    <x v="0"/>
    <s v="Pagamento da CV Telecom, para a aquisição de carregamento de megas para o aparelho de levantamento topográfico do Gabinete Técnico da CMSM, conforme anexo. "/>
  </r>
  <r>
    <x v="0"/>
    <n v="0"/>
    <n v="0"/>
    <n v="0"/>
    <n v="6411"/>
    <x v="5914"/>
    <x v="0"/>
    <x v="1"/>
    <x v="0"/>
    <s v="80.02.01"/>
    <x v="2"/>
    <x v="2"/>
    <x v="2"/>
    <s v="Retenções Iur"/>
    <s v="80.02.01"/>
    <s v="Retenções Iur"/>
    <s v="80.02.01"/>
    <x v="2"/>
    <x v="0"/>
    <x v="1"/>
    <x v="0"/>
    <x v="1"/>
    <x v="2"/>
    <x v="2"/>
    <x v="0"/>
    <x v="11"/>
    <s v="2024-12-16"/>
    <x v="3"/>
    <n v="6411"/>
    <x v="0"/>
    <m/>
    <x v="0"/>
    <m/>
    <x v="2"/>
    <n v="100474696"/>
    <x v="0"/>
    <x v="0"/>
    <s v="Retenções Iur"/>
    <s v="ORI"/>
    <x v="0"/>
    <s v="RIUR"/>
    <x v="0"/>
    <x v="0"/>
    <x v="0"/>
    <x v="0"/>
    <x v="0"/>
    <x v="0"/>
    <x v="0"/>
    <x v="0"/>
    <x v="0"/>
    <x v="0"/>
    <x v="0"/>
    <s v="Retenções Iur"/>
    <x v="0"/>
    <x v="0"/>
    <x v="0"/>
    <x v="0"/>
    <x v="2"/>
    <x v="0"/>
    <x v="0"/>
    <x v="0"/>
    <x v="0"/>
    <x v="1"/>
    <x v="0"/>
    <x v="0"/>
    <s v="RETENCAO OT"/>
  </r>
  <r>
    <x v="0"/>
    <n v="0"/>
    <n v="0"/>
    <n v="0"/>
    <n v="4500"/>
    <x v="5915"/>
    <x v="0"/>
    <x v="1"/>
    <x v="0"/>
    <s v="80.02.01"/>
    <x v="2"/>
    <x v="2"/>
    <x v="2"/>
    <s v="Retenções Iur"/>
    <s v="80.02.01"/>
    <s v="Retenções Iur"/>
    <s v="80.02.01"/>
    <x v="2"/>
    <x v="0"/>
    <x v="1"/>
    <x v="0"/>
    <x v="1"/>
    <x v="2"/>
    <x v="2"/>
    <x v="0"/>
    <x v="10"/>
    <s v="2024-11-28"/>
    <x v="3"/>
    <n v="4500"/>
    <x v="0"/>
    <m/>
    <x v="0"/>
    <m/>
    <x v="2"/>
    <n v="100474696"/>
    <x v="0"/>
    <x v="0"/>
    <s v="Retenções Iur"/>
    <s v="ORI"/>
    <x v="0"/>
    <s v="RIUR"/>
    <x v="0"/>
    <x v="0"/>
    <x v="0"/>
    <x v="0"/>
    <x v="0"/>
    <x v="0"/>
    <x v="0"/>
    <x v="0"/>
    <x v="0"/>
    <x v="0"/>
    <x v="0"/>
    <s v="Retenções Iur"/>
    <x v="0"/>
    <x v="0"/>
    <x v="0"/>
    <x v="0"/>
    <x v="2"/>
    <x v="0"/>
    <x v="0"/>
    <x v="0"/>
    <x v="0"/>
    <x v="1"/>
    <x v="0"/>
    <x v="0"/>
    <s v="RETENCAO OT"/>
  </r>
  <r>
    <x v="0"/>
    <n v="0"/>
    <n v="0"/>
    <n v="0"/>
    <n v="2381"/>
    <x v="5916"/>
    <x v="0"/>
    <x v="0"/>
    <x v="0"/>
    <s v="03.16.15"/>
    <x v="0"/>
    <x v="0"/>
    <x v="0"/>
    <s v="Direção Financeira"/>
    <s v="03.16.15"/>
    <s v="Direção Financeira"/>
    <s v="03.16.15"/>
    <x v="5"/>
    <x v="0"/>
    <x v="0"/>
    <x v="1"/>
    <x v="0"/>
    <x v="0"/>
    <x v="0"/>
    <x v="0"/>
    <x v="6"/>
    <s v="2024-04-19"/>
    <x v="1"/>
    <n v="2381"/>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 mês de abril 2024, conforme anexo. "/>
  </r>
  <r>
    <x v="0"/>
    <n v="0"/>
    <n v="0"/>
    <n v="0"/>
    <n v="13493"/>
    <x v="5916"/>
    <x v="0"/>
    <x v="0"/>
    <x v="0"/>
    <s v="03.16.15"/>
    <x v="0"/>
    <x v="0"/>
    <x v="0"/>
    <s v="Direção Financeira"/>
    <s v="03.16.15"/>
    <s v="Direção Financeira"/>
    <s v="03.16.15"/>
    <x v="5"/>
    <x v="0"/>
    <x v="0"/>
    <x v="1"/>
    <x v="0"/>
    <x v="0"/>
    <x v="0"/>
    <x v="0"/>
    <x v="6"/>
    <s v="2024-04-19"/>
    <x v="1"/>
    <n v="13493"/>
    <x v="0"/>
    <m/>
    <x v="0"/>
    <m/>
    <x v="658"/>
    <n v="100479568"/>
    <x v="0"/>
    <x v="0"/>
    <s v="Direção Financeira"/>
    <s v="ORI"/>
    <x v="0"/>
    <m/>
    <x v="0"/>
    <x v="0"/>
    <x v="0"/>
    <x v="0"/>
    <x v="0"/>
    <x v="0"/>
    <x v="0"/>
    <x v="0"/>
    <x v="0"/>
    <x v="0"/>
    <x v="0"/>
    <s v="Direção Financeira"/>
    <x v="0"/>
    <x v="0"/>
    <x v="0"/>
    <x v="0"/>
    <x v="0"/>
    <x v="0"/>
    <x v="0"/>
    <x v="0"/>
    <x v="0"/>
    <x v="0"/>
    <x v="0"/>
    <x v="0"/>
    <s v="pagamento prestação de serviço assistência técnica residentes referente a mês de abril 2024, conforme anexo. "/>
  </r>
  <r>
    <x v="1"/>
    <n v="0"/>
    <n v="0"/>
    <n v="0"/>
    <n v="80400"/>
    <x v="5917"/>
    <x v="0"/>
    <x v="0"/>
    <x v="0"/>
    <s v="01.27.06.42"/>
    <x v="22"/>
    <x v="1"/>
    <x v="1"/>
    <s v="Requalificação Urbana e habitação"/>
    <s v="01.27.06"/>
    <s v="Requalificação Urbana e habitação"/>
    <s v="01.27.06"/>
    <x v="1"/>
    <x v="0"/>
    <x v="0"/>
    <x v="0"/>
    <x v="0"/>
    <x v="1"/>
    <x v="1"/>
    <x v="0"/>
    <x v="0"/>
    <s v="2024-01-30"/>
    <x v="0"/>
    <n v="80400"/>
    <x v="0"/>
    <m/>
    <x v="0"/>
    <m/>
    <x v="55"/>
    <n v="100478943"/>
    <x v="0"/>
    <x v="0"/>
    <s v="Manutenção do Estádio Municipal/Campos Futebol 11"/>
    <s v="ORI"/>
    <x v="0"/>
    <s v="MCF"/>
    <x v="0"/>
    <x v="0"/>
    <x v="0"/>
    <x v="0"/>
    <x v="0"/>
    <x v="0"/>
    <x v="0"/>
    <x v="0"/>
    <x v="0"/>
    <x v="0"/>
    <x v="0"/>
    <s v="Manutenção do Estádio Municipal/Campos Futebol 11"/>
    <x v="0"/>
    <x v="0"/>
    <x v="0"/>
    <x v="0"/>
    <x v="1"/>
    <x v="0"/>
    <x v="0"/>
    <x v="0"/>
    <x v="0"/>
    <x v="0"/>
    <x v="0"/>
    <x v="0"/>
    <s v=" Pagamento a favor da Comercio, Transporte Construção - MA,LDA, pela a aquisição de ferros e arame cozido para a reabilitação da bancada do Estádio Municipal de Veneza, conforme anexo.  "/>
  </r>
  <r>
    <x v="0"/>
    <n v="0"/>
    <n v="0"/>
    <n v="0"/>
    <n v="1656"/>
    <x v="5918"/>
    <x v="0"/>
    <x v="0"/>
    <x v="0"/>
    <s v="03.16.15"/>
    <x v="0"/>
    <x v="0"/>
    <x v="0"/>
    <s v="Direção Financeira"/>
    <s v="03.16.15"/>
    <s v="Direção Financeira"/>
    <s v="03.16.15"/>
    <x v="58"/>
    <x v="0"/>
    <x v="0"/>
    <x v="1"/>
    <x v="0"/>
    <x v="0"/>
    <x v="0"/>
    <x v="0"/>
    <x v="3"/>
    <s v="2024-05-02"/>
    <x v="1"/>
    <n v="1656"/>
    <x v="0"/>
    <m/>
    <x v="0"/>
    <m/>
    <x v="89"/>
    <n v="100391565"/>
    <x v="0"/>
    <x v="0"/>
    <s v="Direção Financeira"/>
    <s v="ORI"/>
    <x v="0"/>
    <m/>
    <x v="0"/>
    <x v="0"/>
    <x v="0"/>
    <x v="0"/>
    <x v="0"/>
    <x v="0"/>
    <x v="0"/>
    <x v="0"/>
    <x v="0"/>
    <x v="0"/>
    <x v="0"/>
    <s v="Direção Financeira"/>
    <x v="0"/>
    <x v="0"/>
    <x v="0"/>
    <x v="0"/>
    <x v="0"/>
    <x v="0"/>
    <x v="0"/>
    <x v="0"/>
    <x v="0"/>
    <x v="0"/>
    <x v="0"/>
    <x v="0"/>
    <s v="Pagamento a favor INCV, referente publicação B.O,IIª série 1/4 despacho n 09/2024 de abril licença sem vencimento por 1 ano da Sra. Nilda Maria Delgado Duarte, conforme anexo."/>
  </r>
  <r>
    <x v="0"/>
    <n v="0"/>
    <n v="0"/>
    <n v="0"/>
    <n v="17848"/>
    <x v="5919"/>
    <x v="0"/>
    <x v="1"/>
    <x v="0"/>
    <s v="03.03.10"/>
    <x v="8"/>
    <x v="0"/>
    <x v="4"/>
    <s v="Receitas Da Câmara"/>
    <s v="03.03.10"/>
    <s v="Receitas Da Câmara"/>
    <s v="03.03.10"/>
    <x v="9"/>
    <x v="0"/>
    <x v="3"/>
    <x v="3"/>
    <x v="0"/>
    <x v="0"/>
    <x v="2"/>
    <x v="0"/>
    <x v="3"/>
    <s v="2024-05-07"/>
    <x v="1"/>
    <n v="1784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0"/>
    <x v="5920"/>
    <x v="0"/>
    <x v="1"/>
    <x v="0"/>
    <s v="03.03.10"/>
    <x v="8"/>
    <x v="0"/>
    <x v="4"/>
    <s v="Receitas Da Câmara"/>
    <s v="03.03.10"/>
    <s v="Receitas Da Câmara"/>
    <s v="03.03.10"/>
    <x v="42"/>
    <x v="0"/>
    <x v="3"/>
    <x v="3"/>
    <x v="0"/>
    <x v="0"/>
    <x v="2"/>
    <x v="0"/>
    <x v="3"/>
    <s v="2024-05-07"/>
    <x v="1"/>
    <n v="1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20"/>
    <x v="5921"/>
    <x v="0"/>
    <x v="1"/>
    <x v="0"/>
    <s v="03.03.10"/>
    <x v="8"/>
    <x v="0"/>
    <x v="4"/>
    <s v="Receitas Da Câmara"/>
    <s v="03.03.10"/>
    <s v="Receitas Da Câmara"/>
    <s v="03.03.10"/>
    <x v="13"/>
    <x v="0"/>
    <x v="3"/>
    <x v="3"/>
    <x v="0"/>
    <x v="0"/>
    <x v="2"/>
    <x v="0"/>
    <x v="3"/>
    <s v="2024-05-07"/>
    <x v="1"/>
    <n v="3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5"/>
    <x v="5922"/>
    <x v="0"/>
    <x v="1"/>
    <x v="0"/>
    <s v="03.03.10"/>
    <x v="8"/>
    <x v="0"/>
    <x v="4"/>
    <s v="Receitas Da Câmara"/>
    <s v="03.03.10"/>
    <s v="Receitas Da Câmara"/>
    <s v="03.03.10"/>
    <x v="25"/>
    <x v="0"/>
    <x v="3"/>
    <x v="3"/>
    <x v="0"/>
    <x v="0"/>
    <x v="2"/>
    <x v="0"/>
    <x v="3"/>
    <s v="2024-05-07"/>
    <x v="1"/>
    <n v="6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5923"/>
    <x v="0"/>
    <x v="1"/>
    <x v="0"/>
    <s v="03.03.10"/>
    <x v="8"/>
    <x v="0"/>
    <x v="4"/>
    <s v="Receitas Da Câmara"/>
    <s v="03.03.10"/>
    <s v="Receitas Da Câmara"/>
    <s v="03.03.10"/>
    <x v="26"/>
    <x v="0"/>
    <x v="3"/>
    <x v="3"/>
    <x v="0"/>
    <x v="0"/>
    <x v="2"/>
    <x v="0"/>
    <x v="3"/>
    <s v="2024-05-07"/>
    <x v="1"/>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5924"/>
    <x v="0"/>
    <x v="1"/>
    <x v="0"/>
    <s v="03.03.10"/>
    <x v="8"/>
    <x v="0"/>
    <x v="4"/>
    <s v="Receitas Da Câmara"/>
    <s v="03.03.10"/>
    <s v="Receitas Da Câmara"/>
    <s v="03.03.10"/>
    <x v="6"/>
    <x v="0"/>
    <x v="3"/>
    <x v="3"/>
    <x v="0"/>
    <x v="0"/>
    <x v="2"/>
    <x v="0"/>
    <x v="3"/>
    <s v="2024-05-07"/>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5925"/>
    <x v="0"/>
    <x v="1"/>
    <x v="0"/>
    <s v="03.03.10"/>
    <x v="8"/>
    <x v="0"/>
    <x v="4"/>
    <s v="Receitas Da Câmara"/>
    <s v="03.03.10"/>
    <s v="Receitas Da Câmara"/>
    <s v="03.03.10"/>
    <x v="12"/>
    <x v="0"/>
    <x v="3"/>
    <x v="3"/>
    <x v="0"/>
    <x v="0"/>
    <x v="2"/>
    <x v="0"/>
    <x v="3"/>
    <s v="2024-05-07"/>
    <x v="1"/>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00"/>
    <x v="5926"/>
    <x v="0"/>
    <x v="1"/>
    <x v="0"/>
    <s v="03.03.10"/>
    <x v="8"/>
    <x v="0"/>
    <x v="4"/>
    <s v="Receitas Da Câmara"/>
    <s v="03.03.10"/>
    <s v="Receitas Da Câmara"/>
    <s v="03.03.10"/>
    <x v="17"/>
    <x v="0"/>
    <x v="3"/>
    <x v="3"/>
    <x v="0"/>
    <x v="0"/>
    <x v="2"/>
    <x v="0"/>
    <x v="3"/>
    <s v="2024-05-07"/>
    <x v="1"/>
    <n v="65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3506"/>
    <x v="5927"/>
    <x v="0"/>
    <x v="1"/>
    <x v="0"/>
    <s v="03.03.10"/>
    <x v="8"/>
    <x v="0"/>
    <x v="4"/>
    <s v="Receitas Da Câmara"/>
    <s v="03.03.10"/>
    <s v="Receitas Da Câmara"/>
    <s v="03.03.10"/>
    <x v="15"/>
    <x v="0"/>
    <x v="0"/>
    <x v="0"/>
    <x v="0"/>
    <x v="0"/>
    <x v="2"/>
    <x v="0"/>
    <x v="3"/>
    <s v="2024-05-07"/>
    <x v="1"/>
    <n v="4350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300"/>
    <x v="5928"/>
    <x v="0"/>
    <x v="1"/>
    <x v="0"/>
    <s v="03.03.10"/>
    <x v="8"/>
    <x v="0"/>
    <x v="4"/>
    <s v="Receitas Da Câmara"/>
    <s v="03.03.10"/>
    <s v="Receitas Da Câmara"/>
    <s v="03.03.10"/>
    <x v="11"/>
    <x v="0"/>
    <x v="0"/>
    <x v="5"/>
    <x v="0"/>
    <x v="0"/>
    <x v="2"/>
    <x v="0"/>
    <x v="3"/>
    <s v="2024-05-07"/>
    <x v="1"/>
    <n v="11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5929"/>
    <x v="0"/>
    <x v="1"/>
    <x v="0"/>
    <s v="03.03.10"/>
    <x v="8"/>
    <x v="0"/>
    <x v="4"/>
    <s v="Receitas Da Câmara"/>
    <s v="03.03.10"/>
    <s v="Receitas Da Câmara"/>
    <s v="03.03.10"/>
    <x v="8"/>
    <x v="0"/>
    <x v="3"/>
    <x v="3"/>
    <x v="0"/>
    <x v="0"/>
    <x v="2"/>
    <x v="0"/>
    <x v="3"/>
    <s v="2024-05-07"/>
    <x v="1"/>
    <n v="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75"/>
    <x v="5930"/>
    <x v="0"/>
    <x v="1"/>
    <x v="0"/>
    <s v="03.03.10"/>
    <x v="8"/>
    <x v="0"/>
    <x v="4"/>
    <s v="Receitas Da Câmara"/>
    <s v="03.03.10"/>
    <s v="Receitas Da Câmara"/>
    <s v="03.03.10"/>
    <x v="10"/>
    <x v="0"/>
    <x v="3"/>
    <x v="3"/>
    <x v="0"/>
    <x v="0"/>
    <x v="2"/>
    <x v="0"/>
    <x v="3"/>
    <s v="2024-05-07"/>
    <x v="1"/>
    <n v="47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000"/>
    <x v="5931"/>
    <x v="0"/>
    <x v="1"/>
    <x v="0"/>
    <s v="03.03.10"/>
    <x v="8"/>
    <x v="0"/>
    <x v="4"/>
    <s v="Receitas Da Câmara"/>
    <s v="03.03.10"/>
    <s v="Receitas Da Câmara"/>
    <s v="03.03.10"/>
    <x v="18"/>
    <x v="0"/>
    <x v="0"/>
    <x v="0"/>
    <x v="0"/>
    <x v="0"/>
    <x v="2"/>
    <x v="0"/>
    <x v="3"/>
    <s v="2024-05-07"/>
    <x v="1"/>
    <n v="6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
    <x v="5932"/>
    <x v="0"/>
    <x v="1"/>
    <x v="0"/>
    <s v="03.03.10"/>
    <x v="8"/>
    <x v="0"/>
    <x v="4"/>
    <s v="Receitas Da Câmara"/>
    <s v="03.03.10"/>
    <s v="Receitas Da Câmara"/>
    <s v="03.03.10"/>
    <x v="21"/>
    <x v="0"/>
    <x v="3"/>
    <x v="3"/>
    <x v="0"/>
    <x v="0"/>
    <x v="2"/>
    <x v="0"/>
    <x v="3"/>
    <s v="2024-05-07"/>
    <x v="1"/>
    <n v="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00"/>
    <x v="5933"/>
    <x v="0"/>
    <x v="1"/>
    <x v="0"/>
    <s v="03.03.10"/>
    <x v="8"/>
    <x v="0"/>
    <x v="4"/>
    <s v="Receitas Da Câmara"/>
    <s v="03.03.10"/>
    <s v="Receitas Da Câmara"/>
    <s v="03.03.10"/>
    <x v="11"/>
    <x v="0"/>
    <x v="0"/>
    <x v="5"/>
    <x v="0"/>
    <x v="0"/>
    <x v="2"/>
    <x v="0"/>
    <x v="3"/>
    <s v="2024-05-08"/>
    <x v="1"/>
    <n v="3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25"/>
    <x v="5934"/>
    <x v="0"/>
    <x v="1"/>
    <x v="0"/>
    <s v="03.03.10"/>
    <x v="8"/>
    <x v="0"/>
    <x v="4"/>
    <s v="Receitas Da Câmara"/>
    <s v="03.03.10"/>
    <s v="Receitas Da Câmara"/>
    <s v="03.03.10"/>
    <x v="10"/>
    <x v="0"/>
    <x v="3"/>
    <x v="3"/>
    <x v="0"/>
    <x v="0"/>
    <x v="2"/>
    <x v="0"/>
    <x v="3"/>
    <s v="2024-05-08"/>
    <x v="1"/>
    <n v="1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70"/>
    <x v="5935"/>
    <x v="0"/>
    <x v="1"/>
    <x v="0"/>
    <s v="03.03.10"/>
    <x v="8"/>
    <x v="0"/>
    <x v="4"/>
    <s v="Receitas Da Câmara"/>
    <s v="03.03.10"/>
    <s v="Receitas Da Câmara"/>
    <s v="03.03.10"/>
    <x v="13"/>
    <x v="0"/>
    <x v="3"/>
    <x v="3"/>
    <x v="0"/>
    <x v="0"/>
    <x v="2"/>
    <x v="0"/>
    <x v="3"/>
    <s v="2024-05-08"/>
    <x v="1"/>
    <n v="30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600"/>
    <x v="5936"/>
    <x v="0"/>
    <x v="1"/>
    <x v="0"/>
    <s v="03.03.10"/>
    <x v="8"/>
    <x v="0"/>
    <x v="4"/>
    <s v="Receitas Da Câmara"/>
    <s v="03.03.10"/>
    <s v="Receitas Da Câmara"/>
    <s v="03.03.10"/>
    <x v="42"/>
    <x v="0"/>
    <x v="3"/>
    <x v="3"/>
    <x v="0"/>
    <x v="0"/>
    <x v="2"/>
    <x v="0"/>
    <x v="3"/>
    <s v="2024-05-08"/>
    <x v="1"/>
    <n v="9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5937"/>
    <x v="0"/>
    <x v="1"/>
    <x v="0"/>
    <s v="03.03.10"/>
    <x v="8"/>
    <x v="0"/>
    <x v="4"/>
    <s v="Receitas Da Câmara"/>
    <s v="03.03.10"/>
    <s v="Receitas Da Câmara"/>
    <s v="03.03.10"/>
    <x v="8"/>
    <x v="0"/>
    <x v="3"/>
    <x v="3"/>
    <x v="0"/>
    <x v="0"/>
    <x v="2"/>
    <x v="0"/>
    <x v="3"/>
    <s v="2024-05-08"/>
    <x v="1"/>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0"/>
    <x v="5938"/>
    <x v="0"/>
    <x v="1"/>
    <x v="0"/>
    <s v="03.03.10"/>
    <x v="8"/>
    <x v="0"/>
    <x v="4"/>
    <s v="Receitas Da Câmara"/>
    <s v="03.03.10"/>
    <s v="Receitas Da Câmara"/>
    <s v="03.03.10"/>
    <x v="19"/>
    <x v="0"/>
    <x v="3"/>
    <x v="6"/>
    <x v="0"/>
    <x v="0"/>
    <x v="2"/>
    <x v="0"/>
    <x v="3"/>
    <s v="2024-05-08"/>
    <x v="1"/>
    <n v="11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245"/>
    <x v="5939"/>
    <x v="0"/>
    <x v="1"/>
    <x v="0"/>
    <s v="03.03.10"/>
    <x v="8"/>
    <x v="0"/>
    <x v="4"/>
    <s v="Receitas Da Câmara"/>
    <s v="03.03.10"/>
    <s v="Receitas Da Câmara"/>
    <s v="03.03.10"/>
    <x v="18"/>
    <x v="0"/>
    <x v="0"/>
    <x v="0"/>
    <x v="0"/>
    <x v="0"/>
    <x v="2"/>
    <x v="0"/>
    <x v="3"/>
    <s v="2024-05-08"/>
    <x v="1"/>
    <n v="2224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5940"/>
    <x v="0"/>
    <x v="0"/>
    <x v="0"/>
    <s v="03.16.15"/>
    <x v="0"/>
    <x v="0"/>
    <x v="0"/>
    <s v="Direção Financeira"/>
    <s v="03.16.15"/>
    <s v="Direção Financeira"/>
    <s v="03.16.15"/>
    <x v="39"/>
    <x v="0"/>
    <x v="0"/>
    <x v="1"/>
    <x v="1"/>
    <x v="0"/>
    <x v="0"/>
    <x v="0"/>
    <x v="3"/>
    <s v="2024-05-15"/>
    <x v="1"/>
    <n v="3000"/>
    <x v="0"/>
    <m/>
    <x v="0"/>
    <m/>
    <x v="99"/>
    <n v="100476775"/>
    <x v="0"/>
    <x v="0"/>
    <s v="Direção Financeira"/>
    <s v="ORI"/>
    <x v="0"/>
    <m/>
    <x v="0"/>
    <x v="0"/>
    <x v="0"/>
    <x v="0"/>
    <x v="0"/>
    <x v="0"/>
    <x v="0"/>
    <x v="0"/>
    <x v="0"/>
    <x v="0"/>
    <x v="0"/>
    <s v="Direção Financeira"/>
    <x v="0"/>
    <x v="0"/>
    <x v="0"/>
    <x v="0"/>
    <x v="0"/>
    <x v="0"/>
    <x v="0"/>
    <x v="0"/>
    <x v="0"/>
    <x v="0"/>
    <x v="0"/>
    <x v="0"/>
    <s v="Pagamento referente a recarga de energia elétrica, no jardim infantil de ponta verde, conforme anexo. "/>
  </r>
  <r>
    <x v="0"/>
    <n v="0"/>
    <n v="0"/>
    <n v="0"/>
    <n v="600"/>
    <x v="5941"/>
    <x v="0"/>
    <x v="1"/>
    <x v="0"/>
    <s v="80.02.01"/>
    <x v="2"/>
    <x v="2"/>
    <x v="2"/>
    <s v="Retenções Iur"/>
    <s v="80.02.01"/>
    <s v="Retenções Iur"/>
    <s v="80.02.01"/>
    <x v="2"/>
    <x v="0"/>
    <x v="1"/>
    <x v="0"/>
    <x v="1"/>
    <x v="2"/>
    <x v="2"/>
    <x v="0"/>
    <x v="6"/>
    <s v="2024-04-30"/>
    <x v="1"/>
    <n v="600"/>
    <x v="0"/>
    <m/>
    <x v="0"/>
    <m/>
    <x v="2"/>
    <n v="100474696"/>
    <x v="0"/>
    <x v="0"/>
    <s v="Retenções Iur"/>
    <s v="ORI"/>
    <x v="0"/>
    <s v="RIUR"/>
    <x v="0"/>
    <x v="0"/>
    <x v="0"/>
    <x v="0"/>
    <x v="0"/>
    <x v="0"/>
    <x v="0"/>
    <x v="0"/>
    <x v="0"/>
    <x v="0"/>
    <x v="0"/>
    <s v="Retenções Iur"/>
    <x v="0"/>
    <x v="0"/>
    <x v="0"/>
    <x v="0"/>
    <x v="2"/>
    <x v="0"/>
    <x v="0"/>
    <x v="0"/>
    <x v="0"/>
    <x v="1"/>
    <x v="0"/>
    <x v="0"/>
    <s v="RETENCAO OT"/>
  </r>
  <r>
    <x v="0"/>
    <n v="0"/>
    <n v="0"/>
    <n v="0"/>
    <n v="7500"/>
    <x v="5942"/>
    <x v="0"/>
    <x v="1"/>
    <x v="0"/>
    <s v="80.02.01"/>
    <x v="2"/>
    <x v="2"/>
    <x v="2"/>
    <s v="Retenções Iur"/>
    <s v="80.02.01"/>
    <s v="Retenções Iur"/>
    <s v="80.02.01"/>
    <x v="2"/>
    <x v="0"/>
    <x v="1"/>
    <x v="0"/>
    <x v="1"/>
    <x v="2"/>
    <x v="2"/>
    <x v="0"/>
    <x v="3"/>
    <s v="2024-05-31"/>
    <x v="1"/>
    <n v="7500"/>
    <x v="0"/>
    <m/>
    <x v="0"/>
    <m/>
    <x v="2"/>
    <n v="100474696"/>
    <x v="0"/>
    <x v="0"/>
    <s v="Retenções Iur"/>
    <s v="ORI"/>
    <x v="0"/>
    <s v="RIUR"/>
    <x v="0"/>
    <x v="0"/>
    <x v="0"/>
    <x v="0"/>
    <x v="0"/>
    <x v="0"/>
    <x v="0"/>
    <x v="0"/>
    <x v="0"/>
    <x v="0"/>
    <x v="0"/>
    <s v="Retenções Iur"/>
    <x v="0"/>
    <x v="0"/>
    <x v="0"/>
    <x v="0"/>
    <x v="2"/>
    <x v="0"/>
    <x v="0"/>
    <x v="0"/>
    <x v="0"/>
    <x v="1"/>
    <x v="0"/>
    <x v="0"/>
    <s v="RETENCAO OT"/>
  </r>
  <r>
    <x v="1"/>
    <n v="0"/>
    <n v="0"/>
    <n v="0"/>
    <n v="85487"/>
    <x v="5943"/>
    <x v="0"/>
    <x v="0"/>
    <x v="0"/>
    <s v="01.27.06.42"/>
    <x v="22"/>
    <x v="1"/>
    <x v="1"/>
    <s v="Requalificação Urbana e habitação"/>
    <s v="01.27.06"/>
    <s v="Requalificação Urbana e habitação"/>
    <s v="01.27.06"/>
    <x v="1"/>
    <x v="0"/>
    <x v="0"/>
    <x v="0"/>
    <x v="0"/>
    <x v="1"/>
    <x v="1"/>
    <x v="0"/>
    <x v="0"/>
    <s v="2024-01-30"/>
    <x v="0"/>
    <n v="85487"/>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 Pagamento a favor da Felisberto Carvalho Auto, pela aquisição de combustíveis, destinados a viatura afeto as obras de construção do campo de relvado sintético de Manguinho, conforme anexo.  "/>
  </r>
  <r>
    <x v="0"/>
    <n v="0"/>
    <n v="0"/>
    <n v="0"/>
    <n v="74006"/>
    <x v="5944"/>
    <x v="0"/>
    <x v="0"/>
    <x v="0"/>
    <s v="03.16.15"/>
    <x v="0"/>
    <x v="0"/>
    <x v="0"/>
    <s v="Direção Financeira"/>
    <s v="03.16.15"/>
    <s v="Direção Financeira"/>
    <s v="03.16.15"/>
    <x v="5"/>
    <x v="0"/>
    <x v="0"/>
    <x v="1"/>
    <x v="0"/>
    <x v="0"/>
    <x v="0"/>
    <x v="0"/>
    <x v="0"/>
    <s v="2024-01-30"/>
    <x v="0"/>
    <n v="74006"/>
    <x v="0"/>
    <m/>
    <x v="0"/>
    <m/>
    <x v="664"/>
    <n v="100390326"/>
    <x v="0"/>
    <x v="0"/>
    <s v="Direção Financeira"/>
    <s v="ORI"/>
    <x v="0"/>
    <m/>
    <x v="0"/>
    <x v="0"/>
    <x v="0"/>
    <x v="0"/>
    <x v="0"/>
    <x v="0"/>
    <x v="0"/>
    <x v="0"/>
    <x v="0"/>
    <x v="0"/>
    <x v="0"/>
    <s v="Direção Financeira"/>
    <x v="0"/>
    <x v="0"/>
    <x v="0"/>
    <x v="0"/>
    <x v="0"/>
    <x v="0"/>
    <x v="0"/>
    <x v="0"/>
    <x v="0"/>
    <x v="0"/>
    <x v="0"/>
    <x v="0"/>
    <s v="Pagamento prestação serviço, conforme anexo. "/>
  </r>
  <r>
    <x v="1"/>
    <n v="0"/>
    <n v="0"/>
    <n v="0"/>
    <n v="124436"/>
    <x v="5945"/>
    <x v="0"/>
    <x v="0"/>
    <x v="0"/>
    <s v="01.27.06.80"/>
    <x v="1"/>
    <x v="1"/>
    <x v="1"/>
    <s v="Requalificação Urbana e habitação"/>
    <s v="01.27.06"/>
    <s v="Requalificação Urbana e habitação"/>
    <s v="01.27.06"/>
    <x v="1"/>
    <x v="0"/>
    <x v="0"/>
    <x v="0"/>
    <x v="0"/>
    <x v="1"/>
    <x v="1"/>
    <x v="0"/>
    <x v="2"/>
    <s v="2024-02-13"/>
    <x v="0"/>
    <n v="124436"/>
    <x v="0"/>
    <m/>
    <x v="0"/>
    <m/>
    <x v="1"/>
    <n v="100476920"/>
    <x v="0"/>
    <x v="0"/>
    <s v="Requalificação Urbana de Veneza"/>
    <s v="ORI"/>
    <x v="0"/>
    <m/>
    <x v="0"/>
    <x v="0"/>
    <x v="0"/>
    <x v="0"/>
    <x v="0"/>
    <x v="0"/>
    <x v="0"/>
    <x v="0"/>
    <x v="0"/>
    <x v="0"/>
    <x v="0"/>
    <s v="Requalificação Urbana de Veneza"/>
    <x v="0"/>
    <x v="0"/>
    <x v="0"/>
    <x v="0"/>
    <x v="1"/>
    <x v="0"/>
    <x v="0"/>
    <x v="0"/>
    <x v="0"/>
    <x v="0"/>
    <x v="0"/>
    <x v="0"/>
    <s v="Pagamento combustíveis, conforme proposta em anexo"/>
  </r>
  <r>
    <x v="0"/>
    <n v="0"/>
    <n v="0"/>
    <n v="0"/>
    <n v="420"/>
    <x v="5946"/>
    <x v="0"/>
    <x v="1"/>
    <x v="0"/>
    <s v="03.03.10"/>
    <x v="8"/>
    <x v="0"/>
    <x v="4"/>
    <s v="Receitas Da Câmara"/>
    <s v="03.03.10"/>
    <s v="Receitas Da Câmara"/>
    <s v="03.03.10"/>
    <x v="21"/>
    <x v="0"/>
    <x v="3"/>
    <x v="3"/>
    <x v="0"/>
    <x v="0"/>
    <x v="2"/>
    <x v="0"/>
    <x v="0"/>
    <s v="2024-01-02"/>
    <x v="0"/>
    <n v="42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996"/>
    <x v="5947"/>
    <x v="0"/>
    <x v="1"/>
    <x v="0"/>
    <s v="80.02.01"/>
    <x v="2"/>
    <x v="2"/>
    <x v="2"/>
    <s v="Retenções Iur"/>
    <s v="80.02.01"/>
    <s v="Retenções Iur"/>
    <s v="80.02.01"/>
    <x v="2"/>
    <x v="0"/>
    <x v="1"/>
    <x v="0"/>
    <x v="1"/>
    <x v="2"/>
    <x v="2"/>
    <x v="0"/>
    <x v="6"/>
    <s v="2024-04-05"/>
    <x v="1"/>
    <n v="4996"/>
    <x v="0"/>
    <m/>
    <x v="0"/>
    <m/>
    <x v="2"/>
    <n v="100474696"/>
    <x v="0"/>
    <x v="0"/>
    <s v="Retenções Iur"/>
    <s v="ORI"/>
    <x v="0"/>
    <s v="RIUR"/>
    <x v="0"/>
    <x v="0"/>
    <x v="0"/>
    <x v="0"/>
    <x v="0"/>
    <x v="0"/>
    <x v="0"/>
    <x v="0"/>
    <x v="0"/>
    <x v="0"/>
    <x v="0"/>
    <s v="Retenções Iur"/>
    <x v="0"/>
    <x v="0"/>
    <x v="0"/>
    <x v="0"/>
    <x v="2"/>
    <x v="0"/>
    <x v="0"/>
    <x v="0"/>
    <x v="0"/>
    <x v="1"/>
    <x v="0"/>
    <x v="0"/>
    <s v="RETENCAO OT"/>
  </r>
  <r>
    <x v="1"/>
    <n v="0"/>
    <n v="0"/>
    <n v="0"/>
    <n v="2700"/>
    <x v="5948"/>
    <x v="0"/>
    <x v="0"/>
    <x v="0"/>
    <s v="01.25.02.17"/>
    <x v="30"/>
    <x v="3"/>
    <x v="3"/>
    <s v="desporto"/>
    <s v="01.25.02"/>
    <s v="desporto"/>
    <s v="01.25.02"/>
    <x v="1"/>
    <x v="0"/>
    <x v="0"/>
    <x v="0"/>
    <x v="0"/>
    <x v="1"/>
    <x v="1"/>
    <x v="0"/>
    <x v="3"/>
    <s v="2024-05-24"/>
    <x v="1"/>
    <n v="2700"/>
    <x v="0"/>
    <m/>
    <x v="0"/>
    <m/>
    <x v="2"/>
    <n v="100474696"/>
    <x v="0"/>
    <x v="1"/>
    <s v="Construção e Reabilitação de Placas Desportivas"/>
    <s v="ORI"/>
    <x v="0"/>
    <m/>
    <x v="0"/>
    <x v="0"/>
    <x v="0"/>
    <x v="0"/>
    <x v="0"/>
    <x v="0"/>
    <x v="0"/>
    <x v="0"/>
    <x v="0"/>
    <x v="0"/>
    <x v="0"/>
    <s v="Construção e Reabilitação de Placas Desportivas"/>
    <x v="0"/>
    <x v="0"/>
    <x v="0"/>
    <x v="0"/>
    <x v="1"/>
    <x v="0"/>
    <x v="0"/>
    <x v="0"/>
    <x v="0"/>
    <x v="0"/>
    <x v="1"/>
    <x v="0"/>
    <s v="Pagamento referente a aluguer de dois par de andaimes, para trabalhos da reabilitação da placa desportiva de ponta Verde, conforme anexo."/>
  </r>
  <r>
    <x v="1"/>
    <n v="0"/>
    <n v="0"/>
    <n v="0"/>
    <n v="15300"/>
    <x v="5948"/>
    <x v="0"/>
    <x v="0"/>
    <x v="0"/>
    <s v="01.25.02.17"/>
    <x v="30"/>
    <x v="3"/>
    <x v="3"/>
    <s v="desporto"/>
    <s v="01.25.02"/>
    <s v="desporto"/>
    <s v="01.25.02"/>
    <x v="1"/>
    <x v="0"/>
    <x v="0"/>
    <x v="0"/>
    <x v="0"/>
    <x v="1"/>
    <x v="1"/>
    <x v="0"/>
    <x v="3"/>
    <s v="2024-05-24"/>
    <x v="1"/>
    <n v="15300"/>
    <x v="0"/>
    <m/>
    <x v="0"/>
    <m/>
    <x v="621"/>
    <n v="100478854"/>
    <x v="0"/>
    <x v="0"/>
    <s v="Construção e Reabilitação de Placas Desportivas"/>
    <s v="ORI"/>
    <x v="0"/>
    <m/>
    <x v="0"/>
    <x v="0"/>
    <x v="0"/>
    <x v="0"/>
    <x v="0"/>
    <x v="0"/>
    <x v="0"/>
    <x v="0"/>
    <x v="0"/>
    <x v="0"/>
    <x v="0"/>
    <s v="Construção e Reabilitação de Placas Desportivas"/>
    <x v="0"/>
    <x v="0"/>
    <x v="0"/>
    <x v="0"/>
    <x v="1"/>
    <x v="0"/>
    <x v="0"/>
    <x v="0"/>
    <x v="0"/>
    <x v="0"/>
    <x v="0"/>
    <x v="0"/>
    <s v="Pagamento referente a aluguer de dois par de andaimes, para trabalhos da reabilitação da placa desportiva de ponta Verde, conforme anexo."/>
  </r>
  <r>
    <x v="0"/>
    <n v="0"/>
    <n v="0"/>
    <n v="0"/>
    <n v="9215"/>
    <x v="5949"/>
    <x v="0"/>
    <x v="0"/>
    <x v="0"/>
    <s v="01.28.03.06"/>
    <x v="9"/>
    <x v="4"/>
    <x v="5"/>
    <s v="Proteção Social"/>
    <s v="01.28.03"/>
    <s v="Proteção Social"/>
    <s v="01.28.03"/>
    <x v="4"/>
    <x v="0"/>
    <x v="2"/>
    <x v="2"/>
    <x v="0"/>
    <x v="1"/>
    <x v="0"/>
    <x v="0"/>
    <x v="0"/>
    <s v="2024-01-16"/>
    <x v="0"/>
    <n v="9215"/>
    <x v="0"/>
    <m/>
    <x v="0"/>
    <m/>
    <x v="28"/>
    <n v="100479335"/>
    <x v="0"/>
    <x v="0"/>
    <s v="Apoio a Crianças Vulneráveis "/>
    <s v="ORI"/>
    <x v="0"/>
    <s v="ACV"/>
    <x v="0"/>
    <x v="0"/>
    <x v="0"/>
    <x v="0"/>
    <x v="0"/>
    <x v="0"/>
    <x v="0"/>
    <x v="0"/>
    <x v="0"/>
    <x v="0"/>
    <x v="0"/>
    <s v="Apoio a Crianças Vulneráveis "/>
    <x v="0"/>
    <x v="0"/>
    <x v="0"/>
    <x v="0"/>
    <x v="1"/>
    <x v="0"/>
    <x v="0"/>
    <x v="0"/>
    <x v="0"/>
    <x v="0"/>
    <x v="0"/>
    <x v="0"/>
    <s v="Pagamento a favor de Minimercado Ribeiro, referente a aquisição de géneros alimentícios para a composição de cesta básica para as famílias vulneráveis, conforme anexo.  "/>
  </r>
  <r>
    <x v="0"/>
    <n v="0"/>
    <n v="0"/>
    <n v="0"/>
    <n v="5000"/>
    <x v="5950"/>
    <x v="0"/>
    <x v="0"/>
    <x v="0"/>
    <s v="03.16.15"/>
    <x v="0"/>
    <x v="0"/>
    <x v="0"/>
    <s v="Direção Financeira"/>
    <s v="03.16.15"/>
    <s v="Direção Financeira"/>
    <s v="03.16.15"/>
    <x v="64"/>
    <x v="0"/>
    <x v="0"/>
    <x v="0"/>
    <x v="0"/>
    <x v="0"/>
    <x v="0"/>
    <x v="0"/>
    <x v="2"/>
    <s v="2024-02-21"/>
    <x v="0"/>
    <n v="5000"/>
    <x v="0"/>
    <m/>
    <x v="0"/>
    <m/>
    <x v="181"/>
    <n v="100479425"/>
    <x v="0"/>
    <x v="0"/>
    <s v="Direção Financeira"/>
    <s v="ORI"/>
    <x v="0"/>
    <m/>
    <x v="0"/>
    <x v="0"/>
    <x v="0"/>
    <x v="0"/>
    <x v="0"/>
    <x v="0"/>
    <x v="0"/>
    <x v="0"/>
    <x v="0"/>
    <x v="0"/>
    <x v="0"/>
    <s v="Direção Financeira"/>
    <x v="0"/>
    <x v="0"/>
    <x v="0"/>
    <x v="0"/>
    <x v="0"/>
    <x v="0"/>
    <x v="0"/>
    <x v="0"/>
    <x v="0"/>
    <x v="0"/>
    <x v="0"/>
    <x v="0"/>
    <s v="Pagamento premio produtividade de colaborador do mês pelo desempenho da sua função, conforme anexo."/>
  </r>
  <r>
    <x v="0"/>
    <n v="0"/>
    <n v="0"/>
    <n v="0"/>
    <n v="56000"/>
    <x v="5951"/>
    <x v="0"/>
    <x v="0"/>
    <x v="0"/>
    <s v="01.25.03.12"/>
    <x v="6"/>
    <x v="3"/>
    <x v="3"/>
    <s v="Emprego e Formação profissional"/>
    <s v="01.25.03"/>
    <s v="Emprego e Formação profissional"/>
    <s v="01.25.03"/>
    <x v="4"/>
    <x v="0"/>
    <x v="2"/>
    <x v="2"/>
    <x v="0"/>
    <x v="1"/>
    <x v="0"/>
    <x v="0"/>
    <x v="1"/>
    <s v="2024-03-21"/>
    <x v="0"/>
    <n v="56000"/>
    <x v="0"/>
    <m/>
    <x v="0"/>
    <m/>
    <x v="6"/>
    <n v="100474914"/>
    <x v="0"/>
    <x v="0"/>
    <s v="Estágios Profissionais e Promoção de Emprego"/>
    <s v="ORI"/>
    <x v="0"/>
    <m/>
    <x v="0"/>
    <x v="0"/>
    <x v="0"/>
    <x v="0"/>
    <x v="0"/>
    <x v="0"/>
    <x v="0"/>
    <x v="0"/>
    <x v="0"/>
    <x v="0"/>
    <x v="0"/>
    <s v="Estágios Profissionais e Promoção de Emprego"/>
    <x v="0"/>
    <x v="0"/>
    <x v="0"/>
    <x v="0"/>
    <x v="1"/>
    <x v="0"/>
    <x v="0"/>
    <x v="0"/>
    <x v="0"/>
    <x v="0"/>
    <x v="0"/>
    <x v="0"/>
    <s v="Pagamento subsídio de estagio referente ao mês de março 2024, conforme anexo."/>
  </r>
  <r>
    <x v="1"/>
    <n v="0"/>
    <n v="0"/>
    <n v="0"/>
    <n v="152492"/>
    <x v="5952"/>
    <x v="0"/>
    <x v="0"/>
    <x v="0"/>
    <s v="01.27.06.42"/>
    <x v="22"/>
    <x v="1"/>
    <x v="1"/>
    <s v="Requalificação Urbana e habitação"/>
    <s v="01.27.06"/>
    <s v="Requalificação Urbana e habitação"/>
    <s v="01.27.06"/>
    <x v="1"/>
    <x v="0"/>
    <x v="0"/>
    <x v="0"/>
    <x v="0"/>
    <x v="1"/>
    <x v="1"/>
    <x v="0"/>
    <x v="6"/>
    <s v="2024-04-23"/>
    <x v="1"/>
    <n v="152492"/>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 a viatura afeto a obra de construção do campo de relvado sintético de Manguinho, conforme anexo."/>
  </r>
  <r>
    <x v="0"/>
    <n v="0"/>
    <n v="0"/>
    <n v="0"/>
    <n v="2300"/>
    <x v="5953"/>
    <x v="0"/>
    <x v="0"/>
    <x v="0"/>
    <s v="03.16.15"/>
    <x v="0"/>
    <x v="0"/>
    <x v="0"/>
    <s v="Direção Financeira"/>
    <s v="03.16.15"/>
    <s v="Direção Financeira"/>
    <s v="03.16.15"/>
    <x v="43"/>
    <x v="0"/>
    <x v="0"/>
    <x v="1"/>
    <x v="0"/>
    <x v="0"/>
    <x v="0"/>
    <x v="0"/>
    <x v="6"/>
    <s v="2024-04-30"/>
    <x v="1"/>
    <n v="2300"/>
    <x v="0"/>
    <m/>
    <x v="0"/>
    <m/>
    <x v="6"/>
    <n v="100474914"/>
    <x v="0"/>
    <x v="0"/>
    <s v="Direção Financeira"/>
    <s v="ORI"/>
    <x v="0"/>
    <m/>
    <x v="0"/>
    <x v="0"/>
    <x v="0"/>
    <x v="0"/>
    <x v="0"/>
    <x v="0"/>
    <x v="0"/>
    <x v="0"/>
    <x v="0"/>
    <x v="0"/>
    <x v="0"/>
    <s v="Direção Financeira"/>
    <x v="0"/>
    <x v="0"/>
    <x v="0"/>
    <x v="0"/>
    <x v="0"/>
    <x v="0"/>
    <x v="0"/>
    <x v="0"/>
    <x v="0"/>
    <x v="0"/>
    <x v="0"/>
    <x v="0"/>
    <s v="Pagamento a favor da Tesouraria Municipal, referente a inspeção periódica ligeira da viatura ST-94-Ol afeto aos serviços da CMSM, conforme anexo."/>
  </r>
  <r>
    <x v="0"/>
    <n v="0"/>
    <n v="0"/>
    <n v="0"/>
    <n v="1500"/>
    <x v="5954"/>
    <x v="0"/>
    <x v="0"/>
    <x v="0"/>
    <s v="01.25.04.22"/>
    <x v="7"/>
    <x v="3"/>
    <x v="3"/>
    <s v="Cultura"/>
    <s v="01.25.04"/>
    <s v="Cultura"/>
    <s v="01.25.04"/>
    <x v="4"/>
    <x v="0"/>
    <x v="2"/>
    <x v="2"/>
    <x v="0"/>
    <x v="1"/>
    <x v="0"/>
    <x v="0"/>
    <x v="3"/>
    <s v="2024-05-07"/>
    <x v="1"/>
    <n v="1500"/>
    <x v="0"/>
    <m/>
    <x v="0"/>
    <m/>
    <x v="117"/>
    <n v="10047564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gratificação nos trabalhos de montagem e desmontagem de palco, no evento da tarde cultural na ribeira de São Miguel, conforme proposta em anexo."/>
  </r>
  <r>
    <x v="0"/>
    <n v="0"/>
    <n v="0"/>
    <n v="0"/>
    <n v="15000"/>
    <x v="5955"/>
    <x v="0"/>
    <x v="0"/>
    <x v="0"/>
    <s v="03.16.15"/>
    <x v="0"/>
    <x v="0"/>
    <x v="0"/>
    <s v="Direção Financeira"/>
    <s v="03.16.15"/>
    <s v="Direção Financeira"/>
    <s v="03.16.15"/>
    <x v="64"/>
    <x v="0"/>
    <x v="0"/>
    <x v="0"/>
    <x v="0"/>
    <x v="0"/>
    <x v="0"/>
    <x v="0"/>
    <x v="3"/>
    <s v="2024-05-09"/>
    <x v="1"/>
    <n v="15000"/>
    <x v="0"/>
    <m/>
    <x v="0"/>
    <m/>
    <x v="130"/>
    <n v="100411663"/>
    <x v="0"/>
    <x v="0"/>
    <s v="Direção Financeira"/>
    <s v="ORI"/>
    <x v="0"/>
    <m/>
    <x v="0"/>
    <x v="0"/>
    <x v="0"/>
    <x v="0"/>
    <x v="0"/>
    <x v="0"/>
    <x v="0"/>
    <x v="0"/>
    <x v="0"/>
    <x v="0"/>
    <x v="0"/>
    <s v="Direção Financeira"/>
    <x v="0"/>
    <x v="0"/>
    <x v="0"/>
    <x v="0"/>
    <x v="0"/>
    <x v="0"/>
    <x v="0"/>
    <x v="0"/>
    <x v="0"/>
    <x v="0"/>
    <x v="0"/>
    <x v="0"/>
    <s v="Pagamento correspondente a compensação dos trabalhos adicionais referente ao mês de abril de 2024, conforme anexo."/>
  </r>
  <r>
    <x v="1"/>
    <n v="0"/>
    <n v="0"/>
    <n v="0"/>
    <n v="6000"/>
    <x v="5956"/>
    <x v="0"/>
    <x v="0"/>
    <x v="0"/>
    <s v="01.25.02.23"/>
    <x v="12"/>
    <x v="3"/>
    <x v="3"/>
    <s v="desporto"/>
    <s v="01.25.02"/>
    <s v="desporto"/>
    <s v="01.25.02"/>
    <x v="1"/>
    <x v="0"/>
    <x v="0"/>
    <x v="0"/>
    <x v="0"/>
    <x v="1"/>
    <x v="1"/>
    <x v="0"/>
    <x v="3"/>
    <s v="2024-05-20"/>
    <x v="1"/>
    <n v="6000"/>
    <x v="0"/>
    <m/>
    <x v="0"/>
    <m/>
    <x v="645"/>
    <n v="100479538"/>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serviço de deslocação feita com a equipa de basquetebol da Associação Desportiva Rock, no âmbito do torneio de basquetebol no município de São Lourenço dos Órgãos, conforme anexo.  "/>
  </r>
  <r>
    <x v="0"/>
    <n v="0"/>
    <n v="0"/>
    <n v="0"/>
    <n v="91363"/>
    <x v="5957"/>
    <x v="0"/>
    <x v="0"/>
    <x v="0"/>
    <s v="03.16.15"/>
    <x v="0"/>
    <x v="0"/>
    <x v="0"/>
    <s v="Direção Financeira"/>
    <s v="03.16.15"/>
    <s v="Direção Financeira"/>
    <s v="03.16.15"/>
    <x v="33"/>
    <x v="0"/>
    <x v="0"/>
    <x v="0"/>
    <x v="0"/>
    <x v="0"/>
    <x v="0"/>
    <x v="0"/>
    <x v="3"/>
    <s v="2024-05-31"/>
    <x v="1"/>
    <n v="91363"/>
    <x v="0"/>
    <m/>
    <x v="0"/>
    <m/>
    <x v="23"/>
    <n v="100388090"/>
    <x v="0"/>
    <x v="0"/>
    <s v="Direção Financeira"/>
    <s v="ORI"/>
    <x v="0"/>
    <m/>
    <x v="0"/>
    <x v="0"/>
    <x v="0"/>
    <x v="0"/>
    <x v="0"/>
    <x v="0"/>
    <x v="0"/>
    <x v="0"/>
    <x v="0"/>
    <x v="0"/>
    <x v="0"/>
    <s v="Direção Financeira"/>
    <x v="0"/>
    <x v="0"/>
    <x v="0"/>
    <x v="0"/>
    <x v="0"/>
    <x v="0"/>
    <x v="0"/>
    <x v="0"/>
    <x v="0"/>
    <x v="0"/>
    <x v="0"/>
    <x v="0"/>
    <s v="Pagamento referente a aquisição de matérias de escritório para os serviços da CMSM, conforme anexo."/>
  </r>
  <r>
    <x v="1"/>
    <n v="0"/>
    <n v="0"/>
    <n v="0"/>
    <n v="4500"/>
    <x v="5958"/>
    <x v="0"/>
    <x v="0"/>
    <x v="0"/>
    <s v="01.28.01.08"/>
    <x v="15"/>
    <x v="4"/>
    <x v="5"/>
    <s v="Habitação Social"/>
    <s v="01.28.01"/>
    <s v="Habitação Social"/>
    <s v="01.28.01"/>
    <x v="1"/>
    <x v="0"/>
    <x v="0"/>
    <x v="0"/>
    <x v="0"/>
    <x v="1"/>
    <x v="1"/>
    <x v="0"/>
    <x v="1"/>
    <s v="2024-03-01"/>
    <x v="0"/>
    <n v="4500"/>
    <x v="0"/>
    <m/>
    <x v="0"/>
    <m/>
    <x v="2"/>
    <n v="100474696"/>
    <x v="0"/>
    <x v="1"/>
    <s v="Habitações Sociais"/>
    <s v="ORI"/>
    <x v="0"/>
    <s v="HS"/>
    <x v="0"/>
    <x v="0"/>
    <x v="0"/>
    <x v="0"/>
    <x v="0"/>
    <x v="0"/>
    <x v="0"/>
    <x v="0"/>
    <x v="0"/>
    <x v="0"/>
    <x v="0"/>
    <s v="Habitações Sociais"/>
    <x v="0"/>
    <x v="0"/>
    <x v="0"/>
    <x v="0"/>
    <x v="1"/>
    <x v="0"/>
    <x v="0"/>
    <x v="0"/>
    <x v="0"/>
    <x v="0"/>
    <x v="1"/>
    <x v="0"/>
    <s v="Pagamento referente a obras e pinturas nas fachadas residências das Habitações no município, conforme anexo"/>
  </r>
  <r>
    <x v="1"/>
    <n v="0"/>
    <n v="0"/>
    <n v="0"/>
    <n v="25500"/>
    <x v="5958"/>
    <x v="0"/>
    <x v="0"/>
    <x v="0"/>
    <s v="01.28.01.08"/>
    <x v="15"/>
    <x v="4"/>
    <x v="5"/>
    <s v="Habitação Social"/>
    <s v="01.28.01"/>
    <s v="Habitação Social"/>
    <s v="01.28.01"/>
    <x v="1"/>
    <x v="0"/>
    <x v="0"/>
    <x v="0"/>
    <x v="0"/>
    <x v="1"/>
    <x v="1"/>
    <x v="0"/>
    <x v="1"/>
    <s v="2024-03-01"/>
    <x v="0"/>
    <n v="25500"/>
    <x v="0"/>
    <m/>
    <x v="0"/>
    <m/>
    <x v="107"/>
    <n v="100478900"/>
    <x v="0"/>
    <x v="0"/>
    <s v="Habitações Sociais"/>
    <s v="ORI"/>
    <x v="0"/>
    <s v="HS"/>
    <x v="0"/>
    <x v="0"/>
    <x v="0"/>
    <x v="0"/>
    <x v="0"/>
    <x v="0"/>
    <x v="0"/>
    <x v="0"/>
    <x v="0"/>
    <x v="0"/>
    <x v="0"/>
    <s v="Habitações Sociais"/>
    <x v="0"/>
    <x v="0"/>
    <x v="0"/>
    <x v="0"/>
    <x v="1"/>
    <x v="0"/>
    <x v="0"/>
    <x v="0"/>
    <x v="0"/>
    <x v="0"/>
    <x v="0"/>
    <x v="0"/>
    <s v="Pagamento referente a obras e pinturas nas fachadas residências das Habitações no município, conforme anexo"/>
  </r>
  <r>
    <x v="0"/>
    <n v="0"/>
    <n v="0"/>
    <n v="0"/>
    <n v="3000"/>
    <x v="5959"/>
    <x v="0"/>
    <x v="0"/>
    <x v="0"/>
    <s v="03.16.12"/>
    <x v="40"/>
    <x v="0"/>
    <x v="0"/>
    <s v="Direcção de Urbanismo"/>
    <s v="03.16.12"/>
    <s v="Direcção de Urbanismo"/>
    <s v="03.16.12"/>
    <x v="3"/>
    <x v="0"/>
    <x v="0"/>
    <x v="1"/>
    <x v="0"/>
    <x v="0"/>
    <x v="0"/>
    <x v="0"/>
    <x v="1"/>
    <s v="2024-03-05"/>
    <x v="0"/>
    <n v="3000"/>
    <x v="0"/>
    <m/>
    <x v="0"/>
    <m/>
    <x v="665"/>
    <n v="100478955"/>
    <x v="0"/>
    <x v="0"/>
    <s v="Direcção de Urbanismo"/>
    <s v="ORI"/>
    <x v="0"/>
    <m/>
    <x v="0"/>
    <x v="0"/>
    <x v="0"/>
    <x v="0"/>
    <x v="0"/>
    <x v="0"/>
    <x v="0"/>
    <x v="0"/>
    <x v="0"/>
    <x v="0"/>
    <x v="0"/>
    <s v="Direcção de Urbanismo"/>
    <x v="0"/>
    <x v="0"/>
    <x v="0"/>
    <x v="0"/>
    <x v="0"/>
    <x v="0"/>
    <x v="0"/>
    <x v="0"/>
    <x v="0"/>
    <x v="0"/>
    <x v="0"/>
    <x v="0"/>
    <s v="Ajuda de custo a favor do Sra. Vereadora Ermelinda Emilio Lopes pela sua deslocação em missão de serviço a cidade da Praia, conforme justificativo em anexo. "/>
  </r>
  <r>
    <x v="0"/>
    <n v="0"/>
    <n v="0"/>
    <n v="0"/>
    <n v="14400"/>
    <x v="5960"/>
    <x v="0"/>
    <x v="0"/>
    <x v="0"/>
    <s v="01.25.01.10"/>
    <x v="33"/>
    <x v="3"/>
    <x v="3"/>
    <s v="Educação"/>
    <s v="01.25.01"/>
    <s v="Educação"/>
    <s v="01.25.01"/>
    <x v="4"/>
    <x v="0"/>
    <x v="2"/>
    <x v="2"/>
    <x v="0"/>
    <x v="1"/>
    <x v="0"/>
    <x v="0"/>
    <x v="6"/>
    <s v="2024-04-12"/>
    <x v="1"/>
    <n v="14400"/>
    <x v="0"/>
    <m/>
    <x v="0"/>
    <m/>
    <x v="77"/>
    <n v="100477538"/>
    <x v="0"/>
    <x v="0"/>
    <s v="Transporte escolar"/>
    <s v="ORI"/>
    <x v="0"/>
    <m/>
    <x v="0"/>
    <x v="0"/>
    <x v="0"/>
    <x v="0"/>
    <x v="0"/>
    <x v="0"/>
    <x v="0"/>
    <x v="0"/>
    <x v="0"/>
    <x v="0"/>
    <x v="0"/>
    <s v="Transporte escolar"/>
    <x v="0"/>
    <x v="0"/>
    <x v="0"/>
    <x v="0"/>
    <x v="1"/>
    <x v="0"/>
    <x v="0"/>
    <x v="0"/>
    <x v="0"/>
    <x v="0"/>
    <x v="0"/>
    <x v="0"/>
    <s v="Pagamento a favor da Oficina Mecânica André, pela a aquisição de serviços de reparação de bomba de embraiagem da viatura ST-89-TL afeto ao transporte escolar da CMSM, conforme anexo."/>
  </r>
  <r>
    <x v="0"/>
    <n v="0"/>
    <n v="0"/>
    <n v="0"/>
    <n v="4200"/>
    <x v="5961"/>
    <x v="0"/>
    <x v="0"/>
    <x v="0"/>
    <s v="03.16.15"/>
    <x v="0"/>
    <x v="0"/>
    <x v="0"/>
    <s v="Direção Financeira"/>
    <s v="03.16.15"/>
    <s v="Direção Financeira"/>
    <s v="03.16.15"/>
    <x v="3"/>
    <x v="0"/>
    <x v="0"/>
    <x v="1"/>
    <x v="0"/>
    <x v="0"/>
    <x v="0"/>
    <x v="0"/>
    <x v="11"/>
    <s v="2024-12-04"/>
    <x v="3"/>
    <n v="4200"/>
    <x v="0"/>
    <m/>
    <x v="0"/>
    <m/>
    <x v="26"/>
    <n v="100458633"/>
    <x v="0"/>
    <x v="0"/>
    <s v="Direção Financeira"/>
    <s v="ORI"/>
    <x v="0"/>
    <m/>
    <x v="0"/>
    <x v="0"/>
    <x v="0"/>
    <x v="0"/>
    <x v="0"/>
    <x v="0"/>
    <x v="0"/>
    <x v="0"/>
    <x v="0"/>
    <x v="0"/>
    <x v="0"/>
    <s v="Direção Financeira"/>
    <x v="0"/>
    <x v="0"/>
    <x v="0"/>
    <x v="0"/>
    <x v="0"/>
    <x v="0"/>
    <x v="0"/>
    <x v="0"/>
    <x v="0"/>
    <x v="0"/>
    <x v="0"/>
    <x v="0"/>
    <s v="Ajuda de custo a favor do SR. JOAQUIM LINO MENDES TAVARES NUNES pela sua deslocação em missão de serviço a cidade da Praia nos dia 30/11 e 01,04/12 de 2024, conforme justificativo em anexo."/>
  </r>
  <r>
    <x v="2"/>
    <n v="0"/>
    <n v="0"/>
    <n v="0"/>
    <n v="4803226"/>
    <x v="5962"/>
    <x v="0"/>
    <x v="0"/>
    <x v="0"/>
    <s v="80.02.01"/>
    <x v="2"/>
    <x v="2"/>
    <x v="2"/>
    <s v="Retenções Iur"/>
    <s v="80.02.01"/>
    <s v="Retenções Iur"/>
    <s v="80.02.01"/>
    <x v="73"/>
    <x v="0"/>
    <x v="5"/>
    <x v="15"/>
    <x v="1"/>
    <x v="2"/>
    <x v="0"/>
    <x v="0"/>
    <x v="11"/>
    <s v="2024-12-19"/>
    <x v="3"/>
    <n v="4803226"/>
    <x v="0"/>
    <m/>
    <x v="0"/>
    <m/>
    <x v="188"/>
    <n v="100409238"/>
    <x v="0"/>
    <x v="0"/>
    <s v="Retenções Iur"/>
    <s v="ORI"/>
    <x v="0"/>
    <s v="RIUR"/>
    <x v="0"/>
    <x v="0"/>
    <x v="0"/>
    <x v="0"/>
    <x v="0"/>
    <x v="0"/>
    <x v="0"/>
    <x v="0"/>
    <x v="0"/>
    <x v="0"/>
    <x v="0"/>
    <s v="Retenções Iur"/>
    <x v="0"/>
    <x v="0"/>
    <x v="0"/>
    <x v="0"/>
    <x v="2"/>
    <x v="0"/>
    <x v="0"/>
    <x v="1"/>
    <x v="0"/>
    <x v="1"/>
    <x v="0"/>
    <x v="0"/>
    <s v="Encontro de conta a favor da FINANÇAS dos descontos de IUR efetuada nas folhas de vencimento e nas ordens de pagamento referente Maio, Junho, Julho, Agosto, Setembro, Outubro e uma parte de Novembro 2024, conforme documentos em anexo.   "/>
  </r>
  <r>
    <x v="0"/>
    <n v="0"/>
    <n v="0"/>
    <n v="0"/>
    <n v="1464"/>
    <x v="5963"/>
    <x v="0"/>
    <x v="0"/>
    <x v="0"/>
    <s v="03.16.15"/>
    <x v="0"/>
    <x v="0"/>
    <x v="0"/>
    <s v="Direção Financeira"/>
    <s v="03.16.15"/>
    <s v="Direção Financeira"/>
    <s v="03.16.15"/>
    <x v="75"/>
    <x v="0"/>
    <x v="2"/>
    <x v="16"/>
    <x v="0"/>
    <x v="0"/>
    <x v="0"/>
    <x v="0"/>
    <x v="3"/>
    <s v="2024-05-30"/>
    <x v="1"/>
    <n v="1464"/>
    <x v="0"/>
    <m/>
    <x v="0"/>
    <m/>
    <x v="666"/>
    <n v="100479656"/>
    <x v="0"/>
    <x v="0"/>
    <s v="Direção Financeira"/>
    <s v="ORI"/>
    <x v="0"/>
    <m/>
    <x v="0"/>
    <x v="0"/>
    <x v="0"/>
    <x v="0"/>
    <x v="0"/>
    <x v="0"/>
    <x v="0"/>
    <x v="0"/>
    <x v="0"/>
    <x v="0"/>
    <x v="0"/>
    <s v="Direção Financeira"/>
    <x v="0"/>
    <x v="0"/>
    <x v="0"/>
    <x v="0"/>
    <x v="0"/>
    <x v="0"/>
    <x v="0"/>
    <x v="0"/>
    <x v="0"/>
    <x v="0"/>
    <x v="0"/>
    <x v="0"/>
    <s v="Restituição a favor da senhora Edelmira Rosa, pelo pagamento indevido referente a planta localização, conforme anexo."/>
  </r>
  <r>
    <x v="0"/>
    <n v="0"/>
    <n v="0"/>
    <n v="0"/>
    <n v="671736"/>
    <x v="5964"/>
    <x v="0"/>
    <x v="0"/>
    <x v="0"/>
    <s v="03.16.15"/>
    <x v="0"/>
    <x v="0"/>
    <x v="0"/>
    <s v="Direção Financeira"/>
    <s v="03.16.15"/>
    <s v="Direção Financeira"/>
    <s v="03.16.15"/>
    <x v="61"/>
    <x v="0"/>
    <x v="0"/>
    <x v="0"/>
    <x v="0"/>
    <x v="0"/>
    <x v="0"/>
    <x v="0"/>
    <x v="6"/>
    <s v="2024-04-24"/>
    <x v="1"/>
    <n v="671736"/>
    <x v="0"/>
    <m/>
    <x v="0"/>
    <m/>
    <x v="110"/>
    <n v="100392190"/>
    <x v="0"/>
    <x v="0"/>
    <s v="Direção Financeira"/>
    <s v="ORI"/>
    <x v="0"/>
    <m/>
    <x v="0"/>
    <x v="0"/>
    <x v="0"/>
    <x v="0"/>
    <x v="0"/>
    <x v="0"/>
    <x v="0"/>
    <x v="0"/>
    <x v="0"/>
    <x v="0"/>
    <x v="0"/>
    <s v="Direção Financeira"/>
    <x v="0"/>
    <x v="0"/>
    <x v="0"/>
    <x v="0"/>
    <x v="0"/>
    <x v="0"/>
    <x v="0"/>
    <x v="0"/>
    <x v="0"/>
    <x v="0"/>
    <x v="0"/>
    <x v="0"/>
    <s v=" Comparticipação da CMSM com 15% dos descontos de previdência social efetuada nos salários dos funcionários a favor da INPS referente a Setembro de 2023 conforme documentos anexos. "/>
  </r>
  <r>
    <x v="1"/>
    <n v="0"/>
    <n v="0"/>
    <n v="0"/>
    <n v="299000"/>
    <x v="5965"/>
    <x v="0"/>
    <x v="0"/>
    <x v="0"/>
    <s v="01.27.06.80"/>
    <x v="1"/>
    <x v="1"/>
    <x v="1"/>
    <s v="Requalificação Urbana e habitação"/>
    <s v="01.27.06"/>
    <s v="Requalificação Urbana e habitação"/>
    <s v="01.27.06"/>
    <x v="1"/>
    <x v="0"/>
    <x v="0"/>
    <x v="0"/>
    <x v="0"/>
    <x v="1"/>
    <x v="1"/>
    <x v="0"/>
    <x v="6"/>
    <s v="2024-04-24"/>
    <x v="1"/>
    <n v="299000"/>
    <x v="0"/>
    <m/>
    <x v="0"/>
    <m/>
    <x v="55"/>
    <n v="100478943"/>
    <x v="0"/>
    <x v="0"/>
    <s v="Requalificação Urbana de Veneza"/>
    <s v="ORI"/>
    <x v="0"/>
    <m/>
    <x v="0"/>
    <x v="0"/>
    <x v="0"/>
    <x v="0"/>
    <x v="0"/>
    <x v="0"/>
    <x v="0"/>
    <x v="0"/>
    <x v="0"/>
    <x v="0"/>
    <x v="0"/>
    <s v="Requalificação Urbana de Veneza"/>
    <x v="0"/>
    <x v="0"/>
    <x v="0"/>
    <x v="0"/>
    <x v="1"/>
    <x v="0"/>
    <x v="0"/>
    <x v="0"/>
    <x v="0"/>
    <x v="0"/>
    <x v="0"/>
    <x v="0"/>
    <s v="Pagamento referente a aquisição de 260 sacos de cimento para as obras de requalificação urbana e ambiental da praia de Veneza, conforme anexo."/>
  </r>
  <r>
    <x v="2"/>
    <n v="0"/>
    <n v="0"/>
    <n v="0"/>
    <n v="498618"/>
    <x v="5966"/>
    <x v="0"/>
    <x v="0"/>
    <x v="0"/>
    <s v="80.02.10.01"/>
    <x v="16"/>
    <x v="2"/>
    <x v="2"/>
    <s v="Outros"/>
    <s v="80.02.10"/>
    <s v="Outros"/>
    <s v="80.02.10"/>
    <x v="66"/>
    <x v="0"/>
    <x v="5"/>
    <x v="13"/>
    <x v="1"/>
    <x v="2"/>
    <x v="0"/>
    <x v="0"/>
    <x v="6"/>
    <s v="2024-04-24"/>
    <x v="1"/>
    <n v="498618"/>
    <x v="0"/>
    <m/>
    <x v="0"/>
    <m/>
    <x v="110"/>
    <n v="100392190"/>
    <x v="0"/>
    <x v="0"/>
    <s v="Retençoes Previdencia Social"/>
    <s v="ORI"/>
    <x v="0"/>
    <s v="RPS"/>
    <x v="0"/>
    <x v="0"/>
    <x v="0"/>
    <x v="0"/>
    <x v="0"/>
    <x v="0"/>
    <x v="0"/>
    <x v="0"/>
    <x v="0"/>
    <x v="0"/>
    <x v="0"/>
    <s v="Retençoes Previdencia Social"/>
    <x v="0"/>
    <x v="0"/>
    <x v="0"/>
    <x v="0"/>
    <x v="2"/>
    <x v="0"/>
    <x v="0"/>
    <x v="0"/>
    <x v="0"/>
    <x v="1"/>
    <x v="0"/>
    <x v="0"/>
    <s v="Transferência do 8% dos descontos de Previdência social efetuada nos salário dos funcionários em regime novo e antigo, a favor da INPS referente a mês de Setembro de 2023, conforme justificativo em anexo. "/>
  </r>
  <r>
    <x v="1"/>
    <n v="0"/>
    <n v="0"/>
    <n v="0"/>
    <n v="67000"/>
    <x v="5967"/>
    <x v="0"/>
    <x v="0"/>
    <x v="0"/>
    <s v="01.28.01.08"/>
    <x v="15"/>
    <x v="4"/>
    <x v="5"/>
    <s v="Habitação Social"/>
    <s v="01.28.01"/>
    <s v="Habitação Social"/>
    <s v="01.28.01"/>
    <x v="1"/>
    <x v="0"/>
    <x v="0"/>
    <x v="0"/>
    <x v="0"/>
    <x v="1"/>
    <x v="1"/>
    <x v="0"/>
    <x v="6"/>
    <s v="2024-04-29"/>
    <x v="1"/>
    <n v="67000"/>
    <x v="0"/>
    <m/>
    <x v="0"/>
    <m/>
    <x v="168"/>
    <n v="100478964"/>
    <x v="0"/>
    <x v="0"/>
    <s v="Habitações Sociais"/>
    <s v="ORI"/>
    <x v="0"/>
    <s v="HS"/>
    <x v="0"/>
    <x v="0"/>
    <x v="0"/>
    <x v="0"/>
    <x v="0"/>
    <x v="0"/>
    <x v="0"/>
    <x v="0"/>
    <x v="0"/>
    <x v="0"/>
    <x v="0"/>
    <s v="Habitações Sociais"/>
    <x v="0"/>
    <x v="0"/>
    <x v="0"/>
    <x v="0"/>
    <x v="1"/>
    <x v="0"/>
    <x v="0"/>
    <x v="0"/>
    <x v="0"/>
    <x v="0"/>
    <x v="0"/>
    <x v="0"/>
    <s v="Liquidação da fatura referente a confeções de 8 portas e 5 janelas para a habitação das famílias vulneráveis, conforme anexo"/>
  </r>
  <r>
    <x v="0"/>
    <n v="0"/>
    <n v="0"/>
    <n v="0"/>
    <n v="939"/>
    <x v="5968"/>
    <x v="0"/>
    <x v="0"/>
    <x v="0"/>
    <s v="03.16.02"/>
    <x v="3"/>
    <x v="0"/>
    <x v="0"/>
    <s v="Gabinete do Presidente"/>
    <s v="03.16.02"/>
    <s v="Gabinete do Presidente"/>
    <s v="03.16.02"/>
    <x v="31"/>
    <x v="0"/>
    <x v="0"/>
    <x v="1"/>
    <x v="0"/>
    <x v="0"/>
    <x v="0"/>
    <x v="0"/>
    <x v="2"/>
    <s v="2024-02-23"/>
    <x v="0"/>
    <n v="939"/>
    <x v="0"/>
    <m/>
    <x v="0"/>
    <m/>
    <x v="2"/>
    <n v="100474696"/>
    <x v="0"/>
    <x v="1"/>
    <s v="Gabinete do Presidente"/>
    <s v="ORI"/>
    <x v="0"/>
    <m/>
    <x v="0"/>
    <x v="0"/>
    <x v="0"/>
    <x v="0"/>
    <x v="0"/>
    <x v="0"/>
    <x v="0"/>
    <x v="0"/>
    <x v="0"/>
    <x v="0"/>
    <x v="0"/>
    <s v="Gabinete do Presidente"/>
    <x v="0"/>
    <x v="0"/>
    <x v="0"/>
    <x v="0"/>
    <x v="0"/>
    <x v="0"/>
    <x v="0"/>
    <x v="0"/>
    <x v="0"/>
    <x v="0"/>
    <x v="1"/>
    <x v="0"/>
    <s v="Pagamento de salário referente a 02-2024"/>
  </r>
  <r>
    <x v="0"/>
    <n v="0"/>
    <n v="0"/>
    <n v="0"/>
    <n v="1409"/>
    <x v="5968"/>
    <x v="0"/>
    <x v="0"/>
    <x v="0"/>
    <s v="03.16.02"/>
    <x v="3"/>
    <x v="0"/>
    <x v="0"/>
    <s v="Gabinete do Presidente"/>
    <s v="03.16.02"/>
    <s v="Gabinete do Presidente"/>
    <s v="03.16.02"/>
    <x v="59"/>
    <x v="0"/>
    <x v="0"/>
    <x v="0"/>
    <x v="0"/>
    <x v="0"/>
    <x v="0"/>
    <x v="0"/>
    <x v="2"/>
    <s v="2024-02-23"/>
    <x v="0"/>
    <n v="1409"/>
    <x v="0"/>
    <m/>
    <x v="0"/>
    <m/>
    <x v="2"/>
    <n v="100474696"/>
    <x v="0"/>
    <x v="1"/>
    <s v="Gabinete do Presidente"/>
    <s v="ORI"/>
    <x v="0"/>
    <m/>
    <x v="0"/>
    <x v="0"/>
    <x v="0"/>
    <x v="0"/>
    <x v="0"/>
    <x v="0"/>
    <x v="0"/>
    <x v="0"/>
    <x v="0"/>
    <x v="0"/>
    <x v="0"/>
    <s v="Gabinete do Presidente"/>
    <x v="0"/>
    <x v="0"/>
    <x v="0"/>
    <x v="0"/>
    <x v="0"/>
    <x v="0"/>
    <x v="0"/>
    <x v="0"/>
    <x v="0"/>
    <x v="0"/>
    <x v="1"/>
    <x v="0"/>
    <s v="Pagamento de salário referente a 02-2024"/>
  </r>
  <r>
    <x v="0"/>
    <n v="0"/>
    <n v="0"/>
    <n v="0"/>
    <n v="4834"/>
    <x v="5968"/>
    <x v="0"/>
    <x v="0"/>
    <x v="0"/>
    <s v="03.16.02"/>
    <x v="3"/>
    <x v="0"/>
    <x v="0"/>
    <s v="Gabinete do Presidente"/>
    <s v="03.16.02"/>
    <s v="Gabinete do Presidente"/>
    <s v="03.16.02"/>
    <x v="28"/>
    <x v="0"/>
    <x v="0"/>
    <x v="0"/>
    <x v="0"/>
    <x v="0"/>
    <x v="0"/>
    <x v="0"/>
    <x v="2"/>
    <s v="2024-02-23"/>
    <x v="0"/>
    <n v="4834"/>
    <x v="0"/>
    <m/>
    <x v="0"/>
    <m/>
    <x v="2"/>
    <n v="100474696"/>
    <x v="0"/>
    <x v="1"/>
    <s v="Gabinete do Presidente"/>
    <s v="ORI"/>
    <x v="0"/>
    <m/>
    <x v="0"/>
    <x v="0"/>
    <x v="0"/>
    <x v="0"/>
    <x v="0"/>
    <x v="0"/>
    <x v="0"/>
    <x v="0"/>
    <x v="0"/>
    <x v="0"/>
    <x v="0"/>
    <s v="Gabinete do Presidente"/>
    <x v="0"/>
    <x v="0"/>
    <x v="0"/>
    <x v="0"/>
    <x v="0"/>
    <x v="0"/>
    <x v="0"/>
    <x v="0"/>
    <x v="0"/>
    <x v="0"/>
    <x v="1"/>
    <x v="0"/>
    <s v="Pagamento de salário referente a 02-2024"/>
  </r>
  <r>
    <x v="0"/>
    <n v="0"/>
    <n v="0"/>
    <n v="0"/>
    <n v="18150"/>
    <x v="5968"/>
    <x v="0"/>
    <x v="0"/>
    <x v="0"/>
    <s v="03.16.02"/>
    <x v="3"/>
    <x v="0"/>
    <x v="0"/>
    <s v="Gabinete do Presidente"/>
    <s v="03.16.02"/>
    <s v="Gabinete do Presidente"/>
    <s v="03.16.02"/>
    <x v="49"/>
    <x v="0"/>
    <x v="0"/>
    <x v="0"/>
    <x v="1"/>
    <x v="0"/>
    <x v="0"/>
    <x v="0"/>
    <x v="2"/>
    <s v="2024-02-23"/>
    <x v="0"/>
    <n v="18150"/>
    <x v="0"/>
    <m/>
    <x v="0"/>
    <m/>
    <x v="2"/>
    <n v="100474696"/>
    <x v="0"/>
    <x v="1"/>
    <s v="Gabinete do Presidente"/>
    <s v="ORI"/>
    <x v="0"/>
    <m/>
    <x v="0"/>
    <x v="0"/>
    <x v="0"/>
    <x v="0"/>
    <x v="0"/>
    <x v="0"/>
    <x v="0"/>
    <x v="0"/>
    <x v="0"/>
    <x v="0"/>
    <x v="0"/>
    <s v="Gabinete do Presidente"/>
    <x v="0"/>
    <x v="0"/>
    <x v="0"/>
    <x v="0"/>
    <x v="0"/>
    <x v="0"/>
    <x v="0"/>
    <x v="0"/>
    <x v="0"/>
    <x v="0"/>
    <x v="1"/>
    <x v="0"/>
    <s v="Pagamento de salário referente a 02-2024"/>
  </r>
  <r>
    <x v="0"/>
    <n v="0"/>
    <n v="0"/>
    <n v="0"/>
    <n v="11648"/>
    <x v="5968"/>
    <x v="0"/>
    <x v="0"/>
    <x v="0"/>
    <s v="03.16.02"/>
    <x v="3"/>
    <x v="0"/>
    <x v="0"/>
    <s v="Gabinete do Presidente"/>
    <s v="03.16.02"/>
    <s v="Gabinete do Presidente"/>
    <s v="03.16.02"/>
    <x v="31"/>
    <x v="0"/>
    <x v="0"/>
    <x v="1"/>
    <x v="0"/>
    <x v="0"/>
    <x v="0"/>
    <x v="0"/>
    <x v="2"/>
    <s v="2024-02-23"/>
    <x v="0"/>
    <n v="11648"/>
    <x v="0"/>
    <m/>
    <x v="0"/>
    <m/>
    <x v="9"/>
    <n v="100474693"/>
    <x v="0"/>
    <x v="0"/>
    <s v="Gabinete do Presidente"/>
    <s v="ORI"/>
    <x v="0"/>
    <m/>
    <x v="0"/>
    <x v="0"/>
    <x v="0"/>
    <x v="0"/>
    <x v="0"/>
    <x v="0"/>
    <x v="0"/>
    <x v="0"/>
    <x v="0"/>
    <x v="0"/>
    <x v="0"/>
    <s v="Gabinete do Presidente"/>
    <x v="0"/>
    <x v="0"/>
    <x v="0"/>
    <x v="0"/>
    <x v="0"/>
    <x v="0"/>
    <x v="0"/>
    <x v="0"/>
    <x v="0"/>
    <x v="0"/>
    <x v="0"/>
    <x v="0"/>
    <s v="Pagamento de salário referente a 02-2024"/>
  </r>
  <r>
    <x v="0"/>
    <n v="0"/>
    <n v="0"/>
    <n v="0"/>
    <n v="17471"/>
    <x v="5968"/>
    <x v="0"/>
    <x v="0"/>
    <x v="0"/>
    <s v="03.16.02"/>
    <x v="3"/>
    <x v="0"/>
    <x v="0"/>
    <s v="Gabinete do Presidente"/>
    <s v="03.16.02"/>
    <s v="Gabinete do Presidente"/>
    <s v="03.16.02"/>
    <x v="59"/>
    <x v="0"/>
    <x v="0"/>
    <x v="0"/>
    <x v="0"/>
    <x v="0"/>
    <x v="0"/>
    <x v="0"/>
    <x v="2"/>
    <s v="2024-02-23"/>
    <x v="0"/>
    <n v="17471"/>
    <x v="0"/>
    <m/>
    <x v="0"/>
    <m/>
    <x v="9"/>
    <n v="100474693"/>
    <x v="0"/>
    <x v="0"/>
    <s v="Gabinete do Presidente"/>
    <s v="ORI"/>
    <x v="0"/>
    <m/>
    <x v="0"/>
    <x v="0"/>
    <x v="0"/>
    <x v="0"/>
    <x v="0"/>
    <x v="0"/>
    <x v="0"/>
    <x v="0"/>
    <x v="0"/>
    <x v="0"/>
    <x v="0"/>
    <s v="Gabinete do Presidente"/>
    <x v="0"/>
    <x v="0"/>
    <x v="0"/>
    <x v="0"/>
    <x v="0"/>
    <x v="0"/>
    <x v="0"/>
    <x v="0"/>
    <x v="0"/>
    <x v="0"/>
    <x v="0"/>
    <x v="0"/>
    <s v="Pagamento de salário referente a 02-2024"/>
  </r>
  <r>
    <x v="0"/>
    <n v="0"/>
    <n v="0"/>
    <n v="0"/>
    <n v="59944"/>
    <x v="5968"/>
    <x v="0"/>
    <x v="0"/>
    <x v="0"/>
    <s v="03.16.02"/>
    <x v="3"/>
    <x v="0"/>
    <x v="0"/>
    <s v="Gabinete do Presidente"/>
    <s v="03.16.02"/>
    <s v="Gabinete do Presidente"/>
    <s v="03.16.02"/>
    <x v="28"/>
    <x v="0"/>
    <x v="0"/>
    <x v="0"/>
    <x v="0"/>
    <x v="0"/>
    <x v="0"/>
    <x v="0"/>
    <x v="2"/>
    <s v="2024-02-23"/>
    <x v="0"/>
    <n v="59944"/>
    <x v="0"/>
    <m/>
    <x v="0"/>
    <m/>
    <x v="9"/>
    <n v="100474693"/>
    <x v="0"/>
    <x v="0"/>
    <s v="Gabinete do Presidente"/>
    <s v="ORI"/>
    <x v="0"/>
    <m/>
    <x v="0"/>
    <x v="0"/>
    <x v="0"/>
    <x v="0"/>
    <x v="0"/>
    <x v="0"/>
    <x v="0"/>
    <x v="0"/>
    <x v="0"/>
    <x v="0"/>
    <x v="0"/>
    <s v="Gabinete do Presidente"/>
    <x v="0"/>
    <x v="0"/>
    <x v="0"/>
    <x v="0"/>
    <x v="0"/>
    <x v="0"/>
    <x v="0"/>
    <x v="0"/>
    <x v="0"/>
    <x v="0"/>
    <x v="0"/>
    <x v="0"/>
    <s v="Pagamento de salário referente a 02-2024"/>
  </r>
  <r>
    <x v="0"/>
    <n v="0"/>
    <n v="0"/>
    <n v="0"/>
    <n v="225007"/>
    <x v="5968"/>
    <x v="0"/>
    <x v="0"/>
    <x v="0"/>
    <s v="03.16.02"/>
    <x v="3"/>
    <x v="0"/>
    <x v="0"/>
    <s v="Gabinete do Presidente"/>
    <s v="03.16.02"/>
    <s v="Gabinete do Presidente"/>
    <s v="03.16.02"/>
    <x v="49"/>
    <x v="0"/>
    <x v="0"/>
    <x v="0"/>
    <x v="1"/>
    <x v="0"/>
    <x v="0"/>
    <x v="0"/>
    <x v="2"/>
    <s v="2024-02-23"/>
    <x v="0"/>
    <n v="225007"/>
    <x v="0"/>
    <m/>
    <x v="0"/>
    <m/>
    <x v="9"/>
    <n v="100474693"/>
    <x v="0"/>
    <x v="0"/>
    <s v="Gabinete do Presidente"/>
    <s v="ORI"/>
    <x v="0"/>
    <m/>
    <x v="0"/>
    <x v="0"/>
    <x v="0"/>
    <x v="0"/>
    <x v="0"/>
    <x v="0"/>
    <x v="0"/>
    <x v="0"/>
    <x v="0"/>
    <x v="0"/>
    <x v="0"/>
    <s v="Gabinete do Presidente"/>
    <x v="0"/>
    <x v="0"/>
    <x v="0"/>
    <x v="0"/>
    <x v="0"/>
    <x v="0"/>
    <x v="0"/>
    <x v="0"/>
    <x v="0"/>
    <x v="0"/>
    <x v="0"/>
    <x v="0"/>
    <s v="Pagamento de salário referente a 02-2024"/>
  </r>
  <r>
    <x v="0"/>
    <n v="0"/>
    <n v="0"/>
    <n v="0"/>
    <n v="10000"/>
    <x v="5969"/>
    <x v="0"/>
    <x v="0"/>
    <x v="0"/>
    <s v="01.25.04.22"/>
    <x v="7"/>
    <x v="3"/>
    <x v="3"/>
    <s v="Cultura"/>
    <s v="01.25.04"/>
    <s v="Cultura"/>
    <s v="01.25.04"/>
    <x v="4"/>
    <x v="0"/>
    <x v="2"/>
    <x v="2"/>
    <x v="0"/>
    <x v="1"/>
    <x v="0"/>
    <x v="0"/>
    <x v="3"/>
    <s v="2024-05-09"/>
    <x v="1"/>
    <n v="10000"/>
    <x v="0"/>
    <m/>
    <x v="0"/>
    <m/>
    <x v="113"/>
    <n v="100476148"/>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r. Rolando Rocha da Luz Tavares, referente atuação da 1ª edição do festival Dimingo Dencho, conforme anexo."/>
  </r>
  <r>
    <x v="0"/>
    <n v="0"/>
    <n v="0"/>
    <n v="0"/>
    <n v="4050"/>
    <x v="5970"/>
    <x v="0"/>
    <x v="1"/>
    <x v="0"/>
    <s v="80.02.01"/>
    <x v="2"/>
    <x v="2"/>
    <x v="2"/>
    <s v="Retenções Iur"/>
    <s v="80.02.01"/>
    <s v="Retenções Iur"/>
    <s v="80.02.01"/>
    <x v="2"/>
    <x v="0"/>
    <x v="1"/>
    <x v="0"/>
    <x v="1"/>
    <x v="2"/>
    <x v="2"/>
    <x v="0"/>
    <x v="0"/>
    <s v="2024-01-18"/>
    <x v="0"/>
    <n v="4050"/>
    <x v="0"/>
    <m/>
    <x v="0"/>
    <m/>
    <x v="2"/>
    <n v="100474696"/>
    <x v="0"/>
    <x v="0"/>
    <s v="Retenções Iur"/>
    <s v="ORI"/>
    <x v="0"/>
    <s v="RIUR"/>
    <x v="0"/>
    <x v="0"/>
    <x v="0"/>
    <x v="0"/>
    <x v="0"/>
    <x v="0"/>
    <x v="0"/>
    <x v="0"/>
    <x v="0"/>
    <x v="0"/>
    <x v="0"/>
    <s v="Retenções Iur"/>
    <x v="0"/>
    <x v="0"/>
    <x v="0"/>
    <x v="0"/>
    <x v="2"/>
    <x v="0"/>
    <x v="0"/>
    <x v="0"/>
    <x v="0"/>
    <x v="1"/>
    <x v="0"/>
    <x v="0"/>
    <s v="RETENCAO OT"/>
  </r>
  <r>
    <x v="0"/>
    <n v="0"/>
    <n v="0"/>
    <n v="0"/>
    <n v="2400"/>
    <x v="5971"/>
    <x v="0"/>
    <x v="0"/>
    <x v="0"/>
    <s v="03.16.15"/>
    <x v="0"/>
    <x v="0"/>
    <x v="0"/>
    <s v="Direção Financeira"/>
    <s v="03.16.15"/>
    <s v="Direção Financeira"/>
    <s v="03.16.15"/>
    <x v="3"/>
    <x v="0"/>
    <x v="0"/>
    <x v="1"/>
    <x v="0"/>
    <x v="0"/>
    <x v="0"/>
    <x v="0"/>
    <x v="2"/>
    <s v="2024-02-21"/>
    <x v="0"/>
    <n v="2400"/>
    <x v="0"/>
    <m/>
    <x v="0"/>
    <m/>
    <x v="134"/>
    <n v="100477731"/>
    <x v="0"/>
    <x v="0"/>
    <s v="Direção Financeira"/>
    <s v="ORI"/>
    <x v="0"/>
    <m/>
    <x v="0"/>
    <x v="0"/>
    <x v="0"/>
    <x v="0"/>
    <x v="0"/>
    <x v="0"/>
    <x v="0"/>
    <x v="0"/>
    <x v="0"/>
    <x v="0"/>
    <x v="0"/>
    <s v="Direção Financeira"/>
    <x v="0"/>
    <x v="0"/>
    <x v="0"/>
    <x v="0"/>
    <x v="0"/>
    <x v="0"/>
    <x v="0"/>
    <x v="0"/>
    <x v="0"/>
    <x v="0"/>
    <x v="0"/>
    <x v="0"/>
    <s v="Pagamento ajuda de custo conforme guia de marcha em anexo."/>
  </r>
  <r>
    <x v="0"/>
    <n v="0"/>
    <n v="0"/>
    <n v="0"/>
    <n v="7000"/>
    <x v="5972"/>
    <x v="0"/>
    <x v="0"/>
    <x v="0"/>
    <s v="03.16.15"/>
    <x v="0"/>
    <x v="0"/>
    <x v="0"/>
    <s v="Direção Financeira"/>
    <s v="03.16.15"/>
    <s v="Direção Financeira"/>
    <s v="03.16.15"/>
    <x v="39"/>
    <x v="0"/>
    <x v="0"/>
    <x v="1"/>
    <x v="1"/>
    <x v="0"/>
    <x v="0"/>
    <x v="0"/>
    <x v="6"/>
    <s v="2024-04-08"/>
    <x v="1"/>
    <n v="7000"/>
    <x v="0"/>
    <m/>
    <x v="0"/>
    <m/>
    <x v="6"/>
    <n v="100474914"/>
    <x v="0"/>
    <x v="0"/>
    <s v="Direção Financeira"/>
    <s v="ORI"/>
    <x v="0"/>
    <m/>
    <x v="0"/>
    <x v="0"/>
    <x v="0"/>
    <x v="0"/>
    <x v="0"/>
    <x v="0"/>
    <x v="0"/>
    <x v="0"/>
    <x v="0"/>
    <x v="0"/>
    <x v="0"/>
    <s v="Direção Financeira"/>
    <x v="0"/>
    <x v="0"/>
    <x v="0"/>
    <x v="0"/>
    <x v="0"/>
    <x v="0"/>
    <x v="0"/>
    <x v="0"/>
    <x v="0"/>
    <x v="0"/>
    <x v="0"/>
    <x v="0"/>
    <s v="Pagamento a favor da Tesouraria Municipal, referente a aquisição de serviços de carregamento de energias do Sr. Presidente Herménio Fernandes, conforme anexo.  "/>
  </r>
  <r>
    <x v="0"/>
    <n v="0"/>
    <n v="0"/>
    <n v="0"/>
    <n v="9000"/>
    <x v="5973"/>
    <x v="0"/>
    <x v="0"/>
    <x v="0"/>
    <s v="01.27.04.03"/>
    <x v="4"/>
    <x v="1"/>
    <x v="1"/>
    <s v="Infra-Estruturas e Transportes"/>
    <s v="01.27.04"/>
    <s v="Infra-Estruturas e Transportes"/>
    <s v="01.27.04"/>
    <x v="4"/>
    <x v="0"/>
    <x v="2"/>
    <x v="2"/>
    <x v="0"/>
    <x v="1"/>
    <x v="0"/>
    <x v="0"/>
    <x v="6"/>
    <s v="2024-04-11"/>
    <x v="1"/>
    <n v="9000"/>
    <x v="0"/>
    <m/>
    <x v="0"/>
    <m/>
    <x v="192"/>
    <n v="100478793"/>
    <x v="0"/>
    <x v="0"/>
    <s v="Plano de emergencia da epoca de chuvas"/>
    <s v="ORI"/>
    <x v="0"/>
    <m/>
    <x v="0"/>
    <x v="0"/>
    <x v="0"/>
    <x v="0"/>
    <x v="0"/>
    <x v="0"/>
    <x v="0"/>
    <x v="0"/>
    <x v="0"/>
    <x v="0"/>
    <x v="0"/>
    <s v="Plano de emergencia da epoca de chuvas"/>
    <x v="0"/>
    <x v="0"/>
    <x v="0"/>
    <x v="0"/>
    <x v="1"/>
    <x v="0"/>
    <x v="0"/>
    <x v="0"/>
    <x v="0"/>
    <x v="0"/>
    <x v="0"/>
    <x v="0"/>
    <s v="Pagamento a favor de Hidráulica Sove Transformação E Comercio Lda, referente a fornecimento de Tubo Acessórios 1.30x tubo 5/8 4sh, para a reparação da Retroescavadora, conforme anexo"/>
  </r>
  <r>
    <x v="0"/>
    <n v="0"/>
    <n v="0"/>
    <n v="0"/>
    <n v="600"/>
    <x v="5974"/>
    <x v="0"/>
    <x v="0"/>
    <x v="0"/>
    <s v="01.25.04.22"/>
    <x v="7"/>
    <x v="3"/>
    <x v="3"/>
    <s v="Cultura"/>
    <s v="01.25.04"/>
    <s v="Cultura"/>
    <s v="01.25.04"/>
    <x v="4"/>
    <x v="0"/>
    <x v="2"/>
    <x v="2"/>
    <x v="0"/>
    <x v="1"/>
    <x v="0"/>
    <x v="0"/>
    <x v="6"/>
    <s v="2024-04-30"/>
    <x v="1"/>
    <n v="600"/>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a favor do Sr. Danilson Pereira Tavares, referente a aluguer de tapete para atividade do lançamento de CD de Naty Martins, conforme anexo. "/>
  </r>
  <r>
    <x v="0"/>
    <n v="0"/>
    <n v="0"/>
    <n v="0"/>
    <n v="3400"/>
    <x v="5974"/>
    <x v="0"/>
    <x v="0"/>
    <x v="0"/>
    <s v="01.25.04.22"/>
    <x v="7"/>
    <x v="3"/>
    <x v="3"/>
    <s v="Cultura"/>
    <s v="01.25.04"/>
    <s v="Cultura"/>
    <s v="01.25.04"/>
    <x v="4"/>
    <x v="0"/>
    <x v="2"/>
    <x v="2"/>
    <x v="0"/>
    <x v="1"/>
    <x v="0"/>
    <x v="0"/>
    <x v="6"/>
    <s v="2024-04-30"/>
    <x v="1"/>
    <n v="3400"/>
    <x v="0"/>
    <m/>
    <x v="0"/>
    <m/>
    <x v="607"/>
    <n v="100479639"/>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Danilson Pereira Tavares, referente a aluguer de tapete para atividade do lançamento de CD de Naty Martins, conforme anexo. "/>
  </r>
  <r>
    <x v="0"/>
    <n v="0"/>
    <n v="0"/>
    <n v="0"/>
    <n v="1258"/>
    <x v="5975"/>
    <x v="0"/>
    <x v="0"/>
    <x v="0"/>
    <s v="03.16.27"/>
    <x v="59"/>
    <x v="0"/>
    <x v="0"/>
    <s v="Direção dos Assuntos Jurídicos, Fiscalização e Policia Municipal"/>
    <s v="03.16.27"/>
    <s v="Direção dos Assuntos Jurídicos, Fiscalização e Policia Municipal"/>
    <s v="03.16.27"/>
    <x v="28"/>
    <x v="0"/>
    <x v="0"/>
    <x v="0"/>
    <x v="0"/>
    <x v="0"/>
    <x v="0"/>
    <x v="0"/>
    <x v="1"/>
    <s v="2024-03-22"/>
    <x v="0"/>
    <n v="1258"/>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3-2024"/>
  </r>
  <r>
    <x v="0"/>
    <n v="0"/>
    <n v="0"/>
    <n v="0"/>
    <n v="5902"/>
    <x v="5975"/>
    <x v="0"/>
    <x v="0"/>
    <x v="0"/>
    <s v="03.16.27"/>
    <x v="59"/>
    <x v="0"/>
    <x v="0"/>
    <s v="Direção dos Assuntos Jurídicos, Fiscalização e Policia Municipal"/>
    <s v="03.16.27"/>
    <s v="Direção dos Assuntos Jurídicos, Fiscalização e Policia Municipal"/>
    <s v="03.16.27"/>
    <x v="30"/>
    <x v="0"/>
    <x v="0"/>
    <x v="0"/>
    <x v="1"/>
    <x v="0"/>
    <x v="0"/>
    <x v="0"/>
    <x v="1"/>
    <s v="2024-03-22"/>
    <x v="0"/>
    <n v="5902"/>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3-2024"/>
  </r>
  <r>
    <x v="0"/>
    <n v="0"/>
    <n v="0"/>
    <n v="0"/>
    <n v="3674"/>
    <x v="5975"/>
    <x v="0"/>
    <x v="0"/>
    <x v="0"/>
    <s v="03.16.27"/>
    <x v="59"/>
    <x v="0"/>
    <x v="0"/>
    <s v="Direção dos Assuntos Jurídicos, Fiscalização e Policia Municipal"/>
    <s v="03.16.27"/>
    <s v="Direção dos Assuntos Jurídicos, Fiscalização e Policia Municipal"/>
    <s v="03.16.27"/>
    <x v="48"/>
    <x v="0"/>
    <x v="0"/>
    <x v="0"/>
    <x v="1"/>
    <x v="0"/>
    <x v="0"/>
    <x v="0"/>
    <x v="1"/>
    <s v="2024-03-22"/>
    <x v="0"/>
    <n v="3674"/>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3-2024"/>
  </r>
  <r>
    <x v="0"/>
    <n v="0"/>
    <n v="0"/>
    <n v="0"/>
    <n v="30390"/>
    <x v="5975"/>
    <x v="0"/>
    <x v="0"/>
    <x v="0"/>
    <s v="03.16.27"/>
    <x v="59"/>
    <x v="0"/>
    <x v="0"/>
    <s v="Direção dos Assuntos Jurídicos, Fiscalização e Policia Municipal"/>
    <s v="03.16.27"/>
    <s v="Direção dos Assuntos Jurídicos, Fiscalização e Policia Municipal"/>
    <s v="03.16.27"/>
    <x v="28"/>
    <x v="0"/>
    <x v="0"/>
    <x v="0"/>
    <x v="0"/>
    <x v="0"/>
    <x v="0"/>
    <x v="0"/>
    <x v="1"/>
    <s v="2024-03-22"/>
    <x v="0"/>
    <n v="30390"/>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3-2024"/>
  </r>
  <r>
    <x v="0"/>
    <n v="0"/>
    <n v="0"/>
    <n v="0"/>
    <n v="142496"/>
    <x v="5975"/>
    <x v="0"/>
    <x v="0"/>
    <x v="0"/>
    <s v="03.16.27"/>
    <x v="59"/>
    <x v="0"/>
    <x v="0"/>
    <s v="Direção dos Assuntos Jurídicos, Fiscalização e Policia Municipal"/>
    <s v="03.16.27"/>
    <s v="Direção dos Assuntos Jurídicos, Fiscalização e Policia Municipal"/>
    <s v="03.16.27"/>
    <x v="30"/>
    <x v="0"/>
    <x v="0"/>
    <x v="0"/>
    <x v="1"/>
    <x v="0"/>
    <x v="0"/>
    <x v="0"/>
    <x v="1"/>
    <s v="2024-03-22"/>
    <x v="0"/>
    <n v="142496"/>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3-2024"/>
  </r>
  <r>
    <x v="0"/>
    <n v="0"/>
    <n v="0"/>
    <n v="0"/>
    <n v="88653"/>
    <x v="5975"/>
    <x v="0"/>
    <x v="0"/>
    <x v="0"/>
    <s v="03.16.27"/>
    <x v="59"/>
    <x v="0"/>
    <x v="0"/>
    <s v="Direção dos Assuntos Jurídicos, Fiscalização e Policia Municipal"/>
    <s v="03.16.27"/>
    <s v="Direção dos Assuntos Jurídicos, Fiscalização e Policia Municipal"/>
    <s v="03.16.27"/>
    <x v="48"/>
    <x v="0"/>
    <x v="0"/>
    <x v="0"/>
    <x v="1"/>
    <x v="0"/>
    <x v="0"/>
    <x v="0"/>
    <x v="1"/>
    <s v="2024-03-22"/>
    <x v="0"/>
    <n v="88653"/>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3-2024"/>
  </r>
  <r>
    <x v="0"/>
    <n v="0"/>
    <n v="0"/>
    <n v="0"/>
    <n v="13425090"/>
    <x v="5976"/>
    <x v="0"/>
    <x v="1"/>
    <x v="0"/>
    <s v="03.03.10"/>
    <x v="8"/>
    <x v="0"/>
    <x v="4"/>
    <s v="Receitas Da Câmara"/>
    <s v="03.03.10"/>
    <s v="Receitas Da Câmara"/>
    <s v="03.03.10"/>
    <x v="45"/>
    <x v="0"/>
    <x v="6"/>
    <x v="10"/>
    <x v="0"/>
    <x v="0"/>
    <x v="2"/>
    <x v="0"/>
    <x v="6"/>
    <s v="2024-04-25"/>
    <x v="1"/>
    <n v="13425090"/>
    <x v="0"/>
    <m/>
    <x v="0"/>
    <m/>
    <x v="6"/>
    <n v="100474914"/>
    <x v="0"/>
    <x v="0"/>
    <s v="Receitas Da Câmara"/>
    <s v="EXT"/>
    <x v="0"/>
    <s v="RDC"/>
    <x v="0"/>
    <x v="0"/>
    <x v="0"/>
    <x v="0"/>
    <x v="0"/>
    <x v="0"/>
    <x v="0"/>
    <x v="0"/>
    <x v="0"/>
    <x v="0"/>
    <x v="0"/>
    <s v="Receitas Da Câmara"/>
    <x v="0"/>
    <x v="0"/>
    <x v="0"/>
    <x v="0"/>
    <x v="0"/>
    <x v="0"/>
    <x v="0"/>
    <x v="0"/>
    <x v="0"/>
    <x v="0"/>
    <x v="0"/>
    <x v="0"/>
    <s v="Transferência de FFM abril 2024, conforme anexo."/>
  </r>
  <r>
    <x v="0"/>
    <n v="0"/>
    <n v="0"/>
    <n v="0"/>
    <n v="15000"/>
    <x v="5977"/>
    <x v="0"/>
    <x v="0"/>
    <x v="0"/>
    <s v="01.25.04.22"/>
    <x v="7"/>
    <x v="3"/>
    <x v="3"/>
    <s v="Cultura"/>
    <s v="01.25.04"/>
    <s v="Cultura"/>
    <s v="01.25.04"/>
    <x v="4"/>
    <x v="0"/>
    <x v="2"/>
    <x v="2"/>
    <x v="0"/>
    <x v="1"/>
    <x v="0"/>
    <x v="0"/>
    <x v="3"/>
    <s v="2024-05-09"/>
    <x v="1"/>
    <n v="15000"/>
    <x v="0"/>
    <m/>
    <x v="0"/>
    <m/>
    <x v="411"/>
    <n v="100479641"/>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r. José Luiz Mendes Tavares , referente atuação da 1ª edição do festival Dimingo Dencho, conforme anexo."/>
  </r>
  <r>
    <x v="0"/>
    <n v="0"/>
    <n v="0"/>
    <n v="0"/>
    <n v="4000"/>
    <x v="5978"/>
    <x v="0"/>
    <x v="0"/>
    <x v="0"/>
    <s v="03.16.15"/>
    <x v="0"/>
    <x v="0"/>
    <x v="0"/>
    <s v="Direção Financeira"/>
    <s v="03.16.15"/>
    <s v="Direção Financeira"/>
    <s v="03.16.15"/>
    <x v="64"/>
    <x v="0"/>
    <x v="0"/>
    <x v="0"/>
    <x v="0"/>
    <x v="0"/>
    <x v="0"/>
    <x v="0"/>
    <x v="3"/>
    <s v="2024-05-14"/>
    <x v="1"/>
    <n v="4000"/>
    <x v="0"/>
    <m/>
    <x v="0"/>
    <m/>
    <x v="165"/>
    <n v="100476713"/>
    <x v="0"/>
    <x v="0"/>
    <s v="Direção Financeira"/>
    <s v="ORI"/>
    <x v="0"/>
    <m/>
    <x v="0"/>
    <x v="0"/>
    <x v="0"/>
    <x v="0"/>
    <x v="0"/>
    <x v="0"/>
    <x v="0"/>
    <x v="0"/>
    <x v="0"/>
    <x v="0"/>
    <x v="0"/>
    <s v="Direção Financeira"/>
    <x v="0"/>
    <x v="0"/>
    <x v="0"/>
    <x v="0"/>
    <x v="0"/>
    <x v="0"/>
    <x v="0"/>
    <x v="0"/>
    <x v="0"/>
    <x v="0"/>
    <x v="0"/>
    <x v="0"/>
    <s v="pagamento de subsídio referente a compensação de trabalhos adicionais, durante o mês de abril, conforme anexo."/>
  </r>
  <r>
    <x v="0"/>
    <n v="0"/>
    <n v="0"/>
    <n v="0"/>
    <n v="5845"/>
    <x v="5979"/>
    <x v="0"/>
    <x v="0"/>
    <x v="0"/>
    <s v="01.25.01.10"/>
    <x v="33"/>
    <x v="3"/>
    <x v="3"/>
    <s v="Educação"/>
    <s v="01.25.01"/>
    <s v="Educação"/>
    <s v="01.25.01"/>
    <x v="4"/>
    <x v="0"/>
    <x v="2"/>
    <x v="2"/>
    <x v="0"/>
    <x v="1"/>
    <x v="0"/>
    <x v="0"/>
    <x v="10"/>
    <s v="2024-11-06"/>
    <x v="3"/>
    <n v="5845"/>
    <x v="0"/>
    <m/>
    <x v="0"/>
    <m/>
    <x v="138"/>
    <n v="100391760"/>
    <x v="0"/>
    <x v="0"/>
    <s v="Transporte escolar"/>
    <s v="ORI"/>
    <x v="0"/>
    <m/>
    <x v="0"/>
    <x v="0"/>
    <x v="0"/>
    <x v="0"/>
    <x v="0"/>
    <x v="0"/>
    <x v="0"/>
    <x v="0"/>
    <x v="0"/>
    <x v="0"/>
    <x v="0"/>
    <s v="Transporte escolar"/>
    <x v="0"/>
    <x v="0"/>
    <x v="0"/>
    <x v="0"/>
    <x v="1"/>
    <x v="0"/>
    <x v="0"/>
    <x v="0"/>
    <x v="0"/>
    <x v="0"/>
    <x v="0"/>
    <x v="0"/>
    <s v="Pagamento referente a aquisição de peças para viaturas de transporte escolar, conforme proposta em anexo."/>
  </r>
  <r>
    <x v="1"/>
    <n v="0"/>
    <n v="0"/>
    <n v="0"/>
    <n v="10235"/>
    <x v="5980"/>
    <x v="0"/>
    <x v="0"/>
    <x v="0"/>
    <s v="01.27.06.72"/>
    <x v="32"/>
    <x v="1"/>
    <x v="1"/>
    <s v="Requalificação Urbana e habitação"/>
    <s v="01.27.06"/>
    <s v="Requalificação Urbana e habitação"/>
    <s v="01.27.06"/>
    <x v="1"/>
    <x v="0"/>
    <x v="0"/>
    <x v="0"/>
    <x v="0"/>
    <x v="1"/>
    <x v="1"/>
    <x v="0"/>
    <x v="10"/>
    <s v="2024-11-06"/>
    <x v="3"/>
    <n v="10235"/>
    <x v="0"/>
    <m/>
    <x v="0"/>
    <m/>
    <x v="494"/>
    <n v="100477788"/>
    <x v="0"/>
    <x v="0"/>
    <s v="Manutenção e Reabilitação de Edificios Municipais"/>
    <s v="ORI"/>
    <x v="0"/>
    <m/>
    <x v="0"/>
    <x v="0"/>
    <x v="0"/>
    <x v="0"/>
    <x v="0"/>
    <x v="0"/>
    <x v="0"/>
    <x v="0"/>
    <x v="0"/>
    <x v="0"/>
    <x v="0"/>
    <s v="Manutenção e Reabilitação de Edificios Municipais"/>
    <x v="0"/>
    <x v="0"/>
    <x v="0"/>
    <x v="0"/>
    <x v="1"/>
    <x v="0"/>
    <x v="0"/>
    <x v="0"/>
    <x v="0"/>
    <x v="0"/>
    <x v="0"/>
    <x v="0"/>
    <s v="Pagamento a favor de Design Kriola, referente a produção de placas de inauguração do Mercado de Achada Monte, conforme anexo.  "/>
  </r>
  <r>
    <x v="0"/>
    <n v="0"/>
    <n v="0"/>
    <n v="0"/>
    <n v="10925090"/>
    <x v="5981"/>
    <x v="0"/>
    <x v="1"/>
    <x v="0"/>
    <s v="03.03.10"/>
    <x v="8"/>
    <x v="0"/>
    <x v="4"/>
    <s v="Receitas Da Câmara"/>
    <s v="03.03.10"/>
    <s v="Receitas Da Câmara"/>
    <s v="03.03.10"/>
    <x v="45"/>
    <x v="0"/>
    <x v="6"/>
    <x v="10"/>
    <x v="0"/>
    <x v="0"/>
    <x v="2"/>
    <x v="0"/>
    <x v="5"/>
    <s v="2024-08-26"/>
    <x v="2"/>
    <n v="10925090"/>
    <x v="0"/>
    <m/>
    <x v="0"/>
    <m/>
    <x v="6"/>
    <n v="100474914"/>
    <x v="0"/>
    <x v="0"/>
    <s v="Receitas Da Câmara"/>
    <s v="EXT"/>
    <x v="0"/>
    <s v="RDC"/>
    <x v="0"/>
    <x v="0"/>
    <x v="0"/>
    <x v="0"/>
    <x v="0"/>
    <x v="0"/>
    <x v="0"/>
    <x v="0"/>
    <x v="0"/>
    <x v="0"/>
    <x v="0"/>
    <s v="Receitas Da Câmara"/>
    <x v="0"/>
    <x v="0"/>
    <x v="0"/>
    <x v="0"/>
    <x v="0"/>
    <x v="0"/>
    <x v="0"/>
    <x v="0"/>
    <x v="0"/>
    <x v="0"/>
    <x v="0"/>
    <x v="0"/>
    <s v="Transferência de FFM Agosto, conforme anexo."/>
  </r>
  <r>
    <x v="0"/>
    <n v="0"/>
    <n v="0"/>
    <n v="0"/>
    <n v="4800"/>
    <x v="5982"/>
    <x v="0"/>
    <x v="1"/>
    <x v="0"/>
    <s v="03.03.10"/>
    <x v="8"/>
    <x v="0"/>
    <x v="4"/>
    <s v="Receitas Da Câmara"/>
    <s v="03.03.10"/>
    <s v="Receitas Da Câmara"/>
    <s v="03.03.10"/>
    <x v="20"/>
    <x v="0"/>
    <x v="3"/>
    <x v="3"/>
    <x v="0"/>
    <x v="0"/>
    <x v="2"/>
    <x v="0"/>
    <x v="11"/>
    <s v="2024-12-19"/>
    <x v="3"/>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7"/>
    <x v="5983"/>
    <x v="0"/>
    <x v="1"/>
    <x v="0"/>
    <s v="03.03.10"/>
    <x v="8"/>
    <x v="0"/>
    <x v="4"/>
    <s v="Receitas Da Câmara"/>
    <s v="03.03.10"/>
    <s v="Receitas Da Câmara"/>
    <s v="03.03.10"/>
    <x v="25"/>
    <x v="0"/>
    <x v="3"/>
    <x v="3"/>
    <x v="0"/>
    <x v="0"/>
    <x v="2"/>
    <x v="0"/>
    <x v="11"/>
    <s v="2024-12-19"/>
    <x v="3"/>
    <n v="13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5984"/>
    <x v="0"/>
    <x v="1"/>
    <x v="0"/>
    <s v="03.03.10"/>
    <x v="8"/>
    <x v="0"/>
    <x v="4"/>
    <s v="Receitas Da Câmara"/>
    <s v="03.03.10"/>
    <s v="Receitas Da Câmara"/>
    <s v="03.03.10"/>
    <x v="17"/>
    <x v="0"/>
    <x v="3"/>
    <x v="3"/>
    <x v="0"/>
    <x v="0"/>
    <x v="2"/>
    <x v="0"/>
    <x v="11"/>
    <s v="2024-12-19"/>
    <x v="3"/>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5985"/>
    <x v="0"/>
    <x v="1"/>
    <x v="0"/>
    <s v="03.03.10"/>
    <x v="8"/>
    <x v="0"/>
    <x v="4"/>
    <s v="Receitas Da Câmara"/>
    <s v="03.03.10"/>
    <s v="Receitas Da Câmara"/>
    <s v="03.03.10"/>
    <x v="6"/>
    <x v="0"/>
    <x v="3"/>
    <x v="3"/>
    <x v="0"/>
    <x v="0"/>
    <x v="2"/>
    <x v="0"/>
    <x v="11"/>
    <s v="2024-12-19"/>
    <x v="3"/>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20"/>
    <x v="5986"/>
    <x v="0"/>
    <x v="1"/>
    <x v="0"/>
    <s v="03.03.10"/>
    <x v="8"/>
    <x v="0"/>
    <x v="4"/>
    <s v="Receitas Da Câmara"/>
    <s v="03.03.10"/>
    <s v="Receitas Da Câmara"/>
    <s v="03.03.10"/>
    <x v="13"/>
    <x v="0"/>
    <x v="3"/>
    <x v="3"/>
    <x v="0"/>
    <x v="0"/>
    <x v="2"/>
    <x v="0"/>
    <x v="11"/>
    <s v="2024-12-19"/>
    <x v="3"/>
    <n v="2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5987"/>
    <x v="0"/>
    <x v="1"/>
    <x v="0"/>
    <s v="03.03.10"/>
    <x v="8"/>
    <x v="0"/>
    <x v="4"/>
    <s v="Receitas Da Câmara"/>
    <s v="03.03.10"/>
    <s v="Receitas Da Câmara"/>
    <s v="03.03.10"/>
    <x v="11"/>
    <x v="0"/>
    <x v="0"/>
    <x v="5"/>
    <x v="0"/>
    <x v="0"/>
    <x v="2"/>
    <x v="0"/>
    <x v="11"/>
    <s v="2024-12-19"/>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0"/>
    <x v="5988"/>
    <x v="0"/>
    <x v="1"/>
    <x v="0"/>
    <s v="03.03.10"/>
    <x v="8"/>
    <x v="0"/>
    <x v="4"/>
    <s v="Receitas Da Câmara"/>
    <s v="03.03.10"/>
    <s v="Receitas Da Câmara"/>
    <s v="03.03.10"/>
    <x v="10"/>
    <x v="0"/>
    <x v="3"/>
    <x v="3"/>
    <x v="0"/>
    <x v="0"/>
    <x v="2"/>
    <x v="0"/>
    <x v="11"/>
    <s v="2024-12-19"/>
    <x v="3"/>
    <n v="8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5989"/>
    <x v="0"/>
    <x v="1"/>
    <x v="0"/>
    <s v="03.03.10"/>
    <x v="8"/>
    <x v="0"/>
    <x v="4"/>
    <s v="Receitas Da Câmara"/>
    <s v="03.03.10"/>
    <s v="Receitas Da Câmara"/>
    <s v="03.03.10"/>
    <x v="42"/>
    <x v="0"/>
    <x v="3"/>
    <x v="3"/>
    <x v="0"/>
    <x v="0"/>
    <x v="2"/>
    <x v="0"/>
    <x v="11"/>
    <s v="2024-12-19"/>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1598"/>
    <x v="5990"/>
    <x v="0"/>
    <x v="1"/>
    <x v="0"/>
    <s v="03.03.10"/>
    <x v="8"/>
    <x v="0"/>
    <x v="4"/>
    <s v="Receitas Da Câmara"/>
    <s v="03.03.10"/>
    <s v="Receitas Da Câmara"/>
    <s v="03.03.10"/>
    <x v="18"/>
    <x v="0"/>
    <x v="0"/>
    <x v="0"/>
    <x v="0"/>
    <x v="0"/>
    <x v="2"/>
    <x v="0"/>
    <x v="11"/>
    <s v="2024-12-19"/>
    <x v="3"/>
    <n v="16159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5991"/>
    <x v="0"/>
    <x v="1"/>
    <x v="0"/>
    <s v="03.03.10"/>
    <x v="8"/>
    <x v="0"/>
    <x v="4"/>
    <s v="Receitas Da Câmara"/>
    <s v="03.03.10"/>
    <s v="Receitas Da Câmara"/>
    <s v="03.03.10"/>
    <x v="8"/>
    <x v="0"/>
    <x v="3"/>
    <x v="3"/>
    <x v="0"/>
    <x v="0"/>
    <x v="2"/>
    <x v="0"/>
    <x v="11"/>
    <s v="2024-12-19"/>
    <x v="3"/>
    <n v="1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7250"/>
    <x v="5992"/>
    <x v="0"/>
    <x v="1"/>
    <x v="0"/>
    <s v="03.03.10"/>
    <x v="8"/>
    <x v="0"/>
    <x v="4"/>
    <s v="Receitas Da Câmara"/>
    <s v="03.03.10"/>
    <s v="Receitas Da Câmara"/>
    <s v="03.03.10"/>
    <x v="15"/>
    <x v="0"/>
    <x v="0"/>
    <x v="0"/>
    <x v="0"/>
    <x v="0"/>
    <x v="2"/>
    <x v="0"/>
    <x v="11"/>
    <s v="2024-12-19"/>
    <x v="3"/>
    <n v="472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90"/>
    <x v="5993"/>
    <x v="0"/>
    <x v="1"/>
    <x v="0"/>
    <s v="03.03.10"/>
    <x v="8"/>
    <x v="0"/>
    <x v="4"/>
    <s v="Receitas Da Câmara"/>
    <s v="03.03.10"/>
    <s v="Receitas Da Câmara"/>
    <s v="03.03.10"/>
    <x v="13"/>
    <x v="0"/>
    <x v="3"/>
    <x v="3"/>
    <x v="0"/>
    <x v="0"/>
    <x v="2"/>
    <x v="0"/>
    <x v="11"/>
    <s v="2024-12-23"/>
    <x v="3"/>
    <n v="59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
    <x v="5994"/>
    <x v="0"/>
    <x v="1"/>
    <x v="0"/>
    <s v="03.03.10"/>
    <x v="8"/>
    <x v="0"/>
    <x v="4"/>
    <s v="Receitas Da Câmara"/>
    <s v="03.03.10"/>
    <s v="Receitas Da Câmara"/>
    <s v="03.03.10"/>
    <x v="8"/>
    <x v="0"/>
    <x v="3"/>
    <x v="3"/>
    <x v="0"/>
    <x v="0"/>
    <x v="2"/>
    <x v="0"/>
    <x v="11"/>
    <s v="2024-12-23"/>
    <x v="3"/>
    <n v="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25"/>
    <x v="5995"/>
    <x v="0"/>
    <x v="1"/>
    <x v="0"/>
    <s v="03.03.10"/>
    <x v="8"/>
    <x v="0"/>
    <x v="4"/>
    <s v="Receitas Da Câmara"/>
    <s v="03.03.10"/>
    <s v="Receitas Da Câmara"/>
    <s v="03.03.10"/>
    <x v="10"/>
    <x v="0"/>
    <x v="3"/>
    <x v="3"/>
    <x v="0"/>
    <x v="0"/>
    <x v="2"/>
    <x v="0"/>
    <x v="11"/>
    <s v="2024-12-23"/>
    <x v="3"/>
    <n v="1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60"/>
    <x v="5996"/>
    <x v="0"/>
    <x v="1"/>
    <x v="0"/>
    <s v="03.03.10"/>
    <x v="8"/>
    <x v="0"/>
    <x v="4"/>
    <s v="Receitas Da Câmara"/>
    <s v="03.03.10"/>
    <s v="Receitas Da Câmara"/>
    <s v="03.03.10"/>
    <x v="17"/>
    <x v="0"/>
    <x v="3"/>
    <x v="3"/>
    <x v="0"/>
    <x v="0"/>
    <x v="2"/>
    <x v="0"/>
    <x v="11"/>
    <s v="2024-12-23"/>
    <x v="3"/>
    <n v="28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416"/>
    <x v="5997"/>
    <x v="0"/>
    <x v="1"/>
    <x v="0"/>
    <s v="03.03.10"/>
    <x v="8"/>
    <x v="0"/>
    <x v="4"/>
    <s v="Receitas Da Câmara"/>
    <s v="03.03.10"/>
    <s v="Receitas Da Câmara"/>
    <s v="03.03.10"/>
    <x v="18"/>
    <x v="0"/>
    <x v="0"/>
    <x v="0"/>
    <x v="0"/>
    <x v="0"/>
    <x v="2"/>
    <x v="0"/>
    <x v="11"/>
    <s v="2024-12-23"/>
    <x v="3"/>
    <n v="5541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
    <x v="5998"/>
    <x v="0"/>
    <x v="1"/>
    <x v="0"/>
    <s v="03.03.10"/>
    <x v="8"/>
    <x v="0"/>
    <x v="4"/>
    <s v="Receitas Da Câmara"/>
    <s v="03.03.10"/>
    <s v="Receitas Da Câmara"/>
    <s v="03.03.10"/>
    <x v="11"/>
    <x v="0"/>
    <x v="0"/>
    <x v="5"/>
    <x v="0"/>
    <x v="0"/>
    <x v="2"/>
    <x v="0"/>
    <x v="11"/>
    <s v="2024-12-23"/>
    <x v="3"/>
    <n v="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35"/>
    <x v="5999"/>
    <x v="0"/>
    <x v="1"/>
    <x v="0"/>
    <s v="03.03.10"/>
    <x v="8"/>
    <x v="0"/>
    <x v="4"/>
    <s v="Receitas Da Câmara"/>
    <s v="03.03.10"/>
    <s v="Receitas Da Câmara"/>
    <s v="03.03.10"/>
    <x v="25"/>
    <x v="0"/>
    <x v="3"/>
    <x v="3"/>
    <x v="0"/>
    <x v="0"/>
    <x v="2"/>
    <x v="0"/>
    <x v="11"/>
    <s v="2024-12-23"/>
    <x v="3"/>
    <n v="4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6000"/>
    <x v="0"/>
    <x v="1"/>
    <x v="0"/>
    <s v="80.02.01"/>
    <x v="2"/>
    <x v="2"/>
    <x v="2"/>
    <s v="Retenções Iur"/>
    <s v="80.02.01"/>
    <s v="Retenções Iur"/>
    <s v="80.02.01"/>
    <x v="2"/>
    <x v="0"/>
    <x v="1"/>
    <x v="0"/>
    <x v="1"/>
    <x v="2"/>
    <x v="2"/>
    <x v="0"/>
    <x v="11"/>
    <s v="2024-12-30"/>
    <x v="3"/>
    <n v="2400"/>
    <x v="0"/>
    <m/>
    <x v="0"/>
    <m/>
    <x v="2"/>
    <n v="100474696"/>
    <x v="0"/>
    <x v="0"/>
    <s v="Retenções Iur"/>
    <s v="ORI"/>
    <x v="0"/>
    <s v="RIUR"/>
    <x v="0"/>
    <x v="0"/>
    <x v="0"/>
    <x v="0"/>
    <x v="0"/>
    <x v="0"/>
    <x v="0"/>
    <x v="0"/>
    <x v="0"/>
    <x v="0"/>
    <x v="0"/>
    <s v="Retenções Iur"/>
    <x v="0"/>
    <x v="0"/>
    <x v="0"/>
    <x v="0"/>
    <x v="2"/>
    <x v="0"/>
    <x v="0"/>
    <x v="0"/>
    <x v="0"/>
    <x v="1"/>
    <x v="0"/>
    <x v="0"/>
    <s v="RETENCAO OT"/>
  </r>
  <r>
    <x v="0"/>
    <n v="0"/>
    <n v="0"/>
    <n v="0"/>
    <n v="4560"/>
    <x v="6001"/>
    <x v="0"/>
    <x v="1"/>
    <x v="0"/>
    <s v="03.03.10"/>
    <x v="8"/>
    <x v="0"/>
    <x v="4"/>
    <s v="Receitas Da Câmara"/>
    <s v="03.03.10"/>
    <s v="Receitas Da Câmara"/>
    <s v="03.03.10"/>
    <x v="10"/>
    <x v="0"/>
    <x v="3"/>
    <x v="3"/>
    <x v="0"/>
    <x v="0"/>
    <x v="2"/>
    <x v="0"/>
    <x v="11"/>
    <s v="2024-12-18"/>
    <x v="3"/>
    <n v="456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6025"/>
    <x v="6002"/>
    <x v="0"/>
    <x v="1"/>
    <x v="0"/>
    <s v="03.03.10"/>
    <x v="8"/>
    <x v="0"/>
    <x v="4"/>
    <s v="Receitas Da Câmara"/>
    <s v="03.03.10"/>
    <s v="Receitas Da Câmara"/>
    <s v="03.03.10"/>
    <x v="12"/>
    <x v="0"/>
    <x v="3"/>
    <x v="3"/>
    <x v="0"/>
    <x v="0"/>
    <x v="2"/>
    <x v="0"/>
    <x v="11"/>
    <s v="2024-12-18"/>
    <x v="3"/>
    <n v="16025"/>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800"/>
    <x v="6003"/>
    <x v="0"/>
    <x v="1"/>
    <x v="0"/>
    <s v="03.03.10"/>
    <x v="8"/>
    <x v="0"/>
    <x v="4"/>
    <s v="Receitas Da Câmara"/>
    <s v="03.03.10"/>
    <s v="Receitas Da Câmara"/>
    <s v="03.03.10"/>
    <x v="20"/>
    <x v="0"/>
    <x v="3"/>
    <x v="3"/>
    <x v="0"/>
    <x v="0"/>
    <x v="2"/>
    <x v="0"/>
    <x v="11"/>
    <s v="2024-12-18"/>
    <x v="3"/>
    <n v="4800"/>
    <x v="0"/>
    <m/>
    <x v="0"/>
    <m/>
    <x v="9"/>
    <n v="100474693"/>
    <x v="0"/>
    <x v="0"/>
    <s v="Receitas Da Câmara"/>
    <s v="EXT"/>
    <x v="0"/>
    <s v="RDC"/>
    <x v="0"/>
    <x v="0"/>
    <x v="0"/>
    <x v="0"/>
    <x v="0"/>
    <x v="0"/>
    <x v="0"/>
    <x v="0"/>
    <x v="0"/>
    <x v="0"/>
    <x v="0"/>
    <s v="Receitas Da Câmara"/>
    <x v="0"/>
    <x v="0"/>
    <x v="0"/>
    <x v="0"/>
    <x v="0"/>
    <x v="0"/>
    <x v="0"/>
    <x v="0"/>
    <x v="0"/>
    <x v="1"/>
    <x v="0"/>
    <x v="0"/>
    <s v="Resumo de Receitas Virtuais"/>
  </r>
  <r>
    <x v="1"/>
    <n v="0"/>
    <n v="0"/>
    <n v="0"/>
    <n v="2310000"/>
    <x v="6004"/>
    <x v="0"/>
    <x v="1"/>
    <x v="0"/>
    <s v="03.03.10"/>
    <x v="8"/>
    <x v="0"/>
    <x v="4"/>
    <s v="Receitas Da Câmara"/>
    <s v="03.03.10"/>
    <s v="Receitas Da Câmara"/>
    <s v="03.03.10"/>
    <x v="15"/>
    <x v="0"/>
    <x v="0"/>
    <x v="0"/>
    <x v="0"/>
    <x v="0"/>
    <x v="2"/>
    <x v="0"/>
    <x v="11"/>
    <s v="2024-12-18"/>
    <x v="3"/>
    <n v="23100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190"/>
    <x v="6005"/>
    <x v="0"/>
    <x v="1"/>
    <x v="0"/>
    <s v="03.03.10"/>
    <x v="8"/>
    <x v="0"/>
    <x v="4"/>
    <s v="Receitas Da Câmara"/>
    <s v="03.03.10"/>
    <s v="Receitas Da Câmara"/>
    <s v="03.03.10"/>
    <x v="17"/>
    <x v="0"/>
    <x v="3"/>
    <x v="3"/>
    <x v="0"/>
    <x v="0"/>
    <x v="2"/>
    <x v="0"/>
    <x v="11"/>
    <s v="2024-12-18"/>
    <x v="3"/>
    <n v="219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7000"/>
    <x v="6006"/>
    <x v="0"/>
    <x v="1"/>
    <x v="0"/>
    <s v="03.03.10"/>
    <x v="8"/>
    <x v="0"/>
    <x v="4"/>
    <s v="Receitas Da Câmara"/>
    <s v="03.03.10"/>
    <s v="Receitas Da Câmara"/>
    <s v="03.03.10"/>
    <x v="42"/>
    <x v="0"/>
    <x v="3"/>
    <x v="3"/>
    <x v="0"/>
    <x v="0"/>
    <x v="2"/>
    <x v="0"/>
    <x v="11"/>
    <s v="2024-12-18"/>
    <x v="3"/>
    <n v="7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6007"/>
    <x v="0"/>
    <x v="1"/>
    <x v="0"/>
    <s v="03.03.10"/>
    <x v="8"/>
    <x v="0"/>
    <x v="4"/>
    <s v="Receitas Da Câmara"/>
    <s v="03.03.10"/>
    <s v="Receitas Da Câmara"/>
    <s v="03.03.10"/>
    <x v="6"/>
    <x v="0"/>
    <x v="3"/>
    <x v="3"/>
    <x v="0"/>
    <x v="0"/>
    <x v="2"/>
    <x v="0"/>
    <x v="11"/>
    <s v="2024-12-18"/>
    <x v="3"/>
    <n v="168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100"/>
    <x v="6008"/>
    <x v="0"/>
    <x v="1"/>
    <x v="0"/>
    <s v="03.03.10"/>
    <x v="8"/>
    <x v="0"/>
    <x v="4"/>
    <s v="Receitas Da Câmara"/>
    <s v="03.03.10"/>
    <s v="Receitas Da Câmara"/>
    <s v="03.03.10"/>
    <x v="11"/>
    <x v="0"/>
    <x v="0"/>
    <x v="5"/>
    <x v="0"/>
    <x v="0"/>
    <x v="2"/>
    <x v="0"/>
    <x v="11"/>
    <s v="2024-12-18"/>
    <x v="3"/>
    <n v="11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00"/>
    <x v="6009"/>
    <x v="0"/>
    <x v="1"/>
    <x v="0"/>
    <s v="03.03.10"/>
    <x v="8"/>
    <x v="0"/>
    <x v="4"/>
    <s v="Receitas Da Câmara"/>
    <s v="03.03.10"/>
    <s v="Receitas Da Câmara"/>
    <s v="03.03.10"/>
    <x v="8"/>
    <x v="0"/>
    <x v="3"/>
    <x v="3"/>
    <x v="0"/>
    <x v="0"/>
    <x v="2"/>
    <x v="0"/>
    <x v="11"/>
    <s v="2024-12-18"/>
    <x v="3"/>
    <n v="1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78"/>
    <x v="6010"/>
    <x v="0"/>
    <x v="1"/>
    <x v="0"/>
    <s v="03.03.10"/>
    <x v="8"/>
    <x v="0"/>
    <x v="4"/>
    <s v="Receitas Da Câmara"/>
    <s v="03.03.10"/>
    <s v="Receitas Da Câmara"/>
    <s v="03.03.10"/>
    <x v="25"/>
    <x v="0"/>
    <x v="3"/>
    <x v="3"/>
    <x v="0"/>
    <x v="0"/>
    <x v="2"/>
    <x v="0"/>
    <x v="11"/>
    <s v="2024-12-18"/>
    <x v="3"/>
    <n v="278"/>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20"/>
    <x v="6011"/>
    <x v="0"/>
    <x v="1"/>
    <x v="0"/>
    <s v="03.03.10"/>
    <x v="8"/>
    <x v="0"/>
    <x v="4"/>
    <s v="Receitas Da Câmara"/>
    <s v="03.03.10"/>
    <s v="Receitas Da Câmara"/>
    <s v="03.03.10"/>
    <x v="21"/>
    <x v="0"/>
    <x v="3"/>
    <x v="3"/>
    <x v="0"/>
    <x v="0"/>
    <x v="2"/>
    <x v="0"/>
    <x v="11"/>
    <s v="2024-12-18"/>
    <x v="3"/>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30"/>
    <x v="6012"/>
    <x v="0"/>
    <x v="1"/>
    <x v="0"/>
    <s v="03.03.10"/>
    <x v="8"/>
    <x v="0"/>
    <x v="4"/>
    <s v="Receitas Da Câmara"/>
    <s v="03.03.10"/>
    <s v="Receitas Da Câmara"/>
    <s v="03.03.10"/>
    <x v="13"/>
    <x v="0"/>
    <x v="3"/>
    <x v="3"/>
    <x v="0"/>
    <x v="0"/>
    <x v="2"/>
    <x v="0"/>
    <x v="11"/>
    <s v="2024-12-18"/>
    <x v="3"/>
    <n v="30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440"/>
    <x v="6013"/>
    <x v="0"/>
    <x v="1"/>
    <x v="0"/>
    <s v="03.03.10"/>
    <x v="8"/>
    <x v="0"/>
    <x v="4"/>
    <s v="Receitas Da Câmara"/>
    <s v="03.03.10"/>
    <s v="Receitas Da Câmara"/>
    <s v="03.03.10"/>
    <x v="18"/>
    <x v="0"/>
    <x v="0"/>
    <x v="0"/>
    <x v="0"/>
    <x v="0"/>
    <x v="2"/>
    <x v="0"/>
    <x v="11"/>
    <s v="2024-12-18"/>
    <x v="3"/>
    <n v="164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6014"/>
    <x v="0"/>
    <x v="1"/>
    <x v="0"/>
    <s v="03.03.10"/>
    <x v="8"/>
    <x v="0"/>
    <x v="4"/>
    <s v="Receitas Da Câmara"/>
    <s v="03.03.10"/>
    <s v="Receitas Da Câmara"/>
    <s v="03.03.10"/>
    <x v="8"/>
    <x v="0"/>
    <x v="3"/>
    <x v="3"/>
    <x v="0"/>
    <x v="0"/>
    <x v="2"/>
    <x v="0"/>
    <x v="11"/>
    <s v="2024-12-30"/>
    <x v="3"/>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593"/>
    <x v="6015"/>
    <x v="0"/>
    <x v="1"/>
    <x v="0"/>
    <s v="03.03.10"/>
    <x v="8"/>
    <x v="0"/>
    <x v="4"/>
    <s v="Receitas Da Câmara"/>
    <s v="03.03.10"/>
    <s v="Receitas Da Câmara"/>
    <s v="03.03.10"/>
    <x v="18"/>
    <x v="0"/>
    <x v="0"/>
    <x v="0"/>
    <x v="0"/>
    <x v="0"/>
    <x v="2"/>
    <x v="0"/>
    <x v="11"/>
    <s v="2024-12-30"/>
    <x v="3"/>
    <n v="10059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400"/>
    <x v="6016"/>
    <x v="0"/>
    <x v="1"/>
    <x v="0"/>
    <s v="03.03.10"/>
    <x v="8"/>
    <x v="0"/>
    <x v="4"/>
    <s v="Receitas Da Câmara"/>
    <s v="03.03.10"/>
    <s v="Receitas Da Câmara"/>
    <s v="03.03.10"/>
    <x v="20"/>
    <x v="0"/>
    <x v="3"/>
    <x v="3"/>
    <x v="0"/>
    <x v="0"/>
    <x v="2"/>
    <x v="0"/>
    <x v="11"/>
    <s v="2024-12-30"/>
    <x v="3"/>
    <n v="14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90"/>
    <x v="6017"/>
    <x v="0"/>
    <x v="1"/>
    <x v="0"/>
    <s v="03.03.10"/>
    <x v="8"/>
    <x v="0"/>
    <x v="4"/>
    <s v="Receitas Da Câmara"/>
    <s v="03.03.10"/>
    <s v="Receitas Da Câmara"/>
    <s v="03.03.10"/>
    <x v="17"/>
    <x v="0"/>
    <x v="3"/>
    <x v="3"/>
    <x v="0"/>
    <x v="0"/>
    <x v="2"/>
    <x v="0"/>
    <x v="11"/>
    <s v="2024-12-30"/>
    <x v="3"/>
    <n v="7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880"/>
    <x v="6018"/>
    <x v="0"/>
    <x v="1"/>
    <x v="0"/>
    <s v="03.03.10"/>
    <x v="8"/>
    <x v="0"/>
    <x v="4"/>
    <s v="Receitas Da Câmara"/>
    <s v="03.03.10"/>
    <s v="Receitas Da Câmara"/>
    <s v="03.03.10"/>
    <x v="19"/>
    <x v="0"/>
    <x v="3"/>
    <x v="6"/>
    <x v="0"/>
    <x v="0"/>
    <x v="2"/>
    <x v="0"/>
    <x v="11"/>
    <s v="2024-12-30"/>
    <x v="3"/>
    <n v="388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40"/>
    <x v="6019"/>
    <x v="0"/>
    <x v="1"/>
    <x v="0"/>
    <s v="03.03.10"/>
    <x v="8"/>
    <x v="0"/>
    <x v="4"/>
    <s v="Receitas Da Câmara"/>
    <s v="03.03.10"/>
    <s v="Receitas Da Câmara"/>
    <s v="03.03.10"/>
    <x v="6"/>
    <x v="0"/>
    <x v="3"/>
    <x v="3"/>
    <x v="0"/>
    <x v="0"/>
    <x v="2"/>
    <x v="0"/>
    <x v="11"/>
    <s v="2024-12-30"/>
    <x v="3"/>
    <n v="44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10"/>
    <x v="6020"/>
    <x v="0"/>
    <x v="1"/>
    <x v="0"/>
    <s v="03.03.10"/>
    <x v="8"/>
    <x v="0"/>
    <x v="4"/>
    <s v="Receitas Da Câmara"/>
    <s v="03.03.10"/>
    <s v="Receitas Da Câmara"/>
    <s v="03.03.10"/>
    <x v="26"/>
    <x v="0"/>
    <x v="3"/>
    <x v="3"/>
    <x v="0"/>
    <x v="0"/>
    <x v="2"/>
    <x v="0"/>
    <x v="11"/>
    <s v="2024-12-30"/>
    <x v="3"/>
    <n v="30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00"/>
    <x v="6021"/>
    <x v="0"/>
    <x v="1"/>
    <x v="0"/>
    <s v="03.03.10"/>
    <x v="8"/>
    <x v="0"/>
    <x v="4"/>
    <s v="Receitas Da Câmara"/>
    <s v="03.03.10"/>
    <s v="Receitas Da Câmara"/>
    <s v="03.03.10"/>
    <x v="11"/>
    <x v="0"/>
    <x v="0"/>
    <x v="5"/>
    <x v="0"/>
    <x v="0"/>
    <x v="2"/>
    <x v="0"/>
    <x v="11"/>
    <s v="2024-12-30"/>
    <x v="3"/>
    <n v="8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400"/>
    <x v="6022"/>
    <x v="0"/>
    <x v="1"/>
    <x v="0"/>
    <s v="03.03.10"/>
    <x v="8"/>
    <x v="0"/>
    <x v="4"/>
    <s v="Receitas Da Câmara"/>
    <s v="03.03.10"/>
    <s v="Receitas Da Câmara"/>
    <s v="03.03.10"/>
    <x v="12"/>
    <x v="0"/>
    <x v="3"/>
    <x v="3"/>
    <x v="0"/>
    <x v="0"/>
    <x v="2"/>
    <x v="0"/>
    <x v="11"/>
    <s v="2024-12-30"/>
    <x v="3"/>
    <n v="1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180"/>
    <x v="6023"/>
    <x v="0"/>
    <x v="1"/>
    <x v="0"/>
    <s v="03.03.10"/>
    <x v="8"/>
    <x v="0"/>
    <x v="4"/>
    <s v="Receitas Da Câmara"/>
    <s v="03.03.10"/>
    <s v="Receitas Da Câmara"/>
    <s v="03.03.10"/>
    <x v="10"/>
    <x v="0"/>
    <x v="3"/>
    <x v="3"/>
    <x v="0"/>
    <x v="0"/>
    <x v="2"/>
    <x v="0"/>
    <x v="11"/>
    <s v="2024-12-30"/>
    <x v="3"/>
    <n v="12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00"/>
    <x v="6024"/>
    <x v="0"/>
    <x v="1"/>
    <x v="0"/>
    <s v="03.03.10"/>
    <x v="8"/>
    <x v="0"/>
    <x v="4"/>
    <s v="Receitas Da Câmara"/>
    <s v="03.03.10"/>
    <s v="Receitas Da Câmara"/>
    <s v="03.03.10"/>
    <x v="13"/>
    <x v="0"/>
    <x v="3"/>
    <x v="3"/>
    <x v="0"/>
    <x v="0"/>
    <x v="2"/>
    <x v="0"/>
    <x v="11"/>
    <s v="2024-12-30"/>
    <x v="3"/>
    <n v="90000"/>
    <x v="0"/>
    <m/>
    <x v="0"/>
    <m/>
    <x v="9"/>
    <n v="100474693"/>
    <x v="0"/>
    <x v="0"/>
    <s v="Receitas Da Câmara"/>
    <s v="EXT"/>
    <x v="0"/>
    <s v="RDC"/>
    <x v="0"/>
    <x v="0"/>
    <x v="0"/>
    <x v="0"/>
    <x v="0"/>
    <x v="0"/>
    <x v="0"/>
    <x v="0"/>
    <x v="0"/>
    <x v="0"/>
    <x v="0"/>
    <s v="Receitas Da Câmara"/>
    <x v="0"/>
    <x v="0"/>
    <x v="0"/>
    <x v="0"/>
    <x v="0"/>
    <x v="0"/>
    <x v="0"/>
    <x v="0"/>
    <x v="0"/>
    <x v="0"/>
    <x v="0"/>
    <x v="0"/>
    <s v="Resumo de Receitas Virtuais"/>
  </r>
  <r>
    <x v="0"/>
    <n v="0"/>
    <n v="400000"/>
    <n v="0"/>
    <n v="0"/>
    <x v="6025"/>
    <x v="0"/>
    <x v="1"/>
    <x v="0"/>
    <s v="03.03.10"/>
    <x v="8"/>
    <x v="0"/>
    <x v="4"/>
    <s v="Receitas Da Câmara"/>
    <s v="03.03.10"/>
    <s v="Receitas Da Câmara"/>
    <s v="03.03.10"/>
    <x v="85"/>
    <x v="0"/>
    <x v="0"/>
    <x v="5"/>
    <x v="0"/>
    <x v="0"/>
    <x v="2"/>
    <x v="0"/>
    <x v="13"/>
    <s v="1 - Dotação Anual"/>
    <x v="4"/>
    <n v="400000"/>
    <x v="1"/>
    <n v="0"/>
    <x v="1"/>
    <n v="0"/>
    <x v="667"/>
    <m/>
    <x v="0"/>
    <x v="11"/>
    <m/>
    <s v="Receitas Da Câmara"/>
    <x v="1"/>
    <s v="RDC"/>
    <x v="0"/>
    <x v="1"/>
    <x v="1"/>
    <x v="1"/>
    <x v="0"/>
    <x v="0"/>
    <x v="0"/>
    <x v="0"/>
    <x v="0"/>
    <x v="0"/>
    <x v="0"/>
    <s v="Receitas Da Câmara"/>
    <x v="0"/>
    <x v="0"/>
    <x v="0"/>
    <x v="0"/>
    <x v="3"/>
    <x v="0"/>
    <x v="1"/>
    <x v="2"/>
    <x v="1"/>
    <x v="2"/>
    <x v="11"/>
    <x v="0"/>
    <m/>
  </r>
  <r>
    <x v="0"/>
    <n v="0"/>
    <n v="3000000"/>
    <n v="0"/>
    <n v="0"/>
    <x v="6025"/>
    <x v="0"/>
    <x v="1"/>
    <x v="0"/>
    <s v="03.03.10"/>
    <x v="8"/>
    <x v="0"/>
    <x v="4"/>
    <s v="Receitas Da Câmara"/>
    <s v="03.03.10"/>
    <s v="Receitas Da Câmara"/>
    <s v="03.03.10"/>
    <x v="11"/>
    <x v="0"/>
    <x v="0"/>
    <x v="5"/>
    <x v="0"/>
    <x v="0"/>
    <x v="2"/>
    <x v="0"/>
    <x v="13"/>
    <s v="1 - Dotação Anual"/>
    <x v="4"/>
    <n v="3000000"/>
    <x v="1"/>
    <n v="0"/>
    <x v="1"/>
    <n v="0"/>
    <x v="667"/>
    <m/>
    <x v="0"/>
    <x v="11"/>
    <m/>
    <s v="Receitas Da Câmara"/>
    <x v="1"/>
    <s v="RDC"/>
    <x v="0"/>
    <x v="1"/>
    <x v="1"/>
    <x v="1"/>
    <x v="0"/>
    <x v="0"/>
    <x v="0"/>
    <x v="0"/>
    <x v="0"/>
    <x v="0"/>
    <x v="0"/>
    <s v="Receitas Da Câmara"/>
    <x v="0"/>
    <x v="0"/>
    <x v="0"/>
    <x v="0"/>
    <x v="3"/>
    <x v="0"/>
    <x v="1"/>
    <x v="2"/>
    <x v="1"/>
    <x v="2"/>
    <x v="11"/>
    <x v="0"/>
    <m/>
  </r>
  <r>
    <x v="0"/>
    <n v="0"/>
    <n v="275000"/>
    <n v="0"/>
    <n v="0"/>
    <x v="6025"/>
    <x v="0"/>
    <x v="1"/>
    <x v="0"/>
    <s v="03.03.10"/>
    <x v="8"/>
    <x v="0"/>
    <x v="4"/>
    <s v="Receitas Da Câmara"/>
    <s v="03.03.10"/>
    <s v="Receitas Da Câmara"/>
    <s v="03.03.10"/>
    <x v="16"/>
    <x v="0"/>
    <x v="0"/>
    <x v="5"/>
    <x v="0"/>
    <x v="0"/>
    <x v="2"/>
    <x v="0"/>
    <x v="13"/>
    <s v="1 - Dotação Anual"/>
    <x v="4"/>
    <n v="275000"/>
    <x v="1"/>
    <n v="0"/>
    <x v="1"/>
    <n v="0"/>
    <x v="667"/>
    <m/>
    <x v="0"/>
    <x v="11"/>
    <m/>
    <s v="Receitas Da Câmara"/>
    <x v="1"/>
    <s v="RDC"/>
    <x v="0"/>
    <x v="1"/>
    <x v="1"/>
    <x v="1"/>
    <x v="0"/>
    <x v="0"/>
    <x v="0"/>
    <x v="0"/>
    <x v="0"/>
    <x v="0"/>
    <x v="0"/>
    <s v="Receitas Da Câmara"/>
    <x v="0"/>
    <x v="0"/>
    <x v="0"/>
    <x v="0"/>
    <x v="3"/>
    <x v="0"/>
    <x v="1"/>
    <x v="2"/>
    <x v="1"/>
    <x v="2"/>
    <x v="11"/>
    <x v="0"/>
    <m/>
  </r>
  <r>
    <x v="0"/>
    <n v="0"/>
    <n v="50000"/>
    <n v="0"/>
    <n v="0"/>
    <x v="6025"/>
    <x v="0"/>
    <x v="1"/>
    <x v="0"/>
    <s v="03.03.10"/>
    <x v="8"/>
    <x v="0"/>
    <x v="4"/>
    <s v="Receitas Da Câmara"/>
    <s v="03.03.10"/>
    <s v="Receitas Da Câmara"/>
    <s v="03.03.10"/>
    <x v="86"/>
    <x v="0"/>
    <x v="0"/>
    <x v="5"/>
    <x v="0"/>
    <x v="0"/>
    <x v="2"/>
    <x v="0"/>
    <x v="13"/>
    <s v="1 - Dotação Anual"/>
    <x v="4"/>
    <n v="50000"/>
    <x v="1"/>
    <n v="0"/>
    <x v="1"/>
    <n v="0"/>
    <x v="667"/>
    <m/>
    <x v="0"/>
    <x v="11"/>
    <m/>
    <s v="Receitas Da Câmara"/>
    <x v="1"/>
    <s v="RDC"/>
    <x v="0"/>
    <x v="1"/>
    <x v="1"/>
    <x v="1"/>
    <x v="0"/>
    <x v="0"/>
    <x v="0"/>
    <x v="0"/>
    <x v="0"/>
    <x v="0"/>
    <x v="0"/>
    <s v="Receitas Da Câmara"/>
    <x v="0"/>
    <x v="0"/>
    <x v="0"/>
    <x v="0"/>
    <x v="3"/>
    <x v="0"/>
    <x v="1"/>
    <x v="2"/>
    <x v="1"/>
    <x v="2"/>
    <x v="11"/>
    <x v="0"/>
    <m/>
  </r>
  <r>
    <x v="0"/>
    <n v="0"/>
    <n v="50000"/>
    <n v="0"/>
    <n v="0"/>
    <x v="6025"/>
    <x v="0"/>
    <x v="1"/>
    <x v="0"/>
    <s v="03.03.10"/>
    <x v="8"/>
    <x v="0"/>
    <x v="4"/>
    <s v="Receitas Da Câmara"/>
    <s v="03.03.10"/>
    <s v="Receitas Da Câmara"/>
    <s v="03.03.10"/>
    <x v="87"/>
    <x v="0"/>
    <x v="0"/>
    <x v="5"/>
    <x v="0"/>
    <x v="0"/>
    <x v="2"/>
    <x v="0"/>
    <x v="13"/>
    <s v="1 - Dotação Anual"/>
    <x v="4"/>
    <n v="50000"/>
    <x v="1"/>
    <n v="0"/>
    <x v="1"/>
    <n v="0"/>
    <x v="667"/>
    <m/>
    <x v="0"/>
    <x v="11"/>
    <m/>
    <s v="Receitas Da Câmara"/>
    <x v="1"/>
    <s v="RDC"/>
    <x v="0"/>
    <x v="1"/>
    <x v="1"/>
    <x v="1"/>
    <x v="0"/>
    <x v="0"/>
    <x v="0"/>
    <x v="0"/>
    <x v="0"/>
    <x v="0"/>
    <x v="0"/>
    <s v="Receitas Da Câmara"/>
    <x v="0"/>
    <x v="0"/>
    <x v="0"/>
    <x v="0"/>
    <x v="3"/>
    <x v="0"/>
    <x v="1"/>
    <x v="2"/>
    <x v="1"/>
    <x v="2"/>
    <x v="11"/>
    <x v="0"/>
    <m/>
  </r>
  <r>
    <x v="0"/>
    <n v="0"/>
    <n v="100000"/>
    <n v="0"/>
    <n v="0"/>
    <x v="6025"/>
    <x v="0"/>
    <x v="1"/>
    <x v="0"/>
    <s v="03.03.10"/>
    <x v="8"/>
    <x v="0"/>
    <x v="4"/>
    <s v="Receitas Da Câmara"/>
    <s v="03.03.10"/>
    <s v="Receitas Da Câmara"/>
    <s v="03.03.10"/>
    <x v="88"/>
    <x v="0"/>
    <x v="0"/>
    <x v="5"/>
    <x v="0"/>
    <x v="0"/>
    <x v="2"/>
    <x v="0"/>
    <x v="13"/>
    <s v="1 - Dotação Anual"/>
    <x v="4"/>
    <n v="100000"/>
    <x v="1"/>
    <n v="0"/>
    <x v="1"/>
    <n v="0"/>
    <x v="667"/>
    <m/>
    <x v="0"/>
    <x v="11"/>
    <m/>
    <s v="Receitas Da Câmara"/>
    <x v="1"/>
    <s v="RDC"/>
    <x v="0"/>
    <x v="1"/>
    <x v="1"/>
    <x v="1"/>
    <x v="0"/>
    <x v="0"/>
    <x v="0"/>
    <x v="0"/>
    <x v="0"/>
    <x v="0"/>
    <x v="0"/>
    <s v="Receitas Da Câmara"/>
    <x v="0"/>
    <x v="0"/>
    <x v="0"/>
    <x v="0"/>
    <x v="3"/>
    <x v="0"/>
    <x v="1"/>
    <x v="2"/>
    <x v="1"/>
    <x v="2"/>
    <x v="11"/>
    <x v="0"/>
    <m/>
  </r>
  <r>
    <x v="0"/>
    <n v="0"/>
    <n v="25000000"/>
    <n v="0"/>
    <n v="0"/>
    <x v="6025"/>
    <x v="0"/>
    <x v="1"/>
    <x v="0"/>
    <s v="03.03.10"/>
    <x v="8"/>
    <x v="0"/>
    <x v="4"/>
    <s v="Receitas Da Câmara"/>
    <s v="03.03.10"/>
    <s v="Receitas Da Câmara"/>
    <s v="03.03.10"/>
    <x v="18"/>
    <x v="0"/>
    <x v="0"/>
    <x v="0"/>
    <x v="0"/>
    <x v="0"/>
    <x v="2"/>
    <x v="0"/>
    <x v="13"/>
    <s v="1 - Dotação Anual"/>
    <x v="4"/>
    <n v="25000000"/>
    <x v="1"/>
    <n v="0"/>
    <x v="1"/>
    <n v="0"/>
    <x v="667"/>
    <m/>
    <x v="0"/>
    <x v="11"/>
    <m/>
    <s v="Receitas Da Câmara"/>
    <x v="1"/>
    <s v="RDC"/>
    <x v="0"/>
    <x v="1"/>
    <x v="1"/>
    <x v="1"/>
    <x v="0"/>
    <x v="0"/>
    <x v="0"/>
    <x v="0"/>
    <x v="0"/>
    <x v="0"/>
    <x v="0"/>
    <s v="Receitas Da Câmara"/>
    <x v="0"/>
    <x v="0"/>
    <x v="0"/>
    <x v="0"/>
    <x v="3"/>
    <x v="0"/>
    <x v="1"/>
    <x v="2"/>
    <x v="1"/>
    <x v="2"/>
    <x v="11"/>
    <x v="0"/>
    <m/>
  </r>
  <r>
    <x v="1"/>
    <n v="0"/>
    <n v="4000000"/>
    <n v="0"/>
    <n v="0"/>
    <x v="6025"/>
    <x v="0"/>
    <x v="1"/>
    <x v="0"/>
    <s v="03.03.10"/>
    <x v="8"/>
    <x v="0"/>
    <x v="4"/>
    <s v="Receitas Da Câmara"/>
    <s v="03.03.10"/>
    <s v="Receitas Da Câmara"/>
    <s v="03.03.10"/>
    <x v="89"/>
    <x v="0"/>
    <x v="0"/>
    <x v="0"/>
    <x v="0"/>
    <x v="0"/>
    <x v="2"/>
    <x v="0"/>
    <x v="13"/>
    <s v="1 - Dotação Anual"/>
    <x v="4"/>
    <n v="4000000"/>
    <x v="1"/>
    <n v="0"/>
    <x v="1"/>
    <n v="0"/>
    <x v="667"/>
    <m/>
    <x v="0"/>
    <x v="11"/>
    <m/>
    <s v="Receitas Da Câmara"/>
    <x v="1"/>
    <s v="RDC"/>
    <x v="0"/>
    <x v="1"/>
    <x v="1"/>
    <x v="1"/>
    <x v="0"/>
    <x v="0"/>
    <x v="0"/>
    <x v="0"/>
    <x v="0"/>
    <x v="0"/>
    <x v="0"/>
    <s v="Receitas Da Câmara"/>
    <x v="0"/>
    <x v="0"/>
    <x v="0"/>
    <x v="0"/>
    <x v="3"/>
    <x v="0"/>
    <x v="1"/>
    <x v="2"/>
    <x v="1"/>
    <x v="2"/>
    <x v="11"/>
    <x v="0"/>
    <m/>
  </r>
  <r>
    <x v="0"/>
    <n v="0"/>
    <n v="1700000"/>
    <n v="0"/>
    <n v="0"/>
    <x v="6025"/>
    <x v="0"/>
    <x v="1"/>
    <x v="0"/>
    <s v="03.03.10"/>
    <x v="8"/>
    <x v="0"/>
    <x v="4"/>
    <s v="Receitas Da Câmara"/>
    <s v="03.03.10"/>
    <s v="Receitas Da Câmara"/>
    <s v="03.03.10"/>
    <x v="57"/>
    <x v="0"/>
    <x v="3"/>
    <x v="12"/>
    <x v="0"/>
    <x v="0"/>
    <x v="2"/>
    <x v="0"/>
    <x v="13"/>
    <s v="1 - Dotação Anual"/>
    <x v="4"/>
    <n v="1700000"/>
    <x v="1"/>
    <n v="0"/>
    <x v="1"/>
    <n v="0"/>
    <x v="667"/>
    <m/>
    <x v="0"/>
    <x v="11"/>
    <m/>
    <s v="Receitas Da Câmara"/>
    <x v="1"/>
    <s v="RDC"/>
    <x v="0"/>
    <x v="1"/>
    <x v="1"/>
    <x v="1"/>
    <x v="0"/>
    <x v="0"/>
    <x v="0"/>
    <x v="0"/>
    <x v="0"/>
    <x v="0"/>
    <x v="0"/>
    <s v="Receitas Da Câmara"/>
    <x v="0"/>
    <x v="0"/>
    <x v="0"/>
    <x v="0"/>
    <x v="3"/>
    <x v="0"/>
    <x v="1"/>
    <x v="2"/>
    <x v="1"/>
    <x v="2"/>
    <x v="11"/>
    <x v="0"/>
    <m/>
  </r>
  <r>
    <x v="0"/>
    <n v="0"/>
    <n v="500000"/>
    <n v="0"/>
    <n v="0"/>
    <x v="6025"/>
    <x v="0"/>
    <x v="1"/>
    <x v="0"/>
    <s v="03.03.10"/>
    <x v="8"/>
    <x v="0"/>
    <x v="4"/>
    <s v="Receitas Da Câmara"/>
    <s v="03.03.10"/>
    <s v="Receitas Da Câmara"/>
    <s v="03.03.10"/>
    <x v="90"/>
    <x v="0"/>
    <x v="3"/>
    <x v="20"/>
    <x v="1"/>
    <x v="0"/>
    <x v="2"/>
    <x v="0"/>
    <x v="13"/>
    <s v="1 - Dotação Anual"/>
    <x v="4"/>
    <n v="500000"/>
    <x v="1"/>
    <n v="0"/>
    <x v="1"/>
    <n v="0"/>
    <x v="667"/>
    <m/>
    <x v="0"/>
    <x v="11"/>
    <m/>
    <s v="Receitas Da Câmara"/>
    <x v="1"/>
    <s v="RDC"/>
    <x v="0"/>
    <x v="1"/>
    <x v="1"/>
    <x v="1"/>
    <x v="0"/>
    <x v="0"/>
    <x v="0"/>
    <x v="0"/>
    <x v="0"/>
    <x v="0"/>
    <x v="0"/>
    <s v="Receitas Da Câmara"/>
    <x v="0"/>
    <x v="0"/>
    <x v="0"/>
    <x v="0"/>
    <x v="3"/>
    <x v="0"/>
    <x v="1"/>
    <x v="2"/>
    <x v="1"/>
    <x v="2"/>
    <x v="11"/>
    <x v="0"/>
    <m/>
  </r>
  <r>
    <x v="0"/>
    <n v="0"/>
    <n v="200000"/>
    <n v="0"/>
    <n v="0"/>
    <x v="6025"/>
    <x v="0"/>
    <x v="1"/>
    <x v="0"/>
    <s v="03.03.10"/>
    <x v="8"/>
    <x v="0"/>
    <x v="4"/>
    <s v="Receitas Da Câmara"/>
    <s v="03.03.10"/>
    <s v="Receitas Da Câmara"/>
    <s v="03.03.10"/>
    <x v="76"/>
    <x v="0"/>
    <x v="3"/>
    <x v="7"/>
    <x v="0"/>
    <x v="0"/>
    <x v="2"/>
    <x v="0"/>
    <x v="13"/>
    <s v="1 - Dotação Anual"/>
    <x v="4"/>
    <n v="200000"/>
    <x v="1"/>
    <n v="0"/>
    <x v="1"/>
    <n v="0"/>
    <x v="667"/>
    <m/>
    <x v="0"/>
    <x v="11"/>
    <m/>
    <s v="Receitas Da Câmara"/>
    <x v="1"/>
    <s v="RDC"/>
    <x v="0"/>
    <x v="1"/>
    <x v="1"/>
    <x v="1"/>
    <x v="0"/>
    <x v="0"/>
    <x v="0"/>
    <x v="0"/>
    <x v="0"/>
    <x v="0"/>
    <x v="0"/>
    <s v="Receitas Da Câmara"/>
    <x v="0"/>
    <x v="0"/>
    <x v="0"/>
    <x v="0"/>
    <x v="3"/>
    <x v="0"/>
    <x v="1"/>
    <x v="2"/>
    <x v="1"/>
    <x v="2"/>
    <x v="11"/>
    <x v="0"/>
    <m/>
  </r>
  <r>
    <x v="0"/>
    <n v="0"/>
    <n v="250000"/>
    <n v="0"/>
    <n v="0"/>
    <x v="6025"/>
    <x v="0"/>
    <x v="1"/>
    <x v="0"/>
    <s v="03.03.10"/>
    <x v="8"/>
    <x v="0"/>
    <x v="4"/>
    <s v="Receitas Da Câmara"/>
    <s v="03.03.10"/>
    <s v="Receitas Da Câmara"/>
    <s v="03.03.10"/>
    <x v="22"/>
    <x v="0"/>
    <x v="3"/>
    <x v="7"/>
    <x v="0"/>
    <x v="0"/>
    <x v="2"/>
    <x v="0"/>
    <x v="13"/>
    <s v="1 - Dotação Anual"/>
    <x v="4"/>
    <n v="250000"/>
    <x v="1"/>
    <n v="0"/>
    <x v="1"/>
    <n v="0"/>
    <x v="667"/>
    <m/>
    <x v="0"/>
    <x v="11"/>
    <m/>
    <s v="Receitas Da Câmara"/>
    <x v="1"/>
    <s v="RDC"/>
    <x v="0"/>
    <x v="1"/>
    <x v="1"/>
    <x v="1"/>
    <x v="0"/>
    <x v="0"/>
    <x v="0"/>
    <x v="0"/>
    <x v="0"/>
    <x v="0"/>
    <x v="0"/>
    <s v="Receitas Da Câmara"/>
    <x v="0"/>
    <x v="0"/>
    <x v="0"/>
    <x v="0"/>
    <x v="3"/>
    <x v="0"/>
    <x v="1"/>
    <x v="2"/>
    <x v="1"/>
    <x v="2"/>
    <x v="11"/>
    <x v="0"/>
    <m/>
  </r>
  <r>
    <x v="0"/>
    <n v="0"/>
    <n v="200000"/>
    <n v="0"/>
    <n v="0"/>
    <x v="6025"/>
    <x v="0"/>
    <x v="1"/>
    <x v="0"/>
    <s v="03.03.10"/>
    <x v="8"/>
    <x v="0"/>
    <x v="4"/>
    <s v="Receitas Da Câmara"/>
    <s v="03.03.10"/>
    <s v="Receitas Da Câmara"/>
    <s v="03.03.10"/>
    <x v="91"/>
    <x v="0"/>
    <x v="3"/>
    <x v="7"/>
    <x v="0"/>
    <x v="0"/>
    <x v="2"/>
    <x v="0"/>
    <x v="13"/>
    <s v="1 - Dotação Anual"/>
    <x v="4"/>
    <n v="200000"/>
    <x v="1"/>
    <n v="0"/>
    <x v="1"/>
    <n v="0"/>
    <x v="667"/>
    <m/>
    <x v="0"/>
    <x v="11"/>
    <m/>
    <s v="Receitas Da Câmara"/>
    <x v="1"/>
    <s v="RDC"/>
    <x v="0"/>
    <x v="1"/>
    <x v="1"/>
    <x v="1"/>
    <x v="0"/>
    <x v="0"/>
    <x v="0"/>
    <x v="0"/>
    <x v="0"/>
    <x v="0"/>
    <x v="0"/>
    <s v="Receitas Da Câmara"/>
    <x v="0"/>
    <x v="0"/>
    <x v="0"/>
    <x v="0"/>
    <x v="3"/>
    <x v="0"/>
    <x v="1"/>
    <x v="2"/>
    <x v="1"/>
    <x v="2"/>
    <x v="11"/>
    <x v="0"/>
    <m/>
  </r>
  <r>
    <x v="0"/>
    <n v="0"/>
    <n v="250000"/>
    <n v="0"/>
    <n v="0"/>
    <x v="6025"/>
    <x v="0"/>
    <x v="1"/>
    <x v="0"/>
    <s v="03.03.10"/>
    <x v="8"/>
    <x v="0"/>
    <x v="4"/>
    <s v="Receitas Da Câmara"/>
    <s v="03.03.10"/>
    <s v="Receitas Da Câmara"/>
    <s v="03.03.10"/>
    <x v="23"/>
    <x v="0"/>
    <x v="3"/>
    <x v="7"/>
    <x v="0"/>
    <x v="0"/>
    <x v="2"/>
    <x v="0"/>
    <x v="13"/>
    <s v="1 - Dotação Anual"/>
    <x v="4"/>
    <n v="250000"/>
    <x v="1"/>
    <n v="0"/>
    <x v="1"/>
    <n v="0"/>
    <x v="667"/>
    <m/>
    <x v="0"/>
    <x v="11"/>
    <m/>
    <s v="Receitas Da Câmara"/>
    <x v="1"/>
    <s v="RDC"/>
    <x v="0"/>
    <x v="1"/>
    <x v="1"/>
    <x v="1"/>
    <x v="0"/>
    <x v="0"/>
    <x v="0"/>
    <x v="0"/>
    <x v="0"/>
    <x v="0"/>
    <x v="0"/>
    <s v="Receitas Da Câmara"/>
    <x v="0"/>
    <x v="0"/>
    <x v="0"/>
    <x v="0"/>
    <x v="3"/>
    <x v="0"/>
    <x v="1"/>
    <x v="2"/>
    <x v="1"/>
    <x v="2"/>
    <x v="11"/>
    <x v="0"/>
    <m/>
  </r>
  <r>
    <x v="0"/>
    <n v="0"/>
    <n v="2000000"/>
    <n v="0"/>
    <n v="0"/>
    <x v="6025"/>
    <x v="0"/>
    <x v="1"/>
    <x v="0"/>
    <s v="03.03.10"/>
    <x v="8"/>
    <x v="0"/>
    <x v="4"/>
    <s v="Receitas Da Câmara"/>
    <s v="03.03.10"/>
    <s v="Receitas Da Câmara"/>
    <s v="03.03.10"/>
    <x v="42"/>
    <x v="0"/>
    <x v="3"/>
    <x v="3"/>
    <x v="0"/>
    <x v="0"/>
    <x v="2"/>
    <x v="0"/>
    <x v="13"/>
    <s v="1 - Dotação Anual"/>
    <x v="4"/>
    <n v="2000000"/>
    <x v="1"/>
    <n v="0"/>
    <x v="1"/>
    <n v="0"/>
    <x v="667"/>
    <m/>
    <x v="0"/>
    <x v="11"/>
    <m/>
    <s v="Receitas Da Câmara"/>
    <x v="1"/>
    <s v="RDC"/>
    <x v="0"/>
    <x v="1"/>
    <x v="1"/>
    <x v="1"/>
    <x v="0"/>
    <x v="0"/>
    <x v="0"/>
    <x v="0"/>
    <x v="0"/>
    <x v="0"/>
    <x v="0"/>
    <s v="Receitas Da Câmara"/>
    <x v="0"/>
    <x v="0"/>
    <x v="0"/>
    <x v="0"/>
    <x v="3"/>
    <x v="0"/>
    <x v="1"/>
    <x v="2"/>
    <x v="1"/>
    <x v="2"/>
    <x v="11"/>
    <x v="0"/>
    <m/>
  </r>
  <r>
    <x v="0"/>
    <n v="0"/>
    <n v="3400000"/>
    <n v="0"/>
    <n v="0"/>
    <x v="6025"/>
    <x v="0"/>
    <x v="1"/>
    <x v="0"/>
    <s v="03.03.10"/>
    <x v="8"/>
    <x v="0"/>
    <x v="4"/>
    <s v="Receitas Da Câmara"/>
    <s v="03.03.10"/>
    <s v="Receitas Da Câmara"/>
    <s v="03.03.10"/>
    <x v="6"/>
    <x v="0"/>
    <x v="3"/>
    <x v="3"/>
    <x v="0"/>
    <x v="0"/>
    <x v="2"/>
    <x v="0"/>
    <x v="13"/>
    <s v="1 - Dotação Anual"/>
    <x v="4"/>
    <n v="3400000"/>
    <x v="1"/>
    <n v="0"/>
    <x v="1"/>
    <n v="0"/>
    <x v="667"/>
    <m/>
    <x v="0"/>
    <x v="11"/>
    <m/>
    <s v="Receitas Da Câmara"/>
    <x v="1"/>
    <s v="RDC"/>
    <x v="0"/>
    <x v="1"/>
    <x v="1"/>
    <x v="1"/>
    <x v="0"/>
    <x v="0"/>
    <x v="0"/>
    <x v="0"/>
    <x v="0"/>
    <x v="0"/>
    <x v="0"/>
    <s v="Receitas Da Câmara"/>
    <x v="0"/>
    <x v="0"/>
    <x v="0"/>
    <x v="0"/>
    <x v="3"/>
    <x v="0"/>
    <x v="1"/>
    <x v="2"/>
    <x v="1"/>
    <x v="2"/>
    <x v="11"/>
    <x v="0"/>
    <m/>
  </r>
  <r>
    <x v="0"/>
    <n v="0"/>
    <n v="2000000"/>
    <n v="0"/>
    <n v="0"/>
    <x v="6025"/>
    <x v="0"/>
    <x v="1"/>
    <x v="0"/>
    <s v="03.03.10"/>
    <x v="8"/>
    <x v="0"/>
    <x v="4"/>
    <s v="Receitas Da Câmara"/>
    <s v="03.03.10"/>
    <s v="Receitas Da Câmara"/>
    <s v="03.03.10"/>
    <x v="10"/>
    <x v="0"/>
    <x v="3"/>
    <x v="3"/>
    <x v="0"/>
    <x v="0"/>
    <x v="2"/>
    <x v="0"/>
    <x v="13"/>
    <s v="1 - Dotação Anual"/>
    <x v="4"/>
    <n v="2000000"/>
    <x v="1"/>
    <n v="0"/>
    <x v="1"/>
    <n v="0"/>
    <x v="667"/>
    <m/>
    <x v="0"/>
    <x v="11"/>
    <m/>
    <s v="Receitas Da Câmara"/>
    <x v="1"/>
    <s v="RDC"/>
    <x v="0"/>
    <x v="1"/>
    <x v="1"/>
    <x v="1"/>
    <x v="0"/>
    <x v="0"/>
    <x v="0"/>
    <x v="0"/>
    <x v="0"/>
    <x v="0"/>
    <x v="0"/>
    <s v="Receitas Da Câmara"/>
    <x v="0"/>
    <x v="0"/>
    <x v="0"/>
    <x v="0"/>
    <x v="3"/>
    <x v="0"/>
    <x v="1"/>
    <x v="2"/>
    <x v="1"/>
    <x v="2"/>
    <x v="11"/>
    <x v="0"/>
    <m/>
  </r>
  <r>
    <x v="0"/>
    <n v="0"/>
    <n v="300000"/>
    <n v="0"/>
    <n v="0"/>
    <x v="6025"/>
    <x v="0"/>
    <x v="1"/>
    <x v="0"/>
    <s v="03.03.10"/>
    <x v="8"/>
    <x v="0"/>
    <x v="4"/>
    <s v="Receitas Da Câmara"/>
    <s v="03.03.10"/>
    <s v="Receitas Da Câmara"/>
    <s v="03.03.10"/>
    <x v="92"/>
    <x v="0"/>
    <x v="3"/>
    <x v="3"/>
    <x v="0"/>
    <x v="0"/>
    <x v="2"/>
    <x v="0"/>
    <x v="13"/>
    <s v="1 - Dotação Anual"/>
    <x v="4"/>
    <n v="300000"/>
    <x v="1"/>
    <n v="0"/>
    <x v="1"/>
    <n v="0"/>
    <x v="667"/>
    <m/>
    <x v="0"/>
    <x v="11"/>
    <m/>
    <s v="Receitas Da Câmara"/>
    <x v="1"/>
    <s v="RDC"/>
    <x v="0"/>
    <x v="1"/>
    <x v="1"/>
    <x v="1"/>
    <x v="0"/>
    <x v="0"/>
    <x v="0"/>
    <x v="0"/>
    <x v="0"/>
    <x v="0"/>
    <x v="0"/>
    <s v="Receitas Da Câmara"/>
    <x v="0"/>
    <x v="0"/>
    <x v="0"/>
    <x v="0"/>
    <x v="3"/>
    <x v="0"/>
    <x v="1"/>
    <x v="2"/>
    <x v="1"/>
    <x v="2"/>
    <x v="11"/>
    <x v="0"/>
    <m/>
  </r>
  <r>
    <x v="0"/>
    <n v="0"/>
    <n v="2500000"/>
    <n v="0"/>
    <n v="0"/>
    <x v="6025"/>
    <x v="0"/>
    <x v="1"/>
    <x v="0"/>
    <s v="03.03.10"/>
    <x v="8"/>
    <x v="0"/>
    <x v="4"/>
    <s v="Receitas Da Câmara"/>
    <s v="03.03.10"/>
    <s v="Receitas Da Câmara"/>
    <s v="03.03.10"/>
    <x v="20"/>
    <x v="0"/>
    <x v="3"/>
    <x v="3"/>
    <x v="0"/>
    <x v="0"/>
    <x v="2"/>
    <x v="0"/>
    <x v="13"/>
    <s v="1 - Dotação Anual"/>
    <x v="4"/>
    <n v="2500000"/>
    <x v="1"/>
    <n v="0"/>
    <x v="1"/>
    <n v="0"/>
    <x v="667"/>
    <m/>
    <x v="0"/>
    <x v="11"/>
    <m/>
    <s v="Receitas Da Câmara"/>
    <x v="1"/>
    <s v="RDC"/>
    <x v="0"/>
    <x v="1"/>
    <x v="1"/>
    <x v="1"/>
    <x v="0"/>
    <x v="0"/>
    <x v="0"/>
    <x v="0"/>
    <x v="0"/>
    <x v="0"/>
    <x v="0"/>
    <s v="Receitas Da Câmara"/>
    <x v="0"/>
    <x v="0"/>
    <x v="0"/>
    <x v="0"/>
    <x v="3"/>
    <x v="0"/>
    <x v="1"/>
    <x v="2"/>
    <x v="1"/>
    <x v="2"/>
    <x v="11"/>
    <x v="0"/>
    <m/>
  </r>
  <r>
    <x v="0"/>
    <n v="0"/>
    <n v="50000"/>
    <n v="0"/>
    <n v="0"/>
    <x v="6025"/>
    <x v="0"/>
    <x v="1"/>
    <x v="0"/>
    <s v="03.03.10"/>
    <x v="8"/>
    <x v="0"/>
    <x v="4"/>
    <s v="Receitas Da Câmara"/>
    <s v="03.03.10"/>
    <s v="Receitas Da Câmara"/>
    <s v="03.03.10"/>
    <x v="93"/>
    <x v="0"/>
    <x v="3"/>
    <x v="3"/>
    <x v="0"/>
    <x v="0"/>
    <x v="2"/>
    <x v="0"/>
    <x v="13"/>
    <s v="1 - Dotação Anual"/>
    <x v="4"/>
    <n v="50000"/>
    <x v="1"/>
    <n v="0"/>
    <x v="1"/>
    <n v="0"/>
    <x v="667"/>
    <m/>
    <x v="0"/>
    <x v="11"/>
    <m/>
    <s v="Receitas Da Câmara"/>
    <x v="1"/>
    <s v="RDC"/>
    <x v="0"/>
    <x v="1"/>
    <x v="1"/>
    <x v="1"/>
    <x v="0"/>
    <x v="0"/>
    <x v="0"/>
    <x v="0"/>
    <x v="0"/>
    <x v="0"/>
    <x v="0"/>
    <s v="Receitas Da Câmara"/>
    <x v="0"/>
    <x v="0"/>
    <x v="0"/>
    <x v="0"/>
    <x v="3"/>
    <x v="0"/>
    <x v="1"/>
    <x v="2"/>
    <x v="1"/>
    <x v="2"/>
    <x v="11"/>
    <x v="0"/>
    <m/>
  </r>
  <r>
    <x v="0"/>
    <n v="0"/>
    <n v="1250000"/>
    <n v="0"/>
    <n v="0"/>
    <x v="6025"/>
    <x v="0"/>
    <x v="1"/>
    <x v="0"/>
    <s v="03.03.10"/>
    <x v="8"/>
    <x v="0"/>
    <x v="4"/>
    <s v="Receitas Da Câmara"/>
    <s v="03.03.10"/>
    <s v="Receitas Da Câmara"/>
    <s v="03.03.10"/>
    <x v="13"/>
    <x v="0"/>
    <x v="3"/>
    <x v="3"/>
    <x v="0"/>
    <x v="0"/>
    <x v="2"/>
    <x v="0"/>
    <x v="13"/>
    <s v="1 - Dotação Anual"/>
    <x v="4"/>
    <n v="1250000"/>
    <x v="1"/>
    <n v="0"/>
    <x v="1"/>
    <n v="0"/>
    <x v="667"/>
    <m/>
    <x v="0"/>
    <x v="11"/>
    <m/>
    <s v="Receitas Da Câmara"/>
    <x v="1"/>
    <s v="RDC"/>
    <x v="0"/>
    <x v="1"/>
    <x v="1"/>
    <x v="1"/>
    <x v="0"/>
    <x v="0"/>
    <x v="0"/>
    <x v="0"/>
    <x v="0"/>
    <x v="0"/>
    <x v="0"/>
    <s v="Receitas Da Câmara"/>
    <x v="0"/>
    <x v="0"/>
    <x v="0"/>
    <x v="0"/>
    <x v="3"/>
    <x v="0"/>
    <x v="1"/>
    <x v="2"/>
    <x v="1"/>
    <x v="2"/>
    <x v="11"/>
    <x v="0"/>
    <m/>
  </r>
  <r>
    <x v="0"/>
    <n v="0"/>
    <n v="1000000"/>
    <n v="0"/>
    <n v="0"/>
    <x v="6025"/>
    <x v="0"/>
    <x v="1"/>
    <x v="0"/>
    <s v="03.03.10"/>
    <x v="8"/>
    <x v="0"/>
    <x v="4"/>
    <s v="Receitas Da Câmara"/>
    <s v="03.03.10"/>
    <s v="Receitas Da Câmara"/>
    <s v="03.03.10"/>
    <x v="17"/>
    <x v="0"/>
    <x v="3"/>
    <x v="3"/>
    <x v="0"/>
    <x v="0"/>
    <x v="2"/>
    <x v="0"/>
    <x v="13"/>
    <s v="1 - Dotação Anual"/>
    <x v="4"/>
    <n v="1000000"/>
    <x v="1"/>
    <n v="0"/>
    <x v="1"/>
    <n v="0"/>
    <x v="667"/>
    <m/>
    <x v="0"/>
    <x v="11"/>
    <m/>
    <s v="Receitas Da Câmara"/>
    <x v="1"/>
    <s v="RDC"/>
    <x v="0"/>
    <x v="1"/>
    <x v="1"/>
    <x v="1"/>
    <x v="0"/>
    <x v="0"/>
    <x v="0"/>
    <x v="0"/>
    <x v="0"/>
    <x v="0"/>
    <x v="0"/>
    <s v="Receitas Da Câmara"/>
    <x v="0"/>
    <x v="0"/>
    <x v="0"/>
    <x v="0"/>
    <x v="3"/>
    <x v="0"/>
    <x v="1"/>
    <x v="2"/>
    <x v="1"/>
    <x v="2"/>
    <x v="11"/>
    <x v="0"/>
    <m/>
  </r>
  <r>
    <x v="0"/>
    <n v="0"/>
    <n v="800000"/>
    <n v="0"/>
    <n v="0"/>
    <x v="6025"/>
    <x v="0"/>
    <x v="1"/>
    <x v="0"/>
    <s v="03.03.10"/>
    <x v="8"/>
    <x v="0"/>
    <x v="4"/>
    <s v="Receitas Da Câmara"/>
    <s v="03.03.10"/>
    <s v="Receitas Da Câmara"/>
    <s v="03.03.10"/>
    <x v="94"/>
    <x v="0"/>
    <x v="3"/>
    <x v="3"/>
    <x v="0"/>
    <x v="0"/>
    <x v="2"/>
    <x v="0"/>
    <x v="13"/>
    <s v="1 - Dotação Anual"/>
    <x v="4"/>
    <n v="800000"/>
    <x v="1"/>
    <n v="0"/>
    <x v="1"/>
    <n v="0"/>
    <x v="667"/>
    <m/>
    <x v="0"/>
    <x v="11"/>
    <m/>
    <s v="Receitas Da Câmara"/>
    <x v="1"/>
    <s v="RDC"/>
    <x v="0"/>
    <x v="1"/>
    <x v="1"/>
    <x v="1"/>
    <x v="0"/>
    <x v="0"/>
    <x v="0"/>
    <x v="0"/>
    <x v="0"/>
    <x v="0"/>
    <x v="0"/>
    <s v="Receitas Da Câmara"/>
    <x v="0"/>
    <x v="0"/>
    <x v="0"/>
    <x v="0"/>
    <x v="3"/>
    <x v="0"/>
    <x v="1"/>
    <x v="2"/>
    <x v="1"/>
    <x v="2"/>
    <x v="11"/>
    <x v="0"/>
    <m/>
  </r>
  <r>
    <x v="0"/>
    <n v="0"/>
    <n v="468775"/>
    <n v="0"/>
    <n v="0"/>
    <x v="6025"/>
    <x v="0"/>
    <x v="1"/>
    <x v="0"/>
    <s v="03.03.10"/>
    <x v="8"/>
    <x v="0"/>
    <x v="4"/>
    <s v="Receitas Da Câmara"/>
    <s v="03.03.10"/>
    <s v="Receitas Da Câmara"/>
    <s v="03.03.10"/>
    <x v="95"/>
    <x v="0"/>
    <x v="3"/>
    <x v="3"/>
    <x v="0"/>
    <x v="0"/>
    <x v="2"/>
    <x v="0"/>
    <x v="13"/>
    <s v="1 - Dotação Anual"/>
    <x v="4"/>
    <n v="468775"/>
    <x v="1"/>
    <n v="0"/>
    <x v="1"/>
    <n v="0"/>
    <x v="667"/>
    <m/>
    <x v="0"/>
    <x v="11"/>
    <m/>
    <s v="Receitas Da Câmara"/>
    <x v="1"/>
    <s v="RDC"/>
    <x v="0"/>
    <x v="1"/>
    <x v="1"/>
    <x v="1"/>
    <x v="0"/>
    <x v="0"/>
    <x v="0"/>
    <x v="0"/>
    <x v="0"/>
    <x v="0"/>
    <x v="0"/>
    <s v="Receitas Da Câmara"/>
    <x v="0"/>
    <x v="0"/>
    <x v="0"/>
    <x v="0"/>
    <x v="3"/>
    <x v="0"/>
    <x v="1"/>
    <x v="2"/>
    <x v="1"/>
    <x v="2"/>
    <x v="11"/>
    <x v="0"/>
    <m/>
  </r>
  <r>
    <x v="0"/>
    <n v="0"/>
    <n v="150000"/>
    <n v="0"/>
    <n v="0"/>
    <x v="6025"/>
    <x v="0"/>
    <x v="1"/>
    <x v="0"/>
    <s v="03.03.10"/>
    <x v="8"/>
    <x v="0"/>
    <x v="4"/>
    <s v="Receitas Da Câmara"/>
    <s v="03.03.10"/>
    <s v="Receitas Da Câmara"/>
    <s v="03.03.10"/>
    <x v="96"/>
    <x v="0"/>
    <x v="3"/>
    <x v="3"/>
    <x v="0"/>
    <x v="0"/>
    <x v="2"/>
    <x v="0"/>
    <x v="13"/>
    <s v="1 - Dotação Anual"/>
    <x v="4"/>
    <n v="150000"/>
    <x v="1"/>
    <n v="0"/>
    <x v="1"/>
    <n v="0"/>
    <x v="667"/>
    <m/>
    <x v="0"/>
    <x v="11"/>
    <m/>
    <s v="Receitas Da Câmara"/>
    <x v="1"/>
    <s v="RDC"/>
    <x v="0"/>
    <x v="1"/>
    <x v="1"/>
    <x v="1"/>
    <x v="0"/>
    <x v="0"/>
    <x v="0"/>
    <x v="0"/>
    <x v="0"/>
    <x v="0"/>
    <x v="0"/>
    <s v="Receitas Da Câmara"/>
    <x v="0"/>
    <x v="0"/>
    <x v="0"/>
    <x v="0"/>
    <x v="3"/>
    <x v="0"/>
    <x v="1"/>
    <x v="2"/>
    <x v="1"/>
    <x v="2"/>
    <x v="11"/>
    <x v="0"/>
    <m/>
  </r>
  <r>
    <x v="0"/>
    <n v="0"/>
    <n v="1500000"/>
    <n v="0"/>
    <n v="0"/>
    <x v="6025"/>
    <x v="0"/>
    <x v="1"/>
    <x v="0"/>
    <s v="03.03.10"/>
    <x v="8"/>
    <x v="0"/>
    <x v="4"/>
    <s v="Receitas Da Câmara"/>
    <s v="03.03.10"/>
    <s v="Receitas Da Câmara"/>
    <s v="03.03.10"/>
    <x v="97"/>
    <x v="0"/>
    <x v="3"/>
    <x v="3"/>
    <x v="0"/>
    <x v="0"/>
    <x v="2"/>
    <x v="0"/>
    <x v="13"/>
    <s v="1 - Dotação Anual"/>
    <x v="4"/>
    <n v="1500000"/>
    <x v="1"/>
    <n v="0"/>
    <x v="1"/>
    <n v="0"/>
    <x v="667"/>
    <m/>
    <x v="0"/>
    <x v="11"/>
    <m/>
    <s v="Receitas Da Câmara"/>
    <x v="1"/>
    <s v="RDC"/>
    <x v="0"/>
    <x v="1"/>
    <x v="1"/>
    <x v="1"/>
    <x v="0"/>
    <x v="0"/>
    <x v="0"/>
    <x v="0"/>
    <x v="0"/>
    <x v="0"/>
    <x v="0"/>
    <s v="Receitas Da Câmara"/>
    <x v="0"/>
    <x v="0"/>
    <x v="0"/>
    <x v="0"/>
    <x v="3"/>
    <x v="0"/>
    <x v="1"/>
    <x v="2"/>
    <x v="1"/>
    <x v="2"/>
    <x v="11"/>
    <x v="0"/>
    <m/>
  </r>
  <r>
    <x v="0"/>
    <n v="0"/>
    <n v="200000"/>
    <n v="0"/>
    <n v="0"/>
    <x v="6025"/>
    <x v="0"/>
    <x v="1"/>
    <x v="0"/>
    <s v="03.03.10"/>
    <x v="8"/>
    <x v="0"/>
    <x v="4"/>
    <s v="Receitas Da Câmara"/>
    <s v="03.03.10"/>
    <s v="Receitas Da Câmara"/>
    <s v="03.03.10"/>
    <x v="98"/>
    <x v="0"/>
    <x v="3"/>
    <x v="3"/>
    <x v="0"/>
    <x v="0"/>
    <x v="2"/>
    <x v="0"/>
    <x v="13"/>
    <s v="1 - Dotação Anual"/>
    <x v="4"/>
    <n v="200000"/>
    <x v="1"/>
    <n v="0"/>
    <x v="1"/>
    <n v="0"/>
    <x v="667"/>
    <m/>
    <x v="0"/>
    <x v="11"/>
    <m/>
    <s v="Receitas Da Câmara"/>
    <x v="1"/>
    <s v="RDC"/>
    <x v="0"/>
    <x v="1"/>
    <x v="1"/>
    <x v="1"/>
    <x v="0"/>
    <x v="0"/>
    <x v="0"/>
    <x v="0"/>
    <x v="0"/>
    <x v="0"/>
    <x v="0"/>
    <s v="Receitas Da Câmara"/>
    <x v="0"/>
    <x v="0"/>
    <x v="0"/>
    <x v="0"/>
    <x v="3"/>
    <x v="0"/>
    <x v="1"/>
    <x v="2"/>
    <x v="1"/>
    <x v="2"/>
    <x v="11"/>
    <x v="0"/>
    <m/>
  </r>
  <r>
    <x v="0"/>
    <n v="0"/>
    <n v="80000"/>
    <n v="0"/>
    <n v="0"/>
    <x v="6025"/>
    <x v="0"/>
    <x v="1"/>
    <x v="0"/>
    <s v="03.03.10"/>
    <x v="8"/>
    <x v="0"/>
    <x v="4"/>
    <s v="Receitas Da Câmara"/>
    <s v="03.03.10"/>
    <s v="Receitas Da Câmara"/>
    <s v="03.03.10"/>
    <x v="99"/>
    <x v="0"/>
    <x v="3"/>
    <x v="3"/>
    <x v="0"/>
    <x v="0"/>
    <x v="2"/>
    <x v="0"/>
    <x v="13"/>
    <s v="1 - Dotação Anual"/>
    <x v="4"/>
    <n v="80000"/>
    <x v="1"/>
    <n v="0"/>
    <x v="1"/>
    <n v="0"/>
    <x v="667"/>
    <m/>
    <x v="0"/>
    <x v="11"/>
    <m/>
    <s v="Receitas Da Câmara"/>
    <x v="1"/>
    <s v="RDC"/>
    <x v="0"/>
    <x v="1"/>
    <x v="1"/>
    <x v="1"/>
    <x v="0"/>
    <x v="0"/>
    <x v="0"/>
    <x v="0"/>
    <x v="0"/>
    <x v="0"/>
    <x v="0"/>
    <s v="Receitas Da Câmara"/>
    <x v="0"/>
    <x v="0"/>
    <x v="0"/>
    <x v="0"/>
    <x v="3"/>
    <x v="0"/>
    <x v="1"/>
    <x v="2"/>
    <x v="1"/>
    <x v="2"/>
    <x v="11"/>
    <x v="0"/>
    <m/>
  </r>
  <r>
    <x v="0"/>
    <n v="0"/>
    <n v="100000"/>
    <n v="0"/>
    <n v="0"/>
    <x v="6025"/>
    <x v="0"/>
    <x v="1"/>
    <x v="0"/>
    <s v="03.03.10"/>
    <x v="8"/>
    <x v="0"/>
    <x v="4"/>
    <s v="Receitas Da Câmara"/>
    <s v="03.03.10"/>
    <s v="Receitas Da Câmara"/>
    <s v="03.03.10"/>
    <x v="81"/>
    <x v="0"/>
    <x v="3"/>
    <x v="3"/>
    <x v="0"/>
    <x v="0"/>
    <x v="2"/>
    <x v="0"/>
    <x v="13"/>
    <s v="1 - Dotação Anual"/>
    <x v="4"/>
    <n v="100000"/>
    <x v="1"/>
    <n v="0"/>
    <x v="1"/>
    <n v="0"/>
    <x v="667"/>
    <m/>
    <x v="0"/>
    <x v="11"/>
    <m/>
    <s v="Receitas Da Câmara"/>
    <x v="1"/>
    <s v="RDC"/>
    <x v="0"/>
    <x v="1"/>
    <x v="1"/>
    <x v="1"/>
    <x v="0"/>
    <x v="0"/>
    <x v="0"/>
    <x v="0"/>
    <x v="0"/>
    <x v="0"/>
    <x v="0"/>
    <s v="Receitas Da Câmara"/>
    <x v="0"/>
    <x v="0"/>
    <x v="0"/>
    <x v="0"/>
    <x v="3"/>
    <x v="0"/>
    <x v="1"/>
    <x v="2"/>
    <x v="1"/>
    <x v="2"/>
    <x v="11"/>
    <x v="0"/>
    <m/>
  </r>
  <r>
    <x v="0"/>
    <n v="0"/>
    <n v="3000000"/>
    <n v="0"/>
    <n v="0"/>
    <x v="6025"/>
    <x v="0"/>
    <x v="1"/>
    <x v="0"/>
    <s v="03.03.10"/>
    <x v="8"/>
    <x v="0"/>
    <x v="4"/>
    <s v="Receitas Da Câmara"/>
    <s v="03.03.10"/>
    <s v="Receitas Da Câmara"/>
    <s v="03.03.10"/>
    <x v="12"/>
    <x v="0"/>
    <x v="3"/>
    <x v="3"/>
    <x v="0"/>
    <x v="0"/>
    <x v="2"/>
    <x v="0"/>
    <x v="13"/>
    <s v="1 - Dotação Anual"/>
    <x v="4"/>
    <n v="3000000"/>
    <x v="1"/>
    <n v="0"/>
    <x v="1"/>
    <n v="0"/>
    <x v="667"/>
    <m/>
    <x v="0"/>
    <x v="11"/>
    <m/>
    <s v="Receitas Da Câmara"/>
    <x v="1"/>
    <s v="RDC"/>
    <x v="0"/>
    <x v="1"/>
    <x v="1"/>
    <x v="1"/>
    <x v="0"/>
    <x v="0"/>
    <x v="0"/>
    <x v="0"/>
    <x v="0"/>
    <x v="0"/>
    <x v="0"/>
    <s v="Receitas Da Câmara"/>
    <x v="0"/>
    <x v="0"/>
    <x v="0"/>
    <x v="0"/>
    <x v="3"/>
    <x v="0"/>
    <x v="1"/>
    <x v="2"/>
    <x v="1"/>
    <x v="2"/>
    <x v="11"/>
    <x v="0"/>
    <m/>
  </r>
  <r>
    <x v="0"/>
    <n v="0"/>
    <n v="150000"/>
    <n v="0"/>
    <n v="0"/>
    <x v="6025"/>
    <x v="0"/>
    <x v="1"/>
    <x v="0"/>
    <s v="03.03.10"/>
    <x v="8"/>
    <x v="0"/>
    <x v="4"/>
    <s v="Receitas Da Câmara"/>
    <s v="03.03.10"/>
    <s v="Receitas Da Câmara"/>
    <s v="03.03.10"/>
    <x v="100"/>
    <x v="0"/>
    <x v="3"/>
    <x v="3"/>
    <x v="0"/>
    <x v="0"/>
    <x v="2"/>
    <x v="0"/>
    <x v="13"/>
    <s v="1 - Dotação Anual"/>
    <x v="4"/>
    <n v="150000"/>
    <x v="1"/>
    <n v="0"/>
    <x v="1"/>
    <n v="0"/>
    <x v="667"/>
    <m/>
    <x v="0"/>
    <x v="11"/>
    <m/>
    <s v="Receitas Da Câmara"/>
    <x v="1"/>
    <s v="RDC"/>
    <x v="0"/>
    <x v="1"/>
    <x v="1"/>
    <x v="1"/>
    <x v="0"/>
    <x v="0"/>
    <x v="0"/>
    <x v="0"/>
    <x v="0"/>
    <x v="0"/>
    <x v="0"/>
    <s v="Receitas Da Câmara"/>
    <x v="0"/>
    <x v="0"/>
    <x v="0"/>
    <x v="0"/>
    <x v="3"/>
    <x v="0"/>
    <x v="1"/>
    <x v="2"/>
    <x v="1"/>
    <x v="2"/>
    <x v="11"/>
    <x v="0"/>
    <m/>
  </r>
  <r>
    <x v="0"/>
    <n v="0"/>
    <n v="100000"/>
    <n v="0"/>
    <n v="0"/>
    <x v="6025"/>
    <x v="0"/>
    <x v="1"/>
    <x v="0"/>
    <s v="03.03.10"/>
    <x v="8"/>
    <x v="0"/>
    <x v="4"/>
    <s v="Receitas Da Câmara"/>
    <s v="03.03.10"/>
    <s v="Receitas Da Câmara"/>
    <s v="03.03.10"/>
    <x v="101"/>
    <x v="0"/>
    <x v="3"/>
    <x v="3"/>
    <x v="0"/>
    <x v="0"/>
    <x v="2"/>
    <x v="0"/>
    <x v="13"/>
    <s v="1 - Dotação Anual"/>
    <x v="4"/>
    <n v="100000"/>
    <x v="1"/>
    <n v="0"/>
    <x v="1"/>
    <n v="0"/>
    <x v="667"/>
    <m/>
    <x v="0"/>
    <x v="11"/>
    <m/>
    <s v="Receitas Da Câmara"/>
    <x v="1"/>
    <s v="RDC"/>
    <x v="0"/>
    <x v="1"/>
    <x v="1"/>
    <x v="1"/>
    <x v="0"/>
    <x v="0"/>
    <x v="0"/>
    <x v="0"/>
    <x v="0"/>
    <x v="0"/>
    <x v="0"/>
    <s v="Receitas Da Câmara"/>
    <x v="0"/>
    <x v="0"/>
    <x v="0"/>
    <x v="0"/>
    <x v="3"/>
    <x v="0"/>
    <x v="1"/>
    <x v="2"/>
    <x v="1"/>
    <x v="2"/>
    <x v="11"/>
    <x v="0"/>
    <m/>
  </r>
  <r>
    <x v="0"/>
    <n v="0"/>
    <n v="100000"/>
    <n v="0"/>
    <n v="0"/>
    <x v="6025"/>
    <x v="0"/>
    <x v="1"/>
    <x v="0"/>
    <s v="03.03.10"/>
    <x v="8"/>
    <x v="0"/>
    <x v="4"/>
    <s v="Receitas Da Câmara"/>
    <s v="03.03.10"/>
    <s v="Receitas Da Câmara"/>
    <s v="03.03.10"/>
    <x v="102"/>
    <x v="0"/>
    <x v="3"/>
    <x v="3"/>
    <x v="0"/>
    <x v="0"/>
    <x v="2"/>
    <x v="0"/>
    <x v="13"/>
    <s v="1 - Dotação Anual"/>
    <x v="4"/>
    <n v="100000"/>
    <x v="1"/>
    <n v="0"/>
    <x v="1"/>
    <n v="0"/>
    <x v="667"/>
    <m/>
    <x v="0"/>
    <x v="11"/>
    <m/>
    <s v="Receitas Da Câmara"/>
    <x v="1"/>
    <s v="RDC"/>
    <x v="0"/>
    <x v="1"/>
    <x v="1"/>
    <x v="1"/>
    <x v="0"/>
    <x v="0"/>
    <x v="0"/>
    <x v="0"/>
    <x v="0"/>
    <x v="0"/>
    <x v="0"/>
    <s v="Receitas Da Câmara"/>
    <x v="0"/>
    <x v="0"/>
    <x v="0"/>
    <x v="0"/>
    <x v="3"/>
    <x v="0"/>
    <x v="1"/>
    <x v="2"/>
    <x v="1"/>
    <x v="2"/>
    <x v="11"/>
    <x v="0"/>
    <m/>
  </r>
  <r>
    <x v="0"/>
    <n v="0"/>
    <n v="200000"/>
    <n v="0"/>
    <n v="0"/>
    <x v="6025"/>
    <x v="0"/>
    <x v="1"/>
    <x v="0"/>
    <s v="03.03.10"/>
    <x v="8"/>
    <x v="0"/>
    <x v="4"/>
    <s v="Receitas Da Câmara"/>
    <s v="03.03.10"/>
    <s v="Receitas Da Câmara"/>
    <s v="03.03.10"/>
    <x v="103"/>
    <x v="0"/>
    <x v="3"/>
    <x v="3"/>
    <x v="0"/>
    <x v="0"/>
    <x v="2"/>
    <x v="0"/>
    <x v="13"/>
    <s v="1 - Dotação Anual"/>
    <x v="4"/>
    <n v="200000"/>
    <x v="1"/>
    <n v="0"/>
    <x v="1"/>
    <n v="0"/>
    <x v="667"/>
    <m/>
    <x v="0"/>
    <x v="11"/>
    <m/>
    <s v="Receitas Da Câmara"/>
    <x v="1"/>
    <s v="RDC"/>
    <x v="0"/>
    <x v="1"/>
    <x v="1"/>
    <x v="1"/>
    <x v="0"/>
    <x v="0"/>
    <x v="0"/>
    <x v="0"/>
    <x v="0"/>
    <x v="0"/>
    <x v="0"/>
    <s v="Receitas Da Câmara"/>
    <x v="0"/>
    <x v="0"/>
    <x v="0"/>
    <x v="0"/>
    <x v="3"/>
    <x v="0"/>
    <x v="1"/>
    <x v="2"/>
    <x v="1"/>
    <x v="2"/>
    <x v="11"/>
    <x v="0"/>
    <m/>
  </r>
  <r>
    <x v="0"/>
    <n v="0"/>
    <n v="800000"/>
    <n v="0"/>
    <n v="0"/>
    <x v="6025"/>
    <x v="0"/>
    <x v="1"/>
    <x v="0"/>
    <s v="03.03.10"/>
    <x v="8"/>
    <x v="0"/>
    <x v="4"/>
    <s v="Receitas Da Câmara"/>
    <s v="03.03.10"/>
    <s v="Receitas Da Câmara"/>
    <s v="03.03.10"/>
    <x v="26"/>
    <x v="0"/>
    <x v="3"/>
    <x v="3"/>
    <x v="0"/>
    <x v="0"/>
    <x v="2"/>
    <x v="0"/>
    <x v="13"/>
    <s v="1 - Dotação Anual"/>
    <x v="4"/>
    <n v="800000"/>
    <x v="1"/>
    <n v="0"/>
    <x v="1"/>
    <n v="0"/>
    <x v="667"/>
    <m/>
    <x v="0"/>
    <x v="11"/>
    <m/>
    <s v="Receitas Da Câmara"/>
    <x v="1"/>
    <s v="RDC"/>
    <x v="0"/>
    <x v="1"/>
    <x v="1"/>
    <x v="1"/>
    <x v="0"/>
    <x v="0"/>
    <x v="0"/>
    <x v="0"/>
    <x v="0"/>
    <x v="0"/>
    <x v="0"/>
    <s v="Receitas Da Câmara"/>
    <x v="0"/>
    <x v="0"/>
    <x v="0"/>
    <x v="0"/>
    <x v="3"/>
    <x v="0"/>
    <x v="1"/>
    <x v="2"/>
    <x v="1"/>
    <x v="2"/>
    <x v="11"/>
    <x v="0"/>
    <m/>
  </r>
  <r>
    <x v="0"/>
    <n v="0"/>
    <n v="100000"/>
    <n v="0"/>
    <n v="0"/>
    <x v="6025"/>
    <x v="0"/>
    <x v="1"/>
    <x v="0"/>
    <s v="03.03.10"/>
    <x v="8"/>
    <x v="0"/>
    <x v="4"/>
    <s v="Receitas Da Câmara"/>
    <s v="03.03.10"/>
    <s v="Receitas Da Câmara"/>
    <s v="03.03.10"/>
    <x v="104"/>
    <x v="0"/>
    <x v="3"/>
    <x v="3"/>
    <x v="0"/>
    <x v="0"/>
    <x v="2"/>
    <x v="0"/>
    <x v="13"/>
    <s v="1 - Dotação Anual"/>
    <x v="4"/>
    <n v="100000"/>
    <x v="1"/>
    <n v="0"/>
    <x v="1"/>
    <n v="0"/>
    <x v="667"/>
    <m/>
    <x v="0"/>
    <x v="11"/>
    <m/>
    <s v="Receitas Da Câmara"/>
    <x v="1"/>
    <s v="RDC"/>
    <x v="0"/>
    <x v="1"/>
    <x v="1"/>
    <x v="1"/>
    <x v="0"/>
    <x v="0"/>
    <x v="0"/>
    <x v="0"/>
    <x v="0"/>
    <x v="0"/>
    <x v="0"/>
    <s v="Receitas Da Câmara"/>
    <x v="0"/>
    <x v="0"/>
    <x v="0"/>
    <x v="0"/>
    <x v="3"/>
    <x v="0"/>
    <x v="1"/>
    <x v="2"/>
    <x v="1"/>
    <x v="2"/>
    <x v="11"/>
    <x v="0"/>
    <m/>
  </r>
  <r>
    <x v="0"/>
    <n v="0"/>
    <n v="1000000"/>
    <n v="0"/>
    <n v="0"/>
    <x v="6025"/>
    <x v="0"/>
    <x v="1"/>
    <x v="0"/>
    <s v="03.03.10"/>
    <x v="8"/>
    <x v="0"/>
    <x v="4"/>
    <s v="Receitas Da Câmara"/>
    <s v="03.03.10"/>
    <s v="Receitas Da Câmara"/>
    <s v="03.03.10"/>
    <x v="21"/>
    <x v="0"/>
    <x v="3"/>
    <x v="3"/>
    <x v="0"/>
    <x v="0"/>
    <x v="2"/>
    <x v="0"/>
    <x v="13"/>
    <s v="1 - Dotação Anual"/>
    <x v="4"/>
    <n v="1000000"/>
    <x v="1"/>
    <n v="0"/>
    <x v="1"/>
    <n v="0"/>
    <x v="667"/>
    <m/>
    <x v="0"/>
    <x v="11"/>
    <m/>
    <s v="Receitas Da Câmara"/>
    <x v="1"/>
    <s v="RDC"/>
    <x v="0"/>
    <x v="1"/>
    <x v="1"/>
    <x v="1"/>
    <x v="0"/>
    <x v="0"/>
    <x v="0"/>
    <x v="0"/>
    <x v="0"/>
    <x v="0"/>
    <x v="0"/>
    <s v="Receitas Da Câmara"/>
    <x v="0"/>
    <x v="0"/>
    <x v="0"/>
    <x v="0"/>
    <x v="3"/>
    <x v="0"/>
    <x v="1"/>
    <x v="2"/>
    <x v="1"/>
    <x v="2"/>
    <x v="11"/>
    <x v="0"/>
    <m/>
  </r>
  <r>
    <x v="0"/>
    <n v="0"/>
    <n v="300000"/>
    <n v="0"/>
    <n v="0"/>
    <x v="6025"/>
    <x v="0"/>
    <x v="1"/>
    <x v="0"/>
    <s v="03.03.10"/>
    <x v="8"/>
    <x v="0"/>
    <x v="4"/>
    <s v="Receitas Da Câmara"/>
    <s v="03.03.10"/>
    <s v="Receitas Da Câmara"/>
    <s v="03.03.10"/>
    <x v="105"/>
    <x v="0"/>
    <x v="3"/>
    <x v="3"/>
    <x v="0"/>
    <x v="0"/>
    <x v="2"/>
    <x v="0"/>
    <x v="13"/>
    <s v="1 - Dotação Anual"/>
    <x v="4"/>
    <n v="300000"/>
    <x v="1"/>
    <n v="0"/>
    <x v="1"/>
    <n v="0"/>
    <x v="667"/>
    <m/>
    <x v="0"/>
    <x v="11"/>
    <m/>
    <s v="Receitas Da Câmara"/>
    <x v="1"/>
    <s v="RDC"/>
    <x v="0"/>
    <x v="1"/>
    <x v="1"/>
    <x v="1"/>
    <x v="0"/>
    <x v="0"/>
    <x v="0"/>
    <x v="0"/>
    <x v="0"/>
    <x v="0"/>
    <x v="0"/>
    <s v="Receitas Da Câmara"/>
    <x v="0"/>
    <x v="0"/>
    <x v="0"/>
    <x v="0"/>
    <x v="3"/>
    <x v="0"/>
    <x v="1"/>
    <x v="2"/>
    <x v="1"/>
    <x v="2"/>
    <x v="11"/>
    <x v="0"/>
    <m/>
  </r>
  <r>
    <x v="0"/>
    <n v="0"/>
    <n v="300000"/>
    <n v="0"/>
    <n v="0"/>
    <x v="6025"/>
    <x v="0"/>
    <x v="1"/>
    <x v="0"/>
    <s v="03.03.10"/>
    <x v="8"/>
    <x v="0"/>
    <x v="4"/>
    <s v="Receitas Da Câmara"/>
    <s v="03.03.10"/>
    <s v="Receitas Da Câmara"/>
    <s v="03.03.10"/>
    <x v="14"/>
    <x v="0"/>
    <x v="3"/>
    <x v="3"/>
    <x v="0"/>
    <x v="0"/>
    <x v="2"/>
    <x v="0"/>
    <x v="13"/>
    <s v="1 - Dotação Anual"/>
    <x v="4"/>
    <n v="300000"/>
    <x v="1"/>
    <n v="0"/>
    <x v="1"/>
    <n v="0"/>
    <x v="667"/>
    <m/>
    <x v="0"/>
    <x v="11"/>
    <m/>
    <s v="Receitas Da Câmara"/>
    <x v="1"/>
    <s v="RDC"/>
    <x v="0"/>
    <x v="1"/>
    <x v="1"/>
    <x v="1"/>
    <x v="0"/>
    <x v="0"/>
    <x v="0"/>
    <x v="0"/>
    <x v="0"/>
    <x v="0"/>
    <x v="0"/>
    <s v="Receitas Da Câmara"/>
    <x v="0"/>
    <x v="0"/>
    <x v="0"/>
    <x v="0"/>
    <x v="3"/>
    <x v="0"/>
    <x v="1"/>
    <x v="2"/>
    <x v="1"/>
    <x v="2"/>
    <x v="11"/>
    <x v="0"/>
    <m/>
  </r>
  <r>
    <x v="0"/>
    <n v="0"/>
    <n v="500000"/>
    <n v="0"/>
    <n v="0"/>
    <x v="6025"/>
    <x v="0"/>
    <x v="1"/>
    <x v="0"/>
    <s v="03.03.10"/>
    <x v="8"/>
    <x v="0"/>
    <x v="4"/>
    <s v="Receitas Da Câmara"/>
    <s v="03.03.10"/>
    <s v="Receitas Da Câmara"/>
    <s v="03.03.10"/>
    <x v="106"/>
    <x v="0"/>
    <x v="3"/>
    <x v="3"/>
    <x v="0"/>
    <x v="0"/>
    <x v="2"/>
    <x v="0"/>
    <x v="13"/>
    <s v="1 - Dotação Anual"/>
    <x v="4"/>
    <n v="500000"/>
    <x v="1"/>
    <n v="0"/>
    <x v="1"/>
    <n v="0"/>
    <x v="667"/>
    <m/>
    <x v="0"/>
    <x v="11"/>
    <m/>
    <s v="Receitas Da Câmara"/>
    <x v="1"/>
    <s v="RDC"/>
    <x v="0"/>
    <x v="1"/>
    <x v="1"/>
    <x v="1"/>
    <x v="0"/>
    <x v="0"/>
    <x v="0"/>
    <x v="0"/>
    <x v="0"/>
    <x v="0"/>
    <x v="0"/>
    <s v="Receitas Da Câmara"/>
    <x v="0"/>
    <x v="0"/>
    <x v="0"/>
    <x v="0"/>
    <x v="3"/>
    <x v="0"/>
    <x v="1"/>
    <x v="2"/>
    <x v="1"/>
    <x v="2"/>
    <x v="11"/>
    <x v="0"/>
    <m/>
  </r>
  <r>
    <x v="0"/>
    <n v="0"/>
    <n v="100000"/>
    <n v="0"/>
    <n v="0"/>
    <x v="6025"/>
    <x v="0"/>
    <x v="1"/>
    <x v="0"/>
    <s v="03.03.10"/>
    <x v="8"/>
    <x v="0"/>
    <x v="4"/>
    <s v="Receitas Da Câmara"/>
    <s v="03.03.10"/>
    <s v="Receitas Da Câmara"/>
    <s v="03.03.10"/>
    <x v="107"/>
    <x v="0"/>
    <x v="3"/>
    <x v="3"/>
    <x v="0"/>
    <x v="0"/>
    <x v="2"/>
    <x v="0"/>
    <x v="13"/>
    <s v="1 - Dotação Anual"/>
    <x v="4"/>
    <n v="100000"/>
    <x v="1"/>
    <n v="0"/>
    <x v="1"/>
    <n v="0"/>
    <x v="667"/>
    <m/>
    <x v="0"/>
    <x v="11"/>
    <m/>
    <s v="Receitas Da Câmara"/>
    <x v="1"/>
    <s v="RDC"/>
    <x v="0"/>
    <x v="1"/>
    <x v="1"/>
    <x v="1"/>
    <x v="0"/>
    <x v="0"/>
    <x v="0"/>
    <x v="0"/>
    <x v="0"/>
    <x v="0"/>
    <x v="0"/>
    <s v="Receitas Da Câmara"/>
    <x v="0"/>
    <x v="0"/>
    <x v="0"/>
    <x v="0"/>
    <x v="3"/>
    <x v="0"/>
    <x v="1"/>
    <x v="2"/>
    <x v="1"/>
    <x v="2"/>
    <x v="11"/>
    <x v="0"/>
    <m/>
  </r>
  <r>
    <x v="0"/>
    <n v="0"/>
    <n v="1000000"/>
    <n v="0"/>
    <n v="0"/>
    <x v="6025"/>
    <x v="0"/>
    <x v="1"/>
    <x v="0"/>
    <s v="03.03.10"/>
    <x v="8"/>
    <x v="0"/>
    <x v="4"/>
    <s v="Receitas Da Câmara"/>
    <s v="03.03.10"/>
    <s v="Receitas Da Câmara"/>
    <s v="03.03.10"/>
    <x v="25"/>
    <x v="0"/>
    <x v="3"/>
    <x v="3"/>
    <x v="0"/>
    <x v="0"/>
    <x v="2"/>
    <x v="0"/>
    <x v="13"/>
    <s v="1 - Dotação Anual"/>
    <x v="4"/>
    <n v="1000000"/>
    <x v="1"/>
    <n v="0"/>
    <x v="1"/>
    <n v="0"/>
    <x v="667"/>
    <m/>
    <x v="0"/>
    <x v="11"/>
    <m/>
    <s v="Receitas Da Câmara"/>
    <x v="1"/>
    <s v="RDC"/>
    <x v="0"/>
    <x v="1"/>
    <x v="1"/>
    <x v="1"/>
    <x v="0"/>
    <x v="0"/>
    <x v="0"/>
    <x v="0"/>
    <x v="0"/>
    <x v="0"/>
    <x v="0"/>
    <s v="Receitas Da Câmara"/>
    <x v="0"/>
    <x v="0"/>
    <x v="0"/>
    <x v="0"/>
    <x v="3"/>
    <x v="0"/>
    <x v="1"/>
    <x v="2"/>
    <x v="1"/>
    <x v="2"/>
    <x v="11"/>
    <x v="0"/>
    <m/>
  </r>
  <r>
    <x v="0"/>
    <n v="0"/>
    <n v="2000000"/>
    <n v="0"/>
    <n v="0"/>
    <x v="6025"/>
    <x v="0"/>
    <x v="1"/>
    <x v="0"/>
    <s v="03.03.10"/>
    <x v="8"/>
    <x v="0"/>
    <x v="4"/>
    <s v="Receitas Da Câmara"/>
    <s v="03.03.10"/>
    <s v="Receitas Da Câmara"/>
    <s v="03.03.10"/>
    <x v="9"/>
    <x v="0"/>
    <x v="3"/>
    <x v="3"/>
    <x v="0"/>
    <x v="0"/>
    <x v="2"/>
    <x v="0"/>
    <x v="13"/>
    <s v="1 - Dotação Anual"/>
    <x v="4"/>
    <n v="2000000"/>
    <x v="1"/>
    <n v="0"/>
    <x v="1"/>
    <n v="0"/>
    <x v="667"/>
    <m/>
    <x v="0"/>
    <x v="11"/>
    <m/>
    <s v="Receitas Da Câmara"/>
    <x v="1"/>
    <s v="RDC"/>
    <x v="0"/>
    <x v="1"/>
    <x v="1"/>
    <x v="1"/>
    <x v="0"/>
    <x v="0"/>
    <x v="0"/>
    <x v="0"/>
    <x v="0"/>
    <x v="0"/>
    <x v="0"/>
    <s v="Receitas Da Câmara"/>
    <x v="0"/>
    <x v="0"/>
    <x v="0"/>
    <x v="0"/>
    <x v="3"/>
    <x v="0"/>
    <x v="1"/>
    <x v="2"/>
    <x v="1"/>
    <x v="2"/>
    <x v="11"/>
    <x v="0"/>
    <m/>
  </r>
  <r>
    <x v="0"/>
    <n v="0"/>
    <n v="5000000"/>
    <n v="0"/>
    <n v="0"/>
    <x v="6025"/>
    <x v="0"/>
    <x v="1"/>
    <x v="0"/>
    <s v="03.03.10"/>
    <x v="8"/>
    <x v="0"/>
    <x v="4"/>
    <s v="Receitas Da Câmara"/>
    <s v="03.03.10"/>
    <s v="Receitas Da Câmara"/>
    <s v="03.03.10"/>
    <x v="51"/>
    <x v="0"/>
    <x v="3"/>
    <x v="3"/>
    <x v="0"/>
    <x v="0"/>
    <x v="2"/>
    <x v="0"/>
    <x v="13"/>
    <s v="1 - Dotação Anual"/>
    <x v="4"/>
    <n v="5000000"/>
    <x v="1"/>
    <n v="0"/>
    <x v="1"/>
    <n v="0"/>
    <x v="667"/>
    <m/>
    <x v="0"/>
    <x v="11"/>
    <m/>
    <s v="Receitas Da Câmara"/>
    <x v="1"/>
    <s v="RDC"/>
    <x v="0"/>
    <x v="1"/>
    <x v="1"/>
    <x v="1"/>
    <x v="0"/>
    <x v="0"/>
    <x v="0"/>
    <x v="0"/>
    <x v="0"/>
    <x v="0"/>
    <x v="0"/>
    <s v="Receitas Da Câmara"/>
    <x v="0"/>
    <x v="0"/>
    <x v="0"/>
    <x v="0"/>
    <x v="3"/>
    <x v="0"/>
    <x v="1"/>
    <x v="2"/>
    <x v="1"/>
    <x v="2"/>
    <x v="11"/>
    <x v="0"/>
    <m/>
  </r>
  <r>
    <x v="0"/>
    <n v="0"/>
    <n v="800000"/>
    <n v="0"/>
    <n v="0"/>
    <x v="6025"/>
    <x v="0"/>
    <x v="1"/>
    <x v="0"/>
    <s v="03.03.10"/>
    <x v="8"/>
    <x v="0"/>
    <x v="4"/>
    <s v="Receitas Da Câmara"/>
    <s v="03.03.10"/>
    <s v="Receitas Da Câmara"/>
    <s v="03.03.10"/>
    <x v="8"/>
    <x v="0"/>
    <x v="3"/>
    <x v="3"/>
    <x v="0"/>
    <x v="0"/>
    <x v="2"/>
    <x v="0"/>
    <x v="13"/>
    <s v="1 - Dotação Anual"/>
    <x v="4"/>
    <n v="800000"/>
    <x v="1"/>
    <n v="0"/>
    <x v="1"/>
    <n v="0"/>
    <x v="667"/>
    <m/>
    <x v="0"/>
    <x v="11"/>
    <m/>
    <s v="Receitas Da Câmara"/>
    <x v="1"/>
    <s v="RDC"/>
    <x v="0"/>
    <x v="1"/>
    <x v="1"/>
    <x v="1"/>
    <x v="0"/>
    <x v="0"/>
    <x v="0"/>
    <x v="0"/>
    <x v="0"/>
    <x v="0"/>
    <x v="0"/>
    <s v="Receitas Da Câmara"/>
    <x v="0"/>
    <x v="0"/>
    <x v="0"/>
    <x v="0"/>
    <x v="3"/>
    <x v="0"/>
    <x v="1"/>
    <x v="2"/>
    <x v="1"/>
    <x v="2"/>
    <x v="11"/>
    <x v="0"/>
    <m/>
  </r>
  <r>
    <x v="0"/>
    <n v="0"/>
    <n v="1500000"/>
    <n v="0"/>
    <n v="0"/>
    <x v="6025"/>
    <x v="0"/>
    <x v="1"/>
    <x v="0"/>
    <s v="03.03.10"/>
    <x v="8"/>
    <x v="0"/>
    <x v="4"/>
    <s v="Receitas Da Câmara"/>
    <s v="03.03.10"/>
    <s v="Receitas Da Câmara"/>
    <s v="03.03.10"/>
    <x v="24"/>
    <x v="0"/>
    <x v="3"/>
    <x v="6"/>
    <x v="0"/>
    <x v="0"/>
    <x v="2"/>
    <x v="0"/>
    <x v="13"/>
    <s v="1 - Dotação Anual"/>
    <x v="4"/>
    <n v="1500000"/>
    <x v="1"/>
    <n v="0"/>
    <x v="1"/>
    <n v="0"/>
    <x v="667"/>
    <m/>
    <x v="0"/>
    <x v="11"/>
    <m/>
    <s v="Receitas Da Câmara"/>
    <x v="1"/>
    <s v="RDC"/>
    <x v="0"/>
    <x v="1"/>
    <x v="1"/>
    <x v="1"/>
    <x v="0"/>
    <x v="0"/>
    <x v="0"/>
    <x v="0"/>
    <x v="0"/>
    <x v="0"/>
    <x v="0"/>
    <s v="Receitas Da Câmara"/>
    <x v="0"/>
    <x v="0"/>
    <x v="0"/>
    <x v="0"/>
    <x v="3"/>
    <x v="0"/>
    <x v="1"/>
    <x v="2"/>
    <x v="1"/>
    <x v="2"/>
    <x v="11"/>
    <x v="0"/>
    <m/>
  </r>
  <r>
    <x v="1"/>
    <n v="0"/>
    <n v="114400000"/>
    <n v="0"/>
    <n v="0"/>
    <x v="6025"/>
    <x v="0"/>
    <x v="1"/>
    <x v="0"/>
    <s v="03.03.10"/>
    <x v="8"/>
    <x v="0"/>
    <x v="4"/>
    <s v="Receitas Da Câmara"/>
    <s v="03.03.10"/>
    <s v="Receitas Da Câmara"/>
    <s v="03.03.10"/>
    <x v="56"/>
    <x v="0"/>
    <x v="6"/>
    <x v="10"/>
    <x v="0"/>
    <x v="0"/>
    <x v="2"/>
    <x v="0"/>
    <x v="13"/>
    <s v="1 - Dotação Anual"/>
    <x v="4"/>
    <n v="114400000"/>
    <x v="1"/>
    <n v="0"/>
    <x v="1"/>
    <n v="0"/>
    <x v="667"/>
    <m/>
    <x v="0"/>
    <x v="11"/>
    <m/>
    <s v="Receitas Da Câmara"/>
    <x v="1"/>
    <s v="RDC"/>
    <x v="0"/>
    <x v="1"/>
    <x v="1"/>
    <x v="1"/>
    <x v="0"/>
    <x v="0"/>
    <x v="0"/>
    <x v="0"/>
    <x v="0"/>
    <x v="0"/>
    <x v="0"/>
    <s v="Receitas Da Câmara"/>
    <x v="0"/>
    <x v="0"/>
    <x v="0"/>
    <x v="0"/>
    <x v="3"/>
    <x v="0"/>
    <x v="1"/>
    <x v="2"/>
    <x v="1"/>
    <x v="2"/>
    <x v="11"/>
    <x v="0"/>
    <m/>
  </r>
  <r>
    <x v="1"/>
    <n v="0"/>
    <n v="41054513"/>
    <n v="0"/>
    <n v="0"/>
    <x v="6025"/>
    <x v="0"/>
    <x v="1"/>
    <x v="0"/>
    <s v="03.03.10"/>
    <x v="8"/>
    <x v="0"/>
    <x v="4"/>
    <s v="Receitas Da Câmara"/>
    <s v="03.03.10"/>
    <s v="Receitas Da Câmara"/>
    <s v="03.03.10"/>
    <x v="108"/>
    <x v="0"/>
    <x v="6"/>
    <x v="10"/>
    <x v="0"/>
    <x v="0"/>
    <x v="2"/>
    <x v="0"/>
    <x v="13"/>
    <s v="1 - Dotação Anual"/>
    <x v="4"/>
    <n v="41054513"/>
    <x v="1"/>
    <n v="0"/>
    <x v="1"/>
    <n v="0"/>
    <x v="667"/>
    <m/>
    <x v="0"/>
    <x v="11"/>
    <m/>
    <s v="Receitas Da Câmara"/>
    <x v="1"/>
    <s v="RDC"/>
    <x v="0"/>
    <x v="1"/>
    <x v="1"/>
    <x v="1"/>
    <x v="0"/>
    <x v="0"/>
    <x v="0"/>
    <x v="0"/>
    <x v="0"/>
    <x v="0"/>
    <x v="0"/>
    <s v="Receitas Da Câmara"/>
    <x v="0"/>
    <x v="0"/>
    <x v="0"/>
    <x v="0"/>
    <x v="3"/>
    <x v="0"/>
    <x v="1"/>
    <x v="2"/>
    <x v="1"/>
    <x v="2"/>
    <x v="11"/>
    <x v="0"/>
    <m/>
  </r>
  <r>
    <x v="0"/>
    <n v="0"/>
    <n v="168848874"/>
    <n v="0"/>
    <n v="0"/>
    <x v="6025"/>
    <x v="0"/>
    <x v="1"/>
    <x v="0"/>
    <s v="03.03.10"/>
    <x v="8"/>
    <x v="0"/>
    <x v="4"/>
    <s v="Receitas Da Câmara"/>
    <s v="03.03.10"/>
    <s v="Receitas Da Câmara"/>
    <s v="03.03.10"/>
    <x v="45"/>
    <x v="0"/>
    <x v="6"/>
    <x v="10"/>
    <x v="0"/>
    <x v="0"/>
    <x v="2"/>
    <x v="0"/>
    <x v="13"/>
    <s v="1 - Dotação Anual"/>
    <x v="4"/>
    <n v="168848874"/>
    <x v="1"/>
    <n v="0"/>
    <x v="1"/>
    <n v="0"/>
    <x v="667"/>
    <m/>
    <x v="0"/>
    <x v="11"/>
    <m/>
    <s v="Receitas Da Câmara"/>
    <x v="1"/>
    <s v="RDC"/>
    <x v="0"/>
    <x v="1"/>
    <x v="1"/>
    <x v="1"/>
    <x v="0"/>
    <x v="0"/>
    <x v="0"/>
    <x v="0"/>
    <x v="0"/>
    <x v="0"/>
    <x v="0"/>
    <s v="Receitas Da Câmara"/>
    <x v="0"/>
    <x v="0"/>
    <x v="0"/>
    <x v="0"/>
    <x v="3"/>
    <x v="0"/>
    <x v="1"/>
    <x v="2"/>
    <x v="1"/>
    <x v="2"/>
    <x v="11"/>
    <x v="0"/>
    <m/>
  </r>
  <r>
    <x v="1"/>
    <n v="0"/>
    <n v="66350000"/>
    <n v="0"/>
    <n v="0"/>
    <x v="6025"/>
    <x v="0"/>
    <x v="1"/>
    <x v="0"/>
    <s v="03.03.10"/>
    <x v="8"/>
    <x v="0"/>
    <x v="4"/>
    <s v="Receitas Da Câmara"/>
    <s v="03.03.10"/>
    <s v="Receitas Da Câmara"/>
    <s v="03.03.10"/>
    <x v="72"/>
    <x v="0"/>
    <x v="6"/>
    <x v="14"/>
    <x v="0"/>
    <x v="0"/>
    <x v="2"/>
    <x v="0"/>
    <x v="13"/>
    <s v="1 - Dotação Anual"/>
    <x v="4"/>
    <n v="66350000"/>
    <x v="1"/>
    <n v="0"/>
    <x v="1"/>
    <n v="0"/>
    <x v="667"/>
    <m/>
    <x v="0"/>
    <x v="11"/>
    <m/>
    <s v="Receitas Da Câmara"/>
    <x v="1"/>
    <s v="RDC"/>
    <x v="0"/>
    <x v="1"/>
    <x v="1"/>
    <x v="1"/>
    <x v="0"/>
    <x v="0"/>
    <x v="0"/>
    <x v="0"/>
    <x v="0"/>
    <x v="0"/>
    <x v="0"/>
    <s v="Receitas Da Câmara"/>
    <x v="0"/>
    <x v="0"/>
    <x v="0"/>
    <x v="0"/>
    <x v="3"/>
    <x v="0"/>
    <x v="1"/>
    <x v="2"/>
    <x v="1"/>
    <x v="2"/>
    <x v="11"/>
    <x v="0"/>
    <m/>
  </r>
  <r>
    <x v="0"/>
    <n v="0"/>
    <n v="500000"/>
    <n v="0"/>
    <n v="0"/>
    <x v="6025"/>
    <x v="0"/>
    <x v="1"/>
    <x v="0"/>
    <s v="03.03.10"/>
    <x v="8"/>
    <x v="0"/>
    <x v="4"/>
    <s v="Receitas Da Câmara"/>
    <s v="03.03.10"/>
    <s v="Receitas Da Câmara"/>
    <s v="03.03.10"/>
    <x v="109"/>
    <x v="0"/>
    <x v="0"/>
    <x v="21"/>
    <x v="0"/>
    <x v="0"/>
    <x v="2"/>
    <x v="0"/>
    <x v="13"/>
    <s v="1 - Dotação Anual"/>
    <x v="4"/>
    <n v="500000"/>
    <x v="1"/>
    <n v="0"/>
    <x v="1"/>
    <n v="0"/>
    <x v="667"/>
    <m/>
    <x v="0"/>
    <x v="11"/>
    <m/>
    <s v="Receitas Da Câmara"/>
    <x v="1"/>
    <s v="RDC"/>
    <x v="0"/>
    <x v="1"/>
    <x v="1"/>
    <x v="1"/>
    <x v="0"/>
    <x v="0"/>
    <x v="0"/>
    <x v="0"/>
    <x v="0"/>
    <x v="0"/>
    <x v="0"/>
    <s v="Receitas Da Câmara"/>
    <x v="0"/>
    <x v="0"/>
    <x v="0"/>
    <x v="0"/>
    <x v="3"/>
    <x v="0"/>
    <x v="1"/>
    <x v="2"/>
    <x v="1"/>
    <x v="2"/>
    <x v="11"/>
    <x v="0"/>
    <m/>
  </r>
  <r>
    <x v="1"/>
    <n v="0"/>
    <n v="4000000"/>
    <n v="0"/>
    <n v="0"/>
    <x v="6025"/>
    <x v="0"/>
    <x v="1"/>
    <x v="0"/>
    <s v="03.03.10"/>
    <x v="8"/>
    <x v="0"/>
    <x v="4"/>
    <s v="Receitas Da Câmara"/>
    <s v="03.03.10"/>
    <s v="Receitas Da Câmara"/>
    <s v="03.03.10"/>
    <x v="110"/>
    <x v="0"/>
    <x v="0"/>
    <x v="0"/>
    <x v="0"/>
    <x v="0"/>
    <x v="2"/>
    <x v="0"/>
    <x v="13"/>
    <s v="1 - Dotação Anual"/>
    <x v="4"/>
    <n v="4000000"/>
    <x v="1"/>
    <n v="0"/>
    <x v="1"/>
    <n v="0"/>
    <x v="667"/>
    <m/>
    <x v="0"/>
    <x v="11"/>
    <m/>
    <s v="Receitas Da Câmara"/>
    <x v="1"/>
    <s v="RDC"/>
    <x v="0"/>
    <x v="1"/>
    <x v="1"/>
    <x v="1"/>
    <x v="0"/>
    <x v="0"/>
    <x v="0"/>
    <x v="0"/>
    <x v="0"/>
    <x v="0"/>
    <x v="0"/>
    <s v="Receitas Da Câmara"/>
    <x v="0"/>
    <x v="0"/>
    <x v="0"/>
    <x v="0"/>
    <x v="3"/>
    <x v="0"/>
    <x v="1"/>
    <x v="2"/>
    <x v="1"/>
    <x v="2"/>
    <x v="11"/>
    <x v="0"/>
    <m/>
  </r>
  <r>
    <x v="0"/>
    <n v="0"/>
    <n v="500000"/>
    <n v="0"/>
    <n v="0"/>
    <x v="6025"/>
    <x v="0"/>
    <x v="1"/>
    <x v="0"/>
    <s v="03.03.10"/>
    <x v="8"/>
    <x v="0"/>
    <x v="4"/>
    <s v="Receitas Da Câmara"/>
    <s v="03.03.10"/>
    <s v="Receitas Da Câmara"/>
    <s v="03.03.10"/>
    <x v="111"/>
    <x v="0"/>
    <x v="3"/>
    <x v="3"/>
    <x v="0"/>
    <x v="0"/>
    <x v="2"/>
    <x v="0"/>
    <x v="13"/>
    <s v="1 - Dotação Anual"/>
    <x v="4"/>
    <n v="500000"/>
    <x v="1"/>
    <n v="0"/>
    <x v="1"/>
    <n v="0"/>
    <x v="667"/>
    <m/>
    <x v="0"/>
    <x v="11"/>
    <m/>
    <s v="Receitas Da Câmara"/>
    <x v="1"/>
    <s v="RDC"/>
    <x v="0"/>
    <x v="1"/>
    <x v="1"/>
    <x v="1"/>
    <x v="0"/>
    <x v="0"/>
    <x v="0"/>
    <x v="0"/>
    <x v="0"/>
    <x v="0"/>
    <x v="0"/>
    <s v="Receitas Da Câmara"/>
    <x v="0"/>
    <x v="0"/>
    <x v="0"/>
    <x v="0"/>
    <x v="3"/>
    <x v="0"/>
    <x v="1"/>
    <x v="2"/>
    <x v="1"/>
    <x v="2"/>
    <x v="11"/>
    <x v="0"/>
    <m/>
  </r>
  <r>
    <x v="0"/>
    <n v="0"/>
    <n v="2000000"/>
    <n v="0"/>
    <n v="0"/>
    <x v="6025"/>
    <x v="0"/>
    <x v="1"/>
    <x v="0"/>
    <s v="03.03.10"/>
    <x v="8"/>
    <x v="0"/>
    <x v="4"/>
    <s v="Receitas Da Câmara"/>
    <s v="03.03.10"/>
    <s v="Receitas Da Câmara"/>
    <s v="03.03.10"/>
    <x v="19"/>
    <x v="0"/>
    <x v="3"/>
    <x v="6"/>
    <x v="0"/>
    <x v="0"/>
    <x v="2"/>
    <x v="0"/>
    <x v="13"/>
    <s v="1 - Dotação Anual"/>
    <x v="4"/>
    <n v="2000000"/>
    <x v="1"/>
    <n v="0"/>
    <x v="1"/>
    <n v="0"/>
    <x v="667"/>
    <m/>
    <x v="0"/>
    <x v="11"/>
    <m/>
    <s v="Receitas Da Câmara"/>
    <x v="1"/>
    <s v="RDC"/>
    <x v="0"/>
    <x v="1"/>
    <x v="1"/>
    <x v="1"/>
    <x v="0"/>
    <x v="0"/>
    <x v="0"/>
    <x v="0"/>
    <x v="0"/>
    <x v="0"/>
    <x v="0"/>
    <s v="Receitas Da Câmara"/>
    <x v="0"/>
    <x v="0"/>
    <x v="0"/>
    <x v="0"/>
    <x v="3"/>
    <x v="0"/>
    <x v="1"/>
    <x v="2"/>
    <x v="1"/>
    <x v="2"/>
    <x v="11"/>
    <x v="0"/>
    <m/>
  </r>
  <r>
    <x v="1"/>
    <n v="0"/>
    <n v="11508375"/>
    <n v="0"/>
    <n v="0"/>
    <x v="6025"/>
    <x v="0"/>
    <x v="1"/>
    <x v="0"/>
    <s v="03.03.10"/>
    <x v="8"/>
    <x v="0"/>
    <x v="4"/>
    <s v="Receitas Da Câmara"/>
    <s v="03.03.10"/>
    <s v="Receitas Da Câmara"/>
    <s v="03.03.10"/>
    <x v="47"/>
    <x v="0"/>
    <x v="0"/>
    <x v="0"/>
    <x v="0"/>
    <x v="0"/>
    <x v="2"/>
    <x v="0"/>
    <x v="13"/>
    <s v="1 - Dotação Anual"/>
    <x v="4"/>
    <n v="11508375"/>
    <x v="1"/>
    <n v="0"/>
    <x v="1"/>
    <n v="0"/>
    <x v="667"/>
    <m/>
    <x v="0"/>
    <x v="11"/>
    <m/>
    <s v="Receitas Da Câmara"/>
    <x v="1"/>
    <s v="RDC"/>
    <x v="0"/>
    <x v="1"/>
    <x v="1"/>
    <x v="1"/>
    <x v="0"/>
    <x v="0"/>
    <x v="0"/>
    <x v="0"/>
    <x v="0"/>
    <x v="0"/>
    <x v="0"/>
    <s v="Receitas Da Câmara"/>
    <x v="0"/>
    <x v="0"/>
    <x v="0"/>
    <x v="0"/>
    <x v="3"/>
    <x v="0"/>
    <x v="1"/>
    <x v="2"/>
    <x v="1"/>
    <x v="2"/>
    <x v="11"/>
    <x v="0"/>
    <m/>
  </r>
  <r>
    <x v="0"/>
    <n v="0"/>
    <n v="150000"/>
    <n v="0"/>
    <n v="0"/>
    <x v="6025"/>
    <x v="0"/>
    <x v="1"/>
    <x v="0"/>
    <s v="03.03.10"/>
    <x v="8"/>
    <x v="0"/>
    <x v="4"/>
    <s v="Receitas Da Câmara"/>
    <s v="03.03.10"/>
    <s v="Receitas Da Câmara"/>
    <s v="03.03.10"/>
    <x v="112"/>
    <x v="0"/>
    <x v="3"/>
    <x v="3"/>
    <x v="0"/>
    <x v="0"/>
    <x v="2"/>
    <x v="0"/>
    <x v="13"/>
    <s v="1 - Dotação Anual"/>
    <x v="4"/>
    <n v="150000"/>
    <x v="1"/>
    <n v="0"/>
    <x v="1"/>
    <n v="0"/>
    <x v="667"/>
    <m/>
    <x v="0"/>
    <x v="11"/>
    <m/>
    <s v="Receitas Da Câmara"/>
    <x v="1"/>
    <s v="RDC"/>
    <x v="0"/>
    <x v="1"/>
    <x v="1"/>
    <x v="1"/>
    <x v="0"/>
    <x v="0"/>
    <x v="0"/>
    <x v="0"/>
    <x v="0"/>
    <x v="0"/>
    <x v="0"/>
    <s v="Receitas Da Câmara"/>
    <x v="0"/>
    <x v="0"/>
    <x v="0"/>
    <x v="0"/>
    <x v="3"/>
    <x v="0"/>
    <x v="1"/>
    <x v="2"/>
    <x v="1"/>
    <x v="2"/>
    <x v="11"/>
    <x v="0"/>
    <m/>
  </r>
  <r>
    <x v="1"/>
    <n v="0"/>
    <n v="1500000"/>
    <n v="0"/>
    <n v="0"/>
    <x v="6025"/>
    <x v="0"/>
    <x v="1"/>
    <x v="0"/>
    <s v="03.03.10"/>
    <x v="8"/>
    <x v="0"/>
    <x v="4"/>
    <s v="Receitas Da Câmara"/>
    <s v="03.03.10"/>
    <s v="Receitas Da Câmara"/>
    <s v="03.03.10"/>
    <x v="113"/>
    <x v="0"/>
    <x v="0"/>
    <x v="0"/>
    <x v="0"/>
    <x v="0"/>
    <x v="2"/>
    <x v="0"/>
    <x v="13"/>
    <s v="1 - Dotação Anual"/>
    <x v="4"/>
    <n v="1500000"/>
    <x v="1"/>
    <n v="0"/>
    <x v="1"/>
    <n v="0"/>
    <x v="667"/>
    <m/>
    <x v="0"/>
    <x v="11"/>
    <m/>
    <s v="Receitas Da Câmara"/>
    <x v="1"/>
    <s v="RDC"/>
    <x v="0"/>
    <x v="1"/>
    <x v="1"/>
    <x v="1"/>
    <x v="0"/>
    <x v="0"/>
    <x v="0"/>
    <x v="0"/>
    <x v="0"/>
    <x v="0"/>
    <x v="0"/>
    <s v="Receitas Da Câmara"/>
    <x v="0"/>
    <x v="0"/>
    <x v="0"/>
    <x v="0"/>
    <x v="3"/>
    <x v="0"/>
    <x v="1"/>
    <x v="2"/>
    <x v="1"/>
    <x v="2"/>
    <x v="11"/>
    <x v="0"/>
    <m/>
  </r>
  <r>
    <x v="1"/>
    <n v="0"/>
    <n v="54000000"/>
    <n v="0"/>
    <n v="0"/>
    <x v="6025"/>
    <x v="0"/>
    <x v="1"/>
    <x v="0"/>
    <s v="03.03.10"/>
    <x v="8"/>
    <x v="0"/>
    <x v="4"/>
    <s v="Receitas Da Câmara"/>
    <s v="03.03.10"/>
    <s v="Receitas Da Câmara"/>
    <s v="03.03.10"/>
    <x v="15"/>
    <x v="0"/>
    <x v="0"/>
    <x v="0"/>
    <x v="0"/>
    <x v="0"/>
    <x v="2"/>
    <x v="0"/>
    <x v="13"/>
    <s v="1 - Dotação Anual"/>
    <x v="4"/>
    <n v="54000000"/>
    <x v="1"/>
    <n v="0"/>
    <x v="1"/>
    <n v="0"/>
    <x v="667"/>
    <m/>
    <x v="0"/>
    <x v="11"/>
    <m/>
    <s v="Receitas Da Câmara"/>
    <x v="1"/>
    <s v="RDC"/>
    <x v="0"/>
    <x v="1"/>
    <x v="1"/>
    <x v="1"/>
    <x v="0"/>
    <x v="0"/>
    <x v="0"/>
    <x v="0"/>
    <x v="0"/>
    <x v="0"/>
    <x v="0"/>
    <s v="Receitas Da Câmara"/>
    <x v="0"/>
    <x v="0"/>
    <x v="0"/>
    <x v="0"/>
    <x v="3"/>
    <x v="0"/>
    <x v="1"/>
    <x v="2"/>
    <x v="1"/>
    <x v="2"/>
    <x v="11"/>
    <x v="0"/>
    <m/>
  </r>
  <r>
    <x v="1"/>
    <n v="0"/>
    <n v="5000000"/>
    <n v="0"/>
    <n v="0"/>
    <x v="6025"/>
    <x v="0"/>
    <x v="1"/>
    <x v="0"/>
    <s v="03.03.10"/>
    <x v="8"/>
    <x v="0"/>
    <x v="4"/>
    <s v="Receitas Da Câmara"/>
    <s v="03.03.10"/>
    <s v="Receitas Da Câmara"/>
    <s v="03.03.10"/>
    <x v="114"/>
    <x v="0"/>
    <x v="0"/>
    <x v="0"/>
    <x v="0"/>
    <x v="0"/>
    <x v="2"/>
    <x v="0"/>
    <x v="13"/>
    <s v="1 - Dotação Anual"/>
    <x v="4"/>
    <n v="5000000"/>
    <x v="1"/>
    <n v="0"/>
    <x v="1"/>
    <n v="0"/>
    <x v="667"/>
    <m/>
    <x v="0"/>
    <x v="11"/>
    <m/>
    <s v="Receitas Da Câmara"/>
    <x v="1"/>
    <s v="RDC"/>
    <x v="0"/>
    <x v="1"/>
    <x v="1"/>
    <x v="1"/>
    <x v="0"/>
    <x v="0"/>
    <x v="0"/>
    <x v="0"/>
    <x v="0"/>
    <x v="0"/>
    <x v="0"/>
    <s v="Receitas Da Câmara"/>
    <x v="0"/>
    <x v="0"/>
    <x v="0"/>
    <x v="0"/>
    <x v="3"/>
    <x v="0"/>
    <x v="1"/>
    <x v="2"/>
    <x v="1"/>
    <x v="2"/>
    <x v="11"/>
    <x v="0"/>
    <m/>
  </r>
  <r>
    <x v="2"/>
    <n v="0"/>
    <n v="9999999"/>
    <n v="0"/>
    <n v="0"/>
    <x v="6025"/>
    <x v="0"/>
    <x v="0"/>
    <x v="0"/>
    <s v="80.02.10.09"/>
    <x v="65"/>
    <x v="2"/>
    <x v="2"/>
    <s v="Outros"/>
    <s v="80.02.10"/>
    <s v="Retenções Reposição"/>
    <s v="80.02.10.09"/>
    <x v="27"/>
    <x v="0"/>
    <x v="5"/>
    <x v="8"/>
    <x v="1"/>
    <x v="2"/>
    <x v="0"/>
    <x v="0"/>
    <x v="13"/>
    <s v="1 - Dotação Anual"/>
    <x v="4"/>
    <n v="9999999"/>
    <x v="1"/>
    <n v="0"/>
    <x v="1"/>
    <n v="0"/>
    <x v="667"/>
    <m/>
    <x v="0"/>
    <x v="11"/>
    <m/>
    <s v="Retenções Reposição"/>
    <x v="1"/>
    <s v="RR"/>
    <x v="0"/>
    <x v="1"/>
    <x v="1"/>
    <x v="1"/>
    <x v="0"/>
    <x v="0"/>
    <x v="0"/>
    <x v="0"/>
    <x v="0"/>
    <x v="0"/>
    <x v="0"/>
    <s v="Retenções Reposição"/>
    <x v="0"/>
    <x v="0"/>
    <x v="0"/>
    <x v="0"/>
    <x v="3"/>
    <x v="0"/>
    <x v="1"/>
    <x v="2"/>
    <x v="1"/>
    <x v="2"/>
    <x v="11"/>
    <x v="0"/>
    <m/>
  </r>
  <r>
    <x v="0"/>
    <n v="0"/>
    <n v="9999999"/>
    <n v="0"/>
    <n v="0"/>
    <x v="6025"/>
    <x v="0"/>
    <x v="1"/>
    <x v="0"/>
    <s v="80.02.10.09"/>
    <x v="65"/>
    <x v="2"/>
    <x v="2"/>
    <s v="Outros"/>
    <s v="80.02.10"/>
    <s v="Retenções Reposição"/>
    <s v="80.02.10.09"/>
    <x v="34"/>
    <x v="0"/>
    <x v="1"/>
    <x v="9"/>
    <x v="1"/>
    <x v="2"/>
    <x v="2"/>
    <x v="0"/>
    <x v="13"/>
    <s v="1 - Dotação Anual"/>
    <x v="4"/>
    <n v="9999999"/>
    <x v="1"/>
    <n v="0"/>
    <x v="1"/>
    <n v="0"/>
    <x v="667"/>
    <m/>
    <x v="0"/>
    <x v="11"/>
    <m/>
    <s v="Retenções Reposição"/>
    <x v="1"/>
    <s v="RR"/>
    <x v="0"/>
    <x v="1"/>
    <x v="1"/>
    <x v="1"/>
    <x v="0"/>
    <x v="0"/>
    <x v="0"/>
    <x v="0"/>
    <x v="0"/>
    <x v="0"/>
    <x v="0"/>
    <s v="Retenções Reposição"/>
    <x v="0"/>
    <x v="0"/>
    <x v="0"/>
    <x v="0"/>
    <x v="3"/>
    <x v="0"/>
    <x v="1"/>
    <x v="2"/>
    <x v="1"/>
    <x v="2"/>
    <x v="11"/>
    <x v="0"/>
    <m/>
  </r>
  <r>
    <x v="2"/>
    <n v="0"/>
    <n v="9999999"/>
    <n v="0"/>
    <n v="0"/>
    <x v="6025"/>
    <x v="0"/>
    <x v="0"/>
    <x v="0"/>
    <s v="80.02.01"/>
    <x v="2"/>
    <x v="2"/>
    <x v="2"/>
    <s v="Retenções Iur"/>
    <s v="80.02.01"/>
    <s v="Retenções Iur"/>
    <s v="80.02.01"/>
    <x v="73"/>
    <x v="0"/>
    <x v="5"/>
    <x v="15"/>
    <x v="1"/>
    <x v="2"/>
    <x v="0"/>
    <x v="0"/>
    <x v="13"/>
    <s v="1 - Dotação Anual"/>
    <x v="4"/>
    <n v="9999999"/>
    <x v="1"/>
    <n v="0"/>
    <x v="1"/>
    <n v="0"/>
    <x v="667"/>
    <m/>
    <x v="0"/>
    <x v="11"/>
    <m/>
    <s v="Retenções Iur"/>
    <x v="1"/>
    <s v="RIUR"/>
    <x v="0"/>
    <x v="1"/>
    <x v="1"/>
    <x v="1"/>
    <x v="0"/>
    <x v="0"/>
    <x v="0"/>
    <x v="0"/>
    <x v="0"/>
    <x v="0"/>
    <x v="0"/>
    <s v="Retenções Iur"/>
    <x v="0"/>
    <x v="0"/>
    <x v="0"/>
    <x v="0"/>
    <x v="3"/>
    <x v="0"/>
    <x v="1"/>
    <x v="2"/>
    <x v="1"/>
    <x v="2"/>
    <x v="11"/>
    <x v="0"/>
    <m/>
  </r>
  <r>
    <x v="0"/>
    <n v="0"/>
    <n v="9999999"/>
    <n v="0"/>
    <n v="0"/>
    <x v="6025"/>
    <x v="0"/>
    <x v="1"/>
    <x v="0"/>
    <s v="80.02.01"/>
    <x v="2"/>
    <x v="2"/>
    <x v="2"/>
    <s v="Retenções Iur"/>
    <s v="80.02.01"/>
    <s v="Retenções Iur"/>
    <s v="80.02.01"/>
    <x v="2"/>
    <x v="0"/>
    <x v="1"/>
    <x v="0"/>
    <x v="1"/>
    <x v="2"/>
    <x v="2"/>
    <x v="0"/>
    <x v="13"/>
    <s v="1 - Dotação Anual"/>
    <x v="4"/>
    <n v="9999999"/>
    <x v="1"/>
    <n v="0"/>
    <x v="1"/>
    <n v="0"/>
    <x v="667"/>
    <m/>
    <x v="0"/>
    <x v="11"/>
    <m/>
    <s v="Retenções Iur"/>
    <x v="1"/>
    <s v="RIUR"/>
    <x v="0"/>
    <x v="1"/>
    <x v="1"/>
    <x v="1"/>
    <x v="0"/>
    <x v="0"/>
    <x v="0"/>
    <x v="0"/>
    <x v="0"/>
    <x v="0"/>
    <x v="0"/>
    <s v="Retenções Iur"/>
    <x v="0"/>
    <x v="0"/>
    <x v="0"/>
    <x v="0"/>
    <x v="3"/>
    <x v="0"/>
    <x v="1"/>
    <x v="2"/>
    <x v="1"/>
    <x v="2"/>
    <x v="11"/>
    <x v="0"/>
    <m/>
  </r>
  <r>
    <x v="0"/>
    <n v="0"/>
    <n v="9999999"/>
    <n v="0"/>
    <n v="0"/>
    <x v="6025"/>
    <x v="0"/>
    <x v="1"/>
    <x v="0"/>
    <s v="80.02.06"/>
    <x v="66"/>
    <x v="2"/>
    <x v="2"/>
    <s v="Retençao Comp. Aposentaçao_Estado"/>
    <s v="80.02.06"/>
    <s v="Retençao Comp. Aposentaçao_Estado"/>
    <s v="80.02.06"/>
    <x v="115"/>
    <x v="0"/>
    <x v="1"/>
    <x v="22"/>
    <x v="1"/>
    <x v="2"/>
    <x v="2"/>
    <x v="0"/>
    <x v="13"/>
    <s v="1 - Dotação Anual"/>
    <x v="4"/>
    <n v="9999999"/>
    <x v="1"/>
    <n v="0"/>
    <x v="1"/>
    <n v="0"/>
    <x v="667"/>
    <m/>
    <x v="0"/>
    <x v="11"/>
    <m/>
    <s v="Retençao Comp. Aposentaçao_Estado"/>
    <x v="1"/>
    <s v="RCAE"/>
    <x v="0"/>
    <x v="1"/>
    <x v="1"/>
    <x v="1"/>
    <x v="0"/>
    <x v="0"/>
    <x v="0"/>
    <x v="0"/>
    <x v="0"/>
    <x v="0"/>
    <x v="0"/>
    <s v="Retençao Comp. Aposentaçao_Estado"/>
    <x v="0"/>
    <x v="0"/>
    <x v="0"/>
    <x v="0"/>
    <x v="3"/>
    <x v="0"/>
    <x v="1"/>
    <x v="2"/>
    <x v="1"/>
    <x v="2"/>
    <x v="11"/>
    <x v="0"/>
    <m/>
  </r>
  <r>
    <x v="2"/>
    <n v="0"/>
    <n v="9999999"/>
    <n v="0"/>
    <n v="0"/>
    <x v="6025"/>
    <x v="0"/>
    <x v="0"/>
    <x v="0"/>
    <s v="80.02.06"/>
    <x v="66"/>
    <x v="2"/>
    <x v="2"/>
    <s v="Retençao Comp. Aposentaçao_Estado"/>
    <s v="80.02.06"/>
    <s v="Retençao Comp. Aposentaçao_Estado"/>
    <s v="80.02.06"/>
    <x v="27"/>
    <x v="0"/>
    <x v="5"/>
    <x v="8"/>
    <x v="1"/>
    <x v="2"/>
    <x v="0"/>
    <x v="0"/>
    <x v="13"/>
    <s v="1 - Dotação Anual"/>
    <x v="4"/>
    <n v="9999999"/>
    <x v="1"/>
    <n v="0"/>
    <x v="1"/>
    <n v="0"/>
    <x v="667"/>
    <m/>
    <x v="0"/>
    <x v="11"/>
    <m/>
    <s v="Retençao Comp. Aposentaçao_Estado"/>
    <x v="1"/>
    <s v="RCAE"/>
    <x v="0"/>
    <x v="1"/>
    <x v="1"/>
    <x v="1"/>
    <x v="0"/>
    <x v="0"/>
    <x v="0"/>
    <x v="0"/>
    <x v="0"/>
    <x v="0"/>
    <x v="0"/>
    <s v="Retençao Comp. Aposentaçao_Estado"/>
    <x v="0"/>
    <x v="0"/>
    <x v="0"/>
    <x v="0"/>
    <x v="3"/>
    <x v="0"/>
    <x v="1"/>
    <x v="2"/>
    <x v="1"/>
    <x v="2"/>
    <x v="11"/>
    <x v="0"/>
    <m/>
  </r>
  <r>
    <x v="2"/>
    <n v="0"/>
    <n v="9999999"/>
    <n v="0"/>
    <n v="0"/>
    <x v="6025"/>
    <x v="0"/>
    <x v="0"/>
    <x v="0"/>
    <s v="80.02.08"/>
    <x v="67"/>
    <x v="2"/>
    <x v="2"/>
    <s v="Retençoes Compe. Aposentaçao"/>
    <s v="80.02.08"/>
    <s v="Retençoes Compe. Aposentaçao"/>
    <s v="80.02.08"/>
    <x v="27"/>
    <x v="0"/>
    <x v="5"/>
    <x v="8"/>
    <x v="1"/>
    <x v="2"/>
    <x v="0"/>
    <x v="0"/>
    <x v="13"/>
    <s v="1 - Dotação Anual"/>
    <x v="4"/>
    <n v="9999999"/>
    <x v="1"/>
    <n v="0"/>
    <x v="1"/>
    <n v="0"/>
    <x v="667"/>
    <m/>
    <x v="0"/>
    <x v="11"/>
    <m/>
    <s v="Retençoes Compe. Aposentaçao"/>
    <x v="1"/>
    <s v="RCA"/>
    <x v="0"/>
    <x v="1"/>
    <x v="1"/>
    <x v="1"/>
    <x v="0"/>
    <x v="0"/>
    <x v="0"/>
    <x v="0"/>
    <x v="0"/>
    <x v="0"/>
    <x v="0"/>
    <s v="Retençoes Compe. Aposentaçao"/>
    <x v="0"/>
    <x v="0"/>
    <x v="0"/>
    <x v="0"/>
    <x v="3"/>
    <x v="0"/>
    <x v="1"/>
    <x v="2"/>
    <x v="1"/>
    <x v="2"/>
    <x v="11"/>
    <x v="0"/>
    <m/>
  </r>
  <r>
    <x v="0"/>
    <n v="0"/>
    <n v="9999999"/>
    <n v="0"/>
    <n v="0"/>
    <x v="6025"/>
    <x v="0"/>
    <x v="1"/>
    <x v="0"/>
    <s v="80.02.08"/>
    <x v="67"/>
    <x v="2"/>
    <x v="2"/>
    <s v="Retençoes Compe. Aposentaçao"/>
    <s v="80.02.08"/>
    <s v="Retençoes Compe. Aposentaçao"/>
    <s v="80.02.08"/>
    <x v="34"/>
    <x v="0"/>
    <x v="1"/>
    <x v="9"/>
    <x v="1"/>
    <x v="2"/>
    <x v="2"/>
    <x v="0"/>
    <x v="13"/>
    <s v="1 - Dotação Anual"/>
    <x v="4"/>
    <n v="9999999"/>
    <x v="1"/>
    <n v="0"/>
    <x v="1"/>
    <n v="0"/>
    <x v="667"/>
    <m/>
    <x v="0"/>
    <x v="11"/>
    <m/>
    <s v="Retençoes Compe. Aposentaçao"/>
    <x v="1"/>
    <s v="RCA"/>
    <x v="0"/>
    <x v="1"/>
    <x v="1"/>
    <x v="1"/>
    <x v="0"/>
    <x v="0"/>
    <x v="0"/>
    <x v="0"/>
    <x v="0"/>
    <x v="0"/>
    <x v="0"/>
    <s v="Retençoes Compe. Aposentaçao"/>
    <x v="0"/>
    <x v="0"/>
    <x v="0"/>
    <x v="0"/>
    <x v="3"/>
    <x v="0"/>
    <x v="1"/>
    <x v="2"/>
    <x v="1"/>
    <x v="2"/>
    <x v="11"/>
    <x v="0"/>
    <m/>
  </r>
  <r>
    <x v="2"/>
    <n v="0"/>
    <n v="9999999"/>
    <n v="0"/>
    <n v="0"/>
    <x v="6025"/>
    <x v="0"/>
    <x v="0"/>
    <x v="0"/>
    <s v="80.02.10.01"/>
    <x v="16"/>
    <x v="2"/>
    <x v="2"/>
    <s v="Outros"/>
    <s v="80.02.10"/>
    <s v="Retençoes Previdencia Social"/>
    <s v="80.02.10.01"/>
    <x v="66"/>
    <x v="0"/>
    <x v="5"/>
    <x v="13"/>
    <x v="1"/>
    <x v="2"/>
    <x v="0"/>
    <x v="0"/>
    <x v="13"/>
    <s v="1 - Dotação Anual"/>
    <x v="4"/>
    <n v="9999999"/>
    <x v="1"/>
    <n v="0"/>
    <x v="1"/>
    <n v="0"/>
    <x v="667"/>
    <m/>
    <x v="0"/>
    <x v="11"/>
    <m/>
    <s v="Retençoes Previdencia Social"/>
    <x v="1"/>
    <s v="RPS"/>
    <x v="0"/>
    <x v="1"/>
    <x v="1"/>
    <x v="1"/>
    <x v="0"/>
    <x v="0"/>
    <x v="0"/>
    <x v="0"/>
    <x v="0"/>
    <x v="0"/>
    <x v="0"/>
    <s v="Retençoes Previdencia Social"/>
    <x v="0"/>
    <x v="0"/>
    <x v="0"/>
    <x v="0"/>
    <x v="3"/>
    <x v="0"/>
    <x v="1"/>
    <x v="2"/>
    <x v="1"/>
    <x v="2"/>
    <x v="11"/>
    <x v="0"/>
    <m/>
  </r>
  <r>
    <x v="0"/>
    <n v="0"/>
    <n v="9999999"/>
    <n v="0"/>
    <n v="0"/>
    <x v="6025"/>
    <x v="0"/>
    <x v="1"/>
    <x v="0"/>
    <s v="80.02.10.01"/>
    <x v="16"/>
    <x v="2"/>
    <x v="2"/>
    <s v="Outros"/>
    <s v="80.02.10"/>
    <s v="Retençoes Previdencia Social"/>
    <s v="80.02.10.01"/>
    <x v="37"/>
    <x v="0"/>
    <x v="1"/>
    <x v="0"/>
    <x v="1"/>
    <x v="2"/>
    <x v="2"/>
    <x v="0"/>
    <x v="13"/>
    <s v="1 - Dotação Anual"/>
    <x v="4"/>
    <n v="9999999"/>
    <x v="1"/>
    <n v="0"/>
    <x v="1"/>
    <n v="0"/>
    <x v="667"/>
    <m/>
    <x v="0"/>
    <x v="11"/>
    <m/>
    <s v="Retençoes Previdencia Social"/>
    <x v="1"/>
    <s v="RPS"/>
    <x v="0"/>
    <x v="1"/>
    <x v="1"/>
    <x v="1"/>
    <x v="0"/>
    <x v="0"/>
    <x v="0"/>
    <x v="0"/>
    <x v="0"/>
    <x v="0"/>
    <x v="0"/>
    <s v="Retençoes Previdencia Social"/>
    <x v="0"/>
    <x v="0"/>
    <x v="0"/>
    <x v="0"/>
    <x v="3"/>
    <x v="0"/>
    <x v="1"/>
    <x v="2"/>
    <x v="1"/>
    <x v="2"/>
    <x v="11"/>
    <x v="0"/>
    <m/>
  </r>
  <r>
    <x v="2"/>
    <n v="0"/>
    <n v="9999999"/>
    <n v="0"/>
    <n v="0"/>
    <x v="6025"/>
    <x v="0"/>
    <x v="0"/>
    <x v="0"/>
    <s v="80.02.10.02"/>
    <x v="42"/>
    <x v="2"/>
    <x v="2"/>
    <s v="Outros"/>
    <s v="80.02.10"/>
    <s v="Retençoes STAPS"/>
    <s v="80.02.10.02"/>
    <x v="62"/>
    <x v="0"/>
    <x v="5"/>
    <x v="13"/>
    <x v="1"/>
    <x v="2"/>
    <x v="0"/>
    <x v="0"/>
    <x v="13"/>
    <s v="1 - Dotação Anual"/>
    <x v="4"/>
    <n v="9999999"/>
    <x v="1"/>
    <n v="0"/>
    <x v="1"/>
    <n v="0"/>
    <x v="667"/>
    <m/>
    <x v="0"/>
    <x v="11"/>
    <m/>
    <s v="Retençoes STAPS"/>
    <x v="1"/>
    <s v="RSND"/>
    <x v="0"/>
    <x v="1"/>
    <x v="1"/>
    <x v="1"/>
    <x v="0"/>
    <x v="0"/>
    <x v="0"/>
    <x v="0"/>
    <x v="0"/>
    <x v="0"/>
    <x v="0"/>
    <s v="Retençoes STAPS"/>
    <x v="0"/>
    <x v="0"/>
    <x v="0"/>
    <x v="0"/>
    <x v="3"/>
    <x v="0"/>
    <x v="1"/>
    <x v="2"/>
    <x v="1"/>
    <x v="2"/>
    <x v="11"/>
    <x v="0"/>
    <m/>
  </r>
  <r>
    <x v="0"/>
    <n v="0"/>
    <n v="9999999"/>
    <n v="0"/>
    <n v="0"/>
    <x v="6025"/>
    <x v="0"/>
    <x v="1"/>
    <x v="0"/>
    <s v="80.02.10.02"/>
    <x v="42"/>
    <x v="2"/>
    <x v="2"/>
    <s v="Outros"/>
    <s v="80.02.10"/>
    <s v="Retençoes STAPS"/>
    <s v="80.02.10.02"/>
    <x v="67"/>
    <x v="0"/>
    <x v="1"/>
    <x v="0"/>
    <x v="1"/>
    <x v="2"/>
    <x v="2"/>
    <x v="0"/>
    <x v="13"/>
    <s v="1 - Dotação Anual"/>
    <x v="4"/>
    <n v="9999999"/>
    <x v="1"/>
    <n v="0"/>
    <x v="1"/>
    <n v="0"/>
    <x v="667"/>
    <m/>
    <x v="0"/>
    <x v="11"/>
    <m/>
    <s v="Retençoes STAPS"/>
    <x v="1"/>
    <s v="RSND"/>
    <x v="0"/>
    <x v="1"/>
    <x v="1"/>
    <x v="1"/>
    <x v="0"/>
    <x v="0"/>
    <x v="0"/>
    <x v="0"/>
    <x v="0"/>
    <x v="0"/>
    <x v="0"/>
    <s v="Retençoes STAPS"/>
    <x v="0"/>
    <x v="0"/>
    <x v="0"/>
    <x v="0"/>
    <x v="3"/>
    <x v="0"/>
    <x v="1"/>
    <x v="2"/>
    <x v="1"/>
    <x v="2"/>
    <x v="11"/>
    <x v="0"/>
    <m/>
  </r>
  <r>
    <x v="2"/>
    <n v="0"/>
    <n v="9999999"/>
    <n v="0"/>
    <n v="0"/>
    <x v="6025"/>
    <x v="0"/>
    <x v="0"/>
    <x v="0"/>
    <s v="80.02.10.03"/>
    <x v="43"/>
    <x v="2"/>
    <x v="2"/>
    <s v="Outros"/>
    <s v="80.02.10"/>
    <s v="Retençoes Pensao Alimenticia"/>
    <s v="80.02.10.03"/>
    <x v="63"/>
    <x v="0"/>
    <x v="5"/>
    <x v="13"/>
    <x v="1"/>
    <x v="2"/>
    <x v="0"/>
    <x v="0"/>
    <x v="13"/>
    <s v="1 - Dotação Anual"/>
    <x v="4"/>
    <n v="9999999"/>
    <x v="1"/>
    <n v="0"/>
    <x v="1"/>
    <n v="0"/>
    <x v="667"/>
    <m/>
    <x v="0"/>
    <x v="11"/>
    <m/>
    <s v="Retençoes Pensao Alimenticia"/>
    <x v="1"/>
    <s v="RPA"/>
    <x v="0"/>
    <x v="1"/>
    <x v="1"/>
    <x v="1"/>
    <x v="0"/>
    <x v="0"/>
    <x v="0"/>
    <x v="0"/>
    <x v="0"/>
    <x v="0"/>
    <x v="0"/>
    <s v="Retençoes Pensao Alimenticia"/>
    <x v="0"/>
    <x v="0"/>
    <x v="0"/>
    <x v="0"/>
    <x v="3"/>
    <x v="0"/>
    <x v="1"/>
    <x v="2"/>
    <x v="1"/>
    <x v="2"/>
    <x v="11"/>
    <x v="0"/>
    <m/>
  </r>
  <r>
    <x v="0"/>
    <n v="0"/>
    <n v="9999999"/>
    <n v="0"/>
    <n v="0"/>
    <x v="6025"/>
    <x v="0"/>
    <x v="1"/>
    <x v="0"/>
    <s v="80.02.10.03"/>
    <x v="43"/>
    <x v="2"/>
    <x v="2"/>
    <s v="Outros"/>
    <s v="80.02.10"/>
    <s v="Retençoes Pensao Alimenticia"/>
    <s v="80.02.10.03"/>
    <x v="68"/>
    <x v="0"/>
    <x v="1"/>
    <x v="0"/>
    <x v="1"/>
    <x v="2"/>
    <x v="2"/>
    <x v="0"/>
    <x v="13"/>
    <s v="1 - Dotação Anual"/>
    <x v="4"/>
    <n v="9999999"/>
    <x v="1"/>
    <n v="0"/>
    <x v="1"/>
    <n v="0"/>
    <x v="667"/>
    <m/>
    <x v="0"/>
    <x v="11"/>
    <m/>
    <s v="Retençoes Pensao Alimenticia"/>
    <x v="1"/>
    <s v="RPA"/>
    <x v="0"/>
    <x v="1"/>
    <x v="1"/>
    <x v="1"/>
    <x v="0"/>
    <x v="0"/>
    <x v="0"/>
    <x v="0"/>
    <x v="0"/>
    <x v="0"/>
    <x v="0"/>
    <s v="Retençoes Pensao Alimenticia"/>
    <x v="0"/>
    <x v="0"/>
    <x v="0"/>
    <x v="0"/>
    <x v="3"/>
    <x v="0"/>
    <x v="1"/>
    <x v="2"/>
    <x v="1"/>
    <x v="2"/>
    <x v="11"/>
    <x v="0"/>
    <m/>
  </r>
  <r>
    <x v="2"/>
    <n v="0"/>
    <n v="9999999"/>
    <n v="0"/>
    <n v="0"/>
    <x v="6025"/>
    <x v="0"/>
    <x v="0"/>
    <x v="0"/>
    <s v="80.02.10.16"/>
    <x v="68"/>
    <x v="2"/>
    <x v="2"/>
    <s v="Outros"/>
    <s v="80.02.10"/>
    <s v="Retençoes Penas Disciplinares"/>
    <s v="80.02.10.16"/>
    <x v="27"/>
    <x v="0"/>
    <x v="5"/>
    <x v="8"/>
    <x v="1"/>
    <x v="2"/>
    <x v="0"/>
    <x v="0"/>
    <x v="13"/>
    <s v="1 - Dotação Anual"/>
    <x v="4"/>
    <n v="9999999"/>
    <x v="1"/>
    <n v="0"/>
    <x v="1"/>
    <n v="0"/>
    <x v="667"/>
    <m/>
    <x v="0"/>
    <x v="11"/>
    <m/>
    <s v="Retençoes Penas Disciplinares"/>
    <x v="1"/>
    <s v="RPD"/>
    <x v="0"/>
    <x v="1"/>
    <x v="1"/>
    <x v="1"/>
    <x v="0"/>
    <x v="0"/>
    <x v="0"/>
    <x v="0"/>
    <x v="0"/>
    <x v="0"/>
    <x v="0"/>
    <s v="Retençoes Penas Disciplinares"/>
    <x v="0"/>
    <x v="0"/>
    <x v="0"/>
    <x v="0"/>
    <x v="3"/>
    <x v="0"/>
    <x v="1"/>
    <x v="2"/>
    <x v="1"/>
    <x v="2"/>
    <x v="11"/>
    <x v="0"/>
    <m/>
  </r>
  <r>
    <x v="0"/>
    <n v="0"/>
    <n v="9999999"/>
    <n v="0"/>
    <n v="0"/>
    <x v="6025"/>
    <x v="0"/>
    <x v="1"/>
    <x v="0"/>
    <s v="80.02.10.16"/>
    <x v="68"/>
    <x v="2"/>
    <x v="2"/>
    <s v="Outros"/>
    <s v="80.02.10"/>
    <s v="Retençoes Penas Disciplinares"/>
    <s v="80.02.10.16"/>
    <x v="34"/>
    <x v="0"/>
    <x v="1"/>
    <x v="9"/>
    <x v="1"/>
    <x v="2"/>
    <x v="2"/>
    <x v="0"/>
    <x v="13"/>
    <s v="1 - Dotação Anual"/>
    <x v="4"/>
    <n v="9999999"/>
    <x v="1"/>
    <n v="0"/>
    <x v="1"/>
    <n v="0"/>
    <x v="667"/>
    <m/>
    <x v="0"/>
    <x v="11"/>
    <m/>
    <s v="Retençoes Penas Disciplinares"/>
    <x v="1"/>
    <s v="RPD"/>
    <x v="0"/>
    <x v="1"/>
    <x v="1"/>
    <x v="1"/>
    <x v="0"/>
    <x v="0"/>
    <x v="0"/>
    <x v="0"/>
    <x v="0"/>
    <x v="0"/>
    <x v="0"/>
    <s v="Retençoes Penas Disciplinares"/>
    <x v="0"/>
    <x v="0"/>
    <x v="0"/>
    <x v="0"/>
    <x v="3"/>
    <x v="0"/>
    <x v="1"/>
    <x v="2"/>
    <x v="1"/>
    <x v="2"/>
    <x v="11"/>
    <x v="0"/>
    <m/>
  </r>
  <r>
    <x v="0"/>
    <n v="0"/>
    <n v="300000"/>
    <n v="0"/>
    <n v="0"/>
    <x v="6025"/>
    <x v="0"/>
    <x v="0"/>
    <x v="0"/>
    <s v="03.16.01"/>
    <x v="38"/>
    <x v="0"/>
    <x v="0"/>
    <s v="Assembleia Municipal"/>
    <s v="03.16.01"/>
    <s v="Assembleia Municipal"/>
    <s v="03.16.01"/>
    <x v="3"/>
    <x v="0"/>
    <x v="0"/>
    <x v="1"/>
    <x v="0"/>
    <x v="0"/>
    <x v="0"/>
    <x v="0"/>
    <x v="13"/>
    <s v="1 - Dotação Anual"/>
    <x v="4"/>
    <n v="300000"/>
    <x v="1"/>
    <n v="100000"/>
    <x v="1"/>
    <n v="0"/>
    <x v="667"/>
    <m/>
    <x v="0"/>
    <x v="11"/>
    <m/>
    <s v="Assembleia Municipal"/>
    <x v="1"/>
    <s v="AM"/>
    <x v="0"/>
    <x v="1"/>
    <x v="1"/>
    <x v="1"/>
    <x v="0"/>
    <x v="0"/>
    <x v="0"/>
    <x v="0"/>
    <x v="0"/>
    <x v="0"/>
    <x v="0"/>
    <s v="Assembleia Municipal"/>
    <x v="0"/>
    <x v="0"/>
    <x v="0"/>
    <x v="0"/>
    <x v="3"/>
    <x v="0"/>
    <x v="1"/>
    <x v="2"/>
    <x v="1"/>
    <x v="2"/>
    <x v="11"/>
    <x v="0"/>
    <m/>
  </r>
  <r>
    <x v="0"/>
    <n v="0"/>
    <n v="150000"/>
    <n v="0"/>
    <n v="0"/>
    <x v="6025"/>
    <x v="0"/>
    <x v="0"/>
    <x v="0"/>
    <s v="03.16.01"/>
    <x v="38"/>
    <x v="0"/>
    <x v="0"/>
    <s v="Assembleia Municipal"/>
    <s v="03.16.01"/>
    <s v="Assembleia Municipal"/>
    <s v="03.16.01"/>
    <x v="116"/>
    <x v="0"/>
    <x v="0"/>
    <x v="1"/>
    <x v="0"/>
    <x v="0"/>
    <x v="0"/>
    <x v="0"/>
    <x v="13"/>
    <s v="1 - Dotação Anual"/>
    <x v="4"/>
    <n v="150000"/>
    <x v="1"/>
    <n v="0"/>
    <x v="1"/>
    <n v="50000"/>
    <x v="667"/>
    <m/>
    <x v="0"/>
    <x v="11"/>
    <m/>
    <s v="Assembleia Municipal"/>
    <x v="1"/>
    <s v="AM"/>
    <x v="0"/>
    <x v="1"/>
    <x v="1"/>
    <x v="1"/>
    <x v="0"/>
    <x v="0"/>
    <x v="0"/>
    <x v="0"/>
    <x v="0"/>
    <x v="0"/>
    <x v="0"/>
    <s v="Assembleia Municipal"/>
    <x v="0"/>
    <x v="0"/>
    <x v="0"/>
    <x v="0"/>
    <x v="3"/>
    <x v="0"/>
    <x v="1"/>
    <x v="2"/>
    <x v="1"/>
    <x v="2"/>
    <x v="11"/>
    <x v="0"/>
    <m/>
  </r>
  <r>
    <x v="0"/>
    <n v="0"/>
    <n v="600000"/>
    <n v="0"/>
    <n v="0"/>
    <x v="6025"/>
    <x v="0"/>
    <x v="0"/>
    <x v="0"/>
    <s v="03.16.01"/>
    <x v="38"/>
    <x v="0"/>
    <x v="0"/>
    <s v="Assembleia Municipal"/>
    <s v="03.16.01"/>
    <s v="Assembleia Municipal"/>
    <s v="03.16.01"/>
    <x v="58"/>
    <x v="0"/>
    <x v="0"/>
    <x v="1"/>
    <x v="0"/>
    <x v="0"/>
    <x v="0"/>
    <x v="0"/>
    <x v="13"/>
    <s v="1 - Dotação Anual"/>
    <x v="4"/>
    <n v="600000"/>
    <x v="1"/>
    <n v="0"/>
    <x v="1"/>
    <n v="0"/>
    <x v="667"/>
    <m/>
    <x v="0"/>
    <x v="11"/>
    <m/>
    <s v="Assembleia Municipal"/>
    <x v="1"/>
    <s v="AM"/>
    <x v="0"/>
    <x v="1"/>
    <x v="1"/>
    <x v="1"/>
    <x v="0"/>
    <x v="0"/>
    <x v="0"/>
    <x v="0"/>
    <x v="0"/>
    <x v="0"/>
    <x v="0"/>
    <s v="Assembleia Municipal"/>
    <x v="0"/>
    <x v="0"/>
    <x v="0"/>
    <x v="0"/>
    <x v="3"/>
    <x v="0"/>
    <x v="1"/>
    <x v="2"/>
    <x v="1"/>
    <x v="2"/>
    <x v="11"/>
    <x v="0"/>
    <m/>
  </r>
  <r>
    <x v="0"/>
    <n v="0"/>
    <n v="40800"/>
    <n v="0"/>
    <n v="0"/>
    <x v="6025"/>
    <x v="0"/>
    <x v="0"/>
    <x v="0"/>
    <s v="03.16.01"/>
    <x v="38"/>
    <x v="0"/>
    <x v="0"/>
    <s v="Assembleia Municipal"/>
    <s v="03.16.01"/>
    <s v="Assembleia Municipal"/>
    <s v="03.16.01"/>
    <x v="31"/>
    <x v="0"/>
    <x v="0"/>
    <x v="1"/>
    <x v="0"/>
    <x v="0"/>
    <x v="0"/>
    <x v="0"/>
    <x v="13"/>
    <s v="1 - Dotação Anual"/>
    <x v="4"/>
    <n v="40800"/>
    <x v="1"/>
    <n v="6000"/>
    <x v="1"/>
    <n v="0"/>
    <x v="667"/>
    <m/>
    <x v="0"/>
    <x v="11"/>
    <m/>
    <s v="Assembleia Municipal"/>
    <x v="1"/>
    <s v="AM"/>
    <x v="0"/>
    <x v="1"/>
    <x v="1"/>
    <x v="1"/>
    <x v="0"/>
    <x v="0"/>
    <x v="0"/>
    <x v="0"/>
    <x v="0"/>
    <x v="0"/>
    <x v="0"/>
    <s v="Assembleia Municipal"/>
    <x v="0"/>
    <x v="0"/>
    <x v="0"/>
    <x v="0"/>
    <x v="3"/>
    <x v="0"/>
    <x v="1"/>
    <x v="2"/>
    <x v="1"/>
    <x v="2"/>
    <x v="11"/>
    <x v="0"/>
    <m/>
  </r>
  <r>
    <x v="0"/>
    <n v="0"/>
    <n v="36000"/>
    <n v="0"/>
    <n v="0"/>
    <x v="6025"/>
    <x v="0"/>
    <x v="0"/>
    <x v="0"/>
    <s v="03.16.01"/>
    <x v="38"/>
    <x v="0"/>
    <x v="0"/>
    <s v="Assembleia Municipal"/>
    <s v="03.16.01"/>
    <s v="Assembleia Municipal"/>
    <s v="03.16.01"/>
    <x v="117"/>
    <x v="0"/>
    <x v="0"/>
    <x v="0"/>
    <x v="0"/>
    <x v="0"/>
    <x v="0"/>
    <x v="0"/>
    <x v="13"/>
    <s v="1 - Dotação Anual"/>
    <x v="4"/>
    <n v="36000"/>
    <x v="1"/>
    <n v="0"/>
    <x v="1"/>
    <n v="0"/>
    <x v="667"/>
    <m/>
    <x v="0"/>
    <x v="11"/>
    <m/>
    <s v="Assembleia Municipal"/>
    <x v="1"/>
    <s v="AM"/>
    <x v="0"/>
    <x v="1"/>
    <x v="1"/>
    <x v="1"/>
    <x v="0"/>
    <x v="0"/>
    <x v="0"/>
    <x v="0"/>
    <x v="0"/>
    <x v="0"/>
    <x v="0"/>
    <s v="Assembleia Municipal"/>
    <x v="0"/>
    <x v="0"/>
    <x v="0"/>
    <x v="0"/>
    <x v="3"/>
    <x v="0"/>
    <x v="1"/>
    <x v="2"/>
    <x v="1"/>
    <x v="2"/>
    <x v="11"/>
    <x v="0"/>
    <m/>
  </r>
  <r>
    <x v="0"/>
    <n v="0"/>
    <n v="200000"/>
    <n v="0"/>
    <n v="0"/>
    <x v="6025"/>
    <x v="0"/>
    <x v="0"/>
    <x v="0"/>
    <s v="03.16.01"/>
    <x v="38"/>
    <x v="0"/>
    <x v="0"/>
    <s v="Assembleia Municipal"/>
    <s v="03.16.01"/>
    <s v="Assembleia Municipal"/>
    <s v="03.16.01"/>
    <x v="38"/>
    <x v="0"/>
    <x v="0"/>
    <x v="0"/>
    <x v="0"/>
    <x v="0"/>
    <x v="0"/>
    <x v="0"/>
    <x v="13"/>
    <s v="1 - Dotação Anual"/>
    <x v="4"/>
    <n v="200000"/>
    <x v="1"/>
    <n v="0"/>
    <x v="1"/>
    <n v="0"/>
    <x v="667"/>
    <m/>
    <x v="0"/>
    <x v="11"/>
    <m/>
    <s v="Assembleia Municipal"/>
    <x v="1"/>
    <s v="AM"/>
    <x v="0"/>
    <x v="1"/>
    <x v="1"/>
    <x v="1"/>
    <x v="0"/>
    <x v="0"/>
    <x v="0"/>
    <x v="0"/>
    <x v="0"/>
    <x v="0"/>
    <x v="0"/>
    <s v="Assembleia Municipal"/>
    <x v="0"/>
    <x v="0"/>
    <x v="0"/>
    <x v="0"/>
    <x v="3"/>
    <x v="0"/>
    <x v="1"/>
    <x v="2"/>
    <x v="1"/>
    <x v="2"/>
    <x v="11"/>
    <x v="0"/>
    <m/>
  </r>
  <r>
    <x v="0"/>
    <n v="0"/>
    <n v="900000"/>
    <n v="0"/>
    <n v="0"/>
    <x v="6025"/>
    <x v="0"/>
    <x v="0"/>
    <x v="0"/>
    <s v="03.16.01"/>
    <x v="38"/>
    <x v="0"/>
    <x v="0"/>
    <s v="Assembleia Municipal"/>
    <s v="03.16.01"/>
    <s v="Assembleia Municipal"/>
    <s v="03.16.01"/>
    <x v="64"/>
    <x v="0"/>
    <x v="0"/>
    <x v="0"/>
    <x v="0"/>
    <x v="0"/>
    <x v="0"/>
    <x v="0"/>
    <x v="13"/>
    <s v="1 - Dotação Anual"/>
    <x v="4"/>
    <n v="900000"/>
    <x v="1"/>
    <n v="0"/>
    <x v="1"/>
    <n v="500000"/>
    <x v="667"/>
    <m/>
    <x v="0"/>
    <x v="11"/>
    <m/>
    <s v="Assembleia Municipal"/>
    <x v="1"/>
    <s v="AM"/>
    <x v="0"/>
    <x v="1"/>
    <x v="1"/>
    <x v="1"/>
    <x v="0"/>
    <x v="0"/>
    <x v="0"/>
    <x v="0"/>
    <x v="0"/>
    <x v="0"/>
    <x v="0"/>
    <s v="Assembleia Municipal"/>
    <x v="0"/>
    <x v="0"/>
    <x v="0"/>
    <x v="0"/>
    <x v="3"/>
    <x v="0"/>
    <x v="1"/>
    <x v="2"/>
    <x v="1"/>
    <x v="2"/>
    <x v="11"/>
    <x v="0"/>
    <m/>
  </r>
  <r>
    <x v="0"/>
    <n v="0"/>
    <n v="1289280"/>
    <n v="0"/>
    <n v="0"/>
    <x v="6025"/>
    <x v="0"/>
    <x v="0"/>
    <x v="0"/>
    <s v="03.16.01"/>
    <x v="38"/>
    <x v="0"/>
    <x v="0"/>
    <s v="Assembleia Municipal"/>
    <s v="03.16.01"/>
    <s v="Assembleia Municipal"/>
    <s v="03.16.01"/>
    <x v="49"/>
    <x v="0"/>
    <x v="0"/>
    <x v="0"/>
    <x v="1"/>
    <x v="0"/>
    <x v="0"/>
    <x v="0"/>
    <x v="13"/>
    <s v="1 - Dotação Anual"/>
    <x v="4"/>
    <n v="1289280"/>
    <x v="1"/>
    <n v="6000"/>
    <x v="1"/>
    <n v="3000"/>
    <x v="667"/>
    <m/>
    <x v="0"/>
    <x v="11"/>
    <m/>
    <s v="Assembleia Municipal"/>
    <x v="1"/>
    <s v="AM"/>
    <x v="0"/>
    <x v="1"/>
    <x v="1"/>
    <x v="1"/>
    <x v="0"/>
    <x v="0"/>
    <x v="0"/>
    <x v="0"/>
    <x v="0"/>
    <x v="0"/>
    <x v="0"/>
    <s v="Assembleia Municipal"/>
    <x v="0"/>
    <x v="0"/>
    <x v="0"/>
    <x v="0"/>
    <x v="3"/>
    <x v="0"/>
    <x v="1"/>
    <x v="2"/>
    <x v="1"/>
    <x v="2"/>
    <x v="11"/>
    <x v="0"/>
    <m/>
  </r>
  <r>
    <x v="0"/>
    <n v="0"/>
    <n v="800000"/>
    <n v="0"/>
    <n v="0"/>
    <x v="6025"/>
    <x v="0"/>
    <x v="0"/>
    <x v="0"/>
    <s v="03.16.02"/>
    <x v="3"/>
    <x v="0"/>
    <x v="0"/>
    <s v="Gabinete do Presidente"/>
    <s v="03.16.02"/>
    <s v="Gabinete do Presidente"/>
    <s v="03.16.02"/>
    <x v="3"/>
    <x v="0"/>
    <x v="0"/>
    <x v="1"/>
    <x v="0"/>
    <x v="0"/>
    <x v="0"/>
    <x v="0"/>
    <x v="13"/>
    <s v="1 - Dotação Anual"/>
    <x v="4"/>
    <n v="800000"/>
    <x v="1"/>
    <n v="0"/>
    <x v="1"/>
    <n v="0"/>
    <x v="667"/>
    <m/>
    <x v="0"/>
    <x v="11"/>
    <m/>
    <s v="Gabinete do Presidente"/>
    <x v="1"/>
    <m/>
    <x v="0"/>
    <x v="1"/>
    <x v="1"/>
    <x v="1"/>
    <x v="0"/>
    <x v="0"/>
    <x v="0"/>
    <x v="0"/>
    <x v="0"/>
    <x v="0"/>
    <x v="0"/>
    <s v="Gabinete do Presidente"/>
    <x v="0"/>
    <x v="0"/>
    <x v="0"/>
    <x v="0"/>
    <x v="3"/>
    <x v="0"/>
    <x v="1"/>
    <x v="2"/>
    <x v="1"/>
    <x v="2"/>
    <x v="11"/>
    <x v="0"/>
    <m/>
  </r>
  <r>
    <x v="0"/>
    <n v="0"/>
    <n v="400000"/>
    <n v="0"/>
    <n v="0"/>
    <x v="6025"/>
    <x v="0"/>
    <x v="0"/>
    <x v="0"/>
    <s v="03.16.02"/>
    <x v="3"/>
    <x v="0"/>
    <x v="0"/>
    <s v="Gabinete do Presidente"/>
    <s v="03.16.02"/>
    <s v="Gabinete do Presidente"/>
    <s v="03.16.02"/>
    <x v="116"/>
    <x v="0"/>
    <x v="0"/>
    <x v="1"/>
    <x v="0"/>
    <x v="0"/>
    <x v="0"/>
    <x v="0"/>
    <x v="13"/>
    <s v="1 - Dotação Anual"/>
    <x v="4"/>
    <n v="400000"/>
    <x v="1"/>
    <n v="0"/>
    <x v="1"/>
    <n v="1000"/>
    <x v="667"/>
    <m/>
    <x v="0"/>
    <x v="11"/>
    <m/>
    <s v="Gabinete do Presidente"/>
    <x v="1"/>
    <m/>
    <x v="0"/>
    <x v="1"/>
    <x v="1"/>
    <x v="1"/>
    <x v="0"/>
    <x v="0"/>
    <x v="0"/>
    <x v="0"/>
    <x v="0"/>
    <x v="0"/>
    <x v="0"/>
    <s v="Gabinete do Presidente"/>
    <x v="0"/>
    <x v="0"/>
    <x v="0"/>
    <x v="0"/>
    <x v="3"/>
    <x v="0"/>
    <x v="1"/>
    <x v="2"/>
    <x v="1"/>
    <x v="2"/>
    <x v="11"/>
    <x v="0"/>
    <m/>
  </r>
  <r>
    <x v="0"/>
    <n v="0"/>
    <n v="163200"/>
    <n v="0"/>
    <n v="0"/>
    <x v="6025"/>
    <x v="0"/>
    <x v="0"/>
    <x v="0"/>
    <s v="03.16.02"/>
    <x v="3"/>
    <x v="0"/>
    <x v="0"/>
    <s v="Gabinete do Presidente"/>
    <s v="03.16.02"/>
    <s v="Gabinete do Presidente"/>
    <s v="03.16.02"/>
    <x v="31"/>
    <x v="0"/>
    <x v="0"/>
    <x v="1"/>
    <x v="0"/>
    <x v="0"/>
    <x v="0"/>
    <x v="0"/>
    <x v="13"/>
    <s v="1 - Dotação Anual"/>
    <x v="4"/>
    <n v="163200"/>
    <x v="1"/>
    <n v="34200"/>
    <x v="1"/>
    <n v="0"/>
    <x v="667"/>
    <m/>
    <x v="0"/>
    <x v="11"/>
    <m/>
    <s v="Gabinete do Presidente"/>
    <x v="1"/>
    <m/>
    <x v="0"/>
    <x v="1"/>
    <x v="1"/>
    <x v="1"/>
    <x v="0"/>
    <x v="0"/>
    <x v="0"/>
    <x v="0"/>
    <x v="0"/>
    <x v="0"/>
    <x v="0"/>
    <s v="Gabinete do Presidente"/>
    <x v="0"/>
    <x v="0"/>
    <x v="0"/>
    <x v="0"/>
    <x v="3"/>
    <x v="0"/>
    <x v="1"/>
    <x v="2"/>
    <x v="1"/>
    <x v="2"/>
    <x v="11"/>
    <x v="0"/>
    <m/>
  </r>
  <r>
    <x v="0"/>
    <n v="0"/>
    <n v="0"/>
    <n v="0"/>
    <n v="0"/>
    <x v="6025"/>
    <x v="0"/>
    <x v="0"/>
    <x v="0"/>
    <s v="03.16.02"/>
    <x v="3"/>
    <x v="0"/>
    <x v="0"/>
    <s v="Gabinete do Presidente"/>
    <s v="03.16.02"/>
    <s v="Gabinete do Presidente"/>
    <s v="03.16.02"/>
    <x v="29"/>
    <x v="0"/>
    <x v="0"/>
    <x v="0"/>
    <x v="0"/>
    <x v="0"/>
    <x v="0"/>
    <x v="0"/>
    <x v="13"/>
    <s v="1 - Dotação Anual"/>
    <x v="4"/>
    <n v="0"/>
    <x v="1"/>
    <n v="1000"/>
    <x v="1"/>
    <n v="0"/>
    <x v="667"/>
    <m/>
    <x v="0"/>
    <x v="11"/>
    <m/>
    <s v="Gabinete do Presidente"/>
    <x v="1"/>
    <m/>
    <x v="0"/>
    <x v="1"/>
    <x v="1"/>
    <x v="1"/>
    <x v="0"/>
    <x v="0"/>
    <x v="0"/>
    <x v="0"/>
    <x v="0"/>
    <x v="0"/>
    <x v="0"/>
    <s v="Gabinete do Presidente"/>
    <x v="0"/>
    <x v="0"/>
    <x v="0"/>
    <x v="0"/>
    <x v="3"/>
    <x v="0"/>
    <x v="1"/>
    <x v="2"/>
    <x v="1"/>
    <x v="2"/>
    <x v="11"/>
    <x v="0"/>
    <m/>
  </r>
  <r>
    <x v="0"/>
    <n v="0"/>
    <n v="200000"/>
    <n v="0"/>
    <n v="0"/>
    <x v="6025"/>
    <x v="0"/>
    <x v="0"/>
    <x v="0"/>
    <s v="03.16.02"/>
    <x v="3"/>
    <x v="0"/>
    <x v="0"/>
    <s v="Gabinete do Presidente"/>
    <s v="03.16.02"/>
    <s v="Gabinete do Presidente"/>
    <s v="03.16.02"/>
    <x v="38"/>
    <x v="0"/>
    <x v="0"/>
    <x v="0"/>
    <x v="0"/>
    <x v="0"/>
    <x v="0"/>
    <x v="0"/>
    <x v="13"/>
    <s v="1 - Dotação Anual"/>
    <x v="4"/>
    <n v="200000"/>
    <x v="1"/>
    <n v="0"/>
    <x v="1"/>
    <n v="0"/>
    <x v="667"/>
    <m/>
    <x v="0"/>
    <x v="11"/>
    <m/>
    <s v="Gabinete do Presidente"/>
    <x v="1"/>
    <m/>
    <x v="0"/>
    <x v="1"/>
    <x v="1"/>
    <x v="1"/>
    <x v="0"/>
    <x v="0"/>
    <x v="0"/>
    <x v="0"/>
    <x v="0"/>
    <x v="0"/>
    <x v="0"/>
    <s v="Gabinete do Presidente"/>
    <x v="0"/>
    <x v="0"/>
    <x v="0"/>
    <x v="0"/>
    <x v="3"/>
    <x v="0"/>
    <x v="1"/>
    <x v="2"/>
    <x v="1"/>
    <x v="2"/>
    <x v="11"/>
    <x v="0"/>
    <m/>
  </r>
  <r>
    <x v="0"/>
    <n v="0"/>
    <n v="244800"/>
    <n v="0"/>
    <n v="0"/>
    <x v="6025"/>
    <x v="0"/>
    <x v="0"/>
    <x v="0"/>
    <s v="03.16.02"/>
    <x v="3"/>
    <x v="0"/>
    <x v="0"/>
    <s v="Gabinete do Presidente"/>
    <s v="03.16.02"/>
    <s v="Gabinete do Presidente"/>
    <s v="03.16.02"/>
    <x v="59"/>
    <x v="0"/>
    <x v="0"/>
    <x v="0"/>
    <x v="0"/>
    <x v="0"/>
    <x v="0"/>
    <x v="0"/>
    <x v="13"/>
    <s v="1 - Dotação Anual"/>
    <x v="4"/>
    <n v="244800"/>
    <x v="1"/>
    <n v="50320"/>
    <x v="1"/>
    <n v="0"/>
    <x v="667"/>
    <m/>
    <x v="0"/>
    <x v="11"/>
    <m/>
    <s v="Gabinete do Presidente"/>
    <x v="1"/>
    <m/>
    <x v="0"/>
    <x v="1"/>
    <x v="1"/>
    <x v="1"/>
    <x v="0"/>
    <x v="0"/>
    <x v="0"/>
    <x v="0"/>
    <x v="0"/>
    <x v="0"/>
    <x v="0"/>
    <s v="Gabinete do Presidente"/>
    <x v="0"/>
    <x v="0"/>
    <x v="0"/>
    <x v="0"/>
    <x v="3"/>
    <x v="0"/>
    <x v="1"/>
    <x v="2"/>
    <x v="1"/>
    <x v="2"/>
    <x v="11"/>
    <x v="0"/>
    <m/>
  </r>
  <r>
    <x v="0"/>
    <n v="0"/>
    <n v="7997444"/>
    <n v="0"/>
    <n v="0"/>
    <x v="6025"/>
    <x v="0"/>
    <x v="0"/>
    <x v="0"/>
    <s v="03.16.02"/>
    <x v="3"/>
    <x v="0"/>
    <x v="0"/>
    <s v="Gabinete do Presidente"/>
    <s v="03.16.02"/>
    <s v="Gabinete do Presidente"/>
    <s v="03.16.02"/>
    <x v="49"/>
    <x v="0"/>
    <x v="0"/>
    <x v="0"/>
    <x v="1"/>
    <x v="0"/>
    <x v="0"/>
    <x v="0"/>
    <x v="13"/>
    <s v="1 - Dotação Anual"/>
    <x v="4"/>
    <n v="7997444"/>
    <x v="1"/>
    <n v="0"/>
    <x v="1"/>
    <n v="4662200"/>
    <x v="667"/>
    <m/>
    <x v="0"/>
    <x v="11"/>
    <m/>
    <s v="Gabinete do Presidente"/>
    <x v="1"/>
    <m/>
    <x v="0"/>
    <x v="1"/>
    <x v="1"/>
    <x v="1"/>
    <x v="0"/>
    <x v="0"/>
    <x v="0"/>
    <x v="0"/>
    <x v="0"/>
    <x v="0"/>
    <x v="0"/>
    <s v="Gabinete do Presidente"/>
    <x v="0"/>
    <x v="0"/>
    <x v="0"/>
    <x v="0"/>
    <x v="3"/>
    <x v="0"/>
    <x v="1"/>
    <x v="2"/>
    <x v="1"/>
    <x v="2"/>
    <x v="11"/>
    <x v="0"/>
    <m/>
  </r>
  <r>
    <x v="0"/>
    <n v="0"/>
    <n v="840000"/>
    <n v="0"/>
    <n v="0"/>
    <x v="6025"/>
    <x v="0"/>
    <x v="0"/>
    <x v="0"/>
    <s v="03.16.02"/>
    <x v="3"/>
    <x v="0"/>
    <x v="0"/>
    <s v="Gabinete do Presidente"/>
    <s v="03.16.02"/>
    <s v="Gabinete do Presidente"/>
    <s v="03.16.02"/>
    <x v="28"/>
    <x v="0"/>
    <x v="0"/>
    <x v="0"/>
    <x v="0"/>
    <x v="0"/>
    <x v="0"/>
    <x v="0"/>
    <x v="13"/>
    <s v="1 - Dotação Anual"/>
    <x v="4"/>
    <n v="840000"/>
    <x v="1"/>
    <n v="172662"/>
    <x v="1"/>
    <n v="0"/>
    <x v="667"/>
    <m/>
    <x v="0"/>
    <x v="11"/>
    <m/>
    <s v="Gabinete do Presidente"/>
    <x v="1"/>
    <m/>
    <x v="0"/>
    <x v="1"/>
    <x v="1"/>
    <x v="1"/>
    <x v="0"/>
    <x v="0"/>
    <x v="0"/>
    <x v="0"/>
    <x v="0"/>
    <x v="0"/>
    <x v="0"/>
    <s v="Gabinete do Presidente"/>
    <x v="0"/>
    <x v="0"/>
    <x v="0"/>
    <x v="0"/>
    <x v="3"/>
    <x v="0"/>
    <x v="1"/>
    <x v="2"/>
    <x v="1"/>
    <x v="2"/>
    <x v="11"/>
    <x v="0"/>
    <m/>
  </r>
  <r>
    <x v="0"/>
    <n v="0"/>
    <n v="15000"/>
    <n v="0"/>
    <n v="0"/>
    <x v="6025"/>
    <x v="0"/>
    <x v="0"/>
    <x v="0"/>
    <s v="03.16.10"/>
    <x v="39"/>
    <x v="0"/>
    <x v="0"/>
    <s v="Delegações Municipais "/>
    <s v="03.16.10"/>
    <s v="Delegações Municipais "/>
    <s v="03.16.10"/>
    <x v="3"/>
    <x v="0"/>
    <x v="0"/>
    <x v="1"/>
    <x v="0"/>
    <x v="0"/>
    <x v="0"/>
    <x v="0"/>
    <x v="13"/>
    <s v="1 - Dotação Anual"/>
    <x v="4"/>
    <n v="15000"/>
    <x v="1"/>
    <n v="0"/>
    <x v="1"/>
    <n v="0"/>
    <x v="667"/>
    <m/>
    <x v="0"/>
    <x v="11"/>
    <m/>
    <s v="Delegações Municipais "/>
    <x v="1"/>
    <m/>
    <x v="0"/>
    <x v="1"/>
    <x v="1"/>
    <x v="1"/>
    <x v="0"/>
    <x v="0"/>
    <x v="0"/>
    <x v="0"/>
    <x v="0"/>
    <x v="0"/>
    <x v="0"/>
    <s v="Delegações Municipais "/>
    <x v="0"/>
    <x v="0"/>
    <x v="0"/>
    <x v="0"/>
    <x v="3"/>
    <x v="0"/>
    <x v="1"/>
    <x v="2"/>
    <x v="1"/>
    <x v="2"/>
    <x v="11"/>
    <x v="0"/>
    <m/>
  </r>
  <r>
    <x v="0"/>
    <n v="0"/>
    <n v="10000"/>
    <n v="0"/>
    <n v="0"/>
    <x v="6025"/>
    <x v="0"/>
    <x v="0"/>
    <x v="0"/>
    <s v="03.16.10"/>
    <x v="39"/>
    <x v="0"/>
    <x v="0"/>
    <s v="Delegações Municipais "/>
    <s v="03.16.10"/>
    <s v="Delegações Municipais "/>
    <s v="03.16.10"/>
    <x v="118"/>
    <x v="0"/>
    <x v="0"/>
    <x v="1"/>
    <x v="0"/>
    <x v="0"/>
    <x v="0"/>
    <x v="0"/>
    <x v="13"/>
    <s v="1 - Dotação Anual"/>
    <x v="4"/>
    <n v="10000"/>
    <x v="1"/>
    <n v="0"/>
    <x v="1"/>
    <n v="0"/>
    <x v="667"/>
    <m/>
    <x v="0"/>
    <x v="11"/>
    <m/>
    <s v="Delegações Municipais "/>
    <x v="1"/>
    <m/>
    <x v="0"/>
    <x v="1"/>
    <x v="1"/>
    <x v="1"/>
    <x v="0"/>
    <x v="0"/>
    <x v="0"/>
    <x v="0"/>
    <x v="0"/>
    <x v="0"/>
    <x v="0"/>
    <s v="Delegações Municipais "/>
    <x v="0"/>
    <x v="0"/>
    <x v="0"/>
    <x v="0"/>
    <x v="3"/>
    <x v="0"/>
    <x v="1"/>
    <x v="2"/>
    <x v="1"/>
    <x v="2"/>
    <x v="11"/>
    <x v="0"/>
    <m/>
  </r>
  <r>
    <x v="0"/>
    <n v="0"/>
    <n v="250000"/>
    <n v="0"/>
    <n v="0"/>
    <x v="6025"/>
    <x v="0"/>
    <x v="0"/>
    <x v="0"/>
    <s v="03.16.10"/>
    <x v="39"/>
    <x v="0"/>
    <x v="0"/>
    <s v="Delegações Municipais "/>
    <s v="03.16.10"/>
    <s v="Delegações Municipais "/>
    <s v="03.16.10"/>
    <x v="33"/>
    <x v="0"/>
    <x v="0"/>
    <x v="0"/>
    <x v="0"/>
    <x v="0"/>
    <x v="0"/>
    <x v="0"/>
    <x v="13"/>
    <s v="1 - Dotação Anual"/>
    <x v="4"/>
    <n v="250000"/>
    <x v="1"/>
    <n v="0"/>
    <x v="1"/>
    <n v="0"/>
    <x v="667"/>
    <m/>
    <x v="0"/>
    <x v="11"/>
    <m/>
    <s v="Delegações Municipais "/>
    <x v="1"/>
    <m/>
    <x v="0"/>
    <x v="1"/>
    <x v="1"/>
    <x v="1"/>
    <x v="0"/>
    <x v="0"/>
    <x v="0"/>
    <x v="0"/>
    <x v="0"/>
    <x v="0"/>
    <x v="0"/>
    <s v="Delegações Municipais "/>
    <x v="0"/>
    <x v="0"/>
    <x v="0"/>
    <x v="0"/>
    <x v="3"/>
    <x v="0"/>
    <x v="1"/>
    <x v="2"/>
    <x v="1"/>
    <x v="2"/>
    <x v="11"/>
    <x v="0"/>
    <m/>
  </r>
  <r>
    <x v="0"/>
    <n v="0"/>
    <n v="15000"/>
    <n v="0"/>
    <n v="0"/>
    <x v="6025"/>
    <x v="0"/>
    <x v="0"/>
    <x v="0"/>
    <s v="03.16.10"/>
    <x v="39"/>
    <x v="0"/>
    <x v="0"/>
    <s v="Delegações Municipais "/>
    <s v="03.16.10"/>
    <s v="Delegações Municipais "/>
    <s v="03.16.10"/>
    <x v="29"/>
    <x v="0"/>
    <x v="0"/>
    <x v="0"/>
    <x v="0"/>
    <x v="0"/>
    <x v="0"/>
    <x v="0"/>
    <x v="13"/>
    <s v="1 - Dotação Anual"/>
    <x v="4"/>
    <n v="15000"/>
    <x v="1"/>
    <n v="0"/>
    <x v="1"/>
    <n v="0"/>
    <x v="667"/>
    <m/>
    <x v="0"/>
    <x v="11"/>
    <m/>
    <s v="Delegações Municipais "/>
    <x v="1"/>
    <m/>
    <x v="0"/>
    <x v="1"/>
    <x v="1"/>
    <x v="1"/>
    <x v="0"/>
    <x v="0"/>
    <x v="0"/>
    <x v="0"/>
    <x v="0"/>
    <x v="0"/>
    <x v="0"/>
    <s v="Delegações Municipais "/>
    <x v="0"/>
    <x v="0"/>
    <x v="0"/>
    <x v="0"/>
    <x v="3"/>
    <x v="0"/>
    <x v="1"/>
    <x v="2"/>
    <x v="1"/>
    <x v="2"/>
    <x v="11"/>
    <x v="0"/>
    <m/>
  </r>
  <r>
    <x v="0"/>
    <n v="0"/>
    <n v="10000"/>
    <n v="0"/>
    <n v="0"/>
    <x v="6025"/>
    <x v="0"/>
    <x v="0"/>
    <x v="0"/>
    <s v="03.16.10"/>
    <x v="39"/>
    <x v="0"/>
    <x v="0"/>
    <s v="Delegações Municipais "/>
    <s v="03.16.10"/>
    <s v="Delegações Municipais "/>
    <s v="03.16.10"/>
    <x v="60"/>
    <x v="0"/>
    <x v="0"/>
    <x v="0"/>
    <x v="0"/>
    <x v="0"/>
    <x v="0"/>
    <x v="0"/>
    <x v="13"/>
    <s v="1 - Dotação Anual"/>
    <x v="4"/>
    <n v="10000"/>
    <x v="1"/>
    <n v="0"/>
    <x v="1"/>
    <n v="0"/>
    <x v="667"/>
    <m/>
    <x v="0"/>
    <x v="11"/>
    <m/>
    <s v="Delegações Municipais "/>
    <x v="1"/>
    <m/>
    <x v="0"/>
    <x v="1"/>
    <x v="1"/>
    <x v="1"/>
    <x v="0"/>
    <x v="0"/>
    <x v="0"/>
    <x v="0"/>
    <x v="0"/>
    <x v="0"/>
    <x v="0"/>
    <s v="Delegações Municipais "/>
    <x v="0"/>
    <x v="0"/>
    <x v="0"/>
    <x v="0"/>
    <x v="3"/>
    <x v="0"/>
    <x v="1"/>
    <x v="2"/>
    <x v="1"/>
    <x v="2"/>
    <x v="11"/>
    <x v="0"/>
    <m/>
  </r>
  <r>
    <x v="0"/>
    <n v="0"/>
    <n v="2426256"/>
    <n v="0"/>
    <n v="0"/>
    <x v="6025"/>
    <x v="0"/>
    <x v="0"/>
    <x v="0"/>
    <s v="03.16.10"/>
    <x v="39"/>
    <x v="0"/>
    <x v="0"/>
    <s v="Delegações Municipais "/>
    <s v="03.16.10"/>
    <s v="Delegações Municipais "/>
    <s v="03.16.10"/>
    <x v="30"/>
    <x v="0"/>
    <x v="0"/>
    <x v="0"/>
    <x v="1"/>
    <x v="0"/>
    <x v="0"/>
    <x v="0"/>
    <x v="13"/>
    <s v="1 - Dotação Anual"/>
    <x v="4"/>
    <n v="2426256"/>
    <x v="1"/>
    <n v="0"/>
    <x v="1"/>
    <n v="725000"/>
    <x v="667"/>
    <m/>
    <x v="0"/>
    <x v="11"/>
    <m/>
    <s v="Delegações Municipais "/>
    <x v="1"/>
    <m/>
    <x v="0"/>
    <x v="1"/>
    <x v="1"/>
    <x v="1"/>
    <x v="0"/>
    <x v="0"/>
    <x v="0"/>
    <x v="0"/>
    <x v="0"/>
    <x v="0"/>
    <x v="0"/>
    <s v="Delegações Municipais "/>
    <x v="0"/>
    <x v="0"/>
    <x v="0"/>
    <x v="0"/>
    <x v="3"/>
    <x v="0"/>
    <x v="1"/>
    <x v="2"/>
    <x v="1"/>
    <x v="2"/>
    <x v="11"/>
    <x v="0"/>
    <m/>
  </r>
  <r>
    <x v="0"/>
    <n v="0"/>
    <n v="6000000"/>
    <n v="0"/>
    <n v="0"/>
    <x v="6025"/>
    <x v="0"/>
    <x v="0"/>
    <x v="0"/>
    <s v="01.25.01.10"/>
    <x v="33"/>
    <x v="3"/>
    <x v="3"/>
    <s v="Educação"/>
    <s v="01.25.01"/>
    <s v="Transporte escolar"/>
    <s v="01.25.01.10"/>
    <x v="4"/>
    <x v="0"/>
    <x v="2"/>
    <x v="2"/>
    <x v="0"/>
    <x v="1"/>
    <x v="0"/>
    <x v="0"/>
    <x v="13"/>
    <s v="1 - Dotação Anual"/>
    <x v="4"/>
    <n v="6000000"/>
    <x v="1"/>
    <n v="400000"/>
    <x v="1"/>
    <n v="2920000"/>
    <x v="667"/>
    <m/>
    <x v="0"/>
    <x v="11"/>
    <m/>
    <s v="Transporte escolar"/>
    <x v="1"/>
    <m/>
    <x v="0"/>
    <x v="1"/>
    <x v="1"/>
    <x v="1"/>
    <x v="0"/>
    <x v="0"/>
    <x v="0"/>
    <x v="0"/>
    <x v="0"/>
    <x v="0"/>
    <x v="0"/>
    <s v="Transporte escolar"/>
    <x v="0"/>
    <x v="0"/>
    <x v="0"/>
    <x v="0"/>
    <x v="3"/>
    <x v="0"/>
    <x v="1"/>
    <x v="2"/>
    <x v="1"/>
    <x v="2"/>
    <x v="11"/>
    <x v="0"/>
    <m/>
  </r>
  <r>
    <x v="0"/>
    <n v="0"/>
    <n v="1010000"/>
    <n v="0"/>
    <n v="0"/>
    <x v="6025"/>
    <x v="0"/>
    <x v="0"/>
    <x v="0"/>
    <s v="01.25.01.09"/>
    <x v="62"/>
    <x v="3"/>
    <x v="3"/>
    <s v="Educação"/>
    <s v="01.25.01"/>
    <s v="Apoio pre escolar"/>
    <s v="01.25.01.09"/>
    <x v="4"/>
    <x v="0"/>
    <x v="2"/>
    <x v="2"/>
    <x v="0"/>
    <x v="1"/>
    <x v="0"/>
    <x v="0"/>
    <x v="13"/>
    <s v="1 - Dotação Anual"/>
    <x v="4"/>
    <n v="1010000"/>
    <x v="1"/>
    <n v="0"/>
    <x v="1"/>
    <n v="900000"/>
    <x v="667"/>
    <m/>
    <x v="0"/>
    <x v="11"/>
    <m/>
    <s v="Apoio pre escolar"/>
    <x v="1"/>
    <m/>
    <x v="0"/>
    <x v="1"/>
    <x v="1"/>
    <x v="1"/>
    <x v="0"/>
    <x v="0"/>
    <x v="0"/>
    <x v="0"/>
    <x v="0"/>
    <x v="0"/>
    <x v="0"/>
    <s v="Apoio pre escolar"/>
    <x v="0"/>
    <x v="0"/>
    <x v="0"/>
    <x v="0"/>
    <x v="3"/>
    <x v="0"/>
    <x v="1"/>
    <x v="2"/>
    <x v="1"/>
    <x v="2"/>
    <x v="11"/>
    <x v="0"/>
    <m/>
  </r>
  <r>
    <x v="1"/>
    <n v="0"/>
    <n v="4400000"/>
    <n v="0"/>
    <n v="0"/>
    <x v="6025"/>
    <x v="0"/>
    <x v="0"/>
    <x v="0"/>
    <s v="01.27.02.12"/>
    <x v="69"/>
    <x v="1"/>
    <x v="1"/>
    <s v="Saneamento básico"/>
    <s v="01.27.02"/>
    <s v="Rede de Esgotos"/>
    <s v="01.27.02.12"/>
    <x v="1"/>
    <x v="0"/>
    <x v="0"/>
    <x v="0"/>
    <x v="0"/>
    <x v="1"/>
    <x v="1"/>
    <x v="0"/>
    <x v="13"/>
    <s v="1 - Dotação Anual"/>
    <x v="4"/>
    <n v="4400000"/>
    <x v="1"/>
    <n v="0"/>
    <x v="1"/>
    <n v="4318235"/>
    <x v="667"/>
    <m/>
    <x v="0"/>
    <x v="11"/>
    <m/>
    <s v="Rede de Esgotos"/>
    <x v="1"/>
    <s v="RE"/>
    <x v="0"/>
    <x v="1"/>
    <x v="1"/>
    <x v="1"/>
    <x v="0"/>
    <x v="0"/>
    <x v="0"/>
    <x v="0"/>
    <x v="0"/>
    <x v="0"/>
    <x v="0"/>
    <s v="Rede de Esgotos"/>
    <x v="0"/>
    <x v="0"/>
    <x v="0"/>
    <x v="0"/>
    <x v="3"/>
    <x v="0"/>
    <x v="1"/>
    <x v="2"/>
    <x v="1"/>
    <x v="2"/>
    <x v="11"/>
    <x v="0"/>
    <m/>
  </r>
  <r>
    <x v="2"/>
    <n v="0"/>
    <n v="9999999"/>
    <n v="0"/>
    <n v="0"/>
    <x v="6025"/>
    <x v="0"/>
    <x v="0"/>
    <x v="0"/>
    <s v="80.02.10.24"/>
    <x v="47"/>
    <x v="2"/>
    <x v="2"/>
    <s v="Outros"/>
    <s v="80.02.10"/>
    <s v="Retenções SIACSA"/>
    <s v="80.02.10.24"/>
    <x v="62"/>
    <x v="0"/>
    <x v="5"/>
    <x v="13"/>
    <x v="1"/>
    <x v="2"/>
    <x v="0"/>
    <x v="0"/>
    <x v="13"/>
    <s v="1 - Dotação Anual"/>
    <x v="4"/>
    <n v="9999999"/>
    <x v="1"/>
    <n v="0"/>
    <x v="1"/>
    <n v="0"/>
    <x v="667"/>
    <m/>
    <x v="0"/>
    <x v="11"/>
    <m/>
    <s v="Retenções SIACSA"/>
    <x v="1"/>
    <s v="SIACSA"/>
    <x v="0"/>
    <x v="1"/>
    <x v="1"/>
    <x v="1"/>
    <x v="0"/>
    <x v="0"/>
    <x v="0"/>
    <x v="0"/>
    <x v="0"/>
    <x v="0"/>
    <x v="0"/>
    <s v="Retenções SIACSA"/>
    <x v="0"/>
    <x v="0"/>
    <x v="0"/>
    <x v="0"/>
    <x v="3"/>
    <x v="0"/>
    <x v="1"/>
    <x v="2"/>
    <x v="1"/>
    <x v="2"/>
    <x v="11"/>
    <x v="0"/>
    <m/>
  </r>
  <r>
    <x v="0"/>
    <n v="0"/>
    <n v="9999999"/>
    <n v="0"/>
    <n v="0"/>
    <x v="6025"/>
    <x v="0"/>
    <x v="1"/>
    <x v="0"/>
    <s v="80.02.10.24"/>
    <x v="47"/>
    <x v="2"/>
    <x v="2"/>
    <s v="Outros"/>
    <s v="80.02.10"/>
    <s v="Retenções SIACSA"/>
    <s v="80.02.10.24"/>
    <x v="67"/>
    <x v="0"/>
    <x v="1"/>
    <x v="0"/>
    <x v="1"/>
    <x v="2"/>
    <x v="2"/>
    <x v="0"/>
    <x v="13"/>
    <s v="1 - Dotação Anual"/>
    <x v="4"/>
    <n v="9999999"/>
    <x v="1"/>
    <n v="0"/>
    <x v="1"/>
    <n v="0"/>
    <x v="667"/>
    <m/>
    <x v="0"/>
    <x v="11"/>
    <m/>
    <s v="Retenções SIACSA"/>
    <x v="1"/>
    <s v="SIACSA"/>
    <x v="0"/>
    <x v="1"/>
    <x v="1"/>
    <x v="1"/>
    <x v="0"/>
    <x v="0"/>
    <x v="0"/>
    <x v="0"/>
    <x v="0"/>
    <x v="0"/>
    <x v="0"/>
    <s v="Retenções SIACSA"/>
    <x v="0"/>
    <x v="0"/>
    <x v="0"/>
    <x v="0"/>
    <x v="3"/>
    <x v="0"/>
    <x v="1"/>
    <x v="2"/>
    <x v="1"/>
    <x v="2"/>
    <x v="11"/>
    <x v="0"/>
    <m/>
  </r>
  <r>
    <x v="0"/>
    <n v="0"/>
    <n v="150000"/>
    <n v="0"/>
    <n v="0"/>
    <x v="6025"/>
    <x v="0"/>
    <x v="0"/>
    <x v="0"/>
    <s v="03.16.30"/>
    <x v="37"/>
    <x v="0"/>
    <x v="0"/>
    <s v="Gabinete de Relações Externas"/>
    <s v="03.16.30"/>
    <s v="Gabinete de Relações Externas"/>
    <s v="03.16.30"/>
    <x v="3"/>
    <x v="0"/>
    <x v="0"/>
    <x v="1"/>
    <x v="0"/>
    <x v="0"/>
    <x v="0"/>
    <x v="0"/>
    <x v="13"/>
    <s v="1 - Dotação Anual"/>
    <x v="4"/>
    <n v="150000"/>
    <x v="1"/>
    <n v="0"/>
    <x v="1"/>
    <n v="0"/>
    <x v="667"/>
    <m/>
    <x v="0"/>
    <x v="11"/>
    <m/>
    <s v="Gabinete de Relações Externas"/>
    <x v="1"/>
    <s v="GRE"/>
    <x v="0"/>
    <x v="1"/>
    <x v="1"/>
    <x v="1"/>
    <x v="0"/>
    <x v="0"/>
    <x v="0"/>
    <x v="0"/>
    <x v="0"/>
    <x v="0"/>
    <x v="0"/>
    <s v="Gabinete de Relações Externas"/>
    <x v="0"/>
    <x v="0"/>
    <x v="0"/>
    <x v="0"/>
    <x v="3"/>
    <x v="0"/>
    <x v="1"/>
    <x v="2"/>
    <x v="1"/>
    <x v="2"/>
    <x v="11"/>
    <x v="0"/>
    <m/>
  </r>
  <r>
    <x v="0"/>
    <n v="0"/>
    <n v="50000"/>
    <n v="0"/>
    <n v="0"/>
    <x v="6025"/>
    <x v="0"/>
    <x v="0"/>
    <x v="0"/>
    <s v="03.16.30"/>
    <x v="37"/>
    <x v="0"/>
    <x v="0"/>
    <s v="Gabinete de Relações Externas"/>
    <s v="03.16.30"/>
    <s v="Gabinete de Relações Externas"/>
    <s v="03.16.30"/>
    <x v="118"/>
    <x v="0"/>
    <x v="0"/>
    <x v="1"/>
    <x v="0"/>
    <x v="0"/>
    <x v="0"/>
    <x v="0"/>
    <x v="13"/>
    <s v="1 - Dotação Anual"/>
    <x v="4"/>
    <n v="50000"/>
    <x v="1"/>
    <n v="0"/>
    <x v="1"/>
    <n v="0"/>
    <x v="667"/>
    <m/>
    <x v="0"/>
    <x v="11"/>
    <m/>
    <s v="Gabinete de Relações Externas"/>
    <x v="1"/>
    <s v="GRE"/>
    <x v="0"/>
    <x v="1"/>
    <x v="1"/>
    <x v="1"/>
    <x v="0"/>
    <x v="0"/>
    <x v="0"/>
    <x v="0"/>
    <x v="0"/>
    <x v="0"/>
    <x v="0"/>
    <s v="Gabinete de Relações Externas"/>
    <x v="0"/>
    <x v="0"/>
    <x v="0"/>
    <x v="0"/>
    <x v="3"/>
    <x v="0"/>
    <x v="1"/>
    <x v="2"/>
    <x v="1"/>
    <x v="2"/>
    <x v="11"/>
    <x v="0"/>
    <m/>
  </r>
  <r>
    <x v="0"/>
    <n v="0"/>
    <n v="1231944"/>
    <n v="0"/>
    <n v="0"/>
    <x v="6025"/>
    <x v="0"/>
    <x v="0"/>
    <x v="0"/>
    <s v="03.16.30"/>
    <x v="37"/>
    <x v="0"/>
    <x v="0"/>
    <s v="Gabinete de Relações Externas"/>
    <s v="03.16.30"/>
    <s v="Gabinete de Relações Externas"/>
    <s v="03.16.30"/>
    <x v="30"/>
    <x v="0"/>
    <x v="0"/>
    <x v="0"/>
    <x v="1"/>
    <x v="0"/>
    <x v="0"/>
    <x v="0"/>
    <x v="13"/>
    <s v="1 - Dotação Anual"/>
    <x v="4"/>
    <n v="1231944"/>
    <x v="1"/>
    <n v="0"/>
    <x v="1"/>
    <n v="0"/>
    <x v="667"/>
    <m/>
    <x v="0"/>
    <x v="11"/>
    <m/>
    <s v="Gabinete de Relações Externas"/>
    <x v="1"/>
    <s v="GRE"/>
    <x v="0"/>
    <x v="1"/>
    <x v="1"/>
    <x v="1"/>
    <x v="0"/>
    <x v="0"/>
    <x v="0"/>
    <x v="0"/>
    <x v="0"/>
    <x v="0"/>
    <x v="0"/>
    <s v="Gabinete de Relações Externas"/>
    <x v="0"/>
    <x v="0"/>
    <x v="0"/>
    <x v="0"/>
    <x v="3"/>
    <x v="0"/>
    <x v="1"/>
    <x v="2"/>
    <x v="1"/>
    <x v="2"/>
    <x v="11"/>
    <x v="0"/>
    <m/>
  </r>
  <r>
    <x v="0"/>
    <n v="0"/>
    <n v="816840"/>
    <n v="0"/>
    <n v="0"/>
    <x v="6025"/>
    <x v="0"/>
    <x v="0"/>
    <x v="0"/>
    <s v="03.16.30"/>
    <x v="37"/>
    <x v="0"/>
    <x v="0"/>
    <s v="Gabinete de Relações Externas"/>
    <s v="03.16.30"/>
    <s v="Gabinete de Relações Externas"/>
    <s v="03.16.30"/>
    <x v="48"/>
    <x v="0"/>
    <x v="0"/>
    <x v="0"/>
    <x v="1"/>
    <x v="0"/>
    <x v="0"/>
    <x v="0"/>
    <x v="13"/>
    <s v="1 - Dotação Anual"/>
    <x v="4"/>
    <n v="816840"/>
    <x v="1"/>
    <n v="0"/>
    <x v="1"/>
    <n v="0"/>
    <x v="667"/>
    <m/>
    <x v="0"/>
    <x v="11"/>
    <m/>
    <s v="Gabinete de Relações Externas"/>
    <x v="1"/>
    <s v="GRE"/>
    <x v="0"/>
    <x v="1"/>
    <x v="1"/>
    <x v="1"/>
    <x v="0"/>
    <x v="0"/>
    <x v="0"/>
    <x v="0"/>
    <x v="0"/>
    <x v="0"/>
    <x v="0"/>
    <s v="Gabinete de Relações Externas"/>
    <x v="0"/>
    <x v="0"/>
    <x v="0"/>
    <x v="0"/>
    <x v="3"/>
    <x v="0"/>
    <x v="1"/>
    <x v="2"/>
    <x v="1"/>
    <x v="2"/>
    <x v="11"/>
    <x v="0"/>
    <m/>
  </r>
  <r>
    <x v="0"/>
    <n v="0"/>
    <n v="240000"/>
    <n v="0"/>
    <n v="0"/>
    <x v="6025"/>
    <x v="0"/>
    <x v="0"/>
    <x v="0"/>
    <s v="03.16.30"/>
    <x v="37"/>
    <x v="0"/>
    <x v="0"/>
    <s v="Gabinete de Relações Externas"/>
    <s v="03.16.30"/>
    <s v="Gabinete de Relações Externas"/>
    <s v="03.16.30"/>
    <x v="28"/>
    <x v="0"/>
    <x v="0"/>
    <x v="0"/>
    <x v="0"/>
    <x v="0"/>
    <x v="0"/>
    <x v="0"/>
    <x v="13"/>
    <s v="1 - Dotação Anual"/>
    <x v="4"/>
    <n v="240000"/>
    <x v="1"/>
    <n v="0"/>
    <x v="1"/>
    <n v="0"/>
    <x v="667"/>
    <m/>
    <x v="0"/>
    <x v="11"/>
    <m/>
    <s v="Gabinete de Relações Externas"/>
    <x v="1"/>
    <s v="GRE"/>
    <x v="0"/>
    <x v="1"/>
    <x v="1"/>
    <x v="1"/>
    <x v="0"/>
    <x v="0"/>
    <x v="0"/>
    <x v="0"/>
    <x v="0"/>
    <x v="0"/>
    <x v="0"/>
    <s v="Gabinete de Relações Externas"/>
    <x v="0"/>
    <x v="0"/>
    <x v="0"/>
    <x v="0"/>
    <x v="3"/>
    <x v="0"/>
    <x v="1"/>
    <x v="2"/>
    <x v="1"/>
    <x v="2"/>
    <x v="11"/>
    <x v="0"/>
    <m/>
  </r>
  <r>
    <x v="0"/>
    <n v="0"/>
    <n v="0"/>
    <n v="0"/>
    <n v="0"/>
    <x v="6025"/>
    <x v="0"/>
    <x v="0"/>
    <x v="0"/>
    <s v="03.16.32"/>
    <x v="29"/>
    <x v="0"/>
    <x v="0"/>
    <s v="Gabinete de Comunicação e Imagem"/>
    <s v="03.16.32"/>
    <s v="Gabinete de Comunicação e Imagem"/>
    <s v="03.16.32"/>
    <x v="60"/>
    <x v="0"/>
    <x v="0"/>
    <x v="0"/>
    <x v="0"/>
    <x v="0"/>
    <x v="0"/>
    <x v="0"/>
    <x v="13"/>
    <s v="1 - Dotação Anual"/>
    <x v="4"/>
    <n v="0"/>
    <x v="1"/>
    <n v="55000"/>
    <x v="1"/>
    <n v="0"/>
    <x v="667"/>
    <m/>
    <x v="0"/>
    <x v="11"/>
    <m/>
    <s v="Gabinete de Comunicação e Imagem"/>
    <x v="1"/>
    <s v="GCI"/>
    <x v="0"/>
    <x v="1"/>
    <x v="1"/>
    <x v="1"/>
    <x v="0"/>
    <x v="0"/>
    <x v="0"/>
    <x v="0"/>
    <x v="0"/>
    <x v="0"/>
    <x v="0"/>
    <s v="Gabinete de Comunicação e Imagem"/>
    <x v="0"/>
    <x v="0"/>
    <x v="0"/>
    <x v="0"/>
    <x v="3"/>
    <x v="0"/>
    <x v="1"/>
    <x v="2"/>
    <x v="1"/>
    <x v="2"/>
    <x v="11"/>
    <x v="0"/>
    <m/>
  </r>
  <r>
    <x v="0"/>
    <n v="0"/>
    <n v="2450520"/>
    <n v="0"/>
    <n v="0"/>
    <x v="6025"/>
    <x v="0"/>
    <x v="0"/>
    <x v="0"/>
    <s v="03.16.32"/>
    <x v="29"/>
    <x v="0"/>
    <x v="0"/>
    <s v="Gabinete de Comunicação e Imagem"/>
    <s v="03.16.32"/>
    <s v="Gabinete de Comunicação e Imagem"/>
    <s v="03.16.32"/>
    <x v="30"/>
    <x v="0"/>
    <x v="0"/>
    <x v="0"/>
    <x v="1"/>
    <x v="0"/>
    <x v="0"/>
    <x v="0"/>
    <x v="13"/>
    <s v="1 - Dotação Anual"/>
    <x v="4"/>
    <n v="2450520"/>
    <x v="1"/>
    <n v="0"/>
    <x v="1"/>
    <n v="370000"/>
    <x v="667"/>
    <m/>
    <x v="0"/>
    <x v="11"/>
    <m/>
    <s v="Gabinete de Comunicação e Imagem"/>
    <x v="1"/>
    <s v="GCI"/>
    <x v="0"/>
    <x v="1"/>
    <x v="1"/>
    <x v="1"/>
    <x v="0"/>
    <x v="0"/>
    <x v="0"/>
    <x v="0"/>
    <x v="0"/>
    <x v="0"/>
    <x v="0"/>
    <s v="Gabinete de Comunicação e Imagem"/>
    <x v="0"/>
    <x v="0"/>
    <x v="0"/>
    <x v="0"/>
    <x v="3"/>
    <x v="0"/>
    <x v="1"/>
    <x v="2"/>
    <x v="1"/>
    <x v="2"/>
    <x v="11"/>
    <x v="0"/>
    <m/>
  </r>
  <r>
    <x v="0"/>
    <n v="0"/>
    <n v="1200000"/>
    <n v="0"/>
    <n v="0"/>
    <x v="6025"/>
    <x v="0"/>
    <x v="0"/>
    <x v="0"/>
    <s v="03.16.32"/>
    <x v="29"/>
    <x v="0"/>
    <x v="0"/>
    <s v="Gabinete de Comunicação e Imagem"/>
    <s v="03.16.32"/>
    <s v="Gabinete de Comunicação e Imagem"/>
    <s v="03.16.32"/>
    <x v="28"/>
    <x v="0"/>
    <x v="0"/>
    <x v="0"/>
    <x v="0"/>
    <x v="0"/>
    <x v="0"/>
    <x v="0"/>
    <x v="13"/>
    <s v="1 - Dotação Anual"/>
    <x v="4"/>
    <n v="1200000"/>
    <x v="1"/>
    <n v="0"/>
    <x v="1"/>
    <n v="20000"/>
    <x v="667"/>
    <m/>
    <x v="0"/>
    <x v="11"/>
    <m/>
    <s v="Gabinete de Comunicação e Imagem"/>
    <x v="1"/>
    <s v="GCI"/>
    <x v="0"/>
    <x v="1"/>
    <x v="1"/>
    <x v="1"/>
    <x v="0"/>
    <x v="0"/>
    <x v="0"/>
    <x v="0"/>
    <x v="0"/>
    <x v="0"/>
    <x v="0"/>
    <s v="Gabinete de Comunicação e Imagem"/>
    <x v="0"/>
    <x v="0"/>
    <x v="0"/>
    <x v="0"/>
    <x v="3"/>
    <x v="0"/>
    <x v="1"/>
    <x v="2"/>
    <x v="1"/>
    <x v="2"/>
    <x v="11"/>
    <x v="0"/>
    <m/>
  </r>
  <r>
    <x v="0"/>
    <n v="0"/>
    <n v="800000"/>
    <n v="0"/>
    <n v="0"/>
    <x v="6025"/>
    <x v="0"/>
    <x v="0"/>
    <x v="0"/>
    <s v="01.28.03.06"/>
    <x v="9"/>
    <x v="4"/>
    <x v="5"/>
    <s v="Proteção Social"/>
    <s v="01.28.03"/>
    <s v="Apoio a Crianças Vulneráveis "/>
    <s v="01.28.03.06"/>
    <x v="4"/>
    <x v="0"/>
    <x v="2"/>
    <x v="2"/>
    <x v="0"/>
    <x v="1"/>
    <x v="0"/>
    <x v="0"/>
    <x v="13"/>
    <s v="1 - Dotação Anual"/>
    <x v="4"/>
    <n v="800000"/>
    <x v="1"/>
    <n v="150000"/>
    <x v="1"/>
    <n v="0"/>
    <x v="667"/>
    <m/>
    <x v="0"/>
    <x v="11"/>
    <m/>
    <s v="Apoio a Crianças Vulneráveis "/>
    <x v="1"/>
    <s v="ACV"/>
    <x v="0"/>
    <x v="1"/>
    <x v="1"/>
    <x v="1"/>
    <x v="0"/>
    <x v="0"/>
    <x v="0"/>
    <x v="0"/>
    <x v="0"/>
    <x v="0"/>
    <x v="0"/>
    <s v="Apoio a Crianças Vulneráveis "/>
    <x v="0"/>
    <x v="0"/>
    <x v="0"/>
    <x v="0"/>
    <x v="3"/>
    <x v="0"/>
    <x v="1"/>
    <x v="2"/>
    <x v="1"/>
    <x v="2"/>
    <x v="11"/>
    <x v="0"/>
    <m/>
  </r>
  <r>
    <x v="1"/>
    <n v="0"/>
    <n v="2300000"/>
    <n v="0"/>
    <n v="0"/>
    <x v="6025"/>
    <x v="0"/>
    <x v="0"/>
    <x v="0"/>
    <s v="01.27.01.09"/>
    <x v="57"/>
    <x v="1"/>
    <x v="1"/>
    <s v="Ordenamento território"/>
    <s v="01.27.01"/>
    <s v="Toponímia e Enumeração Policial"/>
    <s v="01.27.01.09"/>
    <x v="46"/>
    <x v="0"/>
    <x v="0"/>
    <x v="0"/>
    <x v="0"/>
    <x v="1"/>
    <x v="1"/>
    <x v="0"/>
    <x v="13"/>
    <s v="1 - Dotação Anual"/>
    <x v="4"/>
    <n v="2300000"/>
    <x v="1"/>
    <n v="0"/>
    <x v="1"/>
    <n v="500000"/>
    <x v="667"/>
    <m/>
    <x v="0"/>
    <x v="11"/>
    <m/>
    <s v="Toponímia e Enumeração Policial"/>
    <x v="1"/>
    <s v="TRP"/>
    <x v="0"/>
    <x v="1"/>
    <x v="1"/>
    <x v="1"/>
    <x v="0"/>
    <x v="0"/>
    <x v="0"/>
    <x v="0"/>
    <x v="0"/>
    <x v="0"/>
    <x v="0"/>
    <s v="Toponímia e Enumeração Policial"/>
    <x v="0"/>
    <x v="0"/>
    <x v="0"/>
    <x v="0"/>
    <x v="3"/>
    <x v="0"/>
    <x v="1"/>
    <x v="2"/>
    <x v="1"/>
    <x v="2"/>
    <x v="11"/>
    <x v="0"/>
    <m/>
  </r>
  <r>
    <x v="2"/>
    <n v="0"/>
    <n v="9999999"/>
    <n v="0"/>
    <n v="0"/>
    <x v="6025"/>
    <x v="0"/>
    <x v="0"/>
    <x v="0"/>
    <s v="80.02.10.26"/>
    <x v="13"/>
    <x v="2"/>
    <x v="2"/>
    <s v="Outros"/>
    <s v="80.02.10"/>
    <s v="Retenção Sansung"/>
    <s v="80.02.10.26"/>
    <x v="27"/>
    <x v="0"/>
    <x v="5"/>
    <x v="8"/>
    <x v="1"/>
    <x v="2"/>
    <x v="0"/>
    <x v="0"/>
    <x v="13"/>
    <s v="1 - Dotação Anual"/>
    <x v="4"/>
    <n v="9999999"/>
    <x v="1"/>
    <n v="0"/>
    <x v="1"/>
    <n v="0"/>
    <x v="667"/>
    <m/>
    <x v="0"/>
    <x v="11"/>
    <m/>
    <s v="Retenção Sansung"/>
    <x v="1"/>
    <s v="RS"/>
    <x v="0"/>
    <x v="1"/>
    <x v="1"/>
    <x v="1"/>
    <x v="0"/>
    <x v="0"/>
    <x v="0"/>
    <x v="0"/>
    <x v="0"/>
    <x v="0"/>
    <x v="0"/>
    <s v="Retenção Sansung"/>
    <x v="0"/>
    <x v="0"/>
    <x v="0"/>
    <x v="0"/>
    <x v="3"/>
    <x v="0"/>
    <x v="1"/>
    <x v="2"/>
    <x v="1"/>
    <x v="2"/>
    <x v="11"/>
    <x v="0"/>
    <m/>
  </r>
  <r>
    <x v="0"/>
    <n v="0"/>
    <n v="9999999"/>
    <n v="0"/>
    <n v="0"/>
    <x v="6025"/>
    <x v="0"/>
    <x v="1"/>
    <x v="0"/>
    <s v="80.02.10.26"/>
    <x v="13"/>
    <x v="2"/>
    <x v="2"/>
    <s v="Outros"/>
    <s v="80.02.10"/>
    <s v="Retenção Sansung"/>
    <s v="80.02.10.26"/>
    <x v="34"/>
    <x v="0"/>
    <x v="1"/>
    <x v="9"/>
    <x v="1"/>
    <x v="2"/>
    <x v="2"/>
    <x v="0"/>
    <x v="13"/>
    <s v="1 - Dotação Anual"/>
    <x v="4"/>
    <n v="9999999"/>
    <x v="1"/>
    <n v="0"/>
    <x v="1"/>
    <n v="0"/>
    <x v="667"/>
    <m/>
    <x v="0"/>
    <x v="11"/>
    <m/>
    <s v="Retenção Sansung"/>
    <x v="1"/>
    <s v="RS"/>
    <x v="0"/>
    <x v="1"/>
    <x v="1"/>
    <x v="1"/>
    <x v="0"/>
    <x v="0"/>
    <x v="0"/>
    <x v="0"/>
    <x v="0"/>
    <x v="0"/>
    <x v="0"/>
    <s v="Retenção Sansung"/>
    <x v="0"/>
    <x v="0"/>
    <x v="0"/>
    <x v="0"/>
    <x v="3"/>
    <x v="0"/>
    <x v="1"/>
    <x v="2"/>
    <x v="1"/>
    <x v="2"/>
    <x v="11"/>
    <x v="0"/>
    <m/>
  </r>
  <r>
    <x v="2"/>
    <n v="0"/>
    <n v="9999999"/>
    <n v="0"/>
    <n v="0"/>
    <x v="6025"/>
    <x v="0"/>
    <x v="0"/>
    <x v="0"/>
    <s v="80.02.10.28"/>
    <x v="60"/>
    <x v="2"/>
    <x v="2"/>
    <s v="Outros"/>
    <s v="80.02.10"/>
    <s v="Desconto Vencimento"/>
    <s v="80.02.10.28"/>
    <x v="27"/>
    <x v="0"/>
    <x v="5"/>
    <x v="8"/>
    <x v="1"/>
    <x v="2"/>
    <x v="0"/>
    <x v="0"/>
    <x v="13"/>
    <s v="1 - Dotação Anual"/>
    <x v="4"/>
    <n v="9999999"/>
    <x v="1"/>
    <n v="0"/>
    <x v="1"/>
    <n v="0"/>
    <x v="667"/>
    <m/>
    <x v="0"/>
    <x v="11"/>
    <m/>
    <s v="Desconto Vencimento"/>
    <x v="1"/>
    <s v="DV"/>
    <x v="0"/>
    <x v="1"/>
    <x v="1"/>
    <x v="1"/>
    <x v="0"/>
    <x v="0"/>
    <x v="0"/>
    <x v="0"/>
    <x v="0"/>
    <x v="0"/>
    <x v="0"/>
    <s v="Desconto Vencimento"/>
    <x v="0"/>
    <x v="0"/>
    <x v="0"/>
    <x v="0"/>
    <x v="3"/>
    <x v="0"/>
    <x v="1"/>
    <x v="2"/>
    <x v="1"/>
    <x v="2"/>
    <x v="11"/>
    <x v="0"/>
    <m/>
  </r>
  <r>
    <x v="0"/>
    <n v="0"/>
    <n v="9999999"/>
    <n v="0"/>
    <n v="0"/>
    <x v="6025"/>
    <x v="0"/>
    <x v="1"/>
    <x v="0"/>
    <s v="80.02.10.28"/>
    <x v="60"/>
    <x v="2"/>
    <x v="2"/>
    <s v="Outros"/>
    <s v="80.02.10"/>
    <s v="Desconto Vencimento"/>
    <s v="80.02.10.28"/>
    <x v="34"/>
    <x v="0"/>
    <x v="1"/>
    <x v="9"/>
    <x v="1"/>
    <x v="2"/>
    <x v="2"/>
    <x v="0"/>
    <x v="13"/>
    <s v="1 - Dotação Anual"/>
    <x v="4"/>
    <n v="9999999"/>
    <x v="1"/>
    <n v="0"/>
    <x v="1"/>
    <n v="0"/>
    <x v="667"/>
    <m/>
    <x v="0"/>
    <x v="11"/>
    <m/>
    <s v="Desconto Vencimento"/>
    <x v="1"/>
    <s v="DV"/>
    <x v="0"/>
    <x v="1"/>
    <x v="1"/>
    <x v="1"/>
    <x v="0"/>
    <x v="0"/>
    <x v="0"/>
    <x v="0"/>
    <x v="0"/>
    <x v="0"/>
    <x v="0"/>
    <s v="Desconto Vencimento"/>
    <x v="0"/>
    <x v="0"/>
    <x v="0"/>
    <x v="0"/>
    <x v="3"/>
    <x v="0"/>
    <x v="1"/>
    <x v="2"/>
    <x v="1"/>
    <x v="2"/>
    <x v="11"/>
    <x v="0"/>
    <m/>
  </r>
  <r>
    <x v="1"/>
    <n v="0"/>
    <n v="500000"/>
    <n v="0"/>
    <n v="0"/>
    <x v="6025"/>
    <x v="0"/>
    <x v="0"/>
    <x v="0"/>
    <s v="01.24.08.10"/>
    <x v="70"/>
    <x v="6"/>
    <x v="7"/>
    <s v="Reforma do Estado e da Administração Pública"/>
    <s v="01.24.08"/>
    <s v="Projeto São Miguel On"/>
    <s v="01.24.08.10"/>
    <x v="119"/>
    <x v="0"/>
    <x v="0"/>
    <x v="0"/>
    <x v="0"/>
    <x v="1"/>
    <x v="1"/>
    <x v="0"/>
    <x v="13"/>
    <s v="1 - Dotação Anual"/>
    <x v="4"/>
    <n v="500000"/>
    <x v="1"/>
    <n v="0"/>
    <x v="1"/>
    <n v="400000"/>
    <x v="667"/>
    <m/>
    <x v="0"/>
    <x v="11"/>
    <m/>
    <s v="Projeto São Miguel On"/>
    <x v="1"/>
    <s v="PSMO"/>
    <x v="0"/>
    <x v="1"/>
    <x v="1"/>
    <x v="1"/>
    <x v="0"/>
    <x v="0"/>
    <x v="0"/>
    <x v="0"/>
    <x v="0"/>
    <x v="0"/>
    <x v="0"/>
    <s v="Projeto São Miguel On"/>
    <x v="0"/>
    <x v="0"/>
    <x v="0"/>
    <x v="0"/>
    <x v="3"/>
    <x v="0"/>
    <x v="1"/>
    <x v="2"/>
    <x v="1"/>
    <x v="2"/>
    <x v="11"/>
    <x v="0"/>
    <m/>
  </r>
  <r>
    <x v="0"/>
    <n v="0"/>
    <n v="200000"/>
    <n v="0"/>
    <n v="0"/>
    <x v="6025"/>
    <x v="0"/>
    <x v="0"/>
    <x v="0"/>
    <s v="01.25.05.09"/>
    <x v="26"/>
    <x v="3"/>
    <x v="3"/>
    <s v="Saúde"/>
    <s v="01.25.05"/>
    <s v="Apoio a Consultas de Especialidade e Medicamentos"/>
    <s v="01.25.05.09"/>
    <x v="7"/>
    <x v="0"/>
    <x v="4"/>
    <x v="4"/>
    <x v="0"/>
    <x v="1"/>
    <x v="0"/>
    <x v="0"/>
    <x v="13"/>
    <s v="1 - Dotação Anual"/>
    <x v="4"/>
    <n v="200000"/>
    <x v="1"/>
    <n v="100000"/>
    <x v="1"/>
    <n v="0"/>
    <x v="667"/>
    <m/>
    <x v="0"/>
    <x v="11"/>
    <m/>
    <s v="Apoio a Consultas de Especialidade e Medicamentos"/>
    <x v="1"/>
    <s v="ACE"/>
    <x v="0"/>
    <x v="1"/>
    <x v="1"/>
    <x v="1"/>
    <x v="0"/>
    <x v="0"/>
    <x v="0"/>
    <x v="0"/>
    <x v="0"/>
    <x v="0"/>
    <x v="0"/>
    <s v="Apoio a Consultas de Especialidade e Medicamentos"/>
    <x v="0"/>
    <x v="0"/>
    <x v="0"/>
    <x v="0"/>
    <x v="3"/>
    <x v="0"/>
    <x v="1"/>
    <x v="2"/>
    <x v="1"/>
    <x v="2"/>
    <x v="11"/>
    <x v="0"/>
    <m/>
  </r>
  <r>
    <x v="1"/>
    <n v="0"/>
    <n v="3000000"/>
    <n v="0"/>
    <n v="0"/>
    <x v="6025"/>
    <x v="0"/>
    <x v="0"/>
    <x v="0"/>
    <s v="01.25.02.17"/>
    <x v="30"/>
    <x v="3"/>
    <x v="3"/>
    <s v="desporto"/>
    <s v="01.25.02"/>
    <s v="Construção e Reabilitação de Placas Desportivas"/>
    <s v="01.25.02.17"/>
    <x v="1"/>
    <x v="0"/>
    <x v="0"/>
    <x v="0"/>
    <x v="0"/>
    <x v="1"/>
    <x v="1"/>
    <x v="0"/>
    <x v="13"/>
    <s v="1 - Dotação Anual"/>
    <x v="4"/>
    <n v="3000000"/>
    <x v="1"/>
    <n v="0"/>
    <x v="1"/>
    <n v="1750000"/>
    <x v="667"/>
    <m/>
    <x v="0"/>
    <x v="11"/>
    <m/>
    <s v="Construção e Reabilitação de Placas Desportivas"/>
    <x v="1"/>
    <m/>
    <x v="0"/>
    <x v="1"/>
    <x v="1"/>
    <x v="1"/>
    <x v="0"/>
    <x v="0"/>
    <x v="0"/>
    <x v="0"/>
    <x v="0"/>
    <x v="0"/>
    <x v="0"/>
    <s v="Construção e Reabilitação de Placas Desportivas"/>
    <x v="0"/>
    <x v="0"/>
    <x v="0"/>
    <x v="0"/>
    <x v="3"/>
    <x v="0"/>
    <x v="1"/>
    <x v="2"/>
    <x v="1"/>
    <x v="2"/>
    <x v="11"/>
    <x v="0"/>
    <m/>
  </r>
  <r>
    <x v="1"/>
    <n v="0"/>
    <n v="4000000"/>
    <n v="0"/>
    <n v="0"/>
    <x v="6025"/>
    <x v="0"/>
    <x v="0"/>
    <x v="0"/>
    <s v="01.27.02.15"/>
    <x v="25"/>
    <x v="1"/>
    <x v="1"/>
    <s v="Saneamento básico"/>
    <s v="01.27.02"/>
    <s v="Transferência de Residuos Aterro Santiago"/>
    <s v="01.27.02.15"/>
    <x v="46"/>
    <x v="0"/>
    <x v="0"/>
    <x v="0"/>
    <x v="0"/>
    <x v="1"/>
    <x v="1"/>
    <x v="0"/>
    <x v="13"/>
    <s v="1 - Dotação Anual"/>
    <x v="4"/>
    <n v="4000000"/>
    <x v="1"/>
    <n v="0"/>
    <x v="1"/>
    <n v="950000"/>
    <x v="667"/>
    <m/>
    <x v="0"/>
    <x v="11"/>
    <m/>
    <s v="Transferência de Residuos Aterro Santiago"/>
    <x v="1"/>
    <m/>
    <x v="0"/>
    <x v="1"/>
    <x v="1"/>
    <x v="1"/>
    <x v="0"/>
    <x v="0"/>
    <x v="0"/>
    <x v="0"/>
    <x v="0"/>
    <x v="0"/>
    <x v="0"/>
    <s v="Transferência de Residuos Aterro Santiago"/>
    <x v="0"/>
    <x v="0"/>
    <x v="0"/>
    <x v="0"/>
    <x v="3"/>
    <x v="0"/>
    <x v="1"/>
    <x v="2"/>
    <x v="1"/>
    <x v="2"/>
    <x v="11"/>
    <x v="0"/>
    <m/>
  </r>
  <r>
    <x v="0"/>
    <n v="0"/>
    <n v="3000000"/>
    <n v="0"/>
    <n v="0"/>
    <x v="6025"/>
    <x v="0"/>
    <x v="0"/>
    <x v="0"/>
    <s v="03.16.15"/>
    <x v="0"/>
    <x v="0"/>
    <x v="0"/>
    <s v="Direção Financeira"/>
    <s v="03.16.15"/>
    <s v="Direção Financeira"/>
    <s v="03.16.15"/>
    <x v="120"/>
    <x v="0"/>
    <x v="2"/>
    <x v="23"/>
    <x v="0"/>
    <x v="0"/>
    <x v="0"/>
    <x v="0"/>
    <x v="13"/>
    <s v="1 - Dotação Anual"/>
    <x v="4"/>
    <n v="3000000"/>
    <x v="1"/>
    <n v="0"/>
    <x v="1"/>
    <n v="3000000"/>
    <x v="667"/>
    <m/>
    <x v="0"/>
    <x v="11"/>
    <m/>
    <s v="Direção Financeira"/>
    <x v="1"/>
    <m/>
    <x v="0"/>
    <x v="1"/>
    <x v="1"/>
    <x v="1"/>
    <x v="0"/>
    <x v="0"/>
    <x v="0"/>
    <x v="0"/>
    <x v="0"/>
    <x v="0"/>
    <x v="0"/>
    <s v="Direção Financeira"/>
    <x v="0"/>
    <x v="0"/>
    <x v="0"/>
    <x v="0"/>
    <x v="3"/>
    <x v="0"/>
    <x v="1"/>
    <x v="2"/>
    <x v="1"/>
    <x v="2"/>
    <x v="11"/>
    <x v="0"/>
    <m/>
  </r>
  <r>
    <x v="0"/>
    <n v="0"/>
    <n v="300000"/>
    <n v="0"/>
    <n v="0"/>
    <x v="6025"/>
    <x v="0"/>
    <x v="0"/>
    <x v="0"/>
    <s v="03.16.15"/>
    <x v="0"/>
    <x v="0"/>
    <x v="0"/>
    <s v="Direção Financeira"/>
    <s v="03.16.15"/>
    <s v="Direção Financeira"/>
    <s v="03.16.15"/>
    <x v="75"/>
    <x v="0"/>
    <x v="2"/>
    <x v="16"/>
    <x v="0"/>
    <x v="0"/>
    <x v="0"/>
    <x v="0"/>
    <x v="13"/>
    <s v="1 - Dotação Anual"/>
    <x v="4"/>
    <n v="300000"/>
    <x v="1"/>
    <n v="0"/>
    <x v="1"/>
    <n v="0"/>
    <x v="667"/>
    <m/>
    <x v="0"/>
    <x v="11"/>
    <m/>
    <s v="Direção Financeira"/>
    <x v="1"/>
    <m/>
    <x v="0"/>
    <x v="1"/>
    <x v="1"/>
    <x v="1"/>
    <x v="0"/>
    <x v="0"/>
    <x v="0"/>
    <x v="0"/>
    <x v="0"/>
    <x v="0"/>
    <x v="0"/>
    <s v="Direção Financeira"/>
    <x v="0"/>
    <x v="0"/>
    <x v="0"/>
    <x v="0"/>
    <x v="3"/>
    <x v="0"/>
    <x v="1"/>
    <x v="2"/>
    <x v="1"/>
    <x v="2"/>
    <x v="11"/>
    <x v="0"/>
    <m/>
  </r>
  <r>
    <x v="0"/>
    <n v="0"/>
    <n v="700000"/>
    <n v="0"/>
    <n v="0"/>
    <x v="6025"/>
    <x v="0"/>
    <x v="0"/>
    <x v="0"/>
    <s v="03.16.15"/>
    <x v="0"/>
    <x v="0"/>
    <x v="0"/>
    <s v="Direção Financeira"/>
    <s v="03.16.15"/>
    <s v="Direção Financeira"/>
    <s v="03.16.15"/>
    <x v="50"/>
    <x v="0"/>
    <x v="2"/>
    <x v="11"/>
    <x v="0"/>
    <x v="0"/>
    <x v="0"/>
    <x v="0"/>
    <x v="13"/>
    <s v="1 - Dotação Anual"/>
    <x v="4"/>
    <n v="700000"/>
    <x v="1"/>
    <n v="0"/>
    <x v="1"/>
    <n v="0"/>
    <x v="667"/>
    <m/>
    <x v="0"/>
    <x v="11"/>
    <m/>
    <s v="Direção Financeira"/>
    <x v="1"/>
    <m/>
    <x v="0"/>
    <x v="1"/>
    <x v="1"/>
    <x v="1"/>
    <x v="0"/>
    <x v="0"/>
    <x v="0"/>
    <x v="0"/>
    <x v="0"/>
    <x v="0"/>
    <x v="0"/>
    <s v="Direção Financeira"/>
    <x v="0"/>
    <x v="0"/>
    <x v="0"/>
    <x v="0"/>
    <x v="3"/>
    <x v="0"/>
    <x v="1"/>
    <x v="2"/>
    <x v="1"/>
    <x v="2"/>
    <x v="11"/>
    <x v="0"/>
    <m/>
  </r>
  <r>
    <x v="0"/>
    <n v="0"/>
    <n v="500000"/>
    <n v="0"/>
    <n v="0"/>
    <x v="6025"/>
    <x v="0"/>
    <x v="0"/>
    <x v="0"/>
    <s v="03.16.15"/>
    <x v="0"/>
    <x v="0"/>
    <x v="0"/>
    <s v="Direção Financeira"/>
    <s v="03.16.15"/>
    <s v="Direção Financeira"/>
    <s v="03.16.15"/>
    <x v="84"/>
    <x v="0"/>
    <x v="7"/>
    <x v="19"/>
    <x v="0"/>
    <x v="0"/>
    <x v="0"/>
    <x v="0"/>
    <x v="13"/>
    <s v="1 - Dotação Anual"/>
    <x v="4"/>
    <n v="500000"/>
    <x v="1"/>
    <n v="0"/>
    <x v="1"/>
    <n v="50000"/>
    <x v="667"/>
    <m/>
    <x v="0"/>
    <x v="11"/>
    <m/>
    <s v="Direção Financeira"/>
    <x v="1"/>
    <m/>
    <x v="0"/>
    <x v="1"/>
    <x v="1"/>
    <x v="1"/>
    <x v="0"/>
    <x v="0"/>
    <x v="0"/>
    <x v="0"/>
    <x v="0"/>
    <x v="0"/>
    <x v="0"/>
    <s v="Direção Financeira"/>
    <x v="0"/>
    <x v="0"/>
    <x v="0"/>
    <x v="0"/>
    <x v="3"/>
    <x v="0"/>
    <x v="1"/>
    <x v="2"/>
    <x v="1"/>
    <x v="2"/>
    <x v="11"/>
    <x v="0"/>
    <m/>
  </r>
  <r>
    <x v="0"/>
    <n v="0"/>
    <n v="13525632"/>
    <n v="0"/>
    <n v="0"/>
    <x v="6025"/>
    <x v="0"/>
    <x v="0"/>
    <x v="0"/>
    <s v="03.16.15"/>
    <x v="0"/>
    <x v="0"/>
    <x v="0"/>
    <s v="Direção Financeira"/>
    <s v="03.16.15"/>
    <s v="Direção Financeira"/>
    <s v="03.16.15"/>
    <x v="54"/>
    <x v="0"/>
    <x v="0"/>
    <x v="0"/>
    <x v="0"/>
    <x v="0"/>
    <x v="0"/>
    <x v="0"/>
    <x v="13"/>
    <s v="1 - Dotação Anual"/>
    <x v="4"/>
    <n v="13525632"/>
    <x v="1"/>
    <n v="3400000"/>
    <x v="1"/>
    <n v="300000"/>
    <x v="667"/>
    <m/>
    <x v="0"/>
    <x v="11"/>
    <m/>
    <s v="Direção Financeira"/>
    <x v="1"/>
    <m/>
    <x v="0"/>
    <x v="1"/>
    <x v="1"/>
    <x v="1"/>
    <x v="0"/>
    <x v="0"/>
    <x v="0"/>
    <x v="0"/>
    <x v="0"/>
    <x v="0"/>
    <x v="0"/>
    <s v="Direção Financeira"/>
    <x v="0"/>
    <x v="0"/>
    <x v="0"/>
    <x v="0"/>
    <x v="3"/>
    <x v="0"/>
    <x v="1"/>
    <x v="2"/>
    <x v="1"/>
    <x v="2"/>
    <x v="11"/>
    <x v="0"/>
    <m/>
  </r>
  <r>
    <x v="0"/>
    <n v="0"/>
    <n v="1500000"/>
    <n v="0"/>
    <n v="0"/>
    <x v="6025"/>
    <x v="0"/>
    <x v="0"/>
    <x v="0"/>
    <s v="03.16.15"/>
    <x v="0"/>
    <x v="0"/>
    <x v="0"/>
    <s v="Direção Financeira"/>
    <s v="03.16.15"/>
    <s v="Direção Financeira"/>
    <s v="03.16.15"/>
    <x v="43"/>
    <x v="0"/>
    <x v="0"/>
    <x v="1"/>
    <x v="0"/>
    <x v="0"/>
    <x v="0"/>
    <x v="0"/>
    <x v="13"/>
    <s v="1 - Dotação Anual"/>
    <x v="4"/>
    <n v="1500000"/>
    <x v="1"/>
    <n v="1610000"/>
    <x v="1"/>
    <n v="0"/>
    <x v="667"/>
    <m/>
    <x v="0"/>
    <x v="11"/>
    <m/>
    <s v="Direção Financeira"/>
    <x v="1"/>
    <m/>
    <x v="0"/>
    <x v="1"/>
    <x v="1"/>
    <x v="1"/>
    <x v="0"/>
    <x v="0"/>
    <x v="0"/>
    <x v="0"/>
    <x v="0"/>
    <x v="0"/>
    <x v="0"/>
    <s v="Direção Financeira"/>
    <x v="0"/>
    <x v="0"/>
    <x v="0"/>
    <x v="0"/>
    <x v="3"/>
    <x v="0"/>
    <x v="1"/>
    <x v="2"/>
    <x v="1"/>
    <x v="2"/>
    <x v="11"/>
    <x v="0"/>
    <m/>
  </r>
  <r>
    <x v="0"/>
    <n v="0"/>
    <n v="12000000"/>
    <n v="0"/>
    <n v="0"/>
    <x v="6025"/>
    <x v="0"/>
    <x v="0"/>
    <x v="0"/>
    <s v="03.16.15"/>
    <x v="0"/>
    <x v="0"/>
    <x v="0"/>
    <s v="Direção Financeira"/>
    <s v="03.16.15"/>
    <s v="Direção Financeira"/>
    <s v="03.16.15"/>
    <x v="5"/>
    <x v="0"/>
    <x v="0"/>
    <x v="1"/>
    <x v="0"/>
    <x v="0"/>
    <x v="0"/>
    <x v="0"/>
    <x v="13"/>
    <s v="1 - Dotação Anual"/>
    <x v="4"/>
    <n v="12000000"/>
    <x v="1"/>
    <n v="5450000"/>
    <x v="1"/>
    <n v="0"/>
    <x v="667"/>
    <m/>
    <x v="0"/>
    <x v="11"/>
    <m/>
    <s v="Direção Financeira"/>
    <x v="1"/>
    <m/>
    <x v="0"/>
    <x v="1"/>
    <x v="1"/>
    <x v="1"/>
    <x v="0"/>
    <x v="0"/>
    <x v="0"/>
    <x v="0"/>
    <x v="0"/>
    <x v="0"/>
    <x v="0"/>
    <s v="Direção Financeira"/>
    <x v="0"/>
    <x v="0"/>
    <x v="0"/>
    <x v="0"/>
    <x v="3"/>
    <x v="0"/>
    <x v="1"/>
    <x v="2"/>
    <x v="1"/>
    <x v="2"/>
    <x v="11"/>
    <x v="0"/>
    <m/>
  </r>
  <r>
    <x v="0"/>
    <n v="0"/>
    <n v="200000"/>
    <n v="0"/>
    <n v="0"/>
    <x v="6025"/>
    <x v="0"/>
    <x v="0"/>
    <x v="0"/>
    <s v="03.16.15"/>
    <x v="0"/>
    <x v="0"/>
    <x v="0"/>
    <s v="Direção Financeira"/>
    <s v="03.16.15"/>
    <s v="Direção Financeira"/>
    <s v="03.16.15"/>
    <x v="121"/>
    <x v="0"/>
    <x v="0"/>
    <x v="1"/>
    <x v="0"/>
    <x v="0"/>
    <x v="0"/>
    <x v="0"/>
    <x v="13"/>
    <s v="1 - Dotação Anual"/>
    <x v="4"/>
    <n v="200000"/>
    <x v="1"/>
    <n v="0"/>
    <x v="1"/>
    <n v="150000"/>
    <x v="667"/>
    <m/>
    <x v="0"/>
    <x v="11"/>
    <m/>
    <s v="Direção Financeira"/>
    <x v="1"/>
    <m/>
    <x v="0"/>
    <x v="1"/>
    <x v="1"/>
    <x v="1"/>
    <x v="0"/>
    <x v="0"/>
    <x v="0"/>
    <x v="0"/>
    <x v="0"/>
    <x v="0"/>
    <x v="0"/>
    <s v="Direção Financeira"/>
    <x v="0"/>
    <x v="0"/>
    <x v="0"/>
    <x v="0"/>
    <x v="3"/>
    <x v="0"/>
    <x v="1"/>
    <x v="2"/>
    <x v="1"/>
    <x v="2"/>
    <x v="11"/>
    <x v="0"/>
    <m/>
  </r>
  <r>
    <x v="0"/>
    <n v="0"/>
    <n v="700000"/>
    <n v="0"/>
    <n v="0"/>
    <x v="6025"/>
    <x v="0"/>
    <x v="0"/>
    <x v="0"/>
    <s v="03.16.15"/>
    <x v="0"/>
    <x v="0"/>
    <x v="0"/>
    <s v="Direção Financeira"/>
    <s v="03.16.15"/>
    <s v="Direção Financeira"/>
    <s v="03.16.15"/>
    <x v="3"/>
    <x v="0"/>
    <x v="0"/>
    <x v="1"/>
    <x v="0"/>
    <x v="0"/>
    <x v="0"/>
    <x v="0"/>
    <x v="13"/>
    <s v="1 - Dotação Anual"/>
    <x v="4"/>
    <n v="700000"/>
    <x v="1"/>
    <n v="50000"/>
    <x v="1"/>
    <n v="50000"/>
    <x v="667"/>
    <m/>
    <x v="0"/>
    <x v="11"/>
    <m/>
    <s v="Direção Financeira"/>
    <x v="1"/>
    <m/>
    <x v="0"/>
    <x v="1"/>
    <x v="1"/>
    <x v="1"/>
    <x v="0"/>
    <x v="0"/>
    <x v="0"/>
    <x v="0"/>
    <x v="0"/>
    <x v="0"/>
    <x v="0"/>
    <s v="Direção Financeira"/>
    <x v="0"/>
    <x v="0"/>
    <x v="0"/>
    <x v="0"/>
    <x v="3"/>
    <x v="0"/>
    <x v="1"/>
    <x v="2"/>
    <x v="1"/>
    <x v="2"/>
    <x v="11"/>
    <x v="0"/>
    <m/>
  </r>
  <r>
    <x v="0"/>
    <n v="0"/>
    <n v="400000"/>
    <n v="0"/>
    <n v="0"/>
    <x v="6025"/>
    <x v="0"/>
    <x v="0"/>
    <x v="0"/>
    <s v="03.16.15"/>
    <x v="0"/>
    <x v="0"/>
    <x v="0"/>
    <s v="Direção Financeira"/>
    <s v="03.16.15"/>
    <s v="Direção Financeira"/>
    <s v="03.16.15"/>
    <x v="58"/>
    <x v="0"/>
    <x v="0"/>
    <x v="1"/>
    <x v="0"/>
    <x v="0"/>
    <x v="0"/>
    <x v="0"/>
    <x v="13"/>
    <s v="1 - Dotação Anual"/>
    <x v="4"/>
    <n v="400000"/>
    <x v="1"/>
    <n v="0"/>
    <x v="1"/>
    <n v="0"/>
    <x v="667"/>
    <m/>
    <x v="0"/>
    <x v="11"/>
    <m/>
    <s v="Direção Financeira"/>
    <x v="1"/>
    <m/>
    <x v="0"/>
    <x v="1"/>
    <x v="1"/>
    <x v="1"/>
    <x v="0"/>
    <x v="0"/>
    <x v="0"/>
    <x v="0"/>
    <x v="0"/>
    <x v="0"/>
    <x v="0"/>
    <s v="Direção Financeira"/>
    <x v="0"/>
    <x v="0"/>
    <x v="0"/>
    <x v="0"/>
    <x v="3"/>
    <x v="0"/>
    <x v="1"/>
    <x v="2"/>
    <x v="1"/>
    <x v="2"/>
    <x v="11"/>
    <x v="0"/>
    <m/>
  </r>
  <r>
    <x v="0"/>
    <n v="0"/>
    <n v="800000"/>
    <n v="0"/>
    <n v="0"/>
    <x v="6025"/>
    <x v="0"/>
    <x v="0"/>
    <x v="0"/>
    <s v="03.16.15"/>
    <x v="0"/>
    <x v="0"/>
    <x v="0"/>
    <s v="Direção Financeira"/>
    <s v="03.16.15"/>
    <s v="Direção Financeira"/>
    <s v="03.16.15"/>
    <x v="35"/>
    <x v="0"/>
    <x v="0"/>
    <x v="1"/>
    <x v="1"/>
    <x v="0"/>
    <x v="0"/>
    <x v="0"/>
    <x v="13"/>
    <s v="1 - Dotação Anual"/>
    <x v="4"/>
    <n v="800000"/>
    <x v="1"/>
    <n v="0"/>
    <x v="1"/>
    <n v="400000"/>
    <x v="667"/>
    <m/>
    <x v="0"/>
    <x v="11"/>
    <m/>
    <s v="Direção Financeira"/>
    <x v="1"/>
    <m/>
    <x v="0"/>
    <x v="1"/>
    <x v="1"/>
    <x v="1"/>
    <x v="0"/>
    <x v="0"/>
    <x v="0"/>
    <x v="0"/>
    <x v="0"/>
    <x v="0"/>
    <x v="0"/>
    <s v="Direção Financeira"/>
    <x v="0"/>
    <x v="0"/>
    <x v="0"/>
    <x v="0"/>
    <x v="3"/>
    <x v="0"/>
    <x v="1"/>
    <x v="2"/>
    <x v="1"/>
    <x v="2"/>
    <x v="11"/>
    <x v="0"/>
    <m/>
  </r>
  <r>
    <x v="0"/>
    <n v="0"/>
    <n v="100000"/>
    <n v="0"/>
    <n v="0"/>
    <x v="6025"/>
    <x v="0"/>
    <x v="0"/>
    <x v="0"/>
    <s v="03.16.15"/>
    <x v="0"/>
    <x v="0"/>
    <x v="0"/>
    <s v="Direção Financeira"/>
    <s v="03.16.15"/>
    <s v="Direção Financeira"/>
    <s v="03.16.15"/>
    <x v="118"/>
    <x v="0"/>
    <x v="0"/>
    <x v="1"/>
    <x v="0"/>
    <x v="0"/>
    <x v="0"/>
    <x v="0"/>
    <x v="13"/>
    <s v="1 - Dotação Anual"/>
    <x v="4"/>
    <n v="100000"/>
    <x v="1"/>
    <n v="0"/>
    <x v="1"/>
    <n v="0"/>
    <x v="667"/>
    <m/>
    <x v="0"/>
    <x v="11"/>
    <m/>
    <s v="Direção Financeira"/>
    <x v="1"/>
    <m/>
    <x v="0"/>
    <x v="1"/>
    <x v="1"/>
    <x v="1"/>
    <x v="0"/>
    <x v="0"/>
    <x v="0"/>
    <x v="0"/>
    <x v="0"/>
    <x v="0"/>
    <x v="0"/>
    <s v="Direção Financeira"/>
    <x v="0"/>
    <x v="0"/>
    <x v="0"/>
    <x v="0"/>
    <x v="3"/>
    <x v="0"/>
    <x v="1"/>
    <x v="2"/>
    <x v="1"/>
    <x v="2"/>
    <x v="11"/>
    <x v="0"/>
    <m/>
  </r>
  <r>
    <x v="0"/>
    <n v="0"/>
    <n v="1000000"/>
    <n v="0"/>
    <n v="0"/>
    <x v="6025"/>
    <x v="0"/>
    <x v="0"/>
    <x v="0"/>
    <s v="03.16.15"/>
    <x v="0"/>
    <x v="0"/>
    <x v="0"/>
    <s v="Direção Financeira"/>
    <s v="03.16.15"/>
    <s v="Direção Financeira"/>
    <s v="03.16.15"/>
    <x v="31"/>
    <x v="0"/>
    <x v="0"/>
    <x v="1"/>
    <x v="0"/>
    <x v="0"/>
    <x v="0"/>
    <x v="0"/>
    <x v="13"/>
    <s v="1 - Dotação Anual"/>
    <x v="4"/>
    <n v="1000000"/>
    <x v="1"/>
    <n v="300000"/>
    <x v="1"/>
    <n v="365000"/>
    <x v="667"/>
    <m/>
    <x v="0"/>
    <x v="11"/>
    <m/>
    <s v="Direção Financeira"/>
    <x v="1"/>
    <m/>
    <x v="0"/>
    <x v="1"/>
    <x v="1"/>
    <x v="1"/>
    <x v="0"/>
    <x v="0"/>
    <x v="0"/>
    <x v="0"/>
    <x v="0"/>
    <x v="0"/>
    <x v="0"/>
    <s v="Direção Financeira"/>
    <x v="0"/>
    <x v="0"/>
    <x v="0"/>
    <x v="0"/>
    <x v="3"/>
    <x v="0"/>
    <x v="1"/>
    <x v="2"/>
    <x v="1"/>
    <x v="2"/>
    <x v="11"/>
    <x v="0"/>
    <m/>
  </r>
  <r>
    <x v="0"/>
    <n v="0"/>
    <n v="1200000"/>
    <n v="0"/>
    <n v="0"/>
    <x v="6025"/>
    <x v="0"/>
    <x v="0"/>
    <x v="0"/>
    <s v="03.16.15"/>
    <x v="0"/>
    <x v="0"/>
    <x v="0"/>
    <s v="Direção Financeira"/>
    <s v="03.16.15"/>
    <s v="Direção Financeira"/>
    <s v="03.16.15"/>
    <x v="41"/>
    <x v="0"/>
    <x v="0"/>
    <x v="1"/>
    <x v="0"/>
    <x v="0"/>
    <x v="0"/>
    <x v="0"/>
    <x v="13"/>
    <s v="1 - Dotação Anual"/>
    <x v="4"/>
    <n v="1200000"/>
    <x v="1"/>
    <n v="3285000"/>
    <x v="1"/>
    <n v="0"/>
    <x v="667"/>
    <m/>
    <x v="0"/>
    <x v="11"/>
    <m/>
    <s v="Direção Financeira"/>
    <x v="1"/>
    <m/>
    <x v="0"/>
    <x v="1"/>
    <x v="1"/>
    <x v="1"/>
    <x v="0"/>
    <x v="0"/>
    <x v="0"/>
    <x v="0"/>
    <x v="0"/>
    <x v="0"/>
    <x v="0"/>
    <s v="Direção Financeira"/>
    <x v="0"/>
    <x v="0"/>
    <x v="0"/>
    <x v="0"/>
    <x v="3"/>
    <x v="0"/>
    <x v="1"/>
    <x v="2"/>
    <x v="1"/>
    <x v="2"/>
    <x v="11"/>
    <x v="0"/>
    <m/>
  </r>
  <r>
    <x v="0"/>
    <n v="0"/>
    <n v="50000"/>
    <n v="0"/>
    <n v="0"/>
    <x v="6025"/>
    <x v="0"/>
    <x v="0"/>
    <x v="0"/>
    <s v="03.16.15"/>
    <x v="0"/>
    <x v="0"/>
    <x v="0"/>
    <s v="Direção Financeira"/>
    <s v="03.16.15"/>
    <s v="Direção Financeira"/>
    <s v="03.16.15"/>
    <x v="122"/>
    <x v="0"/>
    <x v="0"/>
    <x v="1"/>
    <x v="0"/>
    <x v="0"/>
    <x v="0"/>
    <x v="0"/>
    <x v="13"/>
    <s v="1 - Dotação Anual"/>
    <x v="4"/>
    <n v="50000"/>
    <x v="1"/>
    <n v="0"/>
    <x v="1"/>
    <n v="0"/>
    <x v="667"/>
    <m/>
    <x v="0"/>
    <x v="11"/>
    <m/>
    <s v="Direção Financeira"/>
    <x v="1"/>
    <m/>
    <x v="0"/>
    <x v="1"/>
    <x v="1"/>
    <x v="1"/>
    <x v="0"/>
    <x v="0"/>
    <x v="0"/>
    <x v="0"/>
    <x v="0"/>
    <x v="0"/>
    <x v="0"/>
    <s v="Direção Financeira"/>
    <x v="0"/>
    <x v="0"/>
    <x v="0"/>
    <x v="0"/>
    <x v="3"/>
    <x v="0"/>
    <x v="1"/>
    <x v="2"/>
    <x v="1"/>
    <x v="2"/>
    <x v="11"/>
    <x v="0"/>
    <m/>
  </r>
  <r>
    <x v="0"/>
    <n v="0"/>
    <n v="200000"/>
    <n v="0"/>
    <n v="0"/>
    <x v="6025"/>
    <x v="0"/>
    <x v="0"/>
    <x v="0"/>
    <s v="03.16.15"/>
    <x v="0"/>
    <x v="0"/>
    <x v="0"/>
    <s v="Direção Financeira"/>
    <s v="03.16.15"/>
    <s v="Direção Financeira"/>
    <s v="03.16.15"/>
    <x v="53"/>
    <x v="0"/>
    <x v="0"/>
    <x v="0"/>
    <x v="0"/>
    <x v="0"/>
    <x v="0"/>
    <x v="0"/>
    <x v="13"/>
    <s v="1 - Dotação Anual"/>
    <x v="4"/>
    <n v="200000"/>
    <x v="1"/>
    <n v="0"/>
    <x v="1"/>
    <n v="0"/>
    <x v="667"/>
    <m/>
    <x v="0"/>
    <x v="11"/>
    <m/>
    <s v="Direção Financeira"/>
    <x v="1"/>
    <m/>
    <x v="0"/>
    <x v="1"/>
    <x v="1"/>
    <x v="1"/>
    <x v="0"/>
    <x v="0"/>
    <x v="0"/>
    <x v="0"/>
    <x v="0"/>
    <x v="0"/>
    <x v="0"/>
    <s v="Direção Financeira"/>
    <x v="0"/>
    <x v="0"/>
    <x v="0"/>
    <x v="0"/>
    <x v="3"/>
    <x v="0"/>
    <x v="1"/>
    <x v="2"/>
    <x v="1"/>
    <x v="2"/>
    <x v="11"/>
    <x v="0"/>
    <m/>
  </r>
  <r>
    <x v="0"/>
    <n v="0"/>
    <n v="1000000"/>
    <n v="0"/>
    <n v="0"/>
    <x v="6025"/>
    <x v="0"/>
    <x v="0"/>
    <x v="0"/>
    <s v="03.16.15"/>
    <x v="0"/>
    <x v="0"/>
    <x v="0"/>
    <s v="Direção Financeira"/>
    <s v="03.16.15"/>
    <s v="Direção Financeira"/>
    <s v="03.16.15"/>
    <x v="74"/>
    <x v="0"/>
    <x v="0"/>
    <x v="0"/>
    <x v="0"/>
    <x v="0"/>
    <x v="0"/>
    <x v="0"/>
    <x v="13"/>
    <s v="1 - Dotação Anual"/>
    <x v="4"/>
    <n v="1000000"/>
    <x v="1"/>
    <n v="0"/>
    <x v="1"/>
    <n v="550000"/>
    <x v="667"/>
    <m/>
    <x v="0"/>
    <x v="11"/>
    <m/>
    <s v="Direção Financeira"/>
    <x v="1"/>
    <m/>
    <x v="0"/>
    <x v="1"/>
    <x v="1"/>
    <x v="1"/>
    <x v="0"/>
    <x v="0"/>
    <x v="0"/>
    <x v="0"/>
    <x v="0"/>
    <x v="0"/>
    <x v="0"/>
    <s v="Direção Financeira"/>
    <x v="0"/>
    <x v="0"/>
    <x v="0"/>
    <x v="0"/>
    <x v="3"/>
    <x v="0"/>
    <x v="1"/>
    <x v="2"/>
    <x v="1"/>
    <x v="2"/>
    <x v="11"/>
    <x v="0"/>
    <m/>
  </r>
  <r>
    <x v="0"/>
    <n v="0"/>
    <n v="500000"/>
    <n v="0"/>
    <n v="0"/>
    <x v="6025"/>
    <x v="0"/>
    <x v="0"/>
    <x v="0"/>
    <s v="03.16.15"/>
    <x v="0"/>
    <x v="0"/>
    <x v="0"/>
    <s v="Direção Financeira"/>
    <s v="03.16.15"/>
    <s v="Direção Financeira"/>
    <s v="03.16.15"/>
    <x v="70"/>
    <x v="0"/>
    <x v="0"/>
    <x v="0"/>
    <x v="0"/>
    <x v="0"/>
    <x v="0"/>
    <x v="0"/>
    <x v="13"/>
    <s v="1 - Dotação Anual"/>
    <x v="4"/>
    <n v="500000"/>
    <x v="1"/>
    <n v="0"/>
    <x v="1"/>
    <n v="0"/>
    <x v="667"/>
    <m/>
    <x v="0"/>
    <x v="11"/>
    <m/>
    <s v="Direção Financeira"/>
    <x v="1"/>
    <m/>
    <x v="0"/>
    <x v="1"/>
    <x v="1"/>
    <x v="1"/>
    <x v="0"/>
    <x v="0"/>
    <x v="0"/>
    <x v="0"/>
    <x v="0"/>
    <x v="0"/>
    <x v="0"/>
    <s v="Direção Financeira"/>
    <x v="0"/>
    <x v="0"/>
    <x v="0"/>
    <x v="0"/>
    <x v="3"/>
    <x v="0"/>
    <x v="1"/>
    <x v="2"/>
    <x v="1"/>
    <x v="2"/>
    <x v="11"/>
    <x v="0"/>
    <m/>
  </r>
  <r>
    <x v="0"/>
    <n v="0"/>
    <n v="5000000"/>
    <n v="0"/>
    <n v="0"/>
    <x v="6025"/>
    <x v="0"/>
    <x v="0"/>
    <x v="0"/>
    <s v="03.16.15"/>
    <x v="0"/>
    <x v="0"/>
    <x v="0"/>
    <s v="Direção Financeira"/>
    <s v="03.16.15"/>
    <s v="Direção Financeira"/>
    <s v="03.16.15"/>
    <x v="36"/>
    <x v="0"/>
    <x v="0"/>
    <x v="0"/>
    <x v="0"/>
    <x v="0"/>
    <x v="0"/>
    <x v="0"/>
    <x v="13"/>
    <s v="1 - Dotação Anual"/>
    <x v="4"/>
    <n v="5000000"/>
    <x v="1"/>
    <n v="1604000"/>
    <x v="1"/>
    <n v="2459996"/>
    <x v="667"/>
    <m/>
    <x v="0"/>
    <x v="11"/>
    <m/>
    <s v="Direção Financeira"/>
    <x v="1"/>
    <m/>
    <x v="0"/>
    <x v="1"/>
    <x v="1"/>
    <x v="1"/>
    <x v="0"/>
    <x v="0"/>
    <x v="0"/>
    <x v="0"/>
    <x v="0"/>
    <x v="0"/>
    <x v="0"/>
    <s v="Direção Financeira"/>
    <x v="0"/>
    <x v="0"/>
    <x v="0"/>
    <x v="0"/>
    <x v="3"/>
    <x v="0"/>
    <x v="1"/>
    <x v="2"/>
    <x v="1"/>
    <x v="2"/>
    <x v="11"/>
    <x v="0"/>
    <m/>
  </r>
  <r>
    <x v="0"/>
    <n v="0"/>
    <n v="200000"/>
    <n v="0"/>
    <n v="0"/>
    <x v="6025"/>
    <x v="0"/>
    <x v="0"/>
    <x v="0"/>
    <s v="03.16.15"/>
    <x v="0"/>
    <x v="0"/>
    <x v="0"/>
    <s v="Direção Financeira"/>
    <s v="03.16.15"/>
    <s v="Direção Financeira"/>
    <s v="03.16.15"/>
    <x v="82"/>
    <x v="0"/>
    <x v="0"/>
    <x v="0"/>
    <x v="0"/>
    <x v="0"/>
    <x v="0"/>
    <x v="0"/>
    <x v="13"/>
    <s v="1 - Dotação Anual"/>
    <x v="4"/>
    <n v="200000"/>
    <x v="1"/>
    <n v="0"/>
    <x v="1"/>
    <n v="0"/>
    <x v="667"/>
    <m/>
    <x v="0"/>
    <x v="11"/>
    <m/>
    <s v="Direção Financeira"/>
    <x v="1"/>
    <m/>
    <x v="0"/>
    <x v="1"/>
    <x v="1"/>
    <x v="1"/>
    <x v="0"/>
    <x v="0"/>
    <x v="0"/>
    <x v="0"/>
    <x v="0"/>
    <x v="0"/>
    <x v="0"/>
    <s v="Direção Financeira"/>
    <x v="0"/>
    <x v="0"/>
    <x v="0"/>
    <x v="0"/>
    <x v="3"/>
    <x v="0"/>
    <x v="1"/>
    <x v="2"/>
    <x v="1"/>
    <x v="2"/>
    <x v="11"/>
    <x v="0"/>
    <m/>
  </r>
  <r>
    <x v="0"/>
    <n v="0"/>
    <n v="100000"/>
    <n v="0"/>
    <n v="0"/>
    <x v="6025"/>
    <x v="0"/>
    <x v="0"/>
    <x v="0"/>
    <s v="03.16.15"/>
    <x v="0"/>
    <x v="0"/>
    <x v="0"/>
    <s v="Direção Financeira"/>
    <s v="03.16.15"/>
    <s v="Direção Financeira"/>
    <s v="03.16.15"/>
    <x v="52"/>
    <x v="0"/>
    <x v="0"/>
    <x v="0"/>
    <x v="0"/>
    <x v="0"/>
    <x v="0"/>
    <x v="0"/>
    <x v="13"/>
    <s v="1 - Dotação Anual"/>
    <x v="4"/>
    <n v="100000"/>
    <x v="1"/>
    <n v="0"/>
    <x v="1"/>
    <n v="0"/>
    <x v="667"/>
    <m/>
    <x v="0"/>
    <x v="11"/>
    <m/>
    <s v="Direção Financeira"/>
    <x v="1"/>
    <m/>
    <x v="0"/>
    <x v="1"/>
    <x v="1"/>
    <x v="1"/>
    <x v="0"/>
    <x v="0"/>
    <x v="0"/>
    <x v="0"/>
    <x v="0"/>
    <x v="0"/>
    <x v="0"/>
    <s v="Direção Financeira"/>
    <x v="0"/>
    <x v="0"/>
    <x v="0"/>
    <x v="0"/>
    <x v="3"/>
    <x v="0"/>
    <x v="1"/>
    <x v="2"/>
    <x v="1"/>
    <x v="2"/>
    <x v="11"/>
    <x v="0"/>
    <m/>
  </r>
  <r>
    <x v="0"/>
    <n v="0"/>
    <n v="1500000"/>
    <n v="0"/>
    <n v="0"/>
    <x v="6025"/>
    <x v="0"/>
    <x v="0"/>
    <x v="0"/>
    <s v="03.16.15"/>
    <x v="0"/>
    <x v="0"/>
    <x v="0"/>
    <s v="Direção Financeira"/>
    <s v="03.16.15"/>
    <s v="Direção Financeira"/>
    <s v="03.16.15"/>
    <x v="33"/>
    <x v="0"/>
    <x v="0"/>
    <x v="0"/>
    <x v="0"/>
    <x v="0"/>
    <x v="0"/>
    <x v="0"/>
    <x v="13"/>
    <s v="1 - Dotação Anual"/>
    <x v="4"/>
    <n v="1500000"/>
    <x v="1"/>
    <n v="400000"/>
    <x v="1"/>
    <n v="0"/>
    <x v="667"/>
    <m/>
    <x v="0"/>
    <x v="11"/>
    <m/>
    <s v="Direção Financeira"/>
    <x v="1"/>
    <m/>
    <x v="0"/>
    <x v="1"/>
    <x v="1"/>
    <x v="1"/>
    <x v="0"/>
    <x v="0"/>
    <x v="0"/>
    <x v="0"/>
    <x v="0"/>
    <x v="0"/>
    <x v="0"/>
    <s v="Direção Financeira"/>
    <x v="0"/>
    <x v="0"/>
    <x v="0"/>
    <x v="0"/>
    <x v="3"/>
    <x v="0"/>
    <x v="1"/>
    <x v="2"/>
    <x v="1"/>
    <x v="2"/>
    <x v="11"/>
    <x v="0"/>
    <m/>
  </r>
  <r>
    <x v="0"/>
    <n v="0"/>
    <n v="300000"/>
    <n v="0"/>
    <n v="0"/>
    <x v="6025"/>
    <x v="0"/>
    <x v="0"/>
    <x v="0"/>
    <s v="03.16.15"/>
    <x v="0"/>
    <x v="0"/>
    <x v="0"/>
    <s v="Direção Financeira"/>
    <s v="03.16.15"/>
    <s v="Direção Financeira"/>
    <s v="03.16.15"/>
    <x v="77"/>
    <x v="0"/>
    <x v="0"/>
    <x v="0"/>
    <x v="0"/>
    <x v="0"/>
    <x v="0"/>
    <x v="0"/>
    <x v="13"/>
    <s v="1 - Dotação Anual"/>
    <x v="4"/>
    <n v="300000"/>
    <x v="1"/>
    <n v="0"/>
    <x v="1"/>
    <n v="70000"/>
    <x v="667"/>
    <m/>
    <x v="0"/>
    <x v="11"/>
    <m/>
    <s v="Direção Financeira"/>
    <x v="1"/>
    <m/>
    <x v="0"/>
    <x v="1"/>
    <x v="1"/>
    <x v="1"/>
    <x v="0"/>
    <x v="0"/>
    <x v="0"/>
    <x v="0"/>
    <x v="0"/>
    <x v="0"/>
    <x v="0"/>
    <s v="Direção Financeira"/>
    <x v="0"/>
    <x v="0"/>
    <x v="0"/>
    <x v="0"/>
    <x v="3"/>
    <x v="0"/>
    <x v="1"/>
    <x v="2"/>
    <x v="1"/>
    <x v="2"/>
    <x v="11"/>
    <x v="0"/>
    <m/>
  </r>
  <r>
    <x v="0"/>
    <n v="0"/>
    <n v="30000"/>
    <n v="0"/>
    <n v="0"/>
    <x v="6025"/>
    <x v="0"/>
    <x v="0"/>
    <x v="0"/>
    <s v="03.16.15"/>
    <x v="0"/>
    <x v="0"/>
    <x v="0"/>
    <s v="Direção Financeira"/>
    <s v="03.16.15"/>
    <s v="Direção Financeira"/>
    <s v="03.16.15"/>
    <x v="29"/>
    <x v="0"/>
    <x v="0"/>
    <x v="0"/>
    <x v="0"/>
    <x v="0"/>
    <x v="0"/>
    <x v="0"/>
    <x v="13"/>
    <s v="1 - Dotação Anual"/>
    <x v="4"/>
    <n v="30000"/>
    <x v="1"/>
    <n v="0"/>
    <x v="1"/>
    <n v="0"/>
    <x v="667"/>
    <m/>
    <x v="0"/>
    <x v="11"/>
    <m/>
    <s v="Direção Financeira"/>
    <x v="1"/>
    <m/>
    <x v="0"/>
    <x v="1"/>
    <x v="1"/>
    <x v="1"/>
    <x v="0"/>
    <x v="0"/>
    <x v="0"/>
    <x v="0"/>
    <x v="0"/>
    <x v="0"/>
    <x v="0"/>
    <s v="Direção Financeira"/>
    <x v="0"/>
    <x v="0"/>
    <x v="0"/>
    <x v="0"/>
    <x v="3"/>
    <x v="0"/>
    <x v="1"/>
    <x v="2"/>
    <x v="1"/>
    <x v="2"/>
    <x v="11"/>
    <x v="0"/>
    <m/>
  </r>
  <r>
    <x v="0"/>
    <n v="0"/>
    <n v="8000000"/>
    <n v="0"/>
    <n v="0"/>
    <x v="6025"/>
    <x v="0"/>
    <x v="0"/>
    <x v="0"/>
    <s v="03.16.15"/>
    <x v="0"/>
    <x v="0"/>
    <x v="0"/>
    <s v="Direção Financeira"/>
    <s v="03.16.15"/>
    <s v="Direção Financeira"/>
    <s v="03.16.15"/>
    <x v="61"/>
    <x v="0"/>
    <x v="0"/>
    <x v="0"/>
    <x v="0"/>
    <x v="0"/>
    <x v="0"/>
    <x v="0"/>
    <x v="13"/>
    <s v="1 - Dotação Anual"/>
    <x v="4"/>
    <n v="8000000"/>
    <x v="1"/>
    <n v="0"/>
    <x v="1"/>
    <n v="800000"/>
    <x v="667"/>
    <m/>
    <x v="0"/>
    <x v="11"/>
    <m/>
    <s v="Direção Financeira"/>
    <x v="1"/>
    <m/>
    <x v="0"/>
    <x v="1"/>
    <x v="1"/>
    <x v="1"/>
    <x v="0"/>
    <x v="0"/>
    <x v="0"/>
    <x v="0"/>
    <x v="0"/>
    <x v="0"/>
    <x v="0"/>
    <s v="Direção Financeira"/>
    <x v="0"/>
    <x v="0"/>
    <x v="0"/>
    <x v="0"/>
    <x v="3"/>
    <x v="0"/>
    <x v="1"/>
    <x v="2"/>
    <x v="1"/>
    <x v="2"/>
    <x v="11"/>
    <x v="0"/>
    <m/>
  </r>
  <r>
    <x v="0"/>
    <n v="0"/>
    <n v="30000"/>
    <n v="0"/>
    <n v="0"/>
    <x v="6025"/>
    <x v="0"/>
    <x v="0"/>
    <x v="0"/>
    <s v="03.16.15"/>
    <x v="0"/>
    <x v="0"/>
    <x v="0"/>
    <s v="Direção Financeira"/>
    <s v="03.16.15"/>
    <s v="Direção Financeira"/>
    <s v="03.16.15"/>
    <x v="117"/>
    <x v="0"/>
    <x v="0"/>
    <x v="0"/>
    <x v="0"/>
    <x v="0"/>
    <x v="0"/>
    <x v="0"/>
    <x v="13"/>
    <s v="1 - Dotação Anual"/>
    <x v="4"/>
    <n v="30000"/>
    <x v="1"/>
    <n v="0"/>
    <x v="1"/>
    <n v="0"/>
    <x v="667"/>
    <m/>
    <x v="0"/>
    <x v="11"/>
    <m/>
    <s v="Direção Financeira"/>
    <x v="1"/>
    <m/>
    <x v="0"/>
    <x v="1"/>
    <x v="1"/>
    <x v="1"/>
    <x v="0"/>
    <x v="0"/>
    <x v="0"/>
    <x v="0"/>
    <x v="0"/>
    <x v="0"/>
    <x v="0"/>
    <s v="Direção Financeira"/>
    <x v="0"/>
    <x v="0"/>
    <x v="0"/>
    <x v="0"/>
    <x v="3"/>
    <x v="0"/>
    <x v="1"/>
    <x v="2"/>
    <x v="1"/>
    <x v="2"/>
    <x v="11"/>
    <x v="0"/>
    <m/>
  </r>
  <r>
    <x v="0"/>
    <n v="0"/>
    <n v="200000"/>
    <n v="0"/>
    <n v="0"/>
    <x v="6025"/>
    <x v="0"/>
    <x v="0"/>
    <x v="0"/>
    <s v="03.16.15"/>
    <x v="0"/>
    <x v="0"/>
    <x v="0"/>
    <s v="Direção Financeira"/>
    <s v="03.16.15"/>
    <s v="Direção Financeira"/>
    <s v="03.16.15"/>
    <x v="65"/>
    <x v="0"/>
    <x v="0"/>
    <x v="0"/>
    <x v="0"/>
    <x v="0"/>
    <x v="0"/>
    <x v="0"/>
    <x v="13"/>
    <s v="1 - Dotação Anual"/>
    <x v="4"/>
    <n v="200000"/>
    <x v="1"/>
    <n v="50000"/>
    <x v="1"/>
    <n v="0"/>
    <x v="667"/>
    <m/>
    <x v="0"/>
    <x v="11"/>
    <m/>
    <s v="Direção Financeira"/>
    <x v="1"/>
    <m/>
    <x v="0"/>
    <x v="1"/>
    <x v="1"/>
    <x v="1"/>
    <x v="0"/>
    <x v="0"/>
    <x v="0"/>
    <x v="0"/>
    <x v="0"/>
    <x v="0"/>
    <x v="0"/>
    <s v="Direção Financeira"/>
    <x v="0"/>
    <x v="0"/>
    <x v="0"/>
    <x v="0"/>
    <x v="3"/>
    <x v="0"/>
    <x v="1"/>
    <x v="2"/>
    <x v="1"/>
    <x v="2"/>
    <x v="11"/>
    <x v="0"/>
    <m/>
  </r>
  <r>
    <x v="0"/>
    <n v="0"/>
    <n v="80000"/>
    <n v="0"/>
    <n v="0"/>
    <x v="6025"/>
    <x v="0"/>
    <x v="0"/>
    <x v="0"/>
    <s v="03.16.15"/>
    <x v="0"/>
    <x v="0"/>
    <x v="0"/>
    <s v="Direção Financeira"/>
    <s v="03.16.15"/>
    <s v="Direção Financeira"/>
    <s v="03.16.15"/>
    <x v="38"/>
    <x v="0"/>
    <x v="0"/>
    <x v="0"/>
    <x v="0"/>
    <x v="0"/>
    <x v="0"/>
    <x v="0"/>
    <x v="13"/>
    <s v="1 - Dotação Anual"/>
    <x v="4"/>
    <n v="80000"/>
    <x v="1"/>
    <n v="1050000"/>
    <x v="1"/>
    <n v="0"/>
    <x v="667"/>
    <m/>
    <x v="0"/>
    <x v="11"/>
    <m/>
    <s v="Direção Financeira"/>
    <x v="1"/>
    <m/>
    <x v="0"/>
    <x v="1"/>
    <x v="1"/>
    <x v="1"/>
    <x v="0"/>
    <x v="0"/>
    <x v="0"/>
    <x v="0"/>
    <x v="0"/>
    <x v="0"/>
    <x v="0"/>
    <s v="Direção Financeira"/>
    <x v="0"/>
    <x v="0"/>
    <x v="0"/>
    <x v="0"/>
    <x v="3"/>
    <x v="0"/>
    <x v="1"/>
    <x v="2"/>
    <x v="1"/>
    <x v="2"/>
    <x v="11"/>
    <x v="0"/>
    <m/>
  </r>
  <r>
    <x v="0"/>
    <n v="0"/>
    <n v="180000"/>
    <n v="0"/>
    <n v="0"/>
    <x v="6025"/>
    <x v="0"/>
    <x v="0"/>
    <x v="0"/>
    <s v="03.16.15"/>
    <x v="0"/>
    <x v="0"/>
    <x v="0"/>
    <s v="Direção Financeira"/>
    <s v="03.16.15"/>
    <s v="Direção Financeira"/>
    <s v="03.16.15"/>
    <x v="60"/>
    <x v="0"/>
    <x v="0"/>
    <x v="0"/>
    <x v="0"/>
    <x v="0"/>
    <x v="0"/>
    <x v="0"/>
    <x v="13"/>
    <s v="1 - Dotação Anual"/>
    <x v="4"/>
    <n v="180000"/>
    <x v="1"/>
    <n v="20000"/>
    <x v="1"/>
    <n v="0"/>
    <x v="667"/>
    <m/>
    <x v="0"/>
    <x v="11"/>
    <m/>
    <s v="Direção Financeira"/>
    <x v="1"/>
    <m/>
    <x v="0"/>
    <x v="1"/>
    <x v="1"/>
    <x v="1"/>
    <x v="0"/>
    <x v="0"/>
    <x v="0"/>
    <x v="0"/>
    <x v="0"/>
    <x v="0"/>
    <x v="0"/>
    <s v="Direção Financeira"/>
    <x v="0"/>
    <x v="0"/>
    <x v="0"/>
    <x v="0"/>
    <x v="3"/>
    <x v="0"/>
    <x v="1"/>
    <x v="2"/>
    <x v="1"/>
    <x v="2"/>
    <x v="11"/>
    <x v="0"/>
    <m/>
  </r>
  <r>
    <x v="0"/>
    <n v="0"/>
    <n v="300000"/>
    <n v="0"/>
    <n v="0"/>
    <x v="6025"/>
    <x v="0"/>
    <x v="0"/>
    <x v="0"/>
    <s v="03.16.15"/>
    <x v="0"/>
    <x v="0"/>
    <x v="0"/>
    <s v="Direção Financeira"/>
    <s v="03.16.15"/>
    <s v="Direção Financeira"/>
    <s v="03.16.15"/>
    <x v="64"/>
    <x v="0"/>
    <x v="0"/>
    <x v="0"/>
    <x v="0"/>
    <x v="0"/>
    <x v="0"/>
    <x v="0"/>
    <x v="13"/>
    <s v="1 - Dotação Anual"/>
    <x v="4"/>
    <n v="300000"/>
    <x v="1"/>
    <n v="900000"/>
    <x v="1"/>
    <n v="150000"/>
    <x v="667"/>
    <m/>
    <x v="0"/>
    <x v="11"/>
    <m/>
    <s v="Direção Financeira"/>
    <x v="1"/>
    <m/>
    <x v="0"/>
    <x v="1"/>
    <x v="1"/>
    <x v="1"/>
    <x v="0"/>
    <x v="0"/>
    <x v="0"/>
    <x v="0"/>
    <x v="0"/>
    <x v="0"/>
    <x v="0"/>
    <s v="Direção Financeira"/>
    <x v="0"/>
    <x v="0"/>
    <x v="0"/>
    <x v="0"/>
    <x v="3"/>
    <x v="0"/>
    <x v="1"/>
    <x v="2"/>
    <x v="1"/>
    <x v="2"/>
    <x v="11"/>
    <x v="0"/>
    <m/>
  </r>
  <r>
    <x v="0"/>
    <n v="0"/>
    <n v="840000"/>
    <n v="0"/>
    <n v="0"/>
    <x v="6025"/>
    <x v="0"/>
    <x v="0"/>
    <x v="0"/>
    <s v="03.16.15"/>
    <x v="0"/>
    <x v="0"/>
    <x v="0"/>
    <s v="Direção Financeira"/>
    <s v="03.16.15"/>
    <s v="Direção Financeira"/>
    <s v="03.16.15"/>
    <x v="69"/>
    <x v="0"/>
    <x v="0"/>
    <x v="0"/>
    <x v="0"/>
    <x v="0"/>
    <x v="0"/>
    <x v="0"/>
    <x v="13"/>
    <s v="1 - Dotação Anual"/>
    <x v="4"/>
    <n v="840000"/>
    <x v="1"/>
    <n v="200000"/>
    <x v="1"/>
    <n v="1000000"/>
    <x v="667"/>
    <m/>
    <x v="0"/>
    <x v="11"/>
    <m/>
    <s v="Direção Financeira"/>
    <x v="1"/>
    <m/>
    <x v="0"/>
    <x v="1"/>
    <x v="1"/>
    <x v="1"/>
    <x v="0"/>
    <x v="0"/>
    <x v="0"/>
    <x v="0"/>
    <x v="0"/>
    <x v="0"/>
    <x v="0"/>
    <s v="Direção Financeira"/>
    <x v="0"/>
    <x v="0"/>
    <x v="0"/>
    <x v="0"/>
    <x v="3"/>
    <x v="0"/>
    <x v="1"/>
    <x v="2"/>
    <x v="1"/>
    <x v="2"/>
    <x v="11"/>
    <x v="0"/>
    <m/>
  </r>
  <r>
    <x v="0"/>
    <n v="0"/>
    <n v="8400000"/>
    <n v="0"/>
    <n v="0"/>
    <x v="6025"/>
    <x v="0"/>
    <x v="0"/>
    <x v="0"/>
    <s v="03.16.15"/>
    <x v="0"/>
    <x v="0"/>
    <x v="0"/>
    <s v="Direção Financeira"/>
    <s v="03.16.15"/>
    <s v="Direção Financeira"/>
    <s v="03.16.15"/>
    <x v="30"/>
    <x v="0"/>
    <x v="0"/>
    <x v="0"/>
    <x v="1"/>
    <x v="0"/>
    <x v="0"/>
    <x v="0"/>
    <x v="13"/>
    <s v="1 - Dotação Anual"/>
    <x v="4"/>
    <n v="8400000"/>
    <x v="1"/>
    <n v="0"/>
    <x v="1"/>
    <n v="0"/>
    <x v="667"/>
    <m/>
    <x v="0"/>
    <x v="11"/>
    <m/>
    <s v="Direção Financeira"/>
    <x v="1"/>
    <m/>
    <x v="0"/>
    <x v="1"/>
    <x v="1"/>
    <x v="1"/>
    <x v="0"/>
    <x v="0"/>
    <x v="0"/>
    <x v="0"/>
    <x v="0"/>
    <x v="0"/>
    <x v="0"/>
    <s v="Direção Financeira"/>
    <x v="0"/>
    <x v="0"/>
    <x v="0"/>
    <x v="0"/>
    <x v="3"/>
    <x v="0"/>
    <x v="1"/>
    <x v="2"/>
    <x v="1"/>
    <x v="2"/>
    <x v="11"/>
    <x v="0"/>
    <m/>
  </r>
  <r>
    <x v="0"/>
    <n v="0"/>
    <n v="4200000"/>
    <n v="0"/>
    <n v="0"/>
    <x v="6025"/>
    <x v="0"/>
    <x v="0"/>
    <x v="0"/>
    <s v="03.16.15"/>
    <x v="0"/>
    <x v="0"/>
    <x v="0"/>
    <s v="Direção Financeira"/>
    <s v="03.16.15"/>
    <s v="Direção Financeira"/>
    <s v="03.16.15"/>
    <x v="48"/>
    <x v="0"/>
    <x v="0"/>
    <x v="0"/>
    <x v="1"/>
    <x v="0"/>
    <x v="0"/>
    <x v="0"/>
    <x v="13"/>
    <s v="1 - Dotação Anual"/>
    <x v="4"/>
    <n v="4200000"/>
    <x v="1"/>
    <n v="200000"/>
    <x v="1"/>
    <n v="0"/>
    <x v="667"/>
    <m/>
    <x v="0"/>
    <x v="11"/>
    <m/>
    <s v="Direção Financeira"/>
    <x v="1"/>
    <m/>
    <x v="0"/>
    <x v="1"/>
    <x v="1"/>
    <x v="1"/>
    <x v="0"/>
    <x v="0"/>
    <x v="0"/>
    <x v="0"/>
    <x v="0"/>
    <x v="0"/>
    <x v="0"/>
    <s v="Direção Financeira"/>
    <x v="0"/>
    <x v="0"/>
    <x v="0"/>
    <x v="0"/>
    <x v="3"/>
    <x v="0"/>
    <x v="1"/>
    <x v="2"/>
    <x v="1"/>
    <x v="2"/>
    <x v="11"/>
    <x v="0"/>
    <m/>
  </r>
  <r>
    <x v="0"/>
    <n v="0"/>
    <n v="500000"/>
    <n v="0"/>
    <n v="0"/>
    <x v="6025"/>
    <x v="0"/>
    <x v="0"/>
    <x v="0"/>
    <s v="03.16.15"/>
    <x v="0"/>
    <x v="0"/>
    <x v="0"/>
    <s v="Direção Financeira"/>
    <s v="03.16.15"/>
    <s v="Direção Financeira"/>
    <s v="03.16.15"/>
    <x v="83"/>
    <x v="0"/>
    <x v="2"/>
    <x v="18"/>
    <x v="0"/>
    <x v="0"/>
    <x v="0"/>
    <x v="0"/>
    <x v="13"/>
    <s v="1 - Dotação Anual"/>
    <x v="4"/>
    <n v="500000"/>
    <x v="1"/>
    <n v="0"/>
    <x v="1"/>
    <n v="100000"/>
    <x v="667"/>
    <m/>
    <x v="0"/>
    <x v="11"/>
    <m/>
    <s v="Direção Financeira"/>
    <x v="1"/>
    <m/>
    <x v="0"/>
    <x v="1"/>
    <x v="1"/>
    <x v="1"/>
    <x v="0"/>
    <x v="0"/>
    <x v="0"/>
    <x v="0"/>
    <x v="0"/>
    <x v="0"/>
    <x v="0"/>
    <s v="Direção Financeira"/>
    <x v="0"/>
    <x v="0"/>
    <x v="0"/>
    <x v="0"/>
    <x v="3"/>
    <x v="0"/>
    <x v="1"/>
    <x v="2"/>
    <x v="1"/>
    <x v="2"/>
    <x v="11"/>
    <x v="0"/>
    <m/>
  </r>
  <r>
    <x v="0"/>
    <n v="0"/>
    <n v="1200000"/>
    <n v="0"/>
    <n v="0"/>
    <x v="6025"/>
    <x v="0"/>
    <x v="0"/>
    <x v="0"/>
    <s v="03.16.15"/>
    <x v="0"/>
    <x v="0"/>
    <x v="0"/>
    <s v="Direção Financeira"/>
    <s v="03.16.15"/>
    <s v="Direção Financeira"/>
    <s v="03.16.15"/>
    <x v="28"/>
    <x v="0"/>
    <x v="0"/>
    <x v="0"/>
    <x v="0"/>
    <x v="0"/>
    <x v="0"/>
    <x v="0"/>
    <x v="13"/>
    <s v="1 - Dotação Anual"/>
    <x v="4"/>
    <n v="1200000"/>
    <x v="1"/>
    <n v="300000"/>
    <x v="1"/>
    <n v="400000"/>
    <x v="667"/>
    <m/>
    <x v="0"/>
    <x v="11"/>
    <m/>
    <s v="Direção Financeira"/>
    <x v="1"/>
    <m/>
    <x v="0"/>
    <x v="1"/>
    <x v="1"/>
    <x v="1"/>
    <x v="0"/>
    <x v="0"/>
    <x v="0"/>
    <x v="0"/>
    <x v="0"/>
    <x v="0"/>
    <x v="0"/>
    <s v="Direção Financeira"/>
    <x v="0"/>
    <x v="0"/>
    <x v="0"/>
    <x v="0"/>
    <x v="3"/>
    <x v="0"/>
    <x v="1"/>
    <x v="2"/>
    <x v="1"/>
    <x v="2"/>
    <x v="11"/>
    <x v="0"/>
    <m/>
  </r>
  <r>
    <x v="1"/>
    <n v="0"/>
    <n v="2000000"/>
    <n v="0"/>
    <n v="0"/>
    <x v="6025"/>
    <x v="0"/>
    <x v="0"/>
    <x v="0"/>
    <s v="03.16.15"/>
    <x v="0"/>
    <x v="0"/>
    <x v="0"/>
    <s v="Direção Financeira"/>
    <s v="03.16.15"/>
    <s v="Direção Financeira"/>
    <s v="03.16.15"/>
    <x v="55"/>
    <x v="0"/>
    <x v="0"/>
    <x v="0"/>
    <x v="0"/>
    <x v="0"/>
    <x v="1"/>
    <x v="0"/>
    <x v="13"/>
    <s v="1 - Dotação Anual"/>
    <x v="4"/>
    <n v="2000000"/>
    <x v="1"/>
    <n v="30200000"/>
    <x v="1"/>
    <n v="900000"/>
    <x v="667"/>
    <m/>
    <x v="0"/>
    <x v="11"/>
    <m/>
    <s v="Direção Financeira"/>
    <x v="1"/>
    <m/>
    <x v="0"/>
    <x v="1"/>
    <x v="1"/>
    <x v="1"/>
    <x v="0"/>
    <x v="0"/>
    <x v="0"/>
    <x v="0"/>
    <x v="0"/>
    <x v="0"/>
    <x v="0"/>
    <s v="Direção Financeira"/>
    <x v="0"/>
    <x v="0"/>
    <x v="0"/>
    <x v="0"/>
    <x v="3"/>
    <x v="0"/>
    <x v="1"/>
    <x v="2"/>
    <x v="1"/>
    <x v="2"/>
    <x v="11"/>
    <x v="0"/>
    <m/>
  </r>
  <r>
    <x v="1"/>
    <n v="0"/>
    <n v="66126665"/>
    <n v="0"/>
    <n v="0"/>
    <x v="6025"/>
    <x v="0"/>
    <x v="0"/>
    <x v="0"/>
    <s v="03.16.15"/>
    <x v="0"/>
    <x v="0"/>
    <x v="0"/>
    <s v="Direção Financeira"/>
    <s v="03.16.15"/>
    <s v="Direção Financeira"/>
    <s v="03.16.15"/>
    <x v="32"/>
    <x v="0"/>
    <x v="0"/>
    <x v="0"/>
    <x v="0"/>
    <x v="0"/>
    <x v="1"/>
    <x v="0"/>
    <x v="13"/>
    <s v="1 - Dotação Anual"/>
    <x v="4"/>
    <n v="66126665"/>
    <x v="1"/>
    <n v="0"/>
    <x v="1"/>
    <n v="25200000"/>
    <x v="667"/>
    <m/>
    <x v="0"/>
    <x v="11"/>
    <m/>
    <s v="Direção Financeira"/>
    <x v="1"/>
    <m/>
    <x v="0"/>
    <x v="1"/>
    <x v="1"/>
    <x v="1"/>
    <x v="0"/>
    <x v="0"/>
    <x v="0"/>
    <x v="0"/>
    <x v="0"/>
    <x v="0"/>
    <x v="0"/>
    <s v="Direção Financeira"/>
    <x v="0"/>
    <x v="0"/>
    <x v="0"/>
    <x v="0"/>
    <x v="3"/>
    <x v="0"/>
    <x v="1"/>
    <x v="2"/>
    <x v="1"/>
    <x v="2"/>
    <x v="11"/>
    <x v="0"/>
    <m/>
  </r>
  <r>
    <x v="0"/>
    <n v="0"/>
    <n v="1300000"/>
    <n v="0"/>
    <n v="0"/>
    <x v="6025"/>
    <x v="0"/>
    <x v="0"/>
    <x v="0"/>
    <s v="03.16.15"/>
    <x v="0"/>
    <x v="0"/>
    <x v="0"/>
    <s v="Direção Financeira"/>
    <s v="03.16.15"/>
    <s v="Direção Financeira"/>
    <s v="03.16.15"/>
    <x v="39"/>
    <x v="0"/>
    <x v="0"/>
    <x v="1"/>
    <x v="1"/>
    <x v="0"/>
    <x v="0"/>
    <x v="0"/>
    <x v="13"/>
    <s v="1 - Dotação Anual"/>
    <x v="4"/>
    <n v="1300000"/>
    <x v="1"/>
    <n v="400000"/>
    <x v="1"/>
    <n v="555000"/>
    <x v="667"/>
    <m/>
    <x v="0"/>
    <x v="11"/>
    <m/>
    <s v="Direção Financeira"/>
    <x v="1"/>
    <m/>
    <x v="0"/>
    <x v="1"/>
    <x v="1"/>
    <x v="1"/>
    <x v="0"/>
    <x v="0"/>
    <x v="0"/>
    <x v="0"/>
    <x v="0"/>
    <x v="0"/>
    <x v="0"/>
    <s v="Direção Financeira"/>
    <x v="0"/>
    <x v="0"/>
    <x v="0"/>
    <x v="0"/>
    <x v="3"/>
    <x v="0"/>
    <x v="1"/>
    <x v="2"/>
    <x v="1"/>
    <x v="2"/>
    <x v="11"/>
    <x v="0"/>
    <m/>
  </r>
  <r>
    <x v="0"/>
    <n v="0"/>
    <n v="2500000"/>
    <n v="0"/>
    <n v="0"/>
    <x v="6025"/>
    <x v="0"/>
    <x v="0"/>
    <x v="0"/>
    <s v="03.16.15"/>
    <x v="0"/>
    <x v="0"/>
    <x v="0"/>
    <s v="Direção Financeira"/>
    <s v="03.16.15"/>
    <s v="Direção Financeira"/>
    <s v="03.16.15"/>
    <x v="0"/>
    <x v="0"/>
    <x v="0"/>
    <x v="0"/>
    <x v="0"/>
    <x v="0"/>
    <x v="0"/>
    <x v="0"/>
    <x v="13"/>
    <s v="1 - Dotação Anual"/>
    <x v="4"/>
    <n v="2500000"/>
    <x v="1"/>
    <n v="2500000"/>
    <x v="1"/>
    <n v="0"/>
    <x v="667"/>
    <m/>
    <x v="0"/>
    <x v="11"/>
    <m/>
    <s v="Direção Financeira"/>
    <x v="1"/>
    <m/>
    <x v="0"/>
    <x v="1"/>
    <x v="1"/>
    <x v="1"/>
    <x v="0"/>
    <x v="0"/>
    <x v="0"/>
    <x v="0"/>
    <x v="0"/>
    <x v="0"/>
    <x v="0"/>
    <s v="Direção Financeira"/>
    <x v="0"/>
    <x v="0"/>
    <x v="0"/>
    <x v="0"/>
    <x v="3"/>
    <x v="0"/>
    <x v="1"/>
    <x v="2"/>
    <x v="1"/>
    <x v="2"/>
    <x v="11"/>
    <x v="0"/>
    <m/>
  </r>
  <r>
    <x v="0"/>
    <n v="0"/>
    <n v="30000"/>
    <n v="0"/>
    <n v="0"/>
    <x v="6025"/>
    <x v="0"/>
    <x v="0"/>
    <x v="0"/>
    <s v="03.16.15"/>
    <x v="0"/>
    <x v="0"/>
    <x v="0"/>
    <s v="Direção Financeira"/>
    <s v="03.16.15"/>
    <s v="Direção Financeira"/>
    <s v="03.16.15"/>
    <x v="123"/>
    <x v="0"/>
    <x v="0"/>
    <x v="0"/>
    <x v="0"/>
    <x v="0"/>
    <x v="0"/>
    <x v="0"/>
    <x v="13"/>
    <s v="1 - Dotação Anual"/>
    <x v="4"/>
    <n v="30000"/>
    <x v="1"/>
    <n v="0"/>
    <x v="1"/>
    <n v="0"/>
    <x v="667"/>
    <m/>
    <x v="0"/>
    <x v="11"/>
    <m/>
    <s v="Direção Financeira"/>
    <x v="1"/>
    <m/>
    <x v="0"/>
    <x v="1"/>
    <x v="1"/>
    <x v="1"/>
    <x v="0"/>
    <x v="0"/>
    <x v="0"/>
    <x v="0"/>
    <x v="0"/>
    <x v="0"/>
    <x v="0"/>
    <s v="Direção Financeira"/>
    <x v="0"/>
    <x v="0"/>
    <x v="0"/>
    <x v="0"/>
    <x v="3"/>
    <x v="0"/>
    <x v="1"/>
    <x v="2"/>
    <x v="1"/>
    <x v="2"/>
    <x v="11"/>
    <x v="0"/>
    <m/>
  </r>
  <r>
    <x v="0"/>
    <n v="0"/>
    <n v="40000"/>
    <n v="0"/>
    <n v="0"/>
    <x v="6025"/>
    <x v="0"/>
    <x v="0"/>
    <x v="0"/>
    <s v="03.16.16"/>
    <x v="24"/>
    <x v="0"/>
    <x v="0"/>
    <s v="Direção Ambiente e Saneamento "/>
    <s v="03.16.16"/>
    <s v="Direção Ambiente e Saneamento "/>
    <s v="03.16.16"/>
    <x v="121"/>
    <x v="0"/>
    <x v="0"/>
    <x v="1"/>
    <x v="0"/>
    <x v="0"/>
    <x v="0"/>
    <x v="0"/>
    <x v="13"/>
    <s v="1 - Dotação Anual"/>
    <x v="4"/>
    <n v="40000"/>
    <x v="1"/>
    <n v="0"/>
    <x v="1"/>
    <n v="0"/>
    <x v="667"/>
    <m/>
    <x v="0"/>
    <x v="11"/>
    <m/>
    <s v="Direção Ambiente e Saneamento "/>
    <x v="1"/>
    <m/>
    <x v="0"/>
    <x v="1"/>
    <x v="1"/>
    <x v="1"/>
    <x v="0"/>
    <x v="0"/>
    <x v="0"/>
    <x v="0"/>
    <x v="0"/>
    <x v="0"/>
    <x v="0"/>
    <s v="Direção Ambiente e Saneamento "/>
    <x v="0"/>
    <x v="0"/>
    <x v="0"/>
    <x v="0"/>
    <x v="3"/>
    <x v="0"/>
    <x v="1"/>
    <x v="2"/>
    <x v="1"/>
    <x v="2"/>
    <x v="11"/>
    <x v="0"/>
    <m/>
  </r>
  <r>
    <x v="0"/>
    <n v="0"/>
    <n v="50000"/>
    <n v="0"/>
    <n v="0"/>
    <x v="6025"/>
    <x v="0"/>
    <x v="0"/>
    <x v="0"/>
    <s v="03.16.16"/>
    <x v="24"/>
    <x v="0"/>
    <x v="0"/>
    <s v="Direção Ambiente e Saneamento "/>
    <s v="03.16.16"/>
    <s v="Direção Ambiente e Saneamento "/>
    <s v="03.16.16"/>
    <x v="3"/>
    <x v="0"/>
    <x v="0"/>
    <x v="1"/>
    <x v="0"/>
    <x v="0"/>
    <x v="0"/>
    <x v="0"/>
    <x v="13"/>
    <s v="1 - Dotação Anual"/>
    <x v="4"/>
    <n v="50000"/>
    <x v="1"/>
    <n v="0"/>
    <x v="1"/>
    <n v="0"/>
    <x v="667"/>
    <m/>
    <x v="0"/>
    <x v="11"/>
    <m/>
    <s v="Direção Ambiente e Saneamento "/>
    <x v="1"/>
    <m/>
    <x v="0"/>
    <x v="1"/>
    <x v="1"/>
    <x v="1"/>
    <x v="0"/>
    <x v="0"/>
    <x v="0"/>
    <x v="0"/>
    <x v="0"/>
    <x v="0"/>
    <x v="0"/>
    <s v="Direção Ambiente e Saneamento "/>
    <x v="0"/>
    <x v="0"/>
    <x v="0"/>
    <x v="0"/>
    <x v="3"/>
    <x v="0"/>
    <x v="1"/>
    <x v="2"/>
    <x v="1"/>
    <x v="2"/>
    <x v="11"/>
    <x v="0"/>
    <m/>
  </r>
  <r>
    <x v="0"/>
    <n v="0"/>
    <n v="10000"/>
    <n v="0"/>
    <n v="0"/>
    <x v="6025"/>
    <x v="0"/>
    <x v="0"/>
    <x v="0"/>
    <s v="03.16.16"/>
    <x v="24"/>
    <x v="0"/>
    <x v="0"/>
    <s v="Direção Ambiente e Saneamento "/>
    <s v="03.16.16"/>
    <s v="Direção Ambiente e Saneamento "/>
    <s v="03.16.16"/>
    <x v="118"/>
    <x v="0"/>
    <x v="0"/>
    <x v="1"/>
    <x v="0"/>
    <x v="0"/>
    <x v="0"/>
    <x v="0"/>
    <x v="13"/>
    <s v="1 - Dotação Anual"/>
    <x v="4"/>
    <n v="10000"/>
    <x v="1"/>
    <n v="0"/>
    <x v="1"/>
    <n v="0"/>
    <x v="667"/>
    <m/>
    <x v="0"/>
    <x v="11"/>
    <m/>
    <s v="Direção Ambiente e Saneamento "/>
    <x v="1"/>
    <m/>
    <x v="0"/>
    <x v="1"/>
    <x v="1"/>
    <x v="1"/>
    <x v="0"/>
    <x v="0"/>
    <x v="0"/>
    <x v="0"/>
    <x v="0"/>
    <x v="0"/>
    <x v="0"/>
    <s v="Direção Ambiente e Saneamento "/>
    <x v="0"/>
    <x v="0"/>
    <x v="0"/>
    <x v="0"/>
    <x v="3"/>
    <x v="0"/>
    <x v="1"/>
    <x v="2"/>
    <x v="1"/>
    <x v="2"/>
    <x v="11"/>
    <x v="0"/>
    <m/>
  </r>
  <r>
    <x v="0"/>
    <n v="0"/>
    <n v="60000"/>
    <n v="0"/>
    <n v="0"/>
    <x v="6025"/>
    <x v="0"/>
    <x v="0"/>
    <x v="0"/>
    <s v="03.16.16"/>
    <x v="24"/>
    <x v="0"/>
    <x v="0"/>
    <s v="Direção Ambiente e Saneamento "/>
    <s v="03.16.16"/>
    <s v="Direção Ambiente e Saneamento "/>
    <s v="03.16.16"/>
    <x v="29"/>
    <x v="0"/>
    <x v="0"/>
    <x v="0"/>
    <x v="0"/>
    <x v="0"/>
    <x v="0"/>
    <x v="0"/>
    <x v="13"/>
    <s v="1 - Dotação Anual"/>
    <x v="4"/>
    <n v="60000"/>
    <x v="1"/>
    <n v="0"/>
    <x v="1"/>
    <n v="0"/>
    <x v="667"/>
    <m/>
    <x v="0"/>
    <x v="11"/>
    <m/>
    <s v="Direção Ambiente e Saneamento "/>
    <x v="1"/>
    <m/>
    <x v="0"/>
    <x v="1"/>
    <x v="1"/>
    <x v="1"/>
    <x v="0"/>
    <x v="0"/>
    <x v="0"/>
    <x v="0"/>
    <x v="0"/>
    <x v="0"/>
    <x v="0"/>
    <s v="Direção Ambiente e Saneamento "/>
    <x v="0"/>
    <x v="0"/>
    <x v="0"/>
    <x v="0"/>
    <x v="3"/>
    <x v="0"/>
    <x v="1"/>
    <x v="2"/>
    <x v="1"/>
    <x v="2"/>
    <x v="11"/>
    <x v="0"/>
    <m/>
  </r>
  <r>
    <x v="0"/>
    <n v="0"/>
    <n v="300000"/>
    <n v="0"/>
    <n v="0"/>
    <x v="6025"/>
    <x v="0"/>
    <x v="0"/>
    <x v="0"/>
    <s v="03.16.16"/>
    <x v="24"/>
    <x v="0"/>
    <x v="0"/>
    <s v="Direção Ambiente e Saneamento "/>
    <s v="03.16.16"/>
    <s v="Direção Ambiente e Saneamento "/>
    <s v="03.16.16"/>
    <x v="60"/>
    <x v="0"/>
    <x v="0"/>
    <x v="0"/>
    <x v="0"/>
    <x v="0"/>
    <x v="0"/>
    <x v="0"/>
    <x v="13"/>
    <s v="1 - Dotação Anual"/>
    <x v="4"/>
    <n v="300000"/>
    <x v="1"/>
    <n v="0"/>
    <x v="1"/>
    <n v="200000"/>
    <x v="667"/>
    <m/>
    <x v="0"/>
    <x v="11"/>
    <m/>
    <s v="Direção Ambiente e Saneamento "/>
    <x v="1"/>
    <m/>
    <x v="0"/>
    <x v="1"/>
    <x v="1"/>
    <x v="1"/>
    <x v="0"/>
    <x v="0"/>
    <x v="0"/>
    <x v="0"/>
    <x v="0"/>
    <x v="0"/>
    <x v="0"/>
    <s v="Direção Ambiente e Saneamento "/>
    <x v="0"/>
    <x v="0"/>
    <x v="0"/>
    <x v="0"/>
    <x v="3"/>
    <x v="0"/>
    <x v="1"/>
    <x v="2"/>
    <x v="1"/>
    <x v="2"/>
    <x v="11"/>
    <x v="0"/>
    <m/>
  </r>
  <r>
    <x v="0"/>
    <n v="0"/>
    <n v="133668"/>
    <n v="0"/>
    <n v="0"/>
    <x v="6025"/>
    <x v="0"/>
    <x v="0"/>
    <x v="0"/>
    <s v="03.16.16"/>
    <x v="24"/>
    <x v="0"/>
    <x v="0"/>
    <s v="Direção Ambiente e Saneamento "/>
    <s v="03.16.16"/>
    <s v="Direção Ambiente e Saneamento "/>
    <s v="03.16.16"/>
    <x v="64"/>
    <x v="0"/>
    <x v="0"/>
    <x v="0"/>
    <x v="0"/>
    <x v="0"/>
    <x v="0"/>
    <x v="0"/>
    <x v="13"/>
    <s v="1 - Dotação Anual"/>
    <x v="4"/>
    <n v="133668"/>
    <x v="1"/>
    <n v="0"/>
    <x v="1"/>
    <n v="0"/>
    <x v="667"/>
    <m/>
    <x v="0"/>
    <x v="11"/>
    <m/>
    <s v="Direção Ambiente e Saneamento "/>
    <x v="1"/>
    <m/>
    <x v="0"/>
    <x v="1"/>
    <x v="1"/>
    <x v="1"/>
    <x v="0"/>
    <x v="0"/>
    <x v="0"/>
    <x v="0"/>
    <x v="0"/>
    <x v="0"/>
    <x v="0"/>
    <s v="Direção Ambiente e Saneamento "/>
    <x v="0"/>
    <x v="0"/>
    <x v="0"/>
    <x v="0"/>
    <x v="3"/>
    <x v="0"/>
    <x v="1"/>
    <x v="2"/>
    <x v="1"/>
    <x v="2"/>
    <x v="11"/>
    <x v="0"/>
    <m/>
  </r>
  <r>
    <x v="0"/>
    <n v="0"/>
    <n v="14400000"/>
    <n v="0"/>
    <n v="0"/>
    <x v="6025"/>
    <x v="0"/>
    <x v="0"/>
    <x v="0"/>
    <s v="03.16.16"/>
    <x v="24"/>
    <x v="0"/>
    <x v="0"/>
    <s v="Direção Ambiente e Saneamento "/>
    <s v="03.16.16"/>
    <s v="Direção Ambiente e Saneamento "/>
    <s v="03.16.16"/>
    <x v="30"/>
    <x v="0"/>
    <x v="0"/>
    <x v="0"/>
    <x v="1"/>
    <x v="0"/>
    <x v="0"/>
    <x v="0"/>
    <x v="13"/>
    <s v="1 - Dotação Anual"/>
    <x v="4"/>
    <n v="14400000"/>
    <x v="1"/>
    <n v="0"/>
    <x v="1"/>
    <n v="420000"/>
    <x v="667"/>
    <m/>
    <x v="0"/>
    <x v="11"/>
    <m/>
    <s v="Direção Ambiente e Saneamento "/>
    <x v="1"/>
    <m/>
    <x v="0"/>
    <x v="1"/>
    <x v="1"/>
    <x v="1"/>
    <x v="0"/>
    <x v="0"/>
    <x v="0"/>
    <x v="0"/>
    <x v="0"/>
    <x v="0"/>
    <x v="0"/>
    <s v="Direção Ambiente e Saneamento "/>
    <x v="0"/>
    <x v="0"/>
    <x v="0"/>
    <x v="0"/>
    <x v="3"/>
    <x v="0"/>
    <x v="1"/>
    <x v="2"/>
    <x v="1"/>
    <x v="2"/>
    <x v="11"/>
    <x v="0"/>
    <m/>
  </r>
  <r>
    <x v="0"/>
    <n v="0"/>
    <n v="816840"/>
    <n v="0"/>
    <n v="0"/>
    <x v="6025"/>
    <x v="0"/>
    <x v="0"/>
    <x v="0"/>
    <s v="03.16.16"/>
    <x v="24"/>
    <x v="0"/>
    <x v="0"/>
    <s v="Direção Ambiente e Saneamento "/>
    <s v="03.16.16"/>
    <s v="Direção Ambiente e Saneamento "/>
    <s v="03.16.16"/>
    <x v="48"/>
    <x v="0"/>
    <x v="0"/>
    <x v="0"/>
    <x v="1"/>
    <x v="0"/>
    <x v="0"/>
    <x v="0"/>
    <x v="13"/>
    <s v="1 - Dotação Anual"/>
    <x v="4"/>
    <n v="816840"/>
    <x v="1"/>
    <n v="0"/>
    <x v="1"/>
    <n v="800000"/>
    <x v="667"/>
    <m/>
    <x v="0"/>
    <x v="11"/>
    <m/>
    <s v="Direção Ambiente e Saneamento "/>
    <x v="1"/>
    <m/>
    <x v="0"/>
    <x v="1"/>
    <x v="1"/>
    <x v="1"/>
    <x v="0"/>
    <x v="0"/>
    <x v="0"/>
    <x v="0"/>
    <x v="0"/>
    <x v="0"/>
    <x v="0"/>
    <s v="Direção Ambiente e Saneamento "/>
    <x v="0"/>
    <x v="0"/>
    <x v="0"/>
    <x v="0"/>
    <x v="3"/>
    <x v="0"/>
    <x v="1"/>
    <x v="2"/>
    <x v="1"/>
    <x v="2"/>
    <x v="11"/>
    <x v="0"/>
    <m/>
  </r>
  <r>
    <x v="0"/>
    <n v="0"/>
    <n v="600000"/>
    <n v="0"/>
    <n v="0"/>
    <x v="6025"/>
    <x v="0"/>
    <x v="0"/>
    <x v="0"/>
    <s v="03.16.16"/>
    <x v="24"/>
    <x v="0"/>
    <x v="0"/>
    <s v="Direção Ambiente e Saneamento "/>
    <s v="03.16.16"/>
    <s v="Direção Ambiente e Saneamento "/>
    <s v="03.16.16"/>
    <x v="28"/>
    <x v="0"/>
    <x v="0"/>
    <x v="0"/>
    <x v="0"/>
    <x v="0"/>
    <x v="0"/>
    <x v="0"/>
    <x v="13"/>
    <s v="1 - Dotação Anual"/>
    <x v="4"/>
    <n v="600000"/>
    <x v="1"/>
    <n v="400000"/>
    <x v="1"/>
    <n v="0"/>
    <x v="667"/>
    <m/>
    <x v="0"/>
    <x v="11"/>
    <m/>
    <s v="Direção Ambiente e Saneamento "/>
    <x v="1"/>
    <m/>
    <x v="0"/>
    <x v="1"/>
    <x v="1"/>
    <x v="1"/>
    <x v="0"/>
    <x v="0"/>
    <x v="0"/>
    <x v="0"/>
    <x v="0"/>
    <x v="0"/>
    <x v="0"/>
    <s v="Direção Ambiente e Saneamento "/>
    <x v="0"/>
    <x v="0"/>
    <x v="0"/>
    <x v="0"/>
    <x v="3"/>
    <x v="0"/>
    <x v="1"/>
    <x v="2"/>
    <x v="1"/>
    <x v="2"/>
    <x v="11"/>
    <x v="0"/>
    <m/>
  </r>
  <r>
    <x v="0"/>
    <n v="0"/>
    <n v="50000"/>
    <n v="0"/>
    <n v="0"/>
    <x v="6025"/>
    <x v="0"/>
    <x v="0"/>
    <x v="0"/>
    <s v="03.16.17"/>
    <x v="51"/>
    <x v="0"/>
    <x v="0"/>
    <s v="Direção Proteção Civil"/>
    <s v="03.16.17"/>
    <s v="Direção Proteção Civil"/>
    <s v="03.16.17"/>
    <x v="3"/>
    <x v="0"/>
    <x v="0"/>
    <x v="1"/>
    <x v="0"/>
    <x v="0"/>
    <x v="0"/>
    <x v="0"/>
    <x v="13"/>
    <s v="1 - Dotação Anual"/>
    <x v="4"/>
    <n v="50000"/>
    <x v="1"/>
    <n v="0"/>
    <x v="1"/>
    <n v="0"/>
    <x v="667"/>
    <m/>
    <x v="0"/>
    <x v="11"/>
    <m/>
    <s v="Direção Proteção Civil"/>
    <x v="1"/>
    <m/>
    <x v="0"/>
    <x v="1"/>
    <x v="1"/>
    <x v="1"/>
    <x v="0"/>
    <x v="0"/>
    <x v="0"/>
    <x v="0"/>
    <x v="0"/>
    <x v="0"/>
    <x v="0"/>
    <s v="Direção Proteção Civil"/>
    <x v="0"/>
    <x v="0"/>
    <x v="0"/>
    <x v="0"/>
    <x v="3"/>
    <x v="0"/>
    <x v="1"/>
    <x v="2"/>
    <x v="1"/>
    <x v="2"/>
    <x v="11"/>
    <x v="0"/>
    <m/>
  </r>
  <r>
    <x v="0"/>
    <n v="0"/>
    <n v="10000"/>
    <n v="0"/>
    <n v="0"/>
    <x v="6025"/>
    <x v="0"/>
    <x v="0"/>
    <x v="0"/>
    <s v="03.16.17"/>
    <x v="51"/>
    <x v="0"/>
    <x v="0"/>
    <s v="Direção Proteção Civil"/>
    <s v="03.16.17"/>
    <s v="Direção Proteção Civil"/>
    <s v="03.16.17"/>
    <x v="118"/>
    <x v="0"/>
    <x v="0"/>
    <x v="1"/>
    <x v="0"/>
    <x v="0"/>
    <x v="0"/>
    <x v="0"/>
    <x v="13"/>
    <s v="1 - Dotação Anual"/>
    <x v="4"/>
    <n v="10000"/>
    <x v="1"/>
    <n v="0"/>
    <x v="1"/>
    <n v="0"/>
    <x v="667"/>
    <m/>
    <x v="0"/>
    <x v="11"/>
    <m/>
    <s v="Direção Proteção Civil"/>
    <x v="1"/>
    <m/>
    <x v="0"/>
    <x v="1"/>
    <x v="1"/>
    <x v="1"/>
    <x v="0"/>
    <x v="0"/>
    <x v="0"/>
    <x v="0"/>
    <x v="0"/>
    <x v="0"/>
    <x v="0"/>
    <s v="Direção Proteção Civil"/>
    <x v="0"/>
    <x v="0"/>
    <x v="0"/>
    <x v="0"/>
    <x v="3"/>
    <x v="0"/>
    <x v="1"/>
    <x v="2"/>
    <x v="1"/>
    <x v="2"/>
    <x v="11"/>
    <x v="0"/>
    <m/>
  </r>
  <r>
    <x v="0"/>
    <n v="0"/>
    <n v="120000"/>
    <n v="0"/>
    <n v="0"/>
    <x v="6025"/>
    <x v="0"/>
    <x v="0"/>
    <x v="0"/>
    <s v="03.16.17"/>
    <x v="51"/>
    <x v="0"/>
    <x v="0"/>
    <s v="Direção Proteção Civil"/>
    <s v="03.16.17"/>
    <s v="Direção Proteção Civil"/>
    <s v="03.16.17"/>
    <x v="60"/>
    <x v="0"/>
    <x v="0"/>
    <x v="0"/>
    <x v="0"/>
    <x v="0"/>
    <x v="0"/>
    <x v="0"/>
    <x v="13"/>
    <s v="1 - Dotação Anual"/>
    <x v="4"/>
    <n v="120000"/>
    <x v="1"/>
    <n v="0"/>
    <x v="1"/>
    <n v="0"/>
    <x v="667"/>
    <m/>
    <x v="0"/>
    <x v="11"/>
    <m/>
    <s v="Direção Proteção Civil"/>
    <x v="1"/>
    <m/>
    <x v="0"/>
    <x v="1"/>
    <x v="1"/>
    <x v="1"/>
    <x v="0"/>
    <x v="0"/>
    <x v="0"/>
    <x v="0"/>
    <x v="0"/>
    <x v="0"/>
    <x v="0"/>
    <s v="Direção Proteção Civil"/>
    <x v="0"/>
    <x v="0"/>
    <x v="0"/>
    <x v="0"/>
    <x v="3"/>
    <x v="0"/>
    <x v="1"/>
    <x v="2"/>
    <x v="1"/>
    <x v="2"/>
    <x v="11"/>
    <x v="0"/>
    <m/>
  </r>
  <r>
    <x v="0"/>
    <n v="0"/>
    <n v="1440000"/>
    <n v="0"/>
    <n v="0"/>
    <x v="6025"/>
    <x v="0"/>
    <x v="0"/>
    <x v="0"/>
    <s v="03.16.17"/>
    <x v="51"/>
    <x v="0"/>
    <x v="0"/>
    <s v="Direção Proteção Civil"/>
    <s v="03.16.17"/>
    <s v="Direção Proteção Civil"/>
    <s v="03.16.17"/>
    <x v="30"/>
    <x v="0"/>
    <x v="0"/>
    <x v="0"/>
    <x v="1"/>
    <x v="0"/>
    <x v="0"/>
    <x v="0"/>
    <x v="13"/>
    <s v="1 - Dotação Anual"/>
    <x v="4"/>
    <n v="1440000"/>
    <x v="1"/>
    <n v="0"/>
    <x v="1"/>
    <n v="400000"/>
    <x v="667"/>
    <m/>
    <x v="0"/>
    <x v="11"/>
    <m/>
    <s v="Direção Proteção Civil"/>
    <x v="1"/>
    <m/>
    <x v="0"/>
    <x v="1"/>
    <x v="1"/>
    <x v="1"/>
    <x v="0"/>
    <x v="0"/>
    <x v="0"/>
    <x v="0"/>
    <x v="0"/>
    <x v="0"/>
    <x v="0"/>
    <s v="Direção Proteção Civil"/>
    <x v="0"/>
    <x v="0"/>
    <x v="0"/>
    <x v="0"/>
    <x v="3"/>
    <x v="0"/>
    <x v="1"/>
    <x v="2"/>
    <x v="1"/>
    <x v="2"/>
    <x v="11"/>
    <x v="0"/>
    <m/>
  </r>
  <r>
    <x v="0"/>
    <n v="0"/>
    <n v="360000"/>
    <n v="0"/>
    <n v="0"/>
    <x v="6025"/>
    <x v="0"/>
    <x v="0"/>
    <x v="0"/>
    <s v="03.16.17"/>
    <x v="51"/>
    <x v="0"/>
    <x v="0"/>
    <s v="Direção Proteção Civil"/>
    <s v="03.16.17"/>
    <s v="Direção Proteção Civil"/>
    <s v="03.16.17"/>
    <x v="28"/>
    <x v="0"/>
    <x v="0"/>
    <x v="0"/>
    <x v="0"/>
    <x v="0"/>
    <x v="0"/>
    <x v="0"/>
    <x v="13"/>
    <s v="1 - Dotação Anual"/>
    <x v="4"/>
    <n v="360000"/>
    <x v="1"/>
    <n v="159996"/>
    <x v="1"/>
    <n v="0"/>
    <x v="667"/>
    <m/>
    <x v="0"/>
    <x v="11"/>
    <m/>
    <s v="Direção Proteção Civil"/>
    <x v="1"/>
    <m/>
    <x v="0"/>
    <x v="1"/>
    <x v="1"/>
    <x v="1"/>
    <x v="0"/>
    <x v="0"/>
    <x v="0"/>
    <x v="0"/>
    <x v="0"/>
    <x v="0"/>
    <x v="0"/>
    <s v="Direção Proteção Civil"/>
    <x v="0"/>
    <x v="0"/>
    <x v="0"/>
    <x v="0"/>
    <x v="3"/>
    <x v="0"/>
    <x v="1"/>
    <x v="2"/>
    <x v="1"/>
    <x v="2"/>
    <x v="11"/>
    <x v="0"/>
    <m/>
  </r>
  <r>
    <x v="0"/>
    <n v="0"/>
    <n v="150000"/>
    <n v="0"/>
    <n v="0"/>
    <x v="6025"/>
    <x v="0"/>
    <x v="0"/>
    <x v="0"/>
    <s v="03.16.19"/>
    <x v="21"/>
    <x v="0"/>
    <x v="0"/>
    <s v="Direção de Inovação e Desporto"/>
    <s v="03.16.19"/>
    <s v="Direção de Inovação e Desporto"/>
    <s v="03.16.19"/>
    <x v="3"/>
    <x v="0"/>
    <x v="0"/>
    <x v="1"/>
    <x v="0"/>
    <x v="0"/>
    <x v="0"/>
    <x v="0"/>
    <x v="13"/>
    <s v="1 - Dotação Anual"/>
    <x v="4"/>
    <n v="150000"/>
    <x v="1"/>
    <n v="0"/>
    <x v="1"/>
    <n v="0"/>
    <x v="667"/>
    <m/>
    <x v="0"/>
    <x v="11"/>
    <m/>
    <s v="Direção de Inovação e Desporto"/>
    <x v="1"/>
    <m/>
    <x v="0"/>
    <x v="1"/>
    <x v="1"/>
    <x v="1"/>
    <x v="0"/>
    <x v="0"/>
    <x v="0"/>
    <x v="0"/>
    <x v="0"/>
    <x v="0"/>
    <x v="0"/>
    <s v="Direção de Inovação e Desporto"/>
    <x v="0"/>
    <x v="0"/>
    <x v="0"/>
    <x v="0"/>
    <x v="3"/>
    <x v="0"/>
    <x v="1"/>
    <x v="2"/>
    <x v="1"/>
    <x v="2"/>
    <x v="11"/>
    <x v="0"/>
    <m/>
  </r>
  <r>
    <x v="0"/>
    <n v="0"/>
    <n v="30000"/>
    <n v="0"/>
    <n v="0"/>
    <x v="6025"/>
    <x v="0"/>
    <x v="0"/>
    <x v="0"/>
    <s v="03.16.19"/>
    <x v="21"/>
    <x v="0"/>
    <x v="0"/>
    <s v="Direção de Inovação e Desporto"/>
    <s v="03.16.19"/>
    <s v="Direção de Inovação e Desporto"/>
    <s v="03.16.19"/>
    <x v="118"/>
    <x v="0"/>
    <x v="0"/>
    <x v="1"/>
    <x v="0"/>
    <x v="0"/>
    <x v="0"/>
    <x v="0"/>
    <x v="13"/>
    <s v="1 - Dotação Anual"/>
    <x v="4"/>
    <n v="30000"/>
    <x v="1"/>
    <n v="0"/>
    <x v="1"/>
    <n v="0"/>
    <x v="667"/>
    <m/>
    <x v="0"/>
    <x v="11"/>
    <m/>
    <s v="Direção de Inovação e Desporto"/>
    <x v="1"/>
    <m/>
    <x v="0"/>
    <x v="1"/>
    <x v="1"/>
    <x v="1"/>
    <x v="0"/>
    <x v="0"/>
    <x v="0"/>
    <x v="0"/>
    <x v="0"/>
    <x v="0"/>
    <x v="0"/>
    <s v="Direção de Inovação e Desporto"/>
    <x v="0"/>
    <x v="0"/>
    <x v="0"/>
    <x v="0"/>
    <x v="3"/>
    <x v="0"/>
    <x v="1"/>
    <x v="2"/>
    <x v="1"/>
    <x v="2"/>
    <x v="11"/>
    <x v="0"/>
    <m/>
  </r>
  <r>
    <x v="0"/>
    <n v="0"/>
    <n v="65280"/>
    <n v="0"/>
    <n v="0"/>
    <x v="6025"/>
    <x v="0"/>
    <x v="0"/>
    <x v="0"/>
    <s v="03.16.19"/>
    <x v="21"/>
    <x v="0"/>
    <x v="0"/>
    <s v="Direção de Inovação e Desporto"/>
    <s v="03.16.19"/>
    <s v="Direção de Inovação e Desporto"/>
    <s v="03.16.19"/>
    <x v="31"/>
    <x v="0"/>
    <x v="0"/>
    <x v="1"/>
    <x v="0"/>
    <x v="0"/>
    <x v="0"/>
    <x v="0"/>
    <x v="13"/>
    <s v="1 - Dotação Anual"/>
    <x v="4"/>
    <n v="65280"/>
    <x v="1"/>
    <n v="0"/>
    <x v="1"/>
    <n v="0"/>
    <x v="667"/>
    <m/>
    <x v="0"/>
    <x v="11"/>
    <m/>
    <s v="Direção de Inovação e Desporto"/>
    <x v="1"/>
    <m/>
    <x v="0"/>
    <x v="1"/>
    <x v="1"/>
    <x v="1"/>
    <x v="0"/>
    <x v="0"/>
    <x v="0"/>
    <x v="0"/>
    <x v="0"/>
    <x v="0"/>
    <x v="0"/>
    <s v="Direção de Inovação e Desporto"/>
    <x v="0"/>
    <x v="0"/>
    <x v="0"/>
    <x v="0"/>
    <x v="3"/>
    <x v="0"/>
    <x v="1"/>
    <x v="2"/>
    <x v="1"/>
    <x v="2"/>
    <x v="11"/>
    <x v="0"/>
    <m/>
  </r>
  <r>
    <x v="0"/>
    <n v="0"/>
    <n v="120000"/>
    <n v="0"/>
    <n v="0"/>
    <x v="6025"/>
    <x v="0"/>
    <x v="0"/>
    <x v="0"/>
    <s v="03.16.19"/>
    <x v="21"/>
    <x v="0"/>
    <x v="0"/>
    <s v="Direção de Inovação e Desporto"/>
    <s v="03.16.19"/>
    <s v="Direção de Inovação e Desporto"/>
    <s v="03.16.19"/>
    <x v="60"/>
    <x v="0"/>
    <x v="0"/>
    <x v="0"/>
    <x v="0"/>
    <x v="0"/>
    <x v="0"/>
    <x v="0"/>
    <x v="13"/>
    <s v="1 - Dotação Anual"/>
    <x v="4"/>
    <n v="120000"/>
    <x v="1"/>
    <n v="0"/>
    <x v="1"/>
    <n v="0"/>
    <x v="667"/>
    <m/>
    <x v="0"/>
    <x v="11"/>
    <m/>
    <s v="Direção de Inovação e Desporto"/>
    <x v="1"/>
    <m/>
    <x v="0"/>
    <x v="1"/>
    <x v="1"/>
    <x v="1"/>
    <x v="0"/>
    <x v="0"/>
    <x v="0"/>
    <x v="0"/>
    <x v="0"/>
    <x v="0"/>
    <x v="0"/>
    <s v="Direção de Inovação e Desporto"/>
    <x v="0"/>
    <x v="0"/>
    <x v="0"/>
    <x v="0"/>
    <x v="3"/>
    <x v="0"/>
    <x v="1"/>
    <x v="2"/>
    <x v="1"/>
    <x v="2"/>
    <x v="11"/>
    <x v="0"/>
    <m/>
  </r>
  <r>
    <x v="0"/>
    <n v="0"/>
    <n v="540000"/>
    <n v="0"/>
    <n v="0"/>
    <x v="6025"/>
    <x v="0"/>
    <x v="0"/>
    <x v="0"/>
    <s v="03.16.19"/>
    <x v="21"/>
    <x v="0"/>
    <x v="0"/>
    <s v="Direção de Inovação e Desporto"/>
    <s v="03.16.19"/>
    <s v="Direção de Inovação e Desporto"/>
    <s v="03.16.19"/>
    <x v="64"/>
    <x v="0"/>
    <x v="0"/>
    <x v="0"/>
    <x v="0"/>
    <x v="0"/>
    <x v="0"/>
    <x v="0"/>
    <x v="13"/>
    <s v="1 - Dotação Anual"/>
    <x v="4"/>
    <n v="540000"/>
    <x v="1"/>
    <n v="0"/>
    <x v="1"/>
    <n v="0"/>
    <x v="667"/>
    <m/>
    <x v="0"/>
    <x v="11"/>
    <m/>
    <s v="Direção de Inovação e Desporto"/>
    <x v="1"/>
    <m/>
    <x v="0"/>
    <x v="1"/>
    <x v="1"/>
    <x v="1"/>
    <x v="0"/>
    <x v="0"/>
    <x v="0"/>
    <x v="0"/>
    <x v="0"/>
    <x v="0"/>
    <x v="0"/>
    <s v="Direção de Inovação e Desporto"/>
    <x v="0"/>
    <x v="0"/>
    <x v="0"/>
    <x v="0"/>
    <x v="3"/>
    <x v="0"/>
    <x v="1"/>
    <x v="2"/>
    <x v="1"/>
    <x v="2"/>
    <x v="11"/>
    <x v="0"/>
    <m/>
  </r>
  <r>
    <x v="0"/>
    <n v="0"/>
    <n v="240000"/>
    <n v="0"/>
    <n v="0"/>
    <x v="6025"/>
    <x v="0"/>
    <x v="0"/>
    <x v="0"/>
    <s v="03.16.19"/>
    <x v="21"/>
    <x v="0"/>
    <x v="0"/>
    <s v="Direção de Inovação e Desporto"/>
    <s v="03.16.19"/>
    <s v="Direção de Inovação e Desporto"/>
    <s v="03.16.19"/>
    <x v="69"/>
    <x v="0"/>
    <x v="0"/>
    <x v="0"/>
    <x v="0"/>
    <x v="0"/>
    <x v="0"/>
    <x v="0"/>
    <x v="13"/>
    <s v="1 - Dotação Anual"/>
    <x v="4"/>
    <n v="240000"/>
    <x v="1"/>
    <n v="0"/>
    <x v="1"/>
    <n v="0"/>
    <x v="667"/>
    <m/>
    <x v="0"/>
    <x v="11"/>
    <m/>
    <s v="Direção de Inovação e Desporto"/>
    <x v="1"/>
    <m/>
    <x v="0"/>
    <x v="1"/>
    <x v="1"/>
    <x v="1"/>
    <x v="0"/>
    <x v="0"/>
    <x v="0"/>
    <x v="0"/>
    <x v="0"/>
    <x v="0"/>
    <x v="0"/>
    <s v="Direção de Inovação e Desporto"/>
    <x v="0"/>
    <x v="0"/>
    <x v="0"/>
    <x v="0"/>
    <x v="3"/>
    <x v="0"/>
    <x v="1"/>
    <x v="2"/>
    <x v="1"/>
    <x v="2"/>
    <x v="11"/>
    <x v="0"/>
    <m/>
  </r>
  <r>
    <x v="0"/>
    <n v="0"/>
    <n v="2040000"/>
    <n v="0"/>
    <n v="0"/>
    <x v="6025"/>
    <x v="0"/>
    <x v="0"/>
    <x v="0"/>
    <s v="03.16.19"/>
    <x v="21"/>
    <x v="0"/>
    <x v="0"/>
    <s v="Direção de Inovação e Desporto"/>
    <s v="03.16.19"/>
    <s v="Direção de Inovação e Desporto"/>
    <s v="03.16.19"/>
    <x v="30"/>
    <x v="0"/>
    <x v="0"/>
    <x v="0"/>
    <x v="1"/>
    <x v="0"/>
    <x v="0"/>
    <x v="0"/>
    <x v="13"/>
    <s v="1 - Dotação Anual"/>
    <x v="4"/>
    <n v="2040000"/>
    <x v="1"/>
    <n v="0"/>
    <x v="1"/>
    <n v="400000"/>
    <x v="667"/>
    <m/>
    <x v="0"/>
    <x v="11"/>
    <m/>
    <s v="Direção de Inovação e Desporto"/>
    <x v="1"/>
    <m/>
    <x v="0"/>
    <x v="1"/>
    <x v="1"/>
    <x v="1"/>
    <x v="0"/>
    <x v="0"/>
    <x v="0"/>
    <x v="0"/>
    <x v="0"/>
    <x v="0"/>
    <x v="0"/>
    <s v="Direção de Inovação e Desporto"/>
    <x v="0"/>
    <x v="0"/>
    <x v="0"/>
    <x v="0"/>
    <x v="3"/>
    <x v="0"/>
    <x v="1"/>
    <x v="2"/>
    <x v="1"/>
    <x v="2"/>
    <x v="11"/>
    <x v="0"/>
    <m/>
  </r>
  <r>
    <x v="0"/>
    <n v="0"/>
    <n v="652800"/>
    <n v="0"/>
    <n v="0"/>
    <x v="6025"/>
    <x v="0"/>
    <x v="0"/>
    <x v="0"/>
    <s v="03.16.19"/>
    <x v="21"/>
    <x v="0"/>
    <x v="0"/>
    <s v="Direção de Inovação e Desporto"/>
    <s v="03.16.19"/>
    <s v="Direção de Inovação e Desporto"/>
    <s v="03.16.19"/>
    <x v="49"/>
    <x v="0"/>
    <x v="0"/>
    <x v="0"/>
    <x v="1"/>
    <x v="0"/>
    <x v="0"/>
    <x v="0"/>
    <x v="13"/>
    <s v="1 - Dotação Anual"/>
    <x v="4"/>
    <n v="652800"/>
    <x v="1"/>
    <n v="0"/>
    <x v="1"/>
    <n v="0"/>
    <x v="667"/>
    <m/>
    <x v="0"/>
    <x v="11"/>
    <m/>
    <s v="Direção de Inovação e Desporto"/>
    <x v="1"/>
    <m/>
    <x v="0"/>
    <x v="1"/>
    <x v="1"/>
    <x v="1"/>
    <x v="0"/>
    <x v="0"/>
    <x v="0"/>
    <x v="0"/>
    <x v="0"/>
    <x v="0"/>
    <x v="0"/>
    <s v="Direção de Inovação e Desporto"/>
    <x v="0"/>
    <x v="0"/>
    <x v="0"/>
    <x v="0"/>
    <x v="3"/>
    <x v="0"/>
    <x v="1"/>
    <x v="2"/>
    <x v="1"/>
    <x v="2"/>
    <x v="11"/>
    <x v="0"/>
    <m/>
  </r>
  <r>
    <x v="0"/>
    <n v="0"/>
    <n v="240000"/>
    <n v="0"/>
    <n v="0"/>
    <x v="6025"/>
    <x v="0"/>
    <x v="0"/>
    <x v="0"/>
    <s v="03.16.19"/>
    <x v="21"/>
    <x v="0"/>
    <x v="0"/>
    <s v="Direção de Inovação e Desporto"/>
    <s v="03.16.19"/>
    <s v="Direção de Inovação e Desporto"/>
    <s v="03.16.19"/>
    <x v="28"/>
    <x v="0"/>
    <x v="0"/>
    <x v="0"/>
    <x v="0"/>
    <x v="0"/>
    <x v="0"/>
    <x v="0"/>
    <x v="13"/>
    <s v="1 - Dotação Anual"/>
    <x v="4"/>
    <n v="240000"/>
    <x v="1"/>
    <n v="0"/>
    <x v="1"/>
    <n v="170000"/>
    <x v="667"/>
    <m/>
    <x v="0"/>
    <x v="11"/>
    <m/>
    <s v="Direção de Inovação e Desporto"/>
    <x v="1"/>
    <m/>
    <x v="0"/>
    <x v="1"/>
    <x v="1"/>
    <x v="1"/>
    <x v="0"/>
    <x v="0"/>
    <x v="0"/>
    <x v="0"/>
    <x v="0"/>
    <x v="0"/>
    <x v="0"/>
    <s v="Direção de Inovação e Desporto"/>
    <x v="0"/>
    <x v="0"/>
    <x v="0"/>
    <x v="0"/>
    <x v="3"/>
    <x v="0"/>
    <x v="1"/>
    <x v="2"/>
    <x v="1"/>
    <x v="2"/>
    <x v="11"/>
    <x v="0"/>
    <m/>
  </r>
  <r>
    <x v="0"/>
    <n v="0"/>
    <n v="250000"/>
    <n v="0"/>
    <n v="0"/>
    <x v="6025"/>
    <x v="0"/>
    <x v="0"/>
    <x v="0"/>
    <s v="03.16.21"/>
    <x v="56"/>
    <x v="0"/>
    <x v="0"/>
    <s v="Dir. Turismo, Investimento e Emprendedorismo"/>
    <s v="03.16.21"/>
    <s v="Dir. Turismo, Investimento e Emprendedorismo"/>
    <s v="03.16.21"/>
    <x v="3"/>
    <x v="0"/>
    <x v="0"/>
    <x v="1"/>
    <x v="0"/>
    <x v="0"/>
    <x v="0"/>
    <x v="0"/>
    <x v="13"/>
    <s v="1 - Dotação Anual"/>
    <x v="4"/>
    <n v="250000"/>
    <x v="1"/>
    <n v="0"/>
    <x v="1"/>
    <n v="0"/>
    <x v="667"/>
    <m/>
    <x v="0"/>
    <x v="11"/>
    <m/>
    <s v="Dir. Turismo, Investimento e Emprendedorismo"/>
    <x v="1"/>
    <m/>
    <x v="0"/>
    <x v="1"/>
    <x v="1"/>
    <x v="1"/>
    <x v="0"/>
    <x v="0"/>
    <x v="0"/>
    <x v="0"/>
    <x v="0"/>
    <x v="0"/>
    <x v="0"/>
    <s v="Dir. Turismo, Investimento e Emprendedorismo"/>
    <x v="0"/>
    <x v="0"/>
    <x v="0"/>
    <x v="0"/>
    <x v="3"/>
    <x v="0"/>
    <x v="1"/>
    <x v="2"/>
    <x v="1"/>
    <x v="2"/>
    <x v="11"/>
    <x v="0"/>
    <m/>
  </r>
  <r>
    <x v="0"/>
    <n v="0"/>
    <n v="30000"/>
    <n v="0"/>
    <n v="0"/>
    <x v="6025"/>
    <x v="0"/>
    <x v="0"/>
    <x v="0"/>
    <s v="03.16.21"/>
    <x v="56"/>
    <x v="0"/>
    <x v="0"/>
    <s v="Dir. Turismo, Investimento e Emprendedorismo"/>
    <s v="03.16.21"/>
    <s v="Dir. Turismo, Investimento e Emprendedorismo"/>
    <s v="03.16.21"/>
    <x v="118"/>
    <x v="0"/>
    <x v="0"/>
    <x v="1"/>
    <x v="0"/>
    <x v="0"/>
    <x v="0"/>
    <x v="0"/>
    <x v="13"/>
    <s v="1 - Dotação Anual"/>
    <x v="4"/>
    <n v="30000"/>
    <x v="1"/>
    <n v="0"/>
    <x v="1"/>
    <n v="0"/>
    <x v="667"/>
    <m/>
    <x v="0"/>
    <x v="11"/>
    <m/>
    <s v="Dir. Turismo, Investimento e Emprendedorismo"/>
    <x v="1"/>
    <m/>
    <x v="0"/>
    <x v="1"/>
    <x v="1"/>
    <x v="1"/>
    <x v="0"/>
    <x v="0"/>
    <x v="0"/>
    <x v="0"/>
    <x v="0"/>
    <x v="0"/>
    <x v="0"/>
    <s v="Dir. Turismo, Investimento e Emprendedorismo"/>
    <x v="0"/>
    <x v="0"/>
    <x v="0"/>
    <x v="0"/>
    <x v="3"/>
    <x v="0"/>
    <x v="1"/>
    <x v="2"/>
    <x v="1"/>
    <x v="2"/>
    <x v="11"/>
    <x v="0"/>
    <m/>
  </r>
  <r>
    <x v="0"/>
    <n v="0"/>
    <n v="97920"/>
    <n v="0"/>
    <n v="0"/>
    <x v="6025"/>
    <x v="0"/>
    <x v="0"/>
    <x v="0"/>
    <s v="03.16.21"/>
    <x v="56"/>
    <x v="0"/>
    <x v="0"/>
    <s v="Dir. Turismo, Investimento e Emprendedorismo"/>
    <s v="03.16.21"/>
    <s v="Dir. Turismo, Investimento e Emprendedorismo"/>
    <s v="03.16.21"/>
    <x v="31"/>
    <x v="0"/>
    <x v="0"/>
    <x v="1"/>
    <x v="0"/>
    <x v="0"/>
    <x v="0"/>
    <x v="0"/>
    <x v="13"/>
    <s v="1 - Dotação Anual"/>
    <x v="4"/>
    <n v="97920"/>
    <x v="1"/>
    <n v="0"/>
    <x v="1"/>
    <n v="0"/>
    <x v="667"/>
    <m/>
    <x v="0"/>
    <x v="11"/>
    <m/>
    <s v="Dir. Turismo, Investimento e Emprendedorismo"/>
    <x v="1"/>
    <m/>
    <x v="0"/>
    <x v="1"/>
    <x v="1"/>
    <x v="1"/>
    <x v="0"/>
    <x v="0"/>
    <x v="0"/>
    <x v="0"/>
    <x v="0"/>
    <x v="0"/>
    <x v="0"/>
    <s v="Dir. Turismo, Investimento e Emprendedorismo"/>
    <x v="0"/>
    <x v="0"/>
    <x v="0"/>
    <x v="0"/>
    <x v="3"/>
    <x v="0"/>
    <x v="1"/>
    <x v="2"/>
    <x v="1"/>
    <x v="2"/>
    <x v="11"/>
    <x v="0"/>
    <m/>
  </r>
  <r>
    <x v="0"/>
    <n v="0"/>
    <n v="979200"/>
    <n v="0"/>
    <n v="0"/>
    <x v="6025"/>
    <x v="0"/>
    <x v="0"/>
    <x v="0"/>
    <s v="03.16.21"/>
    <x v="56"/>
    <x v="0"/>
    <x v="0"/>
    <s v="Dir. Turismo, Investimento e Emprendedorismo"/>
    <s v="03.16.21"/>
    <s v="Dir. Turismo, Investimento e Emprendedorismo"/>
    <s v="03.16.21"/>
    <x v="49"/>
    <x v="0"/>
    <x v="0"/>
    <x v="0"/>
    <x v="1"/>
    <x v="0"/>
    <x v="0"/>
    <x v="0"/>
    <x v="13"/>
    <s v="1 - Dotação Anual"/>
    <x v="4"/>
    <n v="979200"/>
    <x v="1"/>
    <n v="0"/>
    <x v="1"/>
    <n v="0"/>
    <x v="667"/>
    <m/>
    <x v="0"/>
    <x v="11"/>
    <m/>
    <s v="Dir. Turismo, Investimento e Emprendedorismo"/>
    <x v="1"/>
    <m/>
    <x v="0"/>
    <x v="1"/>
    <x v="1"/>
    <x v="1"/>
    <x v="0"/>
    <x v="0"/>
    <x v="0"/>
    <x v="0"/>
    <x v="0"/>
    <x v="0"/>
    <x v="0"/>
    <s v="Dir. Turismo, Investimento e Emprendedorismo"/>
    <x v="0"/>
    <x v="0"/>
    <x v="0"/>
    <x v="0"/>
    <x v="3"/>
    <x v="0"/>
    <x v="1"/>
    <x v="2"/>
    <x v="1"/>
    <x v="2"/>
    <x v="11"/>
    <x v="0"/>
    <m/>
  </r>
  <r>
    <x v="0"/>
    <n v="0"/>
    <n v="1800000"/>
    <n v="0"/>
    <n v="0"/>
    <x v="6025"/>
    <x v="0"/>
    <x v="0"/>
    <x v="0"/>
    <s v="03.16.25"/>
    <x v="23"/>
    <x v="0"/>
    <x v="0"/>
    <s v="Direção dos  Recursos Humanos"/>
    <s v="03.16.25"/>
    <s v="Direção dos  Recursos Humanos"/>
    <s v="03.16.25"/>
    <x v="78"/>
    <x v="0"/>
    <x v="4"/>
    <x v="17"/>
    <x v="0"/>
    <x v="0"/>
    <x v="0"/>
    <x v="0"/>
    <x v="13"/>
    <s v="1 - Dotação Anual"/>
    <x v="4"/>
    <n v="1800000"/>
    <x v="1"/>
    <n v="0"/>
    <x v="1"/>
    <n v="800000"/>
    <x v="667"/>
    <m/>
    <x v="0"/>
    <x v="11"/>
    <m/>
    <s v="Direção dos  Recursos Humanos"/>
    <x v="1"/>
    <m/>
    <x v="0"/>
    <x v="1"/>
    <x v="1"/>
    <x v="1"/>
    <x v="0"/>
    <x v="0"/>
    <x v="0"/>
    <x v="0"/>
    <x v="0"/>
    <x v="0"/>
    <x v="0"/>
    <s v="Direção dos  Recursos Humanos"/>
    <x v="0"/>
    <x v="0"/>
    <x v="0"/>
    <x v="0"/>
    <x v="3"/>
    <x v="0"/>
    <x v="1"/>
    <x v="2"/>
    <x v="1"/>
    <x v="2"/>
    <x v="11"/>
    <x v="0"/>
    <m/>
  </r>
  <r>
    <x v="0"/>
    <n v="0"/>
    <n v="250000"/>
    <n v="0"/>
    <n v="0"/>
    <x v="6025"/>
    <x v="0"/>
    <x v="0"/>
    <x v="0"/>
    <s v="03.16.25"/>
    <x v="23"/>
    <x v="0"/>
    <x v="0"/>
    <s v="Direção dos  Recursos Humanos"/>
    <s v="03.16.25"/>
    <s v="Direção dos  Recursos Humanos"/>
    <s v="03.16.25"/>
    <x v="3"/>
    <x v="0"/>
    <x v="0"/>
    <x v="1"/>
    <x v="0"/>
    <x v="0"/>
    <x v="0"/>
    <x v="0"/>
    <x v="13"/>
    <s v="1 - Dotação Anual"/>
    <x v="4"/>
    <n v="250000"/>
    <x v="1"/>
    <n v="0"/>
    <x v="1"/>
    <n v="50000"/>
    <x v="667"/>
    <m/>
    <x v="0"/>
    <x v="11"/>
    <m/>
    <s v="Direção dos  Recursos Humanos"/>
    <x v="1"/>
    <m/>
    <x v="0"/>
    <x v="1"/>
    <x v="1"/>
    <x v="1"/>
    <x v="0"/>
    <x v="0"/>
    <x v="0"/>
    <x v="0"/>
    <x v="0"/>
    <x v="0"/>
    <x v="0"/>
    <s v="Direção dos  Recursos Humanos"/>
    <x v="0"/>
    <x v="0"/>
    <x v="0"/>
    <x v="0"/>
    <x v="3"/>
    <x v="0"/>
    <x v="1"/>
    <x v="2"/>
    <x v="1"/>
    <x v="2"/>
    <x v="11"/>
    <x v="0"/>
    <m/>
  </r>
  <r>
    <x v="0"/>
    <n v="0"/>
    <n v="50000"/>
    <n v="0"/>
    <n v="0"/>
    <x v="6025"/>
    <x v="0"/>
    <x v="0"/>
    <x v="0"/>
    <s v="03.16.25"/>
    <x v="23"/>
    <x v="0"/>
    <x v="0"/>
    <s v="Direção dos  Recursos Humanos"/>
    <s v="03.16.25"/>
    <s v="Direção dos  Recursos Humanos"/>
    <s v="03.16.25"/>
    <x v="118"/>
    <x v="0"/>
    <x v="0"/>
    <x v="1"/>
    <x v="0"/>
    <x v="0"/>
    <x v="0"/>
    <x v="0"/>
    <x v="13"/>
    <s v="1 - Dotação Anual"/>
    <x v="4"/>
    <n v="50000"/>
    <x v="1"/>
    <n v="5000"/>
    <x v="1"/>
    <n v="5000"/>
    <x v="667"/>
    <m/>
    <x v="0"/>
    <x v="11"/>
    <m/>
    <s v="Direção dos  Recursos Humanos"/>
    <x v="1"/>
    <m/>
    <x v="0"/>
    <x v="1"/>
    <x v="1"/>
    <x v="1"/>
    <x v="0"/>
    <x v="0"/>
    <x v="0"/>
    <x v="0"/>
    <x v="0"/>
    <x v="0"/>
    <x v="0"/>
    <s v="Direção dos  Recursos Humanos"/>
    <x v="0"/>
    <x v="0"/>
    <x v="0"/>
    <x v="0"/>
    <x v="3"/>
    <x v="0"/>
    <x v="1"/>
    <x v="2"/>
    <x v="1"/>
    <x v="2"/>
    <x v="11"/>
    <x v="0"/>
    <m/>
  </r>
  <r>
    <x v="0"/>
    <n v="0"/>
    <n v="146880"/>
    <n v="0"/>
    <n v="0"/>
    <x v="6025"/>
    <x v="0"/>
    <x v="0"/>
    <x v="0"/>
    <s v="03.16.25"/>
    <x v="23"/>
    <x v="0"/>
    <x v="0"/>
    <s v="Direção dos  Recursos Humanos"/>
    <s v="03.16.25"/>
    <s v="Direção dos  Recursos Humanos"/>
    <s v="03.16.25"/>
    <x v="31"/>
    <x v="0"/>
    <x v="0"/>
    <x v="1"/>
    <x v="0"/>
    <x v="0"/>
    <x v="0"/>
    <x v="0"/>
    <x v="13"/>
    <s v="1 - Dotação Anual"/>
    <x v="4"/>
    <n v="146880"/>
    <x v="1"/>
    <n v="5000"/>
    <x v="1"/>
    <n v="5000"/>
    <x v="667"/>
    <m/>
    <x v="0"/>
    <x v="11"/>
    <m/>
    <s v="Direção dos  Recursos Humanos"/>
    <x v="1"/>
    <m/>
    <x v="0"/>
    <x v="1"/>
    <x v="1"/>
    <x v="1"/>
    <x v="0"/>
    <x v="0"/>
    <x v="0"/>
    <x v="0"/>
    <x v="0"/>
    <x v="0"/>
    <x v="0"/>
    <s v="Direção dos  Recursos Humanos"/>
    <x v="0"/>
    <x v="0"/>
    <x v="0"/>
    <x v="0"/>
    <x v="3"/>
    <x v="0"/>
    <x v="1"/>
    <x v="2"/>
    <x v="1"/>
    <x v="2"/>
    <x v="11"/>
    <x v="0"/>
    <m/>
  </r>
  <r>
    <x v="0"/>
    <n v="0"/>
    <n v="60000"/>
    <n v="0"/>
    <n v="0"/>
    <x v="6025"/>
    <x v="0"/>
    <x v="0"/>
    <x v="0"/>
    <s v="03.16.25"/>
    <x v="23"/>
    <x v="0"/>
    <x v="0"/>
    <s v="Direção dos  Recursos Humanos"/>
    <s v="03.16.25"/>
    <s v="Direção dos  Recursos Humanos"/>
    <s v="03.16.25"/>
    <x v="29"/>
    <x v="0"/>
    <x v="0"/>
    <x v="0"/>
    <x v="0"/>
    <x v="0"/>
    <x v="0"/>
    <x v="0"/>
    <x v="13"/>
    <s v="1 - Dotação Anual"/>
    <x v="4"/>
    <n v="60000"/>
    <x v="1"/>
    <n v="0"/>
    <x v="1"/>
    <n v="0"/>
    <x v="667"/>
    <m/>
    <x v="0"/>
    <x v="11"/>
    <m/>
    <s v="Direção dos  Recursos Humanos"/>
    <x v="1"/>
    <m/>
    <x v="0"/>
    <x v="1"/>
    <x v="1"/>
    <x v="1"/>
    <x v="0"/>
    <x v="0"/>
    <x v="0"/>
    <x v="0"/>
    <x v="0"/>
    <x v="0"/>
    <x v="0"/>
    <s v="Direção dos  Recursos Humanos"/>
    <x v="0"/>
    <x v="0"/>
    <x v="0"/>
    <x v="0"/>
    <x v="3"/>
    <x v="0"/>
    <x v="1"/>
    <x v="2"/>
    <x v="1"/>
    <x v="2"/>
    <x v="11"/>
    <x v="0"/>
    <m/>
  </r>
  <r>
    <x v="0"/>
    <n v="0"/>
    <n v="300000"/>
    <n v="0"/>
    <n v="0"/>
    <x v="6025"/>
    <x v="0"/>
    <x v="0"/>
    <x v="0"/>
    <s v="03.16.25"/>
    <x v="23"/>
    <x v="0"/>
    <x v="0"/>
    <s v="Direção dos  Recursos Humanos"/>
    <s v="03.16.25"/>
    <s v="Direção dos  Recursos Humanos"/>
    <s v="03.16.25"/>
    <x v="124"/>
    <x v="0"/>
    <x v="0"/>
    <x v="0"/>
    <x v="0"/>
    <x v="0"/>
    <x v="0"/>
    <x v="0"/>
    <x v="13"/>
    <s v="1 - Dotação Anual"/>
    <x v="4"/>
    <n v="300000"/>
    <x v="1"/>
    <n v="0"/>
    <x v="1"/>
    <n v="0"/>
    <x v="667"/>
    <m/>
    <x v="0"/>
    <x v="11"/>
    <m/>
    <s v="Direção dos  Recursos Humanos"/>
    <x v="1"/>
    <m/>
    <x v="0"/>
    <x v="1"/>
    <x v="1"/>
    <x v="1"/>
    <x v="0"/>
    <x v="0"/>
    <x v="0"/>
    <x v="0"/>
    <x v="0"/>
    <x v="0"/>
    <x v="0"/>
    <s v="Direção dos  Recursos Humanos"/>
    <x v="0"/>
    <x v="0"/>
    <x v="0"/>
    <x v="0"/>
    <x v="3"/>
    <x v="0"/>
    <x v="1"/>
    <x v="2"/>
    <x v="1"/>
    <x v="2"/>
    <x v="11"/>
    <x v="0"/>
    <m/>
  </r>
  <r>
    <x v="0"/>
    <n v="0"/>
    <n v="240000"/>
    <n v="0"/>
    <n v="0"/>
    <x v="6025"/>
    <x v="0"/>
    <x v="0"/>
    <x v="0"/>
    <s v="03.16.25"/>
    <x v="23"/>
    <x v="0"/>
    <x v="0"/>
    <s v="Direção dos  Recursos Humanos"/>
    <s v="03.16.25"/>
    <s v="Direção dos  Recursos Humanos"/>
    <s v="03.16.25"/>
    <x v="125"/>
    <x v="0"/>
    <x v="0"/>
    <x v="0"/>
    <x v="0"/>
    <x v="0"/>
    <x v="0"/>
    <x v="0"/>
    <x v="13"/>
    <s v="1 - Dotação Anual"/>
    <x v="4"/>
    <n v="240000"/>
    <x v="1"/>
    <n v="0"/>
    <x v="1"/>
    <n v="0"/>
    <x v="667"/>
    <m/>
    <x v="0"/>
    <x v="11"/>
    <m/>
    <s v="Direção dos  Recursos Humanos"/>
    <x v="1"/>
    <m/>
    <x v="0"/>
    <x v="1"/>
    <x v="1"/>
    <x v="1"/>
    <x v="0"/>
    <x v="0"/>
    <x v="0"/>
    <x v="0"/>
    <x v="0"/>
    <x v="0"/>
    <x v="0"/>
    <s v="Direção dos  Recursos Humanos"/>
    <x v="0"/>
    <x v="0"/>
    <x v="0"/>
    <x v="0"/>
    <x v="3"/>
    <x v="0"/>
    <x v="1"/>
    <x v="2"/>
    <x v="1"/>
    <x v="2"/>
    <x v="11"/>
    <x v="0"/>
    <m/>
  </r>
  <r>
    <x v="0"/>
    <n v="0"/>
    <n v="300000"/>
    <n v="0"/>
    <n v="0"/>
    <x v="6025"/>
    <x v="0"/>
    <x v="0"/>
    <x v="0"/>
    <s v="03.16.25"/>
    <x v="23"/>
    <x v="0"/>
    <x v="0"/>
    <s v="Direção dos  Recursos Humanos"/>
    <s v="03.16.25"/>
    <s v="Direção dos  Recursos Humanos"/>
    <s v="03.16.25"/>
    <x v="126"/>
    <x v="0"/>
    <x v="0"/>
    <x v="0"/>
    <x v="0"/>
    <x v="0"/>
    <x v="0"/>
    <x v="0"/>
    <x v="13"/>
    <s v="1 - Dotação Anual"/>
    <x v="4"/>
    <n v="300000"/>
    <x v="1"/>
    <n v="0"/>
    <x v="1"/>
    <n v="0"/>
    <x v="667"/>
    <m/>
    <x v="0"/>
    <x v="11"/>
    <m/>
    <s v="Direção dos  Recursos Humanos"/>
    <x v="1"/>
    <m/>
    <x v="0"/>
    <x v="1"/>
    <x v="1"/>
    <x v="1"/>
    <x v="0"/>
    <x v="0"/>
    <x v="0"/>
    <x v="0"/>
    <x v="0"/>
    <x v="0"/>
    <x v="0"/>
    <s v="Direção dos  Recursos Humanos"/>
    <x v="0"/>
    <x v="0"/>
    <x v="0"/>
    <x v="0"/>
    <x v="3"/>
    <x v="0"/>
    <x v="1"/>
    <x v="2"/>
    <x v="1"/>
    <x v="2"/>
    <x v="11"/>
    <x v="0"/>
    <m/>
  </r>
  <r>
    <x v="0"/>
    <n v="0"/>
    <n v="120000"/>
    <n v="0"/>
    <n v="0"/>
    <x v="6025"/>
    <x v="0"/>
    <x v="0"/>
    <x v="0"/>
    <s v="03.16.25"/>
    <x v="23"/>
    <x v="0"/>
    <x v="0"/>
    <s v="Direção dos  Recursos Humanos"/>
    <s v="03.16.25"/>
    <s v="Direção dos  Recursos Humanos"/>
    <s v="03.16.25"/>
    <x v="127"/>
    <x v="0"/>
    <x v="0"/>
    <x v="0"/>
    <x v="0"/>
    <x v="0"/>
    <x v="0"/>
    <x v="0"/>
    <x v="13"/>
    <s v="1 - Dotação Anual"/>
    <x v="4"/>
    <n v="120000"/>
    <x v="1"/>
    <n v="0"/>
    <x v="1"/>
    <n v="0"/>
    <x v="667"/>
    <m/>
    <x v="0"/>
    <x v="11"/>
    <m/>
    <s v="Direção dos  Recursos Humanos"/>
    <x v="1"/>
    <m/>
    <x v="0"/>
    <x v="1"/>
    <x v="1"/>
    <x v="1"/>
    <x v="0"/>
    <x v="0"/>
    <x v="0"/>
    <x v="0"/>
    <x v="0"/>
    <x v="0"/>
    <x v="0"/>
    <s v="Direção dos  Recursos Humanos"/>
    <x v="0"/>
    <x v="0"/>
    <x v="0"/>
    <x v="0"/>
    <x v="3"/>
    <x v="0"/>
    <x v="1"/>
    <x v="2"/>
    <x v="1"/>
    <x v="2"/>
    <x v="11"/>
    <x v="0"/>
    <m/>
  </r>
  <r>
    <x v="0"/>
    <n v="0"/>
    <n v="240000"/>
    <n v="0"/>
    <n v="0"/>
    <x v="6025"/>
    <x v="0"/>
    <x v="0"/>
    <x v="0"/>
    <s v="03.16.25"/>
    <x v="23"/>
    <x v="0"/>
    <x v="0"/>
    <s v="Direção dos  Recursos Humanos"/>
    <s v="03.16.25"/>
    <s v="Direção dos  Recursos Humanos"/>
    <s v="03.16.25"/>
    <x v="128"/>
    <x v="0"/>
    <x v="0"/>
    <x v="0"/>
    <x v="0"/>
    <x v="0"/>
    <x v="0"/>
    <x v="0"/>
    <x v="13"/>
    <s v="1 - Dotação Anual"/>
    <x v="4"/>
    <n v="240000"/>
    <x v="1"/>
    <n v="0"/>
    <x v="1"/>
    <n v="0"/>
    <x v="667"/>
    <m/>
    <x v="0"/>
    <x v="11"/>
    <m/>
    <s v="Direção dos  Recursos Humanos"/>
    <x v="1"/>
    <m/>
    <x v="0"/>
    <x v="1"/>
    <x v="1"/>
    <x v="1"/>
    <x v="0"/>
    <x v="0"/>
    <x v="0"/>
    <x v="0"/>
    <x v="0"/>
    <x v="0"/>
    <x v="0"/>
    <s v="Direção dos  Recursos Humanos"/>
    <x v="0"/>
    <x v="0"/>
    <x v="0"/>
    <x v="0"/>
    <x v="3"/>
    <x v="0"/>
    <x v="1"/>
    <x v="2"/>
    <x v="1"/>
    <x v="2"/>
    <x v="11"/>
    <x v="0"/>
    <m/>
  </r>
  <r>
    <x v="0"/>
    <n v="0"/>
    <n v="600000"/>
    <n v="0"/>
    <n v="0"/>
    <x v="6025"/>
    <x v="0"/>
    <x v="0"/>
    <x v="0"/>
    <s v="03.16.25"/>
    <x v="23"/>
    <x v="0"/>
    <x v="0"/>
    <s v="Direção dos  Recursos Humanos"/>
    <s v="03.16.25"/>
    <s v="Direção dos  Recursos Humanos"/>
    <s v="03.16.25"/>
    <x v="44"/>
    <x v="0"/>
    <x v="0"/>
    <x v="0"/>
    <x v="0"/>
    <x v="0"/>
    <x v="0"/>
    <x v="0"/>
    <x v="13"/>
    <s v="1 - Dotação Anual"/>
    <x v="4"/>
    <n v="600000"/>
    <x v="1"/>
    <n v="0"/>
    <x v="1"/>
    <n v="0"/>
    <x v="667"/>
    <m/>
    <x v="0"/>
    <x v="11"/>
    <m/>
    <s v="Direção dos  Recursos Humanos"/>
    <x v="1"/>
    <m/>
    <x v="0"/>
    <x v="1"/>
    <x v="1"/>
    <x v="1"/>
    <x v="0"/>
    <x v="0"/>
    <x v="0"/>
    <x v="0"/>
    <x v="0"/>
    <x v="0"/>
    <x v="0"/>
    <s v="Direção dos  Recursos Humanos"/>
    <x v="0"/>
    <x v="0"/>
    <x v="0"/>
    <x v="0"/>
    <x v="3"/>
    <x v="0"/>
    <x v="1"/>
    <x v="2"/>
    <x v="1"/>
    <x v="2"/>
    <x v="11"/>
    <x v="0"/>
    <m/>
  </r>
  <r>
    <x v="0"/>
    <n v="0"/>
    <n v="600000"/>
    <n v="0"/>
    <n v="0"/>
    <x v="6025"/>
    <x v="0"/>
    <x v="0"/>
    <x v="0"/>
    <s v="03.16.25"/>
    <x v="23"/>
    <x v="0"/>
    <x v="0"/>
    <s v="Direção dos  Recursos Humanos"/>
    <s v="03.16.25"/>
    <s v="Direção dos  Recursos Humanos"/>
    <s v="03.16.25"/>
    <x v="65"/>
    <x v="0"/>
    <x v="0"/>
    <x v="0"/>
    <x v="0"/>
    <x v="0"/>
    <x v="0"/>
    <x v="0"/>
    <x v="13"/>
    <s v="1 - Dotação Anual"/>
    <x v="4"/>
    <n v="600000"/>
    <x v="1"/>
    <n v="0"/>
    <x v="1"/>
    <n v="600000"/>
    <x v="667"/>
    <m/>
    <x v="0"/>
    <x v="11"/>
    <m/>
    <s v="Direção dos  Recursos Humanos"/>
    <x v="1"/>
    <m/>
    <x v="0"/>
    <x v="1"/>
    <x v="1"/>
    <x v="1"/>
    <x v="0"/>
    <x v="0"/>
    <x v="0"/>
    <x v="0"/>
    <x v="0"/>
    <x v="0"/>
    <x v="0"/>
    <s v="Direção dos  Recursos Humanos"/>
    <x v="0"/>
    <x v="0"/>
    <x v="0"/>
    <x v="0"/>
    <x v="3"/>
    <x v="0"/>
    <x v="1"/>
    <x v="2"/>
    <x v="1"/>
    <x v="2"/>
    <x v="11"/>
    <x v="0"/>
    <m/>
  </r>
  <r>
    <x v="0"/>
    <n v="0"/>
    <n v="300000"/>
    <n v="0"/>
    <n v="0"/>
    <x v="6025"/>
    <x v="0"/>
    <x v="0"/>
    <x v="0"/>
    <s v="03.16.25"/>
    <x v="23"/>
    <x v="0"/>
    <x v="0"/>
    <s v="Direção dos  Recursos Humanos"/>
    <s v="03.16.25"/>
    <s v="Direção dos  Recursos Humanos"/>
    <s v="03.16.25"/>
    <x v="60"/>
    <x v="0"/>
    <x v="0"/>
    <x v="0"/>
    <x v="0"/>
    <x v="0"/>
    <x v="0"/>
    <x v="0"/>
    <x v="13"/>
    <s v="1 - Dotação Anual"/>
    <x v="4"/>
    <n v="300000"/>
    <x v="1"/>
    <n v="0"/>
    <x v="1"/>
    <n v="0"/>
    <x v="667"/>
    <m/>
    <x v="0"/>
    <x v="11"/>
    <m/>
    <s v="Direção dos  Recursos Humanos"/>
    <x v="1"/>
    <m/>
    <x v="0"/>
    <x v="1"/>
    <x v="1"/>
    <x v="1"/>
    <x v="0"/>
    <x v="0"/>
    <x v="0"/>
    <x v="0"/>
    <x v="0"/>
    <x v="0"/>
    <x v="0"/>
    <s v="Direção dos  Recursos Humanos"/>
    <x v="0"/>
    <x v="0"/>
    <x v="0"/>
    <x v="0"/>
    <x v="3"/>
    <x v="0"/>
    <x v="1"/>
    <x v="2"/>
    <x v="1"/>
    <x v="2"/>
    <x v="11"/>
    <x v="0"/>
    <m/>
  </r>
  <r>
    <x v="0"/>
    <n v="0"/>
    <n v="1200000"/>
    <n v="0"/>
    <n v="0"/>
    <x v="6025"/>
    <x v="0"/>
    <x v="0"/>
    <x v="0"/>
    <s v="03.16.25"/>
    <x v="23"/>
    <x v="0"/>
    <x v="0"/>
    <s v="Direção dos  Recursos Humanos"/>
    <s v="03.16.25"/>
    <s v="Direção dos  Recursos Humanos"/>
    <s v="03.16.25"/>
    <x v="30"/>
    <x v="0"/>
    <x v="0"/>
    <x v="0"/>
    <x v="1"/>
    <x v="0"/>
    <x v="0"/>
    <x v="0"/>
    <x v="13"/>
    <s v="1 - Dotação Anual"/>
    <x v="4"/>
    <n v="1200000"/>
    <x v="1"/>
    <n v="0"/>
    <x v="1"/>
    <n v="691000"/>
    <x v="667"/>
    <m/>
    <x v="0"/>
    <x v="11"/>
    <m/>
    <s v="Direção dos  Recursos Humanos"/>
    <x v="1"/>
    <m/>
    <x v="0"/>
    <x v="1"/>
    <x v="1"/>
    <x v="1"/>
    <x v="0"/>
    <x v="0"/>
    <x v="0"/>
    <x v="0"/>
    <x v="0"/>
    <x v="0"/>
    <x v="0"/>
    <s v="Direção dos  Recursos Humanos"/>
    <x v="0"/>
    <x v="0"/>
    <x v="0"/>
    <x v="0"/>
    <x v="3"/>
    <x v="0"/>
    <x v="1"/>
    <x v="2"/>
    <x v="1"/>
    <x v="2"/>
    <x v="11"/>
    <x v="0"/>
    <m/>
  </r>
  <r>
    <x v="0"/>
    <n v="0"/>
    <n v="4800000"/>
    <n v="0"/>
    <n v="0"/>
    <x v="6025"/>
    <x v="0"/>
    <x v="0"/>
    <x v="0"/>
    <s v="03.16.25"/>
    <x v="23"/>
    <x v="0"/>
    <x v="0"/>
    <s v="Direção dos  Recursos Humanos"/>
    <s v="03.16.25"/>
    <s v="Direção dos  Recursos Humanos"/>
    <s v="03.16.25"/>
    <x v="48"/>
    <x v="0"/>
    <x v="0"/>
    <x v="0"/>
    <x v="1"/>
    <x v="0"/>
    <x v="0"/>
    <x v="0"/>
    <x v="13"/>
    <s v="1 - Dotação Anual"/>
    <x v="4"/>
    <n v="4800000"/>
    <x v="1"/>
    <n v="0"/>
    <x v="1"/>
    <n v="642982"/>
    <x v="667"/>
    <m/>
    <x v="0"/>
    <x v="11"/>
    <m/>
    <s v="Direção dos  Recursos Humanos"/>
    <x v="1"/>
    <m/>
    <x v="0"/>
    <x v="1"/>
    <x v="1"/>
    <x v="1"/>
    <x v="0"/>
    <x v="0"/>
    <x v="0"/>
    <x v="0"/>
    <x v="0"/>
    <x v="0"/>
    <x v="0"/>
    <s v="Direção dos  Recursos Humanos"/>
    <x v="0"/>
    <x v="0"/>
    <x v="0"/>
    <x v="0"/>
    <x v="3"/>
    <x v="0"/>
    <x v="1"/>
    <x v="2"/>
    <x v="1"/>
    <x v="2"/>
    <x v="11"/>
    <x v="0"/>
    <m/>
  </r>
  <r>
    <x v="0"/>
    <n v="0"/>
    <n v="1468800"/>
    <n v="0"/>
    <n v="0"/>
    <x v="6025"/>
    <x v="0"/>
    <x v="0"/>
    <x v="0"/>
    <s v="03.16.25"/>
    <x v="23"/>
    <x v="0"/>
    <x v="0"/>
    <s v="Direção dos  Recursos Humanos"/>
    <s v="03.16.25"/>
    <s v="Direção dos  Recursos Humanos"/>
    <s v="03.16.25"/>
    <x v="49"/>
    <x v="0"/>
    <x v="0"/>
    <x v="0"/>
    <x v="1"/>
    <x v="0"/>
    <x v="0"/>
    <x v="0"/>
    <x v="13"/>
    <s v="1 - Dotação Anual"/>
    <x v="4"/>
    <n v="1468800"/>
    <x v="1"/>
    <n v="0"/>
    <x v="1"/>
    <n v="0"/>
    <x v="667"/>
    <m/>
    <x v="0"/>
    <x v="11"/>
    <m/>
    <s v="Direção dos  Recursos Humanos"/>
    <x v="1"/>
    <m/>
    <x v="0"/>
    <x v="1"/>
    <x v="1"/>
    <x v="1"/>
    <x v="0"/>
    <x v="0"/>
    <x v="0"/>
    <x v="0"/>
    <x v="0"/>
    <x v="0"/>
    <x v="0"/>
    <s v="Direção dos  Recursos Humanos"/>
    <x v="0"/>
    <x v="0"/>
    <x v="0"/>
    <x v="0"/>
    <x v="3"/>
    <x v="0"/>
    <x v="1"/>
    <x v="2"/>
    <x v="1"/>
    <x v="2"/>
    <x v="11"/>
    <x v="0"/>
    <m/>
  </r>
  <r>
    <x v="0"/>
    <n v="0"/>
    <n v="13200000"/>
    <n v="0"/>
    <n v="0"/>
    <x v="6025"/>
    <x v="0"/>
    <x v="0"/>
    <x v="0"/>
    <s v="03.16.25"/>
    <x v="23"/>
    <x v="0"/>
    <x v="0"/>
    <s v="Direção dos  Recursos Humanos"/>
    <s v="03.16.25"/>
    <s v="Direção dos  Recursos Humanos"/>
    <s v="03.16.25"/>
    <x v="79"/>
    <x v="0"/>
    <x v="4"/>
    <x v="17"/>
    <x v="0"/>
    <x v="0"/>
    <x v="0"/>
    <x v="0"/>
    <x v="13"/>
    <s v="1 - Dotação Anual"/>
    <x v="4"/>
    <n v="13200000"/>
    <x v="1"/>
    <n v="0"/>
    <x v="1"/>
    <n v="0"/>
    <x v="667"/>
    <m/>
    <x v="0"/>
    <x v="11"/>
    <m/>
    <s v="Direção dos  Recursos Humanos"/>
    <x v="1"/>
    <m/>
    <x v="0"/>
    <x v="1"/>
    <x v="1"/>
    <x v="1"/>
    <x v="0"/>
    <x v="0"/>
    <x v="0"/>
    <x v="0"/>
    <x v="0"/>
    <x v="0"/>
    <x v="0"/>
    <s v="Direção dos  Recursos Humanos"/>
    <x v="0"/>
    <x v="0"/>
    <x v="0"/>
    <x v="0"/>
    <x v="3"/>
    <x v="0"/>
    <x v="1"/>
    <x v="2"/>
    <x v="1"/>
    <x v="2"/>
    <x v="11"/>
    <x v="0"/>
    <m/>
  </r>
  <r>
    <x v="0"/>
    <n v="0"/>
    <n v="300000"/>
    <n v="0"/>
    <n v="0"/>
    <x v="6025"/>
    <x v="0"/>
    <x v="0"/>
    <x v="0"/>
    <s v="03.16.25"/>
    <x v="23"/>
    <x v="0"/>
    <x v="0"/>
    <s v="Direção dos  Recursos Humanos"/>
    <s v="03.16.25"/>
    <s v="Direção dos  Recursos Humanos"/>
    <s v="03.16.25"/>
    <x v="28"/>
    <x v="0"/>
    <x v="0"/>
    <x v="0"/>
    <x v="0"/>
    <x v="0"/>
    <x v="0"/>
    <x v="0"/>
    <x v="13"/>
    <s v="1 - Dotação Anual"/>
    <x v="4"/>
    <n v="300000"/>
    <x v="1"/>
    <n v="0"/>
    <x v="1"/>
    <n v="0"/>
    <x v="667"/>
    <m/>
    <x v="0"/>
    <x v="11"/>
    <m/>
    <s v="Direção dos  Recursos Humanos"/>
    <x v="1"/>
    <m/>
    <x v="0"/>
    <x v="1"/>
    <x v="1"/>
    <x v="1"/>
    <x v="0"/>
    <x v="0"/>
    <x v="0"/>
    <x v="0"/>
    <x v="0"/>
    <x v="0"/>
    <x v="0"/>
    <s v="Direção dos  Recursos Humanos"/>
    <x v="0"/>
    <x v="0"/>
    <x v="0"/>
    <x v="0"/>
    <x v="3"/>
    <x v="0"/>
    <x v="1"/>
    <x v="2"/>
    <x v="1"/>
    <x v="2"/>
    <x v="11"/>
    <x v="0"/>
    <m/>
  </r>
  <r>
    <x v="0"/>
    <n v="0"/>
    <n v="15000"/>
    <n v="0"/>
    <n v="0"/>
    <x v="6025"/>
    <x v="0"/>
    <x v="0"/>
    <x v="0"/>
    <s v="03.16.27"/>
    <x v="59"/>
    <x v="0"/>
    <x v="0"/>
    <s v="Direção dos Assuntos Jurídicos, Fiscalização e Policia Municipal"/>
    <s v="03.16.27"/>
    <s v="Direção dos Assuntos Jurídicos, Fiscalização e Policia Municipal"/>
    <s v="03.16.27"/>
    <x v="3"/>
    <x v="0"/>
    <x v="0"/>
    <x v="1"/>
    <x v="0"/>
    <x v="0"/>
    <x v="0"/>
    <x v="0"/>
    <x v="13"/>
    <s v="1 - Dotação Anual"/>
    <x v="4"/>
    <n v="15000"/>
    <x v="1"/>
    <n v="0"/>
    <x v="1"/>
    <n v="0"/>
    <x v="667"/>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0"/>
    <n v="10000"/>
    <n v="0"/>
    <n v="0"/>
    <x v="6025"/>
    <x v="0"/>
    <x v="0"/>
    <x v="0"/>
    <s v="03.16.27"/>
    <x v="59"/>
    <x v="0"/>
    <x v="0"/>
    <s v="Direção dos Assuntos Jurídicos, Fiscalização e Policia Municipal"/>
    <s v="03.16.27"/>
    <s v="Direção dos Assuntos Jurídicos, Fiscalização e Policia Municipal"/>
    <s v="03.16.27"/>
    <x v="118"/>
    <x v="0"/>
    <x v="0"/>
    <x v="1"/>
    <x v="0"/>
    <x v="0"/>
    <x v="0"/>
    <x v="0"/>
    <x v="13"/>
    <s v="1 - Dotação Anual"/>
    <x v="4"/>
    <n v="10000"/>
    <x v="1"/>
    <n v="0"/>
    <x v="1"/>
    <n v="0"/>
    <x v="667"/>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0"/>
    <n v="7200"/>
    <n v="0"/>
    <n v="0"/>
    <x v="6025"/>
    <x v="0"/>
    <x v="0"/>
    <x v="0"/>
    <s v="03.16.27"/>
    <x v="59"/>
    <x v="0"/>
    <x v="0"/>
    <s v="Direção dos Assuntos Jurídicos, Fiscalização e Policia Municipal"/>
    <s v="03.16.27"/>
    <s v="Direção dos Assuntos Jurídicos, Fiscalização e Policia Municipal"/>
    <s v="03.16.27"/>
    <x v="29"/>
    <x v="0"/>
    <x v="0"/>
    <x v="0"/>
    <x v="0"/>
    <x v="0"/>
    <x v="0"/>
    <x v="0"/>
    <x v="13"/>
    <s v="1 - Dotação Anual"/>
    <x v="4"/>
    <n v="7200"/>
    <x v="1"/>
    <n v="0"/>
    <x v="1"/>
    <n v="0"/>
    <x v="667"/>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0"/>
    <n v="240000"/>
    <n v="0"/>
    <n v="0"/>
    <x v="6025"/>
    <x v="0"/>
    <x v="0"/>
    <x v="0"/>
    <s v="03.16.27"/>
    <x v="59"/>
    <x v="0"/>
    <x v="0"/>
    <s v="Direção dos Assuntos Jurídicos, Fiscalização e Policia Municipal"/>
    <s v="03.16.27"/>
    <s v="Direção dos Assuntos Jurídicos, Fiscalização e Policia Municipal"/>
    <s v="03.16.27"/>
    <x v="60"/>
    <x v="0"/>
    <x v="0"/>
    <x v="0"/>
    <x v="0"/>
    <x v="0"/>
    <x v="0"/>
    <x v="0"/>
    <x v="13"/>
    <s v="1 - Dotação Anual"/>
    <x v="4"/>
    <n v="240000"/>
    <x v="1"/>
    <n v="0"/>
    <x v="1"/>
    <n v="0"/>
    <x v="667"/>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0"/>
    <n v="3000000"/>
    <n v="0"/>
    <n v="0"/>
    <x v="6025"/>
    <x v="0"/>
    <x v="0"/>
    <x v="0"/>
    <s v="03.16.27"/>
    <x v="59"/>
    <x v="0"/>
    <x v="0"/>
    <s v="Direção dos Assuntos Jurídicos, Fiscalização e Policia Municipal"/>
    <s v="03.16.27"/>
    <s v="Direção dos Assuntos Jurídicos, Fiscalização e Policia Municipal"/>
    <s v="03.16.27"/>
    <x v="30"/>
    <x v="0"/>
    <x v="0"/>
    <x v="0"/>
    <x v="1"/>
    <x v="0"/>
    <x v="0"/>
    <x v="0"/>
    <x v="13"/>
    <s v="1 - Dotação Anual"/>
    <x v="4"/>
    <n v="3000000"/>
    <x v="1"/>
    <n v="125000"/>
    <x v="1"/>
    <n v="1000000"/>
    <x v="667"/>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0"/>
    <n v="1231944"/>
    <n v="0"/>
    <n v="0"/>
    <x v="6025"/>
    <x v="0"/>
    <x v="0"/>
    <x v="0"/>
    <s v="03.16.27"/>
    <x v="59"/>
    <x v="0"/>
    <x v="0"/>
    <s v="Direção dos Assuntos Jurídicos, Fiscalização e Policia Municipal"/>
    <s v="03.16.27"/>
    <s v="Direção dos Assuntos Jurídicos, Fiscalização e Policia Municipal"/>
    <s v="03.16.27"/>
    <x v="48"/>
    <x v="0"/>
    <x v="0"/>
    <x v="0"/>
    <x v="1"/>
    <x v="0"/>
    <x v="0"/>
    <x v="0"/>
    <x v="13"/>
    <s v="1 - Dotação Anual"/>
    <x v="4"/>
    <n v="1231944"/>
    <x v="1"/>
    <n v="136000"/>
    <x v="1"/>
    <n v="30000"/>
    <x v="667"/>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0"/>
    <n v="600000"/>
    <n v="0"/>
    <n v="0"/>
    <x v="6025"/>
    <x v="0"/>
    <x v="0"/>
    <x v="0"/>
    <s v="03.16.27"/>
    <x v="59"/>
    <x v="0"/>
    <x v="0"/>
    <s v="Direção dos Assuntos Jurídicos, Fiscalização e Policia Municipal"/>
    <s v="03.16.27"/>
    <s v="Direção dos Assuntos Jurídicos, Fiscalização e Policia Municipal"/>
    <s v="03.16.27"/>
    <x v="28"/>
    <x v="0"/>
    <x v="0"/>
    <x v="0"/>
    <x v="0"/>
    <x v="0"/>
    <x v="0"/>
    <x v="0"/>
    <x v="13"/>
    <s v="1 - Dotação Anual"/>
    <x v="4"/>
    <n v="600000"/>
    <x v="1"/>
    <n v="0"/>
    <x v="1"/>
    <n v="236000"/>
    <x v="667"/>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2"/>
    <n v="0"/>
    <n v="9999999"/>
    <n v="0"/>
    <n v="0"/>
    <x v="6025"/>
    <x v="0"/>
    <x v="0"/>
    <x v="0"/>
    <s v="80.02.10.23"/>
    <x v="46"/>
    <x v="2"/>
    <x v="2"/>
    <s v="Outros"/>
    <s v="80.02.10"/>
    <s v="Retenções SISCAP"/>
    <s v="80.02.10.23"/>
    <x v="62"/>
    <x v="0"/>
    <x v="5"/>
    <x v="13"/>
    <x v="1"/>
    <x v="2"/>
    <x v="0"/>
    <x v="0"/>
    <x v="13"/>
    <s v="1 - Dotação Anual"/>
    <x v="4"/>
    <n v="9999999"/>
    <x v="1"/>
    <n v="0"/>
    <x v="1"/>
    <n v="0"/>
    <x v="667"/>
    <m/>
    <x v="0"/>
    <x v="11"/>
    <m/>
    <s v="Retenções SISCAP"/>
    <x v="1"/>
    <s v="SISCAP"/>
    <x v="0"/>
    <x v="1"/>
    <x v="1"/>
    <x v="1"/>
    <x v="0"/>
    <x v="0"/>
    <x v="0"/>
    <x v="0"/>
    <x v="0"/>
    <x v="0"/>
    <x v="0"/>
    <s v="Retenções SISCAP"/>
    <x v="0"/>
    <x v="0"/>
    <x v="0"/>
    <x v="0"/>
    <x v="3"/>
    <x v="0"/>
    <x v="1"/>
    <x v="2"/>
    <x v="1"/>
    <x v="2"/>
    <x v="11"/>
    <x v="0"/>
    <m/>
  </r>
  <r>
    <x v="0"/>
    <n v="0"/>
    <n v="9999999"/>
    <n v="0"/>
    <n v="0"/>
    <x v="6025"/>
    <x v="0"/>
    <x v="1"/>
    <x v="0"/>
    <s v="80.02.10.23"/>
    <x v="46"/>
    <x v="2"/>
    <x v="2"/>
    <s v="Outros"/>
    <s v="80.02.10"/>
    <s v="Retenções SISCAP"/>
    <s v="80.02.10.23"/>
    <x v="67"/>
    <x v="0"/>
    <x v="1"/>
    <x v="0"/>
    <x v="1"/>
    <x v="2"/>
    <x v="2"/>
    <x v="0"/>
    <x v="13"/>
    <s v="1 - Dotação Anual"/>
    <x v="4"/>
    <n v="9999999"/>
    <x v="1"/>
    <n v="0"/>
    <x v="1"/>
    <n v="0"/>
    <x v="667"/>
    <m/>
    <x v="0"/>
    <x v="11"/>
    <m/>
    <s v="Retenções SISCAP"/>
    <x v="1"/>
    <s v="SISCAP"/>
    <x v="0"/>
    <x v="1"/>
    <x v="1"/>
    <x v="1"/>
    <x v="0"/>
    <x v="0"/>
    <x v="0"/>
    <x v="0"/>
    <x v="0"/>
    <x v="0"/>
    <x v="0"/>
    <s v="Retenções SISCAP"/>
    <x v="0"/>
    <x v="0"/>
    <x v="0"/>
    <x v="0"/>
    <x v="3"/>
    <x v="0"/>
    <x v="1"/>
    <x v="2"/>
    <x v="1"/>
    <x v="2"/>
    <x v="11"/>
    <x v="0"/>
    <m/>
  </r>
  <r>
    <x v="2"/>
    <n v="0"/>
    <n v="9999999"/>
    <n v="0"/>
    <n v="0"/>
    <x v="6025"/>
    <x v="0"/>
    <x v="0"/>
    <x v="0"/>
    <s v="80.02.10.25"/>
    <x v="71"/>
    <x v="2"/>
    <x v="2"/>
    <s v="Outros"/>
    <s v="80.02.10"/>
    <s v="Retenções Quotas"/>
    <s v="80.02.10.25"/>
    <x v="27"/>
    <x v="0"/>
    <x v="5"/>
    <x v="8"/>
    <x v="1"/>
    <x v="2"/>
    <x v="0"/>
    <x v="0"/>
    <x v="13"/>
    <s v="1 - Dotação Anual"/>
    <x v="4"/>
    <n v="9999999"/>
    <x v="1"/>
    <n v="0"/>
    <x v="1"/>
    <n v="0"/>
    <x v="667"/>
    <m/>
    <x v="0"/>
    <x v="11"/>
    <m/>
    <s v="Retenções Quotas"/>
    <x v="1"/>
    <m/>
    <x v="0"/>
    <x v="1"/>
    <x v="1"/>
    <x v="1"/>
    <x v="0"/>
    <x v="0"/>
    <x v="0"/>
    <x v="0"/>
    <x v="0"/>
    <x v="0"/>
    <x v="0"/>
    <s v="Retenções Quotas"/>
    <x v="0"/>
    <x v="0"/>
    <x v="0"/>
    <x v="0"/>
    <x v="3"/>
    <x v="0"/>
    <x v="1"/>
    <x v="2"/>
    <x v="1"/>
    <x v="2"/>
    <x v="11"/>
    <x v="0"/>
    <m/>
  </r>
  <r>
    <x v="0"/>
    <n v="0"/>
    <n v="9999999"/>
    <n v="0"/>
    <n v="0"/>
    <x v="6025"/>
    <x v="0"/>
    <x v="1"/>
    <x v="0"/>
    <s v="80.02.10.25"/>
    <x v="71"/>
    <x v="2"/>
    <x v="2"/>
    <s v="Outros"/>
    <s v="80.02.10"/>
    <s v="Retenções Quotas"/>
    <s v="80.02.10.25"/>
    <x v="34"/>
    <x v="0"/>
    <x v="1"/>
    <x v="9"/>
    <x v="1"/>
    <x v="2"/>
    <x v="2"/>
    <x v="0"/>
    <x v="13"/>
    <s v="1 - Dotação Anual"/>
    <x v="4"/>
    <n v="9999999"/>
    <x v="1"/>
    <n v="0"/>
    <x v="1"/>
    <n v="0"/>
    <x v="667"/>
    <m/>
    <x v="0"/>
    <x v="11"/>
    <m/>
    <s v="Retenções Quotas"/>
    <x v="1"/>
    <m/>
    <x v="0"/>
    <x v="1"/>
    <x v="1"/>
    <x v="1"/>
    <x v="0"/>
    <x v="0"/>
    <x v="0"/>
    <x v="0"/>
    <x v="0"/>
    <x v="0"/>
    <x v="0"/>
    <s v="Retenções Quotas"/>
    <x v="0"/>
    <x v="0"/>
    <x v="0"/>
    <x v="0"/>
    <x v="3"/>
    <x v="0"/>
    <x v="1"/>
    <x v="2"/>
    <x v="1"/>
    <x v="2"/>
    <x v="11"/>
    <x v="0"/>
    <m/>
  </r>
  <r>
    <x v="0"/>
    <n v="0"/>
    <n v="150000"/>
    <n v="0"/>
    <n v="0"/>
    <x v="6025"/>
    <x v="0"/>
    <x v="0"/>
    <x v="0"/>
    <s v="03.16.29"/>
    <x v="72"/>
    <x v="0"/>
    <x v="0"/>
    <s v="Gabinete de Gestão e Controlo de Qualidade"/>
    <s v="03.16.29"/>
    <s v="Gabinete de Gestão e Controlo de Qualidade"/>
    <s v="03.16.29"/>
    <x v="3"/>
    <x v="0"/>
    <x v="0"/>
    <x v="1"/>
    <x v="0"/>
    <x v="0"/>
    <x v="0"/>
    <x v="0"/>
    <x v="13"/>
    <s v="1 - Dotação Anual"/>
    <x v="4"/>
    <n v="150000"/>
    <x v="1"/>
    <n v="0"/>
    <x v="1"/>
    <n v="0"/>
    <x v="667"/>
    <m/>
    <x v="0"/>
    <x v="11"/>
    <m/>
    <s v="Gabinete de Gestão e Controlo de Qualidade"/>
    <x v="1"/>
    <s v="GGCQ"/>
    <x v="0"/>
    <x v="1"/>
    <x v="1"/>
    <x v="1"/>
    <x v="0"/>
    <x v="0"/>
    <x v="0"/>
    <x v="0"/>
    <x v="0"/>
    <x v="0"/>
    <x v="0"/>
    <s v="Gabinete de Gestão e Controlo de Qualidade"/>
    <x v="0"/>
    <x v="0"/>
    <x v="0"/>
    <x v="0"/>
    <x v="3"/>
    <x v="0"/>
    <x v="1"/>
    <x v="2"/>
    <x v="1"/>
    <x v="2"/>
    <x v="11"/>
    <x v="0"/>
    <m/>
  </r>
  <r>
    <x v="0"/>
    <n v="0"/>
    <n v="50000"/>
    <n v="0"/>
    <n v="0"/>
    <x v="6025"/>
    <x v="0"/>
    <x v="0"/>
    <x v="0"/>
    <s v="03.16.29"/>
    <x v="72"/>
    <x v="0"/>
    <x v="0"/>
    <s v="Gabinete de Gestão e Controlo de Qualidade"/>
    <s v="03.16.29"/>
    <s v="Gabinete de Gestão e Controlo de Qualidade"/>
    <s v="03.16.29"/>
    <x v="118"/>
    <x v="0"/>
    <x v="0"/>
    <x v="1"/>
    <x v="0"/>
    <x v="0"/>
    <x v="0"/>
    <x v="0"/>
    <x v="13"/>
    <s v="1 - Dotação Anual"/>
    <x v="4"/>
    <n v="50000"/>
    <x v="1"/>
    <n v="0"/>
    <x v="1"/>
    <n v="0"/>
    <x v="667"/>
    <m/>
    <x v="0"/>
    <x v="11"/>
    <m/>
    <s v="Gabinete de Gestão e Controlo de Qualidade"/>
    <x v="1"/>
    <s v="GGCQ"/>
    <x v="0"/>
    <x v="1"/>
    <x v="1"/>
    <x v="1"/>
    <x v="0"/>
    <x v="0"/>
    <x v="0"/>
    <x v="0"/>
    <x v="0"/>
    <x v="0"/>
    <x v="0"/>
    <s v="Gabinete de Gestão e Controlo de Qualidade"/>
    <x v="0"/>
    <x v="0"/>
    <x v="0"/>
    <x v="0"/>
    <x v="3"/>
    <x v="0"/>
    <x v="1"/>
    <x v="2"/>
    <x v="1"/>
    <x v="2"/>
    <x v="11"/>
    <x v="0"/>
    <m/>
  </r>
  <r>
    <x v="0"/>
    <n v="0"/>
    <n v="816840"/>
    <n v="0"/>
    <n v="0"/>
    <x v="6025"/>
    <x v="0"/>
    <x v="0"/>
    <x v="0"/>
    <s v="03.16.29"/>
    <x v="72"/>
    <x v="0"/>
    <x v="0"/>
    <s v="Gabinete de Gestão e Controlo de Qualidade"/>
    <s v="03.16.29"/>
    <s v="Gabinete de Gestão e Controlo de Qualidade"/>
    <s v="03.16.29"/>
    <x v="48"/>
    <x v="0"/>
    <x v="0"/>
    <x v="0"/>
    <x v="1"/>
    <x v="0"/>
    <x v="0"/>
    <x v="0"/>
    <x v="13"/>
    <s v="1 - Dotação Anual"/>
    <x v="4"/>
    <n v="816840"/>
    <x v="1"/>
    <n v="0"/>
    <x v="1"/>
    <n v="800000"/>
    <x v="667"/>
    <m/>
    <x v="0"/>
    <x v="11"/>
    <m/>
    <s v="Gabinete de Gestão e Controlo de Qualidade"/>
    <x v="1"/>
    <s v="GGCQ"/>
    <x v="0"/>
    <x v="1"/>
    <x v="1"/>
    <x v="1"/>
    <x v="0"/>
    <x v="0"/>
    <x v="0"/>
    <x v="0"/>
    <x v="0"/>
    <x v="0"/>
    <x v="0"/>
    <s v="Gabinete de Gestão e Controlo de Qualidade"/>
    <x v="0"/>
    <x v="0"/>
    <x v="0"/>
    <x v="0"/>
    <x v="3"/>
    <x v="0"/>
    <x v="1"/>
    <x v="2"/>
    <x v="1"/>
    <x v="2"/>
    <x v="11"/>
    <x v="0"/>
    <m/>
  </r>
  <r>
    <x v="0"/>
    <n v="0"/>
    <n v="5500000"/>
    <n v="0"/>
    <n v="0"/>
    <x v="6025"/>
    <x v="0"/>
    <x v="0"/>
    <x v="0"/>
    <s v="01.25.04.22"/>
    <x v="7"/>
    <x v="3"/>
    <x v="3"/>
    <s v="Cultura"/>
    <s v="01.25.04"/>
    <s v="Atividades culturais e promoção da cultura no Concelho"/>
    <s v="01.25.04.22"/>
    <x v="4"/>
    <x v="0"/>
    <x v="2"/>
    <x v="2"/>
    <x v="0"/>
    <x v="1"/>
    <x v="0"/>
    <x v="0"/>
    <x v="13"/>
    <s v="1 - Dotação Anual"/>
    <x v="4"/>
    <n v="5500000"/>
    <x v="1"/>
    <n v="16910000"/>
    <x v="1"/>
    <n v="0"/>
    <x v="667"/>
    <m/>
    <x v="0"/>
    <x v="11"/>
    <m/>
    <s v="Atividades culturais e promoção da cultura no Concelho"/>
    <x v="1"/>
    <s v="ACPCC"/>
    <x v="0"/>
    <x v="1"/>
    <x v="1"/>
    <x v="1"/>
    <x v="0"/>
    <x v="0"/>
    <x v="0"/>
    <x v="0"/>
    <x v="0"/>
    <x v="0"/>
    <x v="0"/>
    <s v="Atividades culturais e promoção da cultura no Concelho"/>
    <x v="0"/>
    <x v="0"/>
    <x v="0"/>
    <x v="0"/>
    <x v="3"/>
    <x v="0"/>
    <x v="1"/>
    <x v="2"/>
    <x v="1"/>
    <x v="2"/>
    <x v="11"/>
    <x v="0"/>
    <m/>
  </r>
  <r>
    <x v="1"/>
    <n v="0"/>
    <n v="1500000"/>
    <n v="0"/>
    <n v="0"/>
    <x v="6025"/>
    <x v="0"/>
    <x v="0"/>
    <x v="0"/>
    <s v="01.25.02.25"/>
    <x v="73"/>
    <x v="3"/>
    <x v="3"/>
    <s v="desporto"/>
    <s v="01.25.02"/>
    <s v="Criação e Manutenção de Parques Infantis e Espaços Fitness"/>
    <s v="01.25.02.25"/>
    <x v="1"/>
    <x v="0"/>
    <x v="0"/>
    <x v="0"/>
    <x v="0"/>
    <x v="1"/>
    <x v="1"/>
    <x v="0"/>
    <x v="13"/>
    <s v="1 - Dotação Anual"/>
    <x v="4"/>
    <n v="1500000"/>
    <x v="1"/>
    <n v="0"/>
    <x v="1"/>
    <n v="300000"/>
    <x v="667"/>
    <m/>
    <x v="0"/>
    <x v="11"/>
    <m/>
    <s v="Criação e Manutenção de Parques Infantis e Espaços Fitness"/>
    <x v="1"/>
    <m/>
    <x v="0"/>
    <x v="1"/>
    <x v="1"/>
    <x v="1"/>
    <x v="0"/>
    <x v="0"/>
    <x v="0"/>
    <x v="0"/>
    <x v="0"/>
    <x v="0"/>
    <x v="0"/>
    <s v="Criação e Manutenção de Parques Infantis e Espaços Fitness"/>
    <x v="0"/>
    <x v="0"/>
    <x v="0"/>
    <x v="0"/>
    <x v="3"/>
    <x v="0"/>
    <x v="1"/>
    <x v="2"/>
    <x v="1"/>
    <x v="2"/>
    <x v="11"/>
    <x v="0"/>
    <m/>
  </r>
  <r>
    <x v="0"/>
    <n v="0"/>
    <n v="1800000"/>
    <n v="0"/>
    <n v="0"/>
    <x v="6025"/>
    <x v="0"/>
    <x v="0"/>
    <x v="0"/>
    <s v="01.25.03.12"/>
    <x v="6"/>
    <x v="3"/>
    <x v="3"/>
    <s v="Emprego e Formação profissional"/>
    <s v="01.25.03"/>
    <s v="Estágios Profissionais e Promoção de Emprego"/>
    <s v="01.25.03.12"/>
    <x v="4"/>
    <x v="0"/>
    <x v="2"/>
    <x v="2"/>
    <x v="0"/>
    <x v="1"/>
    <x v="0"/>
    <x v="0"/>
    <x v="13"/>
    <s v="1 - Dotação Anual"/>
    <x v="4"/>
    <n v="1800000"/>
    <x v="1"/>
    <n v="300000"/>
    <x v="1"/>
    <n v="500000"/>
    <x v="667"/>
    <m/>
    <x v="0"/>
    <x v="11"/>
    <m/>
    <s v="Estágios Profissionais e Promoção de Emprego"/>
    <x v="1"/>
    <m/>
    <x v="0"/>
    <x v="1"/>
    <x v="1"/>
    <x v="1"/>
    <x v="0"/>
    <x v="0"/>
    <x v="0"/>
    <x v="0"/>
    <x v="0"/>
    <x v="0"/>
    <x v="0"/>
    <s v="Estágios Profissionais e Promoção de Emprego"/>
    <x v="0"/>
    <x v="0"/>
    <x v="0"/>
    <x v="0"/>
    <x v="3"/>
    <x v="0"/>
    <x v="1"/>
    <x v="2"/>
    <x v="1"/>
    <x v="2"/>
    <x v="11"/>
    <x v="0"/>
    <m/>
  </r>
  <r>
    <x v="1"/>
    <n v="0"/>
    <n v="3500000"/>
    <n v="0"/>
    <n v="0"/>
    <x v="6025"/>
    <x v="0"/>
    <x v="0"/>
    <x v="0"/>
    <s v="01.26.02.07"/>
    <x v="61"/>
    <x v="5"/>
    <x v="6"/>
    <s v="Pesca"/>
    <s v="01.26.02"/>
    <s v="Apoio para Aquisição de Materiais de Pescas e Botes"/>
    <s v="01.26.02.07"/>
    <x v="46"/>
    <x v="0"/>
    <x v="0"/>
    <x v="0"/>
    <x v="0"/>
    <x v="1"/>
    <x v="1"/>
    <x v="0"/>
    <x v="13"/>
    <s v="1 - Dotação Anual"/>
    <x v="4"/>
    <n v="3500000"/>
    <x v="1"/>
    <n v="0"/>
    <x v="1"/>
    <n v="0"/>
    <x v="667"/>
    <m/>
    <x v="0"/>
    <x v="11"/>
    <m/>
    <s v="Apoio para Aquisição de Materiais de Pescas e Botes"/>
    <x v="1"/>
    <m/>
    <x v="0"/>
    <x v="1"/>
    <x v="1"/>
    <x v="1"/>
    <x v="0"/>
    <x v="0"/>
    <x v="0"/>
    <x v="0"/>
    <x v="0"/>
    <x v="0"/>
    <x v="0"/>
    <s v="Apoio para Aquisição de Materiais de Pescas e Botes"/>
    <x v="0"/>
    <x v="0"/>
    <x v="0"/>
    <x v="0"/>
    <x v="3"/>
    <x v="0"/>
    <x v="1"/>
    <x v="2"/>
    <x v="1"/>
    <x v="2"/>
    <x v="11"/>
    <x v="0"/>
    <m/>
  </r>
  <r>
    <x v="0"/>
    <n v="0"/>
    <n v="2500000"/>
    <n v="0"/>
    <n v="0"/>
    <x v="6025"/>
    <x v="0"/>
    <x v="0"/>
    <x v="0"/>
    <s v="01.25.05.12"/>
    <x v="10"/>
    <x v="3"/>
    <x v="3"/>
    <s v="Saúde"/>
    <s v="01.25.05"/>
    <s v="Promoção e Inclusão Social"/>
    <s v="01.25.05.12"/>
    <x v="7"/>
    <x v="0"/>
    <x v="4"/>
    <x v="4"/>
    <x v="0"/>
    <x v="1"/>
    <x v="0"/>
    <x v="0"/>
    <x v="13"/>
    <s v="1 - Dotação Anual"/>
    <x v="4"/>
    <n v="2500000"/>
    <x v="1"/>
    <n v="0"/>
    <x v="1"/>
    <n v="0"/>
    <x v="667"/>
    <m/>
    <x v="0"/>
    <x v="11"/>
    <m/>
    <s v="Promoção e Inclusão Social"/>
    <x v="1"/>
    <m/>
    <x v="0"/>
    <x v="1"/>
    <x v="1"/>
    <x v="1"/>
    <x v="0"/>
    <x v="0"/>
    <x v="0"/>
    <x v="0"/>
    <x v="0"/>
    <x v="0"/>
    <x v="0"/>
    <s v="Promoção e Inclusão Social"/>
    <x v="0"/>
    <x v="0"/>
    <x v="0"/>
    <x v="0"/>
    <x v="3"/>
    <x v="0"/>
    <x v="1"/>
    <x v="2"/>
    <x v="1"/>
    <x v="2"/>
    <x v="11"/>
    <x v="0"/>
    <m/>
  </r>
  <r>
    <x v="0"/>
    <n v="0"/>
    <n v="70000"/>
    <n v="0"/>
    <n v="0"/>
    <x v="6025"/>
    <x v="0"/>
    <x v="0"/>
    <x v="0"/>
    <s v="03.16.12"/>
    <x v="40"/>
    <x v="0"/>
    <x v="0"/>
    <s v="Direcção de Urbanismo"/>
    <s v="03.16.12"/>
    <s v="Direcção de Urbanismo"/>
    <s v="03.16.12"/>
    <x v="3"/>
    <x v="0"/>
    <x v="0"/>
    <x v="1"/>
    <x v="0"/>
    <x v="0"/>
    <x v="0"/>
    <x v="0"/>
    <x v="13"/>
    <s v="1 - Dotação Anual"/>
    <x v="4"/>
    <n v="70000"/>
    <x v="1"/>
    <n v="0"/>
    <x v="1"/>
    <n v="65000"/>
    <x v="667"/>
    <m/>
    <x v="0"/>
    <x v="11"/>
    <m/>
    <s v="Direcção de Urbanismo"/>
    <x v="1"/>
    <m/>
    <x v="0"/>
    <x v="1"/>
    <x v="1"/>
    <x v="1"/>
    <x v="0"/>
    <x v="0"/>
    <x v="0"/>
    <x v="0"/>
    <x v="0"/>
    <x v="0"/>
    <x v="0"/>
    <s v="Direcção de Urbanismo"/>
    <x v="0"/>
    <x v="0"/>
    <x v="0"/>
    <x v="0"/>
    <x v="3"/>
    <x v="0"/>
    <x v="1"/>
    <x v="2"/>
    <x v="1"/>
    <x v="2"/>
    <x v="11"/>
    <x v="0"/>
    <m/>
  </r>
  <r>
    <x v="0"/>
    <n v="0"/>
    <n v="50000"/>
    <n v="0"/>
    <n v="0"/>
    <x v="6025"/>
    <x v="0"/>
    <x v="0"/>
    <x v="0"/>
    <s v="03.16.12"/>
    <x v="40"/>
    <x v="0"/>
    <x v="0"/>
    <s v="Direcção de Urbanismo"/>
    <s v="03.16.12"/>
    <s v="Direcção de Urbanismo"/>
    <s v="03.16.12"/>
    <x v="118"/>
    <x v="0"/>
    <x v="0"/>
    <x v="1"/>
    <x v="0"/>
    <x v="0"/>
    <x v="0"/>
    <x v="0"/>
    <x v="13"/>
    <s v="1 - Dotação Anual"/>
    <x v="4"/>
    <n v="50000"/>
    <x v="1"/>
    <n v="0"/>
    <x v="1"/>
    <n v="45000"/>
    <x v="667"/>
    <m/>
    <x v="0"/>
    <x v="11"/>
    <m/>
    <s v="Direcção de Urbanismo"/>
    <x v="1"/>
    <m/>
    <x v="0"/>
    <x v="1"/>
    <x v="1"/>
    <x v="1"/>
    <x v="0"/>
    <x v="0"/>
    <x v="0"/>
    <x v="0"/>
    <x v="0"/>
    <x v="0"/>
    <x v="0"/>
    <s v="Direcção de Urbanismo"/>
    <x v="0"/>
    <x v="0"/>
    <x v="0"/>
    <x v="0"/>
    <x v="3"/>
    <x v="0"/>
    <x v="1"/>
    <x v="2"/>
    <x v="1"/>
    <x v="2"/>
    <x v="11"/>
    <x v="0"/>
    <m/>
  </r>
  <r>
    <x v="0"/>
    <n v="0"/>
    <n v="146880"/>
    <n v="0"/>
    <n v="0"/>
    <x v="6025"/>
    <x v="0"/>
    <x v="0"/>
    <x v="0"/>
    <s v="03.16.12"/>
    <x v="40"/>
    <x v="0"/>
    <x v="0"/>
    <s v="Direcção de Urbanismo"/>
    <s v="03.16.12"/>
    <s v="Direcção de Urbanismo"/>
    <s v="03.16.12"/>
    <x v="31"/>
    <x v="0"/>
    <x v="0"/>
    <x v="1"/>
    <x v="0"/>
    <x v="0"/>
    <x v="0"/>
    <x v="0"/>
    <x v="13"/>
    <s v="1 - Dotação Anual"/>
    <x v="4"/>
    <n v="146880"/>
    <x v="1"/>
    <n v="0"/>
    <x v="1"/>
    <n v="0"/>
    <x v="667"/>
    <m/>
    <x v="0"/>
    <x v="11"/>
    <m/>
    <s v="Direcção de Urbanismo"/>
    <x v="1"/>
    <m/>
    <x v="0"/>
    <x v="1"/>
    <x v="1"/>
    <x v="1"/>
    <x v="0"/>
    <x v="0"/>
    <x v="0"/>
    <x v="0"/>
    <x v="0"/>
    <x v="0"/>
    <x v="0"/>
    <s v="Direcção de Urbanismo"/>
    <x v="0"/>
    <x v="0"/>
    <x v="0"/>
    <x v="0"/>
    <x v="3"/>
    <x v="0"/>
    <x v="1"/>
    <x v="2"/>
    <x v="1"/>
    <x v="2"/>
    <x v="11"/>
    <x v="0"/>
    <m/>
  </r>
  <r>
    <x v="0"/>
    <n v="0"/>
    <n v="2400"/>
    <n v="0"/>
    <n v="0"/>
    <x v="6025"/>
    <x v="0"/>
    <x v="0"/>
    <x v="0"/>
    <s v="03.16.12"/>
    <x v="40"/>
    <x v="0"/>
    <x v="0"/>
    <s v="Direcção de Urbanismo"/>
    <s v="03.16.12"/>
    <s v="Direcção de Urbanismo"/>
    <s v="03.16.12"/>
    <x v="29"/>
    <x v="0"/>
    <x v="0"/>
    <x v="0"/>
    <x v="0"/>
    <x v="0"/>
    <x v="0"/>
    <x v="0"/>
    <x v="13"/>
    <s v="1 - Dotação Anual"/>
    <x v="4"/>
    <n v="2400"/>
    <x v="1"/>
    <n v="0"/>
    <x v="1"/>
    <n v="0"/>
    <x v="667"/>
    <m/>
    <x v="0"/>
    <x v="11"/>
    <m/>
    <s v="Direcção de Urbanismo"/>
    <x v="1"/>
    <m/>
    <x v="0"/>
    <x v="1"/>
    <x v="1"/>
    <x v="1"/>
    <x v="0"/>
    <x v="0"/>
    <x v="0"/>
    <x v="0"/>
    <x v="0"/>
    <x v="0"/>
    <x v="0"/>
    <s v="Direcção de Urbanismo"/>
    <x v="0"/>
    <x v="0"/>
    <x v="0"/>
    <x v="0"/>
    <x v="3"/>
    <x v="0"/>
    <x v="1"/>
    <x v="2"/>
    <x v="1"/>
    <x v="2"/>
    <x v="11"/>
    <x v="0"/>
    <m/>
  </r>
  <r>
    <x v="0"/>
    <n v="0"/>
    <n v="120000"/>
    <n v="0"/>
    <n v="0"/>
    <x v="6025"/>
    <x v="0"/>
    <x v="0"/>
    <x v="0"/>
    <s v="03.16.12"/>
    <x v="40"/>
    <x v="0"/>
    <x v="0"/>
    <s v="Direcção de Urbanismo"/>
    <s v="03.16.12"/>
    <s v="Direcção de Urbanismo"/>
    <s v="03.16.12"/>
    <x v="60"/>
    <x v="0"/>
    <x v="0"/>
    <x v="0"/>
    <x v="0"/>
    <x v="0"/>
    <x v="0"/>
    <x v="0"/>
    <x v="13"/>
    <s v="1 - Dotação Anual"/>
    <x v="4"/>
    <n v="120000"/>
    <x v="1"/>
    <n v="0"/>
    <x v="1"/>
    <n v="0"/>
    <x v="667"/>
    <m/>
    <x v="0"/>
    <x v="11"/>
    <m/>
    <s v="Direcção de Urbanismo"/>
    <x v="1"/>
    <m/>
    <x v="0"/>
    <x v="1"/>
    <x v="1"/>
    <x v="1"/>
    <x v="0"/>
    <x v="0"/>
    <x v="0"/>
    <x v="0"/>
    <x v="0"/>
    <x v="0"/>
    <x v="0"/>
    <s v="Direcção de Urbanismo"/>
    <x v="0"/>
    <x v="0"/>
    <x v="0"/>
    <x v="0"/>
    <x v="3"/>
    <x v="0"/>
    <x v="1"/>
    <x v="2"/>
    <x v="1"/>
    <x v="2"/>
    <x v="11"/>
    <x v="0"/>
    <m/>
  </r>
  <r>
    <x v="0"/>
    <n v="0"/>
    <n v="816840"/>
    <n v="0"/>
    <n v="0"/>
    <x v="6025"/>
    <x v="0"/>
    <x v="0"/>
    <x v="0"/>
    <s v="03.16.12"/>
    <x v="40"/>
    <x v="0"/>
    <x v="0"/>
    <s v="Direcção de Urbanismo"/>
    <s v="03.16.12"/>
    <s v="Direcção de Urbanismo"/>
    <s v="03.16.12"/>
    <x v="30"/>
    <x v="0"/>
    <x v="0"/>
    <x v="0"/>
    <x v="1"/>
    <x v="0"/>
    <x v="0"/>
    <x v="0"/>
    <x v="13"/>
    <s v="1 - Dotação Anual"/>
    <x v="4"/>
    <n v="816840"/>
    <x v="1"/>
    <n v="140000"/>
    <x v="1"/>
    <n v="0"/>
    <x v="667"/>
    <m/>
    <x v="0"/>
    <x v="11"/>
    <m/>
    <s v="Direcção de Urbanismo"/>
    <x v="1"/>
    <m/>
    <x v="0"/>
    <x v="1"/>
    <x v="1"/>
    <x v="1"/>
    <x v="0"/>
    <x v="0"/>
    <x v="0"/>
    <x v="0"/>
    <x v="0"/>
    <x v="0"/>
    <x v="0"/>
    <s v="Direcção de Urbanismo"/>
    <x v="0"/>
    <x v="0"/>
    <x v="0"/>
    <x v="0"/>
    <x v="3"/>
    <x v="0"/>
    <x v="1"/>
    <x v="2"/>
    <x v="1"/>
    <x v="2"/>
    <x v="11"/>
    <x v="0"/>
    <m/>
  </r>
  <r>
    <x v="0"/>
    <n v="0"/>
    <n v="816840"/>
    <n v="0"/>
    <n v="0"/>
    <x v="6025"/>
    <x v="0"/>
    <x v="0"/>
    <x v="0"/>
    <s v="03.16.12"/>
    <x v="40"/>
    <x v="0"/>
    <x v="0"/>
    <s v="Direcção de Urbanismo"/>
    <s v="03.16.12"/>
    <s v="Direcção de Urbanismo"/>
    <s v="03.16.12"/>
    <x v="48"/>
    <x v="0"/>
    <x v="0"/>
    <x v="0"/>
    <x v="1"/>
    <x v="0"/>
    <x v="0"/>
    <x v="0"/>
    <x v="13"/>
    <s v="1 - Dotação Anual"/>
    <x v="4"/>
    <n v="816840"/>
    <x v="1"/>
    <n v="0"/>
    <x v="1"/>
    <n v="800000"/>
    <x v="667"/>
    <m/>
    <x v="0"/>
    <x v="11"/>
    <m/>
    <s v="Direcção de Urbanismo"/>
    <x v="1"/>
    <m/>
    <x v="0"/>
    <x v="1"/>
    <x v="1"/>
    <x v="1"/>
    <x v="0"/>
    <x v="0"/>
    <x v="0"/>
    <x v="0"/>
    <x v="0"/>
    <x v="0"/>
    <x v="0"/>
    <s v="Direcção de Urbanismo"/>
    <x v="0"/>
    <x v="0"/>
    <x v="0"/>
    <x v="0"/>
    <x v="3"/>
    <x v="0"/>
    <x v="1"/>
    <x v="2"/>
    <x v="1"/>
    <x v="2"/>
    <x v="11"/>
    <x v="0"/>
    <m/>
  </r>
  <r>
    <x v="0"/>
    <n v="0"/>
    <n v="1468800"/>
    <n v="0"/>
    <n v="0"/>
    <x v="6025"/>
    <x v="0"/>
    <x v="0"/>
    <x v="0"/>
    <s v="03.16.12"/>
    <x v="40"/>
    <x v="0"/>
    <x v="0"/>
    <s v="Direcção de Urbanismo"/>
    <s v="03.16.12"/>
    <s v="Direcção de Urbanismo"/>
    <s v="03.16.12"/>
    <x v="49"/>
    <x v="0"/>
    <x v="0"/>
    <x v="0"/>
    <x v="1"/>
    <x v="0"/>
    <x v="0"/>
    <x v="0"/>
    <x v="13"/>
    <s v="1 - Dotação Anual"/>
    <x v="4"/>
    <n v="1468800"/>
    <x v="1"/>
    <n v="0"/>
    <x v="1"/>
    <n v="300000"/>
    <x v="667"/>
    <m/>
    <x v="0"/>
    <x v="11"/>
    <m/>
    <s v="Direcção de Urbanismo"/>
    <x v="1"/>
    <m/>
    <x v="0"/>
    <x v="1"/>
    <x v="1"/>
    <x v="1"/>
    <x v="0"/>
    <x v="0"/>
    <x v="0"/>
    <x v="0"/>
    <x v="0"/>
    <x v="0"/>
    <x v="0"/>
    <s v="Direcção de Urbanismo"/>
    <x v="0"/>
    <x v="0"/>
    <x v="0"/>
    <x v="0"/>
    <x v="3"/>
    <x v="0"/>
    <x v="1"/>
    <x v="2"/>
    <x v="1"/>
    <x v="2"/>
    <x v="11"/>
    <x v="0"/>
    <m/>
  </r>
  <r>
    <x v="0"/>
    <n v="0"/>
    <n v="180000"/>
    <n v="0"/>
    <n v="0"/>
    <x v="6025"/>
    <x v="0"/>
    <x v="0"/>
    <x v="0"/>
    <s v="03.16.12"/>
    <x v="40"/>
    <x v="0"/>
    <x v="0"/>
    <s v="Direcção de Urbanismo"/>
    <s v="03.16.12"/>
    <s v="Direcção de Urbanismo"/>
    <s v="03.16.12"/>
    <x v="28"/>
    <x v="0"/>
    <x v="0"/>
    <x v="0"/>
    <x v="0"/>
    <x v="0"/>
    <x v="0"/>
    <x v="0"/>
    <x v="13"/>
    <s v="1 - Dotação Anual"/>
    <x v="4"/>
    <n v="180000"/>
    <x v="1"/>
    <n v="0"/>
    <x v="1"/>
    <n v="0"/>
    <x v="667"/>
    <m/>
    <x v="0"/>
    <x v="11"/>
    <m/>
    <s v="Direcção de Urbanismo"/>
    <x v="1"/>
    <m/>
    <x v="0"/>
    <x v="1"/>
    <x v="1"/>
    <x v="1"/>
    <x v="0"/>
    <x v="0"/>
    <x v="0"/>
    <x v="0"/>
    <x v="0"/>
    <x v="0"/>
    <x v="0"/>
    <s v="Direcção de Urbanismo"/>
    <x v="0"/>
    <x v="0"/>
    <x v="0"/>
    <x v="0"/>
    <x v="3"/>
    <x v="0"/>
    <x v="1"/>
    <x v="2"/>
    <x v="1"/>
    <x v="2"/>
    <x v="11"/>
    <x v="0"/>
    <m/>
  </r>
  <r>
    <x v="0"/>
    <n v="0"/>
    <n v="500000"/>
    <n v="0"/>
    <n v="0"/>
    <x v="6025"/>
    <x v="0"/>
    <x v="0"/>
    <x v="0"/>
    <s v="01.25.03.09"/>
    <x v="50"/>
    <x v="3"/>
    <x v="3"/>
    <s v="Emprego e Formação profissional"/>
    <s v="01.25.03"/>
    <s v="Apoio a formação profissional"/>
    <s v="01.25.03.09"/>
    <x v="4"/>
    <x v="0"/>
    <x v="2"/>
    <x v="2"/>
    <x v="0"/>
    <x v="1"/>
    <x v="0"/>
    <x v="0"/>
    <x v="13"/>
    <s v="1 - Dotação Anual"/>
    <x v="4"/>
    <n v="500000"/>
    <x v="1"/>
    <n v="0"/>
    <x v="1"/>
    <n v="400000"/>
    <x v="667"/>
    <m/>
    <x v="0"/>
    <x v="11"/>
    <m/>
    <s v="Apoio a formação profissional"/>
    <x v="1"/>
    <m/>
    <x v="0"/>
    <x v="1"/>
    <x v="1"/>
    <x v="1"/>
    <x v="0"/>
    <x v="0"/>
    <x v="0"/>
    <x v="0"/>
    <x v="0"/>
    <x v="0"/>
    <x v="0"/>
    <s v="Apoio a formação profissional"/>
    <x v="0"/>
    <x v="0"/>
    <x v="0"/>
    <x v="0"/>
    <x v="3"/>
    <x v="0"/>
    <x v="1"/>
    <x v="2"/>
    <x v="1"/>
    <x v="2"/>
    <x v="11"/>
    <x v="0"/>
    <m/>
  </r>
  <r>
    <x v="1"/>
    <n v="0"/>
    <n v="3000000"/>
    <n v="0"/>
    <n v="0"/>
    <x v="6025"/>
    <x v="0"/>
    <x v="0"/>
    <x v="0"/>
    <s v="01.27.06.42"/>
    <x v="22"/>
    <x v="1"/>
    <x v="1"/>
    <s v="Requalificação Urbana e habitação"/>
    <s v="01.27.06"/>
    <s v="Manutenção do Estádio Municipal/Campos Futebol 11"/>
    <s v="01.27.06.42"/>
    <x v="1"/>
    <x v="0"/>
    <x v="0"/>
    <x v="0"/>
    <x v="0"/>
    <x v="1"/>
    <x v="1"/>
    <x v="0"/>
    <x v="13"/>
    <s v="1 - Dotação Anual"/>
    <x v="4"/>
    <n v="3000000"/>
    <x v="1"/>
    <n v="26118235"/>
    <x v="1"/>
    <n v="0"/>
    <x v="667"/>
    <m/>
    <x v="0"/>
    <x v="11"/>
    <m/>
    <s v="Manutenção do Estádio Municipal/Campos Futebol 11"/>
    <x v="1"/>
    <s v="MCF"/>
    <x v="0"/>
    <x v="1"/>
    <x v="1"/>
    <x v="1"/>
    <x v="0"/>
    <x v="0"/>
    <x v="0"/>
    <x v="0"/>
    <x v="0"/>
    <x v="0"/>
    <x v="0"/>
    <s v="Manutenção do Estádio Municipal/Campos Futebol 11"/>
    <x v="0"/>
    <x v="0"/>
    <x v="0"/>
    <x v="0"/>
    <x v="3"/>
    <x v="0"/>
    <x v="1"/>
    <x v="2"/>
    <x v="1"/>
    <x v="2"/>
    <x v="11"/>
    <x v="0"/>
    <m/>
  </r>
  <r>
    <x v="0"/>
    <n v="0"/>
    <n v="20000"/>
    <n v="0"/>
    <n v="0"/>
    <x v="6025"/>
    <x v="0"/>
    <x v="0"/>
    <x v="0"/>
    <s v="03.16.13"/>
    <x v="41"/>
    <x v="0"/>
    <x v="0"/>
    <s v="Unidade Gestão de Aquisições"/>
    <s v="03.16.13"/>
    <s v="Unidade Gestão de Aquisições"/>
    <s v="03.16.13"/>
    <x v="3"/>
    <x v="0"/>
    <x v="0"/>
    <x v="1"/>
    <x v="0"/>
    <x v="0"/>
    <x v="0"/>
    <x v="0"/>
    <x v="13"/>
    <s v="1 - Dotação Anual"/>
    <x v="4"/>
    <n v="20000"/>
    <x v="1"/>
    <n v="0"/>
    <x v="1"/>
    <n v="0"/>
    <x v="667"/>
    <m/>
    <x v="0"/>
    <x v="11"/>
    <m/>
    <s v="Unidade Gestão de Aquisições"/>
    <x v="1"/>
    <s v="UGA"/>
    <x v="0"/>
    <x v="1"/>
    <x v="1"/>
    <x v="1"/>
    <x v="0"/>
    <x v="0"/>
    <x v="0"/>
    <x v="0"/>
    <x v="0"/>
    <x v="0"/>
    <x v="0"/>
    <s v="Unidade Gestão de Aquisições"/>
    <x v="0"/>
    <x v="0"/>
    <x v="0"/>
    <x v="0"/>
    <x v="3"/>
    <x v="0"/>
    <x v="1"/>
    <x v="2"/>
    <x v="1"/>
    <x v="2"/>
    <x v="11"/>
    <x v="0"/>
    <m/>
  </r>
  <r>
    <x v="0"/>
    <n v="0"/>
    <n v="10000"/>
    <n v="0"/>
    <n v="0"/>
    <x v="6025"/>
    <x v="0"/>
    <x v="0"/>
    <x v="0"/>
    <s v="03.16.13"/>
    <x v="41"/>
    <x v="0"/>
    <x v="0"/>
    <s v="Unidade Gestão de Aquisições"/>
    <s v="03.16.13"/>
    <s v="Unidade Gestão de Aquisições"/>
    <s v="03.16.13"/>
    <x v="118"/>
    <x v="0"/>
    <x v="0"/>
    <x v="1"/>
    <x v="0"/>
    <x v="0"/>
    <x v="0"/>
    <x v="0"/>
    <x v="13"/>
    <s v="1 - Dotação Anual"/>
    <x v="4"/>
    <n v="10000"/>
    <x v="1"/>
    <n v="0"/>
    <x v="1"/>
    <n v="0"/>
    <x v="667"/>
    <m/>
    <x v="0"/>
    <x v="11"/>
    <m/>
    <s v="Unidade Gestão de Aquisições"/>
    <x v="1"/>
    <s v="UGA"/>
    <x v="0"/>
    <x v="1"/>
    <x v="1"/>
    <x v="1"/>
    <x v="0"/>
    <x v="0"/>
    <x v="0"/>
    <x v="0"/>
    <x v="0"/>
    <x v="0"/>
    <x v="0"/>
    <s v="Unidade Gestão de Aquisições"/>
    <x v="0"/>
    <x v="0"/>
    <x v="0"/>
    <x v="0"/>
    <x v="3"/>
    <x v="0"/>
    <x v="1"/>
    <x v="2"/>
    <x v="1"/>
    <x v="2"/>
    <x v="11"/>
    <x v="0"/>
    <m/>
  </r>
  <r>
    <x v="0"/>
    <n v="0"/>
    <n v="2064000"/>
    <n v="0"/>
    <n v="0"/>
    <x v="6025"/>
    <x v="0"/>
    <x v="0"/>
    <x v="0"/>
    <s v="03.16.13"/>
    <x v="41"/>
    <x v="0"/>
    <x v="0"/>
    <s v="Unidade Gestão de Aquisições"/>
    <s v="03.16.13"/>
    <s v="Unidade Gestão de Aquisições"/>
    <s v="03.16.13"/>
    <x v="30"/>
    <x v="0"/>
    <x v="0"/>
    <x v="0"/>
    <x v="1"/>
    <x v="0"/>
    <x v="0"/>
    <x v="0"/>
    <x v="13"/>
    <s v="1 - Dotação Anual"/>
    <x v="4"/>
    <n v="2064000"/>
    <x v="1"/>
    <n v="0"/>
    <x v="1"/>
    <n v="800000"/>
    <x v="667"/>
    <m/>
    <x v="0"/>
    <x v="11"/>
    <m/>
    <s v="Unidade Gestão de Aquisições"/>
    <x v="1"/>
    <s v="UGA"/>
    <x v="0"/>
    <x v="1"/>
    <x v="1"/>
    <x v="1"/>
    <x v="0"/>
    <x v="0"/>
    <x v="0"/>
    <x v="0"/>
    <x v="0"/>
    <x v="0"/>
    <x v="0"/>
    <s v="Unidade Gestão de Aquisições"/>
    <x v="0"/>
    <x v="0"/>
    <x v="0"/>
    <x v="0"/>
    <x v="3"/>
    <x v="0"/>
    <x v="1"/>
    <x v="2"/>
    <x v="1"/>
    <x v="2"/>
    <x v="11"/>
    <x v="0"/>
    <m/>
  </r>
  <r>
    <x v="0"/>
    <n v="0"/>
    <n v="0"/>
    <n v="0"/>
    <n v="0"/>
    <x v="6025"/>
    <x v="0"/>
    <x v="0"/>
    <x v="0"/>
    <s v="03.16.13"/>
    <x v="41"/>
    <x v="0"/>
    <x v="0"/>
    <s v="Unidade Gestão de Aquisições"/>
    <s v="03.16.13"/>
    <s v="Unidade Gestão de Aquisições"/>
    <s v="03.16.13"/>
    <x v="48"/>
    <x v="0"/>
    <x v="0"/>
    <x v="0"/>
    <x v="1"/>
    <x v="0"/>
    <x v="0"/>
    <x v="0"/>
    <x v="13"/>
    <s v="1 - Dotação Anual"/>
    <x v="4"/>
    <n v="0"/>
    <x v="1"/>
    <n v="400000"/>
    <x v="1"/>
    <n v="0"/>
    <x v="667"/>
    <m/>
    <x v="0"/>
    <x v="11"/>
    <m/>
    <s v="Unidade Gestão de Aquisições"/>
    <x v="1"/>
    <s v="UGA"/>
    <x v="0"/>
    <x v="1"/>
    <x v="1"/>
    <x v="1"/>
    <x v="0"/>
    <x v="0"/>
    <x v="0"/>
    <x v="0"/>
    <x v="0"/>
    <x v="0"/>
    <x v="0"/>
    <s v="Unidade Gestão de Aquisições"/>
    <x v="0"/>
    <x v="0"/>
    <x v="0"/>
    <x v="0"/>
    <x v="3"/>
    <x v="0"/>
    <x v="1"/>
    <x v="2"/>
    <x v="1"/>
    <x v="2"/>
    <x v="11"/>
    <x v="0"/>
    <m/>
  </r>
  <r>
    <x v="0"/>
    <n v="0"/>
    <n v="600000"/>
    <n v="0"/>
    <n v="0"/>
    <x v="6025"/>
    <x v="0"/>
    <x v="0"/>
    <x v="0"/>
    <s v="03.16.13"/>
    <x v="41"/>
    <x v="0"/>
    <x v="0"/>
    <s v="Unidade Gestão de Aquisições"/>
    <s v="03.16.13"/>
    <s v="Unidade Gestão de Aquisições"/>
    <s v="03.16.13"/>
    <x v="28"/>
    <x v="0"/>
    <x v="0"/>
    <x v="0"/>
    <x v="0"/>
    <x v="0"/>
    <x v="0"/>
    <x v="0"/>
    <x v="13"/>
    <s v="1 - Dotação Anual"/>
    <x v="4"/>
    <n v="600000"/>
    <x v="1"/>
    <n v="0"/>
    <x v="1"/>
    <n v="0"/>
    <x v="667"/>
    <m/>
    <x v="0"/>
    <x v="11"/>
    <m/>
    <s v="Unidade Gestão de Aquisições"/>
    <x v="1"/>
    <s v="UGA"/>
    <x v="0"/>
    <x v="1"/>
    <x v="1"/>
    <x v="1"/>
    <x v="0"/>
    <x v="0"/>
    <x v="0"/>
    <x v="0"/>
    <x v="0"/>
    <x v="0"/>
    <x v="0"/>
    <s v="Unidade Gestão de Aquisições"/>
    <x v="0"/>
    <x v="0"/>
    <x v="0"/>
    <x v="0"/>
    <x v="3"/>
    <x v="0"/>
    <x v="1"/>
    <x v="2"/>
    <x v="1"/>
    <x v="2"/>
    <x v="11"/>
    <x v="0"/>
    <m/>
  </r>
  <r>
    <x v="1"/>
    <n v="0"/>
    <n v="4000000"/>
    <n v="0"/>
    <n v="0"/>
    <x v="6025"/>
    <x v="0"/>
    <x v="0"/>
    <x v="0"/>
    <s v="01.27.06.76"/>
    <x v="11"/>
    <x v="1"/>
    <x v="1"/>
    <s v="Requalificação Urbana e habitação"/>
    <s v="01.27.06"/>
    <s v="Requalificação Urbana e Ambiental de Achada Monte III"/>
    <s v="01.27.06.76"/>
    <x v="1"/>
    <x v="0"/>
    <x v="0"/>
    <x v="0"/>
    <x v="0"/>
    <x v="1"/>
    <x v="1"/>
    <x v="0"/>
    <x v="13"/>
    <s v="1 - Dotação Anual"/>
    <x v="4"/>
    <n v="4000000"/>
    <x v="1"/>
    <n v="3250000"/>
    <x v="1"/>
    <n v="600000"/>
    <x v="667"/>
    <m/>
    <x v="0"/>
    <x v="11"/>
    <m/>
    <s v="Requalificação Urbana e Ambiental de Achada Monte III"/>
    <x v="1"/>
    <m/>
    <x v="0"/>
    <x v="1"/>
    <x v="1"/>
    <x v="1"/>
    <x v="0"/>
    <x v="0"/>
    <x v="0"/>
    <x v="0"/>
    <x v="0"/>
    <x v="0"/>
    <x v="0"/>
    <s v="Requalificação Urbana e Ambiental de Achada Monte III"/>
    <x v="0"/>
    <x v="0"/>
    <x v="0"/>
    <x v="0"/>
    <x v="3"/>
    <x v="0"/>
    <x v="1"/>
    <x v="2"/>
    <x v="1"/>
    <x v="2"/>
    <x v="11"/>
    <x v="0"/>
    <m/>
  </r>
  <r>
    <x v="1"/>
    <n v="0"/>
    <n v="4000000"/>
    <n v="0"/>
    <n v="0"/>
    <x v="6025"/>
    <x v="0"/>
    <x v="0"/>
    <x v="0"/>
    <s v="01.27.06.79"/>
    <x v="28"/>
    <x v="1"/>
    <x v="1"/>
    <s v="Requalificação Urbana e habitação"/>
    <s v="01.27.06"/>
    <s v="Requalificação Urbana e Ambiental de Achada Bolanha"/>
    <s v="01.27.06.79"/>
    <x v="1"/>
    <x v="0"/>
    <x v="0"/>
    <x v="0"/>
    <x v="0"/>
    <x v="1"/>
    <x v="1"/>
    <x v="0"/>
    <x v="13"/>
    <s v="1 - Dotação Anual"/>
    <x v="4"/>
    <n v="4000000"/>
    <x v="1"/>
    <n v="0"/>
    <x v="1"/>
    <n v="2400000"/>
    <x v="667"/>
    <m/>
    <x v="0"/>
    <x v="11"/>
    <m/>
    <s v="Requalificação Urbana e Ambiental de Achada Bolanha"/>
    <x v="1"/>
    <m/>
    <x v="0"/>
    <x v="1"/>
    <x v="1"/>
    <x v="1"/>
    <x v="0"/>
    <x v="0"/>
    <x v="0"/>
    <x v="0"/>
    <x v="0"/>
    <x v="0"/>
    <x v="0"/>
    <s v="Requalificação Urbana e Ambiental de Achada Bolanha"/>
    <x v="0"/>
    <x v="0"/>
    <x v="0"/>
    <x v="0"/>
    <x v="3"/>
    <x v="0"/>
    <x v="1"/>
    <x v="2"/>
    <x v="1"/>
    <x v="2"/>
    <x v="11"/>
    <x v="0"/>
    <m/>
  </r>
  <r>
    <x v="2"/>
    <n v="0"/>
    <n v="9999999"/>
    <n v="0"/>
    <n v="0"/>
    <x v="6025"/>
    <x v="0"/>
    <x v="0"/>
    <x v="0"/>
    <s v="80.02.10.21"/>
    <x v="52"/>
    <x v="2"/>
    <x v="2"/>
    <s v="Outros"/>
    <s v="80.02.10"/>
    <s v="Retenções Descontos Judiciais"/>
    <s v="80.02.10.21"/>
    <x v="80"/>
    <x v="0"/>
    <x v="5"/>
    <x v="13"/>
    <x v="1"/>
    <x v="2"/>
    <x v="0"/>
    <x v="0"/>
    <x v="13"/>
    <s v="1 - Dotação Anual"/>
    <x v="4"/>
    <n v="9999999"/>
    <x v="1"/>
    <n v="0"/>
    <x v="1"/>
    <n v="0"/>
    <x v="667"/>
    <m/>
    <x v="0"/>
    <x v="11"/>
    <m/>
    <s v="Retenções Descontos Judiciais"/>
    <x v="1"/>
    <m/>
    <x v="0"/>
    <x v="1"/>
    <x v="1"/>
    <x v="1"/>
    <x v="0"/>
    <x v="0"/>
    <x v="0"/>
    <x v="0"/>
    <x v="0"/>
    <x v="0"/>
    <x v="0"/>
    <s v="Retenções Descontos Judiciais"/>
    <x v="0"/>
    <x v="0"/>
    <x v="0"/>
    <x v="0"/>
    <x v="3"/>
    <x v="0"/>
    <x v="1"/>
    <x v="2"/>
    <x v="1"/>
    <x v="2"/>
    <x v="11"/>
    <x v="0"/>
    <m/>
  </r>
  <r>
    <x v="0"/>
    <n v="0"/>
    <n v="9999999"/>
    <n v="0"/>
    <n v="0"/>
    <x v="6025"/>
    <x v="0"/>
    <x v="1"/>
    <x v="0"/>
    <s v="80.02.10.21"/>
    <x v="52"/>
    <x v="2"/>
    <x v="2"/>
    <s v="Outros"/>
    <s v="80.02.10"/>
    <s v="Retenções Descontos Judiciais"/>
    <s v="80.02.10.21"/>
    <x v="71"/>
    <x v="0"/>
    <x v="1"/>
    <x v="0"/>
    <x v="1"/>
    <x v="2"/>
    <x v="2"/>
    <x v="0"/>
    <x v="13"/>
    <s v="1 - Dotação Anual"/>
    <x v="4"/>
    <n v="9999999"/>
    <x v="1"/>
    <n v="0"/>
    <x v="1"/>
    <n v="0"/>
    <x v="667"/>
    <m/>
    <x v="0"/>
    <x v="11"/>
    <m/>
    <s v="Retenções Descontos Judiciais"/>
    <x v="1"/>
    <m/>
    <x v="0"/>
    <x v="1"/>
    <x v="1"/>
    <x v="1"/>
    <x v="0"/>
    <x v="0"/>
    <x v="0"/>
    <x v="0"/>
    <x v="0"/>
    <x v="0"/>
    <x v="0"/>
    <s v="Retenções Descontos Judiciais"/>
    <x v="0"/>
    <x v="0"/>
    <x v="0"/>
    <x v="0"/>
    <x v="3"/>
    <x v="0"/>
    <x v="1"/>
    <x v="2"/>
    <x v="1"/>
    <x v="2"/>
    <x v="11"/>
    <x v="0"/>
    <m/>
  </r>
  <r>
    <x v="0"/>
    <n v="0"/>
    <n v="50000"/>
    <n v="0"/>
    <n v="0"/>
    <x v="6025"/>
    <x v="0"/>
    <x v="0"/>
    <x v="0"/>
    <s v="03.16.23"/>
    <x v="14"/>
    <x v="0"/>
    <x v="0"/>
    <s v="Direção da Educação, Formação Profissional, Emprego"/>
    <s v="03.16.23"/>
    <s v="Direção da Educação, Formação Profissional, Emprego"/>
    <s v="03.16.23"/>
    <x v="3"/>
    <x v="0"/>
    <x v="0"/>
    <x v="1"/>
    <x v="0"/>
    <x v="0"/>
    <x v="0"/>
    <x v="0"/>
    <x v="13"/>
    <s v="1 - Dotação Anual"/>
    <x v="4"/>
    <n v="50000"/>
    <x v="1"/>
    <n v="0"/>
    <x v="1"/>
    <n v="0"/>
    <x v="667"/>
    <m/>
    <x v="0"/>
    <x v="11"/>
    <m/>
    <s v="Direção da Educação, Formação Profissional, Emprego"/>
    <x v="1"/>
    <m/>
    <x v="0"/>
    <x v="1"/>
    <x v="1"/>
    <x v="1"/>
    <x v="0"/>
    <x v="0"/>
    <x v="0"/>
    <x v="0"/>
    <x v="0"/>
    <x v="0"/>
    <x v="0"/>
    <s v="Direção da Educação, Formação Profissional, Emprego"/>
    <x v="0"/>
    <x v="0"/>
    <x v="0"/>
    <x v="0"/>
    <x v="3"/>
    <x v="0"/>
    <x v="1"/>
    <x v="2"/>
    <x v="1"/>
    <x v="2"/>
    <x v="11"/>
    <x v="0"/>
    <m/>
  </r>
  <r>
    <x v="0"/>
    <n v="0"/>
    <n v="20000"/>
    <n v="0"/>
    <n v="0"/>
    <x v="6025"/>
    <x v="0"/>
    <x v="0"/>
    <x v="0"/>
    <s v="03.16.23"/>
    <x v="14"/>
    <x v="0"/>
    <x v="0"/>
    <s v="Direção da Educação, Formação Profissional, Emprego"/>
    <s v="03.16.23"/>
    <s v="Direção da Educação, Formação Profissional, Emprego"/>
    <s v="03.16.23"/>
    <x v="118"/>
    <x v="0"/>
    <x v="0"/>
    <x v="1"/>
    <x v="0"/>
    <x v="0"/>
    <x v="0"/>
    <x v="0"/>
    <x v="13"/>
    <s v="1 - Dotação Anual"/>
    <x v="4"/>
    <n v="20000"/>
    <x v="1"/>
    <n v="0"/>
    <x v="1"/>
    <n v="0"/>
    <x v="667"/>
    <m/>
    <x v="0"/>
    <x v="11"/>
    <m/>
    <s v="Direção da Educação, Formação Profissional, Emprego"/>
    <x v="1"/>
    <m/>
    <x v="0"/>
    <x v="1"/>
    <x v="1"/>
    <x v="1"/>
    <x v="0"/>
    <x v="0"/>
    <x v="0"/>
    <x v="0"/>
    <x v="0"/>
    <x v="0"/>
    <x v="0"/>
    <s v="Direção da Educação, Formação Profissional, Emprego"/>
    <x v="0"/>
    <x v="0"/>
    <x v="0"/>
    <x v="0"/>
    <x v="3"/>
    <x v="0"/>
    <x v="1"/>
    <x v="2"/>
    <x v="1"/>
    <x v="2"/>
    <x v="11"/>
    <x v="0"/>
    <m/>
  </r>
  <r>
    <x v="0"/>
    <n v="0"/>
    <n v="24000"/>
    <n v="0"/>
    <n v="0"/>
    <x v="6025"/>
    <x v="0"/>
    <x v="0"/>
    <x v="0"/>
    <s v="03.16.23"/>
    <x v="14"/>
    <x v="0"/>
    <x v="0"/>
    <s v="Direção da Educação, Formação Profissional, Emprego"/>
    <s v="03.16.23"/>
    <s v="Direção da Educação, Formação Profissional, Emprego"/>
    <s v="03.16.23"/>
    <x v="29"/>
    <x v="0"/>
    <x v="0"/>
    <x v="0"/>
    <x v="0"/>
    <x v="0"/>
    <x v="0"/>
    <x v="0"/>
    <x v="13"/>
    <s v="1 - Dotação Anual"/>
    <x v="4"/>
    <n v="24000"/>
    <x v="1"/>
    <n v="0"/>
    <x v="1"/>
    <n v="0"/>
    <x v="667"/>
    <m/>
    <x v="0"/>
    <x v="11"/>
    <m/>
    <s v="Direção da Educação, Formação Profissional, Emprego"/>
    <x v="1"/>
    <m/>
    <x v="0"/>
    <x v="1"/>
    <x v="1"/>
    <x v="1"/>
    <x v="0"/>
    <x v="0"/>
    <x v="0"/>
    <x v="0"/>
    <x v="0"/>
    <x v="0"/>
    <x v="0"/>
    <s v="Direção da Educação, Formação Profissional, Emprego"/>
    <x v="0"/>
    <x v="0"/>
    <x v="0"/>
    <x v="0"/>
    <x v="3"/>
    <x v="0"/>
    <x v="1"/>
    <x v="2"/>
    <x v="1"/>
    <x v="2"/>
    <x v="11"/>
    <x v="0"/>
    <m/>
  </r>
  <r>
    <x v="0"/>
    <n v="0"/>
    <n v="180000"/>
    <n v="0"/>
    <n v="0"/>
    <x v="6025"/>
    <x v="0"/>
    <x v="0"/>
    <x v="0"/>
    <s v="03.16.23"/>
    <x v="14"/>
    <x v="0"/>
    <x v="0"/>
    <s v="Direção da Educação, Formação Profissional, Emprego"/>
    <s v="03.16.23"/>
    <s v="Direção da Educação, Formação Profissional, Emprego"/>
    <s v="03.16.23"/>
    <x v="60"/>
    <x v="0"/>
    <x v="0"/>
    <x v="0"/>
    <x v="0"/>
    <x v="0"/>
    <x v="0"/>
    <x v="0"/>
    <x v="13"/>
    <s v="1 - Dotação Anual"/>
    <x v="4"/>
    <n v="180000"/>
    <x v="1"/>
    <n v="0"/>
    <x v="1"/>
    <n v="0"/>
    <x v="667"/>
    <m/>
    <x v="0"/>
    <x v="11"/>
    <m/>
    <s v="Direção da Educação, Formação Profissional, Emprego"/>
    <x v="1"/>
    <m/>
    <x v="0"/>
    <x v="1"/>
    <x v="1"/>
    <x v="1"/>
    <x v="0"/>
    <x v="0"/>
    <x v="0"/>
    <x v="0"/>
    <x v="0"/>
    <x v="0"/>
    <x v="0"/>
    <s v="Direção da Educação, Formação Profissional, Emprego"/>
    <x v="0"/>
    <x v="0"/>
    <x v="0"/>
    <x v="0"/>
    <x v="3"/>
    <x v="0"/>
    <x v="1"/>
    <x v="2"/>
    <x v="1"/>
    <x v="2"/>
    <x v="11"/>
    <x v="0"/>
    <m/>
  </r>
  <r>
    <x v="0"/>
    <n v="0"/>
    <n v="12720000"/>
    <n v="0"/>
    <n v="0"/>
    <x v="6025"/>
    <x v="0"/>
    <x v="0"/>
    <x v="0"/>
    <s v="03.16.23"/>
    <x v="14"/>
    <x v="0"/>
    <x v="0"/>
    <s v="Direção da Educação, Formação Profissional, Emprego"/>
    <s v="03.16.23"/>
    <s v="Direção da Educação, Formação Profissional, Emprego"/>
    <s v="03.16.23"/>
    <x v="30"/>
    <x v="0"/>
    <x v="0"/>
    <x v="0"/>
    <x v="1"/>
    <x v="0"/>
    <x v="0"/>
    <x v="0"/>
    <x v="13"/>
    <s v="1 - Dotação Anual"/>
    <x v="4"/>
    <n v="12720000"/>
    <x v="1"/>
    <n v="250000"/>
    <x v="1"/>
    <n v="0"/>
    <x v="667"/>
    <m/>
    <x v="0"/>
    <x v="11"/>
    <m/>
    <s v="Direção da Educação, Formação Profissional, Emprego"/>
    <x v="1"/>
    <m/>
    <x v="0"/>
    <x v="1"/>
    <x v="1"/>
    <x v="1"/>
    <x v="0"/>
    <x v="0"/>
    <x v="0"/>
    <x v="0"/>
    <x v="0"/>
    <x v="0"/>
    <x v="0"/>
    <s v="Direção da Educação, Formação Profissional, Emprego"/>
    <x v="0"/>
    <x v="0"/>
    <x v="0"/>
    <x v="0"/>
    <x v="3"/>
    <x v="0"/>
    <x v="1"/>
    <x v="2"/>
    <x v="1"/>
    <x v="2"/>
    <x v="11"/>
    <x v="0"/>
    <m/>
  </r>
  <r>
    <x v="0"/>
    <n v="0"/>
    <n v="180000"/>
    <n v="0"/>
    <n v="0"/>
    <x v="6025"/>
    <x v="0"/>
    <x v="0"/>
    <x v="0"/>
    <s v="03.16.23"/>
    <x v="14"/>
    <x v="0"/>
    <x v="0"/>
    <s v="Direção da Educação, Formação Profissional, Emprego"/>
    <s v="03.16.23"/>
    <s v="Direção da Educação, Formação Profissional, Emprego"/>
    <s v="03.16.23"/>
    <x v="28"/>
    <x v="0"/>
    <x v="0"/>
    <x v="0"/>
    <x v="0"/>
    <x v="0"/>
    <x v="0"/>
    <x v="0"/>
    <x v="13"/>
    <s v="1 - Dotação Anual"/>
    <x v="4"/>
    <n v="180000"/>
    <x v="1"/>
    <n v="0"/>
    <x v="1"/>
    <n v="0"/>
    <x v="667"/>
    <m/>
    <x v="0"/>
    <x v="11"/>
    <m/>
    <s v="Direção da Educação, Formação Profissional, Emprego"/>
    <x v="1"/>
    <m/>
    <x v="0"/>
    <x v="1"/>
    <x v="1"/>
    <x v="1"/>
    <x v="0"/>
    <x v="0"/>
    <x v="0"/>
    <x v="0"/>
    <x v="0"/>
    <x v="0"/>
    <x v="0"/>
    <s v="Direção da Educação, Formação Profissional, Emprego"/>
    <x v="0"/>
    <x v="0"/>
    <x v="0"/>
    <x v="0"/>
    <x v="3"/>
    <x v="0"/>
    <x v="1"/>
    <x v="2"/>
    <x v="1"/>
    <x v="2"/>
    <x v="11"/>
    <x v="0"/>
    <m/>
  </r>
  <r>
    <x v="0"/>
    <n v="0"/>
    <n v="15000"/>
    <n v="0"/>
    <n v="0"/>
    <x v="6025"/>
    <x v="0"/>
    <x v="0"/>
    <x v="0"/>
    <s v="03.16.28"/>
    <x v="36"/>
    <x v="0"/>
    <x v="0"/>
    <s v="Gabinete da Auditoria Interna"/>
    <s v="03.16.28"/>
    <s v="Gabinete da Auditoria Interna"/>
    <s v="03.16.28"/>
    <x v="3"/>
    <x v="0"/>
    <x v="0"/>
    <x v="1"/>
    <x v="0"/>
    <x v="0"/>
    <x v="0"/>
    <x v="0"/>
    <x v="13"/>
    <s v="1 - Dotação Anual"/>
    <x v="4"/>
    <n v="15000"/>
    <x v="1"/>
    <n v="0"/>
    <x v="1"/>
    <n v="0"/>
    <x v="667"/>
    <m/>
    <x v="0"/>
    <x v="11"/>
    <m/>
    <s v="Gabinete da Auditoria Interna"/>
    <x v="1"/>
    <s v="GAI"/>
    <x v="0"/>
    <x v="1"/>
    <x v="1"/>
    <x v="1"/>
    <x v="0"/>
    <x v="0"/>
    <x v="0"/>
    <x v="0"/>
    <x v="0"/>
    <x v="0"/>
    <x v="0"/>
    <s v="Gabinete da Auditoria Interna"/>
    <x v="0"/>
    <x v="0"/>
    <x v="0"/>
    <x v="0"/>
    <x v="3"/>
    <x v="0"/>
    <x v="1"/>
    <x v="2"/>
    <x v="1"/>
    <x v="2"/>
    <x v="11"/>
    <x v="0"/>
    <m/>
  </r>
  <r>
    <x v="0"/>
    <n v="0"/>
    <n v="10000"/>
    <n v="0"/>
    <n v="0"/>
    <x v="6025"/>
    <x v="0"/>
    <x v="0"/>
    <x v="0"/>
    <s v="03.16.28"/>
    <x v="36"/>
    <x v="0"/>
    <x v="0"/>
    <s v="Gabinete da Auditoria Interna"/>
    <s v="03.16.28"/>
    <s v="Gabinete da Auditoria Interna"/>
    <s v="03.16.28"/>
    <x v="118"/>
    <x v="0"/>
    <x v="0"/>
    <x v="1"/>
    <x v="0"/>
    <x v="0"/>
    <x v="0"/>
    <x v="0"/>
    <x v="13"/>
    <s v="1 - Dotação Anual"/>
    <x v="4"/>
    <n v="10000"/>
    <x v="1"/>
    <n v="0"/>
    <x v="1"/>
    <n v="0"/>
    <x v="667"/>
    <m/>
    <x v="0"/>
    <x v="11"/>
    <m/>
    <s v="Gabinete da Auditoria Interna"/>
    <x v="1"/>
    <s v="GAI"/>
    <x v="0"/>
    <x v="1"/>
    <x v="1"/>
    <x v="1"/>
    <x v="0"/>
    <x v="0"/>
    <x v="0"/>
    <x v="0"/>
    <x v="0"/>
    <x v="0"/>
    <x v="0"/>
    <s v="Gabinete da Auditoria Interna"/>
    <x v="0"/>
    <x v="0"/>
    <x v="0"/>
    <x v="0"/>
    <x v="3"/>
    <x v="0"/>
    <x v="1"/>
    <x v="2"/>
    <x v="1"/>
    <x v="2"/>
    <x v="11"/>
    <x v="0"/>
    <m/>
  </r>
  <r>
    <x v="0"/>
    <n v="0"/>
    <n v="816840"/>
    <n v="0"/>
    <n v="0"/>
    <x v="6025"/>
    <x v="0"/>
    <x v="0"/>
    <x v="0"/>
    <s v="03.16.28"/>
    <x v="36"/>
    <x v="0"/>
    <x v="0"/>
    <s v="Gabinete da Auditoria Interna"/>
    <s v="03.16.28"/>
    <s v="Gabinete da Auditoria Interna"/>
    <s v="03.16.28"/>
    <x v="30"/>
    <x v="0"/>
    <x v="0"/>
    <x v="0"/>
    <x v="1"/>
    <x v="0"/>
    <x v="0"/>
    <x v="0"/>
    <x v="13"/>
    <s v="1 - Dotação Anual"/>
    <x v="4"/>
    <n v="816840"/>
    <x v="1"/>
    <n v="0"/>
    <x v="1"/>
    <n v="0"/>
    <x v="667"/>
    <m/>
    <x v="0"/>
    <x v="11"/>
    <m/>
    <s v="Gabinete da Auditoria Interna"/>
    <x v="1"/>
    <s v="GAI"/>
    <x v="0"/>
    <x v="1"/>
    <x v="1"/>
    <x v="1"/>
    <x v="0"/>
    <x v="0"/>
    <x v="0"/>
    <x v="0"/>
    <x v="0"/>
    <x v="0"/>
    <x v="0"/>
    <s v="Gabinete da Auditoria Interna"/>
    <x v="0"/>
    <x v="0"/>
    <x v="0"/>
    <x v="0"/>
    <x v="3"/>
    <x v="0"/>
    <x v="1"/>
    <x v="2"/>
    <x v="1"/>
    <x v="2"/>
    <x v="11"/>
    <x v="0"/>
    <m/>
  </r>
  <r>
    <x v="1"/>
    <n v="0"/>
    <n v="2000000"/>
    <n v="0"/>
    <n v="0"/>
    <x v="6025"/>
    <x v="0"/>
    <x v="0"/>
    <x v="0"/>
    <s v="01.25.02.23"/>
    <x v="12"/>
    <x v="3"/>
    <x v="3"/>
    <s v="desporto"/>
    <s v="01.25.02"/>
    <s v="Atividades desportivas e promoção do desporto no Concelho"/>
    <s v="01.25.02.23"/>
    <x v="1"/>
    <x v="0"/>
    <x v="0"/>
    <x v="0"/>
    <x v="0"/>
    <x v="1"/>
    <x v="1"/>
    <x v="0"/>
    <x v="13"/>
    <s v="1 - Dotação Anual"/>
    <x v="4"/>
    <n v="2000000"/>
    <x v="1"/>
    <n v="0"/>
    <x v="1"/>
    <n v="103000"/>
    <x v="667"/>
    <m/>
    <x v="0"/>
    <x v="11"/>
    <m/>
    <s v="Atividades desportivas e promoção do desporto no Concelho"/>
    <x v="1"/>
    <m/>
    <x v="0"/>
    <x v="1"/>
    <x v="1"/>
    <x v="1"/>
    <x v="0"/>
    <x v="0"/>
    <x v="0"/>
    <x v="0"/>
    <x v="0"/>
    <x v="0"/>
    <x v="0"/>
    <s v="Atividades desportivas e promoção do desporto no Concelho"/>
    <x v="0"/>
    <x v="0"/>
    <x v="0"/>
    <x v="0"/>
    <x v="3"/>
    <x v="0"/>
    <x v="1"/>
    <x v="2"/>
    <x v="1"/>
    <x v="2"/>
    <x v="11"/>
    <x v="0"/>
    <m/>
  </r>
  <r>
    <x v="1"/>
    <n v="0"/>
    <n v="65000000"/>
    <n v="0"/>
    <n v="0"/>
    <x v="6025"/>
    <x v="0"/>
    <x v="0"/>
    <x v="0"/>
    <s v="01.27.07.01"/>
    <x v="5"/>
    <x v="1"/>
    <x v="1"/>
    <s v="Requalificação Urbana e Habitação 2"/>
    <s v="01.27.07"/>
    <s v="Construção da Estrada de Mato Dentro"/>
    <s v="01.27.07.01"/>
    <x v="1"/>
    <x v="0"/>
    <x v="0"/>
    <x v="0"/>
    <x v="0"/>
    <x v="1"/>
    <x v="1"/>
    <x v="0"/>
    <x v="13"/>
    <s v="1 - Dotação Anual"/>
    <x v="4"/>
    <n v="65000000"/>
    <x v="1"/>
    <n v="0"/>
    <x v="1"/>
    <n v="5000000"/>
    <x v="667"/>
    <m/>
    <x v="0"/>
    <x v="11"/>
    <m/>
    <s v="Construção da Estrada de Mato Dentro"/>
    <x v="1"/>
    <m/>
    <x v="0"/>
    <x v="1"/>
    <x v="1"/>
    <x v="1"/>
    <x v="0"/>
    <x v="0"/>
    <x v="0"/>
    <x v="0"/>
    <x v="0"/>
    <x v="0"/>
    <x v="0"/>
    <s v="Construção da Estrada de Mato Dentro"/>
    <x v="0"/>
    <x v="0"/>
    <x v="0"/>
    <x v="0"/>
    <x v="3"/>
    <x v="0"/>
    <x v="1"/>
    <x v="2"/>
    <x v="1"/>
    <x v="2"/>
    <x v="11"/>
    <x v="0"/>
    <m/>
  </r>
  <r>
    <x v="1"/>
    <n v="0"/>
    <n v="2100000"/>
    <n v="0"/>
    <n v="0"/>
    <x v="6025"/>
    <x v="0"/>
    <x v="0"/>
    <x v="0"/>
    <s v="01.23.04.14"/>
    <x v="48"/>
    <x v="7"/>
    <x v="8"/>
    <s v="Ambiente"/>
    <s v="01.23.04"/>
    <s v="Criação e Manutenção de Espaços Verdes"/>
    <s v="01.23.04.14"/>
    <x v="1"/>
    <x v="0"/>
    <x v="0"/>
    <x v="0"/>
    <x v="0"/>
    <x v="1"/>
    <x v="1"/>
    <x v="0"/>
    <x v="13"/>
    <s v="1 - Dotação Anual"/>
    <x v="4"/>
    <n v="2100000"/>
    <x v="1"/>
    <n v="0"/>
    <x v="1"/>
    <n v="100000"/>
    <x v="667"/>
    <m/>
    <x v="0"/>
    <x v="11"/>
    <m/>
    <s v="Criação e Manutenção de Espaços Verdes"/>
    <x v="1"/>
    <s v="CMEV"/>
    <x v="0"/>
    <x v="1"/>
    <x v="1"/>
    <x v="1"/>
    <x v="0"/>
    <x v="0"/>
    <x v="0"/>
    <x v="0"/>
    <x v="0"/>
    <x v="0"/>
    <x v="0"/>
    <s v="Criação e Manutenção de Espaços Verdes"/>
    <x v="0"/>
    <x v="0"/>
    <x v="0"/>
    <x v="0"/>
    <x v="3"/>
    <x v="0"/>
    <x v="1"/>
    <x v="2"/>
    <x v="1"/>
    <x v="2"/>
    <x v="11"/>
    <x v="0"/>
    <m/>
  </r>
  <r>
    <x v="1"/>
    <n v="0"/>
    <n v="1200000"/>
    <n v="0"/>
    <n v="0"/>
    <x v="6025"/>
    <x v="0"/>
    <x v="0"/>
    <x v="0"/>
    <s v="01.26.03.06"/>
    <x v="74"/>
    <x v="5"/>
    <x v="6"/>
    <s v="Turismo"/>
    <s v="01.26.03"/>
    <s v="Sinalização Turística do Concelho de São Miguel"/>
    <s v="01.26.03.06"/>
    <x v="1"/>
    <x v="0"/>
    <x v="0"/>
    <x v="0"/>
    <x v="0"/>
    <x v="1"/>
    <x v="1"/>
    <x v="0"/>
    <x v="13"/>
    <s v="1 - Dotação Anual"/>
    <x v="4"/>
    <n v="1200000"/>
    <x v="1"/>
    <n v="0"/>
    <x v="1"/>
    <n v="700000"/>
    <x v="667"/>
    <m/>
    <x v="0"/>
    <x v="11"/>
    <m/>
    <s v="Sinalização Turística do Concelho de São Miguel"/>
    <x v="1"/>
    <s v="STCSM"/>
    <x v="0"/>
    <x v="1"/>
    <x v="1"/>
    <x v="1"/>
    <x v="0"/>
    <x v="0"/>
    <x v="0"/>
    <x v="0"/>
    <x v="0"/>
    <x v="0"/>
    <x v="0"/>
    <s v="Sinalização Turística do Concelho de São Miguel"/>
    <x v="0"/>
    <x v="0"/>
    <x v="0"/>
    <x v="0"/>
    <x v="3"/>
    <x v="0"/>
    <x v="1"/>
    <x v="2"/>
    <x v="1"/>
    <x v="2"/>
    <x v="11"/>
    <x v="0"/>
    <m/>
  </r>
  <r>
    <x v="2"/>
    <n v="0"/>
    <n v="9999999"/>
    <n v="0"/>
    <n v="0"/>
    <x v="6025"/>
    <x v="0"/>
    <x v="0"/>
    <x v="0"/>
    <s v="80.02.10.20"/>
    <x v="20"/>
    <x v="2"/>
    <x v="2"/>
    <s v="Outros"/>
    <s v="80.02.10"/>
    <s v="Retenções CVMovel"/>
    <s v="80.02.10.20"/>
    <x v="27"/>
    <x v="0"/>
    <x v="5"/>
    <x v="8"/>
    <x v="1"/>
    <x v="2"/>
    <x v="0"/>
    <x v="0"/>
    <x v="13"/>
    <s v="1 - Dotação Anual"/>
    <x v="4"/>
    <n v="9999999"/>
    <x v="1"/>
    <n v="0"/>
    <x v="1"/>
    <n v="0"/>
    <x v="667"/>
    <m/>
    <x v="0"/>
    <x v="11"/>
    <m/>
    <s v="Retenções CVMovel"/>
    <x v="1"/>
    <s v="RT"/>
    <x v="0"/>
    <x v="1"/>
    <x v="1"/>
    <x v="1"/>
    <x v="0"/>
    <x v="0"/>
    <x v="0"/>
    <x v="0"/>
    <x v="0"/>
    <x v="0"/>
    <x v="0"/>
    <s v="Retenções CVMovel"/>
    <x v="0"/>
    <x v="0"/>
    <x v="0"/>
    <x v="0"/>
    <x v="3"/>
    <x v="0"/>
    <x v="1"/>
    <x v="2"/>
    <x v="1"/>
    <x v="2"/>
    <x v="11"/>
    <x v="0"/>
    <m/>
  </r>
  <r>
    <x v="0"/>
    <n v="0"/>
    <n v="9999999"/>
    <n v="0"/>
    <n v="0"/>
    <x v="6025"/>
    <x v="0"/>
    <x v="1"/>
    <x v="0"/>
    <s v="80.02.10.20"/>
    <x v="20"/>
    <x v="2"/>
    <x v="2"/>
    <s v="Outros"/>
    <s v="80.02.10"/>
    <s v="Retenções CVMovel"/>
    <s v="80.02.10.20"/>
    <x v="34"/>
    <x v="0"/>
    <x v="1"/>
    <x v="9"/>
    <x v="1"/>
    <x v="2"/>
    <x v="2"/>
    <x v="0"/>
    <x v="13"/>
    <s v="1 - Dotação Anual"/>
    <x v="4"/>
    <n v="9999999"/>
    <x v="1"/>
    <n v="0"/>
    <x v="1"/>
    <n v="0"/>
    <x v="667"/>
    <m/>
    <x v="0"/>
    <x v="11"/>
    <m/>
    <s v="Retenções CVMovel"/>
    <x v="1"/>
    <s v="RT"/>
    <x v="0"/>
    <x v="1"/>
    <x v="1"/>
    <x v="1"/>
    <x v="0"/>
    <x v="0"/>
    <x v="0"/>
    <x v="0"/>
    <x v="0"/>
    <x v="0"/>
    <x v="0"/>
    <s v="Retenções CVMovel"/>
    <x v="0"/>
    <x v="0"/>
    <x v="0"/>
    <x v="0"/>
    <x v="3"/>
    <x v="0"/>
    <x v="1"/>
    <x v="2"/>
    <x v="1"/>
    <x v="2"/>
    <x v="11"/>
    <x v="0"/>
    <m/>
  </r>
  <r>
    <x v="1"/>
    <n v="0"/>
    <n v="5000000"/>
    <n v="0"/>
    <n v="0"/>
    <x v="6025"/>
    <x v="0"/>
    <x v="0"/>
    <x v="0"/>
    <s v="01.27.06.61"/>
    <x v="34"/>
    <x v="1"/>
    <x v="1"/>
    <s v="Requalificação Urbana e habitação"/>
    <s v="01.27.06"/>
    <s v="Requalificação Urbana de Ponta Verde"/>
    <s v="01.27.06.61"/>
    <x v="1"/>
    <x v="0"/>
    <x v="0"/>
    <x v="0"/>
    <x v="0"/>
    <x v="1"/>
    <x v="1"/>
    <x v="0"/>
    <x v="13"/>
    <s v="1 - Dotação Anual"/>
    <x v="4"/>
    <n v="5000000"/>
    <x v="1"/>
    <n v="500000"/>
    <x v="1"/>
    <n v="1100000"/>
    <x v="667"/>
    <m/>
    <x v="0"/>
    <x v="11"/>
    <m/>
    <s v="Requalificação Urbana de Ponta Verde"/>
    <x v="1"/>
    <s v="PVR"/>
    <x v="0"/>
    <x v="1"/>
    <x v="1"/>
    <x v="1"/>
    <x v="0"/>
    <x v="0"/>
    <x v="0"/>
    <x v="0"/>
    <x v="0"/>
    <x v="0"/>
    <x v="0"/>
    <s v="Requalificação Urbana de Ponta Verde"/>
    <x v="0"/>
    <x v="0"/>
    <x v="0"/>
    <x v="0"/>
    <x v="3"/>
    <x v="0"/>
    <x v="1"/>
    <x v="2"/>
    <x v="1"/>
    <x v="2"/>
    <x v="11"/>
    <x v="0"/>
    <m/>
  </r>
  <r>
    <x v="1"/>
    <n v="0"/>
    <n v="4000000"/>
    <n v="0"/>
    <n v="0"/>
    <x v="6025"/>
    <x v="0"/>
    <x v="0"/>
    <x v="0"/>
    <s v="01.26.07.01.01"/>
    <x v="75"/>
    <x v="5"/>
    <x v="6"/>
    <s v="Indústria"/>
    <s v="01.26.07"/>
    <s v="Integração da Indústria na Política de Desenvolvimento"/>
    <s v="01.26.07.01"/>
    <x v="1"/>
    <x v="0"/>
    <x v="0"/>
    <x v="0"/>
    <x v="0"/>
    <x v="1"/>
    <x v="1"/>
    <x v="0"/>
    <x v="13"/>
    <s v="1 - Dotação Anual"/>
    <x v="4"/>
    <n v="4000000"/>
    <x v="1"/>
    <n v="0"/>
    <x v="1"/>
    <n v="3750000"/>
    <x v="667"/>
    <m/>
    <x v="0"/>
    <x v="11"/>
    <m/>
    <s v="Construção do Parque Industrial"/>
    <x v="1"/>
    <m/>
    <x v="0"/>
    <x v="1"/>
    <x v="1"/>
    <x v="1"/>
    <x v="0"/>
    <x v="0"/>
    <x v="0"/>
    <x v="0"/>
    <x v="0"/>
    <x v="0"/>
    <x v="0"/>
    <s v="Construção do Parque Industrial"/>
    <x v="0"/>
    <x v="0"/>
    <x v="0"/>
    <x v="0"/>
    <x v="3"/>
    <x v="0"/>
    <x v="1"/>
    <x v="2"/>
    <x v="1"/>
    <x v="2"/>
    <x v="11"/>
    <x v="0"/>
    <m/>
  </r>
  <r>
    <x v="0"/>
    <n v="0"/>
    <n v="2400000"/>
    <n v="0"/>
    <n v="0"/>
    <x v="6025"/>
    <x v="0"/>
    <x v="0"/>
    <x v="0"/>
    <s v="01.27.01.07"/>
    <x v="76"/>
    <x v="1"/>
    <x v="1"/>
    <s v="Ordenamento território"/>
    <s v="01.27.01"/>
    <s v="Revisão do PDM"/>
    <s v="01.27.01.07"/>
    <x v="5"/>
    <x v="0"/>
    <x v="0"/>
    <x v="1"/>
    <x v="0"/>
    <x v="1"/>
    <x v="0"/>
    <x v="0"/>
    <x v="13"/>
    <s v="1 - Dotação Anual"/>
    <x v="4"/>
    <n v="2400000"/>
    <x v="1"/>
    <n v="0"/>
    <x v="1"/>
    <n v="1300000"/>
    <x v="667"/>
    <m/>
    <x v="0"/>
    <x v="11"/>
    <m/>
    <s v="Revisão do PDM"/>
    <x v="1"/>
    <m/>
    <x v="0"/>
    <x v="1"/>
    <x v="1"/>
    <x v="1"/>
    <x v="0"/>
    <x v="0"/>
    <x v="0"/>
    <x v="0"/>
    <x v="0"/>
    <x v="0"/>
    <x v="0"/>
    <s v="Revisão do PDM"/>
    <x v="0"/>
    <x v="0"/>
    <x v="0"/>
    <x v="0"/>
    <x v="3"/>
    <x v="0"/>
    <x v="1"/>
    <x v="2"/>
    <x v="1"/>
    <x v="2"/>
    <x v="11"/>
    <x v="0"/>
    <m/>
  </r>
  <r>
    <x v="1"/>
    <n v="0"/>
    <n v="10000000"/>
    <n v="0"/>
    <n v="0"/>
    <x v="6025"/>
    <x v="0"/>
    <x v="0"/>
    <x v="0"/>
    <s v="01.27.06.80"/>
    <x v="1"/>
    <x v="1"/>
    <x v="1"/>
    <s v="Requalificação Urbana e habitação"/>
    <s v="01.27.06"/>
    <s v="Requalificação Urbana de Veneza"/>
    <s v="01.27.06.80"/>
    <x v="1"/>
    <x v="0"/>
    <x v="0"/>
    <x v="0"/>
    <x v="0"/>
    <x v="1"/>
    <x v="1"/>
    <x v="0"/>
    <x v="13"/>
    <s v="1 - Dotação Anual"/>
    <x v="4"/>
    <n v="10000000"/>
    <x v="1"/>
    <n v="6500000"/>
    <x v="1"/>
    <n v="0"/>
    <x v="667"/>
    <m/>
    <x v="0"/>
    <x v="11"/>
    <m/>
    <s v="Requalificação Urbana de Veneza"/>
    <x v="1"/>
    <m/>
    <x v="0"/>
    <x v="1"/>
    <x v="1"/>
    <x v="1"/>
    <x v="0"/>
    <x v="0"/>
    <x v="0"/>
    <x v="0"/>
    <x v="0"/>
    <x v="0"/>
    <x v="0"/>
    <s v="Requalificação Urbana de Veneza"/>
    <x v="0"/>
    <x v="0"/>
    <x v="0"/>
    <x v="0"/>
    <x v="3"/>
    <x v="0"/>
    <x v="1"/>
    <x v="2"/>
    <x v="1"/>
    <x v="2"/>
    <x v="11"/>
    <x v="0"/>
    <m/>
  </r>
  <r>
    <x v="0"/>
    <n v="0"/>
    <n v="80000"/>
    <n v="0"/>
    <n v="0"/>
    <x v="6025"/>
    <x v="0"/>
    <x v="0"/>
    <x v="0"/>
    <s v="03.16.24"/>
    <x v="31"/>
    <x v="0"/>
    <x v="0"/>
    <s v="Direcao da Familia, Inclusão, Género e Saúde"/>
    <s v="03.16.24"/>
    <s v="Direcao da Familia, Inclusão, Género e Saúde"/>
    <s v="03.16.24"/>
    <x v="3"/>
    <x v="0"/>
    <x v="0"/>
    <x v="1"/>
    <x v="0"/>
    <x v="0"/>
    <x v="0"/>
    <x v="0"/>
    <x v="13"/>
    <s v="1 - Dotação Anual"/>
    <x v="4"/>
    <n v="80000"/>
    <x v="1"/>
    <n v="0"/>
    <x v="1"/>
    <n v="0"/>
    <x v="667"/>
    <m/>
    <x v="0"/>
    <x v="11"/>
    <m/>
    <s v="Direcao da Familia, Inclusão, Género e Saúde"/>
    <x v="1"/>
    <m/>
    <x v="0"/>
    <x v="1"/>
    <x v="1"/>
    <x v="1"/>
    <x v="0"/>
    <x v="0"/>
    <x v="0"/>
    <x v="0"/>
    <x v="0"/>
    <x v="0"/>
    <x v="0"/>
    <s v="Direcao da Familia, Inclusão, Género e Saúde"/>
    <x v="0"/>
    <x v="0"/>
    <x v="0"/>
    <x v="0"/>
    <x v="3"/>
    <x v="0"/>
    <x v="1"/>
    <x v="2"/>
    <x v="1"/>
    <x v="2"/>
    <x v="11"/>
    <x v="0"/>
    <m/>
  </r>
  <r>
    <x v="0"/>
    <n v="0"/>
    <n v="50000"/>
    <n v="0"/>
    <n v="0"/>
    <x v="6025"/>
    <x v="0"/>
    <x v="0"/>
    <x v="0"/>
    <s v="03.16.24"/>
    <x v="31"/>
    <x v="0"/>
    <x v="0"/>
    <s v="Direcao da Familia, Inclusão, Género e Saúde"/>
    <s v="03.16.24"/>
    <s v="Direcao da Familia, Inclusão, Género e Saúde"/>
    <s v="03.16.24"/>
    <x v="118"/>
    <x v="0"/>
    <x v="0"/>
    <x v="1"/>
    <x v="0"/>
    <x v="0"/>
    <x v="0"/>
    <x v="0"/>
    <x v="13"/>
    <s v="1 - Dotação Anual"/>
    <x v="4"/>
    <n v="50000"/>
    <x v="1"/>
    <n v="0"/>
    <x v="1"/>
    <n v="0"/>
    <x v="667"/>
    <m/>
    <x v="0"/>
    <x v="11"/>
    <m/>
    <s v="Direcao da Familia, Inclusão, Género e Saúde"/>
    <x v="1"/>
    <m/>
    <x v="0"/>
    <x v="1"/>
    <x v="1"/>
    <x v="1"/>
    <x v="0"/>
    <x v="0"/>
    <x v="0"/>
    <x v="0"/>
    <x v="0"/>
    <x v="0"/>
    <x v="0"/>
    <s v="Direcao da Familia, Inclusão, Género e Saúde"/>
    <x v="0"/>
    <x v="0"/>
    <x v="0"/>
    <x v="0"/>
    <x v="3"/>
    <x v="0"/>
    <x v="1"/>
    <x v="2"/>
    <x v="1"/>
    <x v="2"/>
    <x v="11"/>
    <x v="0"/>
    <m/>
  </r>
  <r>
    <x v="0"/>
    <n v="0"/>
    <n v="24000"/>
    <n v="0"/>
    <n v="0"/>
    <x v="6025"/>
    <x v="0"/>
    <x v="0"/>
    <x v="0"/>
    <s v="03.16.24"/>
    <x v="31"/>
    <x v="0"/>
    <x v="0"/>
    <s v="Direcao da Familia, Inclusão, Género e Saúde"/>
    <s v="03.16.24"/>
    <s v="Direcao da Familia, Inclusão, Género e Saúde"/>
    <s v="03.16.24"/>
    <x v="29"/>
    <x v="0"/>
    <x v="0"/>
    <x v="0"/>
    <x v="0"/>
    <x v="0"/>
    <x v="0"/>
    <x v="0"/>
    <x v="13"/>
    <s v="1 - Dotação Anual"/>
    <x v="4"/>
    <n v="24000"/>
    <x v="1"/>
    <n v="0"/>
    <x v="1"/>
    <n v="0"/>
    <x v="667"/>
    <m/>
    <x v="0"/>
    <x v="11"/>
    <m/>
    <s v="Direcao da Familia, Inclusão, Género e Saúde"/>
    <x v="1"/>
    <m/>
    <x v="0"/>
    <x v="1"/>
    <x v="1"/>
    <x v="1"/>
    <x v="0"/>
    <x v="0"/>
    <x v="0"/>
    <x v="0"/>
    <x v="0"/>
    <x v="0"/>
    <x v="0"/>
    <s v="Direcao da Familia, Inclusão, Género e Saúde"/>
    <x v="0"/>
    <x v="0"/>
    <x v="0"/>
    <x v="0"/>
    <x v="3"/>
    <x v="0"/>
    <x v="1"/>
    <x v="2"/>
    <x v="1"/>
    <x v="2"/>
    <x v="11"/>
    <x v="0"/>
    <m/>
  </r>
  <r>
    <x v="0"/>
    <n v="0"/>
    <n v="30000"/>
    <n v="0"/>
    <n v="0"/>
    <x v="6025"/>
    <x v="0"/>
    <x v="0"/>
    <x v="0"/>
    <s v="03.16.24"/>
    <x v="31"/>
    <x v="0"/>
    <x v="0"/>
    <s v="Direcao da Familia, Inclusão, Género e Saúde"/>
    <s v="03.16.24"/>
    <s v="Direcao da Familia, Inclusão, Género e Saúde"/>
    <s v="03.16.24"/>
    <x v="38"/>
    <x v="0"/>
    <x v="0"/>
    <x v="0"/>
    <x v="0"/>
    <x v="0"/>
    <x v="0"/>
    <x v="0"/>
    <x v="13"/>
    <s v="1 - Dotação Anual"/>
    <x v="4"/>
    <n v="30000"/>
    <x v="1"/>
    <n v="0"/>
    <x v="1"/>
    <n v="0"/>
    <x v="667"/>
    <m/>
    <x v="0"/>
    <x v="11"/>
    <m/>
    <s v="Direcao da Familia, Inclusão, Género e Saúde"/>
    <x v="1"/>
    <m/>
    <x v="0"/>
    <x v="1"/>
    <x v="1"/>
    <x v="1"/>
    <x v="0"/>
    <x v="0"/>
    <x v="0"/>
    <x v="0"/>
    <x v="0"/>
    <x v="0"/>
    <x v="0"/>
    <s v="Direcao da Familia, Inclusão, Género e Saúde"/>
    <x v="0"/>
    <x v="0"/>
    <x v="0"/>
    <x v="0"/>
    <x v="3"/>
    <x v="0"/>
    <x v="1"/>
    <x v="2"/>
    <x v="1"/>
    <x v="2"/>
    <x v="11"/>
    <x v="0"/>
    <m/>
  </r>
  <r>
    <x v="0"/>
    <n v="0"/>
    <n v="360000"/>
    <n v="0"/>
    <n v="0"/>
    <x v="6025"/>
    <x v="0"/>
    <x v="0"/>
    <x v="0"/>
    <s v="03.16.24"/>
    <x v="31"/>
    <x v="0"/>
    <x v="0"/>
    <s v="Direcao da Familia, Inclusão, Género e Saúde"/>
    <s v="03.16.24"/>
    <s v="Direcao da Familia, Inclusão, Género e Saúde"/>
    <s v="03.16.24"/>
    <x v="60"/>
    <x v="0"/>
    <x v="0"/>
    <x v="0"/>
    <x v="0"/>
    <x v="0"/>
    <x v="0"/>
    <x v="0"/>
    <x v="13"/>
    <s v="1 - Dotação Anual"/>
    <x v="4"/>
    <n v="360000"/>
    <x v="1"/>
    <n v="0"/>
    <x v="1"/>
    <n v="0"/>
    <x v="667"/>
    <m/>
    <x v="0"/>
    <x v="11"/>
    <m/>
    <s v="Direcao da Familia, Inclusão, Género e Saúde"/>
    <x v="1"/>
    <m/>
    <x v="0"/>
    <x v="1"/>
    <x v="1"/>
    <x v="1"/>
    <x v="0"/>
    <x v="0"/>
    <x v="0"/>
    <x v="0"/>
    <x v="0"/>
    <x v="0"/>
    <x v="0"/>
    <s v="Direcao da Familia, Inclusão, Género e Saúde"/>
    <x v="0"/>
    <x v="0"/>
    <x v="0"/>
    <x v="0"/>
    <x v="3"/>
    <x v="0"/>
    <x v="1"/>
    <x v="2"/>
    <x v="1"/>
    <x v="2"/>
    <x v="11"/>
    <x v="0"/>
    <m/>
  </r>
  <r>
    <x v="0"/>
    <n v="0"/>
    <n v="2760000"/>
    <n v="0"/>
    <n v="0"/>
    <x v="6025"/>
    <x v="0"/>
    <x v="0"/>
    <x v="0"/>
    <s v="03.16.24"/>
    <x v="31"/>
    <x v="0"/>
    <x v="0"/>
    <s v="Direcao da Familia, Inclusão, Género e Saúde"/>
    <s v="03.16.24"/>
    <s v="Direcao da Familia, Inclusão, Género e Saúde"/>
    <s v="03.16.24"/>
    <x v="30"/>
    <x v="0"/>
    <x v="0"/>
    <x v="0"/>
    <x v="1"/>
    <x v="0"/>
    <x v="0"/>
    <x v="0"/>
    <x v="13"/>
    <s v="1 - Dotação Anual"/>
    <x v="4"/>
    <n v="2760000"/>
    <x v="1"/>
    <n v="0"/>
    <x v="1"/>
    <n v="453000"/>
    <x v="667"/>
    <m/>
    <x v="0"/>
    <x v="11"/>
    <m/>
    <s v="Direcao da Familia, Inclusão, Género e Saúde"/>
    <x v="1"/>
    <m/>
    <x v="0"/>
    <x v="1"/>
    <x v="1"/>
    <x v="1"/>
    <x v="0"/>
    <x v="0"/>
    <x v="0"/>
    <x v="0"/>
    <x v="0"/>
    <x v="0"/>
    <x v="0"/>
    <s v="Direcao da Familia, Inclusão, Género e Saúde"/>
    <x v="0"/>
    <x v="0"/>
    <x v="0"/>
    <x v="0"/>
    <x v="3"/>
    <x v="0"/>
    <x v="1"/>
    <x v="2"/>
    <x v="1"/>
    <x v="2"/>
    <x v="11"/>
    <x v="0"/>
    <m/>
  </r>
  <r>
    <x v="0"/>
    <n v="0"/>
    <n v="3000000"/>
    <n v="0"/>
    <n v="0"/>
    <x v="6025"/>
    <x v="0"/>
    <x v="0"/>
    <x v="0"/>
    <s v="03.16.24"/>
    <x v="31"/>
    <x v="0"/>
    <x v="0"/>
    <s v="Direcao da Familia, Inclusão, Género e Saúde"/>
    <s v="03.16.24"/>
    <s v="Direcao da Familia, Inclusão, Género e Saúde"/>
    <s v="03.16.24"/>
    <x v="48"/>
    <x v="0"/>
    <x v="0"/>
    <x v="0"/>
    <x v="1"/>
    <x v="0"/>
    <x v="0"/>
    <x v="0"/>
    <x v="13"/>
    <s v="1 - Dotação Anual"/>
    <x v="4"/>
    <n v="3000000"/>
    <x v="1"/>
    <n v="53000"/>
    <x v="1"/>
    <n v="0"/>
    <x v="667"/>
    <m/>
    <x v="0"/>
    <x v="11"/>
    <m/>
    <s v="Direcao da Familia, Inclusão, Género e Saúde"/>
    <x v="1"/>
    <m/>
    <x v="0"/>
    <x v="1"/>
    <x v="1"/>
    <x v="1"/>
    <x v="0"/>
    <x v="0"/>
    <x v="0"/>
    <x v="0"/>
    <x v="0"/>
    <x v="0"/>
    <x v="0"/>
    <s v="Direcao da Familia, Inclusão, Género e Saúde"/>
    <x v="0"/>
    <x v="0"/>
    <x v="0"/>
    <x v="0"/>
    <x v="3"/>
    <x v="0"/>
    <x v="1"/>
    <x v="2"/>
    <x v="1"/>
    <x v="2"/>
    <x v="11"/>
    <x v="0"/>
    <m/>
  </r>
  <r>
    <x v="0"/>
    <n v="0"/>
    <n v="360000"/>
    <n v="0"/>
    <n v="0"/>
    <x v="6025"/>
    <x v="0"/>
    <x v="0"/>
    <x v="0"/>
    <s v="03.16.24"/>
    <x v="31"/>
    <x v="0"/>
    <x v="0"/>
    <s v="Direcao da Familia, Inclusão, Género e Saúde"/>
    <s v="03.16.24"/>
    <s v="Direcao da Familia, Inclusão, Género e Saúde"/>
    <s v="03.16.24"/>
    <x v="28"/>
    <x v="0"/>
    <x v="0"/>
    <x v="0"/>
    <x v="0"/>
    <x v="0"/>
    <x v="0"/>
    <x v="0"/>
    <x v="13"/>
    <s v="1 - Dotação Anual"/>
    <x v="4"/>
    <n v="360000"/>
    <x v="1"/>
    <n v="0"/>
    <x v="1"/>
    <n v="250000"/>
    <x v="667"/>
    <m/>
    <x v="0"/>
    <x v="11"/>
    <m/>
    <s v="Direcao da Familia, Inclusão, Género e Saúde"/>
    <x v="1"/>
    <m/>
    <x v="0"/>
    <x v="1"/>
    <x v="1"/>
    <x v="1"/>
    <x v="0"/>
    <x v="0"/>
    <x v="0"/>
    <x v="0"/>
    <x v="0"/>
    <x v="0"/>
    <x v="0"/>
    <s v="Direcao da Familia, Inclusão, Género e Saúde"/>
    <x v="0"/>
    <x v="0"/>
    <x v="0"/>
    <x v="0"/>
    <x v="3"/>
    <x v="0"/>
    <x v="1"/>
    <x v="2"/>
    <x v="1"/>
    <x v="2"/>
    <x v="11"/>
    <x v="0"/>
    <m/>
  </r>
  <r>
    <x v="1"/>
    <n v="0"/>
    <n v="650000"/>
    <n v="0"/>
    <n v="0"/>
    <x v="6025"/>
    <x v="0"/>
    <x v="0"/>
    <x v="0"/>
    <s v="01.27.04.09"/>
    <x v="64"/>
    <x v="1"/>
    <x v="1"/>
    <s v="Infra-Estruturas e Transportes"/>
    <s v="01.27.04"/>
    <s v="Sinalização de Transito"/>
    <s v="01.27.04.09"/>
    <x v="46"/>
    <x v="0"/>
    <x v="0"/>
    <x v="0"/>
    <x v="0"/>
    <x v="1"/>
    <x v="1"/>
    <x v="0"/>
    <x v="13"/>
    <s v="1 - Dotação Anual"/>
    <x v="4"/>
    <n v="650000"/>
    <x v="1"/>
    <n v="0"/>
    <x v="1"/>
    <n v="250000"/>
    <x v="667"/>
    <m/>
    <x v="0"/>
    <x v="11"/>
    <m/>
    <s v="Sinalização de Transito"/>
    <x v="1"/>
    <m/>
    <x v="0"/>
    <x v="1"/>
    <x v="1"/>
    <x v="1"/>
    <x v="0"/>
    <x v="0"/>
    <x v="0"/>
    <x v="0"/>
    <x v="0"/>
    <x v="0"/>
    <x v="0"/>
    <s v="Sinalização de Transito"/>
    <x v="0"/>
    <x v="0"/>
    <x v="0"/>
    <x v="0"/>
    <x v="3"/>
    <x v="0"/>
    <x v="1"/>
    <x v="2"/>
    <x v="1"/>
    <x v="2"/>
    <x v="11"/>
    <x v="0"/>
    <m/>
  </r>
  <r>
    <x v="1"/>
    <n v="0"/>
    <n v="17000000"/>
    <n v="0"/>
    <n v="0"/>
    <x v="6025"/>
    <x v="0"/>
    <x v="0"/>
    <x v="0"/>
    <s v="01.28.01.08"/>
    <x v="15"/>
    <x v="4"/>
    <x v="5"/>
    <s v="Habitação Social"/>
    <s v="01.28.01"/>
    <s v="Habitações Sociais"/>
    <s v="01.28.01.08"/>
    <x v="1"/>
    <x v="0"/>
    <x v="0"/>
    <x v="0"/>
    <x v="0"/>
    <x v="1"/>
    <x v="1"/>
    <x v="0"/>
    <x v="13"/>
    <s v="1 - Dotação Anual"/>
    <x v="4"/>
    <n v="17000000"/>
    <x v="1"/>
    <n v="5250000"/>
    <x v="1"/>
    <n v="950000"/>
    <x v="667"/>
    <m/>
    <x v="0"/>
    <x v="11"/>
    <m/>
    <s v="Habitações Sociais"/>
    <x v="1"/>
    <s v="HS"/>
    <x v="0"/>
    <x v="1"/>
    <x v="1"/>
    <x v="1"/>
    <x v="0"/>
    <x v="0"/>
    <x v="0"/>
    <x v="0"/>
    <x v="0"/>
    <x v="0"/>
    <x v="0"/>
    <s v="Habitações Sociais"/>
    <x v="0"/>
    <x v="0"/>
    <x v="0"/>
    <x v="0"/>
    <x v="3"/>
    <x v="0"/>
    <x v="1"/>
    <x v="2"/>
    <x v="1"/>
    <x v="2"/>
    <x v="11"/>
    <x v="0"/>
    <m/>
  </r>
  <r>
    <x v="0"/>
    <n v="0"/>
    <n v="150000"/>
    <n v="0"/>
    <n v="0"/>
    <x v="6025"/>
    <x v="0"/>
    <x v="0"/>
    <x v="0"/>
    <s v="03.16.11"/>
    <x v="27"/>
    <x v="0"/>
    <x v="0"/>
    <s v="Direcção de Obras"/>
    <s v="03.16.11"/>
    <s v="Direcção de Obras"/>
    <s v="03.16.11"/>
    <x v="3"/>
    <x v="0"/>
    <x v="0"/>
    <x v="1"/>
    <x v="0"/>
    <x v="0"/>
    <x v="0"/>
    <x v="0"/>
    <x v="13"/>
    <s v="1 - Dotação Anual"/>
    <x v="4"/>
    <n v="150000"/>
    <x v="1"/>
    <n v="0"/>
    <x v="1"/>
    <n v="0"/>
    <x v="667"/>
    <m/>
    <x v="0"/>
    <x v="11"/>
    <m/>
    <s v="Direcção de Obras"/>
    <x v="1"/>
    <m/>
    <x v="0"/>
    <x v="1"/>
    <x v="1"/>
    <x v="1"/>
    <x v="0"/>
    <x v="0"/>
    <x v="0"/>
    <x v="0"/>
    <x v="0"/>
    <x v="0"/>
    <x v="0"/>
    <s v="Direcção de Obras"/>
    <x v="0"/>
    <x v="0"/>
    <x v="0"/>
    <x v="0"/>
    <x v="3"/>
    <x v="0"/>
    <x v="1"/>
    <x v="2"/>
    <x v="1"/>
    <x v="2"/>
    <x v="11"/>
    <x v="0"/>
    <m/>
  </r>
  <r>
    <x v="0"/>
    <n v="0"/>
    <n v="50000"/>
    <n v="0"/>
    <n v="0"/>
    <x v="6025"/>
    <x v="0"/>
    <x v="0"/>
    <x v="0"/>
    <s v="03.16.11"/>
    <x v="27"/>
    <x v="0"/>
    <x v="0"/>
    <s v="Direcção de Obras"/>
    <s v="03.16.11"/>
    <s v="Direcção de Obras"/>
    <s v="03.16.11"/>
    <x v="118"/>
    <x v="0"/>
    <x v="0"/>
    <x v="1"/>
    <x v="0"/>
    <x v="0"/>
    <x v="0"/>
    <x v="0"/>
    <x v="13"/>
    <s v="1 - Dotação Anual"/>
    <x v="4"/>
    <n v="50000"/>
    <x v="1"/>
    <n v="0"/>
    <x v="1"/>
    <n v="0"/>
    <x v="667"/>
    <m/>
    <x v="0"/>
    <x v="11"/>
    <m/>
    <s v="Direcção de Obras"/>
    <x v="1"/>
    <m/>
    <x v="0"/>
    <x v="1"/>
    <x v="1"/>
    <x v="1"/>
    <x v="0"/>
    <x v="0"/>
    <x v="0"/>
    <x v="0"/>
    <x v="0"/>
    <x v="0"/>
    <x v="0"/>
    <s v="Direcção de Obras"/>
    <x v="0"/>
    <x v="0"/>
    <x v="0"/>
    <x v="0"/>
    <x v="3"/>
    <x v="0"/>
    <x v="1"/>
    <x v="2"/>
    <x v="1"/>
    <x v="2"/>
    <x v="11"/>
    <x v="0"/>
    <m/>
  </r>
  <r>
    <x v="0"/>
    <n v="0"/>
    <n v="146880"/>
    <n v="0"/>
    <n v="0"/>
    <x v="6025"/>
    <x v="0"/>
    <x v="0"/>
    <x v="0"/>
    <s v="03.16.11"/>
    <x v="27"/>
    <x v="0"/>
    <x v="0"/>
    <s v="Direcção de Obras"/>
    <s v="03.16.11"/>
    <s v="Direcção de Obras"/>
    <s v="03.16.11"/>
    <x v="31"/>
    <x v="0"/>
    <x v="0"/>
    <x v="1"/>
    <x v="0"/>
    <x v="0"/>
    <x v="0"/>
    <x v="0"/>
    <x v="13"/>
    <s v="1 - Dotação Anual"/>
    <x v="4"/>
    <n v="146880"/>
    <x v="1"/>
    <n v="0"/>
    <x v="1"/>
    <n v="0"/>
    <x v="667"/>
    <m/>
    <x v="0"/>
    <x v="11"/>
    <m/>
    <s v="Direcção de Obras"/>
    <x v="1"/>
    <m/>
    <x v="0"/>
    <x v="1"/>
    <x v="1"/>
    <x v="1"/>
    <x v="0"/>
    <x v="0"/>
    <x v="0"/>
    <x v="0"/>
    <x v="0"/>
    <x v="0"/>
    <x v="0"/>
    <s v="Direcção de Obras"/>
    <x v="0"/>
    <x v="0"/>
    <x v="0"/>
    <x v="0"/>
    <x v="3"/>
    <x v="0"/>
    <x v="1"/>
    <x v="2"/>
    <x v="1"/>
    <x v="2"/>
    <x v="11"/>
    <x v="0"/>
    <m/>
  </r>
  <r>
    <x v="0"/>
    <n v="0"/>
    <n v="24000"/>
    <n v="0"/>
    <n v="0"/>
    <x v="6025"/>
    <x v="0"/>
    <x v="0"/>
    <x v="0"/>
    <s v="03.16.11"/>
    <x v="27"/>
    <x v="0"/>
    <x v="0"/>
    <s v="Direcção de Obras"/>
    <s v="03.16.11"/>
    <s v="Direcção de Obras"/>
    <s v="03.16.11"/>
    <x v="29"/>
    <x v="0"/>
    <x v="0"/>
    <x v="0"/>
    <x v="0"/>
    <x v="0"/>
    <x v="0"/>
    <x v="0"/>
    <x v="13"/>
    <s v="1 - Dotação Anual"/>
    <x v="4"/>
    <n v="24000"/>
    <x v="1"/>
    <n v="0"/>
    <x v="1"/>
    <n v="0"/>
    <x v="667"/>
    <m/>
    <x v="0"/>
    <x v="11"/>
    <m/>
    <s v="Direcção de Obras"/>
    <x v="1"/>
    <m/>
    <x v="0"/>
    <x v="1"/>
    <x v="1"/>
    <x v="1"/>
    <x v="0"/>
    <x v="0"/>
    <x v="0"/>
    <x v="0"/>
    <x v="0"/>
    <x v="0"/>
    <x v="0"/>
    <s v="Direcção de Obras"/>
    <x v="0"/>
    <x v="0"/>
    <x v="0"/>
    <x v="0"/>
    <x v="3"/>
    <x v="0"/>
    <x v="1"/>
    <x v="2"/>
    <x v="1"/>
    <x v="2"/>
    <x v="11"/>
    <x v="0"/>
    <m/>
  </r>
  <r>
    <x v="0"/>
    <n v="0"/>
    <n v="420000"/>
    <n v="0"/>
    <n v="0"/>
    <x v="6025"/>
    <x v="0"/>
    <x v="0"/>
    <x v="0"/>
    <s v="03.16.11"/>
    <x v="27"/>
    <x v="0"/>
    <x v="0"/>
    <s v="Direcção de Obras"/>
    <s v="03.16.11"/>
    <s v="Direcção de Obras"/>
    <s v="03.16.11"/>
    <x v="60"/>
    <x v="0"/>
    <x v="0"/>
    <x v="0"/>
    <x v="0"/>
    <x v="0"/>
    <x v="0"/>
    <x v="0"/>
    <x v="13"/>
    <s v="1 - Dotação Anual"/>
    <x v="4"/>
    <n v="420000"/>
    <x v="1"/>
    <n v="0"/>
    <x v="1"/>
    <n v="0"/>
    <x v="667"/>
    <m/>
    <x v="0"/>
    <x v="11"/>
    <m/>
    <s v="Direcção de Obras"/>
    <x v="1"/>
    <m/>
    <x v="0"/>
    <x v="1"/>
    <x v="1"/>
    <x v="1"/>
    <x v="0"/>
    <x v="0"/>
    <x v="0"/>
    <x v="0"/>
    <x v="0"/>
    <x v="0"/>
    <x v="0"/>
    <s v="Direcção de Obras"/>
    <x v="0"/>
    <x v="0"/>
    <x v="0"/>
    <x v="0"/>
    <x v="3"/>
    <x v="0"/>
    <x v="1"/>
    <x v="2"/>
    <x v="1"/>
    <x v="2"/>
    <x v="11"/>
    <x v="0"/>
    <m/>
  </r>
  <r>
    <x v="0"/>
    <n v="0"/>
    <n v="3840000"/>
    <n v="0"/>
    <n v="0"/>
    <x v="6025"/>
    <x v="0"/>
    <x v="0"/>
    <x v="0"/>
    <s v="03.16.11"/>
    <x v="27"/>
    <x v="0"/>
    <x v="0"/>
    <s v="Direcção de Obras"/>
    <s v="03.16.11"/>
    <s v="Direcção de Obras"/>
    <s v="03.16.11"/>
    <x v="30"/>
    <x v="0"/>
    <x v="0"/>
    <x v="0"/>
    <x v="1"/>
    <x v="0"/>
    <x v="0"/>
    <x v="0"/>
    <x v="13"/>
    <s v="1 - Dotação Anual"/>
    <x v="4"/>
    <n v="3840000"/>
    <x v="1"/>
    <n v="0"/>
    <x v="1"/>
    <n v="334000"/>
    <x v="667"/>
    <m/>
    <x v="0"/>
    <x v="11"/>
    <m/>
    <s v="Direcção de Obras"/>
    <x v="1"/>
    <m/>
    <x v="0"/>
    <x v="1"/>
    <x v="1"/>
    <x v="1"/>
    <x v="0"/>
    <x v="0"/>
    <x v="0"/>
    <x v="0"/>
    <x v="0"/>
    <x v="0"/>
    <x v="0"/>
    <s v="Direcção de Obras"/>
    <x v="0"/>
    <x v="0"/>
    <x v="0"/>
    <x v="0"/>
    <x v="3"/>
    <x v="0"/>
    <x v="1"/>
    <x v="2"/>
    <x v="1"/>
    <x v="2"/>
    <x v="11"/>
    <x v="0"/>
    <m/>
  </r>
  <r>
    <x v="0"/>
    <n v="0"/>
    <n v="4200000"/>
    <n v="0"/>
    <n v="0"/>
    <x v="6025"/>
    <x v="0"/>
    <x v="0"/>
    <x v="0"/>
    <s v="03.16.11"/>
    <x v="27"/>
    <x v="0"/>
    <x v="0"/>
    <s v="Direcção de Obras"/>
    <s v="03.16.11"/>
    <s v="Direcção de Obras"/>
    <s v="03.16.11"/>
    <x v="48"/>
    <x v="0"/>
    <x v="0"/>
    <x v="0"/>
    <x v="1"/>
    <x v="0"/>
    <x v="0"/>
    <x v="0"/>
    <x v="13"/>
    <s v="1 - Dotação Anual"/>
    <x v="4"/>
    <n v="4200000"/>
    <x v="1"/>
    <n v="0"/>
    <x v="1"/>
    <n v="120000"/>
    <x v="667"/>
    <m/>
    <x v="0"/>
    <x v="11"/>
    <m/>
    <s v="Direcção de Obras"/>
    <x v="1"/>
    <m/>
    <x v="0"/>
    <x v="1"/>
    <x v="1"/>
    <x v="1"/>
    <x v="0"/>
    <x v="0"/>
    <x v="0"/>
    <x v="0"/>
    <x v="0"/>
    <x v="0"/>
    <x v="0"/>
    <s v="Direcção de Obras"/>
    <x v="0"/>
    <x v="0"/>
    <x v="0"/>
    <x v="0"/>
    <x v="3"/>
    <x v="0"/>
    <x v="1"/>
    <x v="2"/>
    <x v="1"/>
    <x v="2"/>
    <x v="11"/>
    <x v="0"/>
    <m/>
  </r>
  <r>
    <x v="0"/>
    <n v="0"/>
    <n v="1468800"/>
    <n v="0"/>
    <n v="0"/>
    <x v="6025"/>
    <x v="0"/>
    <x v="0"/>
    <x v="0"/>
    <s v="03.16.11"/>
    <x v="27"/>
    <x v="0"/>
    <x v="0"/>
    <s v="Direcção de Obras"/>
    <s v="03.16.11"/>
    <s v="Direcção de Obras"/>
    <s v="03.16.11"/>
    <x v="49"/>
    <x v="0"/>
    <x v="0"/>
    <x v="0"/>
    <x v="1"/>
    <x v="0"/>
    <x v="0"/>
    <x v="0"/>
    <x v="13"/>
    <s v="1 - Dotação Anual"/>
    <x v="4"/>
    <n v="1468800"/>
    <x v="1"/>
    <n v="0"/>
    <x v="1"/>
    <n v="0"/>
    <x v="667"/>
    <m/>
    <x v="0"/>
    <x v="11"/>
    <m/>
    <s v="Direcção de Obras"/>
    <x v="1"/>
    <m/>
    <x v="0"/>
    <x v="1"/>
    <x v="1"/>
    <x v="1"/>
    <x v="0"/>
    <x v="0"/>
    <x v="0"/>
    <x v="0"/>
    <x v="0"/>
    <x v="0"/>
    <x v="0"/>
    <s v="Direcção de Obras"/>
    <x v="0"/>
    <x v="0"/>
    <x v="0"/>
    <x v="0"/>
    <x v="3"/>
    <x v="0"/>
    <x v="1"/>
    <x v="2"/>
    <x v="1"/>
    <x v="2"/>
    <x v="11"/>
    <x v="0"/>
    <m/>
  </r>
  <r>
    <x v="0"/>
    <n v="0"/>
    <n v="600000"/>
    <n v="0"/>
    <n v="0"/>
    <x v="6025"/>
    <x v="0"/>
    <x v="0"/>
    <x v="0"/>
    <s v="03.16.11"/>
    <x v="27"/>
    <x v="0"/>
    <x v="0"/>
    <s v="Direcção de Obras"/>
    <s v="03.16.11"/>
    <s v="Direcção de Obras"/>
    <s v="03.16.11"/>
    <x v="28"/>
    <x v="0"/>
    <x v="0"/>
    <x v="0"/>
    <x v="0"/>
    <x v="0"/>
    <x v="0"/>
    <x v="0"/>
    <x v="13"/>
    <s v="1 - Dotação Anual"/>
    <x v="4"/>
    <n v="600000"/>
    <x v="1"/>
    <n v="30000"/>
    <x v="1"/>
    <n v="0"/>
    <x v="667"/>
    <m/>
    <x v="0"/>
    <x v="11"/>
    <m/>
    <s v="Direcção de Obras"/>
    <x v="1"/>
    <m/>
    <x v="0"/>
    <x v="1"/>
    <x v="1"/>
    <x v="1"/>
    <x v="0"/>
    <x v="0"/>
    <x v="0"/>
    <x v="0"/>
    <x v="0"/>
    <x v="0"/>
    <x v="0"/>
    <s v="Direcção de Obras"/>
    <x v="0"/>
    <x v="0"/>
    <x v="0"/>
    <x v="0"/>
    <x v="3"/>
    <x v="0"/>
    <x v="1"/>
    <x v="2"/>
    <x v="1"/>
    <x v="2"/>
    <x v="11"/>
    <x v="0"/>
    <m/>
  </r>
  <r>
    <x v="0"/>
    <n v="0"/>
    <n v="6500000"/>
    <n v="0"/>
    <n v="0"/>
    <x v="6025"/>
    <x v="0"/>
    <x v="0"/>
    <x v="0"/>
    <s v="01.27.02.11"/>
    <x v="18"/>
    <x v="1"/>
    <x v="1"/>
    <s v="Saneamento básico"/>
    <s v="01.27.02"/>
    <s v="Reforço do saneamento básico"/>
    <s v="01.27.02.11"/>
    <x v="4"/>
    <x v="0"/>
    <x v="2"/>
    <x v="2"/>
    <x v="0"/>
    <x v="1"/>
    <x v="0"/>
    <x v="0"/>
    <x v="13"/>
    <s v="1 - Dotação Anual"/>
    <x v="4"/>
    <n v="6500000"/>
    <x v="1"/>
    <n v="4010000"/>
    <x v="1"/>
    <n v="0"/>
    <x v="667"/>
    <m/>
    <x v="0"/>
    <x v="11"/>
    <m/>
    <s v="Reforço do saneamento básico"/>
    <x v="1"/>
    <m/>
    <x v="0"/>
    <x v="1"/>
    <x v="1"/>
    <x v="1"/>
    <x v="0"/>
    <x v="0"/>
    <x v="0"/>
    <x v="0"/>
    <x v="0"/>
    <x v="0"/>
    <x v="0"/>
    <s v="Reforço do saneamento básico"/>
    <x v="0"/>
    <x v="0"/>
    <x v="0"/>
    <x v="0"/>
    <x v="3"/>
    <x v="0"/>
    <x v="1"/>
    <x v="2"/>
    <x v="1"/>
    <x v="2"/>
    <x v="11"/>
    <x v="0"/>
    <m/>
  </r>
  <r>
    <x v="1"/>
    <n v="0"/>
    <n v="200000"/>
    <n v="0"/>
    <n v="0"/>
    <x v="6025"/>
    <x v="0"/>
    <x v="0"/>
    <x v="0"/>
    <s v="01.27.02.08"/>
    <x v="77"/>
    <x v="1"/>
    <x v="1"/>
    <s v="Saneamento básico"/>
    <s v="01.27.02"/>
    <s v="Manutenção de cemiterios"/>
    <s v="01.27.02.08"/>
    <x v="1"/>
    <x v="0"/>
    <x v="0"/>
    <x v="0"/>
    <x v="0"/>
    <x v="1"/>
    <x v="1"/>
    <x v="0"/>
    <x v="13"/>
    <s v="1 - Dotação Anual"/>
    <x v="4"/>
    <n v="200000"/>
    <x v="1"/>
    <n v="0"/>
    <x v="1"/>
    <n v="0"/>
    <x v="667"/>
    <m/>
    <x v="0"/>
    <x v="11"/>
    <m/>
    <s v="Manutenção de cemiterios"/>
    <x v="1"/>
    <m/>
    <x v="0"/>
    <x v="1"/>
    <x v="1"/>
    <x v="1"/>
    <x v="0"/>
    <x v="0"/>
    <x v="0"/>
    <x v="0"/>
    <x v="0"/>
    <x v="0"/>
    <x v="0"/>
    <s v="Manutenção de cemiterios"/>
    <x v="0"/>
    <x v="0"/>
    <x v="0"/>
    <x v="0"/>
    <x v="3"/>
    <x v="0"/>
    <x v="1"/>
    <x v="2"/>
    <x v="1"/>
    <x v="2"/>
    <x v="11"/>
    <x v="0"/>
    <m/>
  </r>
  <r>
    <x v="0"/>
    <n v="0"/>
    <n v="150000"/>
    <n v="0"/>
    <n v="0"/>
    <x v="6025"/>
    <x v="0"/>
    <x v="0"/>
    <x v="0"/>
    <s v="01.24.04.01.05"/>
    <x v="44"/>
    <x v="6"/>
    <x v="7"/>
    <s v="Segurança"/>
    <s v="01.24.04"/>
    <s v="Reforço da segurança interna"/>
    <s v="01.24.04.01"/>
    <x v="65"/>
    <x v="0"/>
    <x v="0"/>
    <x v="0"/>
    <x v="0"/>
    <x v="1"/>
    <x v="0"/>
    <x v="0"/>
    <x v="13"/>
    <s v="1 - Dotação Anual"/>
    <x v="4"/>
    <n v="150000"/>
    <x v="1"/>
    <n v="500000"/>
    <x v="1"/>
    <n v="0"/>
    <x v="667"/>
    <m/>
    <x v="0"/>
    <x v="11"/>
    <m/>
    <s v="Formação de Bombeiros/Fiscais Municipais"/>
    <x v="1"/>
    <m/>
    <x v="0"/>
    <x v="1"/>
    <x v="1"/>
    <x v="1"/>
    <x v="0"/>
    <x v="0"/>
    <x v="0"/>
    <x v="0"/>
    <x v="0"/>
    <x v="0"/>
    <x v="0"/>
    <s v="Formação de Bombeiros/Fiscais Municipais"/>
    <x v="0"/>
    <x v="0"/>
    <x v="0"/>
    <x v="0"/>
    <x v="3"/>
    <x v="0"/>
    <x v="1"/>
    <x v="2"/>
    <x v="1"/>
    <x v="2"/>
    <x v="11"/>
    <x v="0"/>
    <m/>
  </r>
  <r>
    <x v="0"/>
    <n v="0"/>
    <n v="700000"/>
    <n v="0"/>
    <n v="0"/>
    <x v="6025"/>
    <x v="0"/>
    <x v="0"/>
    <x v="0"/>
    <s v="01.25.01.12"/>
    <x v="54"/>
    <x v="3"/>
    <x v="3"/>
    <s v="Educação"/>
    <s v="01.25.01"/>
    <s v="Comparticipação da Câmara com Ensino Superior"/>
    <s v="01.25.01.12"/>
    <x v="4"/>
    <x v="0"/>
    <x v="2"/>
    <x v="2"/>
    <x v="0"/>
    <x v="1"/>
    <x v="0"/>
    <x v="0"/>
    <x v="13"/>
    <s v="1 - Dotação Anual"/>
    <x v="4"/>
    <n v="700000"/>
    <x v="1"/>
    <n v="0"/>
    <x v="1"/>
    <n v="300000"/>
    <x v="667"/>
    <m/>
    <x v="0"/>
    <x v="11"/>
    <m/>
    <s v="Comparticipação da Câmara com Ensino Superior"/>
    <x v="1"/>
    <m/>
    <x v="0"/>
    <x v="1"/>
    <x v="1"/>
    <x v="1"/>
    <x v="0"/>
    <x v="0"/>
    <x v="0"/>
    <x v="0"/>
    <x v="0"/>
    <x v="0"/>
    <x v="0"/>
    <s v="Comparticipação da Câmara com Ensino Superior"/>
    <x v="0"/>
    <x v="0"/>
    <x v="0"/>
    <x v="0"/>
    <x v="3"/>
    <x v="0"/>
    <x v="1"/>
    <x v="2"/>
    <x v="1"/>
    <x v="2"/>
    <x v="11"/>
    <x v="0"/>
    <m/>
  </r>
  <r>
    <x v="0"/>
    <n v="0"/>
    <n v="1700000"/>
    <n v="0"/>
    <n v="0"/>
    <x v="6025"/>
    <x v="0"/>
    <x v="0"/>
    <x v="0"/>
    <s v="01.27.01.08"/>
    <x v="78"/>
    <x v="1"/>
    <x v="1"/>
    <s v="Ordenamento território"/>
    <s v="01.27.01"/>
    <s v="Elaboração de Planos Detalhados"/>
    <s v="01.27.01.08"/>
    <x v="5"/>
    <x v="0"/>
    <x v="0"/>
    <x v="1"/>
    <x v="0"/>
    <x v="1"/>
    <x v="0"/>
    <x v="0"/>
    <x v="13"/>
    <s v="1 - Dotação Anual"/>
    <x v="4"/>
    <n v="1700000"/>
    <x v="1"/>
    <n v="0"/>
    <x v="1"/>
    <n v="1250000"/>
    <x v="667"/>
    <m/>
    <x v="0"/>
    <x v="11"/>
    <m/>
    <s v="Elaboração de Planos Detalhados"/>
    <x v="1"/>
    <m/>
    <x v="0"/>
    <x v="1"/>
    <x v="1"/>
    <x v="1"/>
    <x v="0"/>
    <x v="0"/>
    <x v="0"/>
    <x v="0"/>
    <x v="0"/>
    <x v="0"/>
    <x v="0"/>
    <s v="Elaboração de Planos Detalhados"/>
    <x v="0"/>
    <x v="0"/>
    <x v="0"/>
    <x v="0"/>
    <x v="3"/>
    <x v="0"/>
    <x v="1"/>
    <x v="2"/>
    <x v="1"/>
    <x v="2"/>
    <x v="11"/>
    <x v="0"/>
    <m/>
  </r>
  <r>
    <x v="0"/>
    <n v="0"/>
    <n v="2500000"/>
    <n v="0"/>
    <n v="0"/>
    <x v="6025"/>
    <x v="0"/>
    <x v="0"/>
    <x v="0"/>
    <s v="01.27.04.03"/>
    <x v="4"/>
    <x v="1"/>
    <x v="1"/>
    <s v="Infra-Estruturas e Transportes"/>
    <s v="01.27.04"/>
    <s v="Plano de emergencia da epoca de chuvas"/>
    <s v="01.27.04.03"/>
    <x v="4"/>
    <x v="0"/>
    <x v="2"/>
    <x v="2"/>
    <x v="0"/>
    <x v="1"/>
    <x v="0"/>
    <x v="0"/>
    <x v="13"/>
    <s v="1 - Dotação Anual"/>
    <x v="4"/>
    <n v="2500000"/>
    <x v="1"/>
    <n v="8200000"/>
    <x v="1"/>
    <n v="200000"/>
    <x v="667"/>
    <m/>
    <x v="0"/>
    <x v="11"/>
    <m/>
    <s v="Plano de emergencia da epoca de chuvas"/>
    <x v="1"/>
    <m/>
    <x v="0"/>
    <x v="1"/>
    <x v="1"/>
    <x v="1"/>
    <x v="0"/>
    <x v="0"/>
    <x v="0"/>
    <x v="0"/>
    <x v="0"/>
    <x v="0"/>
    <x v="0"/>
    <s v="Plano de emergencia da epoca de chuvas"/>
    <x v="0"/>
    <x v="0"/>
    <x v="0"/>
    <x v="0"/>
    <x v="3"/>
    <x v="0"/>
    <x v="1"/>
    <x v="2"/>
    <x v="1"/>
    <x v="2"/>
    <x v="11"/>
    <x v="0"/>
    <m/>
  </r>
  <r>
    <x v="0"/>
    <n v="0"/>
    <n v="110000"/>
    <n v="0"/>
    <n v="0"/>
    <x v="6025"/>
    <x v="0"/>
    <x v="0"/>
    <x v="0"/>
    <s v="01.25.01.11"/>
    <x v="17"/>
    <x v="3"/>
    <x v="3"/>
    <s v="Educação"/>
    <s v="01.25.01"/>
    <s v="Apoio ao Ensino Básico e Secundário"/>
    <s v="01.25.01.11"/>
    <x v="4"/>
    <x v="0"/>
    <x v="2"/>
    <x v="2"/>
    <x v="0"/>
    <x v="1"/>
    <x v="0"/>
    <x v="0"/>
    <x v="13"/>
    <s v="1 - Dotação Anual"/>
    <x v="4"/>
    <n v="110000"/>
    <x v="1"/>
    <n v="0"/>
    <x v="1"/>
    <n v="0"/>
    <x v="667"/>
    <m/>
    <x v="0"/>
    <x v="11"/>
    <m/>
    <s v="Apoio ao Ensino Básico e Secundário"/>
    <x v="1"/>
    <s v="AEBS"/>
    <x v="0"/>
    <x v="1"/>
    <x v="1"/>
    <x v="1"/>
    <x v="0"/>
    <x v="0"/>
    <x v="0"/>
    <x v="0"/>
    <x v="0"/>
    <x v="0"/>
    <x v="0"/>
    <s v="Apoio ao Ensino Básico e Secundário"/>
    <x v="0"/>
    <x v="0"/>
    <x v="0"/>
    <x v="0"/>
    <x v="3"/>
    <x v="0"/>
    <x v="1"/>
    <x v="2"/>
    <x v="1"/>
    <x v="2"/>
    <x v="11"/>
    <x v="0"/>
    <m/>
  </r>
  <r>
    <x v="1"/>
    <n v="0"/>
    <n v="1500000"/>
    <n v="0"/>
    <n v="0"/>
    <x v="6025"/>
    <x v="0"/>
    <x v="0"/>
    <x v="0"/>
    <s v="01.27.06.41"/>
    <x v="19"/>
    <x v="1"/>
    <x v="1"/>
    <s v="Requalificação Urbana e habitação"/>
    <s v="01.27.06"/>
    <s v="Reabilitação de Jardins Infantis e Escolas do EBI"/>
    <s v="01.27.06.41"/>
    <x v="40"/>
    <x v="0"/>
    <x v="0"/>
    <x v="0"/>
    <x v="0"/>
    <x v="1"/>
    <x v="1"/>
    <x v="0"/>
    <x v="13"/>
    <s v="1 - Dotação Anual"/>
    <x v="4"/>
    <n v="1500000"/>
    <x v="1"/>
    <n v="2200000"/>
    <x v="1"/>
    <n v="600000"/>
    <x v="667"/>
    <m/>
    <x v="0"/>
    <x v="11"/>
    <m/>
    <s v="Reabilitação de Jardins Infantis e Escolas do EBI"/>
    <x v="1"/>
    <s v="RJEBI"/>
    <x v="0"/>
    <x v="1"/>
    <x v="1"/>
    <x v="1"/>
    <x v="0"/>
    <x v="0"/>
    <x v="0"/>
    <x v="0"/>
    <x v="0"/>
    <x v="0"/>
    <x v="0"/>
    <s v="Reabilitação de Jardins Infantis e Escolas do EBI"/>
    <x v="0"/>
    <x v="0"/>
    <x v="0"/>
    <x v="0"/>
    <x v="3"/>
    <x v="0"/>
    <x v="1"/>
    <x v="2"/>
    <x v="1"/>
    <x v="2"/>
    <x v="11"/>
    <x v="0"/>
    <m/>
  </r>
  <r>
    <x v="1"/>
    <n v="0"/>
    <n v="7000000"/>
    <n v="0"/>
    <n v="0"/>
    <x v="6025"/>
    <x v="0"/>
    <x v="0"/>
    <x v="0"/>
    <s v="01.27.01.06"/>
    <x v="49"/>
    <x v="1"/>
    <x v="1"/>
    <s v="Ordenamento território"/>
    <s v="01.27.01"/>
    <s v="Infraestruturação da Zona do Bácio"/>
    <s v="01.27.01.06"/>
    <x v="1"/>
    <x v="0"/>
    <x v="0"/>
    <x v="0"/>
    <x v="0"/>
    <x v="1"/>
    <x v="1"/>
    <x v="0"/>
    <x v="13"/>
    <s v="1 - Dotação Anual"/>
    <x v="4"/>
    <n v="7000000"/>
    <x v="1"/>
    <n v="13000000"/>
    <x v="1"/>
    <n v="1800000"/>
    <x v="667"/>
    <m/>
    <x v="0"/>
    <x v="11"/>
    <m/>
    <s v="Infraestruturação da Zona do Bácio"/>
    <x v="1"/>
    <m/>
    <x v="0"/>
    <x v="1"/>
    <x v="1"/>
    <x v="1"/>
    <x v="0"/>
    <x v="0"/>
    <x v="0"/>
    <x v="0"/>
    <x v="0"/>
    <x v="0"/>
    <x v="0"/>
    <s v="Infraestruturação da Zona do Bácio"/>
    <x v="0"/>
    <x v="0"/>
    <x v="0"/>
    <x v="0"/>
    <x v="3"/>
    <x v="0"/>
    <x v="1"/>
    <x v="2"/>
    <x v="1"/>
    <x v="2"/>
    <x v="11"/>
    <x v="0"/>
    <m/>
  </r>
  <r>
    <x v="1"/>
    <n v="0"/>
    <n v="2000000"/>
    <n v="0"/>
    <n v="0"/>
    <x v="6025"/>
    <x v="0"/>
    <x v="0"/>
    <x v="0"/>
    <s v="01.27.06.72"/>
    <x v="32"/>
    <x v="1"/>
    <x v="1"/>
    <s v="Requalificação Urbana e habitação"/>
    <s v="01.27.06"/>
    <s v="Manutenção e Reabilitação de Edificios Municipais"/>
    <s v="01.27.06.72"/>
    <x v="1"/>
    <x v="0"/>
    <x v="0"/>
    <x v="0"/>
    <x v="0"/>
    <x v="1"/>
    <x v="1"/>
    <x v="0"/>
    <x v="13"/>
    <s v="1 - Dotação Anual"/>
    <x v="4"/>
    <n v="2000000"/>
    <x v="1"/>
    <n v="13700000"/>
    <x v="1"/>
    <n v="100000"/>
    <x v="667"/>
    <m/>
    <x v="0"/>
    <x v="11"/>
    <m/>
    <s v="Manutenção e Reabilitação de Edificios Municipais"/>
    <x v="1"/>
    <m/>
    <x v="0"/>
    <x v="1"/>
    <x v="1"/>
    <x v="1"/>
    <x v="0"/>
    <x v="0"/>
    <x v="0"/>
    <x v="0"/>
    <x v="0"/>
    <x v="0"/>
    <x v="0"/>
    <s v="Manutenção e Reabilitação de Edificios Municipais"/>
    <x v="0"/>
    <x v="0"/>
    <x v="0"/>
    <x v="0"/>
    <x v="3"/>
    <x v="0"/>
    <x v="1"/>
    <x v="2"/>
    <x v="1"/>
    <x v="2"/>
    <x v="11"/>
    <x v="0"/>
    <m/>
  </r>
  <r>
    <x v="0"/>
    <n v="0"/>
    <n v="30000"/>
    <n v="0"/>
    <n v="0"/>
    <x v="6025"/>
    <x v="0"/>
    <x v="0"/>
    <x v="0"/>
    <s v="03.16.20"/>
    <x v="55"/>
    <x v="0"/>
    <x v="0"/>
    <s v="Dir. do Comércio, Indústria, Transporte Feiras e Pesca"/>
    <s v="03.16.20"/>
    <s v="Dir. do Comércio, Indústria, Transporte Feiras e Pesca"/>
    <s v="03.16.20"/>
    <x v="3"/>
    <x v="0"/>
    <x v="0"/>
    <x v="1"/>
    <x v="0"/>
    <x v="0"/>
    <x v="0"/>
    <x v="0"/>
    <x v="13"/>
    <s v="1 - Dotação Anual"/>
    <x v="4"/>
    <n v="30000"/>
    <x v="1"/>
    <n v="0"/>
    <x v="1"/>
    <n v="0"/>
    <x v="667"/>
    <m/>
    <x v="0"/>
    <x v="11"/>
    <m/>
    <s v="Dir. do Comércio, Indústria, Transporte Feiras e Pesca"/>
    <x v="1"/>
    <m/>
    <x v="0"/>
    <x v="1"/>
    <x v="1"/>
    <x v="1"/>
    <x v="0"/>
    <x v="0"/>
    <x v="0"/>
    <x v="0"/>
    <x v="0"/>
    <x v="0"/>
    <x v="0"/>
    <s v="Dir. do Comércio, Indústria, Transporte Feiras e Pesca"/>
    <x v="0"/>
    <x v="0"/>
    <x v="0"/>
    <x v="0"/>
    <x v="3"/>
    <x v="0"/>
    <x v="1"/>
    <x v="2"/>
    <x v="1"/>
    <x v="2"/>
    <x v="11"/>
    <x v="0"/>
    <m/>
  </r>
  <r>
    <x v="0"/>
    <n v="0"/>
    <n v="10000"/>
    <n v="0"/>
    <n v="0"/>
    <x v="6025"/>
    <x v="0"/>
    <x v="0"/>
    <x v="0"/>
    <s v="03.16.20"/>
    <x v="55"/>
    <x v="0"/>
    <x v="0"/>
    <s v="Dir. do Comércio, Indústria, Transporte Feiras e Pesca"/>
    <s v="03.16.20"/>
    <s v="Dir. do Comércio, Indústria, Transporte Feiras e Pesca"/>
    <s v="03.16.20"/>
    <x v="118"/>
    <x v="0"/>
    <x v="0"/>
    <x v="1"/>
    <x v="0"/>
    <x v="0"/>
    <x v="0"/>
    <x v="0"/>
    <x v="13"/>
    <s v="1 - Dotação Anual"/>
    <x v="4"/>
    <n v="10000"/>
    <x v="1"/>
    <n v="0"/>
    <x v="1"/>
    <n v="0"/>
    <x v="667"/>
    <m/>
    <x v="0"/>
    <x v="11"/>
    <m/>
    <s v="Dir. do Comércio, Indústria, Transporte Feiras e Pesca"/>
    <x v="1"/>
    <m/>
    <x v="0"/>
    <x v="1"/>
    <x v="1"/>
    <x v="1"/>
    <x v="0"/>
    <x v="0"/>
    <x v="0"/>
    <x v="0"/>
    <x v="0"/>
    <x v="0"/>
    <x v="0"/>
    <s v="Dir. do Comércio, Indústria, Transporte Feiras e Pesca"/>
    <x v="0"/>
    <x v="0"/>
    <x v="0"/>
    <x v="0"/>
    <x v="3"/>
    <x v="0"/>
    <x v="1"/>
    <x v="2"/>
    <x v="1"/>
    <x v="2"/>
    <x v="11"/>
    <x v="0"/>
    <m/>
  </r>
  <r>
    <x v="0"/>
    <n v="0"/>
    <n v="7200"/>
    <n v="0"/>
    <n v="0"/>
    <x v="6025"/>
    <x v="0"/>
    <x v="0"/>
    <x v="0"/>
    <s v="03.16.20"/>
    <x v="55"/>
    <x v="0"/>
    <x v="0"/>
    <s v="Dir. do Comércio, Indústria, Transporte Feiras e Pesca"/>
    <s v="03.16.20"/>
    <s v="Dir. do Comércio, Indústria, Transporte Feiras e Pesca"/>
    <s v="03.16.20"/>
    <x v="29"/>
    <x v="0"/>
    <x v="0"/>
    <x v="0"/>
    <x v="0"/>
    <x v="0"/>
    <x v="0"/>
    <x v="0"/>
    <x v="13"/>
    <s v="1 - Dotação Anual"/>
    <x v="4"/>
    <n v="7200"/>
    <x v="1"/>
    <n v="0"/>
    <x v="1"/>
    <n v="0"/>
    <x v="667"/>
    <m/>
    <x v="0"/>
    <x v="11"/>
    <m/>
    <s v="Dir. do Comércio, Indústria, Transporte Feiras e Pesca"/>
    <x v="1"/>
    <m/>
    <x v="0"/>
    <x v="1"/>
    <x v="1"/>
    <x v="1"/>
    <x v="0"/>
    <x v="0"/>
    <x v="0"/>
    <x v="0"/>
    <x v="0"/>
    <x v="0"/>
    <x v="0"/>
    <s v="Dir. do Comércio, Indústria, Transporte Feiras e Pesca"/>
    <x v="0"/>
    <x v="0"/>
    <x v="0"/>
    <x v="0"/>
    <x v="3"/>
    <x v="0"/>
    <x v="1"/>
    <x v="2"/>
    <x v="1"/>
    <x v="2"/>
    <x v="11"/>
    <x v="0"/>
    <m/>
  </r>
  <r>
    <x v="0"/>
    <n v="0"/>
    <n v="816840"/>
    <n v="0"/>
    <n v="0"/>
    <x v="6025"/>
    <x v="0"/>
    <x v="0"/>
    <x v="0"/>
    <s v="03.16.20"/>
    <x v="55"/>
    <x v="0"/>
    <x v="0"/>
    <s v="Dir. do Comércio, Indústria, Transporte Feiras e Pesca"/>
    <s v="03.16.20"/>
    <s v="Dir. do Comércio, Indústria, Transporte Feiras e Pesca"/>
    <s v="03.16.20"/>
    <x v="30"/>
    <x v="0"/>
    <x v="0"/>
    <x v="0"/>
    <x v="1"/>
    <x v="0"/>
    <x v="0"/>
    <x v="0"/>
    <x v="13"/>
    <s v="1 - Dotação Anual"/>
    <x v="4"/>
    <n v="816840"/>
    <x v="1"/>
    <n v="0"/>
    <x v="1"/>
    <n v="800000"/>
    <x v="667"/>
    <m/>
    <x v="0"/>
    <x v="11"/>
    <m/>
    <s v="Dir. do Comércio, Indústria, Transporte Feiras e Pesca"/>
    <x v="1"/>
    <m/>
    <x v="0"/>
    <x v="1"/>
    <x v="1"/>
    <x v="1"/>
    <x v="0"/>
    <x v="0"/>
    <x v="0"/>
    <x v="0"/>
    <x v="0"/>
    <x v="0"/>
    <x v="0"/>
    <s v="Dir. do Comércio, Indústria, Transporte Feiras e Pesca"/>
    <x v="0"/>
    <x v="0"/>
    <x v="0"/>
    <x v="0"/>
    <x v="3"/>
    <x v="0"/>
    <x v="1"/>
    <x v="2"/>
    <x v="1"/>
    <x v="2"/>
    <x v="11"/>
    <x v="0"/>
    <m/>
  </r>
  <r>
    <x v="0"/>
    <n v="0"/>
    <n v="1231944"/>
    <n v="0"/>
    <n v="0"/>
    <x v="6025"/>
    <x v="0"/>
    <x v="0"/>
    <x v="0"/>
    <s v="03.16.20"/>
    <x v="55"/>
    <x v="0"/>
    <x v="0"/>
    <s v="Dir. do Comércio, Indústria, Transporte Feiras e Pesca"/>
    <s v="03.16.20"/>
    <s v="Dir. do Comércio, Indústria, Transporte Feiras e Pesca"/>
    <s v="03.16.20"/>
    <x v="48"/>
    <x v="0"/>
    <x v="0"/>
    <x v="0"/>
    <x v="1"/>
    <x v="0"/>
    <x v="0"/>
    <x v="0"/>
    <x v="13"/>
    <s v="1 - Dotação Anual"/>
    <x v="4"/>
    <n v="1231944"/>
    <x v="1"/>
    <n v="0"/>
    <x v="1"/>
    <n v="0"/>
    <x v="667"/>
    <m/>
    <x v="0"/>
    <x v="11"/>
    <m/>
    <s v="Dir. do Comércio, Indústria, Transporte Feiras e Pesca"/>
    <x v="1"/>
    <m/>
    <x v="0"/>
    <x v="1"/>
    <x v="1"/>
    <x v="1"/>
    <x v="0"/>
    <x v="0"/>
    <x v="0"/>
    <x v="0"/>
    <x v="0"/>
    <x v="0"/>
    <x v="0"/>
    <s v="Dir. do Comércio, Indústria, Transporte Feiras e Pesca"/>
    <x v="0"/>
    <x v="0"/>
    <x v="0"/>
    <x v="0"/>
    <x v="3"/>
    <x v="0"/>
    <x v="1"/>
    <x v="2"/>
    <x v="1"/>
    <x v="2"/>
    <x v="11"/>
    <x v="0"/>
    <m/>
  </r>
  <r>
    <x v="0"/>
    <n v="0"/>
    <n v="250000"/>
    <n v="0"/>
    <n v="0"/>
    <x v="6025"/>
    <x v="0"/>
    <x v="0"/>
    <x v="0"/>
    <s v="03.16.22"/>
    <x v="58"/>
    <x v="0"/>
    <x v="0"/>
    <s v="Direção da Habitação"/>
    <s v="03.16.22"/>
    <s v="Direção da Habitação"/>
    <s v="03.16.22"/>
    <x v="3"/>
    <x v="0"/>
    <x v="0"/>
    <x v="1"/>
    <x v="0"/>
    <x v="0"/>
    <x v="0"/>
    <x v="0"/>
    <x v="13"/>
    <s v="1 - Dotação Anual"/>
    <x v="4"/>
    <n v="250000"/>
    <x v="1"/>
    <n v="0"/>
    <x v="1"/>
    <n v="0"/>
    <x v="667"/>
    <m/>
    <x v="0"/>
    <x v="11"/>
    <m/>
    <s v="Direção da Habitação"/>
    <x v="1"/>
    <m/>
    <x v="0"/>
    <x v="1"/>
    <x v="1"/>
    <x v="1"/>
    <x v="0"/>
    <x v="0"/>
    <x v="0"/>
    <x v="0"/>
    <x v="0"/>
    <x v="0"/>
    <x v="0"/>
    <s v="Direção da Habitação"/>
    <x v="0"/>
    <x v="0"/>
    <x v="0"/>
    <x v="0"/>
    <x v="3"/>
    <x v="0"/>
    <x v="1"/>
    <x v="2"/>
    <x v="1"/>
    <x v="2"/>
    <x v="11"/>
    <x v="0"/>
    <m/>
  </r>
  <r>
    <x v="0"/>
    <n v="0"/>
    <n v="50000"/>
    <n v="0"/>
    <n v="0"/>
    <x v="6025"/>
    <x v="0"/>
    <x v="0"/>
    <x v="0"/>
    <s v="03.16.22"/>
    <x v="58"/>
    <x v="0"/>
    <x v="0"/>
    <s v="Direção da Habitação"/>
    <s v="03.16.22"/>
    <s v="Direção da Habitação"/>
    <s v="03.16.22"/>
    <x v="118"/>
    <x v="0"/>
    <x v="0"/>
    <x v="1"/>
    <x v="0"/>
    <x v="0"/>
    <x v="0"/>
    <x v="0"/>
    <x v="13"/>
    <s v="1 - Dotação Anual"/>
    <x v="4"/>
    <n v="50000"/>
    <x v="1"/>
    <n v="0"/>
    <x v="1"/>
    <n v="0"/>
    <x v="667"/>
    <m/>
    <x v="0"/>
    <x v="11"/>
    <m/>
    <s v="Direção da Habitação"/>
    <x v="1"/>
    <m/>
    <x v="0"/>
    <x v="1"/>
    <x v="1"/>
    <x v="1"/>
    <x v="0"/>
    <x v="0"/>
    <x v="0"/>
    <x v="0"/>
    <x v="0"/>
    <x v="0"/>
    <x v="0"/>
    <s v="Direção da Habitação"/>
    <x v="0"/>
    <x v="0"/>
    <x v="0"/>
    <x v="0"/>
    <x v="3"/>
    <x v="0"/>
    <x v="1"/>
    <x v="2"/>
    <x v="1"/>
    <x v="2"/>
    <x v="11"/>
    <x v="0"/>
    <m/>
  </r>
  <r>
    <x v="0"/>
    <n v="0"/>
    <n v="146880"/>
    <n v="0"/>
    <n v="0"/>
    <x v="6025"/>
    <x v="0"/>
    <x v="0"/>
    <x v="0"/>
    <s v="03.16.22"/>
    <x v="58"/>
    <x v="0"/>
    <x v="0"/>
    <s v="Direção da Habitação"/>
    <s v="03.16.22"/>
    <s v="Direção da Habitação"/>
    <s v="03.16.22"/>
    <x v="31"/>
    <x v="0"/>
    <x v="0"/>
    <x v="1"/>
    <x v="0"/>
    <x v="0"/>
    <x v="0"/>
    <x v="0"/>
    <x v="13"/>
    <s v="1 - Dotação Anual"/>
    <x v="4"/>
    <n v="146880"/>
    <x v="1"/>
    <n v="0"/>
    <x v="1"/>
    <n v="0"/>
    <x v="667"/>
    <m/>
    <x v="0"/>
    <x v="11"/>
    <m/>
    <s v="Direção da Habitação"/>
    <x v="1"/>
    <m/>
    <x v="0"/>
    <x v="1"/>
    <x v="1"/>
    <x v="1"/>
    <x v="0"/>
    <x v="0"/>
    <x v="0"/>
    <x v="0"/>
    <x v="0"/>
    <x v="0"/>
    <x v="0"/>
    <s v="Direção da Habitação"/>
    <x v="0"/>
    <x v="0"/>
    <x v="0"/>
    <x v="0"/>
    <x v="3"/>
    <x v="0"/>
    <x v="1"/>
    <x v="2"/>
    <x v="1"/>
    <x v="2"/>
    <x v="11"/>
    <x v="0"/>
    <m/>
  </r>
  <r>
    <x v="0"/>
    <n v="0"/>
    <n v="1200000"/>
    <n v="0"/>
    <n v="0"/>
    <x v="6025"/>
    <x v="0"/>
    <x v="0"/>
    <x v="0"/>
    <s v="03.16.22"/>
    <x v="58"/>
    <x v="0"/>
    <x v="0"/>
    <s v="Direção da Habitação"/>
    <s v="03.16.22"/>
    <s v="Direção da Habitação"/>
    <s v="03.16.22"/>
    <x v="30"/>
    <x v="0"/>
    <x v="0"/>
    <x v="0"/>
    <x v="1"/>
    <x v="0"/>
    <x v="0"/>
    <x v="0"/>
    <x v="13"/>
    <s v="1 - Dotação Anual"/>
    <x v="4"/>
    <n v="1200000"/>
    <x v="1"/>
    <n v="0"/>
    <x v="1"/>
    <n v="0"/>
    <x v="667"/>
    <m/>
    <x v="0"/>
    <x v="11"/>
    <m/>
    <s v="Direção da Habitação"/>
    <x v="1"/>
    <m/>
    <x v="0"/>
    <x v="1"/>
    <x v="1"/>
    <x v="1"/>
    <x v="0"/>
    <x v="0"/>
    <x v="0"/>
    <x v="0"/>
    <x v="0"/>
    <x v="0"/>
    <x v="0"/>
    <s v="Direção da Habitação"/>
    <x v="0"/>
    <x v="0"/>
    <x v="0"/>
    <x v="0"/>
    <x v="3"/>
    <x v="0"/>
    <x v="1"/>
    <x v="2"/>
    <x v="1"/>
    <x v="2"/>
    <x v="11"/>
    <x v="0"/>
    <m/>
  </r>
  <r>
    <x v="0"/>
    <n v="0"/>
    <n v="816840"/>
    <n v="0"/>
    <n v="0"/>
    <x v="6025"/>
    <x v="0"/>
    <x v="0"/>
    <x v="0"/>
    <s v="03.16.22"/>
    <x v="58"/>
    <x v="0"/>
    <x v="0"/>
    <s v="Direção da Habitação"/>
    <s v="03.16.22"/>
    <s v="Direção da Habitação"/>
    <s v="03.16.22"/>
    <x v="48"/>
    <x v="0"/>
    <x v="0"/>
    <x v="0"/>
    <x v="1"/>
    <x v="0"/>
    <x v="0"/>
    <x v="0"/>
    <x v="13"/>
    <s v="1 - Dotação Anual"/>
    <x v="4"/>
    <n v="816840"/>
    <x v="1"/>
    <n v="0"/>
    <x v="1"/>
    <n v="0"/>
    <x v="667"/>
    <m/>
    <x v="0"/>
    <x v="11"/>
    <m/>
    <s v="Direção da Habitação"/>
    <x v="1"/>
    <m/>
    <x v="0"/>
    <x v="1"/>
    <x v="1"/>
    <x v="1"/>
    <x v="0"/>
    <x v="0"/>
    <x v="0"/>
    <x v="0"/>
    <x v="0"/>
    <x v="0"/>
    <x v="0"/>
    <s v="Direção da Habitação"/>
    <x v="0"/>
    <x v="0"/>
    <x v="0"/>
    <x v="0"/>
    <x v="3"/>
    <x v="0"/>
    <x v="1"/>
    <x v="2"/>
    <x v="1"/>
    <x v="2"/>
    <x v="11"/>
    <x v="0"/>
    <m/>
  </r>
  <r>
    <x v="0"/>
    <n v="0"/>
    <n v="1468800"/>
    <n v="0"/>
    <n v="0"/>
    <x v="6025"/>
    <x v="0"/>
    <x v="0"/>
    <x v="0"/>
    <s v="03.16.22"/>
    <x v="58"/>
    <x v="0"/>
    <x v="0"/>
    <s v="Direção da Habitação"/>
    <s v="03.16.22"/>
    <s v="Direção da Habitação"/>
    <s v="03.16.22"/>
    <x v="49"/>
    <x v="0"/>
    <x v="0"/>
    <x v="0"/>
    <x v="1"/>
    <x v="0"/>
    <x v="0"/>
    <x v="0"/>
    <x v="13"/>
    <s v="1 - Dotação Anual"/>
    <x v="4"/>
    <n v="1468800"/>
    <x v="1"/>
    <n v="0"/>
    <x v="1"/>
    <n v="0"/>
    <x v="667"/>
    <m/>
    <x v="0"/>
    <x v="11"/>
    <m/>
    <s v="Direção da Habitação"/>
    <x v="1"/>
    <m/>
    <x v="0"/>
    <x v="1"/>
    <x v="1"/>
    <x v="1"/>
    <x v="0"/>
    <x v="0"/>
    <x v="0"/>
    <x v="0"/>
    <x v="0"/>
    <x v="0"/>
    <x v="0"/>
    <s v="Direção da Habitação"/>
    <x v="0"/>
    <x v="0"/>
    <x v="0"/>
    <x v="0"/>
    <x v="3"/>
    <x v="0"/>
    <x v="1"/>
    <x v="2"/>
    <x v="1"/>
    <x v="2"/>
    <x v="11"/>
    <x v="0"/>
    <m/>
  </r>
  <r>
    <x v="0"/>
    <n v="0"/>
    <n v="2000000"/>
    <n v="0"/>
    <n v="0"/>
    <x v="6025"/>
    <x v="0"/>
    <x v="0"/>
    <x v="0"/>
    <s v="01.26.03.18"/>
    <x v="35"/>
    <x v="5"/>
    <x v="6"/>
    <s v="Turismo"/>
    <s v="01.26.03"/>
    <s v="Feira das artes, delicias do mar, do milho e do agro-negócio"/>
    <s v="01.26.03.18"/>
    <x v="5"/>
    <x v="0"/>
    <x v="0"/>
    <x v="1"/>
    <x v="0"/>
    <x v="1"/>
    <x v="0"/>
    <x v="0"/>
    <x v="13"/>
    <s v="1 - Dotação Anual"/>
    <x v="4"/>
    <n v="2000000"/>
    <x v="1"/>
    <n v="0"/>
    <x v="1"/>
    <n v="0"/>
    <x v="667"/>
    <m/>
    <x v="0"/>
    <x v="11"/>
    <m/>
    <s v="Feira das artes, delicias do mar, do milho e do agro-negócio"/>
    <x v="1"/>
    <s v="FAMMN"/>
    <x v="0"/>
    <x v="1"/>
    <x v="1"/>
    <x v="1"/>
    <x v="0"/>
    <x v="0"/>
    <x v="0"/>
    <x v="0"/>
    <x v="0"/>
    <x v="0"/>
    <x v="0"/>
    <s v="Feira das artes, delicias do mar, do milho e do agro-negócio"/>
    <x v="0"/>
    <x v="0"/>
    <x v="0"/>
    <x v="0"/>
    <x v="3"/>
    <x v="0"/>
    <x v="1"/>
    <x v="2"/>
    <x v="1"/>
    <x v="2"/>
    <x v="11"/>
    <x v="0"/>
    <m/>
  </r>
  <r>
    <x v="1"/>
    <n v="0"/>
    <n v="20000000"/>
    <n v="0"/>
    <n v="0"/>
    <x v="6025"/>
    <x v="0"/>
    <x v="0"/>
    <x v="0"/>
    <s v="01.27.07.05"/>
    <x v="79"/>
    <x v="1"/>
    <x v="1"/>
    <s v="Requalificação Urbana e Habitação 2"/>
    <s v="01.27.07"/>
    <s v="Construção Estrutura Metálica para cobertura do polidesportivo  de Calheta"/>
    <s v="01.27.07.05"/>
    <x v="1"/>
    <x v="0"/>
    <x v="0"/>
    <x v="0"/>
    <x v="0"/>
    <x v="1"/>
    <x v="1"/>
    <x v="0"/>
    <x v="13"/>
    <s v="1 - Dotação Anual"/>
    <x v="4"/>
    <n v="20000000"/>
    <x v="1"/>
    <n v="0"/>
    <x v="1"/>
    <n v="19800000"/>
    <x v="667"/>
    <m/>
    <x v="0"/>
    <x v="11"/>
    <m/>
    <s v="Construção Estrutura Metálica para cobertura do polidesportivo  de Calheta"/>
    <x v="1"/>
    <s v="CEMPC"/>
    <x v="0"/>
    <x v="1"/>
    <x v="1"/>
    <x v="1"/>
    <x v="0"/>
    <x v="0"/>
    <x v="0"/>
    <x v="0"/>
    <x v="0"/>
    <x v="0"/>
    <x v="0"/>
    <s v="Construção Estrutura Metálica para cobertura do polidesportivo  de Calheta"/>
    <x v="0"/>
    <x v="0"/>
    <x v="0"/>
    <x v="0"/>
    <x v="3"/>
    <x v="0"/>
    <x v="1"/>
    <x v="2"/>
    <x v="1"/>
    <x v="2"/>
    <x v="11"/>
    <x v="0"/>
    <m/>
  </r>
  <r>
    <x v="1"/>
    <n v="0"/>
    <n v="30000000"/>
    <n v="0"/>
    <n v="0"/>
    <x v="6025"/>
    <x v="0"/>
    <x v="0"/>
    <x v="0"/>
    <s v="01.27.07.06"/>
    <x v="80"/>
    <x v="1"/>
    <x v="1"/>
    <s v="Requalificação Urbana e Habitação 2"/>
    <s v="01.27.07"/>
    <s v="Reabilitação e asfaltagem da estrada de Variante Pilão Cão a Ponta Talho"/>
    <s v="01.27.07.06"/>
    <x v="1"/>
    <x v="0"/>
    <x v="0"/>
    <x v="0"/>
    <x v="0"/>
    <x v="1"/>
    <x v="1"/>
    <x v="0"/>
    <x v="13"/>
    <s v="1 - Dotação Anual"/>
    <x v="4"/>
    <n v="30000000"/>
    <x v="1"/>
    <n v="5000000"/>
    <x v="1"/>
    <n v="34959913"/>
    <x v="667"/>
    <m/>
    <x v="0"/>
    <x v="11"/>
    <m/>
    <s v="Reabilitação e asfaltagem da estrada de Variante Pilão Cão a Ponta Talho"/>
    <x v="1"/>
    <s v="RAVPPT"/>
    <x v="0"/>
    <x v="1"/>
    <x v="1"/>
    <x v="1"/>
    <x v="0"/>
    <x v="0"/>
    <x v="0"/>
    <x v="0"/>
    <x v="0"/>
    <x v="0"/>
    <x v="0"/>
    <s v="Reabilitação e asfaltagem da estrada de Variante Pilão Cão a Ponta Talho"/>
    <x v="0"/>
    <x v="0"/>
    <x v="0"/>
    <x v="0"/>
    <x v="3"/>
    <x v="0"/>
    <x v="1"/>
    <x v="2"/>
    <x v="1"/>
    <x v="2"/>
    <x v="11"/>
    <x v="0"/>
    <m/>
  </r>
  <r>
    <x v="1"/>
    <n v="0"/>
    <n v="33000000"/>
    <n v="0"/>
    <n v="0"/>
    <x v="6025"/>
    <x v="0"/>
    <x v="0"/>
    <x v="0"/>
    <s v="01.27.03.11"/>
    <x v="63"/>
    <x v="1"/>
    <x v="1"/>
    <s v="Gestão de Recursos Hídricos"/>
    <s v="01.27.03"/>
    <s v="Construção de rede de adução, reservatórios e implementação de rega gota-a-gota na Rib. Flamengos"/>
    <s v="01.27.03.11"/>
    <x v="46"/>
    <x v="0"/>
    <x v="0"/>
    <x v="0"/>
    <x v="0"/>
    <x v="1"/>
    <x v="1"/>
    <x v="0"/>
    <x v="13"/>
    <s v="1 - Dotação Anual"/>
    <x v="4"/>
    <n v="33000000"/>
    <x v="1"/>
    <n v="4000000"/>
    <x v="1"/>
    <n v="28450000"/>
    <x v="667"/>
    <m/>
    <x v="0"/>
    <x v="11"/>
    <m/>
    <s v="Construção de rede de adução, reservatórios e implementação de rega gota-a-gota na Rib. Flamengos"/>
    <x v="1"/>
    <s v="CRARRF"/>
    <x v="0"/>
    <x v="1"/>
    <x v="1"/>
    <x v="1"/>
    <x v="0"/>
    <x v="0"/>
    <x v="0"/>
    <x v="0"/>
    <x v="0"/>
    <x v="0"/>
    <x v="0"/>
    <s v="Construção de rede de adução, reservatórios e implementação de rega gota-a-gota na Rib. Flamengos"/>
    <x v="0"/>
    <x v="0"/>
    <x v="0"/>
    <x v="0"/>
    <x v="3"/>
    <x v="0"/>
    <x v="1"/>
    <x v="2"/>
    <x v="1"/>
    <x v="2"/>
    <x v="11"/>
    <x v="0"/>
    <m/>
  </r>
  <r>
    <x v="1"/>
    <n v="0"/>
    <n v="4700000"/>
    <n v="0"/>
    <n v="0"/>
    <x v="6025"/>
    <x v="0"/>
    <x v="0"/>
    <x v="0"/>
    <s v="01.27.03.12"/>
    <x v="53"/>
    <x v="1"/>
    <x v="1"/>
    <s v="Gestão de Recursos Hídricos"/>
    <s v="01.27.03"/>
    <s v="Ligações Domiciliarias em Jaquetão e Ribeira de Flamengos"/>
    <s v="01.27.03.12"/>
    <x v="46"/>
    <x v="0"/>
    <x v="0"/>
    <x v="0"/>
    <x v="0"/>
    <x v="1"/>
    <x v="1"/>
    <x v="0"/>
    <x v="13"/>
    <s v="1 - Dotação Anual"/>
    <x v="4"/>
    <n v="4700000"/>
    <x v="1"/>
    <n v="8062913"/>
    <x v="1"/>
    <n v="0"/>
    <x v="667"/>
    <m/>
    <x v="0"/>
    <x v="11"/>
    <m/>
    <s v="Ligações Domiciliarias em Jaquetão e Ribeira de Flamengos"/>
    <x v="1"/>
    <s v="LDJF"/>
    <x v="0"/>
    <x v="1"/>
    <x v="1"/>
    <x v="1"/>
    <x v="0"/>
    <x v="0"/>
    <x v="0"/>
    <x v="0"/>
    <x v="0"/>
    <x v="0"/>
    <x v="0"/>
    <s v="Ligações Domiciliarias em Jaquetão e Ribeira de Flamengos"/>
    <x v="0"/>
    <x v="0"/>
    <x v="0"/>
    <x v="0"/>
    <x v="3"/>
    <x v="0"/>
    <x v="1"/>
    <x v="2"/>
    <x v="1"/>
    <x v="2"/>
    <x v="11"/>
    <x v="0"/>
    <m/>
  </r>
  <r>
    <x v="1"/>
    <n v="0"/>
    <n v="5000000"/>
    <n v="0"/>
    <n v="0"/>
    <x v="6025"/>
    <x v="0"/>
    <x v="0"/>
    <x v="0"/>
    <s v="01.27.07.07"/>
    <x v="45"/>
    <x v="1"/>
    <x v="1"/>
    <s v="Requalificação Urbana e Habitação 2"/>
    <s v="01.27.07"/>
    <s v="Arrelvamento do campo de Achada Bolanha"/>
    <s v="01.27.07.07"/>
    <x v="1"/>
    <x v="0"/>
    <x v="0"/>
    <x v="0"/>
    <x v="0"/>
    <x v="1"/>
    <x v="1"/>
    <x v="0"/>
    <x v="13"/>
    <s v="1 - Dotação Anual"/>
    <x v="4"/>
    <n v="5000000"/>
    <x v="1"/>
    <n v="0"/>
    <x v="1"/>
    <n v="1500000"/>
    <x v="667"/>
    <m/>
    <x v="0"/>
    <x v="11"/>
    <m/>
    <s v="Arrelvamento do campo de Achada Bolanha"/>
    <x v="1"/>
    <s v="ACAB"/>
    <x v="0"/>
    <x v="1"/>
    <x v="1"/>
    <x v="1"/>
    <x v="0"/>
    <x v="0"/>
    <x v="0"/>
    <x v="0"/>
    <x v="0"/>
    <x v="0"/>
    <x v="0"/>
    <s v="Arrelvamento do campo de Achada Bolanha"/>
    <x v="0"/>
    <x v="0"/>
    <x v="0"/>
    <x v="0"/>
    <x v="3"/>
    <x v="0"/>
    <x v="1"/>
    <x v="2"/>
    <x v="1"/>
    <x v="2"/>
    <x v="11"/>
    <x v="0"/>
    <m/>
  </r>
  <r>
    <x v="0"/>
    <n v="400000"/>
    <n v="0"/>
    <n v="0"/>
    <n v="0"/>
    <x v="6025"/>
    <x v="0"/>
    <x v="1"/>
    <x v="0"/>
    <s v="03.03.10"/>
    <x v="8"/>
    <x v="0"/>
    <x v="4"/>
    <s v="Receitas Da Câmara"/>
    <s v="03.03.10"/>
    <s v="Receitas Da Câmara"/>
    <s v="03.03.10"/>
    <x v="85"/>
    <x v="0"/>
    <x v="0"/>
    <x v="5"/>
    <x v="0"/>
    <x v="0"/>
    <x v="2"/>
    <x v="0"/>
    <x v="13"/>
    <s v="1 - Dotação Anual"/>
    <x v="4"/>
    <n v="400000"/>
    <x v="2"/>
    <n v="0"/>
    <x v="1"/>
    <n v="0"/>
    <x v="667"/>
    <m/>
    <x v="0"/>
    <x v="11"/>
    <m/>
    <s v="Receitas Da Câmara"/>
    <x v="1"/>
    <s v="RDC"/>
    <x v="0"/>
    <x v="1"/>
    <x v="1"/>
    <x v="1"/>
    <x v="0"/>
    <x v="0"/>
    <x v="0"/>
    <x v="0"/>
    <x v="0"/>
    <x v="0"/>
    <x v="0"/>
    <s v="Receitas Da Câmara"/>
    <x v="0"/>
    <x v="0"/>
    <x v="0"/>
    <x v="0"/>
    <x v="3"/>
    <x v="0"/>
    <x v="1"/>
    <x v="2"/>
    <x v="1"/>
    <x v="2"/>
    <x v="11"/>
    <x v="0"/>
    <m/>
  </r>
  <r>
    <x v="0"/>
    <n v="3000000"/>
    <n v="0"/>
    <n v="0"/>
    <n v="0"/>
    <x v="6025"/>
    <x v="0"/>
    <x v="1"/>
    <x v="0"/>
    <s v="03.03.10"/>
    <x v="8"/>
    <x v="0"/>
    <x v="4"/>
    <s v="Receitas Da Câmara"/>
    <s v="03.03.10"/>
    <s v="Receitas Da Câmara"/>
    <s v="03.03.10"/>
    <x v="11"/>
    <x v="0"/>
    <x v="0"/>
    <x v="5"/>
    <x v="0"/>
    <x v="0"/>
    <x v="2"/>
    <x v="0"/>
    <x v="13"/>
    <s v="1 - Dotação Anual"/>
    <x v="4"/>
    <n v="3000000"/>
    <x v="2"/>
    <n v="0"/>
    <x v="1"/>
    <n v="0"/>
    <x v="667"/>
    <m/>
    <x v="0"/>
    <x v="11"/>
    <m/>
    <s v="Receitas Da Câmara"/>
    <x v="1"/>
    <s v="RDC"/>
    <x v="0"/>
    <x v="1"/>
    <x v="1"/>
    <x v="1"/>
    <x v="0"/>
    <x v="0"/>
    <x v="0"/>
    <x v="0"/>
    <x v="0"/>
    <x v="0"/>
    <x v="0"/>
    <s v="Receitas Da Câmara"/>
    <x v="0"/>
    <x v="0"/>
    <x v="0"/>
    <x v="0"/>
    <x v="3"/>
    <x v="0"/>
    <x v="1"/>
    <x v="2"/>
    <x v="1"/>
    <x v="2"/>
    <x v="11"/>
    <x v="0"/>
    <m/>
  </r>
  <r>
    <x v="0"/>
    <n v="275000"/>
    <n v="0"/>
    <n v="0"/>
    <n v="0"/>
    <x v="6025"/>
    <x v="0"/>
    <x v="1"/>
    <x v="0"/>
    <s v="03.03.10"/>
    <x v="8"/>
    <x v="0"/>
    <x v="4"/>
    <s v="Receitas Da Câmara"/>
    <s v="03.03.10"/>
    <s v="Receitas Da Câmara"/>
    <s v="03.03.10"/>
    <x v="16"/>
    <x v="0"/>
    <x v="0"/>
    <x v="5"/>
    <x v="0"/>
    <x v="0"/>
    <x v="2"/>
    <x v="0"/>
    <x v="13"/>
    <s v="1 - Dotação Anual"/>
    <x v="4"/>
    <n v="275000"/>
    <x v="2"/>
    <n v="0"/>
    <x v="1"/>
    <n v="0"/>
    <x v="667"/>
    <m/>
    <x v="0"/>
    <x v="11"/>
    <m/>
    <s v="Receitas Da Câmara"/>
    <x v="1"/>
    <s v="RDC"/>
    <x v="0"/>
    <x v="1"/>
    <x v="1"/>
    <x v="1"/>
    <x v="0"/>
    <x v="0"/>
    <x v="0"/>
    <x v="0"/>
    <x v="0"/>
    <x v="0"/>
    <x v="0"/>
    <s v="Receitas Da Câmara"/>
    <x v="0"/>
    <x v="0"/>
    <x v="0"/>
    <x v="0"/>
    <x v="3"/>
    <x v="0"/>
    <x v="1"/>
    <x v="2"/>
    <x v="1"/>
    <x v="2"/>
    <x v="11"/>
    <x v="0"/>
    <m/>
  </r>
  <r>
    <x v="0"/>
    <n v="50000"/>
    <n v="0"/>
    <n v="0"/>
    <n v="0"/>
    <x v="6025"/>
    <x v="0"/>
    <x v="1"/>
    <x v="0"/>
    <s v="03.03.10"/>
    <x v="8"/>
    <x v="0"/>
    <x v="4"/>
    <s v="Receitas Da Câmara"/>
    <s v="03.03.10"/>
    <s v="Receitas Da Câmara"/>
    <s v="03.03.10"/>
    <x v="86"/>
    <x v="0"/>
    <x v="0"/>
    <x v="5"/>
    <x v="0"/>
    <x v="0"/>
    <x v="2"/>
    <x v="0"/>
    <x v="13"/>
    <s v="1 - Dotação Anual"/>
    <x v="4"/>
    <n v="50000"/>
    <x v="2"/>
    <n v="0"/>
    <x v="1"/>
    <n v="0"/>
    <x v="667"/>
    <m/>
    <x v="0"/>
    <x v="11"/>
    <m/>
    <s v="Receitas Da Câmara"/>
    <x v="1"/>
    <s v="RDC"/>
    <x v="0"/>
    <x v="1"/>
    <x v="1"/>
    <x v="1"/>
    <x v="0"/>
    <x v="0"/>
    <x v="0"/>
    <x v="0"/>
    <x v="0"/>
    <x v="0"/>
    <x v="0"/>
    <s v="Receitas Da Câmara"/>
    <x v="0"/>
    <x v="0"/>
    <x v="0"/>
    <x v="0"/>
    <x v="3"/>
    <x v="0"/>
    <x v="1"/>
    <x v="2"/>
    <x v="1"/>
    <x v="2"/>
    <x v="11"/>
    <x v="0"/>
    <m/>
  </r>
  <r>
    <x v="0"/>
    <n v="50000"/>
    <n v="0"/>
    <n v="0"/>
    <n v="0"/>
    <x v="6025"/>
    <x v="0"/>
    <x v="1"/>
    <x v="0"/>
    <s v="03.03.10"/>
    <x v="8"/>
    <x v="0"/>
    <x v="4"/>
    <s v="Receitas Da Câmara"/>
    <s v="03.03.10"/>
    <s v="Receitas Da Câmara"/>
    <s v="03.03.10"/>
    <x v="87"/>
    <x v="0"/>
    <x v="0"/>
    <x v="5"/>
    <x v="0"/>
    <x v="0"/>
    <x v="2"/>
    <x v="0"/>
    <x v="13"/>
    <s v="1 - Dotação Anual"/>
    <x v="4"/>
    <n v="50000"/>
    <x v="2"/>
    <n v="0"/>
    <x v="1"/>
    <n v="0"/>
    <x v="667"/>
    <m/>
    <x v="0"/>
    <x v="11"/>
    <m/>
    <s v="Receitas Da Câmara"/>
    <x v="1"/>
    <s v="RDC"/>
    <x v="0"/>
    <x v="1"/>
    <x v="1"/>
    <x v="1"/>
    <x v="0"/>
    <x v="0"/>
    <x v="0"/>
    <x v="0"/>
    <x v="0"/>
    <x v="0"/>
    <x v="0"/>
    <s v="Receitas Da Câmara"/>
    <x v="0"/>
    <x v="0"/>
    <x v="0"/>
    <x v="0"/>
    <x v="3"/>
    <x v="0"/>
    <x v="1"/>
    <x v="2"/>
    <x v="1"/>
    <x v="2"/>
    <x v="11"/>
    <x v="0"/>
    <m/>
  </r>
  <r>
    <x v="0"/>
    <n v="100000"/>
    <n v="0"/>
    <n v="0"/>
    <n v="0"/>
    <x v="6025"/>
    <x v="0"/>
    <x v="1"/>
    <x v="0"/>
    <s v="03.03.10"/>
    <x v="8"/>
    <x v="0"/>
    <x v="4"/>
    <s v="Receitas Da Câmara"/>
    <s v="03.03.10"/>
    <s v="Receitas Da Câmara"/>
    <s v="03.03.10"/>
    <x v="88"/>
    <x v="0"/>
    <x v="0"/>
    <x v="5"/>
    <x v="0"/>
    <x v="0"/>
    <x v="2"/>
    <x v="0"/>
    <x v="13"/>
    <s v="1 - Dotação Anual"/>
    <x v="4"/>
    <n v="100000"/>
    <x v="2"/>
    <n v="0"/>
    <x v="1"/>
    <n v="0"/>
    <x v="667"/>
    <m/>
    <x v="0"/>
    <x v="11"/>
    <m/>
    <s v="Receitas Da Câmara"/>
    <x v="1"/>
    <s v="RDC"/>
    <x v="0"/>
    <x v="1"/>
    <x v="1"/>
    <x v="1"/>
    <x v="0"/>
    <x v="0"/>
    <x v="0"/>
    <x v="0"/>
    <x v="0"/>
    <x v="0"/>
    <x v="0"/>
    <s v="Receitas Da Câmara"/>
    <x v="0"/>
    <x v="0"/>
    <x v="0"/>
    <x v="0"/>
    <x v="3"/>
    <x v="0"/>
    <x v="1"/>
    <x v="2"/>
    <x v="1"/>
    <x v="2"/>
    <x v="11"/>
    <x v="0"/>
    <m/>
  </r>
  <r>
    <x v="0"/>
    <n v="25000000"/>
    <n v="0"/>
    <n v="0"/>
    <n v="0"/>
    <x v="6025"/>
    <x v="0"/>
    <x v="1"/>
    <x v="0"/>
    <s v="03.03.10"/>
    <x v="8"/>
    <x v="0"/>
    <x v="4"/>
    <s v="Receitas Da Câmara"/>
    <s v="03.03.10"/>
    <s v="Receitas Da Câmara"/>
    <s v="03.03.10"/>
    <x v="18"/>
    <x v="0"/>
    <x v="0"/>
    <x v="0"/>
    <x v="0"/>
    <x v="0"/>
    <x v="2"/>
    <x v="0"/>
    <x v="13"/>
    <s v="1 - Dotação Anual"/>
    <x v="4"/>
    <n v="25000000"/>
    <x v="2"/>
    <n v="0"/>
    <x v="1"/>
    <n v="0"/>
    <x v="667"/>
    <m/>
    <x v="0"/>
    <x v="11"/>
    <m/>
    <s v="Receitas Da Câmara"/>
    <x v="1"/>
    <s v="RDC"/>
    <x v="0"/>
    <x v="1"/>
    <x v="1"/>
    <x v="1"/>
    <x v="0"/>
    <x v="0"/>
    <x v="0"/>
    <x v="0"/>
    <x v="0"/>
    <x v="0"/>
    <x v="0"/>
    <s v="Receitas Da Câmara"/>
    <x v="0"/>
    <x v="0"/>
    <x v="0"/>
    <x v="0"/>
    <x v="3"/>
    <x v="0"/>
    <x v="1"/>
    <x v="2"/>
    <x v="1"/>
    <x v="2"/>
    <x v="11"/>
    <x v="0"/>
    <m/>
  </r>
  <r>
    <x v="1"/>
    <n v="4000000"/>
    <n v="0"/>
    <n v="0"/>
    <n v="0"/>
    <x v="6025"/>
    <x v="0"/>
    <x v="1"/>
    <x v="0"/>
    <s v="03.03.10"/>
    <x v="8"/>
    <x v="0"/>
    <x v="4"/>
    <s v="Receitas Da Câmara"/>
    <s v="03.03.10"/>
    <s v="Receitas Da Câmara"/>
    <s v="03.03.10"/>
    <x v="89"/>
    <x v="0"/>
    <x v="0"/>
    <x v="0"/>
    <x v="0"/>
    <x v="0"/>
    <x v="2"/>
    <x v="0"/>
    <x v="13"/>
    <s v="1 - Dotação Anual"/>
    <x v="4"/>
    <n v="4000000"/>
    <x v="2"/>
    <n v="0"/>
    <x v="1"/>
    <n v="0"/>
    <x v="667"/>
    <m/>
    <x v="0"/>
    <x v="11"/>
    <m/>
    <s v="Receitas Da Câmara"/>
    <x v="1"/>
    <s v="RDC"/>
    <x v="0"/>
    <x v="1"/>
    <x v="1"/>
    <x v="1"/>
    <x v="0"/>
    <x v="0"/>
    <x v="0"/>
    <x v="0"/>
    <x v="0"/>
    <x v="0"/>
    <x v="0"/>
    <s v="Receitas Da Câmara"/>
    <x v="0"/>
    <x v="0"/>
    <x v="0"/>
    <x v="0"/>
    <x v="3"/>
    <x v="0"/>
    <x v="1"/>
    <x v="2"/>
    <x v="1"/>
    <x v="2"/>
    <x v="11"/>
    <x v="0"/>
    <m/>
  </r>
  <r>
    <x v="0"/>
    <n v="1700000"/>
    <n v="0"/>
    <n v="0"/>
    <n v="0"/>
    <x v="6025"/>
    <x v="0"/>
    <x v="1"/>
    <x v="0"/>
    <s v="03.03.10"/>
    <x v="8"/>
    <x v="0"/>
    <x v="4"/>
    <s v="Receitas Da Câmara"/>
    <s v="03.03.10"/>
    <s v="Receitas Da Câmara"/>
    <s v="03.03.10"/>
    <x v="57"/>
    <x v="0"/>
    <x v="3"/>
    <x v="12"/>
    <x v="0"/>
    <x v="0"/>
    <x v="2"/>
    <x v="0"/>
    <x v="13"/>
    <s v="1 - Dotação Anual"/>
    <x v="4"/>
    <n v="1700000"/>
    <x v="2"/>
    <n v="0"/>
    <x v="1"/>
    <n v="0"/>
    <x v="667"/>
    <m/>
    <x v="0"/>
    <x v="11"/>
    <m/>
    <s v="Receitas Da Câmara"/>
    <x v="1"/>
    <s v="RDC"/>
    <x v="0"/>
    <x v="1"/>
    <x v="1"/>
    <x v="1"/>
    <x v="0"/>
    <x v="0"/>
    <x v="0"/>
    <x v="0"/>
    <x v="0"/>
    <x v="0"/>
    <x v="0"/>
    <s v="Receitas Da Câmara"/>
    <x v="0"/>
    <x v="0"/>
    <x v="0"/>
    <x v="0"/>
    <x v="3"/>
    <x v="0"/>
    <x v="1"/>
    <x v="2"/>
    <x v="1"/>
    <x v="2"/>
    <x v="11"/>
    <x v="0"/>
    <m/>
  </r>
  <r>
    <x v="0"/>
    <n v="500000"/>
    <n v="0"/>
    <n v="0"/>
    <n v="0"/>
    <x v="6025"/>
    <x v="0"/>
    <x v="1"/>
    <x v="0"/>
    <s v="03.03.10"/>
    <x v="8"/>
    <x v="0"/>
    <x v="4"/>
    <s v="Receitas Da Câmara"/>
    <s v="03.03.10"/>
    <s v="Receitas Da Câmara"/>
    <s v="03.03.10"/>
    <x v="90"/>
    <x v="0"/>
    <x v="3"/>
    <x v="20"/>
    <x v="1"/>
    <x v="0"/>
    <x v="2"/>
    <x v="0"/>
    <x v="13"/>
    <s v="1 - Dotação Anual"/>
    <x v="4"/>
    <n v="500000"/>
    <x v="2"/>
    <n v="0"/>
    <x v="1"/>
    <n v="0"/>
    <x v="667"/>
    <m/>
    <x v="0"/>
    <x v="11"/>
    <m/>
    <s v="Receitas Da Câmara"/>
    <x v="1"/>
    <s v="RDC"/>
    <x v="0"/>
    <x v="1"/>
    <x v="1"/>
    <x v="1"/>
    <x v="0"/>
    <x v="0"/>
    <x v="0"/>
    <x v="0"/>
    <x v="0"/>
    <x v="0"/>
    <x v="0"/>
    <s v="Receitas Da Câmara"/>
    <x v="0"/>
    <x v="0"/>
    <x v="0"/>
    <x v="0"/>
    <x v="3"/>
    <x v="0"/>
    <x v="1"/>
    <x v="2"/>
    <x v="1"/>
    <x v="2"/>
    <x v="11"/>
    <x v="0"/>
    <m/>
  </r>
  <r>
    <x v="0"/>
    <n v="200000"/>
    <n v="0"/>
    <n v="0"/>
    <n v="0"/>
    <x v="6025"/>
    <x v="0"/>
    <x v="1"/>
    <x v="0"/>
    <s v="03.03.10"/>
    <x v="8"/>
    <x v="0"/>
    <x v="4"/>
    <s v="Receitas Da Câmara"/>
    <s v="03.03.10"/>
    <s v="Receitas Da Câmara"/>
    <s v="03.03.10"/>
    <x v="76"/>
    <x v="0"/>
    <x v="3"/>
    <x v="7"/>
    <x v="0"/>
    <x v="0"/>
    <x v="2"/>
    <x v="0"/>
    <x v="13"/>
    <s v="1 - Dotação Anual"/>
    <x v="4"/>
    <n v="200000"/>
    <x v="2"/>
    <n v="0"/>
    <x v="1"/>
    <n v="0"/>
    <x v="667"/>
    <m/>
    <x v="0"/>
    <x v="11"/>
    <m/>
    <s v="Receitas Da Câmara"/>
    <x v="1"/>
    <s v="RDC"/>
    <x v="0"/>
    <x v="1"/>
    <x v="1"/>
    <x v="1"/>
    <x v="0"/>
    <x v="0"/>
    <x v="0"/>
    <x v="0"/>
    <x v="0"/>
    <x v="0"/>
    <x v="0"/>
    <s v="Receitas Da Câmara"/>
    <x v="0"/>
    <x v="0"/>
    <x v="0"/>
    <x v="0"/>
    <x v="3"/>
    <x v="0"/>
    <x v="1"/>
    <x v="2"/>
    <x v="1"/>
    <x v="2"/>
    <x v="11"/>
    <x v="0"/>
    <m/>
  </r>
  <r>
    <x v="0"/>
    <n v="250000"/>
    <n v="0"/>
    <n v="0"/>
    <n v="0"/>
    <x v="6025"/>
    <x v="0"/>
    <x v="1"/>
    <x v="0"/>
    <s v="03.03.10"/>
    <x v="8"/>
    <x v="0"/>
    <x v="4"/>
    <s v="Receitas Da Câmara"/>
    <s v="03.03.10"/>
    <s v="Receitas Da Câmara"/>
    <s v="03.03.10"/>
    <x v="22"/>
    <x v="0"/>
    <x v="3"/>
    <x v="7"/>
    <x v="0"/>
    <x v="0"/>
    <x v="2"/>
    <x v="0"/>
    <x v="13"/>
    <s v="1 - Dotação Anual"/>
    <x v="4"/>
    <n v="250000"/>
    <x v="2"/>
    <n v="0"/>
    <x v="1"/>
    <n v="0"/>
    <x v="667"/>
    <m/>
    <x v="0"/>
    <x v="11"/>
    <m/>
    <s v="Receitas Da Câmara"/>
    <x v="1"/>
    <s v="RDC"/>
    <x v="0"/>
    <x v="1"/>
    <x v="1"/>
    <x v="1"/>
    <x v="0"/>
    <x v="0"/>
    <x v="0"/>
    <x v="0"/>
    <x v="0"/>
    <x v="0"/>
    <x v="0"/>
    <s v="Receitas Da Câmara"/>
    <x v="0"/>
    <x v="0"/>
    <x v="0"/>
    <x v="0"/>
    <x v="3"/>
    <x v="0"/>
    <x v="1"/>
    <x v="2"/>
    <x v="1"/>
    <x v="2"/>
    <x v="11"/>
    <x v="0"/>
    <m/>
  </r>
  <r>
    <x v="0"/>
    <n v="200000"/>
    <n v="0"/>
    <n v="0"/>
    <n v="0"/>
    <x v="6025"/>
    <x v="0"/>
    <x v="1"/>
    <x v="0"/>
    <s v="03.03.10"/>
    <x v="8"/>
    <x v="0"/>
    <x v="4"/>
    <s v="Receitas Da Câmara"/>
    <s v="03.03.10"/>
    <s v="Receitas Da Câmara"/>
    <s v="03.03.10"/>
    <x v="91"/>
    <x v="0"/>
    <x v="3"/>
    <x v="7"/>
    <x v="0"/>
    <x v="0"/>
    <x v="2"/>
    <x v="0"/>
    <x v="13"/>
    <s v="1 - Dotação Anual"/>
    <x v="4"/>
    <n v="200000"/>
    <x v="2"/>
    <n v="0"/>
    <x v="1"/>
    <n v="0"/>
    <x v="667"/>
    <m/>
    <x v="0"/>
    <x v="11"/>
    <m/>
    <s v="Receitas Da Câmara"/>
    <x v="1"/>
    <s v="RDC"/>
    <x v="0"/>
    <x v="1"/>
    <x v="1"/>
    <x v="1"/>
    <x v="0"/>
    <x v="0"/>
    <x v="0"/>
    <x v="0"/>
    <x v="0"/>
    <x v="0"/>
    <x v="0"/>
    <s v="Receitas Da Câmara"/>
    <x v="0"/>
    <x v="0"/>
    <x v="0"/>
    <x v="0"/>
    <x v="3"/>
    <x v="0"/>
    <x v="1"/>
    <x v="2"/>
    <x v="1"/>
    <x v="2"/>
    <x v="11"/>
    <x v="0"/>
    <m/>
  </r>
  <r>
    <x v="0"/>
    <n v="250000"/>
    <n v="0"/>
    <n v="0"/>
    <n v="0"/>
    <x v="6025"/>
    <x v="0"/>
    <x v="1"/>
    <x v="0"/>
    <s v="03.03.10"/>
    <x v="8"/>
    <x v="0"/>
    <x v="4"/>
    <s v="Receitas Da Câmara"/>
    <s v="03.03.10"/>
    <s v="Receitas Da Câmara"/>
    <s v="03.03.10"/>
    <x v="23"/>
    <x v="0"/>
    <x v="3"/>
    <x v="7"/>
    <x v="0"/>
    <x v="0"/>
    <x v="2"/>
    <x v="0"/>
    <x v="13"/>
    <s v="1 - Dotação Anual"/>
    <x v="4"/>
    <n v="250000"/>
    <x v="2"/>
    <n v="0"/>
    <x v="1"/>
    <n v="0"/>
    <x v="667"/>
    <m/>
    <x v="0"/>
    <x v="11"/>
    <m/>
    <s v="Receitas Da Câmara"/>
    <x v="1"/>
    <s v="RDC"/>
    <x v="0"/>
    <x v="1"/>
    <x v="1"/>
    <x v="1"/>
    <x v="0"/>
    <x v="0"/>
    <x v="0"/>
    <x v="0"/>
    <x v="0"/>
    <x v="0"/>
    <x v="0"/>
    <s v="Receitas Da Câmara"/>
    <x v="0"/>
    <x v="0"/>
    <x v="0"/>
    <x v="0"/>
    <x v="3"/>
    <x v="0"/>
    <x v="1"/>
    <x v="2"/>
    <x v="1"/>
    <x v="2"/>
    <x v="11"/>
    <x v="0"/>
    <m/>
  </r>
  <r>
    <x v="0"/>
    <n v="2000000"/>
    <n v="0"/>
    <n v="0"/>
    <n v="0"/>
    <x v="6025"/>
    <x v="0"/>
    <x v="1"/>
    <x v="0"/>
    <s v="03.03.10"/>
    <x v="8"/>
    <x v="0"/>
    <x v="4"/>
    <s v="Receitas Da Câmara"/>
    <s v="03.03.10"/>
    <s v="Receitas Da Câmara"/>
    <s v="03.03.10"/>
    <x v="42"/>
    <x v="0"/>
    <x v="3"/>
    <x v="3"/>
    <x v="0"/>
    <x v="0"/>
    <x v="2"/>
    <x v="0"/>
    <x v="13"/>
    <s v="1 - Dotação Anual"/>
    <x v="4"/>
    <n v="2000000"/>
    <x v="2"/>
    <n v="0"/>
    <x v="1"/>
    <n v="0"/>
    <x v="667"/>
    <m/>
    <x v="0"/>
    <x v="11"/>
    <m/>
    <s v="Receitas Da Câmara"/>
    <x v="1"/>
    <s v="RDC"/>
    <x v="0"/>
    <x v="1"/>
    <x v="1"/>
    <x v="1"/>
    <x v="0"/>
    <x v="0"/>
    <x v="0"/>
    <x v="0"/>
    <x v="0"/>
    <x v="0"/>
    <x v="0"/>
    <s v="Receitas Da Câmara"/>
    <x v="0"/>
    <x v="0"/>
    <x v="0"/>
    <x v="0"/>
    <x v="3"/>
    <x v="0"/>
    <x v="1"/>
    <x v="2"/>
    <x v="1"/>
    <x v="2"/>
    <x v="11"/>
    <x v="0"/>
    <m/>
  </r>
  <r>
    <x v="0"/>
    <n v="3400000"/>
    <n v="0"/>
    <n v="0"/>
    <n v="0"/>
    <x v="6025"/>
    <x v="0"/>
    <x v="1"/>
    <x v="0"/>
    <s v="03.03.10"/>
    <x v="8"/>
    <x v="0"/>
    <x v="4"/>
    <s v="Receitas Da Câmara"/>
    <s v="03.03.10"/>
    <s v="Receitas Da Câmara"/>
    <s v="03.03.10"/>
    <x v="6"/>
    <x v="0"/>
    <x v="3"/>
    <x v="3"/>
    <x v="0"/>
    <x v="0"/>
    <x v="2"/>
    <x v="0"/>
    <x v="13"/>
    <s v="1 - Dotação Anual"/>
    <x v="4"/>
    <n v="3400000"/>
    <x v="2"/>
    <n v="0"/>
    <x v="1"/>
    <n v="0"/>
    <x v="667"/>
    <m/>
    <x v="0"/>
    <x v="11"/>
    <m/>
    <s v="Receitas Da Câmara"/>
    <x v="1"/>
    <s v="RDC"/>
    <x v="0"/>
    <x v="1"/>
    <x v="1"/>
    <x v="1"/>
    <x v="0"/>
    <x v="0"/>
    <x v="0"/>
    <x v="0"/>
    <x v="0"/>
    <x v="0"/>
    <x v="0"/>
    <s v="Receitas Da Câmara"/>
    <x v="0"/>
    <x v="0"/>
    <x v="0"/>
    <x v="0"/>
    <x v="3"/>
    <x v="0"/>
    <x v="1"/>
    <x v="2"/>
    <x v="1"/>
    <x v="2"/>
    <x v="11"/>
    <x v="0"/>
    <m/>
  </r>
  <r>
    <x v="0"/>
    <n v="2000000"/>
    <n v="0"/>
    <n v="0"/>
    <n v="0"/>
    <x v="6025"/>
    <x v="0"/>
    <x v="1"/>
    <x v="0"/>
    <s v="03.03.10"/>
    <x v="8"/>
    <x v="0"/>
    <x v="4"/>
    <s v="Receitas Da Câmara"/>
    <s v="03.03.10"/>
    <s v="Receitas Da Câmara"/>
    <s v="03.03.10"/>
    <x v="10"/>
    <x v="0"/>
    <x v="3"/>
    <x v="3"/>
    <x v="0"/>
    <x v="0"/>
    <x v="2"/>
    <x v="0"/>
    <x v="13"/>
    <s v="1 - Dotação Anual"/>
    <x v="4"/>
    <n v="2000000"/>
    <x v="2"/>
    <n v="0"/>
    <x v="1"/>
    <n v="0"/>
    <x v="667"/>
    <m/>
    <x v="0"/>
    <x v="11"/>
    <m/>
    <s v="Receitas Da Câmara"/>
    <x v="1"/>
    <s v="RDC"/>
    <x v="0"/>
    <x v="1"/>
    <x v="1"/>
    <x v="1"/>
    <x v="0"/>
    <x v="0"/>
    <x v="0"/>
    <x v="0"/>
    <x v="0"/>
    <x v="0"/>
    <x v="0"/>
    <s v="Receitas Da Câmara"/>
    <x v="0"/>
    <x v="0"/>
    <x v="0"/>
    <x v="0"/>
    <x v="3"/>
    <x v="0"/>
    <x v="1"/>
    <x v="2"/>
    <x v="1"/>
    <x v="2"/>
    <x v="11"/>
    <x v="0"/>
    <m/>
  </r>
  <r>
    <x v="0"/>
    <n v="300000"/>
    <n v="0"/>
    <n v="0"/>
    <n v="0"/>
    <x v="6025"/>
    <x v="0"/>
    <x v="1"/>
    <x v="0"/>
    <s v="03.03.10"/>
    <x v="8"/>
    <x v="0"/>
    <x v="4"/>
    <s v="Receitas Da Câmara"/>
    <s v="03.03.10"/>
    <s v="Receitas Da Câmara"/>
    <s v="03.03.10"/>
    <x v="92"/>
    <x v="0"/>
    <x v="3"/>
    <x v="3"/>
    <x v="0"/>
    <x v="0"/>
    <x v="2"/>
    <x v="0"/>
    <x v="13"/>
    <s v="1 - Dotação Anual"/>
    <x v="4"/>
    <n v="300000"/>
    <x v="2"/>
    <n v="0"/>
    <x v="1"/>
    <n v="0"/>
    <x v="667"/>
    <m/>
    <x v="0"/>
    <x v="11"/>
    <m/>
    <s v="Receitas Da Câmara"/>
    <x v="1"/>
    <s v="RDC"/>
    <x v="0"/>
    <x v="1"/>
    <x v="1"/>
    <x v="1"/>
    <x v="0"/>
    <x v="0"/>
    <x v="0"/>
    <x v="0"/>
    <x v="0"/>
    <x v="0"/>
    <x v="0"/>
    <s v="Receitas Da Câmara"/>
    <x v="0"/>
    <x v="0"/>
    <x v="0"/>
    <x v="0"/>
    <x v="3"/>
    <x v="0"/>
    <x v="1"/>
    <x v="2"/>
    <x v="1"/>
    <x v="2"/>
    <x v="11"/>
    <x v="0"/>
    <m/>
  </r>
  <r>
    <x v="0"/>
    <n v="2500000"/>
    <n v="0"/>
    <n v="0"/>
    <n v="0"/>
    <x v="6025"/>
    <x v="0"/>
    <x v="1"/>
    <x v="0"/>
    <s v="03.03.10"/>
    <x v="8"/>
    <x v="0"/>
    <x v="4"/>
    <s v="Receitas Da Câmara"/>
    <s v="03.03.10"/>
    <s v="Receitas Da Câmara"/>
    <s v="03.03.10"/>
    <x v="20"/>
    <x v="0"/>
    <x v="3"/>
    <x v="3"/>
    <x v="0"/>
    <x v="0"/>
    <x v="2"/>
    <x v="0"/>
    <x v="13"/>
    <s v="1 - Dotação Anual"/>
    <x v="4"/>
    <n v="2500000"/>
    <x v="2"/>
    <n v="0"/>
    <x v="1"/>
    <n v="0"/>
    <x v="667"/>
    <m/>
    <x v="0"/>
    <x v="11"/>
    <m/>
    <s v="Receitas Da Câmara"/>
    <x v="1"/>
    <s v="RDC"/>
    <x v="0"/>
    <x v="1"/>
    <x v="1"/>
    <x v="1"/>
    <x v="0"/>
    <x v="0"/>
    <x v="0"/>
    <x v="0"/>
    <x v="0"/>
    <x v="0"/>
    <x v="0"/>
    <s v="Receitas Da Câmara"/>
    <x v="0"/>
    <x v="0"/>
    <x v="0"/>
    <x v="0"/>
    <x v="3"/>
    <x v="0"/>
    <x v="1"/>
    <x v="2"/>
    <x v="1"/>
    <x v="2"/>
    <x v="11"/>
    <x v="0"/>
    <m/>
  </r>
  <r>
    <x v="0"/>
    <n v="50000"/>
    <n v="0"/>
    <n v="0"/>
    <n v="0"/>
    <x v="6025"/>
    <x v="0"/>
    <x v="1"/>
    <x v="0"/>
    <s v="03.03.10"/>
    <x v="8"/>
    <x v="0"/>
    <x v="4"/>
    <s v="Receitas Da Câmara"/>
    <s v="03.03.10"/>
    <s v="Receitas Da Câmara"/>
    <s v="03.03.10"/>
    <x v="93"/>
    <x v="0"/>
    <x v="3"/>
    <x v="3"/>
    <x v="0"/>
    <x v="0"/>
    <x v="2"/>
    <x v="0"/>
    <x v="13"/>
    <s v="1 - Dotação Anual"/>
    <x v="4"/>
    <n v="50000"/>
    <x v="2"/>
    <n v="0"/>
    <x v="1"/>
    <n v="0"/>
    <x v="667"/>
    <m/>
    <x v="0"/>
    <x v="11"/>
    <m/>
    <s v="Receitas Da Câmara"/>
    <x v="1"/>
    <s v="RDC"/>
    <x v="0"/>
    <x v="1"/>
    <x v="1"/>
    <x v="1"/>
    <x v="0"/>
    <x v="0"/>
    <x v="0"/>
    <x v="0"/>
    <x v="0"/>
    <x v="0"/>
    <x v="0"/>
    <s v="Receitas Da Câmara"/>
    <x v="0"/>
    <x v="0"/>
    <x v="0"/>
    <x v="0"/>
    <x v="3"/>
    <x v="0"/>
    <x v="1"/>
    <x v="2"/>
    <x v="1"/>
    <x v="2"/>
    <x v="11"/>
    <x v="0"/>
    <m/>
  </r>
  <r>
    <x v="0"/>
    <n v="1250000"/>
    <n v="0"/>
    <n v="0"/>
    <n v="0"/>
    <x v="6025"/>
    <x v="0"/>
    <x v="1"/>
    <x v="0"/>
    <s v="03.03.10"/>
    <x v="8"/>
    <x v="0"/>
    <x v="4"/>
    <s v="Receitas Da Câmara"/>
    <s v="03.03.10"/>
    <s v="Receitas Da Câmara"/>
    <s v="03.03.10"/>
    <x v="13"/>
    <x v="0"/>
    <x v="3"/>
    <x v="3"/>
    <x v="0"/>
    <x v="0"/>
    <x v="2"/>
    <x v="0"/>
    <x v="13"/>
    <s v="1 - Dotação Anual"/>
    <x v="4"/>
    <n v="1250000"/>
    <x v="2"/>
    <n v="0"/>
    <x v="1"/>
    <n v="0"/>
    <x v="667"/>
    <m/>
    <x v="0"/>
    <x v="11"/>
    <m/>
    <s v="Receitas Da Câmara"/>
    <x v="1"/>
    <s v="RDC"/>
    <x v="0"/>
    <x v="1"/>
    <x v="1"/>
    <x v="1"/>
    <x v="0"/>
    <x v="0"/>
    <x v="0"/>
    <x v="0"/>
    <x v="0"/>
    <x v="0"/>
    <x v="0"/>
    <s v="Receitas Da Câmara"/>
    <x v="0"/>
    <x v="0"/>
    <x v="0"/>
    <x v="0"/>
    <x v="3"/>
    <x v="0"/>
    <x v="1"/>
    <x v="2"/>
    <x v="1"/>
    <x v="2"/>
    <x v="11"/>
    <x v="0"/>
    <m/>
  </r>
  <r>
    <x v="0"/>
    <n v="1000000"/>
    <n v="0"/>
    <n v="0"/>
    <n v="0"/>
    <x v="6025"/>
    <x v="0"/>
    <x v="1"/>
    <x v="0"/>
    <s v="03.03.10"/>
    <x v="8"/>
    <x v="0"/>
    <x v="4"/>
    <s v="Receitas Da Câmara"/>
    <s v="03.03.10"/>
    <s v="Receitas Da Câmara"/>
    <s v="03.03.10"/>
    <x v="17"/>
    <x v="0"/>
    <x v="3"/>
    <x v="3"/>
    <x v="0"/>
    <x v="0"/>
    <x v="2"/>
    <x v="0"/>
    <x v="13"/>
    <s v="1 - Dotação Anual"/>
    <x v="4"/>
    <n v="1000000"/>
    <x v="2"/>
    <n v="0"/>
    <x v="1"/>
    <n v="0"/>
    <x v="667"/>
    <m/>
    <x v="0"/>
    <x v="11"/>
    <m/>
    <s v="Receitas Da Câmara"/>
    <x v="1"/>
    <s v="RDC"/>
    <x v="0"/>
    <x v="1"/>
    <x v="1"/>
    <x v="1"/>
    <x v="0"/>
    <x v="0"/>
    <x v="0"/>
    <x v="0"/>
    <x v="0"/>
    <x v="0"/>
    <x v="0"/>
    <s v="Receitas Da Câmara"/>
    <x v="0"/>
    <x v="0"/>
    <x v="0"/>
    <x v="0"/>
    <x v="3"/>
    <x v="0"/>
    <x v="1"/>
    <x v="2"/>
    <x v="1"/>
    <x v="2"/>
    <x v="11"/>
    <x v="0"/>
    <m/>
  </r>
  <r>
    <x v="0"/>
    <n v="800000"/>
    <n v="0"/>
    <n v="0"/>
    <n v="0"/>
    <x v="6025"/>
    <x v="0"/>
    <x v="1"/>
    <x v="0"/>
    <s v="03.03.10"/>
    <x v="8"/>
    <x v="0"/>
    <x v="4"/>
    <s v="Receitas Da Câmara"/>
    <s v="03.03.10"/>
    <s v="Receitas Da Câmara"/>
    <s v="03.03.10"/>
    <x v="94"/>
    <x v="0"/>
    <x v="3"/>
    <x v="3"/>
    <x v="0"/>
    <x v="0"/>
    <x v="2"/>
    <x v="0"/>
    <x v="13"/>
    <s v="1 - Dotação Anual"/>
    <x v="4"/>
    <n v="800000"/>
    <x v="2"/>
    <n v="0"/>
    <x v="1"/>
    <n v="0"/>
    <x v="667"/>
    <m/>
    <x v="0"/>
    <x v="11"/>
    <m/>
    <s v="Receitas Da Câmara"/>
    <x v="1"/>
    <s v="RDC"/>
    <x v="0"/>
    <x v="1"/>
    <x v="1"/>
    <x v="1"/>
    <x v="0"/>
    <x v="0"/>
    <x v="0"/>
    <x v="0"/>
    <x v="0"/>
    <x v="0"/>
    <x v="0"/>
    <s v="Receitas Da Câmara"/>
    <x v="0"/>
    <x v="0"/>
    <x v="0"/>
    <x v="0"/>
    <x v="3"/>
    <x v="0"/>
    <x v="1"/>
    <x v="2"/>
    <x v="1"/>
    <x v="2"/>
    <x v="11"/>
    <x v="0"/>
    <m/>
  </r>
  <r>
    <x v="0"/>
    <n v="468775"/>
    <n v="0"/>
    <n v="0"/>
    <n v="0"/>
    <x v="6025"/>
    <x v="0"/>
    <x v="1"/>
    <x v="0"/>
    <s v="03.03.10"/>
    <x v="8"/>
    <x v="0"/>
    <x v="4"/>
    <s v="Receitas Da Câmara"/>
    <s v="03.03.10"/>
    <s v="Receitas Da Câmara"/>
    <s v="03.03.10"/>
    <x v="95"/>
    <x v="0"/>
    <x v="3"/>
    <x v="3"/>
    <x v="0"/>
    <x v="0"/>
    <x v="2"/>
    <x v="0"/>
    <x v="13"/>
    <s v="1 - Dotação Anual"/>
    <x v="4"/>
    <n v="468775"/>
    <x v="2"/>
    <n v="0"/>
    <x v="1"/>
    <n v="0"/>
    <x v="667"/>
    <m/>
    <x v="0"/>
    <x v="11"/>
    <m/>
    <s v="Receitas Da Câmara"/>
    <x v="1"/>
    <s v="RDC"/>
    <x v="0"/>
    <x v="1"/>
    <x v="1"/>
    <x v="1"/>
    <x v="0"/>
    <x v="0"/>
    <x v="0"/>
    <x v="0"/>
    <x v="0"/>
    <x v="0"/>
    <x v="0"/>
    <s v="Receitas Da Câmara"/>
    <x v="0"/>
    <x v="0"/>
    <x v="0"/>
    <x v="0"/>
    <x v="3"/>
    <x v="0"/>
    <x v="1"/>
    <x v="2"/>
    <x v="1"/>
    <x v="2"/>
    <x v="11"/>
    <x v="0"/>
    <m/>
  </r>
  <r>
    <x v="0"/>
    <n v="150000"/>
    <n v="0"/>
    <n v="0"/>
    <n v="0"/>
    <x v="6025"/>
    <x v="0"/>
    <x v="1"/>
    <x v="0"/>
    <s v="03.03.10"/>
    <x v="8"/>
    <x v="0"/>
    <x v="4"/>
    <s v="Receitas Da Câmara"/>
    <s v="03.03.10"/>
    <s v="Receitas Da Câmara"/>
    <s v="03.03.10"/>
    <x v="96"/>
    <x v="0"/>
    <x v="3"/>
    <x v="3"/>
    <x v="0"/>
    <x v="0"/>
    <x v="2"/>
    <x v="0"/>
    <x v="13"/>
    <s v="1 - Dotação Anual"/>
    <x v="4"/>
    <n v="150000"/>
    <x v="2"/>
    <n v="0"/>
    <x v="1"/>
    <n v="0"/>
    <x v="667"/>
    <m/>
    <x v="0"/>
    <x v="11"/>
    <m/>
    <s v="Receitas Da Câmara"/>
    <x v="1"/>
    <s v="RDC"/>
    <x v="0"/>
    <x v="1"/>
    <x v="1"/>
    <x v="1"/>
    <x v="0"/>
    <x v="0"/>
    <x v="0"/>
    <x v="0"/>
    <x v="0"/>
    <x v="0"/>
    <x v="0"/>
    <s v="Receitas Da Câmara"/>
    <x v="0"/>
    <x v="0"/>
    <x v="0"/>
    <x v="0"/>
    <x v="3"/>
    <x v="0"/>
    <x v="1"/>
    <x v="2"/>
    <x v="1"/>
    <x v="2"/>
    <x v="11"/>
    <x v="0"/>
    <m/>
  </r>
  <r>
    <x v="0"/>
    <n v="1500000"/>
    <n v="0"/>
    <n v="0"/>
    <n v="0"/>
    <x v="6025"/>
    <x v="0"/>
    <x v="1"/>
    <x v="0"/>
    <s v="03.03.10"/>
    <x v="8"/>
    <x v="0"/>
    <x v="4"/>
    <s v="Receitas Da Câmara"/>
    <s v="03.03.10"/>
    <s v="Receitas Da Câmara"/>
    <s v="03.03.10"/>
    <x v="97"/>
    <x v="0"/>
    <x v="3"/>
    <x v="3"/>
    <x v="0"/>
    <x v="0"/>
    <x v="2"/>
    <x v="0"/>
    <x v="13"/>
    <s v="1 - Dotação Anual"/>
    <x v="4"/>
    <n v="1500000"/>
    <x v="2"/>
    <n v="0"/>
    <x v="1"/>
    <n v="0"/>
    <x v="667"/>
    <m/>
    <x v="0"/>
    <x v="11"/>
    <m/>
    <s v="Receitas Da Câmara"/>
    <x v="1"/>
    <s v="RDC"/>
    <x v="0"/>
    <x v="1"/>
    <x v="1"/>
    <x v="1"/>
    <x v="0"/>
    <x v="0"/>
    <x v="0"/>
    <x v="0"/>
    <x v="0"/>
    <x v="0"/>
    <x v="0"/>
    <s v="Receitas Da Câmara"/>
    <x v="0"/>
    <x v="0"/>
    <x v="0"/>
    <x v="0"/>
    <x v="3"/>
    <x v="0"/>
    <x v="1"/>
    <x v="2"/>
    <x v="1"/>
    <x v="2"/>
    <x v="11"/>
    <x v="0"/>
    <m/>
  </r>
  <r>
    <x v="0"/>
    <n v="200000"/>
    <n v="0"/>
    <n v="0"/>
    <n v="0"/>
    <x v="6025"/>
    <x v="0"/>
    <x v="1"/>
    <x v="0"/>
    <s v="03.03.10"/>
    <x v="8"/>
    <x v="0"/>
    <x v="4"/>
    <s v="Receitas Da Câmara"/>
    <s v="03.03.10"/>
    <s v="Receitas Da Câmara"/>
    <s v="03.03.10"/>
    <x v="98"/>
    <x v="0"/>
    <x v="3"/>
    <x v="3"/>
    <x v="0"/>
    <x v="0"/>
    <x v="2"/>
    <x v="0"/>
    <x v="13"/>
    <s v="1 - Dotação Anual"/>
    <x v="4"/>
    <n v="200000"/>
    <x v="2"/>
    <n v="0"/>
    <x v="1"/>
    <n v="0"/>
    <x v="667"/>
    <m/>
    <x v="0"/>
    <x v="11"/>
    <m/>
    <s v="Receitas Da Câmara"/>
    <x v="1"/>
    <s v="RDC"/>
    <x v="0"/>
    <x v="1"/>
    <x v="1"/>
    <x v="1"/>
    <x v="0"/>
    <x v="0"/>
    <x v="0"/>
    <x v="0"/>
    <x v="0"/>
    <x v="0"/>
    <x v="0"/>
    <s v="Receitas Da Câmara"/>
    <x v="0"/>
    <x v="0"/>
    <x v="0"/>
    <x v="0"/>
    <x v="3"/>
    <x v="0"/>
    <x v="1"/>
    <x v="2"/>
    <x v="1"/>
    <x v="2"/>
    <x v="11"/>
    <x v="0"/>
    <m/>
  </r>
  <r>
    <x v="0"/>
    <n v="80000"/>
    <n v="0"/>
    <n v="0"/>
    <n v="0"/>
    <x v="6025"/>
    <x v="0"/>
    <x v="1"/>
    <x v="0"/>
    <s v="03.03.10"/>
    <x v="8"/>
    <x v="0"/>
    <x v="4"/>
    <s v="Receitas Da Câmara"/>
    <s v="03.03.10"/>
    <s v="Receitas Da Câmara"/>
    <s v="03.03.10"/>
    <x v="99"/>
    <x v="0"/>
    <x v="3"/>
    <x v="3"/>
    <x v="0"/>
    <x v="0"/>
    <x v="2"/>
    <x v="0"/>
    <x v="13"/>
    <s v="1 - Dotação Anual"/>
    <x v="4"/>
    <n v="80000"/>
    <x v="2"/>
    <n v="0"/>
    <x v="1"/>
    <n v="0"/>
    <x v="667"/>
    <m/>
    <x v="0"/>
    <x v="11"/>
    <m/>
    <s v="Receitas Da Câmara"/>
    <x v="1"/>
    <s v="RDC"/>
    <x v="0"/>
    <x v="1"/>
    <x v="1"/>
    <x v="1"/>
    <x v="0"/>
    <x v="0"/>
    <x v="0"/>
    <x v="0"/>
    <x v="0"/>
    <x v="0"/>
    <x v="0"/>
    <s v="Receitas Da Câmara"/>
    <x v="0"/>
    <x v="0"/>
    <x v="0"/>
    <x v="0"/>
    <x v="3"/>
    <x v="0"/>
    <x v="1"/>
    <x v="2"/>
    <x v="1"/>
    <x v="2"/>
    <x v="11"/>
    <x v="0"/>
    <m/>
  </r>
  <r>
    <x v="0"/>
    <n v="100000"/>
    <n v="0"/>
    <n v="0"/>
    <n v="0"/>
    <x v="6025"/>
    <x v="0"/>
    <x v="1"/>
    <x v="0"/>
    <s v="03.03.10"/>
    <x v="8"/>
    <x v="0"/>
    <x v="4"/>
    <s v="Receitas Da Câmara"/>
    <s v="03.03.10"/>
    <s v="Receitas Da Câmara"/>
    <s v="03.03.10"/>
    <x v="81"/>
    <x v="0"/>
    <x v="3"/>
    <x v="3"/>
    <x v="0"/>
    <x v="0"/>
    <x v="2"/>
    <x v="0"/>
    <x v="13"/>
    <s v="1 - Dotação Anual"/>
    <x v="4"/>
    <n v="100000"/>
    <x v="2"/>
    <n v="0"/>
    <x v="1"/>
    <n v="0"/>
    <x v="667"/>
    <m/>
    <x v="0"/>
    <x v="11"/>
    <m/>
    <s v="Receitas Da Câmara"/>
    <x v="1"/>
    <s v="RDC"/>
    <x v="0"/>
    <x v="1"/>
    <x v="1"/>
    <x v="1"/>
    <x v="0"/>
    <x v="0"/>
    <x v="0"/>
    <x v="0"/>
    <x v="0"/>
    <x v="0"/>
    <x v="0"/>
    <s v="Receitas Da Câmara"/>
    <x v="0"/>
    <x v="0"/>
    <x v="0"/>
    <x v="0"/>
    <x v="3"/>
    <x v="0"/>
    <x v="1"/>
    <x v="2"/>
    <x v="1"/>
    <x v="2"/>
    <x v="11"/>
    <x v="0"/>
    <m/>
  </r>
  <r>
    <x v="0"/>
    <n v="3000000"/>
    <n v="0"/>
    <n v="0"/>
    <n v="0"/>
    <x v="6025"/>
    <x v="0"/>
    <x v="1"/>
    <x v="0"/>
    <s v="03.03.10"/>
    <x v="8"/>
    <x v="0"/>
    <x v="4"/>
    <s v="Receitas Da Câmara"/>
    <s v="03.03.10"/>
    <s v="Receitas Da Câmara"/>
    <s v="03.03.10"/>
    <x v="12"/>
    <x v="0"/>
    <x v="3"/>
    <x v="3"/>
    <x v="0"/>
    <x v="0"/>
    <x v="2"/>
    <x v="0"/>
    <x v="13"/>
    <s v="1 - Dotação Anual"/>
    <x v="4"/>
    <n v="3000000"/>
    <x v="2"/>
    <n v="0"/>
    <x v="1"/>
    <n v="0"/>
    <x v="667"/>
    <m/>
    <x v="0"/>
    <x v="11"/>
    <m/>
    <s v="Receitas Da Câmara"/>
    <x v="1"/>
    <s v="RDC"/>
    <x v="0"/>
    <x v="1"/>
    <x v="1"/>
    <x v="1"/>
    <x v="0"/>
    <x v="0"/>
    <x v="0"/>
    <x v="0"/>
    <x v="0"/>
    <x v="0"/>
    <x v="0"/>
    <s v="Receitas Da Câmara"/>
    <x v="0"/>
    <x v="0"/>
    <x v="0"/>
    <x v="0"/>
    <x v="3"/>
    <x v="0"/>
    <x v="1"/>
    <x v="2"/>
    <x v="1"/>
    <x v="2"/>
    <x v="11"/>
    <x v="0"/>
    <m/>
  </r>
  <r>
    <x v="0"/>
    <n v="150000"/>
    <n v="0"/>
    <n v="0"/>
    <n v="0"/>
    <x v="6025"/>
    <x v="0"/>
    <x v="1"/>
    <x v="0"/>
    <s v="03.03.10"/>
    <x v="8"/>
    <x v="0"/>
    <x v="4"/>
    <s v="Receitas Da Câmara"/>
    <s v="03.03.10"/>
    <s v="Receitas Da Câmara"/>
    <s v="03.03.10"/>
    <x v="100"/>
    <x v="0"/>
    <x v="3"/>
    <x v="3"/>
    <x v="0"/>
    <x v="0"/>
    <x v="2"/>
    <x v="0"/>
    <x v="13"/>
    <s v="1 - Dotação Anual"/>
    <x v="4"/>
    <n v="150000"/>
    <x v="2"/>
    <n v="0"/>
    <x v="1"/>
    <n v="0"/>
    <x v="667"/>
    <m/>
    <x v="0"/>
    <x v="11"/>
    <m/>
    <s v="Receitas Da Câmara"/>
    <x v="1"/>
    <s v="RDC"/>
    <x v="0"/>
    <x v="1"/>
    <x v="1"/>
    <x v="1"/>
    <x v="0"/>
    <x v="0"/>
    <x v="0"/>
    <x v="0"/>
    <x v="0"/>
    <x v="0"/>
    <x v="0"/>
    <s v="Receitas Da Câmara"/>
    <x v="0"/>
    <x v="0"/>
    <x v="0"/>
    <x v="0"/>
    <x v="3"/>
    <x v="0"/>
    <x v="1"/>
    <x v="2"/>
    <x v="1"/>
    <x v="2"/>
    <x v="11"/>
    <x v="0"/>
    <m/>
  </r>
  <r>
    <x v="0"/>
    <n v="100000"/>
    <n v="0"/>
    <n v="0"/>
    <n v="0"/>
    <x v="6025"/>
    <x v="0"/>
    <x v="1"/>
    <x v="0"/>
    <s v="03.03.10"/>
    <x v="8"/>
    <x v="0"/>
    <x v="4"/>
    <s v="Receitas Da Câmara"/>
    <s v="03.03.10"/>
    <s v="Receitas Da Câmara"/>
    <s v="03.03.10"/>
    <x v="101"/>
    <x v="0"/>
    <x v="3"/>
    <x v="3"/>
    <x v="0"/>
    <x v="0"/>
    <x v="2"/>
    <x v="0"/>
    <x v="13"/>
    <s v="1 - Dotação Anual"/>
    <x v="4"/>
    <n v="100000"/>
    <x v="2"/>
    <n v="0"/>
    <x v="1"/>
    <n v="0"/>
    <x v="667"/>
    <m/>
    <x v="0"/>
    <x v="11"/>
    <m/>
    <s v="Receitas Da Câmara"/>
    <x v="1"/>
    <s v="RDC"/>
    <x v="0"/>
    <x v="1"/>
    <x v="1"/>
    <x v="1"/>
    <x v="0"/>
    <x v="0"/>
    <x v="0"/>
    <x v="0"/>
    <x v="0"/>
    <x v="0"/>
    <x v="0"/>
    <s v="Receitas Da Câmara"/>
    <x v="0"/>
    <x v="0"/>
    <x v="0"/>
    <x v="0"/>
    <x v="3"/>
    <x v="0"/>
    <x v="1"/>
    <x v="2"/>
    <x v="1"/>
    <x v="2"/>
    <x v="11"/>
    <x v="0"/>
    <m/>
  </r>
  <r>
    <x v="0"/>
    <n v="100000"/>
    <n v="0"/>
    <n v="0"/>
    <n v="0"/>
    <x v="6025"/>
    <x v="0"/>
    <x v="1"/>
    <x v="0"/>
    <s v="03.03.10"/>
    <x v="8"/>
    <x v="0"/>
    <x v="4"/>
    <s v="Receitas Da Câmara"/>
    <s v="03.03.10"/>
    <s v="Receitas Da Câmara"/>
    <s v="03.03.10"/>
    <x v="102"/>
    <x v="0"/>
    <x v="3"/>
    <x v="3"/>
    <x v="0"/>
    <x v="0"/>
    <x v="2"/>
    <x v="0"/>
    <x v="13"/>
    <s v="1 - Dotação Anual"/>
    <x v="4"/>
    <n v="100000"/>
    <x v="2"/>
    <n v="0"/>
    <x v="1"/>
    <n v="0"/>
    <x v="667"/>
    <m/>
    <x v="0"/>
    <x v="11"/>
    <m/>
    <s v="Receitas Da Câmara"/>
    <x v="1"/>
    <s v="RDC"/>
    <x v="0"/>
    <x v="1"/>
    <x v="1"/>
    <x v="1"/>
    <x v="0"/>
    <x v="0"/>
    <x v="0"/>
    <x v="0"/>
    <x v="0"/>
    <x v="0"/>
    <x v="0"/>
    <s v="Receitas Da Câmara"/>
    <x v="0"/>
    <x v="0"/>
    <x v="0"/>
    <x v="0"/>
    <x v="3"/>
    <x v="0"/>
    <x v="1"/>
    <x v="2"/>
    <x v="1"/>
    <x v="2"/>
    <x v="11"/>
    <x v="0"/>
    <m/>
  </r>
  <r>
    <x v="0"/>
    <n v="200000"/>
    <n v="0"/>
    <n v="0"/>
    <n v="0"/>
    <x v="6025"/>
    <x v="0"/>
    <x v="1"/>
    <x v="0"/>
    <s v="03.03.10"/>
    <x v="8"/>
    <x v="0"/>
    <x v="4"/>
    <s v="Receitas Da Câmara"/>
    <s v="03.03.10"/>
    <s v="Receitas Da Câmara"/>
    <s v="03.03.10"/>
    <x v="103"/>
    <x v="0"/>
    <x v="3"/>
    <x v="3"/>
    <x v="0"/>
    <x v="0"/>
    <x v="2"/>
    <x v="0"/>
    <x v="13"/>
    <s v="1 - Dotação Anual"/>
    <x v="4"/>
    <n v="200000"/>
    <x v="2"/>
    <n v="0"/>
    <x v="1"/>
    <n v="0"/>
    <x v="667"/>
    <m/>
    <x v="0"/>
    <x v="11"/>
    <m/>
    <s v="Receitas Da Câmara"/>
    <x v="1"/>
    <s v="RDC"/>
    <x v="0"/>
    <x v="1"/>
    <x v="1"/>
    <x v="1"/>
    <x v="0"/>
    <x v="0"/>
    <x v="0"/>
    <x v="0"/>
    <x v="0"/>
    <x v="0"/>
    <x v="0"/>
    <s v="Receitas Da Câmara"/>
    <x v="0"/>
    <x v="0"/>
    <x v="0"/>
    <x v="0"/>
    <x v="3"/>
    <x v="0"/>
    <x v="1"/>
    <x v="2"/>
    <x v="1"/>
    <x v="2"/>
    <x v="11"/>
    <x v="0"/>
    <m/>
  </r>
  <r>
    <x v="0"/>
    <n v="800000"/>
    <n v="0"/>
    <n v="0"/>
    <n v="0"/>
    <x v="6025"/>
    <x v="0"/>
    <x v="1"/>
    <x v="0"/>
    <s v="03.03.10"/>
    <x v="8"/>
    <x v="0"/>
    <x v="4"/>
    <s v="Receitas Da Câmara"/>
    <s v="03.03.10"/>
    <s v="Receitas Da Câmara"/>
    <s v="03.03.10"/>
    <x v="26"/>
    <x v="0"/>
    <x v="3"/>
    <x v="3"/>
    <x v="0"/>
    <x v="0"/>
    <x v="2"/>
    <x v="0"/>
    <x v="13"/>
    <s v="1 - Dotação Anual"/>
    <x v="4"/>
    <n v="800000"/>
    <x v="2"/>
    <n v="0"/>
    <x v="1"/>
    <n v="0"/>
    <x v="667"/>
    <m/>
    <x v="0"/>
    <x v="11"/>
    <m/>
    <s v="Receitas Da Câmara"/>
    <x v="1"/>
    <s v="RDC"/>
    <x v="0"/>
    <x v="1"/>
    <x v="1"/>
    <x v="1"/>
    <x v="0"/>
    <x v="0"/>
    <x v="0"/>
    <x v="0"/>
    <x v="0"/>
    <x v="0"/>
    <x v="0"/>
    <s v="Receitas Da Câmara"/>
    <x v="0"/>
    <x v="0"/>
    <x v="0"/>
    <x v="0"/>
    <x v="3"/>
    <x v="0"/>
    <x v="1"/>
    <x v="2"/>
    <x v="1"/>
    <x v="2"/>
    <x v="11"/>
    <x v="0"/>
    <m/>
  </r>
  <r>
    <x v="0"/>
    <n v="100000"/>
    <n v="0"/>
    <n v="0"/>
    <n v="0"/>
    <x v="6025"/>
    <x v="0"/>
    <x v="1"/>
    <x v="0"/>
    <s v="03.03.10"/>
    <x v="8"/>
    <x v="0"/>
    <x v="4"/>
    <s v="Receitas Da Câmara"/>
    <s v="03.03.10"/>
    <s v="Receitas Da Câmara"/>
    <s v="03.03.10"/>
    <x v="104"/>
    <x v="0"/>
    <x v="3"/>
    <x v="3"/>
    <x v="0"/>
    <x v="0"/>
    <x v="2"/>
    <x v="0"/>
    <x v="13"/>
    <s v="1 - Dotação Anual"/>
    <x v="4"/>
    <n v="100000"/>
    <x v="2"/>
    <n v="0"/>
    <x v="1"/>
    <n v="0"/>
    <x v="667"/>
    <m/>
    <x v="0"/>
    <x v="11"/>
    <m/>
    <s v="Receitas Da Câmara"/>
    <x v="1"/>
    <s v="RDC"/>
    <x v="0"/>
    <x v="1"/>
    <x v="1"/>
    <x v="1"/>
    <x v="0"/>
    <x v="0"/>
    <x v="0"/>
    <x v="0"/>
    <x v="0"/>
    <x v="0"/>
    <x v="0"/>
    <s v="Receitas Da Câmara"/>
    <x v="0"/>
    <x v="0"/>
    <x v="0"/>
    <x v="0"/>
    <x v="3"/>
    <x v="0"/>
    <x v="1"/>
    <x v="2"/>
    <x v="1"/>
    <x v="2"/>
    <x v="11"/>
    <x v="0"/>
    <m/>
  </r>
  <r>
    <x v="0"/>
    <n v="1000000"/>
    <n v="0"/>
    <n v="0"/>
    <n v="0"/>
    <x v="6025"/>
    <x v="0"/>
    <x v="1"/>
    <x v="0"/>
    <s v="03.03.10"/>
    <x v="8"/>
    <x v="0"/>
    <x v="4"/>
    <s v="Receitas Da Câmara"/>
    <s v="03.03.10"/>
    <s v="Receitas Da Câmara"/>
    <s v="03.03.10"/>
    <x v="21"/>
    <x v="0"/>
    <x v="3"/>
    <x v="3"/>
    <x v="0"/>
    <x v="0"/>
    <x v="2"/>
    <x v="0"/>
    <x v="13"/>
    <s v="1 - Dotação Anual"/>
    <x v="4"/>
    <n v="1000000"/>
    <x v="2"/>
    <n v="0"/>
    <x v="1"/>
    <n v="0"/>
    <x v="667"/>
    <m/>
    <x v="0"/>
    <x v="11"/>
    <m/>
    <s v="Receitas Da Câmara"/>
    <x v="1"/>
    <s v="RDC"/>
    <x v="0"/>
    <x v="1"/>
    <x v="1"/>
    <x v="1"/>
    <x v="0"/>
    <x v="0"/>
    <x v="0"/>
    <x v="0"/>
    <x v="0"/>
    <x v="0"/>
    <x v="0"/>
    <s v="Receitas Da Câmara"/>
    <x v="0"/>
    <x v="0"/>
    <x v="0"/>
    <x v="0"/>
    <x v="3"/>
    <x v="0"/>
    <x v="1"/>
    <x v="2"/>
    <x v="1"/>
    <x v="2"/>
    <x v="11"/>
    <x v="0"/>
    <m/>
  </r>
  <r>
    <x v="0"/>
    <n v="300000"/>
    <n v="0"/>
    <n v="0"/>
    <n v="0"/>
    <x v="6025"/>
    <x v="0"/>
    <x v="1"/>
    <x v="0"/>
    <s v="03.03.10"/>
    <x v="8"/>
    <x v="0"/>
    <x v="4"/>
    <s v="Receitas Da Câmara"/>
    <s v="03.03.10"/>
    <s v="Receitas Da Câmara"/>
    <s v="03.03.10"/>
    <x v="105"/>
    <x v="0"/>
    <x v="3"/>
    <x v="3"/>
    <x v="0"/>
    <x v="0"/>
    <x v="2"/>
    <x v="0"/>
    <x v="13"/>
    <s v="1 - Dotação Anual"/>
    <x v="4"/>
    <n v="300000"/>
    <x v="2"/>
    <n v="0"/>
    <x v="1"/>
    <n v="0"/>
    <x v="667"/>
    <m/>
    <x v="0"/>
    <x v="11"/>
    <m/>
    <s v="Receitas Da Câmara"/>
    <x v="1"/>
    <s v="RDC"/>
    <x v="0"/>
    <x v="1"/>
    <x v="1"/>
    <x v="1"/>
    <x v="0"/>
    <x v="0"/>
    <x v="0"/>
    <x v="0"/>
    <x v="0"/>
    <x v="0"/>
    <x v="0"/>
    <s v="Receitas Da Câmara"/>
    <x v="0"/>
    <x v="0"/>
    <x v="0"/>
    <x v="0"/>
    <x v="3"/>
    <x v="0"/>
    <x v="1"/>
    <x v="2"/>
    <x v="1"/>
    <x v="2"/>
    <x v="11"/>
    <x v="0"/>
    <m/>
  </r>
  <r>
    <x v="0"/>
    <n v="300000"/>
    <n v="0"/>
    <n v="0"/>
    <n v="0"/>
    <x v="6025"/>
    <x v="0"/>
    <x v="1"/>
    <x v="0"/>
    <s v="03.03.10"/>
    <x v="8"/>
    <x v="0"/>
    <x v="4"/>
    <s v="Receitas Da Câmara"/>
    <s v="03.03.10"/>
    <s v="Receitas Da Câmara"/>
    <s v="03.03.10"/>
    <x v="14"/>
    <x v="0"/>
    <x v="3"/>
    <x v="3"/>
    <x v="0"/>
    <x v="0"/>
    <x v="2"/>
    <x v="0"/>
    <x v="13"/>
    <s v="1 - Dotação Anual"/>
    <x v="4"/>
    <n v="300000"/>
    <x v="2"/>
    <n v="0"/>
    <x v="1"/>
    <n v="0"/>
    <x v="667"/>
    <m/>
    <x v="0"/>
    <x v="11"/>
    <m/>
    <s v="Receitas Da Câmara"/>
    <x v="1"/>
    <s v="RDC"/>
    <x v="0"/>
    <x v="1"/>
    <x v="1"/>
    <x v="1"/>
    <x v="0"/>
    <x v="0"/>
    <x v="0"/>
    <x v="0"/>
    <x v="0"/>
    <x v="0"/>
    <x v="0"/>
    <s v="Receitas Da Câmara"/>
    <x v="0"/>
    <x v="0"/>
    <x v="0"/>
    <x v="0"/>
    <x v="3"/>
    <x v="0"/>
    <x v="1"/>
    <x v="2"/>
    <x v="1"/>
    <x v="2"/>
    <x v="11"/>
    <x v="0"/>
    <m/>
  </r>
  <r>
    <x v="0"/>
    <n v="500000"/>
    <n v="0"/>
    <n v="0"/>
    <n v="0"/>
    <x v="6025"/>
    <x v="0"/>
    <x v="1"/>
    <x v="0"/>
    <s v="03.03.10"/>
    <x v="8"/>
    <x v="0"/>
    <x v="4"/>
    <s v="Receitas Da Câmara"/>
    <s v="03.03.10"/>
    <s v="Receitas Da Câmara"/>
    <s v="03.03.10"/>
    <x v="106"/>
    <x v="0"/>
    <x v="3"/>
    <x v="3"/>
    <x v="0"/>
    <x v="0"/>
    <x v="2"/>
    <x v="0"/>
    <x v="13"/>
    <s v="1 - Dotação Anual"/>
    <x v="4"/>
    <n v="500000"/>
    <x v="2"/>
    <n v="0"/>
    <x v="1"/>
    <n v="0"/>
    <x v="667"/>
    <m/>
    <x v="0"/>
    <x v="11"/>
    <m/>
    <s v="Receitas Da Câmara"/>
    <x v="1"/>
    <s v="RDC"/>
    <x v="0"/>
    <x v="1"/>
    <x v="1"/>
    <x v="1"/>
    <x v="0"/>
    <x v="0"/>
    <x v="0"/>
    <x v="0"/>
    <x v="0"/>
    <x v="0"/>
    <x v="0"/>
    <s v="Receitas Da Câmara"/>
    <x v="0"/>
    <x v="0"/>
    <x v="0"/>
    <x v="0"/>
    <x v="3"/>
    <x v="0"/>
    <x v="1"/>
    <x v="2"/>
    <x v="1"/>
    <x v="2"/>
    <x v="11"/>
    <x v="0"/>
    <m/>
  </r>
  <r>
    <x v="0"/>
    <n v="100000"/>
    <n v="0"/>
    <n v="0"/>
    <n v="0"/>
    <x v="6025"/>
    <x v="0"/>
    <x v="1"/>
    <x v="0"/>
    <s v="03.03.10"/>
    <x v="8"/>
    <x v="0"/>
    <x v="4"/>
    <s v="Receitas Da Câmara"/>
    <s v="03.03.10"/>
    <s v="Receitas Da Câmara"/>
    <s v="03.03.10"/>
    <x v="107"/>
    <x v="0"/>
    <x v="3"/>
    <x v="3"/>
    <x v="0"/>
    <x v="0"/>
    <x v="2"/>
    <x v="0"/>
    <x v="13"/>
    <s v="1 - Dotação Anual"/>
    <x v="4"/>
    <n v="100000"/>
    <x v="2"/>
    <n v="0"/>
    <x v="1"/>
    <n v="0"/>
    <x v="667"/>
    <m/>
    <x v="0"/>
    <x v="11"/>
    <m/>
    <s v="Receitas Da Câmara"/>
    <x v="1"/>
    <s v="RDC"/>
    <x v="0"/>
    <x v="1"/>
    <x v="1"/>
    <x v="1"/>
    <x v="0"/>
    <x v="0"/>
    <x v="0"/>
    <x v="0"/>
    <x v="0"/>
    <x v="0"/>
    <x v="0"/>
    <s v="Receitas Da Câmara"/>
    <x v="0"/>
    <x v="0"/>
    <x v="0"/>
    <x v="0"/>
    <x v="3"/>
    <x v="0"/>
    <x v="1"/>
    <x v="2"/>
    <x v="1"/>
    <x v="2"/>
    <x v="11"/>
    <x v="0"/>
    <m/>
  </r>
  <r>
    <x v="0"/>
    <n v="1000000"/>
    <n v="0"/>
    <n v="0"/>
    <n v="0"/>
    <x v="6025"/>
    <x v="0"/>
    <x v="1"/>
    <x v="0"/>
    <s v="03.03.10"/>
    <x v="8"/>
    <x v="0"/>
    <x v="4"/>
    <s v="Receitas Da Câmara"/>
    <s v="03.03.10"/>
    <s v="Receitas Da Câmara"/>
    <s v="03.03.10"/>
    <x v="25"/>
    <x v="0"/>
    <x v="3"/>
    <x v="3"/>
    <x v="0"/>
    <x v="0"/>
    <x v="2"/>
    <x v="0"/>
    <x v="13"/>
    <s v="1 - Dotação Anual"/>
    <x v="4"/>
    <n v="1000000"/>
    <x v="2"/>
    <n v="0"/>
    <x v="1"/>
    <n v="0"/>
    <x v="667"/>
    <m/>
    <x v="0"/>
    <x v="11"/>
    <m/>
    <s v="Receitas Da Câmara"/>
    <x v="1"/>
    <s v="RDC"/>
    <x v="0"/>
    <x v="1"/>
    <x v="1"/>
    <x v="1"/>
    <x v="0"/>
    <x v="0"/>
    <x v="0"/>
    <x v="0"/>
    <x v="0"/>
    <x v="0"/>
    <x v="0"/>
    <s v="Receitas Da Câmara"/>
    <x v="0"/>
    <x v="0"/>
    <x v="0"/>
    <x v="0"/>
    <x v="3"/>
    <x v="0"/>
    <x v="1"/>
    <x v="2"/>
    <x v="1"/>
    <x v="2"/>
    <x v="11"/>
    <x v="0"/>
    <m/>
  </r>
  <r>
    <x v="0"/>
    <n v="2000000"/>
    <n v="0"/>
    <n v="0"/>
    <n v="0"/>
    <x v="6025"/>
    <x v="0"/>
    <x v="1"/>
    <x v="0"/>
    <s v="03.03.10"/>
    <x v="8"/>
    <x v="0"/>
    <x v="4"/>
    <s v="Receitas Da Câmara"/>
    <s v="03.03.10"/>
    <s v="Receitas Da Câmara"/>
    <s v="03.03.10"/>
    <x v="9"/>
    <x v="0"/>
    <x v="3"/>
    <x v="3"/>
    <x v="0"/>
    <x v="0"/>
    <x v="2"/>
    <x v="0"/>
    <x v="13"/>
    <s v="1 - Dotação Anual"/>
    <x v="4"/>
    <n v="2000000"/>
    <x v="2"/>
    <n v="0"/>
    <x v="1"/>
    <n v="0"/>
    <x v="667"/>
    <m/>
    <x v="0"/>
    <x v="11"/>
    <m/>
    <s v="Receitas Da Câmara"/>
    <x v="1"/>
    <s v="RDC"/>
    <x v="0"/>
    <x v="1"/>
    <x v="1"/>
    <x v="1"/>
    <x v="0"/>
    <x v="0"/>
    <x v="0"/>
    <x v="0"/>
    <x v="0"/>
    <x v="0"/>
    <x v="0"/>
    <s v="Receitas Da Câmara"/>
    <x v="0"/>
    <x v="0"/>
    <x v="0"/>
    <x v="0"/>
    <x v="3"/>
    <x v="0"/>
    <x v="1"/>
    <x v="2"/>
    <x v="1"/>
    <x v="2"/>
    <x v="11"/>
    <x v="0"/>
    <m/>
  </r>
  <r>
    <x v="0"/>
    <n v="5000000"/>
    <n v="0"/>
    <n v="0"/>
    <n v="0"/>
    <x v="6025"/>
    <x v="0"/>
    <x v="1"/>
    <x v="0"/>
    <s v="03.03.10"/>
    <x v="8"/>
    <x v="0"/>
    <x v="4"/>
    <s v="Receitas Da Câmara"/>
    <s v="03.03.10"/>
    <s v="Receitas Da Câmara"/>
    <s v="03.03.10"/>
    <x v="51"/>
    <x v="0"/>
    <x v="3"/>
    <x v="3"/>
    <x v="0"/>
    <x v="0"/>
    <x v="2"/>
    <x v="0"/>
    <x v="13"/>
    <s v="1 - Dotação Anual"/>
    <x v="4"/>
    <n v="5000000"/>
    <x v="2"/>
    <n v="0"/>
    <x v="1"/>
    <n v="0"/>
    <x v="667"/>
    <m/>
    <x v="0"/>
    <x v="11"/>
    <m/>
    <s v="Receitas Da Câmara"/>
    <x v="1"/>
    <s v="RDC"/>
    <x v="0"/>
    <x v="1"/>
    <x v="1"/>
    <x v="1"/>
    <x v="0"/>
    <x v="0"/>
    <x v="0"/>
    <x v="0"/>
    <x v="0"/>
    <x v="0"/>
    <x v="0"/>
    <s v="Receitas Da Câmara"/>
    <x v="0"/>
    <x v="0"/>
    <x v="0"/>
    <x v="0"/>
    <x v="3"/>
    <x v="0"/>
    <x v="1"/>
    <x v="2"/>
    <x v="1"/>
    <x v="2"/>
    <x v="11"/>
    <x v="0"/>
    <m/>
  </r>
  <r>
    <x v="0"/>
    <n v="800000"/>
    <n v="0"/>
    <n v="0"/>
    <n v="0"/>
    <x v="6025"/>
    <x v="0"/>
    <x v="1"/>
    <x v="0"/>
    <s v="03.03.10"/>
    <x v="8"/>
    <x v="0"/>
    <x v="4"/>
    <s v="Receitas Da Câmara"/>
    <s v="03.03.10"/>
    <s v="Receitas Da Câmara"/>
    <s v="03.03.10"/>
    <x v="8"/>
    <x v="0"/>
    <x v="3"/>
    <x v="3"/>
    <x v="0"/>
    <x v="0"/>
    <x v="2"/>
    <x v="0"/>
    <x v="13"/>
    <s v="1 - Dotação Anual"/>
    <x v="4"/>
    <n v="800000"/>
    <x v="2"/>
    <n v="0"/>
    <x v="1"/>
    <n v="0"/>
    <x v="667"/>
    <m/>
    <x v="0"/>
    <x v="11"/>
    <m/>
    <s v="Receitas Da Câmara"/>
    <x v="1"/>
    <s v="RDC"/>
    <x v="0"/>
    <x v="1"/>
    <x v="1"/>
    <x v="1"/>
    <x v="0"/>
    <x v="0"/>
    <x v="0"/>
    <x v="0"/>
    <x v="0"/>
    <x v="0"/>
    <x v="0"/>
    <s v="Receitas Da Câmara"/>
    <x v="0"/>
    <x v="0"/>
    <x v="0"/>
    <x v="0"/>
    <x v="3"/>
    <x v="0"/>
    <x v="1"/>
    <x v="2"/>
    <x v="1"/>
    <x v="2"/>
    <x v="11"/>
    <x v="0"/>
    <m/>
  </r>
  <r>
    <x v="0"/>
    <n v="1500000"/>
    <n v="0"/>
    <n v="0"/>
    <n v="0"/>
    <x v="6025"/>
    <x v="0"/>
    <x v="1"/>
    <x v="0"/>
    <s v="03.03.10"/>
    <x v="8"/>
    <x v="0"/>
    <x v="4"/>
    <s v="Receitas Da Câmara"/>
    <s v="03.03.10"/>
    <s v="Receitas Da Câmara"/>
    <s v="03.03.10"/>
    <x v="24"/>
    <x v="0"/>
    <x v="3"/>
    <x v="6"/>
    <x v="0"/>
    <x v="0"/>
    <x v="2"/>
    <x v="0"/>
    <x v="13"/>
    <s v="1 - Dotação Anual"/>
    <x v="4"/>
    <n v="1500000"/>
    <x v="2"/>
    <n v="0"/>
    <x v="1"/>
    <n v="0"/>
    <x v="667"/>
    <m/>
    <x v="0"/>
    <x v="11"/>
    <m/>
    <s v="Receitas Da Câmara"/>
    <x v="1"/>
    <s v="RDC"/>
    <x v="0"/>
    <x v="1"/>
    <x v="1"/>
    <x v="1"/>
    <x v="0"/>
    <x v="0"/>
    <x v="0"/>
    <x v="0"/>
    <x v="0"/>
    <x v="0"/>
    <x v="0"/>
    <s v="Receitas Da Câmara"/>
    <x v="0"/>
    <x v="0"/>
    <x v="0"/>
    <x v="0"/>
    <x v="3"/>
    <x v="0"/>
    <x v="1"/>
    <x v="2"/>
    <x v="1"/>
    <x v="2"/>
    <x v="11"/>
    <x v="0"/>
    <m/>
  </r>
  <r>
    <x v="1"/>
    <n v="114400000"/>
    <n v="0"/>
    <n v="0"/>
    <n v="0"/>
    <x v="6025"/>
    <x v="0"/>
    <x v="1"/>
    <x v="0"/>
    <s v="03.03.10"/>
    <x v="8"/>
    <x v="0"/>
    <x v="4"/>
    <s v="Receitas Da Câmara"/>
    <s v="03.03.10"/>
    <s v="Receitas Da Câmara"/>
    <s v="03.03.10"/>
    <x v="56"/>
    <x v="0"/>
    <x v="6"/>
    <x v="10"/>
    <x v="0"/>
    <x v="0"/>
    <x v="2"/>
    <x v="0"/>
    <x v="13"/>
    <s v="1 - Dotação Anual"/>
    <x v="4"/>
    <n v="114400000"/>
    <x v="2"/>
    <n v="0"/>
    <x v="1"/>
    <n v="0"/>
    <x v="667"/>
    <m/>
    <x v="0"/>
    <x v="11"/>
    <m/>
    <s v="Receitas Da Câmara"/>
    <x v="1"/>
    <s v="RDC"/>
    <x v="0"/>
    <x v="1"/>
    <x v="1"/>
    <x v="1"/>
    <x v="0"/>
    <x v="0"/>
    <x v="0"/>
    <x v="0"/>
    <x v="0"/>
    <x v="0"/>
    <x v="0"/>
    <s v="Receitas Da Câmara"/>
    <x v="0"/>
    <x v="0"/>
    <x v="0"/>
    <x v="0"/>
    <x v="3"/>
    <x v="0"/>
    <x v="1"/>
    <x v="2"/>
    <x v="1"/>
    <x v="2"/>
    <x v="11"/>
    <x v="0"/>
    <m/>
  </r>
  <r>
    <x v="1"/>
    <n v="41054513"/>
    <n v="0"/>
    <n v="0"/>
    <n v="0"/>
    <x v="6025"/>
    <x v="0"/>
    <x v="1"/>
    <x v="0"/>
    <s v="03.03.10"/>
    <x v="8"/>
    <x v="0"/>
    <x v="4"/>
    <s v="Receitas Da Câmara"/>
    <s v="03.03.10"/>
    <s v="Receitas Da Câmara"/>
    <s v="03.03.10"/>
    <x v="108"/>
    <x v="0"/>
    <x v="6"/>
    <x v="10"/>
    <x v="0"/>
    <x v="0"/>
    <x v="2"/>
    <x v="0"/>
    <x v="13"/>
    <s v="1 - Dotação Anual"/>
    <x v="4"/>
    <n v="41054513"/>
    <x v="2"/>
    <n v="0"/>
    <x v="1"/>
    <n v="0"/>
    <x v="667"/>
    <m/>
    <x v="0"/>
    <x v="11"/>
    <m/>
    <s v="Receitas Da Câmara"/>
    <x v="1"/>
    <s v="RDC"/>
    <x v="0"/>
    <x v="1"/>
    <x v="1"/>
    <x v="1"/>
    <x v="0"/>
    <x v="0"/>
    <x v="0"/>
    <x v="0"/>
    <x v="0"/>
    <x v="0"/>
    <x v="0"/>
    <s v="Receitas Da Câmara"/>
    <x v="0"/>
    <x v="0"/>
    <x v="0"/>
    <x v="0"/>
    <x v="3"/>
    <x v="0"/>
    <x v="1"/>
    <x v="2"/>
    <x v="1"/>
    <x v="2"/>
    <x v="11"/>
    <x v="0"/>
    <m/>
  </r>
  <r>
    <x v="0"/>
    <n v="168848874"/>
    <n v="0"/>
    <n v="0"/>
    <n v="0"/>
    <x v="6025"/>
    <x v="0"/>
    <x v="1"/>
    <x v="0"/>
    <s v="03.03.10"/>
    <x v="8"/>
    <x v="0"/>
    <x v="4"/>
    <s v="Receitas Da Câmara"/>
    <s v="03.03.10"/>
    <s v="Receitas Da Câmara"/>
    <s v="03.03.10"/>
    <x v="45"/>
    <x v="0"/>
    <x v="6"/>
    <x v="10"/>
    <x v="0"/>
    <x v="0"/>
    <x v="2"/>
    <x v="0"/>
    <x v="13"/>
    <s v="1 - Dotação Anual"/>
    <x v="4"/>
    <n v="168848874"/>
    <x v="2"/>
    <n v="0"/>
    <x v="1"/>
    <n v="0"/>
    <x v="667"/>
    <m/>
    <x v="0"/>
    <x v="11"/>
    <m/>
    <s v="Receitas Da Câmara"/>
    <x v="1"/>
    <s v="RDC"/>
    <x v="0"/>
    <x v="1"/>
    <x v="1"/>
    <x v="1"/>
    <x v="0"/>
    <x v="0"/>
    <x v="0"/>
    <x v="0"/>
    <x v="0"/>
    <x v="0"/>
    <x v="0"/>
    <s v="Receitas Da Câmara"/>
    <x v="0"/>
    <x v="0"/>
    <x v="0"/>
    <x v="0"/>
    <x v="3"/>
    <x v="0"/>
    <x v="1"/>
    <x v="2"/>
    <x v="1"/>
    <x v="2"/>
    <x v="11"/>
    <x v="0"/>
    <m/>
  </r>
  <r>
    <x v="1"/>
    <n v="66350000"/>
    <n v="0"/>
    <n v="0"/>
    <n v="0"/>
    <x v="6025"/>
    <x v="0"/>
    <x v="1"/>
    <x v="0"/>
    <s v="03.03.10"/>
    <x v="8"/>
    <x v="0"/>
    <x v="4"/>
    <s v="Receitas Da Câmara"/>
    <s v="03.03.10"/>
    <s v="Receitas Da Câmara"/>
    <s v="03.03.10"/>
    <x v="72"/>
    <x v="0"/>
    <x v="6"/>
    <x v="14"/>
    <x v="0"/>
    <x v="0"/>
    <x v="2"/>
    <x v="0"/>
    <x v="13"/>
    <s v="1 - Dotação Anual"/>
    <x v="4"/>
    <n v="66350000"/>
    <x v="2"/>
    <n v="0"/>
    <x v="1"/>
    <n v="0"/>
    <x v="667"/>
    <m/>
    <x v="0"/>
    <x v="11"/>
    <m/>
    <s v="Receitas Da Câmara"/>
    <x v="1"/>
    <s v="RDC"/>
    <x v="0"/>
    <x v="1"/>
    <x v="1"/>
    <x v="1"/>
    <x v="0"/>
    <x v="0"/>
    <x v="0"/>
    <x v="0"/>
    <x v="0"/>
    <x v="0"/>
    <x v="0"/>
    <s v="Receitas Da Câmara"/>
    <x v="0"/>
    <x v="0"/>
    <x v="0"/>
    <x v="0"/>
    <x v="3"/>
    <x v="0"/>
    <x v="1"/>
    <x v="2"/>
    <x v="1"/>
    <x v="2"/>
    <x v="11"/>
    <x v="0"/>
    <m/>
  </r>
  <r>
    <x v="0"/>
    <n v="500000"/>
    <n v="0"/>
    <n v="0"/>
    <n v="0"/>
    <x v="6025"/>
    <x v="0"/>
    <x v="1"/>
    <x v="0"/>
    <s v="03.03.10"/>
    <x v="8"/>
    <x v="0"/>
    <x v="4"/>
    <s v="Receitas Da Câmara"/>
    <s v="03.03.10"/>
    <s v="Receitas Da Câmara"/>
    <s v="03.03.10"/>
    <x v="109"/>
    <x v="0"/>
    <x v="0"/>
    <x v="21"/>
    <x v="0"/>
    <x v="0"/>
    <x v="2"/>
    <x v="0"/>
    <x v="13"/>
    <s v="1 - Dotação Anual"/>
    <x v="4"/>
    <n v="500000"/>
    <x v="2"/>
    <n v="0"/>
    <x v="1"/>
    <n v="0"/>
    <x v="667"/>
    <m/>
    <x v="0"/>
    <x v="11"/>
    <m/>
    <s v="Receitas Da Câmara"/>
    <x v="1"/>
    <s v="RDC"/>
    <x v="0"/>
    <x v="1"/>
    <x v="1"/>
    <x v="1"/>
    <x v="0"/>
    <x v="0"/>
    <x v="0"/>
    <x v="0"/>
    <x v="0"/>
    <x v="0"/>
    <x v="0"/>
    <s v="Receitas Da Câmara"/>
    <x v="0"/>
    <x v="0"/>
    <x v="0"/>
    <x v="0"/>
    <x v="3"/>
    <x v="0"/>
    <x v="1"/>
    <x v="2"/>
    <x v="1"/>
    <x v="2"/>
    <x v="11"/>
    <x v="0"/>
    <m/>
  </r>
  <r>
    <x v="1"/>
    <n v="4000000"/>
    <n v="0"/>
    <n v="0"/>
    <n v="0"/>
    <x v="6025"/>
    <x v="0"/>
    <x v="1"/>
    <x v="0"/>
    <s v="03.03.10"/>
    <x v="8"/>
    <x v="0"/>
    <x v="4"/>
    <s v="Receitas Da Câmara"/>
    <s v="03.03.10"/>
    <s v="Receitas Da Câmara"/>
    <s v="03.03.10"/>
    <x v="110"/>
    <x v="0"/>
    <x v="0"/>
    <x v="0"/>
    <x v="0"/>
    <x v="0"/>
    <x v="2"/>
    <x v="0"/>
    <x v="13"/>
    <s v="1 - Dotação Anual"/>
    <x v="4"/>
    <n v="4000000"/>
    <x v="2"/>
    <n v="0"/>
    <x v="1"/>
    <n v="0"/>
    <x v="667"/>
    <m/>
    <x v="0"/>
    <x v="11"/>
    <m/>
    <s v="Receitas Da Câmara"/>
    <x v="1"/>
    <s v="RDC"/>
    <x v="0"/>
    <x v="1"/>
    <x v="1"/>
    <x v="1"/>
    <x v="0"/>
    <x v="0"/>
    <x v="0"/>
    <x v="0"/>
    <x v="0"/>
    <x v="0"/>
    <x v="0"/>
    <s v="Receitas Da Câmara"/>
    <x v="0"/>
    <x v="0"/>
    <x v="0"/>
    <x v="0"/>
    <x v="3"/>
    <x v="0"/>
    <x v="1"/>
    <x v="2"/>
    <x v="1"/>
    <x v="2"/>
    <x v="11"/>
    <x v="0"/>
    <m/>
  </r>
  <r>
    <x v="0"/>
    <n v="500000"/>
    <n v="0"/>
    <n v="0"/>
    <n v="0"/>
    <x v="6025"/>
    <x v="0"/>
    <x v="1"/>
    <x v="0"/>
    <s v="03.03.10"/>
    <x v="8"/>
    <x v="0"/>
    <x v="4"/>
    <s v="Receitas Da Câmara"/>
    <s v="03.03.10"/>
    <s v="Receitas Da Câmara"/>
    <s v="03.03.10"/>
    <x v="111"/>
    <x v="0"/>
    <x v="3"/>
    <x v="3"/>
    <x v="0"/>
    <x v="0"/>
    <x v="2"/>
    <x v="0"/>
    <x v="13"/>
    <s v="1 - Dotação Anual"/>
    <x v="4"/>
    <n v="500000"/>
    <x v="2"/>
    <n v="0"/>
    <x v="1"/>
    <n v="0"/>
    <x v="667"/>
    <m/>
    <x v="0"/>
    <x v="11"/>
    <m/>
    <s v="Receitas Da Câmara"/>
    <x v="1"/>
    <s v="RDC"/>
    <x v="0"/>
    <x v="1"/>
    <x v="1"/>
    <x v="1"/>
    <x v="0"/>
    <x v="0"/>
    <x v="0"/>
    <x v="0"/>
    <x v="0"/>
    <x v="0"/>
    <x v="0"/>
    <s v="Receitas Da Câmara"/>
    <x v="0"/>
    <x v="0"/>
    <x v="0"/>
    <x v="0"/>
    <x v="3"/>
    <x v="0"/>
    <x v="1"/>
    <x v="2"/>
    <x v="1"/>
    <x v="2"/>
    <x v="11"/>
    <x v="0"/>
    <m/>
  </r>
  <r>
    <x v="0"/>
    <n v="2000000"/>
    <n v="0"/>
    <n v="0"/>
    <n v="0"/>
    <x v="6025"/>
    <x v="0"/>
    <x v="1"/>
    <x v="0"/>
    <s v="03.03.10"/>
    <x v="8"/>
    <x v="0"/>
    <x v="4"/>
    <s v="Receitas Da Câmara"/>
    <s v="03.03.10"/>
    <s v="Receitas Da Câmara"/>
    <s v="03.03.10"/>
    <x v="19"/>
    <x v="0"/>
    <x v="3"/>
    <x v="6"/>
    <x v="0"/>
    <x v="0"/>
    <x v="2"/>
    <x v="0"/>
    <x v="13"/>
    <s v="1 - Dotação Anual"/>
    <x v="4"/>
    <n v="2000000"/>
    <x v="2"/>
    <n v="0"/>
    <x v="1"/>
    <n v="0"/>
    <x v="667"/>
    <m/>
    <x v="0"/>
    <x v="11"/>
    <m/>
    <s v="Receitas Da Câmara"/>
    <x v="1"/>
    <s v="RDC"/>
    <x v="0"/>
    <x v="1"/>
    <x v="1"/>
    <x v="1"/>
    <x v="0"/>
    <x v="0"/>
    <x v="0"/>
    <x v="0"/>
    <x v="0"/>
    <x v="0"/>
    <x v="0"/>
    <s v="Receitas Da Câmara"/>
    <x v="0"/>
    <x v="0"/>
    <x v="0"/>
    <x v="0"/>
    <x v="3"/>
    <x v="0"/>
    <x v="1"/>
    <x v="2"/>
    <x v="1"/>
    <x v="2"/>
    <x v="11"/>
    <x v="0"/>
    <m/>
  </r>
  <r>
    <x v="1"/>
    <n v="11508375"/>
    <n v="0"/>
    <n v="0"/>
    <n v="0"/>
    <x v="6025"/>
    <x v="0"/>
    <x v="1"/>
    <x v="0"/>
    <s v="03.03.10"/>
    <x v="8"/>
    <x v="0"/>
    <x v="4"/>
    <s v="Receitas Da Câmara"/>
    <s v="03.03.10"/>
    <s v="Receitas Da Câmara"/>
    <s v="03.03.10"/>
    <x v="47"/>
    <x v="0"/>
    <x v="0"/>
    <x v="0"/>
    <x v="0"/>
    <x v="0"/>
    <x v="2"/>
    <x v="0"/>
    <x v="13"/>
    <s v="1 - Dotação Anual"/>
    <x v="4"/>
    <n v="11508375"/>
    <x v="2"/>
    <n v="0"/>
    <x v="1"/>
    <n v="0"/>
    <x v="667"/>
    <m/>
    <x v="0"/>
    <x v="11"/>
    <m/>
    <s v="Receitas Da Câmara"/>
    <x v="1"/>
    <s v="RDC"/>
    <x v="0"/>
    <x v="1"/>
    <x v="1"/>
    <x v="1"/>
    <x v="0"/>
    <x v="0"/>
    <x v="0"/>
    <x v="0"/>
    <x v="0"/>
    <x v="0"/>
    <x v="0"/>
    <s v="Receitas Da Câmara"/>
    <x v="0"/>
    <x v="0"/>
    <x v="0"/>
    <x v="0"/>
    <x v="3"/>
    <x v="0"/>
    <x v="1"/>
    <x v="2"/>
    <x v="1"/>
    <x v="2"/>
    <x v="11"/>
    <x v="0"/>
    <m/>
  </r>
  <r>
    <x v="0"/>
    <n v="150000"/>
    <n v="0"/>
    <n v="0"/>
    <n v="0"/>
    <x v="6025"/>
    <x v="0"/>
    <x v="1"/>
    <x v="0"/>
    <s v="03.03.10"/>
    <x v="8"/>
    <x v="0"/>
    <x v="4"/>
    <s v="Receitas Da Câmara"/>
    <s v="03.03.10"/>
    <s v="Receitas Da Câmara"/>
    <s v="03.03.10"/>
    <x v="112"/>
    <x v="0"/>
    <x v="3"/>
    <x v="3"/>
    <x v="0"/>
    <x v="0"/>
    <x v="2"/>
    <x v="0"/>
    <x v="13"/>
    <s v="1 - Dotação Anual"/>
    <x v="4"/>
    <n v="150000"/>
    <x v="2"/>
    <n v="0"/>
    <x v="1"/>
    <n v="0"/>
    <x v="667"/>
    <m/>
    <x v="0"/>
    <x v="11"/>
    <m/>
    <s v="Receitas Da Câmara"/>
    <x v="1"/>
    <s v="RDC"/>
    <x v="0"/>
    <x v="1"/>
    <x v="1"/>
    <x v="1"/>
    <x v="0"/>
    <x v="0"/>
    <x v="0"/>
    <x v="0"/>
    <x v="0"/>
    <x v="0"/>
    <x v="0"/>
    <s v="Receitas Da Câmara"/>
    <x v="0"/>
    <x v="0"/>
    <x v="0"/>
    <x v="0"/>
    <x v="3"/>
    <x v="0"/>
    <x v="1"/>
    <x v="2"/>
    <x v="1"/>
    <x v="2"/>
    <x v="11"/>
    <x v="0"/>
    <m/>
  </r>
  <r>
    <x v="1"/>
    <n v="1500000"/>
    <n v="0"/>
    <n v="0"/>
    <n v="0"/>
    <x v="6025"/>
    <x v="0"/>
    <x v="1"/>
    <x v="0"/>
    <s v="03.03.10"/>
    <x v="8"/>
    <x v="0"/>
    <x v="4"/>
    <s v="Receitas Da Câmara"/>
    <s v="03.03.10"/>
    <s v="Receitas Da Câmara"/>
    <s v="03.03.10"/>
    <x v="113"/>
    <x v="0"/>
    <x v="0"/>
    <x v="0"/>
    <x v="0"/>
    <x v="0"/>
    <x v="2"/>
    <x v="0"/>
    <x v="13"/>
    <s v="1 - Dotação Anual"/>
    <x v="4"/>
    <n v="1500000"/>
    <x v="2"/>
    <n v="0"/>
    <x v="1"/>
    <n v="0"/>
    <x v="667"/>
    <m/>
    <x v="0"/>
    <x v="11"/>
    <m/>
    <s v="Receitas Da Câmara"/>
    <x v="1"/>
    <s v="RDC"/>
    <x v="0"/>
    <x v="1"/>
    <x v="1"/>
    <x v="1"/>
    <x v="0"/>
    <x v="0"/>
    <x v="0"/>
    <x v="0"/>
    <x v="0"/>
    <x v="0"/>
    <x v="0"/>
    <s v="Receitas Da Câmara"/>
    <x v="0"/>
    <x v="0"/>
    <x v="0"/>
    <x v="0"/>
    <x v="3"/>
    <x v="0"/>
    <x v="1"/>
    <x v="2"/>
    <x v="1"/>
    <x v="2"/>
    <x v="11"/>
    <x v="0"/>
    <m/>
  </r>
  <r>
    <x v="1"/>
    <n v="54000000"/>
    <n v="0"/>
    <n v="0"/>
    <n v="0"/>
    <x v="6025"/>
    <x v="0"/>
    <x v="1"/>
    <x v="0"/>
    <s v="03.03.10"/>
    <x v="8"/>
    <x v="0"/>
    <x v="4"/>
    <s v="Receitas Da Câmara"/>
    <s v="03.03.10"/>
    <s v="Receitas Da Câmara"/>
    <s v="03.03.10"/>
    <x v="15"/>
    <x v="0"/>
    <x v="0"/>
    <x v="0"/>
    <x v="0"/>
    <x v="0"/>
    <x v="2"/>
    <x v="0"/>
    <x v="13"/>
    <s v="1 - Dotação Anual"/>
    <x v="4"/>
    <n v="54000000"/>
    <x v="2"/>
    <n v="0"/>
    <x v="1"/>
    <n v="0"/>
    <x v="667"/>
    <m/>
    <x v="0"/>
    <x v="11"/>
    <m/>
    <s v="Receitas Da Câmara"/>
    <x v="1"/>
    <s v="RDC"/>
    <x v="0"/>
    <x v="1"/>
    <x v="1"/>
    <x v="1"/>
    <x v="0"/>
    <x v="0"/>
    <x v="0"/>
    <x v="0"/>
    <x v="0"/>
    <x v="0"/>
    <x v="0"/>
    <s v="Receitas Da Câmara"/>
    <x v="0"/>
    <x v="0"/>
    <x v="0"/>
    <x v="0"/>
    <x v="3"/>
    <x v="0"/>
    <x v="1"/>
    <x v="2"/>
    <x v="1"/>
    <x v="2"/>
    <x v="11"/>
    <x v="0"/>
    <m/>
  </r>
  <r>
    <x v="1"/>
    <n v="5000000"/>
    <n v="0"/>
    <n v="0"/>
    <n v="0"/>
    <x v="6025"/>
    <x v="0"/>
    <x v="1"/>
    <x v="0"/>
    <s v="03.03.10"/>
    <x v="8"/>
    <x v="0"/>
    <x v="4"/>
    <s v="Receitas Da Câmara"/>
    <s v="03.03.10"/>
    <s v="Receitas Da Câmara"/>
    <s v="03.03.10"/>
    <x v="114"/>
    <x v="0"/>
    <x v="0"/>
    <x v="0"/>
    <x v="0"/>
    <x v="0"/>
    <x v="2"/>
    <x v="0"/>
    <x v="13"/>
    <s v="1 - Dotação Anual"/>
    <x v="4"/>
    <n v="5000000"/>
    <x v="2"/>
    <n v="0"/>
    <x v="1"/>
    <n v="0"/>
    <x v="667"/>
    <m/>
    <x v="0"/>
    <x v="11"/>
    <m/>
    <s v="Receitas Da Câmara"/>
    <x v="1"/>
    <s v="RDC"/>
    <x v="0"/>
    <x v="1"/>
    <x v="1"/>
    <x v="1"/>
    <x v="0"/>
    <x v="0"/>
    <x v="0"/>
    <x v="0"/>
    <x v="0"/>
    <x v="0"/>
    <x v="0"/>
    <s v="Receitas Da Câmara"/>
    <x v="0"/>
    <x v="0"/>
    <x v="0"/>
    <x v="0"/>
    <x v="3"/>
    <x v="0"/>
    <x v="1"/>
    <x v="2"/>
    <x v="1"/>
    <x v="2"/>
    <x v="11"/>
    <x v="0"/>
    <m/>
  </r>
  <r>
    <x v="2"/>
    <n v="9999999"/>
    <n v="0"/>
    <n v="0"/>
    <n v="0"/>
    <x v="6025"/>
    <x v="0"/>
    <x v="0"/>
    <x v="0"/>
    <s v="80.02.10.09"/>
    <x v="65"/>
    <x v="2"/>
    <x v="2"/>
    <s v="Outros"/>
    <s v="80.02.10"/>
    <s v="Retenções Reposição"/>
    <s v="80.02.10.09"/>
    <x v="27"/>
    <x v="0"/>
    <x v="5"/>
    <x v="8"/>
    <x v="1"/>
    <x v="2"/>
    <x v="0"/>
    <x v="0"/>
    <x v="13"/>
    <s v="1 - Dotação Anual"/>
    <x v="4"/>
    <n v="9999999"/>
    <x v="2"/>
    <n v="0"/>
    <x v="1"/>
    <n v="0"/>
    <x v="667"/>
    <m/>
    <x v="0"/>
    <x v="11"/>
    <m/>
    <s v="Retenções Reposição"/>
    <x v="1"/>
    <s v="RR"/>
    <x v="0"/>
    <x v="1"/>
    <x v="1"/>
    <x v="1"/>
    <x v="0"/>
    <x v="0"/>
    <x v="0"/>
    <x v="0"/>
    <x v="0"/>
    <x v="0"/>
    <x v="0"/>
    <s v="Retenções Reposição"/>
    <x v="0"/>
    <x v="0"/>
    <x v="0"/>
    <x v="0"/>
    <x v="3"/>
    <x v="0"/>
    <x v="1"/>
    <x v="2"/>
    <x v="1"/>
    <x v="2"/>
    <x v="11"/>
    <x v="0"/>
    <m/>
  </r>
  <r>
    <x v="0"/>
    <n v="9999999"/>
    <n v="0"/>
    <n v="0"/>
    <n v="0"/>
    <x v="6025"/>
    <x v="0"/>
    <x v="1"/>
    <x v="0"/>
    <s v="80.02.10.09"/>
    <x v="65"/>
    <x v="2"/>
    <x v="2"/>
    <s v="Outros"/>
    <s v="80.02.10"/>
    <s v="Retenções Reposição"/>
    <s v="80.02.10.09"/>
    <x v="34"/>
    <x v="0"/>
    <x v="1"/>
    <x v="9"/>
    <x v="1"/>
    <x v="2"/>
    <x v="2"/>
    <x v="0"/>
    <x v="13"/>
    <s v="1 - Dotação Anual"/>
    <x v="4"/>
    <n v="9999999"/>
    <x v="2"/>
    <n v="0"/>
    <x v="1"/>
    <n v="0"/>
    <x v="667"/>
    <m/>
    <x v="0"/>
    <x v="11"/>
    <m/>
    <s v="Retenções Reposição"/>
    <x v="1"/>
    <s v="RR"/>
    <x v="0"/>
    <x v="1"/>
    <x v="1"/>
    <x v="1"/>
    <x v="0"/>
    <x v="0"/>
    <x v="0"/>
    <x v="0"/>
    <x v="0"/>
    <x v="0"/>
    <x v="0"/>
    <s v="Retenções Reposição"/>
    <x v="0"/>
    <x v="0"/>
    <x v="0"/>
    <x v="0"/>
    <x v="3"/>
    <x v="0"/>
    <x v="1"/>
    <x v="2"/>
    <x v="1"/>
    <x v="2"/>
    <x v="11"/>
    <x v="0"/>
    <m/>
  </r>
  <r>
    <x v="2"/>
    <n v="9999999"/>
    <n v="0"/>
    <n v="0"/>
    <n v="0"/>
    <x v="6025"/>
    <x v="0"/>
    <x v="0"/>
    <x v="0"/>
    <s v="80.02.01"/>
    <x v="2"/>
    <x v="2"/>
    <x v="2"/>
    <s v="Retenções Iur"/>
    <s v="80.02.01"/>
    <s v="Retenções Iur"/>
    <s v="80.02.01"/>
    <x v="73"/>
    <x v="0"/>
    <x v="5"/>
    <x v="15"/>
    <x v="1"/>
    <x v="2"/>
    <x v="0"/>
    <x v="0"/>
    <x v="13"/>
    <s v="1 - Dotação Anual"/>
    <x v="4"/>
    <n v="9999999"/>
    <x v="2"/>
    <n v="0"/>
    <x v="1"/>
    <n v="0"/>
    <x v="667"/>
    <m/>
    <x v="0"/>
    <x v="11"/>
    <m/>
    <s v="Retenções Iur"/>
    <x v="1"/>
    <s v="RIUR"/>
    <x v="0"/>
    <x v="1"/>
    <x v="1"/>
    <x v="1"/>
    <x v="0"/>
    <x v="0"/>
    <x v="0"/>
    <x v="0"/>
    <x v="0"/>
    <x v="0"/>
    <x v="0"/>
    <s v="Retenções Iur"/>
    <x v="0"/>
    <x v="0"/>
    <x v="0"/>
    <x v="0"/>
    <x v="3"/>
    <x v="0"/>
    <x v="1"/>
    <x v="2"/>
    <x v="1"/>
    <x v="2"/>
    <x v="11"/>
    <x v="0"/>
    <m/>
  </r>
  <r>
    <x v="0"/>
    <n v="9999999"/>
    <n v="0"/>
    <n v="0"/>
    <n v="0"/>
    <x v="6025"/>
    <x v="0"/>
    <x v="1"/>
    <x v="0"/>
    <s v="80.02.01"/>
    <x v="2"/>
    <x v="2"/>
    <x v="2"/>
    <s v="Retenções Iur"/>
    <s v="80.02.01"/>
    <s v="Retenções Iur"/>
    <s v="80.02.01"/>
    <x v="2"/>
    <x v="0"/>
    <x v="1"/>
    <x v="0"/>
    <x v="1"/>
    <x v="2"/>
    <x v="2"/>
    <x v="0"/>
    <x v="13"/>
    <s v="1 - Dotação Anual"/>
    <x v="4"/>
    <n v="9999999"/>
    <x v="2"/>
    <n v="0"/>
    <x v="1"/>
    <n v="0"/>
    <x v="667"/>
    <m/>
    <x v="0"/>
    <x v="11"/>
    <m/>
    <s v="Retenções Iur"/>
    <x v="1"/>
    <s v="RIUR"/>
    <x v="0"/>
    <x v="1"/>
    <x v="1"/>
    <x v="1"/>
    <x v="0"/>
    <x v="0"/>
    <x v="0"/>
    <x v="0"/>
    <x v="0"/>
    <x v="0"/>
    <x v="0"/>
    <s v="Retenções Iur"/>
    <x v="0"/>
    <x v="0"/>
    <x v="0"/>
    <x v="0"/>
    <x v="3"/>
    <x v="0"/>
    <x v="1"/>
    <x v="2"/>
    <x v="1"/>
    <x v="2"/>
    <x v="11"/>
    <x v="0"/>
    <m/>
  </r>
  <r>
    <x v="0"/>
    <n v="9999999"/>
    <n v="0"/>
    <n v="0"/>
    <n v="0"/>
    <x v="6025"/>
    <x v="0"/>
    <x v="1"/>
    <x v="0"/>
    <s v="80.02.06"/>
    <x v="66"/>
    <x v="2"/>
    <x v="2"/>
    <s v="Retençao Comp. Aposentaçao_Estado"/>
    <s v="80.02.06"/>
    <s v="Retençao Comp. Aposentaçao_Estado"/>
    <s v="80.02.06"/>
    <x v="115"/>
    <x v="0"/>
    <x v="1"/>
    <x v="22"/>
    <x v="1"/>
    <x v="2"/>
    <x v="2"/>
    <x v="0"/>
    <x v="13"/>
    <s v="1 - Dotação Anual"/>
    <x v="4"/>
    <n v="9999999"/>
    <x v="2"/>
    <n v="0"/>
    <x v="1"/>
    <n v="0"/>
    <x v="667"/>
    <m/>
    <x v="0"/>
    <x v="11"/>
    <m/>
    <s v="Retençao Comp. Aposentaçao_Estado"/>
    <x v="1"/>
    <s v="RCAE"/>
    <x v="0"/>
    <x v="1"/>
    <x v="1"/>
    <x v="1"/>
    <x v="0"/>
    <x v="0"/>
    <x v="0"/>
    <x v="0"/>
    <x v="0"/>
    <x v="0"/>
    <x v="0"/>
    <s v="Retençao Comp. Aposentaçao_Estado"/>
    <x v="0"/>
    <x v="0"/>
    <x v="0"/>
    <x v="0"/>
    <x v="3"/>
    <x v="0"/>
    <x v="1"/>
    <x v="2"/>
    <x v="1"/>
    <x v="2"/>
    <x v="11"/>
    <x v="0"/>
    <m/>
  </r>
  <r>
    <x v="2"/>
    <n v="9999999"/>
    <n v="0"/>
    <n v="0"/>
    <n v="0"/>
    <x v="6025"/>
    <x v="0"/>
    <x v="0"/>
    <x v="0"/>
    <s v="80.02.06"/>
    <x v="66"/>
    <x v="2"/>
    <x v="2"/>
    <s v="Retençao Comp. Aposentaçao_Estado"/>
    <s v="80.02.06"/>
    <s v="Retençao Comp. Aposentaçao_Estado"/>
    <s v="80.02.06"/>
    <x v="27"/>
    <x v="0"/>
    <x v="5"/>
    <x v="8"/>
    <x v="1"/>
    <x v="2"/>
    <x v="0"/>
    <x v="0"/>
    <x v="13"/>
    <s v="1 - Dotação Anual"/>
    <x v="4"/>
    <n v="9999999"/>
    <x v="2"/>
    <n v="0"/>
    <x v="1"/>
    <n v="0"/>
    <x v="667"/>
    <m/>
    <x v="0"/>
    <x v="11"/>
    <m/>
    <s v="Retençao Comp. Aposentaçao_Estado"/>
    <x v="1"/>
    <s v="RCAE"/>
    <x v="0"/>
    <x v="1"/>
    <x v="1"/>
    <x v="1"/>
    <x v="0"/>
    <x v="0"/>
    <x v="0"/>
    <x v="0"/>
    <x v="0"/>
    <x v="0"/>
    <x v="0"/>
    <s v="Retençao Comp. Aposentaçao_Estado"/>
    <x v="0"/>
    <x v="0"/>
    <x v="0"/>
    <x v="0"/>
    <x v="3"/>
    <x v="0"/>
    <x v="1"/>
    <x v="2"/>
    <x v="1"/>
    <x v="2"/>
    <x v="11"/>
    <x v="0"/>
    <m/>
  </r>
  <r>
    <x v="2"/>
    <n v="9999999"/>
    <n v="0"/>
    <n v="0"/>
    <n v="0"/>
    <x v="6025"/>
    <x v="0"/>
    <x v="0"/>
    <x v="0"/>
    <s v="80.02.08"/>
    <x v="67"/>
    <x v="2"/>
    <x v="2"/>
    <s v="Retençoes Compe. Aposentaçao"/>
    <s v="80.02.08"/>
    <s v="Retençoes Compe. Aposentaçao"/>
    <s v="80.02.08"/>
    <x v="27"/>
    <x v="0"/>
    <x v="5"/>
    <x v="8"/>
    <x v="1"/>
    <x v="2"/>
    <x v="0"/>
    <x v="0"/>
    <x v="13"/>
    <s v="1 - Dotação Anual"/>
    <x v="4"/>
    <n v="9999999"/>
    <x v="2"/>
    <n v="0"/>
    <x v="1"/>
    <n v="0"/>
    <x v="667"/>
    <m/>
    <x v="0"/>
    <x v="11"/>
    <m/>
    <s v="Retençoes Compe. Aposentaçao"/>
    <x v="1"/>
    <s v="RCA"/>
    <x v="0"/>
    <x v="1"/>
    <x v="1"/>
    <x v="1"/>
    <x v="0"/>
    <x v="0"/>
    <x v="0"/>
    <x v="0"/>
    <x v="0"/>
    <x v="0"/>
    <x v="0"/>
    <s v="Retençoes Compe. Aposentaçao"/>
    <x v="0"/>
    <x v="0"/>
    <x v="0"/>
    <x v="0"/>
    <x v="3"/>
    <x v="0"/>
    <x v="1"/>
    <x v="2"/>
    <x v="1"/>
    <x v="2"/>
    <x v="11"/>
    <x v="0"/>
    <m/>
  </r>
  <r>
    <x v="0"/>
    <n v="9999999"/>
    <n v="0"/>
    <n v="0"/>
    <n v="0"/>
    <x v="6025"/>
    <x v="0"/>
    <x v="1"/>
    <x v="0"/>
    <s v="80.02.08"/>
    <x v="67"/>
    <x v="2"/>
    <x v="2"/>
    <s v="Retençoes Compe. Aposentaçao"/>
    <s v="80.02.08"/>
    <s v="Retençoes Compe. Aposentaçao"/>
    <s v="80.02.08"/>
    <x v="34"/>
    <x v="0"/>
    <x v="1"/>
    <x v="9"/>
    <x v="1"/>
    <x v="2"/>
    <x v="2"/>
    <x v="0"/>
    <x v="13"/>
    <s v="1 - Dotação Anual"/>
    <x v="4"/>
    <n v="9999999"/>
    <x v="2"/>
    <n v="0"/>
    <x v="1"/>
    <n v="0"/>
    <x v="667"/>
    <m/>
    <x v="0"/>
    <x v="11"/>
    <m/>
    <s v="Retençoes Compe. Aposentaçao"/>
    <x v="1"/>
    <s v="RCA"/>
    <x v="0"/>
    <x v="1"/>
    <x v="1"/>
    <x v="1"/>
    <x v="0"/>
    <x v="0"/>
    <x v="0"/>
    <x v="0"/>
    <x v="0"/>
    <x v="0"/>
    <x v="0"/>
    <s v="Retençoes Compe. Aposentaçao"/>
    <x v="0"/>
    <x v="0"/>
    <x v="0"/>
    <x v="0"/>
    <x v="3"/>
    <x v="0"/>
    <x v="1"/>
    <x v="2"/>
    <x v="1"/>
    <x v="2"/>
    <x v="11"/>
    <x v="0"/>
    <m/>
  </r>
  <r>
    <x v="2"/>
    <n v="9999999"/>
    <n v="0"/>
    <n v="0"/>
    <n v="0"/>
    <x v="6025"/>
    <x v="0"/>
    <x v="0"/>
    <x v="0"/>
    <s v="80.02.10.01"/>
    <x v="16"/>
    <x v="2"/>
    <x v="2"/>
    <s v="Outros"/>
    <s v="80.02.10"/>
    <s v="Retençoes Previdencia Social"/>
    <s v="80.02.10.01"/>
    <x v="66"/>
    <x v="0"/>
    <x v="5"/>
    <x v="13"/>
    <x v="1"/>
    <x v="2"/>
    <x v="0"/>
    <x v="0"/>
    <x v="13"/>
    <s v="1 - Dotação Anual"/>
    <x v="4"/>
    <n v="9999999"/>
    <x v="2"/>
    <n v="0"/>
    <x v="1"/>
    <n v="0"/>
    <x v="667"/>
    <m/>
    <x v="0"/>
    <x v="11"/>
    <m/>
    <s v="Retençoes Previdencia Social"/>
    <x v="1"/>
    <s v="RPS"/>
    <x v="0"/>
    <x v="1"/>
    <x v="1"/>
    <x v="1"/>
    <x v="0"/>
    <x v="0"/>
    <x v="0"/>
    <x v="0"/>
    <x v="0"/>
    <x v="0"/>
    <x v="0"/>
    <s v="Retençoes Previdencia Social"/>
    <x v="0"/>
    <x v="0"/>
    <x v="0"/>
    <x v="0"/>
    <x v="3"/>
    <x v="0"/>
    <x v="1"/>
    <x v="2"/>
    <x v="1"/>
    <x v="2"/>
    <x v="11"/>
    <x v="0"/>
    <m/>
  </r>
  <r>
    <x v="0"/>
    <n v="9999999"/>
    <n v="0"/>
    <n v="0"/>
    <n v="0"/>
    <x v="6025"/>
    <x v="0"/>
    <x v="1"/>
    <x v="0"/>
    <s v="80.02.10.01"/>
    <x v="16"/>
    <x v="2"/>
    <x v="2"/>
    <s v="Outros"/>
    <s v="80.02.10"/>
    <s v="Retençoes Previdencia Social"/>
    <s v="80.02.10.01"/>
    <x v="37"/>
    <x v="0"/>
    <x v="1"/>
    <x v="0"/>
    <x v="1"/>
    <x v="2"/>
    <x v="2"/>
    <x v="0"/>
    <x v="13"/>
    <s v="1 - Dotação Anual"/>
    <x v="4"/>
    <n v="9999999"/>
    <x v="2"/>
    <n v="0"/>
    <x v="1"/>
    <n v="0"/>
    <x v="667"/>
    <m/>
    <x v="0"/>
    <x v="11"/>
    <m/>
    <s v="Retençoes Previdencia Social"/>
    <x v="1"/>
    <s v="RPS"/>
    <x v="0"/>
    <x v="1"/>
    <x v="1"/>
    <x v="1"/>
    <x v="0"/>
    <x v="0"/>
    <x v="0"/>
    <x v="0"/>
    <x v="0"/>
    <x v="0"/>
    <x v="0"/>
    <s v="Retençoes Previdencia Social"/>
    <x v="0"/>
    <x v="0"/>
    <x v="0"/>
    <x v="0"/>
    <x v="3"/>
    <x v="0"/>
    <x v="1"/>
    <x v="2"/>
    <x v="1"/>
    <x v="2"/>
    <x v="11"/>
    <x v="0"/>
    <m/>
  </r>
  <r>
    <x v="2"/>
    <n v="9999999"/>
    <n v="0"/>
    <n v="0"/>
    <n v="0"/>
    <x v="6025"/>
    <x v="0"/>
    <x v="0"/>
    <x v="0"/>
    <s v="80.02.10.02"/>
    <x v="42"/>
    <x v="2"/>
    <x v="2"/>
    <s v="Outros"/>
    <s v="80.02.10"/>
    <s v="Retençoes STAPS"/>
    <s v="80.02.10.02"/>
    <x v="62"/>
    <x v="0"/>
    <x v="5"/>
    <x v="13"/>
    <x v="1"/>
    <x v="2"/>
    <x v="0"/>
    <x v="0"/>
    <x v="13"/>
    <s v="1 - Dotação Anual"/>
    <x v="4"/>
    <n v="9999999"/>
    <x v="2"/>
    <n v="0"/>
    <x v="1"/>
    <n v="0"/>
    <x v="667"/>
    <m/>
    <x v="0"/>
    <x v="11"/>
    <m/>
    <s v="Retençoes STAPS"/>
    <x v="1"/>
    <s v="RSND"/>
    <x v="0"/>
    <x v="1"/>
    <x v="1"/>
    <x v="1"/>
    <x v="0"/>
    <x v="0"/>
    <x v="0"/>
    <x v="0"/>
    <x v="0"/>
    <x v="0"/>
    <x v="0"/>
    <s v="Retençoes STAPS"/>
    <x v="0"/>
    <x v="0"/>
    <x v="0"/>
    <x v="0"/>
    <x v="3"/>
    <x v="0"/>
    <x v="1"/>
    <x v="2"/>
    <x v="1"/>
    <x v="2"/>
    <x v="11"/>
    <x v="0"/>
    <m/>
  </r>
  <r>
    <x v="0"/>
    <n v="9999999"/>
    <n v="0"/>
    <n v="0"/>
    <n v="0"/>
    <x v="6025"/>
    <x v="0"/>
    <x v="1"/>
    <x v="0"/>
    <s v="80.02.10.02"/>
    <x v="42"/>
    <x v="2"/>
    <x v="2"/>
    <s v="Outros"/>
    <s v="80.02.10"/>
    <s v="Retençoes STAPS"/>
    <s v="80.02.10.02"/>
    <x v="67"/>
    <x v="0"/>
    <x v="1"/>
    <x v="0"/>
    <x v="1"/>
    <x v="2"/>
    <x v="2"/>
    <x v="0"/>
    <x v="13"/>
    <s v="1 - Dotação Anual"/>
    <x v="4"/>
    <n v="9999999"/>
    <x v="2"/>
    <n v="0"/>
    <x v="1"/>
    <n v="0"/>
    <x v="667"/>
    <m/>
    <x v="0"/>
    <x v="11"/>
    <m/>
    <s v="Retençoes STAPS"/>
    <x v="1"/>
    <s v="RSND"/>
    <x v="0"/>
    <x v="1"/>
    <x v="1"/>
    <x v="1"/>
    <x v="0"/>
    <x v="0"/>
    <x v="0"/>
    <x v="0"/>
    <x v="0"/>
    <x v="0"/>
    <x v="0"/>
    <s v="Retençoes STAPS"/>
    <x v="0"/>
    <x v="0"/>
    <x v="0"/>
    <x v="0"/>
    <x v="3"/>
    <x v="0"/>
    <x v="1"/>
    <x v="2"/>
    <x v="1"/>
    <x v="2"/>
    <x v="11"/>
    <x v="0"/>
    <m/>
  </r>
  <r>
    <x v="2"/>
    <n v="9999999"/>
    <n v="0"/>
    <n v="0"/>
    <n v="0"/>
    <x v="6025"/>
    <x v="0"/>
    <x v="0"/>
    <x v="0"/>
    <s v="80.02.10.03"/>
    <x v="43"/>
    <x v="2"/>
    <x v="2"/>
    <s v="Outros"/>
    <s v="80.02.10"/>
    <s v="Retençoes Pensao Alimenticia"/>
    <s v="80.02.10.03"/>
    <x v="63"/>
    <x v="0"/>
    <x v="5"/>
    <x v="13"/>
    <x v="1"/>
    <x v="2"/>
    <x v="0"/>
    <x v="0"/>
    <x v="13"/>
    <s v="1 - Dotação Anual"/>
    <x v="4"/>
    <n v="9999999"/>
    <x v="2"/>
    <n v="0"/>
    <x v="1"/>
    <n v="0"/>
    <x v="667"/>
    <m/>
    <x v="0"/>
    <x v="11"/>
    <m/>
    <s v="Retençoes Pensao Alimenticia"/>
    <x v="1"/>
    <s v="RPA"/>
    <x v="0"/>
    <x v="1"/>
    <x v="1"/>
    <x v="1"/>
    <x v="0"/>
    <x v="0"/>
    <x v="0"/>
    <x v="0"/>
    <x v="0"/>
    <x v="0"/>
    <x v="0"/>
    <s v="Retençoes Pensao Alimenticia"/>
    <x v="0"/>
    <x v="0"/>
    <x v="0"/>
    <x v="0"/>
    <x v="3"/>
    <x v="0"/>
    <x v="1"/>
    <x v="2"/>
    <x v="1"/>
    <x v="2"/>
    <x v="11"/>
    <x v="0"/>
    <m/>
  </r>
  <r>
    <x v="0"/>
    <n v="9999999"/>
    <n v="0"/>
    <n v="0"/>
    <n v="0"/>
    <x v="6025"/>
    <x v="0"/>
    <x v="1"/>
    <x v="0"/>
    <s v="80.02.10.03"/>
    <x v="43"/>
    <x v="2"/>
    <x v="2"/>
    <s v="Outros"/>
    <s v="80.02.10"/>
    <s v="Retençoes Pensao Alimenticia"/>
    <s v="80.02.10.03"/>
    <x v="68"/>
    <x v="0"/>
    <x v="1"/>
    <x v="0"/>
    <x v="1"/>
    <x v="2"/>
    <x v="2"/>
    <x v="0"/>
    <x v="13"/>
    <s v="1 - Dotação Anual"/>
    <x v="4"/>
    <n v="9999999"/>
    <x v="2"/>
    <n v="0"/>
    <x v="1"/>
    <n v="0"/>
    <x v="667"/>
    <m/>
    <x v="0"/>
    <x v="11"/>
    <m/>
    <s v="Retençoes Pensao Alimenticia"/>
    <x v="1"/>
    <s v="RPA"/>
    <x v="0"/>
    <x v="1"/>
    <x v="1"/>
    <x v="1"/>
    <x v="0"/>
    <x v="0"/>
    <x v="0"/>
    <x v="0"/>
    <x v="0"/>
    <x v="0"/>
    <x v="0"/>
    <s v="Retençoes Pensao Alimenticia"/>
    <x v="0"/>
    <x v="0"/>
    <x v="0"/>
    <x v="0"/>
    <x v="3"/>
    <x v="0"/>
    <x v="1"/>
    <x v="2"/>
    <x v="1"/>
    <x v="2"/>
    <x v="11"/>
    <x v="0"/>
    <m/>
  </r>
  <r>
    <x v="2"/>
    <n v="9999999"/>
    <n v="0"/>
    <n v="0"/>
    <n v="0"/>
    <x v="6025"/>
    <x v="0"/>
    <x v="0"/>
    <x v="0"/>
    <s v="80.02.10.16"/>
    <x v="68"/>
    <x v="2"/>
    <x v="2"/>
    <s v="Outros"/>
    <s v="80.02.10"/>
    <s v="Retençoes Penas Disciplinares"/>
    <s v="80.02.10.16"/>
    <x v="27"/>
    <x v="0"/>
    <x v="5"/>
    <x v="8"/>
    <x v="1"/>
    <x v="2"/>
    <x v="0"/>
    <x v="0"/>
    <x v="13"/>
    <s v="1 - Dotação Anual"/>
    <x v="4"/>
    <n v="9999999"/>
    <x v="2"/>
    <n v="0"/>
    <x v="1"/>
    <n v="0"/>
    <x v="667"/>
    <m/>
    <x v="0"/>
    <x v="11"/>
    <m/>
    <s v="Retençoes Penas Disciplinares"/>
    <x v="1"/>
    <s v="RPD"/>
    <x v="0"/>
    <x v="1"/>
    <x v="1"/>
    <x v="1"/>
    <x v="0"/>
    <x v="0"/>
    <x v="0"/>
    <x v="0"/>
    <x v="0"/>
    <x v="0"/>
    <x v="0"/>
    <s v="Retençoes Penas Disciplinares"/>
    <x v="0"/>
    <x v="0"/>
    <x v="0"/>
    <x v="0"/>
    <x v="3"/>
    <x v="0"/>
    <x v="1"/>
    <x v="2"/>
    <x v="1"/>
    <x v="2"/>
    <x v="11"/>
    <x v="0"/>
    <m/>
  </r>
  <r>
    <x v="0"/>
    <n v="9999999"/>
    <n v="0"/>
    <n v="0"/>
    <n v="0"/>
    <x v="6025"/>
    <x v="0"/>
    <x v="1"/>
    <x v="0"/>
    <s v="80.02.10.16"/>
    <x v="68"/>
    <x v="2"/>
    <x v="2"/>
    <s v="Outros"/>
    <s v="80.02.10"/>
    <s v="Retençoes Penas Disciplinares"/>
    <s v="80.02.10.16"/>
    <x v="34"/>
    <x v="0"/>
    <x v="1"/>
    <x v="9"/>
    <x v="1"/>
    <x v="2"/>
    <x v="2"/>
    <x v="0"/>
    <x v="13"/>
    <s v="1 - Dotação Anual"/>
    <x v="4"/>
    <n v="9999999"/>
    <x v="2"/>
    <n v="0"/>
    <x v="1"/>
    <n v="0"/>
    <x v="667"/>
    <m/>
    <x v="0"/>
    <x v="11"/>
    <m/>
    <s v="Retençoes Penas Disciplinares"/>
    <x v="1"/>
    <s v="RPD"/>
    <x v="0"/>
    <x v="1"/>
    <x v="1"/>
    <x v="1"/>
    <x v="0"/>
    <x v="0"/>
    <x v="0"/>
    <x v="0"/>
    <x v="0"/>
    <x v="0"/>
    <x v="0"/>
    <s v="Retençoes Penas Disciplinares"/>
    <x v="0"/>
    <x v="0"/>
    <x v="0"/>
    <x v="0"/>
    <x v="3"/>
    <x v="0"/>
    <x v="1"/>
    <x v="2"/>
    <x v="1"/>
    <x v="2"/>
    <x v="11"/>
    <x v="0"/>
    <m/>
  </r>
  <r>
    <x v="0"/>
    <n v="400000"/>
    <n v="0"/>
    <n v="0"/>
    <n v="0"/>
    <x v="6025"/>
    <x v="0"/>
    <x v="0"/>
    <x v="0"/>
    <s v="03.16.01"/>
    <x v="38"/>
    <x v="0"/>
    <x v="0"/>
    <s v="Assembleia Municipal"/>
    <s v="03.16.01"/>
    <s v="Assembleia Municipal"/>
    <s v="03.16.01"/>
    <x v="3"/>
    <x v="0"/>
    <x v="0"/>
    <x v="1"/>
    <x v="0"/>
    <x v="0"/>
    <x v="0"/>
    <x v="0"/>
    <x v="13"/>
    <s v="1 - Dotação Anual"/>
    <x v="4"/>
    <n v="400000"/>
    <x v="2"/>
    <n v="100000"/>
    <x v="1"/>
    <n v="0"/>
    <x v="667"/>
    <m/>
    <x v="0"/>
    <x v="11"/>
    <m/>
    <s v="Assembleia Municipal"/>
    <x v="1"/>
    <s v="AM"/>
    <x v="0"/>
    <x v="1"/>
    <x v="1"/>
    <x v="1"/>
    <x v="0"/>
    <x v="0"/>
    <x v="0"/>
    <x v="0"/>
    <x v="0"/>
    <x v="0"/>
    <x v="0"/>
    <s v="Assembleia Municipal"/>
    <x v="0"/>
    <x v="0"/>
    <x v="0"/>
    <x v="0"/>
    <x v="3"/>
    <x v="0"/>
    <x v="1"/>
    <x v="2"/>
    <x v="1"/>
    <x v="2"/>
    <x v="11"/>
    <x v="0"/>
    <m/>
  </r>
  <r>
    <x v="0"/>
    <n v="100000"/>
    <n v="0"/>
    <n v="0"/>
    <n v="0"/>
    <x v="6025"/>
    <x v="0"/>
    <x v="0"/>
    <x v="0"/>
    <s v="03.16.01"/>
    <x v="38"/>
    <x v="0"/>
    <x v="0"/>
    <s v="Assembleia Municipal"/>
    <s v="03.16.01"/>
    <s v="Assembleia Municipal"/>
    <s v="03.16.01"/>
    <x v="116"/>
    <x v="0"/>
    <x v="0"/>
    <x v="1"/>
    <x v="0"/>
    <x v="0"/>
    <x v="0"/>
    <x v="0"/>
    <x v="13"/>
    <s v="1 - Dotação Anual"/>
    <x v="4"/>
    <n v="100000"/>
    <x v="2"/>
    <n v="0"/>
    <x v="1"/>
    <n v="50000"/>
    <x v="667"/>
    <m/>
    <x v="0"/>
    <x v="11"/>
    <m/>
    <s v="Assembleia Municipal"/>
    <x v="1"/>
    <s v="AM"/>
    <x v="0"/>
    <x v="1"/>
    <x v="1"/>
    <x v="1"/>
    <x v="0"/>
    <x v="0"/>
    <x v="0"/>
    <x v="0"/>
    <x v="0"/>
    <x v="0"/>
    <x v="0"/>
    <s v="Assembleia Municipal"/>
    <x v="0"/>
    <x v="0"/>
    <x v="0"/>
    <x v="0"/>
    <x v="3"/>
    <x v="0"/>
    <x v="1"/>
    <x v="2"/>
    <x v="1"/>
    <x v="2"/>
    <x v="11"/>
    <x v="0"/>
    <m/>
  </r>
  <r>
    <x v="0"/>
    <n v="600000"/>
    <n v="0"/>
    <n v="0"/>
    <n v="0"/>
    <x v="6025"/>
    <x v="0"/>
    <x v="0"/>
    <x v="0"/>
    <s v="03.16.01"/>
    <x v="38"/>
    <x v="0"/>
    <x v="0"/>
    <s v="Assembleia Municipal"/>
    <s v="03.16.01"/>
    <s v="Assembleia Municipal"/>
    <s v="03.16.01"/>
    <x v="58"/>
    <x v="0"/>
    <x v="0"/>
    <x v="1"/>
    <x v="0"/>
    <x v="0"/>
    <x v="0"/>
    <x v="0"/>
    <x v="13"/>
    <s v="1 - Dotação Anual"/>
    <x v="4"/>
    <n v="600000"/>
    <x v="2"/>
    <n v="0"/>
    <x v="1"/>
    <n v="0"/>
    <x v="667"/>
    <m/>
    <x v="0"/>
    <x v="11"/>
    <m/>
    <s v="Assembleia Municipal"/>
    <x v="1"/>
    <s v="AM"/>
    <x v="0"/>
    <x v="1"/>
    <x v="1"/>
    <x v="1"/>
    <x v="0"/>
    <x v="0"/>
    <x v="0"/>
    <x v="0"/>
    <x v="0"/>
    <x v="0"/>
    <x v="0"/>
    <s v="Assembleia Municipal"/>
    <x v="0"/>
    <x v="0"/>
    <x v="0"/>
    <x v="0"/>
    <x v="3"/>
    <x v="0"/>
    <x v="1"/>
    <x v="2"/>
    <x v="1"/>
    <x v="2"/>
    <x v="11"/>
    <x v="0"/>
    <m/>
  </r>
  <r>
    <x v="0"/>
    <n v="46800"/>
    <n v="0"/>
    <n v="0"/>
    <n v="0"/>
    <x v="6025"/>
    <x v="0"/>
    <x v="0"/>
    <x v="0"/>
    <s v="03.16.01"/>
    <x v="38"/>
    <x v="0"/>
    <x v="0"/>
    <s v="Assembleia Municipal"/>
    <s v="03.16.01"/>
    <s v="Assembleia Municipal"/>
    <s v="03.16.01"/>
    <x v="31"/>
    <x v="0"/>
    <x v="0"/>
    <x v="1"/>
    <x v="0"/>
    <x v="0"/>
    <x v="0"/>
    <x v="0"/>
    <x v="13"/>
    <s v="1 - Dotação Anual"/>
    <x v="4"/>
    <n v="46800"/>
    <x v="2"/>
    <n v="6000"/>
    <x v="1"/>
    <n v="0"/>
    <x v="667"/>
    <m/>
    <x v="0"/>
    <x v="11"/>
    <m/>
    <s v="Assembleia Municipal"/>
    <x v="1"/>
    <s v="AM"/>
    <x v="0"/>
    <x v="1"/>
    <x v="1"/>
    <x v="1"/>
    <x v="0"/>
    <x v="0"/>
    <x v="0"/>
    <x v="0"/>
    <x v="0"/>
    <x v="0"/>
    <x v="0"/>
    <s v="Assembleia Municipal"/>
    <x v="0"/>
    <x v="0"/>
    <x v="0"/>
    <x v="0"/>
    <x v="3"/>
    <x v="0"/>
    <x v="1"/>
    <x v="2"/>
    <x v="1"/>
    <x v="2"/>
    <x v="11"/>
    <x v="0"/>
    <m/>
  </r>
  <r>
    <x v="0"/>
    <n v="36000"/>
    <n v="0"/>
    <n v="0"/>
    <n v="0"/>
    <x v="6025"/>
    <x v="0"/>
    <x v="0"/>
    <x v="0"/>
    <s v="03.16.01"/>
    <x v="38"/>
    <x v="0"/>
    <x v="0"/>
    <s v="Assembleia Municipal"/>
    <s v="03.16.01"/>
    <s v="Assembleia Municipal"/>
    <s v="03.16.01"/>
    <x v="117"/>
    <x v="0"/>
    <x v="0"/>
    <x v="0"/>
    <x v="0"/>
    <x v="0"/>
    <x v="0"/>
    <x v="0"/>
    <x v="13"/>
    <s v="1 - Dotação Anual"/>
    <x v="4"/>
    <n v="36000"/>
    <x v="2"/>
    <n v="0"/>
    <x v="1"/>
    <n v="0"/>
    <x v="667"/>
    <m/>
    <x v="0"/>
    <x v="11"/>
    <m/>
    <s v="Assembleia Municipal"/>
    <x v="1"/>
    <s v="AM"/>
    <x v="0"/>
    <x v="1"/>
    <x v="1"/>
    <x v="1"/>
    <x v="0"/>
    <x v="0"/>
    <x v="0"/>
    <x v="0"/>
    <x v="0"/>
    <x v="0"/>
    <x v="0"/>
    <s v="Assembleia Municipal"/>
    <x v="0"/>
    <x v="0"/>
    <x v="0"/>
    <x v="0"/>
    <x v="3"/>
    <x v="0"/>
    <x v="1"/>
    <x v="2"/>
    <x v="1"/>
    <x v="2"/>
    <x v="11"/>
    <x v="0"/>
    <m/>
  </r>
  <r>
    <x v="0"/>
    <n v="200000"/>
    <n v="0"/>
    <n v="0"/>
    <n v="0"/>
    <x v="6025"/>
    <x v="0"/>
    <x v="0"/>
    <x v="0"/>
    <s v="03.16.01"/>
    <x v="38"/>
    <x v="0"/>
    <x v="0"/>
    <s v="Assembleia Municipal"/>
    <s v="03.16.01"/>
    <s v="Assembleia Municipal"/>
    <s v="03.16.01"/>
    <x v="38"/>
    <x v="0"/>
    <x v="0"/>
    <x v="0"/>
    <x v="0"/>
    <x v="0"/>
    <x v="0"/>
    <x v="0"/>
    <x v="13"/>
    <s v="1 - Dotação Anual"/>
    <x v="4"/>
    <n v="200000"/>
    <x v="2"/>
    <n v="0"/>
    <x v="1"/>
    <n v="0"/>
    <x v="667"/>
    <m/>
    <x v="0"/>
    <x v="11"/>
    <m/>
    <s v="Assembleia Municipal"/>
    <x v="1"/>
    <s v="AM"/>
    <x v="0"/>
    <x v="1"/>
    <x v="1"/>
    <x v="1"/>
    <x v="0"/>
    <x v="0"/>
    <x v="0"/>
    <x v="0"/>
    <x v="0"/>
    <x v="0"/>
    <x v="0"/>
    <s v="Assembleia Municipal"/>
    <x v="0"/>
    <x v="0"/>
    <x v="0"/>
    <x v="0"/>
    <x v="3"/>
    <x v="0"/>
    <x v="1"/>
    <x v="2"/>
    <x v="1"/>
    <x v="2"/>
    <x v="11"/>
    <x v="0"/>
    <m/>
  </r>
  <r>
    <x v="0"/>
    <n v="400000"/>
    <n v="0"/>
    <n v="0"/>
    <n v="0"/>
    <x v="6025"/>
    <x v="0"/>
    <x v="0"/>
    <x v="0"/>
    <s v="03.16.01"/>
    <x v="38"/>
    <x v="0"/>
    <x v="0"/>
    <s v="Assembleia Municipal"/>
    <s v="03.16.01"/>
    <s v="Assembleia Municipal"/>
    <s v="03.16.01"/>
    <x v="64"/>
    <x v="0"/>
    <x v="0"/>
    <x v="0"/>
    <x v="0"/>
    <x v="0"/>
    <x v="0"/>
    <x v="0"/>
    <x v="13"/>
    <s v="1 - Dotação Anual"/>
    <x v="4"/>
    <n v="400000"/>
    <x v="2"/>
    <n v="0"/>
    <x v="1"/>
    <n v="500000"/>
    <x v="667"/>
    <m/>
    <x v="0"/>
    <x v="11"/>
    <m/>
    <s v="Assembleia Municipal"/>
    <x v="1"/>
    <s v="AM"/>
    <x v="0"/>
    <x v="1"/>
    <x v="1"/>
    <x v="1"/>
    <x v="0"/>
    <x v="0"/>
    <x v="0"/>
    <x v="0"/>
    <x v="0"/>
    <x v="0"/>
    <x v="0"/>
    <s v="Assembleia Municipal"/>
    <x v="0"/>
    <x v="0"/>
    <x v="0"/>
    <x v="0"/>
    <x v="3"/>
    <x v="0"/>
    <x v="1"/>
    <x v="2"/>
    <x v="1"/>
    <x v="2"/>
    <x v="11"/>
    <x v="0"/>
    <m/>
  </r>
  <r>
    <x v="0"/>
    <n v="1292280"/>
    <n v="0"/>
    <n v="0"/>
    <n v="0"/>
    <x v="6025"/>
    <x v="0"/>
    <x v="0"/>
    <x v="0"/>
    <s v="03.16.01"/>
    <x v="38"/>
    <x v="0"/>
    <x v="0"/>
    <s v="Assembleia Municipal"/>
    <s v="03.16.01"/>
    <s v="Assembleia Municipal"/>
    <s v="03.16.01"/>
    <x v="49"/>
    <x v="0"/>
    <x v="0"/>
    <x v="0"/>
    <x v="1"/>
    <x v="0"/>
    <x v="0"/>
    <x v="0"/>
    <x v="13"/>
    <s v="1 - Dotação Anual"/>
    <x v="4"/>
    <n v="1292280"/>
    <x v="2"/>
    <n v="6000"/>
    <x v="1"/>
    <n v="3000"/>
    <x v="667"/>
    <m/>
    <x v="0"/>
    <x v="11"/>
    <m/>
    <s v="Assembleia Municipal"/>
    <x v="1"/>
    <s v="AM"/>
    <x v="0"/>
    <x v="1"/>
    <x v="1"/>
    <x v="1"/>
    <x v="0"/>
    <x v="0"/>
    <x v="0"/>
    <x v="0"/>
    <x v="0"/>
    <x v="0"/>
    <x v="0"/>
    <s v="Assembleia Municipal"/>
    <x v="0"/>
    <x v="0"/>
    <x v="0"/>
    <x v="0"/>
    <x v="3"/>
    <x v="0"/>
    <x v="1"/>
    <x v="2"/>
    <x v="1"/>
    <x v="2"/>
    <x v="11"/>
    <x v="0"/>
    <m/>
  </r>
  <r>
    <x v="0"/>
    <n v="800000"/>
    <n v="0"/>
    <n v="0"/>
    <n v="0"/>
    <x v="6025"/>
    <x v="0"/>
    <x v="0"/>
    <x v="0"/>
    <s v="03.16.02"/>
    <x v="3"/>
    <x v="0"/>
    <x v="0"/>
    <s v="Gabinete do Presidente"/>
    <s v="03.16.02"/>
    <s v="Gabinete do Presidente"/>
    <s v="03.16.02"/>
    <x v="3"/>
    <x v="0"/>
    <x v="0"/>
    <x v="1"/>
    <x v="0"/>
    <x v="0"/>
    <x v="0"/>
    <x v="0"/>
    <x v="13"/>
    <s v="1 - Dotação Anual"/>
    <x v="4"/>
    <n v="800000"/>
    <x v="2"/>
    <n v="0"/>
    <x v="1"/>
    <n v="0"/>
    <x v="667"/>
    <m/>
    <x v="0"/>
    <x v="11"/>
    <m/>
    <s v="Gabinete do Presidente"/>
    <x v="1"/>
    <m/>
    <x v="0"/>
    <x v="1"/>
    <x v="1"/>
    <x v="1"/>
    <x v="0"/>
    <x v="0"/>
    <x v="0"/>
    <x v="0"/>
    <x v="0"/>
    <x v="0"/>
    <x v="0"/>
    <s v="Gabinete do Presidente"/>
    <x v="0"/>
    <x v="0"/>
    <x v="0"/>
    <x v="0"/>
    <x v="3"/>
    <x v="0"/>
    <x v="1"/>
    <x v="2"/>
    <x v="1"/>
    <x v="2"/>
    <x v="11"/>
    <x v="0"/>
    <m/>
  </r>
  <r>
    <x v="0"/>
    <n v="399000"/>
    <n v="0"/>
    <n v="0"/>
    <n v="0"/>
    <x v="6025"/>
    <x v="0"/>
    <x v="0"/>
    <x v="0"/>
    <s v="03.16.02"/>
    <x v="3"/>
    <x v="0"/>
    <x v="0"/>
    <s v="Gabinete do Presidente"/>
    <s v="03.16.02"/>
    <s v="Gabinete do Presidente"/>
    <s v="03.16.02"/>
    <x v="116"/>
    <x v="0"/>
    <x v="0"/>
    <x v="1"/>
    <x v="0"/>
    <x v="0"/>
    <x v="0"/>
    <x v="0"/>
    <x v="13"/>
    <s v="1 - Dotação Anual"/>
    <x v="4"/>
    <n v="399000"/>
    <x v="2"/>
    <n v="0"/>
    <x v="1"/>
    <n v="1000"/>
    <x v="667"/>
    <m/>
    <x v="0"/>
    <x v="11"/>
    <m/>
    <s v="Gabinete do Presidente"/>
    <x v="1"/>
    <m/>
    <x v="0"/>
    <x v="1"/>
    <x v="1"/>
    <x v="1"/>
    <x v="0"/>
    <x v="0"/>
    <x v="0"/>
    <x v="0"/>
    <x v="0"/>
    <x v="0"/>
    <x v="0"/>
    <s v="Gabinete do Presidente"/>
    <x v="0"/>
    <x v="0"/>
    <x v="0"/>
    <x v="0"/>
    <x v="3"/>
    <x v="0"/>
    <x v="1"/>
    <x v="2"/>
    <x v="1"/>
    <x v="2"/>
    <x v="11"/>
    <x v="0"/>
    <m/>
  </r>
  <r>
    <x v="0"/>
    <n v="197400"/>
    <n v="0"/>
    <n v="0"/>
    <n v="0"/>
    <x v="6025"/>
    <x v="0"/>
    <x v="0"/>
    <x v="0"/>
    <s v="03.16.02"/>
    <x v="3"/>
    <x v="0"/>
    <x v="0"/>
    <s v="Gabinete do Presidente"/>
    <s v="03.16.02"/>
    <s v="Gabinete do Presidente"/>
    <s v="03.16.02"/>
    <x v="31"/>
    <x v="0"/>
    <x v="0"/>
    <x v="1"/>
    <x v="0"/>
    <x v="0"/>
    <x v="0"/>
    <x v="0"/>
    <x v="13"/>
    <s v="1 - Dotação Anual"/>
    <x v="4"/>
    <n v="197400"/>
    <x v="2"/>
    <n v="34200"/>
    <x v="1"/>
    <n v="0"/>
    <x v="667"/>
    <m/>
    <x v="0"/>
    <x v="11"/>
    <m/>
    <s v="Gabinete do Presidente"/>
    <x v="1"/>
    <m/>
    <x v="0"/>
    <x v="1"/>
    <x v="1"/>
    <x v="1"/>
    <x v="0"/>
    <x v="0"/>
    <x v="0"/>
    <x v="0"/>
    <x v="0"/>
    <x v="0"/>
    <x v="0"/>
    <s v="Gabinete do Presidente"/>
    <x v="0"/>
    <x v="0"/>
    <x v="0"/>
    <x v="0"/>
    <x v="3"/>
    <x v="0"/>
    <x v="1"/>
    <x v="2"/>
    <x v="1"/>
    <x v="2"/>
    <x v="11"/>
    <x v="0"/>
    <m/>
  </r>
  <r>
    <x v="0"/>
    <n v="1000"/>
    <n v="0"/>
    <n v="0"/>
    <n v="0"/>
    <x v="6025"/>
    <x v="0"/>
    <x v="0"/>
    <x v="0"/>
    <s v="03.16.02"/>
    <x v="3"/>
    <x v="0"/>
    <x v="0"/>
    <s v="Gabinete do Presidente"/>
    <s v="03.16.02"/>
    <s v="Gabinete do Presidente"/>
    <s v="03.16.02"/>
    <x v="29"/>
    <x v="0"/>
    <x v="0"/>
    <x v="0"/>
    <x v="0"/>
    <x v="0"/>
    <x v="0"/>
    <x v="0"/>
    <x v="13"/>
    <s v="1 - Dotação Anual"/>
    <x v="4"/>
    <n v="1000"/>
    <x v="2"/>
    <n v="1000"/>
    <x v="1"/>
    <n v="0"/>
    <x v="667"/>
    <m/>
    <x v="0"/>
    <x v="11"/>
    <m/>
    <s v="Gabinete do Presidente"/>
    <x v="1"/>
    <m/>
    <x v="0"/>
    <x v="1"/>
    <x v="1"/>
    <x v="1"/>
    <x v="0"/>
    <x v="0"/>
    <x v="0"/>
    <x v="0"/>
    <x v="0"/>
    <x v="0"/>
    <x v="0"/>
    <s v="Gabinete do Presidente"/>
    <x v="0"/>
    <x v="0"/>
    <x v="0"/>
    <x v="0"/>
    <x v="3"/>
    <x v="0"/>
    <x v="1"/>
    <x v="2"/>
    <x v="1"/>
    <x v="2"/>
    <x v="11"/>
    <x v="0"/>
    <m/>
  </r>
  <r>
    <x v="0"/>
    <n v="200000"/>
    <n v="0"/>
    <n v="0"/>
    <n v="0"/>
    <x v="6025"/>
    <x v="0"/>
    <x v="0"/>
    <x v="0"/>
    <s v="03.16.02"/>
    <x v="3"/>
    <x v="0"/>
    <x v="0"/>
    <s v="Gabinete do Presidente"/>
    <s v="03.16.02"/>
    <s v="Gabinete do Presidente"/>
    <s v="03.16.02"/>
    <x v="38"/>
    <x v="0"/>
    <x v="0"/>
    <x v="0"/>
    <x v="0"/>
    <x v="0"/>
    <x v="0"/>
    <x v="0"/>
    <x v="13"/>
    <s v="1 - Dotação Anual"/>
    <x v="4"/>
    <n v="200000"/>
    <x v="2"/>
    <n v="0"/>
    <x v="1"/>
    <n v="0"/>
    <x v="667"/>
    <m/>
    <x v="0"/>
    <x v="11"/>
    <m/>
    <s v="Gabinete do Presidente"/>
    <x v="1"/>
    <m/>
    <x v="0"/>
    <x v="1"/>
    <x v="1"/>
    <x v="1"/>
    <x v="0"/>
    <x v="0"/>
    <x v="0"/>
    <x v="0"/>
    <x v="0"/>
    <x v="0"/>
    <x v="0"/>
    <s v="Gabinete do Presidente"/>
    <x v="0"/>
    <x v="0"/>
    <x v="0"/>
    <x v="0"/>
    <x v="3"/>
    <x v="0"/>
    <x v="1"/>
    <x v="2"/>
    <x v="1"/>
    <x v="2"/>
    <x v="11"/>
    <x v="0"/>
    <m/>
  </r>
  <r>
    <x v="0"/>
    <n v="295120"/>
    <n v="0"/>
    <n v="0"/>
    <n v="0"/>
    <x v="6025"/>
    <x v="0"/>
    <x v="0"/>
    <x v="0"/>
    <s v="03.16.02"/>
    <x v="3"/>
    <x v="0"/>
    <x v="0"/>
    <s v="Gabinete do Presidente"/>
    <s v="03.16.02"/>
    <s v="Gabinete do Presidente"/>
    <s v="03.16.02"/>
    <x v="59"/>
    <x v="0"/>
    <x v="0"/>
    <x v="0"/>
    <x v="0"/>
    <x v="0"/>
    <x v="0"/>
    <x v="0"/>
    <x v="13"/>
    <s v="1 - Dotação Anual"/>
    <x v="4"/>
    <n v="295120"/>
    <x v="2"/>
    <n v="50320"/>
    <x v="1"/>
    <n v="0"/>
    <x v="667"/>
    <m/>
    <x v="0"/>
    <x v="11"/>
    <m/>
    <s v="Gabinete do Presidente"/>
    <x v="1"/>
    <m/>
    <x v="0"/>
    <x v="1"/>
    <x v="1"/>
    <x v="1"/>
    <x v="0"/>
    <x v="0"/>
    <x v="0"/>
    <x v="0"/>
    <x v="0"/>
    <x v="0"/>
    <x v="0"/>
    <s v="Gabinete do Presidente"/>
    <x v="0"/>
    <x v="0"/>
    <x v="0"/>
    <x v="0"/>
    <x v="3"/>
    <x v="0"/>
    <x v="1"/>
    <x v="2"/>
    <x v="1"/>
    <x v="2"/>
    <x v="11"/>
    <x v="0"/>
    <m/>
  </r>
  <r>
    <x v="0"/>
    <n v="3335244"/>
    <n v="0"/>
    <n v="0"/>
    <n v="0"/>
    <x v="6025"/>
    <x v="0"/>
    <x v="0"/>
    <x v="0"/>
    <s v="03.16.02"/>
    <x v="3"/>
    <x v="0"/>
    <x v="0"/>
    <s v="Gabinete do Presidente"/>
    <s v="03.16.02"/>
    <s v="Gabinete do Presidente"/>
    <s v="03.16.02"/>
    <x v="49"/>
    <x v="0"/>
    <x v="0"/>
    <x v="0"/>
    <x v="1"/>
    <x v="0"/>
    <x v="0"/>
    <x v="0"/>
    <x v="13"/>
    <s v="1 - Dotação Anual"/>
    <x v="4"/>
    <n v="3335244"/>
    <x v="2"/>
    <n v="0"/>
    <x v="1"/>
    <n v="4662200"/>
    <x v="667"/>
    <m/>
    <x v="0"/>
    <x v="11"/>
    <m/>
    <s v="Gabinete do Presidente"/>
    <x v="1"/>
    <m/>
    <x v="0"/>
    <x v="1"/>
    <x v="1"/>
    <x v="1"/>
    <x v="0"/>
    <x v="0"/>
    <x v="0"/>
    <x v="0"/>
    <x v="0"/>
    <x v="0"/>
    <x v="0"/>
    <s v="Gabinete do Presidente"/>
    <x v="0"/>
    <x v="0"/>
    <x v="0"/>
    <x v="0"/>
    <x v="3"/>
    <x v="0"/>
    <x v="1"/>
    <x v="2"/>
    <x v="1"/>
    <x v="2"/>
    <x v="11"/>
    <x v="0"/>
    <m/>
  </r>
  <r>
    <x v="0"/>
    <n v="1012662"/>
    <n v="0"/>
    <n v="0"/>
    <n v="0"/>
    <x v="6025"/>
    <x v="0"/>
    <x v="0"/>
    <x v="0"/>
    <s v="03.16.02"/>
    <x v="3"/>
    <x v="0"/>
    <x v="0"/>
    <s v="Gabinete do Presidente"/>
    <s v="03.16.02"/>
    <s v="Gabinete do Presidente"/>
    <s v="03.16.02"/>
    <x v="28"/>
    <x v="0"/>
    <x v="0"/>
    <x v="0"/>
    <x v="0"/>
    <x v="0"/>
    <x v="0"/>
    <x v="0"/>
    <x v="13"/>
    <s v="1 - Dotação Anual"/>
    <x v="4"/>
    <n v="1012662"/>
    <x v="2"/>
    <n v="172662"/>
    <x v="1"/>
    <n v="0"/>
    <x v="667"/>
    <m/>
    <x v="0"/>
    <x v="11"/>
    <m/>
    <s v="Gabinete do Presidente"/>
    <x v="1"/>
    <m/>
    <x v="0"/>
    <x v="1"/>
    <x v="1"/>
    <x v="1"/>
    <x v="0"/>
    <x v="0"/>
    <x v="0"/>
    <x v="0"/>
    <x v="0"/>
    <x v="0"/>
    <x v="0"/>
    <s v="Gabinete do Presidente"/>
    <x v="0"/>
    <x v="0"/>
    <x v="0"/>
    <x v="0"/>
    <x v="3"/>
    <x v="0"/>
    <x v="1"/>
    <x v="2"/>
    <x v="1"/>
    <x v="2"/>
    <x v="11"/>
    <x v="0"/>
    <m/>
  </r>
  <r>
    <x v="0"/>
    <n v="15000"/>
    <n v="0"/>
    <n v="0"/>
    <n v="0"/>
    <x v="6025"/>
    <x v="0"/>
    <x v="0"/>
    <x v="0"/>
    <s v="03.16.10"/>
    <x v="39"/>
    <x v="0"/>
    <x v="0"/>
    <s v="Delegações Municipais "/>
    <s v="03.16.10"/>
    <s v="Delegações Municipais "/>
    <s v="03.16.10"/>
    <x v="3"/>
    <x v="0"/>
    <x v="0"/>
    <x v="1"/>
    <x v="0"/>
    <x v="0"/>
    <x v="0"/>
    <x v="0"/>
    <x v="13"/>
    <s v="1 - Dotação Anual"/>
    <x v="4"/>
    <n v="15000"/>
    <x v="2"/>
    <n v="0"/>
    <x v="1"/>
    <n v="0"/>
    <x v="667"/>
    <m/>
    <x v="0"/>
    <x v="11"/>
    <m/>
    <s v="Delegações Municipais "/>
    <x v="1"/>
    <m/>
    <x v="0"/>
    <x v="1"/>
    <x v="1"/>
    <x v="1"/>
    <x v="0"/>
    <x v="0"/>
    <x v="0"/>
    <x v="0"/>
    <x v="0"/>
    <x v="0"/>
    <x v="0"/>
    <s v="Delegações Municipais "/>
    <x v="0"/>
    <x v="0"/>
    <x v="0"/>
    <x v="0"/>
    <x v="3"/>
    <x v="0"/>
    <x v="1"/>
    <x v="2"/>
    <x v="1"/>
    <x v="2"/>
    <x v="11"/>
    <x v="0"/>
    <m/>
  </r>
  <r>
    <x v="0"/>
    <n v="10000"/>
    <n v="0"/>
    <n v="0"/>
    <n v="0"/>
    <x v="6025"/>
    <x v="0"/>
    <x v="0"/>
    <x v="0"/>
    <s v="03.16.10"/>
    <x v="39"/>
    <x v="0"/>
    <x v="0"/>
    <s v="Delegações Municipais "/>
    <s v="03.16.10"/>
    <s v="Delegações Municipais "/>
    <s v="03.16.10"/>
    <x v="118"/>
    <x v="0"/>
    <x v="0"/>
    <x v="1"/>
    <x v="0"/>
    <x v="0"/>
    <x v="0"/>
    <x v="0"/>
    <x v="13"/>
    <s v="1 - Dotação Anual"/>
    <x v="4"/>
    <n v="10000"/>
    <x v="2"/>
    <n v="0"/>
    <x v="1"/>
    <n v="0"/>
    <x v="667"/>
    <m/>
    <x v="0"/>
    <x v="11"/>
    <m/>
    <s v="Delegações Municipais "/>
    <x v="1"/>
    <m/>
    <x v="0"/>
    <x v="1"/>
    <x v="1"/>
    <x v="1"/>
    <x v="0"/>
    <x v="0"/>
    <x v="0"/>
    <x v="0"/>
    <x v="0"/>
    <x v="0"/>
    <x v="0"/>
    <s v="Delegações Municipais "/>
    <x v="0"/>
    <x v="0"/>
    <x v="0"/>
    <x v="0"/>
    <x v="3"/>
    <x v="0"/>
    <x v="1"/>
    <x v="2"/>
    <x v="1"/>
    <x v="2"/>
    <x v="11"/>
    <x v="0"/>
    <m/>
  </r>
  <r>
    <x v="0"/>
    <n v="250000"/>
    <n v="0"/>
    <n v="0"/>
    <n v="0"/>
    <x v="6025"/>
    <x v="0"/>
    <x v="0"/>
    <x v="0"/>
    <s v="03.16.10"/>
    <x v="39"/>
    <x v="0"/>
    <x v="0"/>
    <s v="Delegações Municipais "/>
    <s v="03.16.10"/>
    <s v="Delegações Municipais "/>
    <s v="03.16.10"/>
    <x v="33"/>
    <x v="0"/>
    <x v="0"/>
    <x v="0"/>
    <x v="0"/>
    <x v="0"/>
    <x v="0"/>
    <x v="0"/>
    <x v="13"/>
    <s v="1 - Dotação Anual"/>
    <x v="4"/>
    <n v="250000"/>
    <x v="2"/>
    <n v="0"/>
    <x v="1"/>
    <n v="0"/>
    <x v="667"/>
    <m/>
    <x v="0"/>
    <x v="11"/>
    <m/>
    <s v="Delegações Municipais "/>
    <x v="1"/>
    <m/>
    <x v="0"/>
    <x v="1"/>
    <x v="1"/>
    <x v="1"/>
    <x v="0"/>
    <x v="0"/>
    <x v="0"/>
    <x v="0"/>
    <x v="0"/>
    <x v="0"/>
    <x v="0"/>
    <s v="Delegações Municipais "/>
    <x v="0"/>
    <x v="0"/>
    <x v="0"/>
    <x v="0"/>
    <x v="3"/>
    <x v="0"/>
    <x v="1"/>
    <x v="2"/>
    <x v="1"/>
    <x v="2"/>
    <x v="11"/>
    <x v="0"/>
    <m/>
  </r>
  <r>
    <x v="0"/>
    <n v="15000"/>
    <n v="0"/>
    <n v="0"/>
    <n v="0"/>
    <x v="6025"/>
    <x v="0"/>
    <x v="0"/>
    <x v="0"/>
    <s v="03.16.10"/>
    <x v="39"/>
    <x v="0"/>
    <x v="0"/>
    <s v="Delegações Municipais "/>
    <s v="03.16.10"/>
    <s v="Delegações Municipais "/>
    <s v="03.16.10"/>
    <x v="29"/>
    <x v="0"/>
    <x v="0"/>
    <x v="0"/>
    <x v="0"/>
    <x v="0"/>
    <x v="0"/>
    <x v="0"/>
    <x v="13"/>
    <s v="1 - Dotação Anual"/>
    <x v="4"/>
    <n v="15000"/>
    <x v="2"/>
    <n v="0"/>
    <x v="1"/>
    <n v="0"/>
    <x v="667"/>
    <m/>
    <x v="0"/>
    <x v="11"/>
    <m/>
    <s v="Delegações Municipais "/>
    <x v="1"/>
    <m/>
    <x v="0"/>
    <x v="1"/>
    <x v="1"/>
    <x v="1"/>
    <x v="0"/>
    <x v="0"/>
    <x v="0"/>
    <x v="0"/>
    <x v="0"/>
    <x v="0"/>
    <x v="0"/>
    <s v="Delegações Municipais "/>
    <x v="0"/>
    <x v="0"/>
    <x v="0"/>
    <x v="0"/>
    <x v="3"/>
    <x v="0"/>
    <x v="1"/>
    <x v="2"/>
    <x v="1"/>
    <x v="2"/>
    <x v="11"/>
    <x v="0"/>
    <m/>
  </r>
  <r>
    <x v="0"/>
    <n v="10000"/>
    <n v="0"/>
    <n v="0"/>
    <n v="0"/>
    <x v="6025"/>
    <x v="0"/>
    <x v="0"/>
    <x v="0"/>
    <s v="03.16.10"/>
    <x v="39"/>
    <x v="0"/>
    <x v="0"/>
    <s v="Delegações Municipais "/>
    <s v="03.16.10"/>
    <s v="Delegações Municipais "/>
    <s v="03.16.10"/>
    <x v="60"/>
    <x v="0"/>
    <x v="0"/>
    <x v="0"/>
    <x v="0"/>
    <x v="0"/>
    <x v="0"/>
    <x v="0"/>
    <x v="13"/>
    <s v="1 - Dotação Anual"/>
    <x v="4"/>
    <n v="10000"/>
    <x v="2"/>
    <n v="0"/>
    <x v="1"/>
    <n v="0"/>
    <x v="667"/>
    <m/>
    <x v="0"/>
    <x v="11"/>
    <m/>
    <s v="Delegações Municipais "/>
    <x v="1"/>
    <m/>
    <x v="0"/>
    <x v="1"/>
    <x v="1"/>
    <x v="1"/>
    <x v="0"/>
    <x v="0"/>
    <x v="0"/>
    <x v="0"/>
    <x v="0"/>
    <x v="0"/>
    <x v="0"/>
    <s v="Delegações Municipais "/>
    <x v="0"/>
    <x v="0"/>
    <x v="0"/>
    <x v="0"/>
    <x v="3"/>
    <x v="0"/>
    <x v="1"/>
    <x v="2"/>
    <x v="1"/>
    <x v="2"/>
    <x v="11"/>
    <x v="0"/>
    <m/>
  </r>
  <r>
    <x v="0"/>
    <n v="1701256"/>
    <n v="0"/>
    <n v="0"/>
    <n v="0"/>
    <x v="6025"/>
    <x v="0"/>
    <x v="0"/>
    <x v="0"/>
    <s v="03.16.10"/>
    <x v="39"/>
    <x v="0"/>
    <x v="0"/>
    <s v="Delegações Municipais "/>
    <s v="03.16.10"/>
    <s v="Delegações Municipais "/>
    <s v="03.16.10"/>
    <x v="30"/>
    <x v="0"/>
    <x v="0"/>
    <x v="0"/>
    <x v="1"/>
    <x v="0"/>
    <x v="0"/>
    <x v="0"/>
    <x v="13"/>
    <s v="1 - Dotação Anual"/>
    <x v="4"/>
    <n v="1701256"/>
    <x v="2"/>
    <n v="0"/>
    <x v="1"/>
    <n v="725000"/>
    <x v="667"/>
    <m/>
    <x v="0"/>
    <x v="11"/>
    <m/>
    <s v="Delegações Municipais "/>
    <x v="1"/>
    <m/>
    <x v="0"/>
    <x v="1"/>
    <x v="1"/>
    <x v="1"/>
    <x v="0"/>
    <x v="0"/>
    <x v="0"/>
    <x v="0"/>
    <x v="0"/>
    <x v="0"/>
    <x v="0"/>
    <s v="Delegações Municipais "/>
    <x v="0"/>
    <x v="0"/>
    <x v="0"/>
    <x v="0"/>
    <x v="3"/>
    <x v="0"/>
    <x v="1"/>
    <x v="2"/>
    <x v="1"/>
    <x v="2"/>
    <x v="11"/>
    <x v="0"/>
    <m/>
  </r>
  <r>
    <x v="0"/>
    <n v="3480000"/>
    <n v="0"/>
    <n v="0"/>
    <n v="0"/>
    <x v="6025"/>
    <x v="0"/>
    <x v="0"/>
    <x v="0"/>
    <s v="01.25.01.10"/>
    <x v="33"/>
    <x v="3"/>
    <x v="3"/>
    <s v="Educação"/>
    <s v="01.25.01"/>
    <s v="Transporte escolar"/>
    <s v="01.25.01.10"/>
    <x v="4"/>
    <x v="0"/>
    <x v="2"/>
    <x v="2"/>
    <x v="0"/>
    <x v="1"/>
    <x v="0"/>
    <x v="0"/>
    <x v="13"/>
    <s v="1 - Dotação Anual"/>
    <x v="4"/>
    <n v="3480000"/>
    <x v="2"/>
    <n v="400000"/>
    <x v="1"/>
    <n v="2920000"/>
    <x v="667"/>
    <m/>
    <x v="0"/>
    <x v="11"/>
    <m/>
    <s v="Transporte escolar"/>
    <x v="1"/>
    <m/>
    <x v="0"/>
    <x v="1"/>
    <x v="1"/>
    <x v="1"/>
    <x v="0"/>
    <x v="0"/>
    <x v="0"/>
    <x v="0"/>
    <x v="0"/>
    <x v="0"/>
    <x v="0"/>
    <s v="Transporte escolar"/>
    <x v="0"/>
    <x v="0"/>
    <x v="0"/>
    <x v="0"/>
    <x v="3"/>
    <x v="0"/>
    <x v="1"/>
    <x v="2"/>
    <x v="1"/>
    <x v="2"/>
    <x v="11"/>
    <x v="0"/>
    <m/>
  </r>
  <r>
    <x v="0"/>
    <n v="110000"/>
    <n v="0"/>
    <n v="0"/>
    <n v="0"/>
    <x v="6025"/>
    <x v="0"/>
    <x v="0"/>
    <x v="0"/>
    <s v="01.25.01.09"/>
    <x v="62"/>
    <x v="3"/>
    <x v="3"/>
    <s v="Educação"/>
    <s v="01.25.01"/>
    <s v="Apoio pre escolar"/>
    <s v="01.25.01.09"/>
    <x v="4"/>
    <x v="0"/>
    <x v="2"/>
    <x v="2"/>
    <x v="0"/>
    <x v="1"/>
    <x v="0"/>
    <x v="0"/>
    <x v="13"/>
    <s v="1 - Dotação Anual"/>
    <x v="4"/>
    <n v="110000"/>
    <x v="2"/>
    <n v="0"/>
    <x v="1"/>
    <n v="900000"/>
    <x v="667"/>
    <m/>
    <x v="0"/>
    <x v="11"/>
    <m/>
    <s v="Apoio pre escolar"/>
    <x v="1"/>
    <m/>
    <x v="0"/>
    <x v="1"/>
    <x v="1"/>
    <x v="1"/>
    <x v="0"/>
    <x v="0"/>
    <x v="0"/>
    <x v="0"/>
    <x v="0"/>
    <x v="0"/>
    <x v="0"/>
    <s v="Apoio pre escolar"/>
    <x v="0"/>
    <x v="0"/>
    <x v="0"/>
    <x v="0"/>
    <x v="3"/>
    <x v="0"/>
    <x v="1"/>
    <x v="2"/>
    <x v="1"/>
    <x v="2"/>
    <x v="11"/>
    <x v="0"/>
    <m/>
  </r>
  <r>
    <x v="1"/>
    <n v="81765"/>
    <n v="0"/>
    <n v="0"/>
    <n v="0"/>
    <x v="6025"/>
    <x v="0"/>
    <x v="0"/>
    <x v="0"/>
    <s v="01.27.02.12"/>
    <x v="69"/>
    <x v="1"/>
    <x v="1"/>
    <s v="Saneamento básico"/>
    <s v="01.27.02"/>
    <s v="Rede de Esgotos"/>
    <s v="01.27.02.12"/>
    <x v="1"/>
    <x v="0"/>
    <x v="0"/>
    <x v="0"/>
    <x v="0"/>
    <x v="1"/>
    <x v="1"/>
    <x v="0"/>
    <x v="13"/>
    <s v="1 - Dotação Anual"/>
    <x v="4"/>
    <n v="81765"/>
    <x v="2"/>
    <n v="0"/>
    <x v="1"/>
    <n v="4318235"/>
    <x v="667"/>
    <m/>
    <x v="0"/>
    <x v="11"/>
    <m/>
    <s v="Rede de Esgotos"/>
    <x v="1"/>
    <s v="RE"/>
    <x v="0"/>
    <x v="1"/>
    <x v="1"/>
    <x v="1"/>
    <x v="0"/>
    <x v="0"/>
    <x v="0"/>
    <x v="0"/>
    <x v="0"/>
    <x v="0"/>
    <x v="0"/>
    <s v="Rede de Esgotos"/>
    <x v="0"/>
    <x v="0"/>
    <x v="0"/>
    <x v="0"/>
    <x v="3"/>
    <x v="0"/>
    <x v="1"/>
    <x v="2"/>
    <x v="1"/>
    <x v="2"/>
    <x v="11"/>
    <x v="0"/>
    <m/>
  </r>
  <r>
    <x v="2"/>
    <n v="9999999"/>
    <n v="0"/>
    <n v="0"/>
    <n v="0"/>
    <x v="6025"/>
    <x v="0"/>
    <x v="0"/>
    <x v="0"/>
    <s v="80.02.10.24"/>
    <x v="47"/>
    <x v="2"/>
    <x v="2"/>
    <s v="Outros"/>
    <s v="80.02.10"/>
    <s v="Retenções SIACSA"/>
    <s v="80.02.10.24"/>
    <x v="62"/>
    <x v="0"/>
    <x v="5"/>
    <x v="13"/>
    <x v="1"/>
    <x v="2"/>
    <x v="0"/>
    <x v="0"/>
    <x v="13"/>
    <s v="1 - Dotação Anual"/>
    <x v="4"/>
    <n v="9999999"/>
    <x v="2"/>
    <n v="0"/>
    <x v="1"/>
    <n v="0"/>
    <x v="667"/>
    <m/>
    <x v="0"/>
    <x v="11"/>
    <m/>
    <s v="Retenções SIACSA"/>
    <x v="1"/>
    <s v="SIACSA"/>
    <x v="0"/>
    <x v="1"/>
    <x v="1"/>
    <x v="1"/>
    <x v="0"/>
    <x v="0"/>
    <x v="0"/>
    <x v="0"/>
    <x v="0"/>
    <x v="0"/>
    <x v="0"/>
    <s v="Retenções SIACSA"/>
    <x v="0"/>
    <x v="0"/>
    <x v="0"/>
    <x v="0"/>
    <x v="3"/>
    <x v="0"/>
    <x v="1"/>
    <x v="2"/>
    <x v="1"/>
    <x v="2"/>
    <x v="11"/>
    <x v="0"/>
    <m/>
  </r>
  <r>
    <x v="0"/>
    <n v="9999999"/>
    <n v="0"/>
    <n v="0"/>
    <n v="0"/>
    <x v="6025"/>
    <x v="0"/>
    <x v="1"/>
    <x v="0"/>
    <s v="80.02.10.24"/>
    <x v="47"/>
    <x v="2"/>
    <x v="2"/>
    <s v="Outros"/>
    <s v="80.02.10"/>
    <s v="Retenções SIACSA"/>
    <s v="80.02.10.24"/>
    <x v="67"/>
    <x v="0"/>
    <x v="1"/>
    <x v="0"/>
    <x v="1"/>
    <x v="2"/>
    <x v="2"/>
    <x v="0"/>
    <x v="13"/>
    <s v="1 - Dotação Anual"/>
    <x v="4"/>
    <n v="9999999"/>
    <x v="2"/>
    <n v="0"/>
    <x v="1"/>
    <n v="0"/>
    <x v="667"/>
    <m/>
    <x v="0"/>
    <x v="11"/>
    <m/>
    <s v="Retenções SIACSA"/>
    <x v="1"/>
    <s v="SIACSA"/>
    <x v="0"/>
    <x v="1"/>
    <x v="1"/>
    <x v="1"/>
    <x v="0"/>
    <x v="0"/>
    <x v="0"/>
    <x v="0"/>
    <x v="0"/>
    <x v="0"/>
    <x v="0"/>
    <s v="Retenções SIACSA"/>
    <x v="0"/>
    <x v="0"/>
    <x v="0"/>
    <x v="0"/>
    <x v="3"/>
    <x v="0"/>
    <x v="1"/>
    <x v="2"/>
    <x v="1"/>
    <x v="2"/>
    <x v="11"/>
    <x v="0"/>
    <m/>
  </r>
  <r>
    <x v="0"/>
    <n v="150000"/>
    <n v="0"/>
    <n v="0"/>
    <n v="0"/>
    <x v="6025"/>
    <x v="0"/>
    <x v="0"/>
    <x v="0"/>
    <s v="03.16.30"/>
    <x v="37"/>
    <x v="0"/>
    <x v="0"/>
    <s v="Gabinete de Relações Externas"/>
    <s v="03.16.30"/>
    <s v="Gabinete de Relações Externas"/>
    <s v="03.16.30"/>
    <x v="3"/>
    <x v="0"/>
    <x v="0"/>
    <x v="1"/>
    <x v="0"/>
    <x v="0"/>
    <x v="0"/>
    <x v="0"/>
    <x v="13"/>
    <s v="1 - Dotação Anual"/>
    <x v="4"/>
    <n v="150000"/>
    <x v="2"/>
    <n v="0"/>
    <x v="1"/>
    <n v="0"/>
    <x v="667"/>
    <m/>
    <x v="0"/>
    <x v="11"/>
    <m/>
    <s v="Gabinete de Relações Externas"/>
    <x v="1"/>
    <s v="GRE"/>
    <x v="0"/>
    <x v="1"/>
    <x v="1"/>
    <x v="1"/>
    <x v="0"/>
    <x v="0"/>
    <x v="0"/>
    <x v="0"/>
    <x v="0"/>
    <x v="0"/>
    <x v="0"/>
    <s v="Gabinete de Relações Externas"/>
    <x v="0"/>
    <x v="0"/>
    <x v="0"/>
    <x v="0"/>
    <x v="3"/>
    <x v="0"/>
    <x v="1"/>
    <x v="2"/>
    <x v="1"/>
    <x v="2"/>
    <x v="11"/>
    <x v="0"/>
    <m/>
  </r>
  <r>
    <x v="0"/>
    <n v="50000"/>
    <n v="0"/>
    <n v="0"/>
    <n v="0"/>
    <x v="6025"/>
    <x v="0"/>
    <x v="0"/>
    <x v="0"/>
    <s v="03.16.30"/>
    <x v="37"/>
    <x v="0"/>
    <x v="0"/>
    <s v="Gabinete de Relações Externas"/>
    <s v="03.16.30"/>
    <s v="Gabinete de Relações Externas"/>
    <s v="03.16.30"/>
    <x v="118"/>
    <x v="0"/>
    <x v="0"/>
    <x v="1"/>
    <x v="0"/>
    <x v="0"/>
    <x v="0"/>
    <x v="0"/>
    <x v="13"/>
    <s v="1 - Dotação Anual"/>
    <x v="4"/>
    <n v="50000"/>
    <x v="2"/>
    <n v="0"/>
    <x v="1"/>
    <n v="0"/>
    <x v="667"/>
    <m/>
    <x v="0"/>
    <x v="11"/>
    <m/>
    <s v="Gabinete de Relações Externas"/>
    <x v="1"/>
    <s v="GRE"/>
    <x v="0"/>
    <x v="1"/>
    <x v="1"/>
    <x v="1"/>
    <x v="0"/>
    <x v="0"/>
    <x v="0"/>
    <x v="0"/>
    <x v="0"/>
    <x v="0"/>
    <x v="0"/>
    <s v="Gabinete de Relações Externas"/>
    <x v="0"/>
    <x v="0"/>
    <x v="0"/>
    <x v="0"/>
    <x v="3"/>
    <x v="0"/>
    <x v="1"/>
    <x v="2"/>
    <x v="1"/>
    <x v="2"/>
    <x v="11"/>
    <x v="0"/>
    <m/>
  </r>
  <r>
    <x v="0"/>
    <n v="1231944"/>
    <n v="0"/>
    <n v="0"/>
    <n v="0"/>
    <x v="6025"/>
    <x v="0"/>
    <x v="0"/>
    <x v="0"/>
    <s v="03.16.30"/>
    <x v="37"/>
    <x v="0"/>
    <x v="0"/>
    <s v="Gabinete de Relações Externas"/>
    <s v="03.16.30"/>
    <s v="Gabinete de Relações Externas"/>
    <s v="03.16.30"/>
    <x v="30"/>
    <x v="0"/>
    <x v="0"/>
    <x v="0"/>
    <x v="1"/>
    <x v="0"/>
    <x v="0"/>
    <x v="0"/>
    <x v="13"/>
    <s v="1 - Dotação Anual"/>
    <x v="4"/>
    <n v="1231944"/>
    <x v="2"/>
    <n v="0"/>
    <x v="1"/>
    <n v="0"/>
    <x v="667"/>
    <m/>
    <x v="0"/>
    <x v="11"/>
    <m/>
    <s v="Gabinete de Relações Externas"/>
    <x v="1"/>
    <s v="GRE"/>
    <x v="0"/>
    <x v="1"/>
    <x v="1"/>
    <x v="1"/>
    <x v="0"/>
    <x v="0"/>
    <x v="0"/>
    <x v="0"/>
    <x v="0"/>
    <x v="0"/>
    <x v="0"/>
    <s v="Gabinete de Relações Externas"/>
    <x v="0"/>
    <x v="0"/>
    <x v="0"/>
    <x v="0"/>
    <x v="3"/>
    <x v="0"/>
    <x v="1"/>
    <x v="2"/>
    <x v="1"/>
    <x v="2"/>
    <x v="11"/>
    <x v="0"/>
    <m/>
  </r>
  <r>
    <x v="0"/>
    <n v="816840"/>
    <n v="0"/>
    <n v="0"/>
    <n v="0"/>
    <x v="6025"/>
    <x v="0"/>
    <x v="0"/>
    <x v="0"/>
    <s v="03.16.30"/>
    <x v="37"/>
    <x v="0"/>
    <x v="0"/>
    <s v="Gabinete de Relações Externas"/>
    <s v="03.16.30"/>
    <s v="Gabinete de Relações Externas"/>
    <s v="03.16.30"/>
    <x v="48"/>
    <x v="0"/>
    <x v="0"/>
    <x v="0"/>
    <x v="1"/>
    <x v="0"/>
    <x v="0"/>
    <x v="0"/>
    <x v="13"/>
    <s v="1 - Dotação Anual"/>
    <x v="4"/>
    <n v="816840"/>
    <x v="2"/>
    <n v="0"/>
    <x v="1"/>
    <n v="0"/>
    <x v="667"/>
    <m/>
    <x v="0"/>
    <x v="11"/>
    <m/>
    <s v="Gabinete de Relações Externas"/>
    <x v="1"/>
    <s v="GRE"/>
    <x v="0"/>
    <x v="1"/>
    <x v="1"/>
    <x v="1"/>
    <x v="0"/>
    <x v="0"/>
    <x v="0"/>
    <x v="0"/>
    <x v="0"/>
    <x v="0"/>
    <x v="0"/>
    <s v="Gabinete de Relações Externas"/>
    <x v="0"/>
    <x v="0"/>
    <x v="0"/>
    <x v="0"/>
    <x v="3"/>
    <x v="0"/>
    <x v="1"/>
    <x v="2"/>
    <x v="1"/>
    <x v="2"/>
    <x v="11"/>
    <x v="0"/>
    <m/>
  </r>
  <r>
    <x v="0"/>
    <n v="240000"/>
    <n v="0"/>
    <n v="0"/>
    <n v="0"/>
    <x v="6025"/>
    <x v="0"/>
    <x v="0"/>
    <x v="0"/>
    <s v="03.16.30"/>
    <x v="37"/>
    <x v="0"/>
    <x v="0"/>
    <s v="Gabinete de Relações Externas"/>
    <s v="03.16.30"/>
    <s v="Gabinete de Relações Externas"/>
    <s v="03.16.30"/>
    <x v="28"/>
    <x v="0"/>
    <x v="0"/>
    <x v="0"/>
    <x v="0"/>
    <x v="0"/>
    <x v="0"/>
    <x v="0"/>
    <x v="13"/>
    <s v="1 - Dotação Anual"/>
    <x v="4"/>
    <n v="240000"/>
    <x v="2"/>
    <n v="0"/>
    <x v="1"/>
    <n v="0"/>
    <x v="667"/>
    <m/>
    <x v="0"/>
    <x v="11"/>
    <m/>
    <s v="Gabinete de Relações Externas"/>
    <x v="1"/>
    <s v="GRE"/>
    <x v="0"/>
    <x v="1"/>
    <x v="1"/>
    <x v="1"/>
    <x v="0"/>
    <x v="0"/>
    <x v="0"/>
    <x v="0"/>
    <x v="0"/>
    <x v="0"/>
    <x v="0"/>
    <s v="Gabinete de Relações Externas"/>
    <x v="0"/>
    <x v="0"/>
    <x v="0"/>
    <x v="0"/>
    <x v="3"/>
    <x v="0"/>
    <x v="1"/>
    <x v="2"/>
    <x v="1"/>
    <x v="2"/>
    <x v="11"/>
    <x v="0"/>
    <m/>
  </r>
  <r>
    <x v="0"/>
    <n v="55000"/>
    <n v="0"/>
    <n v="0"/>
    <n v="0"/>
    <x v="6025"/>
    <x v="0"/>
    <x v="0"/>
    <x v="0"/>
    <s v="03.16.32"/>
    <x v="29"/>
    <x v="0"/>
    <x v="0"/>
    <s v="Gabinete de Comunicação e Imagem"/>
    <s v="03.16.32"/>
    <s v="Gabinete de Comunicação e Imagem"/>
    <s v="03.16.32"/>
    <x v="60"/>
    <x v="0"/>
    <x v="0"/>
    <x v="0"/>
    <x v="0"/>
    <x v="0"/>
    <x v="0"/>
    <x v="0"/>
    <x v="13"/>
    <s v="1 - Dotação Anual"/>
    <x v="4"/>
    <n v="55000"/>
    <x v="2"/>
    <n v="55000"/>
    <x v="1"/>
    <n v="0"/>
    <x v="667"/>
    <m/>
    <x v="0"/>
    <x v="11"/>
    <m/>
    <s v="Gabinete de Comunicação e Imagem"/>
    <x v="1"/>
    <s v="GCI"/>
    <x v="0"/>
    <x v="1"/>
    <x v="1"/>
    <x v="1"/>
    <x v="0"/>
    <x v="0"/>
    <x v="0"/>
    <x v="0"/>
    <x v="0"/>
    <x v="0"/>
    <x v="0"/>
    <s v="Gabinete de Comunicação e Imagem"/>
    <x v="0"/>
    <x v="0"/>
    <x v="0"/>
    <x v="0"/>
    <x v="3"/>
    <x v="0"/>
    <x v="1"/>
    <x v="2"/>
    <x v="1"/>
    <x v="2"/>
    <x v="11"/>
    <x v="0"/>
    <m/>
  </r>
  <r>
    <x v="0"/>
    <n v="2080520"/>
    <n v="0"/>
    <n v="0"/>
    <n v="0"/>
    <x v="6025"/>
    <x v="0"/>
    <x v="0"/>
    <x v="0"/>
    <s v="03.16.32"/>
    <x v="29"/>
    <x v="0"/>
    <x v="0"/>
    <s v="Gabinete de Comunicação e Imagem"/>
    <s v="03.16.32"/>
    <s v="Gabinete de Comunicação e Imagem"/>
    <s v="03.16.32"/>
    <x v="30"/>
    <x v="0"/>
    <x v="0"/>
    <x v="0"/>
    <x v="1"/>
    <x v="0"/>
    <x v="0"/>
    <x v="0"/>
    <x v="13"/>
    <s v="1 - Dotação Anual"/>
    <x v="4"/>
    <n v="2080520"/>
    <x v="2"/>
    <n v="0"/>
    <x v="1"/>
    <n v="370000"/>
    <x v="667"/>
    <m/>
    <x v="0"/>
    <x v="11"/>
    <m/>
    <s v="Gabinete de Comunicação e Imagem"/>
    <x v="1"/>
    <s v="GCI"/>
    <x v="0"/>
    <x v="1"/>
    <x v="1"/>
    <x v="1"/>
    <x v="0"/>
    <x v="0"/>
    <x v="0"/>
    <x v="0"/>
    <x v="0"/>
    <x v="0"/>
    <x v="0"/>
    <s v="Gabinete de Comunicação e Imagem"/>
    <x v="0"/>
    <x v="0"/>
    <x v="0"/>
    <x v="0"/>
    <x v="3"/>
    <x v="0"/>
    <x v="1"/>
    <x v="2"/>
    <x v="1"/>
    <x v="2"/>
    <x v="11"/>
    <x v="0"/>
    <m/>
  </r>
  <r>
    <x v="0"/>
    <n v="1180000"/>
    <n v="0"/>
    <n v="0"/>
    <n v="0"/>
    <x v="6025"/>
    <x v="0"/>
    <x v="0"/>
    <x v="0"/>
    <s v="03.16.32"/>
    <x v="29"/>
    <x v="0"/>
    <x v="0"/>
    <s v="Gabinete de Comunicação e Imagem"/>
    <s v="03.16.32"/>
    <s v="Gabinete de Comunicação e Imagem"/>
    <s v="03.16.32"/>
    <x v="28"/>
    <x v="0"/>
    <x v="0"/>
    <x v="0"/>
    <x v="0"/>
    <x v="0"/>
    <x v="0"/>
    <x v="0"/>
    <x v="13"/>
    <s v="1 - Dotação Anual"/>
    <x v="4"/>
    <n v="1180000"/>
    <x v="2"/>
    <n v="0"/>
    <x v="1"/>
    <n v="20000"/>
    <x v="667"/>
    <m/>
    <x v="0"/>
    <x v="11"/>
    <m/>
    <s v="Gabinete de Comunicação e Imagem"/>
    <x v="1"/>
    <s v="GCI"/>
    <x v="0"/>
    <x v="1"/>
    <x v="1"/>
    <x v="1"/>
    <x v="0"/>
    <x v="0"/>
    <x v="0"/>
    <x v="0"/>
    <x v="0"/>
    <x v="0"/>
    <x v="0"/>
    <s v="Gabinete de Comunicação e Imagem"/>
    <x v="0"/>
    <x v="0"/>
    <x v="0"/>
    <x v="0"/>
    <x v="3"/>
    <x v="0"/>
    <x v="1"/>
    <x v="2"/>
    <x v="1"/>
    <x v="2"/>
    <x v="11"/>
    <x v="0"/>
    <m/>
  </r>
  <r>
    <x v="0"/>
    <n v="950000"/>
    <n v="0"/>
    <n v="0"/>
    <n v="0"/>
    <x v="6025"/>
    <x v="0"/>
    <x v="0"/>
    <x v="0"/>
    <s v="01.28.03.06"/>
    <x v="9"/>
    <x v="4"/>
    <x v="5"/>
    <s v="Proteção Social"/>
    <s v="01.28.03"/>
    <s v="Apoio a Crianças Vulneráveis "/>
    <s v="01.28.03.06"/>
    <x v="4"/>
    <x v="0"/>
    <x v="2"/>
    <x v="2"/>
    <x v="0"/>
    <x v="1"/>
    <x v="0"/>
    <x v="0"/>
    <x v="13"/>
    <s v="1 - Dotação Anual"/>
    <x v="4"/>
    <n v="950000"/>
    <x v="2"/>
    <n v="150000"/>
    <x v="1"/>
    <n v="0"/>
    <x v="667"/>
    <m/>
    <x v="0"/>
    <x v="11"/>
    <m/>
    <s v="Apoio a Crianças Vulneráveis "/>
    <x v="1"/>
    <s v="ACV"/>
    <x v="0"/>
    <x v="1"/>
    <x v="1"/>
    <x v="1"/>
    <x v="0"/>
    <x v="0"/>
    <x v="0"/>
    <x v="0"/>
    <x v="0"/>
    <x v="0"/>
    <x v="0"/>
    <s v="Apoio a Crianças Vulneráveis "/>
    <x v="0"/>
    <x v="0"/>
    <x v="0"/>
    <x v="0"/>
    <x v="3"/>
    <x v="0"/>
    <x v="1"/>
    <x v="2"/>
    <x v="1"/>
    <x v="2"/>
    <x v="11"/>
    <x v="0"/>
    <m/>
  </r>
  <r>
    <x v="1"/>
    <n v="1800000"/>
    <n v="0"/>
    <n v="0"/>
    <n v="0"/>
    <x v="6025"/>
    <x v="0"/>
    <x v="0"/>
    <x v="0"/>
    <s v="01.27.01.09"/>
    <x v="57"/>
    <x v="1"/>
    <x v="1"/>
    <s v="Ordenamento território"/>
    <s v="01.27.01"/>
    <s v="Toponímia e Enumeração Policial"/>
    <s v="01.27.01.09"/>
    <x v="46"/>
    <x v="0"/>
    <x v="0"/>
    <x v="0"/>
    <x v="0"/>
    <x v="1"/>
    <x v="1"/>
    <x v="0"/>
    <x v="13"/>
    <s v="1 - Dotação Anual"/>
    <x v="4"/>
    <n v="1800000"/>
    <x v="2"/>
    <n v="0"/>
    <x v="1"/>
    <n v="500000"/>
    <x v="667"/>
    <m/>
    <x v="0"/>
    <x v="11"/>
    <m/>
    <s v="Toponímia e Enumeração Policial"/>
    <x v="1"/>
    <s v="TRP"/>
    <x v="0"/>
    <x v="1"/>
    <x v="1"/>
    <x v="1"/>
    <x v="0"/>
    <x v="0"/>
    <x v="0"/>
    <x v="0"/>
    <x v="0"/>
    <x v="0"/>
    <x v="0"/>
    <s v="Toponímia e Enumeração Policial"/>
    <x v="0"/>
    <x v="0"/>
    <x v="0"/>
    <x v="0"/>
    <x v="3"/>
    <x v="0"/>
    <x v="1"/>
    <x v="2"/>
    <x v="1"/>
    <x v="2"/>
    <x v="11"/>
    <x v="0"/>
    <m/>
  </r>
  <r>
    <x v="2"/>
    <n v="9999999"/>
    <n v="0"/>
    <n v="0"/>
    <n v="0"/>
    <x v="6025"/>
    <x v="0"/>
    <x v="0"/>
    <x v="0"/>
    <s v="80.02.10.26"/>
    <x v="13"/>
    <x v="2"/>
    <x v="2"/>
    <s v="Outros"/>
    <s v="80.02.10"/>
    <s v="Retenção Sansung"/>
    <s v="80.02.10.26"/>
    <x v="27"/>
    <x v="0"/>
    <x v="5"/>
    <x v="8"/>
    <x v="1"/>
    <x v="2"/>
    <x v="0"/>
    <x v="0"/>
    <x v="13"/>
    <s v="1 - Dotação Anual"/>
    <x v="4"/>
    <n v="9999999"/>
    <x v="2"/>
    <n v="0"/>
    <x v="1"/>
    <n v="0"/>
    <x v="667"/>
    <m/>
    <x v="0"/>
    <x v="11"/>
    <m/>
    <s v="Retenção Sansung"/>
    <x v="1"/>
    <s v="RS"/>
    <x v="0"/>
    <x v="1"/>
    <x v="1"/>
    <x v="1"/>
    <x v="0"/>
    <x v="0"/>
    <x v="0"/>
    <x v="0"/>
    <x v="0"/>
    <x v="0"/>
    <x v="0"/>
    <s v="Retenção Sansung"/>
    <x v="0"/>
    <x v="0"/>
    <x v="0"/>
    <x v="0"/>
    <x v="3"/>
    <x v="0"/>
    <x v="1"/>
    <x v="2"/>
    <x v="1"/>
    <x v="2"/>
    <x v="11"/>
    <x v="0"/>
    <m/>
  </r>
  <r>
    <x v="0"/>
    <n v="9999999"/>
    <n v="0"/>
    <n v="0"/>
    <n v="0"/>
    <x v="6025"/>
    <x v="0"/>
    <x v="1"/>
    <x v="0"/>
    <s v="80.02.10.26"/>
    <x v="13"/>
    <x v="2"/>
    <x v="2"/>
    <s v="Outros"/>
    <s v="80.02.10"/>
    <s v="Retenção Sansung"/>
    <s v="80.02.10.26"/>
    <x v="34"/>
    <x v="0"/>
    <x v="1"/>
    <x v="9"/>
    <x v="1"/>
    <x v="2"/>
    <x v="2"/>
    <x v="0"/>
    <x v="13"/>
    <s v="1 - Dotação Anual"/>
    <x v="4"/>
    <n v="9999999"/>
    <x v="2"/>
    <n v="0"/>
    <x v="1"/>
    <n v="0"/>
    <x v="667"/>
    <m/>
    <x v="0"/>
    <x v="11"/>
    <m/>
    <s v="Retenção Sansung"/>
    <x v="1"/>
    <s v="RS"/>
    <x v="0"/>
    <x v="1"/>
    <x v="1"/>
    <x v="1"/>
    <x v="0"/>
    <x v="0"/>
    <x v="0"/>
    <x v="0"/>
    <x v="0"/>
    <x v="0"/>
    <x v="0"/>
    <s v="Retenção Sansung"/>
    <x v="0"/>
    <x v="0"/>
    <x v="0"/>
    <x v="0"/>
    <x v="3"/>
    <x v="0"/>
    <x v="1"/>
    <x v="2"/>
    <x v="1"/>
    <x v="2"/>
    <x v="11"/>
    <x v="0"/>
    <m/>
  </r>
  <r>
    <x v="2"/>
    <n v="9999999"/>
    <n v="0"/>
    <n v="0"/>
    <n v="0"/>
    <x v="6025"/>
    <x v="0"/>
    <x v="0"/>
    <x v="0"/>
    <s v="80.02.10.28"/>
    <x v="60"/>
    <x v="2"/>
    <x v="2"/>
    <s v="Outros"/>
    <s v="80.02.10"/>
    <s v="Desconto Vencimento"/>
    <s v="80.02.10.28"/>
    <x v="27"/>
    <x v="0"/>
    <x v="5"/>
    <x v="8"/>
    <x v="1"/>
    <x v="2"/>
    <x v="0"/>
    <x v="0"/>
    <x v="13"/>
    <s v="1 - Dotação Anual"/>
    <x v="4"/>
    <n v="9999999"/>
    <x v="2"/>
    <n v="0"/>
    <x v="1"/>
    <n v="0"/>
    <x v="667"/>
    <m/>
    <x v="0"/>
    <x v="11"/>
    <m/>
    <s v="Desconto Vencimento"/>
    <x v="1"/>
    <s v="DV"/>
    <x v="0"/>
    <x v="1"/>
    <x v="1"/>
    <x v="1"/>
    <x v="0"/>
    <x v="0"/>
    <x v="0"/>
    <x v="0"/>
    <x v="0"/>
    <x v="0"/>
    <x v="0"/>
    <s v="Desconto Vencimento"/>
    <x v="0"/>
    <x v="0"/>
    <x v="0"/>
    <x v="0"/>
    <x v="3"/>
    <x v="0"/>
    <x v="1"/>
    <x v="2"/>
    <x v="1"/>
    <x v="2"/>
    <x v="11"/>
    <x v="0"/>
    <m/>
  </r>
  <r>
    <x v="0"/>
    <n v="9999999"/>
    <n v="0"/>
    <n v="0"/>
    <n v="0"/>
    <x v="6025"/>
    <x v="0"/>
    <x v="1"/>
    <x v="0"/>
    <s v="80.02.10.28"/>
    <x v="60"/>
    <x v="2"/>
    <x v="2"/>
    <s v="Outros"/>
    <s v="80.02.10"/>
    <s v="Desconto Vencimento"/>
    <s v="80.02.10.28"/>
    <x v="34"/>
    <x v="0"/>
    <x v="1"/>
    <x v="9"/>
    <x v="1"/>
    <x v="2"/>
    <x v="2"/>
    <x v="0"/>
    <x v="13"/>
    <s v="1 - Dotação Anual"/>
    <x v="4"/>
    <n v="9999999"/>
    <x v="2"/>
    <n v="0"/>
    <x v="1"/>
    <n v="0"/>
    <x v="667"/>
    <m/>
    <x v="0"/>
    <x v="11"/>
    <m/>
    <s v="Desconto Vencimento"/>
    <x v="1"/>
    <s v="DV"/>
    <x v="0"/>
    <x v="1"/>
    <x v="1"/>
    <x v="1"/>
    <x v="0"/>
    <x v="0"/>
    <x v="0"/>
    <x v="0"/>
    <x v="0"/>
    <x v="0"/>
    <x v="0"/>
    <s v="Desconto Vencimento"/>
    <x v="0"/>
    <x v="0"/>
    <x v="0"/>
    <x v="0"/>
    <x v="3"/>
    <x v="0"/>
    <x v="1"/>
    <x v="2"/>
    <x v="1"/>
    <x v="2"/>
    <x v="11"/>
    <x v="0"/>
    <m/>
  </r>
  <r>
    <x v="1"/>
    <n v="100000"/>
    <n v="0"/>
    <n v="0"/>
    <n v="0"/>
    <x v="6025"/>
    <x v="0"/>
    <x v="0"/>
    <x v="0"/>
    <s v="01.24.08.10"/>
    <x v="70"/>
    <x v="6"/>
    <x v="7"/>
    <s v="Reforma do Estado e da Administração Pública"/>
    <s v="01.24.08"/>
    <s v="Projeto São Miguel On"/>
    <s v="01.24.08.10"/>
    <x v="119"/>
    <x v="0"/>
    <x v="0"/>
    <x v="0"/>
    <x v="0"/>
    <x v="1"/>
    <x v="1"/>
    <x v="0"/>
    <x v="13"/>
    <s v="1 - Dotação Anual"/>
    <x v="4"/>
    <n v="100000"/>
    <x v="2"/>
    <n v="0"/>
    <x v="1"/>
    <n v="400000"/>
    <x v="667"/>
    <m/>
    <x v="0"/>
    <x v="11"/>
    <m/>
    <s v="Projeto São Miguel On"/>
    <x v="1"/>
    <s v="PSMO"/>
    <x v="0"/>
    <x v="1"/>
    <x v="1"/>
    <x v="1"/>
    <x v="0"/>
    <x v="0"/>
    <x v="0"/>
    <x v="0"/>
    <x v="0"/>
    <x v="0"/>
    <x v="0"/>
    <s v="Projeto São Miguel On"/>
    <x v="0"/>
    <x v="0"/>
    <x v="0"/>
    <x v="0"/>
    <x v="3"/>
    <x v="0"/>
    <x v="1"/>
    <x v="2"/>
    <x v="1"/>
    <x v="2"/>
    <x v="11"/>
    <x v="0"/>
    <m/>
  </r>
  <r>
    <x v="0"/>
    <n v="300000"/>
    <n v="0"/>
    <n v="0"/>
    <n v="0"/>
    <x v="6025"/>
    <x v="0"/>
    <x v="0"/>
    <x v="0"/>
    <s v="01.25.05.09"/>
    <x v="26"/>
    <x v="3"/>
    <x v="3"/>
    <s v="Saúde"/>
    <s v="01.25.05"/>
    <s v="Apoio a Consultas de Especialidade e Medicamentos"/>
    <s v="01.25.05.09"/>
    <x v="7"/>
    <x v="0"/>
    <x v="4"/>
    <x v="4"/>
    <x v="0"/>
    <x v="1"/>
    <x v="0"/>
    <x v="0"/>
    <x v="13"/>
    <s v="1 - Dotação Anual"/>
    <x v="4"/>
    <n v="300000"/>
    <x v="2"/>
    <n v="100000"/>
    <x v="1"/>
    <n v="0"/>
    <x v="667"/>
    <m/>
    <x v="0"/>
    <x v="11"/>
    <m/>
    <s v="Apoio a Consultas de Especialidade e Medicamentos"/>
    <x v="1"/>
    <s v="ACE"/>
    <x v="0"/>
    <x v="1"/>
    <x v="1"/>
    <x v="1"/>
    <x v="0"/>
    <x v="0"/>
    <x v="0"/>
    <x v="0"/>
    <x v="0"/>
    <x v="0"/>
    <x v="0"/>
    <s v="Apoio a Consultas de Especialidade e Medicamentos"/>
    <x v="0"/>
    <x v="0"/>
    <x v="0"/>
    <x v="0"/>
    <x v="3"/>
    <x v="0"/>
    <x v="1"/>
    <x v="2"/>
    <x v="1"/>
    <x v="2"/>
    <x v="11"/>
    <x v="0"/>
    <m/>
  </r>
  <r>
    <x v="1"/>
    <n v="1250000"/>
    <n v="0"/>
    <n v="0"/>
    <n v="0"/>
    <x v="6025"/>
    <x v="0"/>
    <x v="0"/>
    <x v="0"/>
    <s v="01.25.02.17"/>
    <x v="30"/>
    <x v="3"/>
    <x v="3"/>
    <s v="desporto"/>
    <s v="01.25.02"/>
    <s v="Construção e Reabilitação de Placas Desportivas"/>
    <s v="01.25.02.17"/>
    <x v="1"/>
    <x v="0"/>
    <x v="0"/>
    <x v="0"/>
    <x v="0"/>
    <x v="1"/>
    <x v="1"/>
    <x v="0"/>
    <x v="13"/>
    <s v="1 - Dotação Anual"/>
    <x v="4"/>
    <n v="1250000"/>
    <x v="2"/>
    <n v="0"/>
    <x v="1"/>
    <n v="1750000"/>
    <x v="667"/>
    <m/>
    <x v="0"/>
    <x v="11"/>
    <m/>
    <s v="Construção e Reabilitação de Placas Desportivas"/>
    <x v="1"/>
    <m/>
    <x v="0"/>
    <x v="1"/>
    <x v="1"/>
    <x v="1"/>
    <x v="0"/>
    <x v="0"/>
    <x v="0"/>
    <x v="0"/>
    <x v="0"/>
    <x v="0"/>
    <x v="0"/>
    <s v="Construção e Reabilitação de Placas Desportivas"/>
    <x v="0"/>
    <x v="0"/>
    <x v="0"/>
    <x v="0"/>
    <x v="3"/>
    <x v="0"/>
    <x v="1"/>
    <x v="2"/>
    <x v="1"/>
    <x v="2"/>
    <x v="11"/>
    <x v="0"/>
    <m/>
  </r>
  <r>
    <x v="1"/>
    <n v="3050000"/>
    <n v="0"/>
    <n v="0"/>
    <n v="0"/>
    <x v="6025"/>
    <x v="0"/>
    <x v="0"/>
    <x v="0"/>
    <s v="01.27.02.15"/>
    <x v="25"/>
    <x v="1"/>
    <x v="1"/>
    <s v="Saneamento básico"/>
    <s v="01.27.02"/>
    <s v="Transferência de Residuos Aterro Santiago"/>
    <s v="01.27.02.15"/>
    <x v="46"/>
    <x v="0"/>
    <x v="0"/>
    <x v="0"/>
    <x v="0"/>
    <x v="1"/>
    <x v="1"/>
    <x v="0"/>
    <x v="13"/>
    <s v="1 - Dotação Anual"/>
    <x v="4"/>
    <n v="3050000"/>
    <x v="2"/>
    <n v="0"/>
    <x v="1"/>
    <n v="950000"/>
    <x v="667"/>
    <m/>
    <x v="0"/>
    <x v="11"/>
    <m/>
    <s v="Transferência de Residuos Aterro Santiago"/>
    <x v="1"/>
    <m/>
    <x v="0"/>
    <x v="1"/>
    <x v="1"/>
    <x v="1"/>
    <x v="0"/>
    <x v="0"/>
    <x v="0"/>
    <x v="0"/>
    <x v="0"/>
    <x v="0"/>
    <x v="0"/>
    <s v="Transferência de Residuos Aterro Santiago"/>
    <x v="0"/>
    <x v="0"/>
    <x v="0"/>
    <x v="0"/>
    <x v="3"/>
    <x v="0"/>
    <x v="1"/>
    <x v="2"/>
    <x v="1"/>
    <x v="2"/>
    <x v="11"/>
    <x v="0"/>
    <m/>
  </r>
  <r>
    <x v="0"/>
    <n v="0"/>
    <n v="0"/>
    <n v="0"/>
    <n v="0"/>
    <x v="6025"/>
    <x v="0"/>
    <x v="0"/>
    <x v="0"/>
    <s v="03.16.15"/>
    <x v="0"/>
    <x v="0"/>
    <x v="0"/>
    <s v="Direção Financeira"/>
    <s v="03.16.15"/>
    <s v="Direção Financeira"/>
    <s v="03.16.15"/>
    <x v="120"/>
    <x v="0"/>
    <x v="2"/>
    <x v="23"/>
    <x v="0"/>
    <x v="0"/>
    <x v="0"/>
    <x v="0"/>
    <x v="13"/>
    <s v="1 - Dotação Anual"/>
    <x v="4"/>
    <n v="0"/>
    <x v="2"/>
    <n v="0"/>
    <x v="1"/>
    <n v="3000000"/>
    <x v="667"/>
    <m/>
    <x v="0"/>
    <x v="11"/>
    <m/>
    <s v="Direção Financeira"/>
    <x v="1"/>
    <m/>
    <x v="0"/>
    <x v="1"/>
    <x v="1"/>
    <x v="1"/>
    <x v="0"/>
    <x v="0"/>
    <x v="0"/>
    <x v="0"/>
    <x v="0"/>
    <x v="0"/>
    <x v="0"/>
    <s v="Direção Financeira"/>
    <x v="0"/>
    <x v="0"/>
    <x v="0"/>
    <x v="0"/>
    <x v="3"/>
    <x v="0"/>
    <x v="1"/>
    <x v="2"/>
    <x v="1"/>
    <x v="2"/>
    <x v="11"/>
    <x v="0"/>
    <m/>
  </r>
  <r>
    <x v="0"/>
    <n v="300000"/>
    <n v="0"/>
    <n v="0"/>
    <n v="0"/>
    <x v="6025"/>
    <x v="0"/>
    <x v="0"/>
    <x v="0"/>
    <s v="03.16.15"/>
    <x v="0"/>
    <x v="0"/>
    <x v="0"/>
    <s v="Direção Financeira"/>
    <s v="03.16.15"/>
    <s v="Direção Financeira"/>
    <s v="03.16.15"/>
    <x v="75"/>
    <x v="0"/>
    <x v="2"/>
    <x v="16"/>
    <x v="0"/>
    <x v="0"/>
    <x v="0"/>
    <x v="0"/>
    <x v="13"/>
    <s v="1 - Dotação Anual"/>
    <x v="4"/>
    <n v="300000"/>
    <x v="2"/>
    <n v="0"/>
    <x v="1"/>
    <n v="0"/>
    <x v="667"/>
    <m/>
    <x v="0"/>
    <x v="11"/>
    <m/>
    <s v="Direção Financeira"/>
    <x v="1"/>
    <m/>
    <x v="0"/>
    <x v="1"/>
    <x v="1"/>
    <x v="1"/>
    <x v="0"/>
    <x v="0"/>
    <x v="0"/>
    <x v="0"/>
    <x v="0"/>
    <x v="0"/>
    <x v="0"/>
    <s v="Direção Financeira"/>
    <x v="0"/>
    <x v="0"/>
    <x v="0"/>
    <x v="0"/>
    <x v="3"/>
    <x v="0"/>
    <x v="1"/>
    <x v="2"/>
    <x v="1"/>
    <x v="2"/>
    <x v="11"/>
    <x v="0"/>
    <m/>
  </r>
  <r>
    <x v="0"/>
    <n v="700000"/>
    <n v="0"/>
    <n v="0"/>
    <n v="0"/>
    <x v="6025"/>
    <x v="0"/>
    <x v="0"/>
    <x v="0"/>
    <s v="03.16.15"/>
    <x v="0"/>
    <x v="0"/>
    <x v="0"/>
    <s v="Direção Financeira"/>
    <s v="03.16.15"/>
    <s v="Direção Financeira"/>
    <s v="03.16.15"/>
    <x v="50"/>
    <x v="0"/>
    <x v="2"/>
    <x v="11"/>
    <x v="0"/>
    <x v="0"/>
    <x v="0"/>
    <x v="0"/>
    <x v="13"/>
    <s v="1 - Dotação Anual"/>
    <x v="4"/>
    <n v="700000"/>
    <x v="2"/>
    <n v="0"/>
    <x v="1"/>
    <n v="0"/>
    <x v="667"/>
    <m/>
    <x v="0"/>
    <x v="11"/>
    <m/>
    <s v="Direção Financeira"/>
    <x v="1"/>
    <m/>
    <x v="0"/>
    <x v="1"/>
    <x v="1"/>
    <x v="1"/>
    <x v="0"/>
    <x v="0"/>
    <x v="0"/>
    <x v="0"/>
    <x v="0"/>
    <x v="0"/>
    <x v="0"/>
    <s v="Direção Financeira"/>
    <x v="0"/>
    <x v="0"/>
    <x v="0"/>
    <x v="0"/>
    <x v="3"/>
    <x v="0"/>
    <x v="1"/>
    <x v="2"/>
    <x v="1"/>
    <x v="2"/>
    <x v="11"/>
    <x v="0"/>
    <m/>
  </r>
  <r>
    <x v="0"/>
    <n v="450000"/>
    <n v="0"/>
    <n v="0"/>
    <n v="0"/>
    <x v="6025"/>
    <x v="0"/>
    <x v="0"/>
    <x v="0"/>
    <s v="03.16.15"/>
    <x v="0"/>
    <x v="0"/>
    <x v="0"/>
    <s v="Direção Financeira"/>
    <s v="03.16.15"/>
    <s v="Direção Financeira"/>
    <s v="03.16.15"/>
    <x v="84"/>
    <x v="0"/>
    <x v="7"/>
    <x v="19"/>
    <x v="0"/>
    <x v="0"/>
    <x v="0"/>
    <x v="0"/>
    <x v="13"/>
    <s v="1 - Dotação Anual"/>
    <x v="4"/>
    <n v="450000"/>
    <x v="2"/>
    <n v="0"/>
    <x v="1"/>
    <n v="50000"/>
    <x v="667"/>
    <m/>
    <x v="0"/>
    <x v="11"/>
    <m/>
    <s v="Direção Financeira"/>
    <x v="1"/>
    <m/>
    <x v="0"/>
    <x v="1"/>
    <x v="1"/>
    <x v="1"/>
    <x v="0"/>
    <x v="0"/>
    <x v="0"/>
    <x v="0"/>
    <x v="0"/>
    <x v="0"/>
    <x v="0"/>
    <s v="Direção Financeira"/>
    <x v="0"/>
    <x v="0"/>
    <x v="0"/>
    <x v="0"/>
    <x v="3"/>
    <x v="0"/>
    <x v="1"/>
    <x v="2"/>
    <x v="1"/>
    <x v="2"/>
    <x v="11"/>
    <x v="0"/>
    <m/>
  </r>
  <r>
    <x v="0"/>
    <n v="16625632"/>
    <n v="0"/>
    <n v="0"/>
    <n v="0"/>
    <x v="6025"/>
    <x v="0"/>
    <x v="0"/>
    <x v="0"/>
    <s v="03.16.15"/>
    <x v="0"/>
    <x v="0"/>
    <x v="0"/>
    <s v="Direção Financeira"/>
    <s v="03.16.15"/>
    <s v="Direção Financeira"/>
    <s v="03.16.15"/>
    <x v="54"/>
    <x v="0"/>
    <x v="0"/>
    <x v="0"/>
    <x v="0"/>
    <x v="0"/>
    <x v="0"/>
    <x v="0"/>
    <x v="13"/>
    <s v="1 - Dotação Anual"/>
    <x v="4"/>
    <n v="16625632"/>
    <x v="2"/>
    <n v="3400000"/>
    <x v="1"/>
    <n v="300000"/>
    <x v="667"/>
    <m/>
    <x v="0"/>
    <x v="11"/>
    <m/>
    <s v="Direção Financeira"/>
    <x v="1"/>
    <m/>
    <x v="0"/>
    <x v="1"/>
    <x v="1"/>
    <x v="1"/>
    <x v="0"/>
    <x v="0"/>
    <x v="0"/>
    <x v="0"/>
    <x v="0"/>
    <x v="0"/>
    <x v="0"/>
    <s v="Direção Financeira"/>
    <x v="0"/>
    <x v="0"/>
    <x v="0"/>
    <x v="0"/>
    <x v="3"/>
    <x v="0"/>
    <x v="1"/>
    <x v="2"/>
    <x v="1"/>
    <x v="2"/>
    <x v="11"/>
    <x v="0"/>
    <m/>
  </r>
  <r>
    <x v="0"/>
    <n v="3110000"/>
    <n v="0"/>
    <n v="0"/>
    <n v="0"/>
    <x v="6025"/>
    <x v="0"/>
    <x v="0"/>
    <x v="0"/>
    <s v="03.16.15"/>
    <x v="0"/>
    <x v="0"/>
    <x v="0"/>
    <s v="Direção Financeira"/>
    <s v="03.16.15"/>
    <s v="Direção Financeira"/>
    <s v="03.16.15"/>
    <x v="43"/>
    <x v="0"/>
    <x v="0"/>
    <x v="1"/>
    <x v="0"/>
    <x v="0"/>
    <x v="0"/>
    <x v="0"/>
    <x v="13"/>
    <s v="1 - Dotação Anual"/>
    <x v="4"/>
    <n v="3110000"/>
    <x v="2"/>
    <n v="1610000"/>
    <x v="1"/>
    <n v="0"/>
    <x v="667"/>
    <m/>
    <x v="0"/>
    <x v="11"/>
    <m/>
    <s v="Direção Financeira"/>
    <x v="1"/>
    <m/>
    <x v="0"/>
    <x v="1"/>
    <x v="1"/>
    <x v="1"/>
    <x v="0"/>
    <x v="0"/>
    <x v="0"/>
    <x v="0"/>
    <x v="0"/>
    <x v="0"/>
    <x v="0"/>
    <s v="Direção Financeira"/>
    <x v="0"/>
    <x v="0"/>
    <x v="0"/>
    <x v="0"/>
    <x v="3"/>
    <x v="0"/>
    <x v="1"/>
    <x v="2"/>
    <x v="1"/>
    <x v="2"/>
    <x v="11"/>
    <x v="0"/>
    <m/>
  </r>
  <r>
    <x v="0"/>
    <n v="17450000"/>
    <n v="0"/>
    <n v="0"/>
    <n v="0"/>
    <x v="6025"/>
    <x v="0"/>
    <x v="0"/>
    <x v="0"/>
    <s v="03.16.15"/>
    <x v="0"/>
    <x v="0"/>
    <x v="0"/>
    <s v="Direção Financeira"/>
    <s v="03.16.15"/>
    <s v="Direção Financeira"/>
    <s v="03.16.15"/>
    <x v="5"/>
    <x v="0"/>
    <x v="0"/>
    <x v="1"/>
    <x v="0"/>
    <x v="0"/>
    <x v="0"/>
    <x v="0"/>
    <x v="13"/>
    <s v="1 - Dotação Anual"/>
    <x v="4"/>
    <n v="17450000"/>
    <x v="2"/>
    <n v="5450000"/>
    <x v="1"/>
    <n v="0"/>
    <x v="667"/>
    <m/>
    <x v="0"/>
    <x v="11"/>
    <m/>
    <s v="Direção Financeira"/>
    <x v="1"/>
    <m/>
    <x v="0"/>
    <x v="1"/>
    <x v="1"/>
    <x v="1"/>
    <x v="0"/>
    <x v="0"/>
    <x v="0"/>
    <x v="0"/>
    <x v="0"/>
    <x v="0"/>
    <x v="0"/>
    <s v="Direção Financeira"/>
    <x v="0"/>
    <x v="0"/>
    <x v="0"/>
    <x v="0"/>
    <x v="3"/>
    <x v="0"/>
    <x v="1"/>
    <x v="2"/>
    <x v="1"/>
    <x v="2"/>
    <x v="11"/>
    <x v="0"/>
    <m/>
  </r>
  <r>
    <x v="0"/>
    <n v="50000"/>
    <n v="0"/>
    <n v="0"/>
    <n v="0"/>
    <x v="6025"/>
    <x v="0"/>
    <x v="0"/>
    <x v="0"/>
    <s v="03.16.15"/>
    <x v="0"/>
    <x v="0"/>
    <x v="0"/>
    <s v="Direção Financeira"/>
    <s v="03.16.15"/>
    <s v="Direção Financeira"/>
    <s v="03.16.15"/>
    <x v="121"/>
    <x v="0"/>
    <x v="0"/>
    <x v="1"/>
    <x v="0"/>
    <x v="0"/>
    <x v="0"/>
    <x v="0"/>
    <x v="13"/>
    <s v="1 - Dotação Anual"/>
    <x v="4"/>
    <n v="50000"/>
    <x v="2"/>
    <n v="0"/>
    <x v="1"/>
    <n v="150000"/>
    <x v="667"/>
    <m/>
    <x v="0"/>
    <x v="11"/>
    <m/>
    <s v="Direção Financeira"/>
    <x v="1"/>
    <m/>
    <x v="0"/>
    <x v="1"/>
    <x v="1"/>
    <x v="1"/>
    <x v="0"/>
    <x v="0"/>
    <x v="0"/>
    <x v="0"/>
    <x v="0"/>
    <x v="0"/>
    <x v="0"/>
    <s v="Direção Financeira"/>
    <x v="0"/>
    <x v="0"/>
    <x v="0"/>
    <x v="0"/>
    <x v="3"/>
    <x v="0"/>
    <x v="1"/>
    <x v="2"/>
    <x v="1"/>
    <x v="2"/>
    <x v="11"/>
    <x v="0"/>
    <m/>
  </r>
  <r>
    <x v="0"/>
    <n v="700000"/>
    <n v="0"/>
    <n v="0"/>
    <n v="0"/>
    <x v="6025"/>
    <x v="0"/>
    <x v="0"/>
    <x v="0"/>
    <s v="03.16.15"/>
    <x v="0"/>
    <x v="0"/>
    <x v="0"/>
    <s v="Direção Financeira"/>
    <s v="03.16.15"/>
    <s v="Direção Financeira"/>
    <s v="03.16.15"/>
    <x v="3"/>
    <x v="0"/>
    <x v="0"/>
    <x v="1"/>
    <x v="0"/>
    <x v="0"/>
    <x v="0"/>
    <x v="0"/>
    <x v="13"/>
    <s v="1 - Dotação Anual"/>
    <x v="4"/>
    <n v="700000"/>
    <x v="2"/>
    <n v="50000"/>
    <x v="1"/>
    <n v="50000"/>
    <x v="667"/>
    <m/>
    <x v="0"/>
    <x v="11"/>
    <m/>
    <s v="Direção Financeira"/>
    <x v="1"/>
    <m/>
    <x v="0"/>
    <x v="1"/>
    <x v="1"/>
    <x v="1"/>
    <x v="0"/>
    <x v="0"/>
    <x v="0"/>
    <x v="0"/>
    <x v="0"/>
    <x v="0"/>
    <x v="0"/>
    <s v="Direção Financeira"/>
    <x v="0"/>
    <x v="0"/>
    <x v="0"/>
    <x v="0"/>
    <x v="3"/>
    <x v="0"/>
    <x v="1"/>
    <x v="2"/>
    <x v="1"/>
    <x v="2"/>
    <x v="11"/>
    <x v="0"/>
    <m/>
  </r>
  <r>
    <x v="0"/>
    <n v="400000"/>
    <n v="0"/>
    <n v="0"/>
    <n v="0"/>
    <x v="6025"/>
    <x v="0"/>
    <x v="0"/>
    <x v="0"/>
    <s v="03.16.15"/>
    <x v="0"/>
    <x v="0"/>
    <x v="0"/>
    <s v="Direção Financeira"/>
    <s v="03.16.15"/>
    <s v="Direção Financeira"/>
    <s v="03.16.15"/>
    <x v="58"/>
    <x v="0"/>
    <x v="0"/>
    <x v="1"/>
    <x v="0"/>
    <x v="0"/>
    <x v="0"/>
    <x v="0"/>
    <x v="13"/>
    <s v="1 - Dotação Anual"/>
    <x v="4"/>
    <n v="400000"/>
    <x v="2"/>
    <n v="0"/>
    <x v="1"/>
    <n v="0"/>
    <x v="667"/>
    <m/>
    <x v="0"/>
    <x v="11"/>
    <m/>
    <s v="Direção Financeira"/>
    <x v="1"/>
    <m/>
    <x v="0"/>
    <x v="1"/>
    <x v="1"/>
    <x v="1"/>
    <x v="0"/>
    <x v="0"/>
    <x v="0"/>
    <x v="0"/>
    <x v="0"/>
    <x v="0"/>
    <x v="0"/>
    <s v="Direção Financeira"/>
    <x v="0"/>
    <x v="0"/>
    <x v="0"/>
    <x v="0"/>
    <x v="3"/>
    <x v="0"/>
    <x v="1"/>
    <x v="2"/>
    <x v="1"/>
    <x v="2"/>
    <x v="11"/>
    <x v="0"/>
    <m/>
  </r>
  <r>
    <x v="0"/>
    <n v="400000"/>
    <n v="0"/>
    <n v="0"/>
    <n v="0"/>
    <x v="6025"/>
    <x v="0"/>
    <x v="0"/>
    <x v="0"/>
    <s v="03.16.15"/>
    <x v="0"/>
    <x v="0"/>
    <x v="0"/>
    <s v="Direção Financeira"/>
    <s v="03.16.15"/>
    <s v="Direção Financeira"/>
    <s v="03.16.15"/>
    <x v="35"/>
    <x v="0"/>
    <x v="0"/>
    <x v="1"/>
    <x v="1"/>
    <x v="0"/>
    <x v="0"/>
    <x v="0"/>
    <x v="13"/>
    <s v="1 - Dotação Anual"/>
    <x v="4"/>
    <n v="400000"/>
    <x v="2"/>
    <n v="0"/>
    <x v="1"/>
    <n v="400000"/>
    <x v="667"/>
    <m/>
    <x v="0"/>
    <x v="11"/>
    <m/>
    <s v="Direção Financeira"/>
    <x v="1"/>
    <m/>
    <x v="0"/>
    <x v="1"/>
    <x v="1"/>
    <x v="1"/>
    <x v="0"/>
    <x v="0"/>
    <x v="0"/>
    <x v="0"/>
    <x v="0"/>
    <x v="0"/>
    <x v="0"/>
    <s v="Direção Financeira"/>
    <x v="0"/>
    <x v="0"/>
    <x v="0"/>
    <x v="0"/>
    <x v="3"/>
    <x v="0"/>
    <x v="1"/>
    <x v="2"/>
    <x v="1"/>
    <x v="2"/>
    <x v="11"/>
    <x v="0"/>
    <m/>
  </r>
  <r>
    <x v="0"/>
    <n v="100000"/>
    <n v="0"/>
    <n v="0"/>
    <n v="0"/>
    <x v="6025"/>
    <x v="0"/>
    <x v="0"/>
    <x v="0"/>
    <s v="03.16.15"/>
    <x v="0"/>
    <x v="0"/>
    <x v="0"/>
    <s v="Direção Financeira"/>
    <s v="03.16.15"/>
    <s v="Direção Financeira"/>
    <s v="03.16.15"/>
    <x v="118"/>
    <x v="0"/>
    <x v="0"/>
    <x v="1"/>
    <x v="0"/>
    <x v="0"/>
    <x v="0"/>
    <x v="0"/>
    <x v="13"/>
    <s v="1 - Dotação Anual"/>
    <x v="4"/>
    <n v="100000"/>
    <x v="2"/>
    <n v="0"/>
    <x v="1"/>
    <n v="0"/>
    <x v="667"/>
    <m/>
    <x v="0"/>
    <x v="11"/>
    <m/>
    <s v="Direção Financeira"/>
    <x v="1"/>
    <m/>
    <x v="0"/>
    <x v="1"/>
    <x v="1"/>
    <x v="1"/>
    <x v="0"/>
    <x v="0"/>
    <x v="0"/>
    <x v="0"/>
    <x v="0"/>
    <x v="0"/>
    <x v="0"/>
    <s v="Direção Financeira"/>
    <x v="0"/>
    <x v="0"/>
    <x v="0"/>
    <x v="0"/>
    <x v="3"/>
    <x v="0"/>
    <x v="1"/>
    <x v="2"/>
    <x v="1"/>
    <x v="2"/>
    <x v="11"/>
    <x v="0"/>
    <m/>
  </r>
  <r>
    <x v="0"/>
    <n v="935000"/>
    <n v="0"/>
    <n v="0"/>
    <n v="0"/>
    <x v="6025"/>
    <x v="0"/>
    <x v="0"/>
    <x v="0"/>
    <s v="03.16.15"/>
    <x v="0"/>
    <x v="0"/>
    <x v="0"/>
    <s v="Direção Financeira"/>
    <s v="03.16.15"/>
    <s v="Direção Financeira"/>
    <s v="03.16.15"/>
    <x v="31"/>
    <x v="0"/>
    <x v="0"/>
    <x v="1"/>
    <x v="0"/>
    <x v="0"/>
    <x v="0"/>
    <x v="0"/>
    <x v="13"/>
    <s v="1 - Dotação Anual"/>
    <x v="4"/>
    <n v="935000"/>
    <x v="2"/>
    <n v="300000"/>
    <x v="1"/>
    <n v="365000"/>
    <x v="667"/>
    <m/>
    <x v="0"/>
    <x v="11"/>
    <m/>
    <s v="Direção Financeira"/>
    <x v="1"/>
    <m/>
    <x v="0"/>
    <x v="1"/>
    <x v="1"/>
    <x v="1"/>
    <x v="0"/>
    <x v="0"/>
    <x v="0"/>
    <x v="0"/>
    <x v="0"/>
    <x v="0"/>
    <x v="0"/>
    <s v="Direção Financeira"/>
    <x v="0"/>
    <x v="0"/>
    <x v="0"/>
    <x v="0"/>
    <x v="3"/>
    <x v="0"/>
    <x v="1"/>
    <x v="2"/>
    <x v="1"/>
    <x v="2"/>
    <x v="11"/>
    <x v="0"/>
    <m/>
  </r>
  <r>
    <x v="0"/>
    <n v="4485000"/>
    <n v="0"/>
    <n v="0"/>
    <n v="0"/>
    <x v="6025"/>
    <x v="0"/>
    <x v="0"/>
    <x v="0"/>
    <s v="03.16.15"/>
    <x v="0"/>
    <x v="0"/>
    <x v="0"/>
    <s v="Direção Financeira"/>
    <s v="03.16.15"/>
    <s v="Direção Financeira"/>
    <s v="03.16.15"/>
    <x v="41"/>
    <x v="0"/>
    <x v="0"/>
    <x v="1"/>
    <x v="0"/>
    <x v="0"/>
    <x v="0"/>
    <x v="0"/>
    <x v="13"/>
    <s v="1 - Dotação Anual"/>
    <x v="4"/>
    <n v="4485000"/>
    <x v="2"/>
    <n v="3285000"/>
    <x v="1"/>
    <n v="0"/>
    <x v="667"/>
    <m/>
    <x v="0"/>
    <x v="11"/>
    <m/>
    <s v="Direção Financeira"/>
    <x v="1"/>
    <m/>
    <x v="0"/>
    <x v="1"/>
    <x v="1"/>
    <x v="1"/>
    <x v="0"/>
    <x v="0"/>
    <x v="0"/>
    <x v="0"/>
    <x v="0"/>
    <x v="0"/>
    <x v="0"/>
    <s v="Direção Financeira"/>
    <x v="0"/>
    <x v="0"/>
    <x v="0"/>
    <x v="0"/>
    <x v="3"/>
    <x v="0"/>
    <x v="1"/>
    <x v="2"/>
    <x v="1"/>
    <x v="2"/>
    <x v="11"/>
    <x v="0"/>
    <m/>
  </r>
  <r>
    <x v="0"/>
    <n v="50000"/>
    <n v="0"/>
    <n v="0"/>
    <n v="0"/>
    <x v="6025"/>
    <x v="0"/>
    <x v="0"/>
    <x v="0"/>
    <s v="03.16.15"/>
    <x v="0"/>
    <x v="0"/>
    <x v="0"/>
    <s v="Direção Financeira"/>
    <s v="03.16.15"/>
    <s v="Direção Financeira"/>
    <s v="03.16.15"/>
    <x v="122"/>
    <x v="0"/>
    <x v="0"/>
    <x v="1"/>
    <x v="0"/>
    <x v="0"/>
    <x v="0"/>
    <x v="0"/>
    <x v="13"/>
    <s v="1 - Dotação Anual"/>
    <x v="4"/>
    <n v="50000"/>
    <x v="2"/>
    <n v="0"/>
    <x v="1"/>
    <n v="0"/>
    <x v="667"/>
    <m/>
    <x v="0"/>
    <x v="11"/>
    <m/>
    <s v="Direção Financeira"/>
    <x v="1"/>
    <m/>
    <x v="0"/>
    <x v="1"/>
    <x v="1"/>
    <x v="1"/>
    <x v="0"/>
    <x v="0"/>
    <x v="0"/>
    <x v="0"/>
    <x v="0"/>
    <x v="0"/>
    <x v="0"/>
    <s v="Direção Financeira"/>
    <x v="0"/>
    <x v="0"/>
    <x v="0"/>
    <x v="0"/>
    <x v="3"/>
    <x v="0"/>
    <x v="1"/>
    <x v="2"/>
    <x v="1"/>
    <x v="2"/>
    <x v="11"/>
    <x v="0"/>
    <m/>
  </r>
  <r>
    <x v="0"/>
    <n v="200000"/>
    <n v="0"/>
    <n v="0"/>
    <n v="0"/>
    <x v="6025"/>
    <x v="0"/>
    <x v="0"/>
    <x v="0"/>
    <s v="03.16.15"/>
    <x v="0"/>
    <x v="0"/>
    <x v="0"/>
    <s v="Direção Financeira"/>
    <s v="03.16.15"/>
    <s v="Direção Financeira"/>
    <s v="03.16.15"/>
    <x v="53"/>
    <x v="0"/>
    <x v="0"/>
    <x v="0"/>
    <x v="0"/>
    <x v="0"/>
    <x v="0"/>
    <x v="0"/>
    <x v="13"/>
    <s v="1 - Dotação Anual"/>
    <x v="4"/>
    <n v="200000"/>
    <x v="2"/>
    <n v="0"/>
    <x v="1"/>
    <n v="0"/>
    <x v="667"/>
    <m/>
    <x v="0"/>
    <x v="11"/>
    <m/>
    <s v="Direção Financeira"/>
    <x v="1"/>
    <m/>
    <x v="0"/>
    <x v="1"/>
    <x v="1"/>
    <x v="1"/>
    <x v="0"/>
    <x v="0"/>
    <x v="0"/>
    <x v="0"/>
    <x v="0"/>
    <x v="0"/>
    <x v="0"/>
    <s v="Direção Financeira"/>
    <x v="0"/>
    <x v="0"/>
    <x v="0"/>
    <x v="0"/>
    <x v="3"/>
    <x v="0"/>
    <x v="1"/>
    <x v="2"/>
    <x v="1"/>
    <x v="2"/>
    <x v="11"/>
    <x v="0"/>
    <m/>
  </r>
  <r>
    <x v="0"/>
    <n v="450000"/>
    <n v="0"/>
    <n v="0"/>
    <n v="0"/>
    <x v="6025"/>
    <x v="0"/>
    <x v="0"/>
    <x v="0"/>
    <s v="03.16.15"/>
    <x v="0"/>
    <x v="0"/>
    <x v="0"/>
    <s v="Direção Financeira"/>
    <s v="03.16.15"/>
    <s v="Direção Financeira"/>
    <s v="03.16.15"/>
    <x v="74"/>
    <x v="0"/>
    <x v="0"/>
    <x v="0"/>
    <x v="0"/>
    <x v="0"/>
    <x v="0"/>
    <x v="0"/>
    <x v="13"/>
    <s v="1 - Dotação Anual"/>
    <x v="4"/>
    <n v="450000"/>
    <x v="2"/>
    <n v="0"/>
    <x v="1"/>
    <n v="550000"/>
    <x v="667"/>
    <m/>
    <x v="0"/>
    <x v="11"/>
    <m/>
    <s v="Direção Financeira"/>
    <x v="1"/>
    <m/>
    <x v="0"/>
    <x v="1"/>
    <x v="1"/>
    <x v="1"/>
    <x v="0"/>
    <x v="0"/>
    <x v="0"/>
    <x v="0"/>
    <x v="0"/>
    <x v="0"/>
    <x v="0"/>
    <s v="Direção Financeira"/>
    <x v="0"/>
    <x v="0"/>
    <x v="0"/>
    <x v="0"/>
    <x v="3"/>
    <x v="0"/>
    <x v="1"/>
    <x v="2"/>
    <x v="1"/>
    <x v="2"/>
    <x v="11"/>
    <x v="0"/>
    <m/>
  </r>
  <r>
    <x v="0"/>
    <n v="500000"/>
    <n v="0"/>
    <n v="0"/>
    <n v="0"/>
    <x v="6025"/>
    <x v="0"/>
    <x v="0"/>
    <x v="0"/>
    <s v="03.16.15"/>
    <x v="0"/>
    <x v="0"/>
    <x v="0"/>
    <s v="Direção Financeira"/>
    <s v="03.16.15"/>
    <s v="Direção Financeira"/>
    <s v="03.16.15"/>
    <x v="70"/>
    <x v="0"/>
    <x v="0"/>
    <x v="0"/>
    <x v="0"/>
    <x v="0"/>
    <x v="0"/>
    <x v="0"/>
    <x v="13"/>
    <s v="1 - Dotação Anual"/>
    <x v="4"/>
    <n v="500000"/>
    <x v="2"/>
    <n v="0"/>
    <x v="1"/>
    <n v="0"/>
    <x v="667"/>
    <m/>
    <x v="0"/>
    <x v="11"/>
    <m/>
    <s v="Direção Financeira"/>
    <x v="1"/>
    <m/>
    <x v="0"/>
    <x v="1"/>
    <x v="1"/>
    <x v="1"/>
    <x v="0"/>
    <x v="0"/>
    <x v="0"/>
    <x v="0"/>
    <x v="0"/>
    <x v="0"/>
    <x v="0"/>
    <s v="Direção Financeira"/>
    <x v="0"/>
    <x v="0"/>
    <x v="0"/>
    <x v="0"/>
    <x v="3"/>
    <x v="0"/>
    <x v="1"/>
    <x v="2"/>
    <x v="1"/>
    <x v="2"/>
    <x v="11"/>
    <x v="0"/>
    <m/>
  </r>
  <r>
    <x v="0"/>
    <n v="4144004"/>
    <n v="0"/>
    <n v="0"/>
    <n v="0"/>
    <x v="6025"/>
    <x v="0"/>
    <x v="0"/>
    <x v="0"/>
    <s v="03.16.15"/>
    <x v="0"/>
    <x v="0"/>
    <x v="0"/>
    <s v="Direção Financeira"/>
    <s v="03.16.15"/>
    <s v="Direção Financeira"/>
    <s v="03.16.15"/>
    <x v="36"/>
    <x v="0"/>
    <x v="0"/>
    <x v="0"/>
    <x v="0"/>
    <x v="0"/>
    <x v="0"/>
    <x v="0"/>
    <x v="13"/>
    <s v="1 - Dotação Anual"/>
    <x v="4"/>
    <n v="4144004"/>
    <x v="2"/>
    <n v="1604000"/>
    <x v="1"/>
    <n v="2459996"/>
    <x v="667"/>
    <m/>
    <x v="0"/>
    <x v="11"/>
    <m/>
    <s v="Direção Financeira"/>
    <x v="1"/>
    <m/>
    <x v="0"/>
    <x v="1"/>
    <x v="1"/>
    <x v="1"/>
    <x v="0"/>
    <x v="0"/>
    <x v="0"/>
    <x v="0"/>
    <x v="0"/>
    <x v="0"/>
    <x v="0"/>
    <s v="Direção Financeira"/>
    <x v="0"/>
    <x v="0"/>
    <x v="0"/>
    <x v="0"/>
    <x v="3"/>
    <x v="0"/>
    <x v="1"/>
    <x v="2"/>
    <x v="1"/>
    <x v="2"/>
    <x v="11"/>
    <x v="0"/>
    <m/>
  </r>
  <r>
    <x v="0"/>
    <n v="200000"/>
    <n v="0"/>
    <n v="0"/>
    <n v="0"/>
    <x v="6025"/>
    <x v="0"/>
    <x v="0"/>
    <x v="0"/>
    <s v="03.16.15"/>
    <x v="0"/>
    <x v="0"/>
    <x v="0"/>
    <s v="Direção Financeira"/>
    <s v="03.16.15"/>
    <s v="Direção Financeira"/>
    <s v="03.16.15"/>
    <x v="82"/>
    <x v="0"/>
    <x v="0"/>
    <x v="0"/>
    <x v="0"/>
    <x v="0"/>
    <x v="0"/>
    <x v="0"/>
    <x v="13"/>
    <s v="1 - Dotação Anual"/>
    <x v="4"/>
    <n v="200000"/>
    <x v="2"/>
    <n v="0"/>
    <x v="1"/>
    <n v="0"/>
    <x v="667"/>
    <m/>
    <x v="0"/>
    <x v="11"/>
    <m/>
    <s v="Direção Financeira"/>
    <x v="1"/>
    <m/>
    <x v="0"/>
    <x v="1"/>
    <x v="1"/>
    <x v="1"/>
    <x v="0"/>
    <x v="0"/>
    <x v="0"/>
    <x v="0"/>
    <x v="0"/>
    <x v="0"/>
    <x v="0"/>
    <s v="Direção Financeira"/>
    <x v="0"/>
    <x v="0"/>
    <x v="0"/>
    <x v="0"/>
    <x v="3"/>
    <x v="0"/>
    <x v="1"/>
    <x v="2"/>
    <x v="1"/>
    <x v="2"/>
    <x v="11"/>
    <x v="0"/>
    <m/>
  </r>
  <r>
    <x v="0"/>
    <n v="100000"/>
    <n v="0"/>
    <n v="0"/>
    <n v="0"/>
    <x v="6025"/>
    <x v="0"/>
    <x v="0"/>
    <x v="0"/>
    <s v="03.16.15"/>
    <x v="0"/>
    <x v="0"/>
    <x v="0"/>
    <s v="Direção Financeira"/>
    <s v="03.16.15"/>
    <s v="Direção Financeira"/>
    <s v="03.16.15"/>
    <x v="52"/>
    <x v="0"/>
    <x v="0"/>
    <x v="0"/>
    <x v="0"/>
    <x v="0"/>
    <x v="0"/>
    <x v="0"/>
    <x v="13"/>
    <s v="1 - Dotação Anual"/>
    <x v="4"/>
    <n v="100000"/>
    <x v="2"/>
    <n v="0"/>
    <x v="1"/>
    <n v="0"/>
    <x v="667"/>
    <m/>
    <x v="0"/>
    <x v="11"/>
    <m/>
    <s v="Direção Financeira"/>
    <x v="1"/>
    <m/>
    <x v="0"/>
    <x v="1"/>
    <x v="1"/>
    <x v="1"/>
    <x v="0"/>
    <x v="0"/>
    <x v="0"/>
    <x v="0"/>
    <x v="0"/>
    <x v="0"/>
    <x v="0"/>
    <s v="Direção Financeira"/>
    <x v="0"/>
    <x v="0"/>
    <x v="0"/>
    <x v="0"/>
    <x v="3"/>
    <x v="0"/>
    <x v="1"/>
    <x v="2"/>
    <x v="1"/>
    <x v="2"/>
    <x v="11"/>
    <x v="0"/>
    <m/>
  </r>
  <r>
    <x v="0"/>
    <n v="1900000"/>
    <n v="0"/>
    <n v="0"/>
    <n v="0"/>
    <x v="6025"/>
    <x v="0"/>
    <x v="0"/>
    <x v="0"/>
    <s v="03.16.15"/>
    <x v="0"/>
    <x v="0"/>
    <x v="0"/>
    <s v="Direção Financeira"/>
    <s v="03.16.15"/>
    <s v="Direção Financeira"/>
    <s v="03.16.15"/>
    <x v="33"/>
    <x v="0"/>
    <x v="0"/>
    <x v="0"/>
    <x v="0"/>
    <x v="0"/>
    <x v="0"/>
    <x v="0"/>
    <x v="13"/>
    <s v="1 - Dotação Anual"/>
    <x v="4"/>
    <n v="1900000"/>
    <x v="2"/>
    <n v="400000"/>
    <x v="1"/>
    <n v="0"/>
    <x v="667"/>
    <m/>
    <x v="0"/>
    <x v="11"/>
    <m/>
    <s v="Direção Financeira"/>
    <x v="1"/>
    <m/>
    <x v="0"/>
    <x v="1"/>
    <x v="1"/>
    <x v="1"/>
    <x v="0"/>
    <x v="0"/>
    <x v="0"/>
    <x v="0"/>
    <x v="0"/>
    <x v="0"/>
    <x v="0"/>
    <s v="Direção Financeira"/>
    <x v="0"/>
    <x v="0"/>
    <x v="0"/>
    <x v="0"/>
    <x v="3"/>
    <x v="0"/>
    <x v="1"/>
    <x v="2"/>
    <x v="1"/>
    <x v="2"/>
    <x v="11"/>
    <x v="0"/>
    <m/>
  </r>
  <r>
    <x v="0"/>
    <n v="230000"/>
    <n v="0"/>
    <n v="0"/>
    <n v="0"/>
    <x v="6025"/>
    <x v="0"/>
    <x v="0"/>
    <x v="0"/>
    <s v="03.16.15"/>
    <x v="0"/>
    <x v="0"/>
    <x v="0"/>
    <s v="Direção Financeira"/>
    <s v="03.16.15"/>
    <s v="Direção Financeira"/>
    <s v="03.16.15"/>
    <x v="77"/>
    <x v="0"/>
    <x v="0"/>
    <x v="0"/>
    <x v="0"/>
    <x v="0"/>
    <x v="0"/>
    <x v="0"/>
    <x v="13"/>
    <s v="1 - Dotação Anual"/>
    <x v="4"/>
    <n v="230000"/>
    <x v="2"/>
    <n v="0"/>
    <x v="1"/>
    <n v="70000"/>
    <x v="667"/>
    <m/>
    <x v="0"/>
    <x v="11"/>
    <m/>
    <s v="Direção Financeira"/>
    <x v="1"/>
    <m/>
    <x v="0"/>
    <x v="1"/>
    <x v="1"/>
    <x v="1"/>
    <x v="0"/>
    <x v="0"/>
    <x v="0"/>
    <x v="0"/>
    <x v="0"/>
    <x v="0"/>
    <x v="0"/>
    <s v="Direção Financeira"/>
    <x v="0"/>
    <x v="0"/>
    <x v="0"/>
    <x v="0"/>
    <x v="3"/>
    <x v="0"/>
    <x v="1"/>
    <x v="2"/>
    <x v="1"/>
    <x v="2"/>
    <x v="11"/>
    <x v="0"/>
    <m/>
  </r>
  <r>
    <x v="0"/>
    <n v="30000"/>
    <n v="0"/>
    <n v="0"/>
    <n v="0"/>
    <x v="6025"/>
    <x v="0"/>
    <x v="0"/>
    <x v="0"/>
    <s v="03.16.15"/>
    <x v="0"/>
    <x v="0"/>
    <x v="0"/>
    <s v="Direção Financeira"/>
    <s v="03.16.15"/>
    <s v="Direção Financeira"/>
    <s v="03.16.15"/>
    <x v="29"/>
    <x v="0"/>
    <x v="0"/>
    <x v="0"/>
    <x v="0"/>
    <x v="0"/>
    <x v="0"/>
    <x v="0"/>
    <x v="13"/>
    <s v="1 - Dotação Anual"/>
    <x v="4"/>
    <n v="30000"/>
    <x v="2"/>
    <n v="0"/>
    <x v="1"/>
    <n v="0"/>
    <x v="667"/>
    <m/>
    <x v="0"/>
    <x v="11"/>
    <m/>
    <s v="Direção Financeira"/>
    <x v="1"/>
    <m/>
    <x v="0"/>
    <x v="1"/>
    <x v="1"/>
    <x v="1"/>
    <x v="0"/>
    <x v="0"/>
    <x v="0"/>
    <x v="0"/>
    <x v="0"/>
    <x v="0"/>
    <x v="0"/>
    <s v="Direção Financeira"/>
    <x v="0"/>
    <x v="0"/>
    <x v="0"/>
    <x v="0"/>
    <x v="3"/>
    <x v="0"/>
    <x v="1"/>
    <x v="2"/>
    <x v="1"/>
    <x v="2"/>
    <x v="11"/>
    <x v="0"/>
    <m/>
  </r>
  <r>
    <x v="0"/>
    <n v="7200000"/>
    <n v="0"/>
    <n v="0"/>
    <n v="0"/>
    <x v="6025"/>
    <x v="0"/>
    <x v="0"/>
    <x v="0"/>
    <s v="03.16.15"/>
    <x v="0"/>
    <x v="0"/>
    <x v="0"/>
    <s v="Direção Financeira"/>
    <s v="03.16.15"/>
    <s v="Direção Financeira"/>
    <s v="03.16.15"/>
    <x v="61"/>
    <x v="0"/>
    <x v="0"/>
    <x v="0"/>
    <x v="0"/>
    <x v="0"/>
    <x v="0"/>
    <x v="0"/>
    <x v="13"/>
    <s v="1 - Dotação Anual"/>
    <x v="4"/>
    <n v="7200000"/>
    <x v="2"/>
    <n v="0"/>
    <x v="1"/>
    <n v="800000"/>
    <x v="667"/>
    <m/>
    <x v="0"/>
    <x v="11"/>
    <m/>
    <s v="Direção Financeira"/>
    <x v="1"/>
    <m/>
    <x v="0"/>
    <x v="1"/>
    <x v="1"/>
    <x v="1"/>
    <x v="0"/>
    <x v="0"/>
    <x v="0"/>
    <x v="0"/>
    <x v="0"/>
    <x v="0"/>
    <x v="0"/>
    <s v="Direção Financeira"/>
    <x v="0"/>
    <x v="0"/>
    <x v="0"/>
    <x v="0"/>
    <x v="3"/>
    <x v="0"/>
    <x v="1"/>
    <x v="2"/>
    <x v="1"/>
    <x v="2"/>
    <x v="11"/>
    <x v="0"/>
    <m/>
  </r>
  <r>
    <x v="0"/>
    <n v="30000"/>
    <n v="0"/>
    <n v="0"/>
    <n v="0"/>
    <x v="6025"/>
    <x v="0"/>
    <x v="0"/>
    <x v="0"/>
    <s v="03.16.15"/>
    <x v="0"/>
    <x v="0"/>
    <x v="0"/>
    <s v="Direção Financeira"/>
    <s v="03.16.15"/>
    <s v="Direção Financeira"/>
    <s v="03.16.15"/>
    <x v="117"/>
    <x v="0"/>
    <x v="0"/>
    <x v="0"/>
    <x v="0"/>
    <x v="0"/>
    <x v="0"/>
    <x v="0"/>
    <x v="13"/>
    <s v="1 - Dotação Anual"/>
    <x v="4"/>
    <n v="30000"/>
    <x v="2"/>
    <n v="0"/>
    <x v="1"/>
    <n v="0"/>
    <x v="667"/>
    <m/>
    <x v="0"/>
    <x v="11"/>
    <m/>
    <s v="Direção Financeira"/>
    <x v="1"/>
    <m/>
    <x v="0"/>
    <x v="1"/>
    <x v="1"/>
    <x v="1"/>
    <x v="0"/>
    <x v="0"/>
    <x v="0"/>
    <x v="0"/>
    <x v="0"/>
    <x v="0"/>
    <x v="0"/>
    <s v="Direção Financeira"/>
    <x v="0"/>
    <x v="0"/>
    <x v="0"/>
    <x v="0"/>
    <x v="3"/>
    <x v="0"/>
    <x v="1"/>
    <x v="2"/>
    <x v="1"/>
    <x v="2"/>
    <x v="11"/>
    <x v="0"/>
    <m/>
  </r>
  <r>
    <x v="0"/>
    <n v="250000"/>
    <n v="0"/>
    <n v="0"/>
    <n v="0"/>
    <x v="6025"/>
    <x v="0"/>
    <x v="0"/>
    <x v="0"/>
    <s v="03.16.15"/>
    <x v="0"/>
    <x v="0"/>
    <x v="0"/>
    <s v="Direção Financeira"/>
    <s v="03.16.15"/>
    <s v="Direção Financeira"/>
    <s v="03.16.15"/>
    <x v="65"/>
    <x v="0"/>
    <x v="0"/>
    <x v="0"/>
    <x v="0"/>
    <x v="0"/>
    <x v="0"/>
    <x v="0"/>
    <x v="13"/>
    <s v="1 - Dotação Anual"/>
    <x v="4"/>
    <n v="250000"/>
    <x v="2"/>
    <n v="50000"/>
    <x v="1"/>
    <n v="0"/>
    <x v="667"/>
    <m/>
    <x v="0"/>
    <x v="11"/>
    <m/>
    <s v="Direção Financeira"/>
    <x v="1"/>
    <m/>
    <x v="0"/>
    <x v="1"/>
    <x v="1"/>
    <x v="1"/>
    <x v="0"/>
    <x v="0"/>
    <x v="0"/>
    <x v="0"/>
    <x v="0"/>
    <x v="0"/>
    <x v="0"/>
    <s v="Direção Financeira"/>
    <x v="0"/>
    <x v="0"/>
    <x v="0"/>
    <x v="0"/>
    <x v="3"/>
    <x v="0"/>
    <x v="1"/>
    <x v="2"/>
    <x v="1"/>
    <x v="2"/>
    <x v="11"/>
    <x v="0"/>
    <m/>
  </r>
  <r>
    <x v="0"/>
    <n v="1130000"/>
    <n v="0"/>
    <n v="0"/>
    <n v="0"/>
    <x v="6025"/>
    <x v="0"/>
    <x v="0"/>
    <x v="0"/>
    <s v="03.16.15"/>
    <x v="0"/>
    <x v="0"/>
    <x v="0"/>
    <s v="Direção Financeira"/>
    <s v="03.16.15"/>
    <s v="Direção Financeira"/>
    <s v="03.16.15"/>
    <x v="38"/>
    <x v="0"/>
    <x v="0"/>
    <x v="0"/>
    <x v="0"/>
    <x v="0"/>
    <x v="0"/>
    <x v="0"/>
    <x v="13"/>
    <s v="1 - Dotação Anual"/>
    <x v="4"/>
    <n v="1130000"/>
    <x v="2"/>
    <n v="1050000"/>
    <x v="1"/>
    <n v="0"/>
    <x v="667"/>
    <m/>
    <x v="0"/>
    <x v="11"/>
    <m/>
    <s v="Direção Financeira"/>
    <x v="1"/>
    <m/>
    <x v="0"/>
    <x v="1"/>
    <x v="1"/>
    <x v="1"/>
    <x v="0"/>
    <x v="0"/>
    <x v="0"/>
    <x v="0"/>
    <x v="0"/>
    <x v="0"/>
    <x v="0"/>
    <s v="Direção Financeira"/>
    <x v="0"/>
    <x v="0"/>
    <x v="0"/>
    <x v="0"/>
    <x v="3"/>
    <x v="0"/>
    <x v="1"/>
    <x v="2"/>
    <x v="1"/>
    <x v="2"/>
    <x v="11"/>
    <x v="0"/>
    <m/>
  </r>
  <r>
    <x v="0"/>
    <n v="200000"/>
    <n v="0"/>
    <n v="0"/>
    <n v="0"/>
    <x v="6025"/>
    <x v="0"/>
    <x v="0"/>
    <x v="0"/>
    <s v="03.16.15"/>
    <x v="0"/>
    <x v="0"/>
    <x v="0"/>
    <s v="Direção Financeira"/>
    <s v="03.16.15"/>
    <s v="Direção Financeira"/>
    <s v="03.16.15"/>
    <x v="60"/>
    <x v="0"/>
    <x v="0"/>
    <x v="0"/>
    <x v="0"/>
    <x v="0"/>
    <x v="0"/>
    <x v="0"/>
    <x v="13"/>
    <s v="1 - Dotação Anual"/>
    <x v="4"/>
    <n v="200000"/>
    <x v="2"/>
    <n v="20000"/>
    <x v="1"/>
    <n v="0"/>
    <x v="667"/>
    <m/>
    <x v="0"/>
    <x v="11"/>
    <m/>
    <s v="Direção Financeira"/>
    <x v="1"/>
    <m/>
    <x v="0"/>
    <x v="1"/>
    <x v="1"/>
    <x v="1"/>
    <x v="0"/>
    <x v="0"/>
    <x v="0"/>
    <x v="0"/>
    <x v="0"/>
    <x v="0"/>
    <x v="0"/>
    <s v="Direção Financeira"/>
    <x v="0"/>
    <x v="0"/>
    <x v="0"/>
    <x v="0"/>
    <x v="3"/>
    <x v="0"/>
    <x v="1"/>
    <x v="2"/>
    <x v="1"/>
    <x v="2"/>
    <x v="11"/>
    <x v="0"/>
    <m/>
  </r>
  <r>
    <x v="0"/>
    <n v="1050000"/>
    <n v="0"/>
    <n v="0"/>
    <n v="0"/>
    <x v="6025"/>
    <x v="0"/>
    <x v="0"/>
    <x v="0"/>
    <s v="03.16.15"/>
    <x v="0"/>
    <x v="0"/>
    <x v="0"/>
    <s v="Direção Financeira"/>
    <s v="03.16.15"/>
    <s v="Direção Financeira"/>
    <s v="03.16.15"/>
    <x v="64"/>
    <x v="0"/>
    <x v="0"/>
    <x v="0"/>
    <x v="0"/>
    <x v="0"/>
    <x v="0"/>
    <x v="0"/>
    <x v="13"/>
    <s v="1 - Dotação Anual"/>
    <x v="4"/>
    <n v="1050000"/>
    <x v="2"/>
    <n v="900000"/>
    <x v="1"/>
    <n v="150000"/>
    <x v="667"/>
    <m/>
    <x v="0"/>
    <x v="11"/>
    <m/>
    <s v="Direção Financeira"/>
    <x v="1"/>
    <m/>
    <x v="0"/>
    <x v="1"/>
    <x v="1"/>
    <x v="1"/>
    <x v="0"/>
    <x v="0"/>
    <x v="0"/>
    <x v="0"/>
    <x v="0"/>
    <x v="0"/>
    <x v="0"/>
    <s v="Direção Financeira"/>
    <x v="0"/>
    <x v="0"/>
    <x v="0"/>
    <x v="0"/>
    <x v="3"/>
    <x v="0"/>
    <x v="1"/>
    <x v="2"/>
    <x v="1"/>
    <x v="2"/>
    <x v="11"/>
    <x v="0"/>
    <m/>
  </r>
  <r>
    <x v="0"/>
    <n v="40000"/>
    <n v="0"/>
    <n v="0"/>
    <n v="0"/>
    <x v="6025"/>
    <x v="0"/>
    <x v="0"/>
    <x v="0"/>
    <s v="03.16.15"/>
    <x v="0"/>
    <x v="0"/>
    <x v="0"/>
    <s v="Direção Financeira"/>
    <s v="03.16.15"/>
    <s v="Direção Financeira"/>
    <s v="03.16.15"/>
    <x v="69"/>
    <x v="0"/>
    <x v="0"/>
    <x v="0"/>
    <x v="0"/>
    <x v="0"/>
    <x v="0"/>
    <x v="0"/>
    <x v="13"/>
    <s v="1 - Dotação Anual"/>
    <x v="4"/>
    <n v="40000"/>
    <x v="2"/>
    <n v="200000"/>
    <x v="1"/>
    <n v="1000000"/>
    <x v="667"/>
    <m/>
    <x v="0"/>
    <x v="11"/>
    <m/>
    <s v="Direção Financeira"/>
    <x v="1"/>
    <m/>
    <x v="0"/>
    <x v="1"/>
    <x v="1"/>
    <x v="1"/>
    <x v="0"/>
    <x v="0"/>
    <x v="0"/>
    <x v="0"/>
    <x v="0"/>
    <x v="0"/>
    <x v="0"/>
    <s v="Direção Financeira"/>
    <x v="0"/>
    <x v="0"/>
    <x v="0"/>
    <x v="0"/>
    <x v="3"/>
    <x v="0"/>
    <x v="1"/>
    <x v="2"/>
    <x v="1"/>
    <x v="2"/>
    <x v="11"/>
    <x v="0"/>
    <m/>
  </r>
  <r>
    <x v="0"/>
    <n v="8400000"/>
    <n v="0"/>
    <n v="0"/>
    <n v="0"/>
    <x v="6025"/>
    <x v="0"/>
    <x v="0"/>
    <x v="0"/>
    <s v="03.16.15"/>
    <x v="0"/>
    <x v="0"/>
    <x v="0"/>
    <s v="Direção Financeira"/>
    <s v="03.16.15"/>
    <s v="Direção Financeira"/>
    <s v="03.16.15"/>
    <x v="30"/>
    <x v="0"/>
    <x v="0"/>
    <x v="0"/>
    <x v="1"/>
    <x v="0"/>
    <x v="0"/>
    <x v="0"/>
    <x v="13"/>
    <s v="1 - Dotação Anual"/>
    <x v="4"/>
    <n v="8400000"/>
    <x v="2"/>
    <n v="0"/>
    <x v="1"/>
    <n v="0"/>
    <x v="667"/>
    <m/>
    <x v="0"/>
    <x v="11"/>
    <m/>
    <s v="Direção Financeira"/>
    <x v="1"/>
    <m/>
    <x v="0"/>
    <x v="1"/>
    <x v="1"/>
    <x v="1"/>
    <x v="0"/>
    <x v="0"/>
    <x v="0"/>
    <x v="0"/>
    <x v="0"/>
    <x v="0"/>
    <x v="0"/>
    <s v="Direção Financeira"/>
    <x v="0"/>
    <x v="0"/>
    <x v="0"/>
    <x v="0"/>
    <x v="3"/>
    <x v="0"/>
    <x v="1"/>
    <x v="2"/>
    <x v="1"/>
    <x v="2"/>
    <x v="11"/>
    <x v="0"/>
    <m/>
  </r>
  <r>
    <x v="0"/>
    <n v="4400000"/>
    <n v="0"/>
    <n v="0"/>
    <n v="0"/>
    <x v="6025"/>
    <x v="0"/>
    <x v="0"/>
    <x v="0"/>
    <s v="03.16.15"/>
    <x v="0"/>
    <x v="0"/>
    <x v="0"/>
    <s v="Direção Financeira"/>
    <s v="03.16.15"/>
    <s v="Direção Financeira"/>
    <s v="03.16.15"/>
    <x v="48"/>
    <x v="0"/>
    <x v="0"/>
    <x v="0"/>
    <x v="1"/>
    <x v="0"/>
    <x v="0"/>
    <x v="0"/>
    <x v="13"/>
    <s v="1 - Dotação Anual"/>
    <x v="4"/>
    <n v="4400000"/>
    <x v="2"/>
    <n v="200000"/>
    <x v="1"/>
    <n v="0"/>
    <x v="667"/>
    <m/>
    <x v="0"/>
    <x v="11"/>
    <m/>
    <s v="Direção Financeira"/>
    <x v="1"/>
    <m/>
    <x v="0"/>
    <x v="1"/>
    <x v="1"/>
    <x v="1"/>
    <x v="0"/>
    <x v="0"/>
    <x v="0"/>
    <x v="0"/>
    <x v="0"/>
    <x v="0"/>
    <x v="0"/>
    <s v="Direção Financeira"/>
    <x v="0"/>
    <x v="0"/>
    <x v="0"/>
    <x v="0"/>
    <x v="3"/>
    <x v="0"/>
    <x v="1"/>
    <x v="2"/>
    <x v="1"/>
    <x v="2"/>
    <x v="11"/>
    <x v="0"/>
    <m/>
  </r>
  <r>
    <x v="0"/>
    <n v="400000"/>
    <n v="0"/>
    <n v="0"/>
    <n v="0"/>
    <x v="6025"/>
    <x v="0"/>
    <x v="0"/>
    <x v="0"/>
    <s v="03.16.15"/>
    <x v="0"/>
    <x v="0"/>
    <x v="0"/>
    <s v="Direção Financeira"/>
    <s v="03.16.15"/>
    <s v="Direção Financeira"/>
    <s v="03.16.15"/>
    <x v="83"/>
    <x v="0"/>
    <x v="2"/>
    <x v="18"/>
    <x v="0"/>
    <x v="0"/>
    <x v="0"/>
    <x v="0"/>
    <x v="13"/>
    <s v="1 - Dotação Anual"/>
    <x v="4"/>
    <n v="400000"/>
    <x v="2"/>
    <n v="0"/>
    <x v="1"/>
    <n v="100000"/>
    <x v="667"/>
    <m/>
    <x v="0"/>
    <x v="11"/>
    <m/>
    <s v="Direção Financeira"/>
    <x v="1"/>
    <m/>
    <x v="0"/>
    <x v="1"/>
    <x v="1"/>
    <x v="1"/>
    <x v="0"/>
    <x v="0"/>
    <x v="0"/>
    <x v="0"/>
    <x v="0"/>
    <x v="0"/>
    <x v="0"/>
    <s v="Direção Financeira"/>
    <x v="0"/>
    <x v="0"/>
    <x v="0"/>
    <x v="0"/>
    <x v="3"/>
    <x v="0"/>
    <x v="1"/>
    <x v="2"/>
    <x v="1"/>
    <x v="2"/>
    <x v="11"/>
    <x v="0"/>
    <m/>
  </r>
  <r>
    <x v="0"/>
    <n v="1100000"/>
    <n v="0"/>
    <n v="0"/>
    <n v="0"/>
    <x v="6025"/>
    <x v="0"/>
    <x v="0"/>
    <x v="0"/>
    <s v="03.16.15"/>
    <x v="0"/>
    <x v="0"/>
    <x v="0"/>
    <s v="Direção Financeira"/>
    <s v="03.16.15"/>
    <s v="Direção Financeira"/>
    <s v="03.16.15"/>
    <x v="28"/>
    <x v="0"/>
    <x v="0"/>
    <x v="0"/>
    <x v="0"/>
    <x v="0"/>
    <x v="0"/>
    <x v="0"/>
    <x v="13"/>
    <s v="1 - Dotação Anual"/>
    <x v="4"/>
    <n v="1100000"/>
    <x v="2"/>
    <n v="300000"/>
    <x v="1"/>
    <n v="400000"/>
    <x v="667"/>
    <m/>
    <x v="0"/>
    <x v="11"/>
    <m/>
    <s v="Direção Financeira"/>
    <x v="1"/>
    <m/>
    <x v="0"/>
    <x v="1"/>
    <x v="1"/>
    <x v="1"/>
    <x v="0"/>
    <x v="0"/>
    <x v="0"/>
    <x v="0"/>
    <x v="0"/>
    <x v="0"/>
    <x v="0"/>
    <s v="Direção Financeira"/>
    <x v="0"/>
    <x v="0"/>
    <x v="0"/>
    <x v="0"/>
    <x v="3"/>
    <x v="0"/>
    <x v="1"/>
    <x v="2"/>
    <x v="1"/>
    <x v="2"/>
    <x v="11"/>
    <x v="0"/>
    <m/>
  </r>
  <r>
    <x v="1"/>
    <n v="31300000"/>
    <n v="0"/>
    <n v="0"/>
    <n v="0"/>
    <x v="6025"/>
    <x v="0"/>
    <x v="0"/>
    <x v="0"/>
    <s v="03.16.15"/>
    <x v="0"/>
    <x v="0"/>
    <x v="0"/>
    <s v="Direção Financeira"/>
    <s v="03.16.15"/>
    <s v="Direção Financeira"/>
    <s v="03.16.15"/>
    <x v="55"/>
    <x v="0"/>
    <x v="0"/>
    <x v="0"/>
    <x v="0"/>
    <x v="0"/>
    <x v="1"/>
    <x v="0"/>
    <x v="13"/>
    <s v="1 - Dotação Anual"/>
    <x v="4"/>
    <n v="31300000"/>
    <x v="2"/>
    <n v="30200000"/>
    <x v="1"/>
    <n v="900000"/>
    <x v="667"/>
    <m/>
    <x v="0"/>
    <x v="11"/>
    <m/>
    <s v="Direção Financeira"/>
    <x v="1"/>
    <m/>
    <x v="0"/>
    <x v="1"/>
    <x v="1"/>
    <x v="1"/>
    <x v="0"/>
    <x v="0"/>
    <x v="0"/>
    <x v="0"/>
    <x v="0"/>
    <x v="0"/>
    <x v="0"/>
    <s v="Direção Financeira"/>
    <x v="0"/>
    <x v="0"/>
    <x v="0"/>
    <x v="0"/>
    <x v="3"/>
    <x v="0"/>
    <x v="1"/>
    <x v="2"/>
    <x v="1"/>
    <x v="2"/>
    <x v="11"/>
    <x v="0"/>
    <m/>
  </r>
  <r>
    <x v="1"/>
    <n v="40926665"/>
    <n v="0"/>
    <n v="0"/>
    <n v="0"/>
    <x v="6025"/>
    <x v="0"/>
    <x v="0"/>
    <x v="0"/>
    <s v="03.16.15"/>
    <x v="0"/>
    <x v="0"/>
    <x v="0"/>
    <s v="Direção Financeira"/>
    <s v="03.16.15"/>
    <s v="Direção Financeira"/>
    <s v="03.16.15"/>
    <x v="32"/>
    <x v="0"/>
    <x v="0"/>
    <x v="0"/>
    <x v="0"/>
    <x v="0"/>
    <x v="1"/>
    <x v="0"/>
    <x v="13"/>
    <s v="1 - Dotação Anual"/>
    <x v="4"/>
    <n v="40926665"/>
    <x v="2"/>
    <n v="0"/>
    <x v="1"/>
    <n v="25200000"/>
    <x v="667"/>
    <m/>
    <x v="0"/>
    <x v="11"/>
    <m/>
    <s v="Direção Financeira"/>
    <x v="1"/>
    <m/>
    <x v="0"/>
    <x v="1"/>
    <x v="1"/>
    <x v="1"/>
    <x v="0"/>
    <x v="0"/>
    <x v="0"/>
    <x v="0"/>
    <x v="0"/>
    <x v="0"/>
    <x v="0"/>
    <s v="Direção Financeira"/>
    <x v="0"/>
    <x v="0"/>
    <x v="0"/>
    <x v="0"/>
    <x v="3"/>
    <x v="0"/>
    <x v="1"/>
    <x v="2"/>
    <x v="1"/>
    <x v="2"/>
    <x v="11"/>
    <x v="0"/>
    <m/>
  </r>
  <r>
    <x v="0"/>
    <n v="1145000"/>
    <n v="0"/>
    <n v="0"/>
    <n v="0"/>
    <x v="6025"/>
    <x v="0"/>
    <x v="0"/>
    <x v="0"/>
    <s v="03.16.15"/>
    <x v="0"/>
    <x v="0"/>
    <x v="0"/>
    <s v="Direção Financeira"/>
    <s v="03.16.15"/>
    <s v="Direção Financeira"/>
    <s v="03.16.15"/>
    <x v="39"/>
    <x v="0"/>
    <x v="0"/>
    <x v="1"/>
    <x v="1"/>
    <x v="0"/>
    <x v="0"/>
    <x v="0"/>
    <x v="13"/>
    <s v="1 - Dotação Anual"/>
    <x v="4"/>
    <n v="1145000"/>
    <x v="2"/>
    <n v="400000"/>
    <x v="1"/>
    <n v="555000"/>
    <x v="667"/>
    <m/>
    <x v="0"/>
    <x v="11"/>
    <m/>
    <s v="Direção Financeira"/>
    <x v="1"/>
    <m/>
    <x v="0"/>
    <x v="1"/>
    <x v="1"/>
    <x v="1"/>
    <x v="0"/>
    <x v="0"/>
    <x v="0"/>
    <x v="0"/>
    <x v="0"/>
    <x v="0"/>
    <x v="0"/>
    <s v="Direção Financeira"/>
    <x v="0"/>
    <x v="0"/>
    <x v="0"/>
    <x v="0"/>
    <x v="3"/>
    <x v="0"/>
    <x v="1"/>
    <x v="2"/>
    <x v="1"/>
    <x v="2"/>
    <x v="11"/>
    <x v="0"/>
    <m/>
  </r>
  <r>
    <x v="0"/>
    <n v="5000000"/>
    <n v="0"/>
    <n v="0"/>
    <n v="0"/>
    <x v="6025"/>
    <x v="0"/>
    <x v="0"/>
    <x v="0"/>
    <s v="03.16.15"/>
    <x v="0"/>
    <x v="0"/>
    <x v="0"/>
    <s v="Direção Financeira"/>
    <s v="03.16.15"/>
    <s v="Direção Financeira"/>
    <s v="03.16.15"/>
    <x v="0"/>
    <x v="0"/>
    <x v="0"/>
    <x v="0"/>
    <x v="0"/>
    <x v="0"/>
    <x v="0"/>
    <x v="0"/>
    <x v="13"/>
    <s v="1 - Dotação Anual"/>
    <x v="4"/>
    <n v="5000000"/>
    <x v="2"/>
    <n v="2500000"/>
    <x v="1"/>
    <n v="0"/>
    <x v="667"/>
    <m/>
    <x v="0"/>
    <x v="11"/>
    <m/>
    <s v="Direção Financeira"/>
    <x v="1"/>
    <m/>
    <x v="0"/>
    <x v="1"/>
    <x v="1"/>
    <x v="1"/>
    <x v="0"/>
    <x v="0"/>
    <x v="0"/>
    <x v="0"/>
    <x v="0"/>
    <x v="0"/>
    <x v="0"/>
    <s v="Direção Financeira"/>
    <x v="0"/>
    <x v="0"/>
    <x v="0"/>
    <x v="0"/>
    <x v="3"/>
    <x v="0"/>
    <x v="1"/>
    <x v="2"/>
    <x v="1"/>
    <x v="2"/>
    <x v="11"/>
    <x v="0"/>
    <m/>
  </r>
  <r>
    <x v="0"/>
    <n v="30000"/>
    <n v="0"/>
    <n v="0"/>
    <n v="0"/>
    <x v="6025"/>
    <x v="0"/>
    <x v="0"/>
    <x v="0"/>
    <s v="03.16.15"/>
    <x v="0"/>
    <x v="0"/>
    <x v="0"/>
    <s v="Direção Financeira"/>
    <s v="03.16.15"/>
    <s v="Direção Financeira"/>
    <s v="03.16.15"/>
    <x v="123"/>
    <x v="0"/>
    <x v="0"/>
    <x v="0"/>
    <x v="0"/>
    <x v="0"/>
    <x v="0"/>
    <x v="0"/>
    <x v="13"/>
    <s v="1 - Dotação Anual"/>
    <x v="4"/>
    <n v="30000"/>
    <x v="2"/>
    <n v="0"/>
    <x v="1"/>
    <n v="0"/>
    <x v="667"/>
    <m/>
    <x v="0"/>
    <x v="11"/>
    <m/>
    <s v="Direção Financeira"/>
    <x v="1"/>
    <m/>
    <x v="0"/>
    <x v="1"/>
    <x v="1"/>
    <x v="1"/>
    <x v="0"/>
    <x v="0"/>
    <x v="0"/>
    <x v="0"/>
    <x v="0"/>
    <x v="0"/>
    <x v="0"/>
    <s v="Direção Financeira"/>
    <x v="0"/>
    <x v="0"/>
    <x v="0"/>
    <x v="0"/>
    <x v="3"/>
    <x v="0"/>
    <x v="1"/>
    <x v="2"/>
    <x v="1"/>
    <x v="2"/>
    <x v="11"/>
    <x v="0"/>
    <m/>
  </r>
  <r>
    <x v="0"/>
    <n v="40000"/>
    <n v="0"/>
    <n v="0"/>
    <n v="0"/>
    <x v="6025"/>
    <x v="0"/>
    <x v="0"/>
    <x v="0"/>
    <s v="03.16.16"/>
    <x v="24"/>
    <x v="0"/>
    <x v="0"/>
    <s v="Direção Ambiente e Saneamento "/>
    <s v="03.16.16"/>
    <s v="Direção Ambiente e Saneamento "/>
    <s v="03.16.16"/>
    <x v="121"/>
    <x v="0"/>
    <x v="0"/>
    <x v="1"/>
    <x v="0"/>
    <x v="0"/>
    <x v="0"/>
    <x v="0"/>
    <x v="13"/>
    <s v="1 - Dotação Anual"/>
    <x v="4"/>
    <n v="40000"/>
    <x v="2"/>
    <n v="0"/>
    <x v="1"/>
    <n v="0"/>
    <x v="667"/>
    <m/>
    <x v="0"/>
    <x v="11"/>
    <m/>
    <s v="Direção Ambiente e Saneamento "/>
    <x v="1"/>
    <m/>
    <x v="0"/>
    <x v="1"/>
    <x v="1"/>
    <x v="1"/>
    <x v="0"/>
    <x v="0"/>
    <x v="0"/>
    <x v="0"/>
    <x v="0"/>
    <x v="0"/>
    <x v="0"/>
    <s v="Direção Ambiente e Saneamento "/>
    <x v="0"/>
    <x v="0"/>
    <x v="0"/>
    <x v="0"/>
    <x v="3"/>
    <x v="0"/>
    <x v="1"/>
    <x v="2"/>
    <x v="1"/>
    <x v="2"/>
    <x v="11"/>
    <x v="0"/>
    <m/>
  </r>
  <r>
    <x v="0"/>
    <n v="50000"/>
    <n v="0"/>
    <n v="0"/>
    <n v="0"/>
    <x v="6025"/>
    <x v="0"/>
    <x v="0"/>
    <x v="0"/>
    <s v="03.16.16"/>
    <x v="24"/>
    <x v="0"/>
    <x v="0"/>
    <s v="Direção Ambiente e Saneamento "/>
    <s v="03.16.16"/>
    <s v="Direção Ambiente e Saneamento "/>
    <s v="03.16.16"/>
    <x v="3"/>
    <x v="0"/>
    <x v="0"/>
    <x v="1"/>
    <x v="0"/>
    <x v="0"/>
    <x v="0"/>
    <x v="0"/>
    <x v="13"/>
    <s v="1 - Dotação Anual"/>
    <x v="4"/>
    <n v="50000"/>
    <x v="2"/>
    <n v="0"/>
    <x v="1"/>
    <n v="0"/>
    <x v="667"/>
    <m/>
    <x v="0"/>
    <x v="11"/>
    <m/>
    <s v="Direção Ambiente e Saneamento "/>
    <x v="1"/>
    <m/>
    <x v="0"/>
    <x v="1"/>
    <x v="1"/>
    <x v="1"/>
    <x v="0"/>
    <x v="0"/>
    <x v="0"/>
    <x v="0"/>
    <x v="0"/>
    <x v="0"/>
    <x v="0"/>
    <s v="Direção Ambiente e Saneamento "/>
    <x v="0"/>
    <x v="0"/>
    <x v="0"/>
    <x v="0"/>
    <x v="3"/>
    <x v="0"/>
    <x v="1"/>
    <x v="2"/>
    <x v="1"/>
    <x v="2"/>
    <x v="11"/>
    <x v="0"/>
    <m/>
  </r>
  <r>
    <x v="0"/>
    <n v="10000"/>
    <n v="0"/>
    <n v="0"/>
    <n v="0"/>
    <x v="6025"/>
    <x v="0"/>
    <x v="0"/>
    <x v="0"/>
    <s v="03.16.16"/>
    <x v="24"/>
    <x v="0"/>
    <x v="0"/>
    <s v="Direção Ambiente e Saneamento "/>
    <s v="03.16.16"/>
    <s v="Direção Ambiente e Saneamento "/>
    <s v="03.16.16"/>
    <x v="118"/>
    <x v="0"/>
    <x v="0"/>
    <x v="1"/>
    <x v="0"/>
    <x v="0"/>
    <x v="0"/>
    <x v="0"/>
    <x v="13"/>
    <s v="1 - Dotação Anual"/>
    <x v="4"/>
    <n v="10000"/>
    <x v="2"/>
    <n v="0"/>
    <x v="1"/>
    <n v="0"/>
    <x v="667"/>
    <m/>
    <x v="0"/>
    <x v="11"/>
    <m/>
    <s v="Direção Ambiente e Saneamento "/>
    <x v="1"/>
    <m/>
    <x v="0"/>
    <x v="1"/>
    <x v="1"/>
    <x v="1"/>
    <x v="0"/>
    <x v="0"/>
    <x v="0"/>
    <x v="0"/>
    <x v="0"/>
    <x v="0"/>
    <x v="0"/>
    <s v="Direção Ambiente e Saneamento "/>
    <x v="0"/>
    <x v="0"/>
    <x v="0"/>
    <x v="0"/>
    <x v="3"/>
    <x v="0"/>
    <x v="1"/>
    <x v="2"/>
    <x v="1"/>
    <x v="2"/>
    <x v="11"/>
    <x v="0"/>
    <m/>
  </r>
  <r>
    <x v="0"/>
    <n v="60000"/>
    <n v="0"/>
    <n v="0"/>
    <n v="0"/>
    <x v="6025"/>
    <x v="0"/>
    <x v="0"/>
    <x v="0"/>
    <s v="03.16.16"/>
    <x v="24"/>
    <x v="0"/>
    <x v="0"/>
    <s v="Direção Ambiente e Saneamento "/>
    <s v="03.16.16"/>
    <s v="Direção Ambiente e Saneamento "/>
    <s v="03.16.16"/>
    <x v="29"/>
    <x v="0"/>
    <x v="0"/>
    <x v="0"/>
    <x v="0"/>
    <x v="0"/>
    <x v="0"/>
    <x v="0"/>
    <x v="13"/>
    <s v="1 - Dotação Anual"/>
    <x v="4"/>
    <n v="60000"/>
    <x v="2"/>
    <n v="0"/>
    <x v="1"/>
    <n v="0"/>
    <x v="667"/>
    <m/>
    <x v="0"/>
    <x v="11"/>
    <m/>
    <s v="Direção Ambiente e Saneamento "/>
    <x v="1"/>
    <m/>
    <x v="0"/>
    <x v="1"/>
    <x v="1"/>
    <x v="1"/>
    <x v="0"/>
    <x v="0"/>
    <x v="0"/>
    <x v="0"/>
    <x v="0"/>
    <x v="0"/>
    <x v="0"/>
    <s v="Direção Ambiente e Saneamento "/>
    <x v="0"/>
    <x v="0"/>
    <x v="0"/>
    <x v="0"/>
    <x v="3"/>
    <x v="0"/>
    <x v="1"/>
    <x v="2"/>
    <x v="1"/>
    <x v="2"/>
    <x v="11"/>
    <x v="0"/>
    <m/>
  </r>
  <r>
    <x v="0"/>
    <n v="100000"/>
    <n v="0"/>
    <n v="0"/>
    <n v="0"/>
    <x v="6025"/>
    <x v="0"/>
    <x v="0"/>
    <x v="0"/>
    <s v="03.16.16"/>
    <x v="24"/>
    <x v="0"/>
    <x v="0"/>
    <s v="Direção Ambiente e Saneamento "/>
    <s v="03.16.16"/>
    <s v="Direção Ambiente e Saneamento "/>
    <s v="03.16.16"/>
    <x v="60"/>
    <x v="0"/>
    <x v="0"/>
    <x v="0"/>
    <x v="0"/>
    <x v="0"/>
    <x v="0"/>
    <x v="0"/>
    <x v="13"/>
    <s v="1 - Dotação Anual"/>
    <x v="4"/>
    <n v="100000"/>
    <x v="2"/>
    <n v="0"/>
    <x v="1"/>
    <n v="200000"/>
    <x v="667"/>
    <m/>
    <x v="0"/>
    <x v="11"/>
    <m/>
    <s v="Direção Ambiente e Saneamento "/>
    <x v="1"/>
    <m/>
    <x v="0"/>
    <x v="1"/>
    <x v="1"/>
    <x v="1"/>
    <x v="0"/>
    <x v="0"/>
    <x v="0"/>
    <x v="0"/>
    <x v="0"/>
    <x v="0"/>
    <x v="0"/>
    <s v="Direção Ambiente e Saneamento "/>
    <x v="0"/>
    <x v="0"/>
    <x v="0"/>
    <x v="0"/>
    <x v="3"/>
    <x v="0"/>
    <x v="1"/>
    <x v="2"/>
    <x v="1"/>
    <x v="2"/>
    <x v="11"/>
    <x v="0"/>
    <m/>
  </r>
  <r>
    <x v="0"/>
    <n v="133668"/>
    <n v="0"/>
    <n v="0"/>
    <n v="0"/>
    <x v="6025"/>
    <x v="0"/>
    <x v="0"/>
    <x v="0"/>
    <s v="03.16.16"/>
    <x v="24"/>
    <x v="0"/>
    <x v="0"/>
    <s v="Direção Ambiente e Saneamento "/>
    <s v="03.16.16"/>
    <s v="Direção Ambiente e Saneamento "/>
    <s v="03.16.16"/>
    <x v="64"/>
    <x v="0"/>
    <x v="0"/>
    <x v="0"/>
    <x v="0"/>
    <x v="0"/>
    <x v="0"/>
    <x v="0"/>
    <x v="13"/>
    <s v="1 - Dotação Anual"/>
    <x v="4"/>
    <n v="133668"/>
    <x v="2"/>
    <n v="0"/>
    <x v="1"/>
    <n v="0"/>
    <x v="667"/>
    <m/>
    <x v="0"/>
    <x v="11"/>
    <m/>
    <s v="Direção Ambiente e Saneamento "/>
    <x v="1"/>
    <m/>
    <x v="0"/>
    <x v="1"/>
    <x v="1"/>
    <x v="1"/>
    <x v="0"/>
    <x v="0"/>
    <x v="0"/>
    <x v="0"/>
    <x v="0"/>
    <x v="0"/>
    <x v="0"/>
    <s v="Direção Ambiente e Saneamento "/>
    <x v="0"/>
    <x v="0"/>
    <x v="0"/>
    <x v="0"/>
    <x v="3"/>
    <x v="0"/>
    <x v="1"/>
    <x v="2"/>
    <x v="1"/>
    <x v="2"/>
    <x v="11"/>
    <x v="0"/>
    <m/>
  </r>
  <r>
    <x v="0"/>
    <n v="13980000"/>
    <n v="0"/>
    <n v="0"/>
    <n v="0"/>
    <x v="6025"/>
    <x v="0"/>
    <x v="0"/>
    <x v="0"/>
    <s v="03.16.16"/>
    <x v="24"/>
    <x v="0"/>
    <x v="0"/>
    <s v="Direção Ambiente e Saneamento "/>
    <s v="03.16.16"/>
    <s v="Direção Ambiente e Saneamento "/>
    <s v="03.16.16"/>
    <x v="30"/>
    <x v="0"/>
    <x v="0"/>
    <x v="0"/>
    <x v="1"/>
    <x v="0"/>
    <x v="0"/>
    <x v="0"/>
    <x v="13"/>
    <s v="1 - Dotação Anual"/>
    <x v="4"/>
    <n v="13980000"/>
    <x v="2"/>
    <n v="0"/>
    <x v="1"/>
    <n v="420000"/>
    <x v="667"/>
    <m/>
    <x v="0"/>
    <x v="11"/>
    <m/>
    <s v="Direção Ambiente e Saneamento "/>
    <x v="1"/>
    <m/>
    <x v="0"/>
    <x v="1"/>
    <x v="1"/>
    <x v="1"/>
    <x v="0"/>
    <x v="0"/>
    <x v="0"/>
    <x v="0"/>
    <x v="0"/>
    <x v="0"/>
    <x v="0"/>
    <s v="Direção Ambiente e Saneamento "/>
    <x v="0"/>
    <x v="0"/>
    <x v="0"/>
    <x v="0"/>
    <x v="3"/>
    <x v="0"/>
    <x v="1"/>
    <x v="2"/>
    <x v="1"/>
    <x v="2"/>
    <x v="11"/>
    <x v="0"/>
    <m/>
  </r>
  <r>
    <x v="0"/>
    <n v="16840"/>
    <n v="0"/>
    <n v="0"/>
    <n v="0"/>
    <x v="6025"/>
    <x v="0"/>
    <x v="0"/>
    <x v="0"/>
    <s v="03.16.16"/>
    <x v="24"/>
    <x v="0"/>
    <x v="0"/>
    <s v="Direção Ambiente e Saneamento "/>
    <s v="03.16.16"/>
    <s v="Direção Ambiente e Saneamento "/>
    <s v="03.16.16"/>
    <x v="48"/>
    <x v="0"/>
    <x v="0"/>
    <x v="0"/>
    <x v="1"/>
    <x v="0"/>
    <x v="0"/>
    <x v="0"/>
    <x v="13"/>
    <s v="1 - Dotação Anual"/>
    <x v="4"/>
    <n v="16840"/>
    <x v="2"/>
    <n v="0"/>
    <x v="1"/>
    <n v="800000"/>
    <x v="667"/>
    <m/>
    <x v="0"/>
    <x v="11"/>
    <m/>
    <s v="Direção Ambiente e Saneamento "/>
    <x v="1"/>
    <m/>
    <x v="0"/>
    <x v="1"/>
    <x v="1"/>
    <x v="1"/>
    <x v="0"/>
    <x v="0"/>
    <x v="0"/>
    <x v="0"/>
    <x v="0"/>
    <x v="0"/>
    <x v="0"/>
    <s v="Direção Ambiente e Saneamento "/>
    <x v="0"/>
    <x v="0"/>
    <x v="0"/>
    <x v="0"/>
    <x v="3"/>
    <x v="0"/>
    <x v="1"/>
    <x v="2"/>
    <x v="1"/>
    <x v="2"/>
    <x v="11"/>
    <x v="0"/>
    <m/>
  </r>
  <r>
    <x v="0"/>
    <n v="1000000"/>
    <n v="0"/>
    <n v="0"/>
    <n v="0"/>
    <x v="6025"/>
    <x v="0"/>
    <x v="0"/>
    <x v="0"/>
    <s v="03.16.16"/>
    <x v="24"/>
    <x v="0"/>
    <x v="0"/>
    <s v="Direção Ambiente e Saneamento "/>
    <s v="03.16.16"/>
    <s v="Direção Ambiente e Saneamento "/>
    <s v="03.16.16"/>
    <x v="28"/>
    <x v="0"/>
    <x v="0"/>
    <x v="0"/>
    <x v="0"/>
    <x v="0"/>
    <x v="0"/>
    <x v="0"/>
    <x v="13"/>
    <s v="1 - Dotação Anual"/>
    <x v="4"/>
    <n v="1000000"/>
    <x v="2"/>
    <n v="400000"/>
    <x v="1"/>
    <n v="0"/>
    <x v="667"/>
    <m/>
    <x v="0"/>
    <x v="11"/>
    <m/>
    <s v="Direção Ambiente e Saneamento "/>
    <x v="1"/>
    <m/>
    <x v="0"/>
    <x v="1"/>
    <x v="1"/>
    <x v="1"/>
    <x v="0"/>
    <x v="0"/>
    <x v="0"/>
    <x v="0"/>
    <x v="0"/>
    <x v="0"/>
    <x v="0"/>
    <s v="Direção Ambiente e Saneamento "/>
    <x v="0"/>
    <x v="0"/>
    <x v="0"/>
    <x v="0"/>
    <x v="3"/>
    <x v="0"/>
    <x v="1"/>
    <x v="2"/>
    <x v="1"/>
    <x v="2"/>
    <x v="11"/>
    <x v="0"/>
    <m/>
  </r>
  <r>
    <x v="0"/>
    <n v="50000"/>
    <n v="0"/>
    <n v="0"/>
    <n v="0"/>
    <x v="6025"/>
    <x v="0"/>
    <x v="0"/>
    <x v="0"/>
    <s v="03.16.17"/>
    <x v="51"/>
    <x v="0"/>
    <x v="0"/>
    <s v="Direção Proteção Civil"/>
    <s v="03.16.17"/>
    <s v="Direção Proteção Civil"/>
    <s v="03.16.17"/>
    <x v="3"/>
    <x v="0"/>
    <x v="0"/>
    <x v="1"/>
    <x v="0"/>
    <x v="0"/>
    <x v="0"/>
    <x v="0"/>
    <x v="13"/>
    <s v="1 - Dotação Anual"/>
    <x v="4"/>
    <n v="50000"/>
    <x v="2"/>
    <n v="0"/>
    <x v="1"/>
    <n v="0"/>
    <x v="667"/>
    <m/>
    <x v="0"/>
    <x v="11"/>
    <m/>
    <s v="Direção Proteção Civil"/>
    <x v="1"/>
    <m/>
    <x v="0"/>
    <x v="1"/>
    <x v="1"/>
    <x v="1"/>
    <x v="0"/>
    <x v="0"/>
    <x v="0"/>
    <x v="0"/>
    <x v="0"/>
    <x v="0"/>
    <x v="0"/>
    <s v="Direção Proteção Civil"/>
    <x v="0"/>
    <x v="0"/>
    <x v="0"/>
    <x v="0"/>
    <x v="3"/>
    <x v="0"/>
    <x v="1"/>
    <x v="2"/>
    <x v="1"/>
    <x v="2"/>
    <x v="11"/>
    <x v="0"/>
    <m/>
  </r>
  <r>
    <x v="0"/>
    <n v="10000"/>
    <n v="0"/>
    <n v="0"/>
    <n v="0"/>
    <x v="6025"/>
    <x v="0"/>
    <x v="0"/>
    <x v="0"/>
    <s v="03.16.17"/>
    <x v="51"/>
    <x v="0"/>
    <x v="0"/>
    <s v="Direção Proteção Civil"/>
    <s v="03.16.17"/>
    <s v="Direção Proteção Civil"/>
    <s v="03.16.17"/>
    <x v="118"/>
    <x v="0"/>
    <x v="0"/>
    <x v="1"/>
    <x v="0"/>
    <x v="0"/>
    <x v="0"/>
    <x v="0"/>
    <x v="13"/>
    <s v="1 - Dotação Anual"/>
    <x v="4"/>
    <n v="10000"/>
    <x v="2"/>
    <n v="0"/>
    <x v="1"/>
    <n v="0"/>
    <x v="667"/>
    <m/>
    <x v="0"/>
    <x v="11"/>
    <m/>
    <s v="Direção Proteção Civil"/>
    <x v="1"/>
    <m/>
    <x v="0"/>
    <x v="1"/>
    <x v="1"/>
    <x v="1"/>
    <x v="0"/>
    <x v="0"/>
    <x v="0"/>
    <x v="0"/>
    <x v="0"/>
    <x v="0"/>
    <x v="0"/>
    <s v="Direção Proteção Civil"/>
    <x v="0"/>
    <x v="0"/>
    <x v="0"/>
    <x v="0"/>
    <x v="3"/>
    <x v="0"/>
    <x v="1"/>
    <x v="2"/>
    <x v="1"/>
    <x v="2"/>
    <x v="11"/>
    <x v="0"/>
    <m/>
  </r>
  <r>
    <x v="0"/>
    <n v="120000"/>
    <n v="0"/>
    <n v="0"/>
    <n v="0"/>
    <x v="6025"/>
    <x v="0"/>
    <x v="0"/>
    <x v="0"/>
    <s v="03.16.17"/>
    <x v="51"/>
    <x v="0"/>
    <x v="0"/>
    <s v="Direção Proteção Civil"/>
    <s v="03.16.17"/>
    <s v="Direção Proteção Civil"/>
    <s v="03.16.17"/>
    <x v="60"/>
    <x v="0"/>
    <x v="0"/>
    <x v="0"/>
    <x v="0"/>
    <x v="0"/>
    <x v="0"/>
    <x v="0"/>
    <x v="13"/>
    <s v="1 - Dotação Anual"/>
    <x v="4"/>
    <n v="120000"/>
    <x v="2"/>
    <n v="0"/>
    <x v="1"/>
    <n v="0"/>
    <x v="667"/>
    <m/>
    <x v="0"/>
    <x v="11"/>
    <m/>
    <s v="Direção Proteção Civil"/>
    <x v="1"/>
    <m/>
    <x v="0"/>
    <x v="1"/>
    <x v="1"/>
    <x v="1"/>
    <x v="0"/>
    <x v="0"/>
    <x v="0"/>
    <x v="0"/>
    <x v="0"/>
    <x v="0"/>
    <x v="0"/>
    <s v="Direção Proteção Civil"/>
    <x v="0"/>
    <x v="0"/>
    <x v="0"/>
    <x v="0"/>
    <x v="3"/>
    <x v="0"/>
    <x v="1"/>
    <x v="2"/>
    <x v="1"/>
    <x v="2"/>
    <x v="11"/>
    <x v="0"/>
    <m/>
  </r>
  <r>
    <x v="0"/>
    <n v="1040000"/>
    <n v="0"/>
    <n v="0"/>
    <n v="0"/>
    <x v="6025"/>
    <x v="0"/>
    <x v="0"/>
    <x v="0"/>
    <s v="03.16.17"/>
    <x v="51"/>
    <x v="0"/>
    <x v="0"/>
    <s v="Direção Proteção Civil"/>
    <s v="03.16.17"/>
    <s v="Direção Proteção Civil"/>
    <s v="03.16.17"/>
    <x v="30"/>
    <x v="0"/>
    <x v="0"/>
    <x v="0"/>
    <x v="1"/>
    <x v="0"/>
    <x v="0"/>
    <x v="0"/>
    <x v="13"/>
    <s v="1 - Dotação Anual"/>
    <x v="4"/>
    <n v="1040000"/>
    <x v="2"/>
    <n v="0"/>
    <x v="1"/>
    <n v="400000"/>
    <x v="667"/>
    <m/>
    <x v="0"/>
    <x v="11"/>
    <m/>
    <s v="Direção Proteção Civil"/>
    <x v="1"/>
    <m/>
    <x v="0"/>
    <x v="1"/>
    <x v="1"/>
    <x v="1"/>
    <x v="0"/>
    <x v="0"/>
    <x v="0"/>
    <x v="0"/>
    <x v="0"/>
    <x v="0"/>
    <x v="0"/>
    <s v="Direção Proteção Civil"/>
    <x v="0"/>
    <x v="0"/>
    <x v="0"/>
    <x v="0"/>
    <x v="3"/>
    <x v="0"/>
    <x v="1"/>
    <x v="2"/>
    <x v="1"/>
    <x v="2"/>
    <x v="11"/>
    <x v="0"/>
    <m/>
  </r>
  <r>
    <x v="0"/>
    <n v="519996"/>
    <n v="0"/>
    <n v="0"/>
    <n v="0"/>
    <x v="6025"/>
    <x v="0"/>
    <x v="0"/>
    <x v="0"/>
    <s v="03.16.17"/>
    <x v="51"/>
    <x v="0"/>
    <x v="0"/>
    <s v="Direção Proteção Civil"/>
    <s v="03.16.17"/>
    <s v="Direção Proteção Civil"/>
    <s v="03.16.17"/>
    <x v="28"/>
    <x v="0"/>
    <x v="0"/>
    <x v="0"/>
    <x v="0"/>
    <x v="0"/>
    <x v="0"/>
    <x v="0"/>
    <x v="13"/>
    <s v="1 - Dotação Anual"/>
    <x v="4"/>
    <n v="519996"/>
    <x v="2"/>
    <n v="159996"/>
    <x v="1"/>
    <n v="0"/>
    <x v="667"/>
    <m/>
    <x v="0"/>
    <x v="11"/>
    <m/>
    <s v="Direção Proteção Civil"/>
    <x v="1"/>
    <m/>
    <x v="0"/>
    <x v="1"/>
    <x v="1"/>
    <x v="1"/>
    <x v="0"/>
    <x v="0"/>
    <x v="0"/>
    <x v="0"/>
    <x v="0"/>
    <x v="0"/>
    <x v="0"/>
    <s v="Direção Proteção Civil"/>
    <x v="0"/>
    <x v="0"/>
    <x v="0"/>
    <x v="0"/>
    <x v="3"/>
    <x v="0"/>
    <x v="1"/>
    <x v="2"/>
    <x v="1"/>
    <x v="2"/>
    <x v="11"/>
    <x v="0"/>
    <m/>
  </r>
  <r>
    <x v="0"/>
    <n v="150000"/>
    <n v="0"/>
    <n v="0"/>
    <n v="0"/>
    <x v="6025"/>
    <x v="0"/>
    <x v="0"/>
    <x v="0"/>
    <s v="03.16.19"/>
    <x v="21"/>
    <x v="0"/>
    <x v="0"/>
    <s v="Direção de Inovação e Desporto"/>
    <s v="03.16.19"/>
    <s v="Direção de Inovação e Desporto"/>
    <s v="03.16.19"/>
    <x v="3"/>
    <x v="0"/>
    <x v="0"/>
    <x v="1"/>
    <x v="0"/>
    <x v="0"/>
    <x v="0"/>
    <x v="0"/>
    <x v="13"/>
    <s v="1 - Dotação Anual"/>
    <x v="4"/>
    <n v="150000"/>
    <x v="2"/>
    <n v="0"/>
    <x v="1"/>
    <n v="0"/>
    <x v="667"/>
    <m/>
    <x v="0"/>
    <x v="11"/>
    <m/>
    <s v="Direção de Inovação e Desporto"/>
    <x v="1"/>
    <m/>
    <x v="0"/>
    <x v="1"/>
    <x v="1"/>
    <x v="1"/>
    <x v="0"/>
    <x v="0"/>
    <x v="0"/>
    <x v="0"/>
    <x v="0"/>
    <x v="0"/>
    <x v="0"/>
    <s v="Direção de Inovação e Desporto"/>
    <x v="0"/>
    <x v="0"/>
    <x v="0"/>
    <x v="0"/>
    <x v="3"/>
    <x v="0"/>
    <x v="1"/>
    <x v="2"/>
    <x v="1"/>
    <x v="2"/>
    <x v="11"/>
    <x v="0"/>
    <m/>
  </r>
  <r>
    <x v="0"/>
    <n v="30000"/>
    <n v="0"/>
    <n v="0"/>
    <n v="0"/>
    <x v="6025"/>
    <x v="0"/>
    <x v="0"/>
    <x v="0"/>
    <s v="03.16.19"/>
    <x v="21"/>
    <x v="0"/>
    <x v="0"/>
    <s v="Direção de Inovação e Desporto"/>
    <s v="03.16.19"/>
    <s v="Direção de Inovação e Desporto"/>
    <s v="03.16.19"/>
    <x v="118"/>
    <x v="0"/>
    <x v="0"/>
    <x v="1"/>
    <x v="0"/>
    <x v="0"/>
    <x v="0"/>
    <x v="0"/>
    <x v="13"/>
    <s v="1 - Dotação Anual"/>
    <x v="4"/>
    <n v="30000"/>
    <x v="2"/>
    <n v="0"/>
    <x v="1"/>
    <n v="0"/>
    <x v="667"/>
    <m/>
    <x v="0"/>
    <x v="11"/>
    <m/>
    <s v="Direção de Inovação e Desporto"/>
    <x v="1"/>
    <m/>
    <x v="0"/>
    <x v="1"/>
    <x v="1"/>
    <x v="1"/>
    <x v="0"/>
    <x v="0"/>
    <x v="0"/>
    <x v="0"/>
    <x v="0"/>
    <x v="0"/>
    <x v="0"/>
    <s v="Direção de Inovação e Desporto"/>
    <x v="0"/>
    <x v="0"/>
    <x v="0"/>
    <x v="0"/>
    <x v="3"/>
    <x v="0"/>
    <x v="1"/>
    <x v="2"/>
    <x v="1"/>
    <x v="2"/>
    <x v="11"/>
    <x v="0"/>
    <m/>
  </r>
  <r>
    <x v="0"/>
    <n v="65280"/>
    <n v="0"/>
    <n v="0"/>
    <n v="0"/>
    <x v="6025"/>
    <x v="0"/>
    <x v="0"/>
    <x v="0"/>
    <s v="03.16.19"/>
    <x v="21"/>
    <x v="0"/>
    <x v="0"/>
    <s v="Direção de Inovação e Desporto"/>
    <s v="03.16.19"/>
    <s v="Direção de Inovação e Desporto"/>
    <s v="03.16.19"/>
    <x v="31"/>
    <x v="0"/>
    <x v="0"/>
    <x v="1"/>
    <x v="0"/>
    <x v="0"/>
    <x v="0"/>
    <x v="0"/>
    <x v="13"/>
    <s v="1 - Dotação Anual"/>
    <x v="4"/>
    <n v="65280"/>
    <x v="2"/>
    <n v="0"/>
    <x v="1"/>
    <n v="0"/>
    <x v="667"/>
    <m/>
    <x v="0"/>
    <x v="11"/>
    <m/>
    <s v="Direção de Inovação e Desporto"/>
    <x v="1"/>
    <m/>
    <x v="0"/>
    <x v="1"/>
    <x v="1"/>
    <x v="1"/>
    <x v="0"/>
    <x v="0"/>
    <x v="0"/>
    <x v="0"/>
    <x v="0"/>
    <x v="0"/>
    <x v="0"/>
    <s v="Direção de Inovação e Desporto"/>
    <x v="0"/>
    <x v="0"/>
    <x v="0"/>
    <x v="0"/>
    <x v="3"/>
    <x v="0"/>
    <x v="1"/>
    <x v="2"/>
    <x v="1"/>
    <x v="2"/>
    <x v="11"/>
    <x v="0"/>
    <m/>
  </r>
  <r>
    <x v="0"/>
    <n v="120000"/>
    <n v="0"/>
    <n v="0"/>
    <n v="0"/>
    <x v="6025"/>
    <x v="0"/>
    <x v="0"/>
    <x v="0"/>
    <s v="03.16.19"/>
    <x v="21"/>
    <x v="0"/>
    <x v="0"/>
    <s v="Direção de Inovação e Desporto"/>
    <s v="03.16.19"/>
    <s v="Direção de Inovação e Desporto"/>
    <s v="03.16.19"/>
    <x v="60"/>
    <x v="0"/>
    <x v="0"/>
    <x v="0"/>
    <x v="0"/>
    <x v="0"/>
    <x v="0"/>
    <x v="0"/>
    <x v="13"/>
    <s v="1 - Dotação Anual"/>
    <x v="4"/>
    <n v="120000"/>
    <x v="2"/>
    <n v="0"/>
    <x v="1"/>
    <n v="0"/>
    <x v="667"/>
    <m/>
    <x v="0"/>
    <x v="11"/>
    <m/>
    <s v="Direção de Inovação e Desporto"/>
    <x v="1"/>
    <m/>
    <x v="0"/>
    <x v="1"/>
    <x v="1"/>
    <x v="1"/>
    <x v="0"/>
    <x v="0"/>
    <x v="0"/>
    <x v="0"/>
    <x v="0"/>
    <x v="0"/>
    <x v="0"/>
    <s v="Direção de Inovação e Desporto"/>
    <x v="0"/>
    <x v="0"/>
    <x v="0"/>
    <x v="0"/>
    <x v="3"/>
    <x v="0"/>
    <x v="1"/>
    <x v="2"/>
    <x v="1"/>
    <x v="2"/>
    <x v="11"/>
    <x v="0"/>
    <m/>
  </r>
  <r>
    <x v="0"/>
    <n v="540000"/>
    <n v="0"/>
    <n v="0"/>
    <n v="0"/>
    <x v="6025"/>
    <x v="0"/>
    <x v="0"/>
    <x v="0"/>
    <s v="03.16.19"/>
    <x v="21"/>
    <x v="0"/>
    <x v="0"/>
    <s v="Direção de Inovação e Desporto"/>
    <s v="03.16.19"/>
    <s v="Direção de Inovação e Desporto"/>
    <s v="03.16.19"/>
    <x v="64"/>
    <x v="0"/>
    <x v="0"/>
    <x v="0"/>
    <x v="0"/>
    <x v="0"/>
    <x v="0"/>
    <x v="0"/>
    <x v="13"/>
    <s v="1 - Dotação Anual"/>
    <x v="4"/>
    <n v="540000"/>
    <x v="2"/>
    <n v="0"/>
    <x v="1"/>
    <n v="0"/>
    <x v="667"/>
    <m/>
    <x v="0"/>
    <x v="11"/>
    <m/>
    <s v="Direção de Inovação e Desporto"/>
    <x v="1"/>
    <m/>
    <x v="0"/>
    <x v="1"/>
    <x v="1"/>
    <x v="1"/>
    <x v="0"/>
    <x v="0"/>
    <x v="0"/>
    <x v="0"/>
    <x v="0"/>
    <x v="0"/>
    <x v="0"/>
    <s v="Direção de Inovação e Desporto"/>
    <x v="0"/>
    <x v="0"/>
    <x v="0"/>
    <x v="0"/>
    <x v="3"/>
    <x v="0"/>
    <x v="1"/>
    <x v="2"/>
    <x v="1"/>
    <x v="2"/>
    <x v="11"/>
    <x v="0"/>
    <m/>
  </r>
  <r>
    <x v="0"/>
    <n v="240000"/>
    <n v="0"/>
    <n v="0"/>
    <n v="0"/>
    <x v="6025"/>
    <x v="0"/>
    <x v="0"/>
    <x v="0"/>
    <s v="03.16.19"/>
    <x v="21"/>
    <x v="0"/>
    <x v="0"/>
    <s v="Direção de Inovação e Desporto"/>
    <s v="03.16.19"/>
    <s v="Direção de Inovação e Desporto"/>
    <s v="03.16.19"/>
    <x v="69"/>
    <x v="0"/>
    <x v="0"/>
    <x v="0"/>
    <x v="0"/>
    <x v="0"/>
    <x v="0"/>
    <x v="0"/>
    <x v="13"/>
    <s v="1 - Dotação Anual"/>
    <x v="4"/>
    <n v="240000"/>
    <x v="2"/>
    <n v="0"/>
    <x v="1"/>
    <n v="0"/>
    <x v="667"/>
    <m/>
    <x v="0"/>
    <x v="11"/>
    <m/>
    <s v="Direção de Inovação e Desporto"/>
    <x v="1"/>
    <m/>
    <x v="0"/>
    <x v="1"/>
    <x v="1"/>
    <x v="1"/>
    <x v="0"/>
    <x v="0"/>
    <x v="0"/>
    <x v="0"/>
    <x v="0"/>
    <x v="0"/>
    <x v="0"/>
    <s v="Direção de Inovação e Desporto"/>
    <x v="0"/>
    <x v="0"/>
    <x v="0"/>
    <x v="0"/>
    <x v="3"/>
    <x v="0"/>
    <x v="1"/>
    <x v="2"/>
    <x v="1"/>
    <x v="2"/>
    <x v="11"/>
    <x v="0"/>
    <m/>
  </r>
  <r>
    <x v="0"/>
    <n v="1640000"/>
    <n v="0"/>
    <n v="0"/>
    <n v="0"/>
    <x v="6025"/>
    <x v="0"/>
    <x v="0"/>
    <x v="0"/>
    <s v="03.16.19"/>
    <x v="21"/>
    <x v="0"/>
    <x v="0"/>
    <s v="Direção de Inovação e Desporto"/>
    <s v="03.16.19"/>
    <s v="Direção de Inovação e Desporto"/>
    <s v="03.16.19"/>
    <x v="30"/>
    <x v="0"/>
    <x v="0"/>
    <x v="0"/>
    <x v="1"/>
    <x v="0"/>
    <x v="0"/>
    <x v="0"/>
    <x v="13"/>
    <s v="1 - Dotação Anual"/>
    <x v="4"/>
    <n v="1640000"/>
    <x v="2"/>
    <n v="0"/>
    <x v="1"/>
    <n v="400000"/>
    <x v="667"/>
    <m/>
    <x v="0"/>
    <x v="11"/>
    <m/>
    <s v="Direção de Inovação e Desporto"/>
    <x v="1"/>
    <m/>
    <x v="0"/>
    <x v="1"/>
    <x v="1"/>
    <x v="1"/>
    <x v="0"/>
    <x v="0"/>
    <x v="0"/>
    <x v="0"/>
    <x v="0"/>
    <x v="0"/>
    <x v="0"/>
    <s v="Direção de Inovação e Desporto"/>
    <x v="0"/>
    <x v="0"/>
    <x v="0"/>
    <x v="0"/>
    <x v="3"/>
    <x v="0"/>
    <x v="1"/>
    <x v="2"/>
    <x v="1"/>
    <x v="2"/>
    <x v="11"/>
    <x v="0"/>
    <m/>
  </r>
  <r>
    <x v="0"/>
    <n v="652800"/>
    <n v="0"/>
    <n v="0"/>
    <n v="0"/>
    <x v="6025"/>
    <x v="0"/>
    <x v="0"/>
    <x v="0"/>
    <s v="03.16.19"/>
    <x v="21"/>
    <x v="0"/>
    <x v="0"/>
    <s v="Direção de Inovação e Desporto"/>
    <s v="03.16.19"/>
    <s v="Direção de Inovação e Desporto"/>
    <s v="03.16.19"/>
    <x v="49"/>
    <x v="0"/>
    <x v="0"/>
    <x v="0"/>
    <x v="1"/>
    <x v="0"/>
    <x v="0"/>
    <x v="0"/>
    <x v="13"/>
    <s v="1 - Dotação Anual"/>
    <x v="4"/>
    <n v="652800"/>
    <x v="2"/>
    <n v="0"/>
    <x v="1"/>
    <n v="0"/>
    <x v="667"/>
    <m/>
    <x v="0"/>
    <x v="11"/>
    <m/>
    <s v="Direção de Inovação e Desporto"/>
    <x v="1"/>
    <m/>
    <x v="0"/>
    <x v="1"/>
    <x v="1"/>
    <x v="1"/>
    <x v="0"/>
    <x v="0"/>
    <x v="0"/>
    <x v="0"/>
    <x v="0"/>
    <x v="0"/>
    <x v="0"/>
    <s v="Direção de Inovação e Desporto"/>
    <x v="0"/>
    <x v="0"/>
    <x v="0"/>
    <x v="0"/>
    <x v="3"/>
    <x v="0"/>
    <x v="1"/>
    <x v="2"/>
    <x v="1"/>
    <x v="2"/>
    <x v="11"/>
    <x v="0"/>
    <m/>
  </r>
  <r>
    <x v="0"/>
    <n v="70000"/>
    <n v="0"/>
    <n v="0"/>
    <n v="0"/>
    <x v="6025"/>
    <x v="0"/>
    <x v="0"/>
    <x v="0"/>
    <s v="03.16.19"/>
    <x v="21"/>
    <x v="0"/>
    <x v="0"/>
    <s v="Direção de Inovação e Desporto"/>
    <s v="03.16.19"/>
    <s v="Direção de Inovação e Desporto"/>
    <s v="03.16.19"/>
    <x v="28"/>
    <x v="0"/>
    <x v="0"/>
    <x v="0"/>
    <x v="0"/>
    <x v="0"/>
    <x v="0"/>
    <x v="0"/>
    <x v="13"/>
    <s v="1 - Dotação Anual"/>
    <x v="4"/>
    <n v="70000"/>
    <x v="2"/>
    <n v="0"/>
    <x v="1"/>
    <n v="170000"/>
    <x v="667"/>
    <m/>
    <x v="0"/>
    <x v="11"/>
    <m/>
    <s v="Direção de Inovação e Desporto"/>
    <x v="1"/>
    <m/>
    <x v="0"/>
    <x v="1"/>
    <x v="1"/>
    <x v="1"/>
    <x v="0"/>
    <x v="0"/>
    <x v="0"/>
    <x v="0"/>
    <x v="0"/>
    <x v="0"/>
    <x v="0"/>
    <s v="Direção de Inovação e Desporto"/>
    <x v="0"/>
    <x v="0"/>
    <x v="0"/>
    <x v="0"/>
    <x v="3"/>
    <x v="0"/>
    <x v="1"/>
    <x v="2"/>
    <x v="1"/>
    <x v="2"/>
    <x v="11"/>
    <x v="0"/>
    <m/>
  </r>
  <r>
    <x v="0"/>
    <n v="250000"/>
    <n v="0"/>
    <n v="0"/>
    <n v="0"/>
    <x v="6025"/>
    <x v="0"/>
    <x v="0"/>
    <x v="0"/>
    <s v="03.16.21"/>
    <x v="56"/>
    <x v="0"/>
    <x v="0"/>
    <s v="Dir. Turismo, Investimento e Emprendedorismo"/>
    <s v="03.16.21"/>
    <s v="Dir. Turismo, Investimento e Emprendedorismo"/>
    <s v="03.16.21"/>
    <x v="3"/>
    <x v="0"/>
    <x v="0"/>
    <x v="1"/>
    <x v="0"/>
    <x v="0"/>
    <x v="0"/>
    <x v="0"/>
    <x v="13"/>
    <s v="1 - Dotação Anual"/>
    <x v="4"/>
    <n v="250000"/>
    <x v="2"/>
    <n v="0"/>
    <x v="1"/>
    <n v="0"/>
    <x v="667"/>
    <m/>
    <x v="0"/>
    <x v="11"/>
    <m/>
    <s v="Dir. Turismo, Investimento e Emprendedorismo"/>
    <x v="1"/>
    <m/>
    <x v="0"/>
    <x v="1"/>
    <x v="1"/>
    <x v="1"/>
    <x v="0"/>
    <x v="0"/>
    <x v="0"/>
    <x v="0"/>
    <x v="0"/>
    <x v="0"/>
    <x v="0"/>
    <s v="Dir. Turismo, Investimento e Emprendedorismo"/>
    <x v="0"/>
    <x v="0"/>
    <x v="0"/>
    <x v="0"/>
    <x v="3"/>
    <x v="0"/>
    <x v="1"/>
    <x v="2"/>
    <x v="1"/>
    <x v="2"/>
    <x v="11"/>
    <x v="0"/>
    <m/>
  </r>
  <r>
    <x v="0"/>
    <n v="30000"/>
    <n v="0"/>
    <n v="0"/>
    <n v="0"/>
    <x v="6025"/>
    <x v="0"/>
    <x v="0"/>
    <x v="0"/>
    <s v="03.16.21"/>
    <x v="56"/>
    <x v="0"/>
    <x v="0"/>
    <s v="Dir. Turismo, Investimento e Emprendedorismo"/>
    <s v="03.16.21"/>
    <s v="Dir. Turismo, Investimento e Emprendedorismo"/>
    <s v="03.16.21"/>
    <x v="118"/>
    <x v="0"/>
    <x v="0"/>
    <x v="1"/>
    <x v="0"/>
    <x v="0"/>
    <x v="0"/>
    <x v="0"/>
    <x v="13"/>
    <s v="1 - Dotação Anual"/>
    <x v="4"/>
    <n v="30000"/>
    <x v="2"/>
    <n v="0"/>
    <x v="1"/>
    <n v="0"/>
    <x v="667"/>
    <m/>
    <x v="0"/>
    <x v="11"/>
    <m/>
    <s v="Dir. Turismo, Investimento e Emprendedorismo"/>
    <x v="1"/>
    <m/>
    <x v="0"/>
    <x v="1"/>
    <x v="1"/>
    <x v="1"/>
    <x v="0"/>
    <x v="0"/>
    <x v="0"/>
    <x v="0"/>
    <x v="0"/>
    <x v="0"/>
    <x v="0"/>
    <s v="Dir. Turismo, Investimento e Emprendedorismo"/>
    <x v="0"/>
    <x v="0"/>
    <x v="0"/>
    <x v="0"/>
    <x v="3"/>
    <x v="0"/>
    <x v="1"/>
    <x v="2"/>
    <x v="1"/>
    <x v="2"/>
    <x v="11"/>
    <x v="0"/>
    <m/>
  </r>
  <r>
    <x v="0"/>
    <n v="97920"/>
    <n v="0"/>
    <n v="0"/>
    <n v="0"/>
    <x v="6025"/>
    <x v="0"/>
    <x v="0"/>
    <x v="0"/>
    <s v="03.16.21"/>
    <x v="56"/>
    <x v="0"/>
    <x v="0"/>
    <s v="Dir. Turismo, Investimento e Emprendedorismo"/>
    <s v="03.16.21"/>
    <s v="Dir. Turismo, Investimento e Emprendedorismo"/>
    <s v="03.16.21"/>
    <x v="31"/>
    <x v="0"/>
    <x v="0"/>
    <x v="1"/>
    <x v="0"/>
    <x v="0"/>
    <x v="0"/>
    <x v="0"/>
    <x v="13"/>
    <s v="1 - Dotação Anual"/>
    <x v="4"/>
    <n v="97920"/>
    <x v="2"/>
    <n v="0"/>
    <x v="1"/>
    <n v="0"/>
    <x v="667"/>
    <m/>
    <x v="0"/>
    <x v="11"/>
    <m/>
    <s v="Dir. Turismo, Investimento e Emprendedorismo"/>
    <x v="1"/>
    <m/>
    <x v="0"/>
    <x v="1"/>
    <x v="1"/>
    <x v="1"/>
    <x v="0"/>
    <x v="0"/>
    <x v="0"/>
    <x v="0"/>
    <x v="0"/>
    <x v="0"/>
    <x v="0"/>
    <s v="Dir. Turismo, Investimento e Emprendedorismo"/>
    <x v="0"/>
    <x v="0"/>
    <x v="0"/>
    <x v="0"/>
    <x v="3"/>
    <x v="0"/>
    <x v="1"/>
    <x v="2"/>
    <x v="1"/>
    <x v="2"/>
    <x v="11"/>
    <x v="0"/>
    <m/>
  </r>
  <r>
    <x v="0"/>
    <n v="979200"/>
    <n v="0"/>
    <n v="0"/>
    <n v="0"/>
    <x v="6025"/>
    <x v="0"/>
    <x v="0"/>
    <x v="0"/>
    <s v="03.16.21"/>
    <x v="56"/>
    <x v="0"/>
    <x v="0"/>
    <s v="Dir. Turismo, Investimento e Emprendedorismo"/>
    <s v="03.16.21"/>
    <s v="Dir. Turismo, Investimento e Emprendedorismo"/>
    <s v="03.16.21"/>
    <x v="49"/>
    <x v="0"/>
    <x v="0"/>
    <x v="0"/>
    <x v="1"/>
    <x v="0"/>
    <x v="0"/>
    <x v="0"/>
    <x v="13"/>
    <s v="1 - Dotação Anual"/>
    <x v="4"/>
    <n v="979200"/>
    <x v="2"/>
    <n v="0"/>
    <x v="1"/>
    <n v="0"/>
    <x v="667"/>
    <m/>
    <x v="0"/>
    <x v="11"/>
    <m/>
    <s v="Dir. Turismo, Investimento e Emprendedorismo"/>
    <x v="1"/>
    <m/>
    <x v="0"/>
    <x v="1"/>
    <x v="1"/>
    <x v="1"/>
    <x v="0"/>
    <x v="0"/>
    <x v="0"/>
    <x v="0"/>
    <x v="0"/>
    <x v="0"/>
    <x v="0"/>
    <s v="Dir. Turismo, Investimento e Emprendedorismo"/>
    <x v="0"/>
    <x v="0"/>
    <x v="0"/>
    <x v="0"/>
    <x v="3"/>
    <x v="0"/>
    <x v="1"/>
    <x v="2"/>
    <x v="1"/>
    <x v="2"/>
    <x v="11"/>
    <x v="0"/>
    <m/>
  </r>
  <r>
    <x v="0"/>
    <n v="1000000"/>
    <n v="0"/>
    <n v="0"/>
    <n v="0"/>
    <x v="6025"/>
    <x v="0"/>
    <x v="0"/>
    <x v="0"/>
    <s v="03.16.25"/>
    <x v="23"/>
    <x v="0"/>
    <x v="0"/>
    <s v="Direção dos  Recursos Humanos"/>
    <s v="03.16.25"/>
    <s v="Direção dos  Recursos Humanos"/>
    <s v="03.16.25"/>
    <x v="78"/>
    <x v="0"/>
    <x v="4"/>
    <x v="17"/>
    <x v="0"/>
    <x v="0"/>
    <x v="0"/>
    <x v="0"/>
    <x v="13"/>
    <s v="1 - Dotação Anual"/>
    <x v="4"/>
    <n v="1000000"/>
    <x v="2"/>
    <n v="0"/>
    <x v="1"/>
    <n v="800000"/>
    <x v="667"/>
    <m/>
    <x v="0"/>
    <x v="11"/>
    <m/>
    <s v="Direção dos  Recursos Humanos"/>
    <x v="1"/>
    <m/>
    <x v="0"/>
    <x v="1"/>
    <x v="1"/>
    <x v="1"/>
    <x v="0"/>
    <x v="0"/>
    <x v="0"/>
    <x v="0"/>
    <x v="0"/>
    <x v="0"/>
    <x v="0"/>
    <s v="Direção dos  Recursos Humanos"/>
    <x v="0"/>
    <x v="0"/>
    <x v="0"/>
    <x v="0"/>
    <x v="3"/>
    <x v="0"/>
    <x v="1"/>
    <x v="2"/>
    <x v="1"/>
    <x v="2"/>
    <x v="11"/>
    <x v="0"/>
    <m/>
  </r>
  <r>
    <x v="0"/>
    <n v="200000"/>
    <n v="0"/>
    <n v="0"/>
    <n v="0"/>
    <x v="6025"/>
    <x v="0"/>
    <x v="0"/>
    <x v="0"/>
    <s v="03.16.25"/>
    <x v="23"/>
    <x v="0"/>
    <x v="0"/>
    <s v="Direção dos  Recursos Humanos"/>
    <s v="03.16.25"/>
    <s v="Direção dos  Recursos Humanos"/>
    <s v="03.16.25"/>
    <x v="3"/>
    <x v="0"/>
    <x v="0"/>
    <x v="1"/>
    <x v="0"/>
    <x v="0"/>
    <x v="0"/>
    <x v="0"/>
    <x v="13"/>
    <s v="1 - Dotação Anual"/>
    <x v="4"/>
    <n v="200000"/>
    <x v="2"/>
    <n v="0"/>
    <x v="1"/>
    <n v="50000"/>
    <x v="667"/>
    <m/>
    <x v="0"/>
    <x v="11"/>
    <m/>
    <s v="Direção dos  Recursos Humanos"/>
    <x v="1"/>
    <m/>
    <x v="0"/>
    <x v="1"/>
    <x v="1"/>
    <x v="1"/>
    <x v="0"/>
    <x v="0"/>
    <x v="0"/>
    <x v="0"/>
    <x v="0"/>
    <x v="0"/>
    <x v="0"/>
    <s v="Direção dos  Recursos Humanos"/>
    <x v="0"/>
    <x v="0"/>
    <x v="0"/>
    <x v="0"/>
    <x v="3"/>
    <x v="0"/>
    <x v="1"/>
    <x v="2"/>
    <x v="1"/>
    <x v="2"/>
    <x v="11"/>
    <x v="0"/>
    <m/>
  </r>
  <r>
    <x v="0"/>
    <n v="50000"/>
    <n v="0"/>
    <n v="0"/>
    <n v="0"/>
    <x v="6025"/>
    <x v="0"/>
    <x v="0"/>
    <x v="0"/>
    <s v="03.16.25"/>
    <x v="23"/>
    <x v="0"/>
    <x v="0"/>
    <s v="Direção dos  Recursos Humanos"/>
    <s v="03.16.25"/>
    <s v="Direção dos  Recursos Humanos"/>
    <s v="03.16.25"/>
    <x v="118"/>
    <x v="0"/>
    <x v="0"/>
    <x v="1"/>
    <x v="0"/>
    <x v="0"/>
    <x v="0"/>
    <x v="0"/>
    <x v="13"/>
    <s v="1 - Dotação Anual"/>
    <x v="4"/>
    <n v="50000"/>
    <x v="2"/>
    <n v="5000"/>
    <x v="1"/>
    <n v="5000"/>
    <x v="667"/>
    <m/>
    <x v="0"/>
    <x v="11"/>
    <m/>
    <s v="Direção dos  Recursos Humanos"/>
    <x v="1"/>
    <m/>
    <x v="0"/>
    <x v="1"/>
    <x v="1"/>
    <x v="1"/>
    <x v="0"/>
    <x v="0"/>
    <x v="0"/>
    <x v="0"/>
    <x v="0"/>
    <x v="0"/>
    <x v="0"/>
    <s v="Direção dos  Recursos Humanos"/>
    <x v="0"/>
    <x v="0"/>
    <x v="0"/>
    <x v="0"/>
    <x v="3"/>
    <x v="0"/>
    <x v="1"/>
    <x v="2"/>
    <x v="1"/>
    <x v="2"/>
    <x v="11"/>
    <x v="0"/>
    <m/>
  </r>
  <r>
    <x v="0"/>
    <n v="146880"/>
    <n v="0"/>
    <n v="0"/>
    <n v="0"/>
    <x v="6025"/>
    <x v="0"/>
    <x v="0"/>
    <x v="0"/>
    <s v="03.16.25"/>
    <x v="23"/>
    <x v="0"/>
    <x v="0"/>
    <s v="Direção dos  Recursos Humanos"/>
    <s v="03.16.25"/>
    <s v="Direção dos  Recursos Humanos"/>
    <s v="03.16.25"/>
    <x v="31"/>
    <x v="0"/>
    <x v="0"/>
    <x v="1"/>
    <x v="0"/>
    <x v="0"/>
    <x v="0"/>
    <x v="0"/>
    <x v="13"/>
    <s v="1 - Dotação Anual"/>
    <x v="4"/>
    <n v="146880"/>
    <x v="2"/>
    <n v="5000"/>
    <x v="1"/>
    <n v="5000"/>
    <x v="667"/>
    <m/>
    <x v="0"/>
    <x v="11"/>
    <m/>
    <s v="Direção dos  Recursos Humanos"/>
    <x v="1"/>
    <m/>
    <x v="0"/>
    <x v="1"/>
    <x v="1"/>
    <x v="1"/>
    <x v="0"/>
    <x v="0"/>
    <x v="0"/>
    <x v="0"/>
    <x v="0"/>
    <x v="0"/>
    <x v="0"/>
    <s v="Direção dos  Recursos Humanos"/>
    <x v="0"/>
    <x v="0"/>
    <x v="0"/>
    <x v="0"/>
    <x v="3"/>
    <x v="0"/>
    <x v="1"/>
    <x v="2"/>
    <x v="1"/>
    <x v="2"/>
    <x v="11"/>
    <x v="0"/>
    <m/>
  </r>
  <r>
    <x v="0"/>
    <n v="60000"/>
    <n v="0"/>
    <n v="0"/>
    <n v="0"/>
    <x v="6025"/>
    <x v="0"/>
    <x v="0"/>
    <x v="0"/>
    <s v="03.16.25"/>
    <x v="23"/>
    <x v="0"/>
    <x v="0"/>
    <s v="Direção dos  Recursos Humanos"/>
    <s v="03.16.25"/>
    <s v="Direção dos  Recursos Humanos"/>
    <s v="03.16.25"/>
    <x v="29"/>
    <x v="0"/>
    <x v="0"/>
    <x v="0"/>
    <x v="0"/>
    <x v="0"/>
    <x v="0"/>
    <x v="0"/>
    <x v="13"/>
    <s v="1 - Dotação Anual"/>
    <x v="4"/>
    <n v="60000"/>
    <x v="2"/>
    <n v="0"/>
    <x v="1"/>
    <n v="0"/>
    <x v="667"/>
    <m/>
    <x v="0"/>
    <x v="11"/>
    <m/>
    <s v="Direção dos  Recursos Humanos"/>
    <x v="1"/>
    <m/>
    <x v="0"/>
    <x v="1"/>
    <x v="1"/>
    <x v="1"/>
    <x v="0"/>
    <x v="0"/>
    <x v="0"/>
    <x v="0"/>
    <x v="0"/>
    <x v="0"/>
    <x v="0"/>
    <s v="Direção dos  Recursos Humanos"/>
    <x v="0"/>
    <x v="0"/>
    <x v="0"/>
    <x v="0"/>
    <x v="3"/>
    <x v="0"/>
    <x v="1"/>
    <x v="2"/>
    <x v="1"/>
    <x v="2"/>
    <x v="11"/>
    <x v="0"/>
    <m/>
  </r>
  <r>
    <x v="0"/>
    <n v="300000"/>
    <n v="0"/>
    <n v="0"/>
    <n v="0"/>
    <x v="6025"/>
    <x v="0"/>
    <x v="0"/>
    <x v="0"/>
    <s v="03.16.25"/>
    <x v="23"/>
    <x v="0"/>
    <x v="0"/>
    <s v="Direção dos  Recursos Humanos"/>
    <s v="03.16.25"/>
    <s v="Direção dos  Recursos Humanos"/>
    <s v="03.16.25"/>
    <x v="124"/>
    <x v="0"/>
    <x v="0"/>
    <x v="0"/>
    <x v="0"/>
    <x v="0"/>
    <x v="0"/>
    <x v="0"/>
    <x v="13"/>
    <s v="1 - Dotação Anual"/>
    <x v="4"/>
    <n v="300000"/>
    <x v="2"/>
    <n v="0"/>
    <x v="1"/>
    <n v="0"/>
    <x v="667"/>
    <m/>
    <x v="0"/>
    <x v="11"/>
    <m/>
    <s v="Direção dos  Recursos Humanos"/>
    <x v="1"/>
    <m/>
    <x v="0"/>
    <x v="1"/>
    <x v="1"/>
    <x v="1"/>
    <x v="0"/>
    <x v="0"/>
    <x v="0"/>
    <x v="0"/>
    <x v="0"/>
    <x v="0"/>
    <x v="0"/>
    <s v="Direção dos  Recursos Humanos"/>
    <x v="0"/>
    <x v="0"/>
    <x v="0"/>
    <x v="0"/>
    <x v="3"/>
    <x v="0"/>
    <x v="1"/>
    <x v="2"/>
    <x v="1"/>
    <x v="2"/>
    <x v="11"/>
    <x v="0"/>
    <m/>
  </r>
  <r>
    <x v="0"/>
    <n v="240000"/>
    <n v="0"/>
    <n v="0"/>
    <n v="0"/>
    <x v="6025"/>
    <x v="0"/>
    <x v="0"/>
    <x v="0"/>
    <s v="03.16.25"/>
    <x v="23"/>
    <x v="0"/>
    <x v="0"/>
    <s v="Direção dos  Recursos Humanos"/>
    <s v="03.16.25"/>
    <s v="Direção dos  Recursos Humanos"/>
    <s v="03.16.25"/>
    <x v="125"/>
    <x v="0"/>
    <x v="0"/>
    <x v="0"/>
    <x v="0"/>
    <x v="0"/>
    <x v="0"/>
    <x v="0"/>
    <x v="13"/>
    <s v="1 - Dotação Anual"/>
    <x v="4"/>
    <n v="240000"/>
    <x v="2"/>
    <n v="0"/>
    <x v="1"/>
    <n v="0"/>
    <x v="667"/>
    <m/>
    <x v="0"/>
    <x v="11"/>
    <m/>
    <s v="Direção dos  Recursos Humanos"/>
    <x v="1"/>
    <m/>
    <x v="0"/>
    <x v="1"/>
    <x v="1"/>
    <x v="1"/>
    <x v="0"/>
    <x v="0"/>
    <x v="0"/>
    <x v="0"/>
    <x v="0"/>
    <x v="0"/>
    <x v="0"/>
    <s v="Direção dos  Recursos Humanos"/>
    <x v="0"/>
    <x v="0"/>
    <x v="0"/>
    <x v="0"/>
    <x v="3"/>
    <x v="0"/>
    <x v="1"/>
    <x v="2"/>
    <x v="1"/>
    <x v="2"/>
    <x v="11"/>
    <x v="0"/>
    <m/>
  </r>
  <r>
    <x v="0"/>
    <n v="300000"/>
    <n v="0"/>
    <n v="0"/>
    <n v="0"/>
    <x v="6025"/>
    <x v="0"/>
    <x v="0"/>
    <x v="0"/>
    <s v="03.16.25"/>
    <x v="23"/>
    <x v="0"/>
    <x v="0"/>
    <s v="Direção dos  Recursos Humanos"/>
    <s v="03.16.25"/>
    <s v="Direção dos  Recursos Humanos"/>
    <s v="03.16.25"/>
    <x v="126"/>
    <x v="0"/>
    <x v="0"/>
    <x v="0"/>
    <x v="0"/>
    <x v="0"/>
    <x v="0"/>
    <x v="0"/>
    <x v="13"/>
    <s v="1 - Dotação Anual"/>
    <x v="4"/>
    <n v="300000"/>
    <x v="2"/>
    <n v="0"/>
    <x v="1"/>
    <n v="0"/>
    <x v="667"/>
    <m/>
    <x v="0"/>
    <x v="11"/>
    <m/>
    <s v="Direção dos  Recursos Humanos"/>
    <x v="1"/>
    <m/>
    <x v="0"/>
    <x v="1"/>
    <x v="1"/>
    <x v="1"/>
    <x v="0"/>
    <x v="0"/>
    <x v="0"/>
    <x v="0"/>
    <x v="0"/>
    <x v="0"/>
    <x v="0"/>
    <s v="Direção dos  Recursos Humanos"/>
    <x v="0"/>
    <x v="0"/>
    <x v="0"/>
    <x v="0"/>
    <x v="3"/>
    <x v="0"/>
    <x v="1"/>
    <x v="2"/>
    <x v="1"/>
    <x v="2"/>
    <x v="11"/>
    <x v="0"/>
    <m/>
  </r>
  <r>
    <x v="0"/>
    <n v="120000"/>
    <n v="0"/>
    <n v="0"/>
    <n v="0"/>
    <x v="6025"/>
    <x v="0"/>
    <x v="0"/>
    <x v="0"/>
    <s v="03.16.25"/>
    <x v="23"/>
    <x v="0"/>
    <x v="0"/>
    <s v="Direção dos  Recursos Humanos"/>
    <s v="03.16.25"/>
    <s v="Direção dos  Recursos Humanos"/>
    <s v="03.16.25"/>
    <x v="127"/>
    <x v="0"/>
    <x v="0"/>
    <x v="0"/>
    <x v="0"/>
    <x v="0"/>
    <x v="0"/>
    <x v="0"/>
    <x v="13"/>
    <s v="1 - Dotação Anual"/>
    <x v="4"/>
    <n v="120000"/>
    <x v="2"/>
    <n v="0"/>
    <x v="1"/>
    <n v="0"/>
    <x v="667"/>
    <m/>
    <x v="0"/>
    <x v="11"/>
    <m/>
    <s v="Direção dos  Recursos Humanos"/>
    <x v="1"/>
    <m/>
    <x v="0"/>
    <x v="1"/>
    <x v="1"/>
    <x v="1"/>
    <x v="0"/>
    <x v="0"/>
    <x v="0"/>
    <x v="0"/>
    <x v="0"/>
    <x v="0"/>
    <x v="0"/>
    <s v="Direção dos  Recursos Humanos"/>
    <x v="0"/>
    <x v="0"/>
    <x v="0"/>
    <x v="0"/>
    <x v="3"/>
    <x v="0"/>
    <x v="1"/>
    <x v="2"/>
    <x v="1"/>
    <x v="2"/>
    <x v="11"/>
    <x v="0"/>
    <m/>
  </r>
  <r>
    <x v="0"/>
    <n v="240000"/>
    <n v="0"/>
    <n v="0"/>
    <n v="0"/>
    <x v="6025"/>
    <x v="0"/>
    <x v="0"/>
    <x v="0"/>
    <s v="03.16.25"/>
    <x v="23"/>
    <x v="0"/>
    <x v="0"/>
    <s v="Direção dos  Recursos Humanos"/>
    <s v="03.16.25"/>
    <s v="Direção dos  Recursos Humanos"/>
    <s v="03.16.25"/>
    <x v="128"/>
    <x v="0"/>
    <x v="0"/>
    <x v="0"/>
    <x v="0"/>
    <x v="0"/>
    <x v="0"/>
    <x v="0"/>
    <x v="13"/>
    <s v="1 - Dotação Anual"/>
    <x v="4"/>
    <n v="240000"/>
    <x v="2"/>
    <n v="0"/>
    <x v="1"/>
    <n v="0"/>
    <x v="667"/>
    <m/>
    <x v="0"/>
    <x v="11"/>
    <m/>
    <s v="Direção dos  Recursos Humanos"/>
    <x v="1"/>
    <m/>
    <x v="0"/>
    <x v="1"/>
    <x v="1"/>
    <x v="1"/>
    <x v="0"/>
    <x v="0"/>
    <x v="0"/>
    <x v="0"/>
    <x v="0"/>
    <x v="0"/>
    <x v="0"/>
    <s v="Direção dos  Recursos Humanos"/>
    <x v="0"/>
    <x v="0"/>
    <x v="0"/>
    <x v="0"/>
    <x v="3"/>
    <x v="0"/>
    <x v="1"/>
    <x v="2"/>
    <x v="1"/>
    <x v="2"/>
    <x v="11"/>
    <x v="0"/>
    <m/>
  </r>
  <r>
    <x v="0"/>
    <n v="600000"/>
    <n v="0"/>
    <n v="0"/>
    <n v="0"/>
    <x v="6025"/>
    <x v="0"/>
    <x v="0"/>
    <x v="0"/>
    <s v="03.16.25"/>
    <x v="23"/>
    <x v="0"/>
    <x v="0"/>
    <s v="Direção dos  Recursos Humanos"/>
    <s v="03.16.25"/>
    <s v="Direção dos  Recursos Humanos"/>
    <s v="03.16.25"/>
    <x v="44"/>
    <x v="0"/>
    <x v="0"/>
    <x v="0"/>
    <x v="0"/>
    <x v="0"/>
    <x v="0"/>
    <x v="0"/>
    <x v="13"/>
    <s v="1 - Dotação Anual"/>
    <x v="4"/>
    <n v="600000"/>
    <x v="2"/>
    <n v="0"/>
    <x v="1"/>
    <n v="0"/>
    <x v="667"/>
    <m/>
    <x v="0"/>
    <x v="11"/>
    <m/>
    <s v="Direção dos  Recursos Humanos"/>
    <x v="1"/>
    <m/>
    <x v="0"/>
    <x v="1"/>
    <x v="1"/>
    <x v="1"/>
    <x v="0"/>
    <x v="0"/>
    <x v="0"/>
    <x v="0"/>
    <x v="0"/>
    <x v="0"/>
    <x v="0"/>
    <s v="Direção dos  Recursos Humanos"/>
    <x v="0"/>
    <x v="0"/>
    <x v="0"/>
    <x v="0"/>
    <x v="3"/>
    <x v="0"/>
    <x v="1"/>
    <x v="2"/>
    <x v="1"/>
    <x v="2"/>
    <x v="11"/>
    <x v="0"/>
    <m/>
  </r>
  <r>
    <x v="0"/>
    <n v="0"/>
    <n v="0"/>
    <n v="0"/>
    <n v="0"/>
    <x v="6025"/>
    <x v="0"/>
    <x v="0"/>
    <x v="0"/>
    <s v="03.16.25"/>
    <x v="23"/>
    <x v="0"/>
    <x v="0"/>
    <s v="Direção dos  Recursos Humanos"/>
    <s v="03.16.25"/>
    <s v="Direção dos  Recursos Humanos"/>
    <s v="03.16.25"/>
    <x v="65"/>
    <x v="0"/>
    <x v="0"/>
    <x v="0"/>
    <x v="0"/>
    <x v="0"/>
    <x v="0"/>
    <x v="0"/>
    <x v="13"/>
    <s v="1 - Dotação Anual"/>
    <x v="4"/>
    <n v="0"/>
    <x v="2"/>
    <n v="0"/>
    <x v="1"/>
    <n v="600000"/>
    <x v="667"/>
    <m/>
    <x v="0"/>
    <x v="11"/>
    <m/>
    <s v="Direção dos  Recursos Humanos"/>
    <x v="1"/>
    <m/>
    <x v="0"/>
    <x v="1"/>
    <x v="1"/>
    <x v="1"/>
    <x v="0"/>
    <x v="0"/>
    <x v="0"/>
    <x v="0"/>
    <x v="0"/>
    <x v="0"/>
    <x v="0"/>
    <s v="Direção dos  Recursos Humanos"/>
    <x v="0"/>
    <x v="0"/>
    <x v="0"/>
    <x v="0"/>
    <x v="3"/>
    <x v="0"/>
    <x v="1"/>
    <x v="2"/>
    <x v="1"/>
    <x v="2"/>
    <x v="11"/>
    <x v="0"/>
    <m/>
  </r>
  <r>
    <x v="0"/>
    <n v="300000"/>
    <n v="0"/>
    <n v="0"/>
    <n v="0"/>
    <x v="6025"/>
    <x v="0"/>
    <x v="0"/>
    <x v="0"/>
    <s v="03.16.25"/>
    <x v="23"/>
    <x v="0"/>
    <x v="0"/>
    <s v="Direção dos  Recursos Humanos"/>
    <s v="03.16.25"/>
    <s v="Direção dos  Recursos Humanos"/>
    <s v="03.16.25"/>
    <x v="60"/>
    <x v="0"/>
    <x v="0"/>
    <x v="0"/>
    <x v="0"/>
    <x v="0"/>
    <x v="0"/>
    <x v="0"/>
    <x v="13"/>
    <s v="1 - Dotação Anual"/>
    <x v="4"/>
    <n v="300000"/>
    <x v="2"/>
    <n v="0"/>
    <x v="1"/>
    <n v="0"/>
    <x v="667"/>
    <m/>
    <x v="0"/>
    <x v="11"/>
    <m/>
    <s v="Direção dos  Recursos Humanos"/>
    <x v="1"/>
    <m/>
    <x v="0"/>
    <x v="1"/>
    <x v="1"/>
    <x v="1"/>
    <x v="0"/>
    <x v="0"/>
    <x v="0"/>
    <x v="0"/>
    <x v="0"/>
    <x v="0"/>
    <x v="0"/>
    <s v="Direção dos  Recursos Humanos"/>
    <x v="0"/>
    <x v="0"/>
    <x v="0"/>
    <x v="0"/>
    <x v="3"/>
    <x v="0"/>
    <x v="1"/>
    <x v="2"/>
    <x v="1"/>
    <x v="2"/>
    <x v="11"/>
    <x v="0"/>
    <m/>
  </r>
  <r>
    <x v="0"/>
    <n v="509000"/>
    <n v="0"/>
    <n v="0"/>
    <n v="0"/>
    <x v="6025"/>
    <x v="0"/>
    <x v="0"/>
    <x v="0"/>
    <s v="03.16.25"/>
    <x v="23"/>
    <x v="0"/>
    <x v="0"/>
    <s v="Direção dos  Recursos Humanos"/>
    <s v="03.16.25"/>
    <s v="Direção dos  Recursos Humanos"/>
    <s v="03.16.25"/>
    <x v="30"/>
    <x v="0"/>
    <x v="0"/>
    <x v="0"/>
    <x v="1"/>
    <x v="0"/>
    <x v="0"/>
    <x v="0"/>
    <x v="13"/>
    <s v="1 - Dotação Anual"/>
    <x v="4"/>
    <n v="509000"/>
    <x v="2"/>
    <n v="0"/>
    <x v="1"/>
    <n v="691000"/>
    <x v="667"/>
    <m/>
    <x v="0"/>
    <x v="11"/>
    <m/>
    <s v="Direção dos  Recursos Humanos"/>
    <x v="1"/>
    <m/>
    <x v="0"/>
    <x v="1"/>
    <x v="1"/>
    <x v="1"/>
    <x v="0"/>
    <x v="0"/>
    <x v="0"/>
    <x v="0"/>
    <x v="0"/>
    <x v="0"/>
    <x v="0"/>
    <s v="Direção dos  Recursos Humanos"/>
    <x v="0"/>
    <x v="0"/>
    <x v="0"/>
    <x v="0"/>
    <x v="3"/>
    <x v="0"/>
    <x v="1"/>
    <x v="2"/>
    <x v="1"/>
    <x v="2"/>
    <x v="11"/>
    <x v="0"/>
    <m/>
  </r>
  <r>
    <x v="0"/>
    <n v="4157018"/>
    <n v="0"/>
    <n v="0"/>
    <n v="0"/>
    <x v="6025"/>
    <x v="0"/>
    <x v="0"/>
    <x v="0"/>
    <s v="03.16.25"/>
    <x v="23"/>
    <x v="0"/>
    <x v="0"/>
    <s v="Direção dos  Recursos Humanos"/>
    <s v="03.16.25"/>
    <s v="Direção dos  Recursos Humanos"/>
    <s v="03.16.25"/>
    <x v="48"/>
    <x v="0"/>
    <x v="0"/>
    <x v="0"/>
    <x v="1"/>
    <x v="0"/>
    <x v="0"/>
    <x v="0"/>
    <x v="13"/>
    <s v="1 - Dotação Anual"/>
    <x v="4"/>
    <n v="4157018"/>
    <x v="2"/>
    <n v="0"/>
    <x v="1"/>
    <n v="642982"/>
    <x v="667"/>
    <m/>
    <x v="0"/>
    <x v="11"/>
    <m/>
    <s v="Direção dos  Recursos Humanos"/>
    <x v="1"/>
    <m/>
    <x v="0"/>
    <x v="1"/>
    <x v="1"/>
    <x v="1"/>
    <x v="0"/>
    <x v="0"/>
    <x v="0"/>
    <x v="0"/>
    <x v="0"/>
    <x v="0"/>
    <x v="0"/>
    <s v="Direção dos  Recursos Humanos"/>
    <x v="0"/>
    <x v="0"/>
    <x v="0"/>
    <x v="0"/>
    <x v="3"/>
    <x v="0"/>
    <x v="1"/>
    <x v="2"/>
    <x v="1"/>
    <x v="2"/>
    <x v="11"/>
    <x v="0"/>
    <m/>
  </r>
  <r>
    <x v="0"/>
    <n v="1468800"/>
    <n v="0"/>
    <n v="0"/>
    <n v="0"/>
    <x v="6025"/>
    <x v="0"/>
    <x v="0"/>
    <x v="0"/>
    <s v="03.16.25"/>
    <x v="23"/>
    <x v="0"/>
    <x v="0"/>
    <s v="Direção dos  Recursos Humanos"/>
    <s v="03.16.25"/>
    <s v="Direção dos  Recursos Humanos"/>
    <s v="03.16.25"/>
    <x v="49"/>
    <x v="0"/>
    <x v="0"/>
    <x v="0"/>
    <x v="1"/>
    <x v="0"/>
    <x v="0"/>
    <x v="0"/>
    <x v="13"/>
    <s v="1 - Dotação Anual"/>
    <x v="4"/>
    <n v="1468800"/>
    <x v="2"/>
    <n v="0"/>
    <x v="1"/>
    <n v="0"/>
    <x v="667"/>
    <m/>
    <x v="0"/>
    <x v="11"/>
    <m/>
    <s v="Direção dos  Recursos Humanos"/>
    <x v="1"/>
    <m/>
    <x v="0"/>
    <x v="1"/>
    <x v="1"/>
    <x v="1"/>
    <x v="0"/>
    <x v="0"/>
    <x v="0"/>
    <x v="0"/>
    <x v="0"/>
    <x v="0"/>
    <x v="0"/>
    <s v="Direção dos  Recursos Humanos"/>
    <x v="0"/>
    <x v="0"/>
    <x v="0"/>
    <x v="0"/>
    <x v="3"/>
    <x v="0"/>
    <x v="1"/>
    <x v="2"/>
    <x v="1"/>
    <x v="2"/>
    <x v="11"/>
    <x v="0"/>
    <m/>
  </r>
  <r>
    <x v="0"/>
    <n v="13200000"/>
    <n v="0"/>
    <n v="0"/>
    <n v="0"/>
    <x v="6025"/>
    <x v="0"/>
    <x v="0"/>
    <x v="0"/>
    <s v="03.16.25"/>
    <x v="23"/>
    <x v="0"/>
    <x v="0"/>
    <s v="Direção dos  Recursos Humanos"/>
    <s v="03.16.25"/>
    <s v="Direção dos  Recursos Humanos"/>
    <s v="03.16.25"/>
    <x v="79"/>
    <x v="0"/>
    <x v="4"/>
    <x v="17"/>
    <x v="0"/>
    <x v="0"/>
    <x v="0"/>
    <x v="0"/>
    <x v="13"/>
    <s v="1 - Dotação Anual"/>
    <x v="4"/>
    <n v="13200000"/>
    <x v="2"/>
    <n v="0"/>
    <x v="1"/>
    <n v="0"/>
    <x v="667"/>
    <m/>
    <x v="0"/>
    <x v="11"/>
    <m/>
    <s v="Direção dos  Recursos Humanos"/>
    <x v="1"/>
    <m/>
    <x v="0"/>
    <x v="1"/>
    <x v="1"/>
    <x v="1"/>
    <x v="0"/>
    <x v="0"/>
    <x v="0"/>
    <x v="0"/>
    <x v="0"/>
    <x v="0"/>
    <x v="0"/>
    <s v="Direção dos  Recursos Humanos"/>
    <x v="0"/>
    <x v="0"/>
    <x v="0"/>
    <x v="0"/>
    <x v="3"/>
    <x v="0"/>
    <x v="1"/>
    <x v="2"/>
    <x v="1"/>
    <x v="2"/>
    <x v="11"/>
    <x v="0"/>
    <m/>
  </r>
  <r>
    <x v="0"/>
    <n v="300000"/>
    <n v="0"/>
    <n v="0"/>
    <n v="0"/>
    <x v="6025"/>
    <x v="0"/>
    <x v="0"/>
    <x v="0"/>
    <s v="03.16.25"/>
    <x v="23"/>
    <x v="0"/>
    <x v="0"/>
    <s v="Direção dos  Recursos Humanos"/>
    <s v="03.16.25"/>
    <s v="Direção dos  Recursos Humanos"/>
    <s v="03.16.25"/>
    <x v="28"/>
    <x v="0"/>
    <x v="0"/>
    <x v="0"/>
    <x v="0"/>
    <x v="0"/>
    <x v="0"/>
    <x v="0"/>
    <x v="13"/>
    <s v="1 - Dotação Anual"/>
    <x v="4"/>
    <n v="300000"/>
    <x v="2"/>
    <n v="0"/>
    <x v="1"/>
    <n v="0"/>
    <x v="667"/>
    <m/>
    <x v="0"/>
    <x v="11"/>
    <m/>
    <s v="Direção dos  Recursos Humanos"/>
    <x v="1"/>
    <m/>
    <x v="0"/>
    <x v="1"/>
    <x v="1"/>
    <x v="1"/>
    <x v="0"/>
    <x v="0"/>
    <x v="0"/>
    <x v="0"/>
    <x v="0"/>
    <x v="0"/>
    <x v="0"/>
    <s v="Direção dos  Recursos Humanos"/>
    <x v="0"/>
    <x v="0"/>
    <x v="0"/>
    <x v="0"/>
    <x v="3"/>
    <x v="0"/>
    <x v="1"/>
    <x v="2"/>
    <x v="1"/>
    <x v="2"/>
    <x v="11"/>
    <x v="0"/>
    <m/>
  </r>
  <r>
    <x v="0"/>
    <n v="15000"/>
    <n v="0"/>
    <n v="0"/>
    <n v="0"/>
    <x v="6025"/>
    <x v="0"/>
    <x v="0"/>
    <x v="0"/>
    <s v="03.16.27"/>
    <x v="59"/>
    <x v="0"/>
    <x v="0"/>
    <s v="Direção dos Assuntos Jurídicos, Fiscalização e Policia Municipal"/>
    <s v="03.16.27"/>
    <s v="Direção dos Assuntos Jurídicos, Fiscalização e Policia Municipal"/>
    <s v="03.16.27"/>
    <x v="3"/>
    <x v="0"/>
    <x v="0"/>
    <x v="1"/>
    <x v="0"/>
    <x v="0"/>
    <x v="0"/>
    <x v="0"/>
    <x v="13"/>
    <s v="1 - Dotação Anual"/>
    <x v="4"/>
    <n v="15000"/>
    <x v="2"/>
    <n v="0"/>
    <x v="1"/>
    <n v="0"/>
    <x v="667"/>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10000"/>
    <n v="0"/>
    <n v="0"/>
    <n v="0"/>
    <x v="6025"/>
    <x v="0"/>
    <x v="0"/>
    <x v="0"/>
    <s v="03.16.27"/>
    <x v="59"/>
    <x v="0"/>
    <x v="0"/>
    <s v="Direção dos Assuntos Jurídicos, Fiscalização e Policia Municipal"/>
    <s v="03.16.27"/>
    <s v="Direção dos Assuntos Jurídicos, Fiscalização e Policia Municipal"/>
    <s v="03.16.27"/>
    <x v="118"/>
    <x v="0"/>
    <x v="0"/>
    <x v="1"/>
    <x v="0"/>
    <x v="0"/>
    <x v="0"/>
    <x v="0"/>
    <x v="13"/>
    <s v="1 - Dotação Anual"/>
    <x v="4"/>
    <n v="10000"/>
    <x v="2"/>
    <n v="0"/>
    <x v="1"/>
    <n v="0"/>
    <x v="667"/>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7200"/>
    <n v="0"/>
    <n v="0"/>
    <n v="0"/>
    <x v="6025"/>
    <x v="0"/>
    <x v="0"/>
    <x v="0"/>
    <s v="03.16.27"/>
    <x v="59"/>
    <x v="0"/>
    <x v="0"/>
    <s v="Direção dos Assuntos Jurídicos, Fiscalização e Policia Municipal"/>
    <s v="03.16.27"/>
    <s v="Direção dos Assuntos Jurídicos, Fiscalização e Policia Municipal"/>
    <s v="03.16.27"/>
    <x v="29"/>
    <x v="0"/>
    <x v="0"/>
    <x v="0"/>
    <x v="0"/>
    <x v="0"/>
    <x v="0"/>
    <x v="0"/>
    <x v="13"/>
    <s v="1 - Dotação Anual"/>
    <x v="4"/>
    <n v="7200"/>
    <x v="2"/>
    <n v="0"/>
    <x v="1"/>
    <n v="0"/>
    <x v="667"/>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240000"/>
    <n v="0"/>
    <n v="0"/>
    <n v="0"/>
    <x v="6025"/>
    <x v="0"/>
    <x v="0"/>
    <x v="0"/>
    <s v="03.16.27"/>
    <x v="59"/>
    <x v="0"/>
    <x v="0"/>
    <s v="Direção dos Assuntos Jurídicos, Fiscalização e Policia Municipal"/>
    <s v="03.16.27"/>
    <s v="Direção dos Assuntos Jurídicos, Fiscalização e Policia Municipal"/>
    <s v="03.16.27"/>
    <x v="60"/>
    <x v="0"/>
    <x v="0"/>
    <x v="0"/>
    <x v="0"/>
    <x v="0"/>
    <x v="0"/>
    <x v="0"/>
    <x v="13"/>
    <s v="1 - Dotação Anual"/>
    <x v="4"/>
    <n v="240000"/>
    <x v="2"/>
    <n v="0"/>
    <x v="1"/>
    <n v="0"/>
    <x v="667"/>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2125000"/>
    <n v="0"/>
    <n v="0"/>
    <n v="0"/>
    <x v="6025"/>
    <x v="0"/>
    <x v="0"/>
    <x v="0"/>
    <s v="03.16.27"/>
    <x v="59"/>
    <x v="0"/>
    <x v="0"/>
    <s v="Direção dos Assuntos Jurídicos, Fiscalização e Policia Municipal"/>
    <s v="03.16.27"/>
    <s v="Direção dos Assuntos Jurídicos, Fiscalização e Policia Municipal"/>
    <s v="03.16.27"/>
    <x v="30"/>
    <x v="0"/>
    <x v="0"/>
    <x v="0"/>
    <x v="1"/>
    <x v="0"/>
    <x v="0"/>
    <x v="0"/>
    <x v="13"/>
    <s v="1 - Dotação Anual"/>
    <x v="4"/>
    <n v="2125000"/>
    <x v="2"/>
    <n v="125000"/>
    <x v="1"/>
    <n v="1000000"/>
    <x v="667"/>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1337944"/>
    <n v="0"/>
    <n v="0"/>
    <n v="0"/>
    <x v="6025"/>
    <x v="0"/>
    <x v="0"/>
    <x v="0"/>
    <s v="03.16.27"/>
    <x v="59"/>
    <x v="0"/>
    <x v="0"/>
    <s v="Direção dos Assuntos Jurídicos, Fiscalização e Policia Municipal"/>
    <s v="03.16.27"/>
    <s v="Direção dos Assuntos Jurídicos, Fiscalização e Policia Municipal"/>
    <s v="03.16.27"/>
    <x v="48"/>
    <x v="0"/>
    <x v="0"/>
    <x v="0"/>
    <x v="1"/>
    <x v="0"/>
    <x v="0"/>
    <x v="0"/>
    <x v="13"/>
    <s v="1 - Dotação Anual"/>
    <x v="4"/>
    <n v="1337944"/>
    <x v="2"/>
    <n v="136000"/>
    <x v="1"/>
    <n v="30000"/>
    <x v="667"/>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364000"/>
    <n v="0"/>
    <n v="0"/>
    <n v="0"/>
    <x v="6025"/>
    <x v="0"/>
    <x v="0"/>
    <x v="0"/>
    <s v="03.16.27"/>
    <x v="59"/>
    <x v="0"/>
    <x v="0"/>
    <s v="Direção dos Assuntos Jurídicos, Fiscalização e Policia Municipal"/>
    <s v="03.16.27"/>
    <s v="Direção dos Assuntos Jurídicos, Fiscalização e Policia Municipal"/>
    <s v="03.16.27"/>
    <x v="28"/>
    <x v="0"/>
    <x v="0"/>
    <x v="0"/>
    <x v="0"/>
    <x v="0"/>
    <x v="0"/>
    <x v="0"/>
    <x v="13"/>
    <s v="1 - Dotação Anual"/>
    <x v="4"/>
    <n v="364000"/>
    <x v="2"/>
    <n v="0"/>
    <x v="1"/>
    <n v="236000"/>
    <x v="667"/>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2"/>
    <n v="9999999"/>
    <n v="0"/>
    <n v="0"/>
    <n v="0"/>
    <x v="6025"/>
    <x v="0"/>
    <x v="0"/>
    <x v="0"/>
    <s v="80.02.10.23"/>
    <x v="46"/>
    <x v="2"/>
    <x v="2"/>
    <s v="Outros"/>
    <s v="80.02.10"/>
    <s v="Retenções SISCAP"/>
    <s v="80.02.10.23"/>
    <x v="62"/>
    <x v="0"/>
    <x v="5"/>
    <x v="13"/>
    <x v="1"/>
    <x v="2"/>
    <x v="0"/>
    <x v="0"/>
    <x v="13"/>
    <s v="1 - Dotação Anual"/>
    <x v="4"/>
    <n v="9999999"/>
    <x v="2"/>
    <n v="0"/>
    <x v="1"/>
    <n v="0"/>
    <x v="667"/>
    <m/>
    <x v="0"/>
    <x v="11"/>
    <m/>
    <s v="Retenções SISCAP"/>
    <x v="1"/>
    <s v="SISCAP"/>
    <x v="0"/>
    <x v="1"/>
    <x v="1"/>
    <x v="1"/>
    <x v="0"/>
    <x v="0"/>
    <x v="0"/>
    <x v="0"/>
    <x v="0"/>
    <x v="0"/>
    <x v="0"/>
    <s v="Retenções SISCAP"/>
    <x v="0"/>
    <x v="0"/>
    <x v="0"/>
    <x v="0"/>
    <x v="3"/>
    <x v="0"/>
    <x v="1"/>
    <x v="2"/>
    <x v="1"/>
    <x v="2"/>
    <x v="11"/>
    <x v="0"/>
    <m/>
  </r>
  <r>
    <x v="0"/>
    <n v="9999999"/>
    <n v="0"/>
    <n v="0"/>
    <n v="0"/>
    <x v="6025"/>
    <x v="0"/>
    <x v="1"/>
    <x v="0"/>
    <s v="80.02.10.23"/>
    <x v="46"/>
    <x v="2"/>
    <x v="2"/>
    <s v="Outros"/>
    <s v="80.02.10"/>
    <s v="Retenções SISCAP"/>
    <s v="80.02.10.23"/>
    <x v="67"/>
    <x v="0"/>
    <x v="1"/>
    <x v="0"/>
    <x v="1"/>
    <x v="2"/>
    <x v="2"/>
    <x v="0"/>
    <x v="13"/>
    <s v="1 - Dotação Anual"/>
    <x v="4"/>
    <n v="9999999"/>
    <x v="2"/>
    <n v="0"/>
    <x v="1"/>
    <n v="0"/>
    <x v="667"/>
    <m/>
    <x v="0"/>
    <x v="11"/>
    <m/>
    <s v="Retenções SISCAP"/>
    <x v="1"/>
    <s v="SISCAP"/>
    <x v="0"/>
    <x v="1"/>
    <x v="1"/>
    <x v="1"/>
    <x v="0"/>
    <x v="0"/>
    <x v="0"/>
    <x v="0"/>
    <x v="0"/>
    <x v="0"/>
    <x v="0"/>
    <s v="Retenções SISCAP"/>
    <x v="0"/>
    <x v="0"/>
    <x v="0"/>
    <x v="0"/>
    <x v="3"/>
    <x v="0"/>
    <x v="1"/>
    <x v="2"/>
    <x v="1"/>
    <x v="2"/>
    <x v="11"/>
    <x v="0"/>
    <m/>
  </r>
  <r>
    <x v="2"/>
    <n v="9999999"/>
    <n v="0"/>
    <n v="0"/>
    <n v="0"/>
    <x v="6025"/>
    <x v="0"/>
    <x v="0"/>
    <x v="0"/>
    <s v="80.02.10.25"/>
    <x v="71"/>
    <x v="2"/>
    <x v="2"/>
    <s v="Outros"/>
    <s v="80.02.10"/>
    <s v="Retenções Quotas"/>
    <s v="80.02.10.25"/>
    <x v="27"/>
    <x v="0"/>
    <x v="5"/>
    <x v="8"/>
    <x v="1"/>
    <x v="2"/>
    <x v="0"/>
    <x v="0"/>
    <x v="13"/>
    <s v="1 - Dotação Anual"/>
    <x v="4"/>
    <n v="9999999"/>
    <x v="2"/>
    <n v="0"/>
    <x v="1"/>
    <n v="0"/>
    <x v="667"/>
    <m/>
    <x v="0"/>
    <x v="11"/>
    <m/>
    <s v="Retenções Quotas"/>
    <x v="1"/>
    <m/>
    <x v="0"/>
    <x v="1"/>
    <x v="1"/>
    <x v="1"/>
    <x v="0"/>
    <x v="0"/>
    <x v="0"/>
    <x v="0"/>
    <x v="0"/>
    <x v="0"/>
    <x v="0"/>
    <s v="Retenções Quotas"/>
    <x v="0"/>
    <x v="0"/>
    <x v="0"/>
    <x v="0"/>
    <x v="3"/>
    <x v="0"/>
    <x v="1"/>
    <x v="2"/>
    <x v="1"/>
    <x v="2"/>
    <x v="11"/>
    <x v="0"/>
    <m/>
  </r>
  <r>
    <x v="0"/>
    <n v="9999999"/>
    <n v="0"/>
    <n v="0"/>
    <n v="0"/>
    <x v="6025"/>
    <x v="0"/>
    <x v="1"/>
    <x v="0"/>
    <s v="80.02.10.25"/>
    <x v="71"/>
    <x v="2"/>
    <x v="2"/>
    <s v="Outros"/>
    <s v="80.02.10"/>
    <s v="Retenções Quotas"/>
    <s v="80.02.10.25"/>
    <x v="34"/>
    <x v="0"/>
    <x v="1"/>
    <x v="9"/>
    <x v="1"/>
    <x v="2"/>
    <x v="2"/>
    <x v="0"/>
    <x v="13"/>
    <s v="1 - Dotação Anual"/>
    <x v="4"/>
    <n v="9999999"/>
    <x v="2"/>
    <n v="0"/>
    <x v="1"/>
    <n v="0"/>
    <x v="667"/>
    <m/>
    <x v="0"/>
    <x v="11"/>
    <m/>
    <s v="Retenções Quotas"/>
    <x v="1"/>
    <m/>
    <x v="0"/>
    <x v="1"/>
    <x v="1"/>
    <x v="1"/>
    <x v="0"/>
    <x v="0"/>
    <x v="0"/>
    <x v="0"/>
    <x v="0"/>
    <x v="0"/>
    <x v="0"/>
    <s v="Retenções Quotas"/>
    <x v="0"/>
    <x v="0"/>
    <x v="0"/>
    <x v="0"/>
    <x v="3"/>
    <x v="0"/>
    <x v="1"/>
    <x v="2"/>
    <x v="1"/>
    <x v="2"/>
    <x v="11"/>
    <x v="0"/>
    <m/>
  </r>
  <r>
    <x v="0"/>
    <n v="150000"/>
    <n v="0"/>
    <n v="0"/>
    <n v="0"/>
    <x v="6025"/>
    <x v="0"/>
    <x v="0"/>
    <x v="0"/>
    <s v="03.16.29"/>
    <x v="72"/>
    <x v="0"/>
    <x v="0"/>
    <s v="Gabinete de Gestão e Controlo de Qualidade"/>
    <s v="03.16.29"/>
    <s v="Gabinete de Gestão e Controlo de Qualidade"/>
    <s v="03.16.29"/>
    <x v="3"/>
    <x v="0"/>
    <x v="0"/>
    <x v="1"/>
    <x v="0"/>
    <x v="0"/>
    <x v="0"/>
    <x v="0"/>
    <x v="13"/>
    <s v="1 - Dotação Anual"/>
    <x v="4"/>
    <n v="150000"/>
    <x v="2"/>
    <n v="0"/>
    <x v="1"/>
    <n v="0"/>
    <x v="667"/>
    <m/>
    <x v="0"/>
    <x v="11"/>
    <m/>
    <s v="Gabinete de Gestão e Controlo de Qualidade"/>
    <x v="1"/>
    <s v="GGCQ"/>
    <x v="0"/>
    <x v="1"/>
    <x v="1"/>
    <x v="1"/>
    <x v="0"/>
    <x v="0"/>
    <x v="0"/>
    <x v="0"/>
    <x v="0"/>
    <x v="0"/>
    <x v="0"/>
    <s v="Gabinete de Gestão e Controlo de Qualidade"/>
    <x v="0"/>
    <x v="0"/>
    <x v="0"/>
    <x v="0"/>
    <x v="3"/>
    <x v="0"/>
    <x v="1"/>
    <x v="2"/>
    <x v="1"/>
    <x v="2"/>
    <x v="11"/>
    <x v="0"/>
    <m/>
  </r>
  <r>
    <x v="0"/>
    <n v="50000"/>
    <n v="0"/>
    <n v="0"/>
    <n v="0"/>
    <x v="6025"/>
    <x v="0"/>
    <x v="0"/>
    <x v="0"/>
    <s v="03.16.29"/>
    <x v="72"/>
    <x v="0"/>
    <x v="0"/>
    <s v="Gabinete de Gestão e Controlo de Qualidade"/>
    <s v="03.16.29"/>
    <s v="Gabinete de Gestão e Controlo de Qualidade"/>
    <s v="03.16.29"/>
    <x v="118"/>
    <x v="0"/>
    <x v="0"/>
    <x v="1"/>
    <x v="0"/>
    <x v="0"/>
    <x v="0"/>
    <x v="0"/>
    <x v="13"/>
    <s v="1 - Dotação Anual"/>
    <x v="4"/>
    <n v="50000"/>
    <x v="2"/>
    <n v="0"/>
    <x v="1"/>
    <n v="0"/>
    <x v="667"/>
    <m/>
    <x v="0"/>
    <x v="11"/>
    <m/>
    <s v="Gabinete de Gestão e Controlo de Qualidade"/>
    <x v="1"/>
    <s v="GGCQ"/>
    <x v="0"/>
    <x v="1"/>
    <x v="1"/>
    <x v="1"/>
    <x v="0"/>
    <x v="0"/>
    <x v="0"/>
    <x v="0"/>
    <x v="0"/>
    <x v="0"/>
    <x v="0"/>
    <s v="Gabinete de Gestão e Controlo de Qualidade"/>
    <x v="0"/>
    <x v="0"/>
    <x v="0"/>
    <x v="0"/>
    <x v="3"/>
    <x v="0"/>
    <x v="1"/>
    <x v="2"/>
    <x v="1"/>
    <x v="2"/>
    <x v="11"/>
    <x v="0"/>
    <m/>
  </r>
  <r>
    <x v="0"/>
    <n v="16840"/>
    <n v="0"/>
    <n v="0"/>
    <n v="0"/>
    <x v="6025"/>
    <x v="0"/>
    <x v="0"/>
    <x v="0"/>
    <s v="03.16.29"/>
    <x v="72"/>
    <x v="0"/>
    <x v="0"/>
    <s v="Gabinete de Gestão e Controlo de Qualidade"/>
    <s v="03.16.29"/>
    <s v="Gabinete de Gestão e Controlo de Qualidade"/>
    <s v="03.16.29"/>
    <x v="48"/>
    <x v="0"/>
    <x v="0"/>
    <x v="0"/>
    <x v="1"/>
    <x v="0"/>
    <x v="0"/>
    <x v="0"/>
    <x v="13"/>
    <s v="1 - Dotação Anual"/>
    <x v="4"/>
    <n v="16840"/>
    <x v="2"/>
    <n v="0"/>
    <x v="1"/>
    <n v="800000"/>
    <x v="667"/>
    <m/>
    <x v="0"/>
    <x v="11"/>
    <m/>
    <s v="Gabinete de Gestão e Controlo de Qualidade"/>
    <x v="1"/>
    <s v="GGCQ"/>
    <x v="0"/>
    <x v="1"/>
    <x v="1"/>
    <x v="1"/>
    <x v="0"/>
    <x v="0"/>
    <x v="0"/>
    <x v="0"/>
    <x v="0"/>
    <x v="0"/>
    <x v="0"/>
    <s v="Gabinete de Gestão e Controlo de Qualidade"/>
    <x v="0"/>
    <x v="0"/>
    <x v="0"/>
    <x v="0"/>
    <x v="3"/>
    <x v="0"/>
    <x v="1"/>
    <x v="2"/>
    <x v="1"/>
    <x v="2"/>
    <x v="11"/>
    <x v="0"/>
    <m/>
  </r>
  <r>
    <x v="0"/>
    <n v="22410000"/>
    <n v="0"/>
    <n v="0"/>
    <n v="0"/>
    <x v="6025"/>
    <x v="0"/>
    <x v="0"/>
    <x v="0"/>
    <s v="01.25.04.22"/>
    <x v="7"/>
    <x v="3"/>
    <x v="3"/>
    <s v="Cultura"/>
    <s v="01.25.04"/>
    <s v="Atividades culturais e promoção da cultura no Concelho"/>
    <s v="01.25.04.22"/>
    <x v="4"/>
    <x v="0"/>
    <x v="2"/>
    <x v="2"/>
    <x v="0"/>
    <x v="1"/>
    <x v="0"/>
    <x v="0"/>
    <x v="13"/>
    <s v="1 - Dotação Anual"/>
    <x v="4"/>
    <n v="22410000"/>
    <x v="2"/>
    <n v="16910000"/>
    <x v="1"/>
    <n v="0"/>
    <x v="667"/>
    <m/>
    <x v="0"/>
    <x v="11"/>
    <m/>
    <s v="Atividades culturais e promoção da cultura no Concelho"/>
    <x v="1"/>
    <s v="ACPCC"/>
    <x v="0"/>
    <x v="1"/>
    <x v="1"/>
    <x v="1"/>
    <x v="0"/>
    <x v="0"/>
    <x v="0"/>
    <x v="0"/>
    <x v="0"/>
    <x v="0"/>
    <x v="0"/>
    <s v="Atividades culturais e promoção da cultura no Concelho"/>
    <x v="0"/>
    <x v="0"/>
    <x v="0"/>
    <x v="0"/>
    <x v="3"/>
    <x v="0"/>
    <x v="1"/>
    <x v="2"/>
    <x v="1"/>
    <x v="2"/>
    <x v="11"/>
    <x v="0"/>
    <m/>
  </r>
  <r>
    <x v="1"/>
    <n v="1200000"/>
    <n v="0"/>
    <n v="0"/>
    <n v="0"/>
    <x v="6025"/>
    <x v="0"/>
    <x v="0"/>
    <x v="0"/>
    <s v="01.25.02.25"/>
    <x v="73"/>
    <x v="3"/>
    <x v="3"/>
    <s v="desporto"/>
    <s v="01.25.02"/>
    <s v="Criação e Manutenção de Parques Infantis e Espaços Fitness"/>
    <s v="01.25.02.25"/>
    <x v="1"/>
    <x v="0"/>
    <x v="0"/>
    <x v="0"/>
    <x v="0"/>
    <x v="1"/>
    <x v="1"/>
    <x v="0"/>
    <x v="13"/>
    <s v="1 - Dotação Anual"/>
    <x v="4"/>
    <n v="1200000"/>
    <x v="2"/>
    <n v="0"/>
    <x v="1"/>
    <n v="300000"/>
    <x v="667"/>
    <m/>
    <x v="0"/>
    <x v="11"/>
    <m/>
    <s v="Criação e Manutenção de Parques Infantis e Espaços Fitness"/>
    <x v="1"/>
    <m/>
    <x v="0"/>
    <x v="1"/>
    <x v="1"/>
    <x v="1"/>
    <x v="0"/>
    <x v="0"/>
    <x v="0"/>
    <x v="0"/>
    <x v="0"/>
    <x v="0"/>
    <x v="0"/>
    <s v="Criação e Manutenção de Parques Infantis e Espaços Fitness"/>
    <x v="0"/>
    <x v="0"/>
    <x v="0"/>
    <x v="0"/>
    <x v="3"/>
    <x v="0"/>
    <x v="1"/>
    <x v="2"/>
    <x v="1"/>
    <x v="2"/>
    <x v="11"/>
    <x v="0"/>
    <m/>
  </r>
  <r>
    <x v="0"/>
    <n v="1600000"/>
    <n v="0"/>
    <n v="0"/>
    <n v="0"/>
    <x v="6025"/>
    <x v="0"/>
    <x v="0"/>
    <x v="0"/>
    <s v="01.25.03.12"/>
    <x v="6"/>
    <x v="3"/>
    <x v="3"/>
    <s v="Emprego e Formação profissional"/>
    <s v="01.25.03"/>
    <s v="Estágios Profissionais e Promoção de Emprego"/>
    <s v="01.25.03.12"/>
    <x v="4"/>
    <x v="0"/>
    <x v="2"/>
    <x v="2"/>
    <x v="0"/>
    <x v="1"/>
    <x v="0"/>
    <x v="0"/>
    <x v="13"/>
    <s v="1 - Dotação Anual"/>
    <x v="4"/>
    <n v="1600000"/>
    <x v="2"/>
    <n v="300000"/>
    <x v="1"/>
    <n v="500000"/>
    <x v="667"/>
    <m/>
    <x v="0"/>
    <x v="11"/>
    <m/>
    <s v="Estágios Profissionais e Promoção de Emprego"/>
    <x v="1"/>
    <m/>
    <x v="0"/>
    <x v="1"/>
    <x v="1"/>
    <x v="1"/>
    <x v="0"/>
    <x v="0"/>
    <x v="0"/>
    <x v="0"/>
    <x v="0"/>
    <x v="0"/>
    <x v="0"/>
    <s v="Estágios Profissionais e Promoção de Emprego"/>
    <x v="0"/>
    <x v="0"/>
    <x v="0"/>
    <x v="0"/>
    <x v="3"/>
    <x v="0"/>
    <x v="1"/>
    <x v="2"/>
    <x v="1"/>
    <x v="2"/>
    <x v="11"/>
    <x v="0"/>
    <m/>
  </r>
  <r>
    <x v="1"/>
    <n v="3500000"/>
    <n v="0"/>
    <n v="0"/>
    <n v="0"/>
    <x v="6025"/>
    <x v="0"/>
    <x v="0"/>
    <x v="0"/>
    <s v="01.26.02.07"/>
    <x v="61"/>
    <x v="5"/>
    <x v="6"/>
    <s v="Pesca"/>
    <s v="01.26.02"/>
    <s v="Apoio para Aquisição de Materiais de Pescas e Botes"/>
    <s v="01.26.02.07"/>
    <x v="46"/>
    <x v="0"/>
    <x v="0"/>
    <x v="0"/>
    <x v="0"/>
    <x v="1"/>
    <x v="1"/>
    <x v="0"/>
    <x v="13"/>
    <s v="1 - Dotação Anual"/>
    <x v="4"/>
    <n v="3500000"/>
    <x v="2"/>
    <n v="0"/>
    <x v="1"/>
    <n v="0"/>
    <x v="667"/>
    <m/>
    <x v="0"/>
    <x v="11"/>
    <m/>
    <s v="Apoio para Aquisição de Materiais de Pescas e Botes"/>
    <x v="1"/>
    <m/>
    <x v="0"/>
    <x v="1"/>
    <x v="1"/>
    <x v="1"/>
    <x v="0"/>
    <x v="0"/>
    <x v="0"/>
    <x v="0"/>
    <x v="0"/>
    <x v="0"/>
    <x v="0"/>
    <s v="Apoio para Aquisição de Materiais de Pescas e Botes"/>
    <x v="0"/>
    <x v="0"/>
    <x v="0"/>
    <x v="0"/>
    <x v="3"/>
    <x v="0"/>
    <x v="1"/>
    <x v="2"/>
    <x v="1"/>
    <x v="2"/>
    <x v="11"/>
    <x v="0"/>
    <m/>
  </r>
  <r>
    <x v="0"/>
    <n v="2500000"/>
    <n v="0"/>
    <n v="0"/>
    <n v="0"/>
    <x v="6025"/>
    <x v="0"/>
    <x v="0"/>
    <x v="0"/>
    <s v="01.25.05.12"/>
    <x v="10"/>
    <x v="3"/>
    <x v="3"/>
    <s v="Saúde"/>
    <s v="01.25.05"/>
    <s v="Promoção e Inclusão Social"/>
    <s v="01.25.05.12"/>
    <x v="7"/>
    <x v="0"/>
    <x v="4"/>
    <x v="4"/>
    <x v="0"/>
    <x v="1"/>
    <x v="0"/>
    <x v="0"/>
    <x v="13"/>
    <s v="1 - Dotação Anual"/>
    <x v="4"/>
    <n v="2500000"/>
    <x v="2"/>
    <n v="0"/>
    <x v="1"/>
    <n v="0"/>
    <x v="667"/>
    <m/>
    <x v="0"/>
    <x v="11"/>
    <m/>
    <s v="Promoção e Inclusão Social"/>
    <x v="1"/>
    <m/>
    <x v="0"/>
    <x v="1"/>
    <x v="1"/>
    <x v="1"/>
    <x v="0"/>
    <x v="0"/>
    <x v="0"/>
    <x v="0"/>
    <x v="0"/>
    <x v="0"/>
    <x v="0"/>
    <s v="Promoção e Inclusão Social"/>
    <x v="0"/>
    <x v="0"/>
    <x v="0"/>
    <x v="0"/>
    <x v="3"/>
    <x v="0"/>
    <x v="1"/>
    <x v="2"/>
    <x v="1"/>
    <x v="2"/>
    <x v="11"/>
    <x v="0"/>
    <m/>
  </r>
  <r>
    <x v="0"/>
    <n v="5000"/>
    <n v="0"/>
    <n v="0"/>
    <n v="0"/>
    <x v="6025"/>
    <x v="0"/>
    <x v="0"/>
    <x v="0"/>
    <s v="03.16.12"/>
    <x v="40"/>
    <x v="0"/>
    <x v="0"/>
    <s v="Direcção de Urbanismo"/>
    <s v="03.16.12"/>
    <s v="Direcção de Urbanismo"/>
    <s v="03.16.12"/>
    <x v="3"/>
    <x v="0"/>
    <x v="0"/>
    <x v="1"/>
    <x v="0"/>
    <x v="0"/>
    <x v="0"/>
    <x v="0"/>
    <x v="13"/>
    <s v="1 - Dotação Anual"/>
    <x v="4"/>
    <n v="5000"/>
    <x v="2"/>
    <n v="0"/>
    <x v="1"/>
    <n v="65000"/>
    <x v="667"/>
    <m/>
    <x v="0"/>
    <x v="11"/>
    <m/>
    <s v="Direcção de Urbanismo"/>
    <x v="1"/>
    <m/>
    <x v="0"/>
    <x v="1"/>
    <x v="1"/>
    <x v="1"/>
    <x v="0"/>
    <x v="0"/>
    <x v="0"/>
    <x v="0"/>
    <x v="0"/>
    <x v="0"/>
    <x v="0"/>
    <s v="Direcção de Urbanismo"/>
    <x v="0"/>
    <x v="0"/>
    <x v="0"/>
    <x v="0"/>
    <x v="3"/>
    <x v="0"/>
    <x v="1"/>
    <x v="2"/>
    <x v="1"/>
    <x v="2"/>
    <x v="11"/>
    <x v="0"/>
    <m/>
  </r>
  <r>
    <x v="0"/>
    <n v="5000"/>
    <n v="0"/>
    <n v="0"/>
    <n v="0"/>
    <x v="6025"/>
    <x v="0"/>
    <x v="0"/>
    <x v="0"/>
    <s v="03.16.12"/>
    <x v="40"/>
    <x v="0"/>
    <x v="0"/>
    <s v="Direcção de Urbanismo"/>
    <s v="03.16.12"/>
    <s v="Direcção de Urbanismo"/>
    <s v="03.16.12"/>
    <x v="118"/>
    <x v="0"/>
    <x v="0"/>
    <x v="1"/>
    <x v="0"/>
    <x v="0"/>
    <x v="0"/>
    <x v="0"/>
    <x v="13"/>
    <s v="1 - Dotação Anual"/>
    <x v="4"/>
    <n v="5000"/>
    <x v="2"/>
    <n v="0"/>
    <x v="1"/>
    <n v="45000"/>
    <x v="667"/>
    <m/>
    <x v="0"/>
    <x v="11"/>
    <m/>
    <s v="Direcção de Urbanismo"/>
    <x v="1"/>
    <m/>
    <x v="0"/>
    <x v="1"/>
    <x v="1"/>
    <x v="1"/>
    <x v="0"/>
    <x v="0"/>
    <x v="0"/>
    <x v="0"/>
    <x v="0"/>
    <x v="0"/>
    <x v="0"/>
    <s v="Direcção de Urbanismo"/>
    <x v="0"/>
    <x v="0"/>
    <x v="0"/>
    <x v="0"/>
    <x v="3"/>
    <x v="0"/>
    <x v="1"/>
    <x v="2"/>
    <x v="1"/>
    <x v="2"/>
    <x v="11"/>
    <x v="0"/>
    <m/>
  </r>
  <r>
    <x v="0"/>
    <n v="146880"/>
    <n v="0"/>
    <n v="0"/>
    <n v="0"/>
    <x v="6025"/>
    <x v="0"/>
    <x v="0"/>
    <x v="0"/>
    <s v="03.16.12"/>
    <x v="40"/>
    <x v="0"/>
    <x v="0"/>
    <s v="Direcção de Urbanismo"/>
    <s v="03.16.12"/>
    <s v="Direcção de Urbanismo"/>
    <s v="03.16.12"/>
    <x v="31"/>
    <x v="0"/>
    <x v="0"/>
    <x v="1"/>
    <x v="0"/>
    <x v="0"/>
    <x v="0"/>
    <x v="0"/>
    <x v="13"/>
    <s v="1 - Dotação Anual"/>
    <x v="4"/>
    <n v="146880"/>
    <x v="2"/>
    <n v="0"/>
    <x v="1"/>
    <n v="0"/>
    <x v="667"/>
    <m/>
    <x v="0"/>
    <x v="11"/>
    <m/>
    <s v="Direcção de Urbanismo"/>
    <x v="1"/>
    <m/>
    <x v="0"/>
    <x v="1"/>
    <x v="1"/>
    <x v="1"/>
    <x v="0"/>
    <x v="0"/>
    <x v="0"/>
    <x v="0"/>
    <x v="0"/>
    <x v="0"/>
    <x v="0"/>
    <s v="Direcção de Urbanismo"/>
    <x v="0"/>
    <x v="0"/>
    <x v="0"/>
    <x v="0"/>
    <x v="3"/>
    <x v="0"/>
    <x v="1"/>
    <x v="2"/>
    <x v="1"/>
    <x v="2"/>
    <x v="11"/>
    <x v="0"/>
    <m/>
  </r>
  <r>
    <x v="0"/>
    <n v="2400"/>
    <n v="0"/>
    <n v="0"/>
    <n v="0"/>
    <x v="6025"/>
    <x v="0"/>
    <x v="0"/>
    <x v="0"/>
    <s v="03.16.12"/>
    <x v="40"/>
    <x v="0"/>
    <x v="0"/>
    <s v="Direcção de Urbanismo"/>
    <s v="03.16.12"/>
    <s v="Direcção de Urbanismo"/>
    <s v="03.16.12"/>
    <x v="29"/>
    <x v="0"/>
    <x v="0"/>
    <x v="0"/>
    <x v="0"/>
    <x v="0"/>
    <x v="0"/>
    <x v="0"/>
    <x v="13"/>
    <s v="1 - Dotação Anual"/>
    <x v="4"/>
    <n v="2400"/>
    <x v="2"/>
    <n v="0"/>
    <x v="1"/>
    <n v="0"/>
    <x v="667"/>
    <m/>
    <x v="0"/>
    <x v="11"/>
    <m/>
    <s v="Direcção de Urbanismo"/>
    <x v="1"/>
    <m/>
    <x v="0"/>
    <x v="1"/>
    <x v="1"/>
    <x v="1"/>
    <x v="0"/>
    <x v="0"/>
    <x v="0"/>
    <x v="0"/>
    <x v="0"/>
    <x v="0"/>
    <x v="0"/>
    <s v="Direcção de Urbanismo"/>
    <x v="0"/>
    <x v="0"/>
    <x v="0"/>
    <x v="0"/>
    <x v="3"/>
    <x v="0"/>
    <x v="1"/>
    <x v="2"/>
    <x v="1"/>
    <x v="2"/>
    <x v="11"/>
    <x v="0"/>
    <m/>
  </r>
  <r>
    <x v="0"/>
    <n v="120000"/>
    <n v="0"/>
    <n v="0"/>
    <n v="0"/>
    <x v="6025"/>
    <x v="0"/>
    <x v="0"/>
    <x v="0"/>
    <s v="03.16.12"/>
    <x v="40"/>
    <x v="0"/>
    <x v="0"/>
    <s v="Direcção de Urbanismo"/>
    <s v="03.16.12"/>
    <s v="Direcção de Urbanismo"/>
    <s v="03.16.12"/>
    <x v="60"/>
    <x v="0"/>
    <x v="0"/>
    <x v="0"/>
    <x v="0"/>
    <x v="0"/>
    <x v="0"/>
    <x v="0"/>
    <x v="13"/>
    <s v="1 - Dotação Anual"/>
    <x v="4"/>
    <n v="120000"/>
    <x v="2"/>
    <n v="0"/>
    <x v="1"/>
    <n v="0"/>
    <x v="667"/>
    <m/>
    <x v="0"/>
    <x v="11"/>
    <m/>
    <s v="Direcção de Urbanismo"/>
    <x v="1"/>
    <m/>
    <x v="0"/>
    <x v="1"/>
    <x v="1"/>
    <x v="1"/>
    <x v="0"/>
    <x v="0"/>
    <x v="0"/>
    <x v="0"/>
    <x v="0"/>
    <x v="0"/>
    <x v="0"/>
    <s v="Direcção de Urbanismo"/>
    <x v="0"/>
    <x v="0"/>
    <x v="0"/>
    <x v="0"/>
    <x v="3"/>
    <x v="0"/>
    <x v="1"/>
    <x v="2"/>
    <x v="1"/>
    <x v="2"/>
    <x v="11"/>
    <x v="0"/>
    <m/>
  </r>
  <r>
    <x v="0"/>
    <n v="956840"/>
    <n v="0"/>
    <n v="0"/>
    <n v="0"/>
    <x v="6025"/>
    <x v="0"/>
    <x v="0"/>
    <x v="0"/>
    <s v="03.16.12"/>
    <x v="40"/>
    <x v="0"/>
    <x v="0"/>
    <s v="Direcção de Urbanismo"/>
    <s v="03.16.12"/>
    <s v="Direcção de Urbanismo"/>
    <s v="03.16.12"/>
    <x v="30"/>
    <x v="0"/>
    <x v="0"/>
    <x v="0"/>
    <x v="1"/>
    <x v="0"/>
    <x v="0"/>
    <x v="0"/>
    <x v="13"/>
    <s v="1 - Dotação Anual"/>
    <x v="4"/>
    <n v="956840"/>
    <x v="2"/>
    <n v="140000"/>
    <x v="1"/>
    <n v="0"/>
    <x v="667"/>
    <m/>
    <x v="0"/>
    <x v="11"/>
    <m/>
    <s v="Direcção de Urbanismo"/>
    <x v="1"/>
    <m/>
    <x v="0"/>
    <x v="1"/>
    <x v="1"/>
    <x v="1"/>
    <x v="0"/>
    <x v="0"/>
    <x v="0"/>
    <x v="0"/>
    <x v="0"/>
    <x v="0"/>
    <x v="0"/>
    <s v="Direcção de Urbanismo"/>
    <x v="0"/>
    <x v="0"/>
    <x v="0"/>
    <x v="0"/>
    <x v="3"/>
    <x v="0"/>
    <x v="1"/>
    <x v="2"/>
    <x v="1"/>
    <x v="2"/>
    <x v="11"/>
    <x v="0"/>
    <m/>
  </r>
  <r>
    <x v="0"/>
    <n v="16840"/>
    <n v="0"/>
    <n v="0"/>
    <n v="0"/>
    <x v="6025"/>
    <x v="0"/>
    <x v="0"/>
    <x v="0"/>
    <s v="03.16.12"/>
    <x v="40"/>
    <x v="0"/>
    <x v="0"/>
    <s v="Direcção de Urbanismo"/>
    <s v="03.16.12"/>
    <s v="Direcção de Urbanismo"/>
    <s v="03.16.12"/>
    <x v="48"/>
    <x v="0"/>
    <x v="0"/>
    <x v="0"/>
    <x v="1"/>
    <x v="0"/>
    <x v="0"/>
    <x v="0"/>
    <x v="13"/>
    <s v="1 - Dotação Anual"/>
    <x v="4"/>
    <n v="16840"/>
    <x v="2"/>
    <n v="0"/>
    <x v="1"/>
    <n v="800000"/>
    <x v="667"/>
    <m/>
    <x v="0"/>
    <x v="11"/>
    <m/>
    <s v="Direcção de Urbanismo"/>
    <x v="1"/>
    <m/>
    <x v="0"/>
    <x v="1"/>
    <x v="1"/>
    <x v="1"/>
    <x v="0"/>
    <x v="0"/>
    <x v="0"/>
    <x v="0"/>
    <x v="0"/>
    <x v="0"/>
    <x v="0"/>
    <s v="Direcção de Urbanismo"/>
    <x v="0"/>
    <x v="0"/>
    <x v="0"/>
    <x v="0"/>
    <x v="3"/>
    <x v="0"/>
    <x v="1"/>
    <x v="2"/>
    <x v="1"/>
    <x v="2"/>
    <x v="11"/>
    <x v="0"/>
    <m/>
  </r>
  <r>
    <x v="0"/>
    <n v="1168800"/>
    <n v="0"/>
    <n v="0"/>
    <n v="0"/>
    <x v="6025"/>
    <x v="0"/>
    <x v="0"/>
    <x v="0"/>
    <s v="03.16.12"/>
    <x v="40"/>
    <x v="0"/>
    <x v="0"/>
    <s v="Direcção de Urbanismo"/>
    <s v="03.16.12"/>
    <s v="Direcção de Urbanismo"/>
    <s v="03.16.12"/>
    <x v="49"/>
    <x v="0"/>
    <x v="0"/>
    <x v="0"/>
    <x v="1"/>
    <x v="0"/>
    <x v="0"/>
    <x v="0"/>
    <x v="13"/>
    <s v="1 - Dotação Anual"/>
    <x v="4"/>
    <n v="1168800"/>
    <x v="2"/>
    <n v="0"/>
    <x v="1"/>
    <n v="300000"/>
    <x v="667"/>
    <m/>
    <x v="0"/>
    <x v="11"/>
    <m/>
    <s v="Direcção de Urbanismo"/>
    <x v="1"/>
    <m/>
    <x v="0"/>
    <x v="1"/>
    <x v="1"/>
    <x v="1"/>
    <x v="0"/>
    <x v="0"/>
    <x v="0"/>
    <x v="0"/>
    <x v="0"/>
    <x v="0"/>
    <x v="0"/>
    <s v="Direcção de Urbanismo"/>
    <x v="0"/>
    <x v="0"/>
    <x v="0"/>
    <x v="0"/>
    <x v="3"/>
    <x v="0"/>
    <x v="1"/>
    <x v="2"/>
    <x v="1"/>
    <x v="2"/>
    <x v="11"/>
    <x v="0"/>
    <m/>
  </r>
  <r>
    <x v="0"/>
    <n v="180000"/>
    <n v="0"/>
    <n v="0"/>
    <n v="0"/>
    <x v="6025"/>
    <x v="0"/>
    <x v="0"/>
    <x v="0"/>
    <s v="03.16.12"/>
    <x v="40"/>
    <x v="0"/>
    <x v="0"/>
    <s v="Direcção de Urbanismo"/>
    <s v="03.16.12"/>
    <s v="Direcção de Urbanismo"/>
    <s v="03.16.12"/>
    <x v="28"/>
    <x v="0"/>
    <x v="0"/>
    <x v="0"/>
    <x v="0"/>
    <x v="0"/>
    <x v="0"/>
    <x v="0"/>
    <x v="13"/>
    <s v="1 - Dotação Anual"/>
    <x v="4"/>
    <n v="180000"/>
    <x v="2"/>
    <n v="0"/>
    <x v="1"/>
    <n v="0"/>
    <x v="667"/>
    <m/>
    <x v="0"/>
    <x v="11"/>
    <m/>
    <s v="Direcção de Urbanismo"/>
    <x v="1"/>
    <m/>
    <x v="0"/>
    <x v="1"/>
    <x v="1"/>
    <x v="1"/>
    <x v="0"/>
    <x v="0"/>
    <x v="0"/>
    <x v="0"/>
    <x v="0"/>
    <x v="0"/>
    <x v="0"/>
    <s v="Direcção de Urbanismo"/>
    <x v="0"/>
    <x v="0"/>
    <x v="0"/>
    <x v="0"/>
    <x v="3"/>
    <x v="0"/>
    <x v="1"/>
    <x v="2"/>
    <x v="1"/>
    <x v="2"/>
    <x v="11"/>
    <x v="0"/>
    <m/>
  </r>
  <r>
    <x v="0"/>
    <n v="100000"/>
    <n v="0"/>
    <n v="0"/>
    <n v="0"/>
    <x v="6025"/>
    <x v="0"/>
    <x v="0"/>
    <x v="0"/>
    <s v="01.25.03.09"/>
    <x v="50"/>
    <x v="3"/>
    <x v="3"/>
    <s v="Emprego e Formação profissional"/>
    <s v="01.25.03"/>
    <s v="Apoio a formação profissional"/>
    <s v="01.25.03.09"/>
    <x v="4"/>
    <x v="0"/>
    <x v="2"/>
    <x v="2"/>
    <x v="0"/>
    <x v="1"/>
    <x v="0"/>
    <x v="0"/>
    <x v="13"/>
    <s v="1 - Dotação Anual"/>
    <x v="4"/>
    <n v="100000"/>
    <x v="2"/>
    <n v="0"/>
    <x v="1"/>
    <n v="400000"/>
    <x v="667"/>
    <m/>
    <x v="0"/>
    <x v="11"/>
    <m/>
    <s v="Apoio a formação profissional"/>
    <x v="1"/>
    <m/>
    <x v="0"/>
    <x v="1"/>
    <x v="1"/>
    <x v="1"/>
    <x v="0"/>
    <x v="0"/>
    <x v="0"/>
    <x v="0"/>
    <x v="0"/>
    <x v="0"/>
    <x v="0"/>
    <s v="Apoio a formação profissional"/>
    <x v="0"/>
    <x v="0"/>
    <x v="0"/>
    <x v="0"/>
    <x v="3"/>
    <x v="0"/>
    <x v="1"/>
    <x v="2"/>
    <x v="1"/>
    <x v="2"/>
    <x v="11"/>
    <x v="0"/>
    <m/>
  </r>
  <r>
    <x v="1"/>
    <n v="29118235"/>
    <n v="0"/>
    <n v="0"/>
    <n v="0"/>
    <x v="6025"/>
    <x v="0"/>
    <x v="0"/>
    <x v="0"/>
    <s v="01.27.06.42"/>
    <x v="22"/>
    <x v="1"/>
    <x v="1"/>
    <s v="Requalificação Urbana e habitação"/>
    <s v="01.27.06"/>
    <s v="Manutenção do Estádio Municipal/Campos Futebol 11"/>
    <s v="01.27.06.42"/>
    <x v="1"/>
    <x v="0"/>
    <x v="0"/>
    <x v="0"/>
    <x v="0"/>
    <x v="1"/>
    <x v="1"/>
    <x v="0"/>
    <x v="13"/>
    <s v="1 - Dotação Anual"/>
    <x v="4"/>
    <n v="29118235"/>
    <x v="2"/>
    <n v="26118235"/>
    <x v="1"/>
    <n v="0"/>
    <x v="667"/>
    <m/>
    <x v="0"/>
    <x v="11"/>
    <m/>
    <s v="Manutenção do Estádio Municipal/Campos Futebol 11"/>
    <x v="1"/>
    <s v="MCF"/>
    <x v="0"/>
    <x v="1"/>
    <x v="1"/>
    <x v="1"/>
    <x v="0"/>
    <x v="0"/>
    <x v="0"/>
    <x v="0"/>
    <x v="0"/>
    <x v="0"/>
    <x v="0"/>
    <s v="Manutenção do Estádio Municipal/Campos Futebol 11"/>
    <x v="0"/>
    <x v="0"/>
    <x v="0"/>
    <x v="0"/>
    <x v="3"/>
    <x v="0"/>
    <x v="1"/>
    <x v="2"/>
    <x v="1"/>
    <x v="2"/>
    <x v="11"/>
    <x v="0"/>
    <m/>
  </r>
  <r>
    <x v="0"/>
    <n v="20000"/>
    <n v="0"/>
    <n v="0"/>
    <n v="0"/>
    <x v="6025"/>
    <x v="0"/>
    <x v="0"/>
    <x v="0"/>
    <s v="03.16.13"/>
    <x v="41"/>
    <x v="0"/>
    <x v="0"/>
    <s v="Unidade Gestão de Aquisições"/>
    <s v="03.16.13"/>
    <s v="Unidade Gestão de Aquisições"/>
    <s v="03.16.13"/>
    <x v="3"/>
    <x v="0"/>
    <x v="0"/>
    <x v="1"/>
    <x v="0"/>
    <x v="0"/>
    <x v="0"/>
    <x v="0"/>
    <x v="13"/>
    <s v="1 - Dotação Anual"/>
    <x v="4"/>
    <n v="20000"/>
    <x v="2"/>
    <n v="0"/>
    <x v="1"/>
    <n v="0"/>
    <x v="667"/>
    <m/>
    <x v="0"/>
    <x v="11"/>
    <m/>
    <s v="Unidade Gestão de Aquisições"/>
    <x v="1"/>
    <s v="UGA"/>
    <x v="0"/>
    <x v="1"/>
    <x v="1"/>
    <x v="1"/>
    <x v="0"/>
    <x v="0"/>
    <x v="0"/>
    <x v="0"/>
    <x v="0"/>
    <x v="0"/>
    <x v="0"/>
    <s v="Unidade Gestão de Aquisições"/>
    <x v="0"/>
    <x v="0"/>
    <x v="0"/>
    <x v="0"/>
    <x v="3"/>
    <x v="0"/>
    <x v="1"/>
    <x v="2"/>
    <x v="1"/>
    <x v="2"/>
    <x v="11"/>
    <x v="0"/>
    <m/>
  </r>
  <r>
    <x v="0"/>
    <n v="10000"/>
    <n v="0"/>
    <n v="0"/>
    <n v="0"/>
    <x v="6025"/>
    <x v="0"/>
    <x v="0"/>
    <x v="0"/>
    <s v="03.16.13"/>
    <x v="41"/>
    <x v="0"/>
    <x v="0"/>
    <s v="Unidade Gestão de Aquisições"/>
    <s v="03.16.13"/>
    <s v="Unidade Gestão de Aquisições"/>
    <s v="03.16.13"/>
    <x v="118"/>
    <x v="0"/>
    <x v="0"/>
    <x v="1"/>
    <x v="0"/>
    <x v="0"/>
    <x v="0"/>
    <x v="0"/>
    <x v="13"/>
    <s v="1 - Dotação Anual"/>
    <x v="4"/>
    <n v="10000"/>
    <x v="2"/>
    <n v="0"/>
    <x v="1"/>
    <n v="0"/>
    <x v="667"/>
    <m/>
    <x v="0"/>
    <x v="11"/>
    <m/>
    <s v="Unidade Gestão de Aquisições"/>
    <x v="1"/>
    <s v="UGA"/>
    <x v="0"/>
    <x v="1"/>
    <x v="1"/>
    <x v="1"/>
    <x v="0"/>
    <x v="0"/>
    <x v="0"/>
    <x v="0"/>
    <x v="0"/>
    <x v="0"/>
    <x v="0"/>
    <s v="Unidade Gestão de Aquisições"/>
    <x v="0"/>
    <x v="0"/>
    <x v="0"/>
    <x v="0"/>
    <x v="3"/>
    <x v="0"/>
    <x v="1"/>
    <x v="2"/>
    <x v="1"/>
    <x v="2"/>
    <x v="11"/>
    <x v="0"/>
    <m/>
  </r>
  <r>
    <x v="0"/>
    <n v="1264000"/>
    <n v="0"/>
    <n v="0"/>
    <n v="0"/>
    <x v="6025"/>
    <x v="0"/>
    <x v="0"/>
    <x v="0"/>
    <s v="03.16.13"/>
    <x v="41"/>
    <x v="0"/>
    <x v="0"/>
    <s v="Unidade Gestão de Aquisições"/>
    <s v="03.16.13"/>
    <s v="Unidade Gestão de Aquisições"/>
    <s v="03.16.13"/>
    <x v="30"/>
    <x v="0"/>
    <x v="0"/>
    <x v="0"/>
    <x v="1"/>
    <x v="0"/>
    <x v="0"/>
    <x v="0"/>
    <x v="13"/>
    <s v="1 - Dotação Anual"/>
    <x v="4"/>
    <n v="1264000"/>
    <x v="2"/>
    <n v="0"/>
    <x v="1"/>
    <n v="800000"/>
    <x v="667"/>
    <m/>
    <x v="0"/>
    <x v="11"/>
    <m/>
    <s v="Unidade Gestão de Aquisições"/>
    <x v="1"/>
    <s v="UGA"/>
    <x v="0"/>
    <x v="1"/>
    <x v="1"/>
    <x v="1"/>
    <x v="0"/>
    <x v="0"/>
    <x v="0"/>
    <x v="0"/>
    <x v="0"/>
    <x v="0"/>
    <x v="0"/>
    <s v="Unidade Gestão de Aquisições"/>
    <x v="0"/>
    <x v="0"/>
    <x v="0"/>
    <x v="0"/>
    <x v="3"/>
    <x v="0"/>
    <x v="1"/>
    <x v="2"/>
    <x v="1"/>
    <x v="2"/>
    <x v="11"/>
    <x v="0"/>
    <m/>
  </r>
  <r>
    <x v="0"/>
    <n v="400000"/>
    <n v="0"/>
    <n v="0"/>
    <n v="0"/>
    <x v="6025"/>
    <x v="0"/>
    <x v="0"/>
    <x v="0"/>
    <s v="03.16.13"/>
    <x v="41"/>
    <x v="0"/>
    <x v="0"/>
    <s v="Unidade Gestão de Aquisições"/>
    <s v="03.16.13"/>
    <s v="Unidade Gestão de Aquisições"/>
    <s v="03.16.13"/>
    <x v="48"/>
    <x v="0"/>
    <x v="0"/>
    <x v="0"/>
    <x v="1"/>
    <x v="0"/>
    <x v="0"/>
    <x v="0"/>
    <x v="13"/>
    <s v="1 - Dotação Anual"/>
    <x v="4"/>
    <n v="400000"/>
    <x v="2"/>
    <n v="400000"/>
    <x v="1"/>
    <n v="0"/>
    <x v="667"/>
    <m/>
    <x v="0"/>
    <x v="11"/>
    <m/>
    <s v="Unidade Gestão de Aquisições"/>
    <x v="1"/>
    <s v="UGA"/>
    <x v="0"/>
    <x v="1"/>
    <x v="1"/>
    <x v="1"/>
    <x v="0"/>
    <x v="0"/>
    <x v="0"/>
    <x v="0"/>
    <x v="0"/>
    <x v="0"/>
    <x v="0"/>
    <s v="Unidade Gestão de Aquisições"/>
    <x v="0"/>
    <x v="0"/>
    <x v="0"/>
    <x v="0"/>
    <x v="3"/>
    <x v="0"/>
    <x v="1"/>
    <x v="2"/>
    <x v="1"/>
    <x v="2"/>
    <x v="11"/>
    <x v="0"/>
    <m/>
  </r>
  <r>
    <x v="0"/>
    <n v="600000"/>
    <n v="0"/>
    <n v="0"/>
    <n v="0"/>
    <x v="6025"/>
    <x v="0"/>
    <x v="0"/>
    <x v="0"/>
    <s v="03.16.13"/>
    <x v="41"/>
    <x v="0"/>
    <x v="0"/>
    <s v="Unidade Gestão de Aquisições"/>
    <s v="03.16.13"/>
    <s v="Unidade Gestão de Aquisições"/>
    <s v="03.16.13"/>
    <x v="28"/>
    <x v="0"/>
    <x v="0"/>
    <x v="0"/>
    <x v="0"/>
    <x v="0"/>
    <x v="0"/>
    <x v="0"/>
    <x v="13"/>
    <s v="1 - Dotação Anual"/>
    <x v="4"/>
    <n v="600000"/>
    <x v="2"/>
    <n v="0"/>
    <x v="1"/>
    <n v="0"/>
    <x v="667"/>
    <m/>
    <x v="0"/>
    <x v="11"/>
    <m/>
    <s v="Unidade Gestão de Aquisições"/>
    <x v="1"/>
    <s v="UGA"/>
    <x v="0"/>
    <x v="1"/>
    <x v="1"/>
    <x v="1"/>
    <x v="0"/>
    <x v="0"/>
    <x v="0"/>
    <x v="0"/>
    <x v="0"/>
    <x v="0"/>
    <x v="0"/>
    <s v="Unidade Gestão de Aquisições"/>
    <x v="0"/>
    <x v="0"/>
    <x v="0"/>
    <x v="0"/>
    <x v="3"/>
    <x v="0"/>
    <x v="1"/>
    <x v="2"/>
    <x v="1"/>
    <x v="2"/>
    <x v="11"/>
    <x v="0"/>
    <m/>
  </r>
  <r>
    <x v="1"/>
    <n v="6650000"/>
    <n v="0"/>
    <n v="0"/>
    <n v="0"/>
    <x v="6025"/>
    <x v="0"/>
    <x v="0"/>
    <x v="0"/>
    <s v="01.27.06.76"/>
    <x v="11"/>
    <x v="1"/>
    <x v="1"/>
    <s v="Requalificação Urbana e habitação"/>
    <s v="01.27.06"/>
    <s v="Requalificação Urbana e Ambiental de Achada Monte III"/>
    <s v="01.27.06.76"/>
    <x v="1"/>
    <x v="0"/>
    <x v="0"/>
    <x v="0"/>
    <x v="0"/>
    <x v="1"/>
    <x v="1"/>
    <x v="0"/>
    <x v="13"/>
    <s v="1 - Dotação Anual"/>
    <x v="4"/>
    <n v="6650000"/>
    <x v="2"/>
    <n v="3250000"/>
    <x v="1"/>
    <n v="600000"/>
    <x v="667"/>
    <m/>
    <x v="0"/>
    <x v="11"/>
    <m/>
    <s v="Requalificação Urbana e Ambiental de Achada Monte III"/>
    <x v="1"/>
    <m/>
    <x v="0"/>
    <x v="1"/>
    <x v="1"/>
    <x v="1"/>
    <x v="0"/>
    <x v="0"/>
    <x v="0"/>
    <x v="0"/>
    <x v="0"/>
    <x v="0"/>
    <x v="0"/>
    <s v="Requalificação Urbana e Ambiental de Achada Monte III"/>
    <x v="0"/>
    <x v="0"/>
    <x v="0"/>
    <x v="0"/>
    <x v="3"/>
    <x v="0"/>
    <x v="1"/>
    <x v="2"/>
    <x v="1"/>
    <x v="2"/>
    <x v="11"/>
    <x v="0"/>
    <m/>
  </r>
  <r>
    <x v="1"/>
    <n v="1600000"/>
    <n v="0"/>
    <n v="0"/>
    <n v="0"/>
    <x v="6025"/>
    <x v="0"/>
    <x v="0"/>
    <x v="0"/>
    <s v="01.27.06.79"/>
    <x v="28"/>
    <x v="1"/>
    <x v="1"/>
    <s v="Requalificação Urbana e habitação"/>
    <s v="01.27.06"/>
    <s v="Requalificação Urbana e Ambiental de Achada Bolanha"/>
    <s v="01.27.06.79"/>
    <x v="1"/>
    <x v="0"/>
    <x v="0"/>
    <x v="0"/>
    <x v="0"/>
    <x v="1"/>
    <x v="1"/>
    <x v="0"/>
    <x v="13"/>
    <s v="1 - Dotação Anual"/>
    <x v="4"/>
    <n v="1600000"/>
    <x v="2"/>
    <n v="0"/>
    <x v="1"/>
    <n v="2400000"/>
    <x v="667"/>
    <m/>
    <x v="0"/>
    <x v="11"/>
    <m/>
    <s v="Requalificação Urbana e Ambiental de Achada Bolanha"/>
    <x v="1"/>
    <m/>
    <x v="0"/>
    <x v="1"/>
    <x v="1"/>
    <x v="1"/>
    <x v="0"/>
    <x v="0"/>
    <x v="0"/>
    <x v="0"/>
    <x v="0"/>
    <x v="0"/>
    <x v="0"/>
    <s v="Requalificação Urbana e Ambiental de Achada Bolanha"/>
    <x v="0"/>
    <x v="0"/>
    <x v="0"/>
    <x v="0"/>
    <x v="3"/>
    <x v="0"/>
    <x v="1"/>
    <x v="2"/>
    <x v="1"/>
    <x v="2"/>
    <x v="11"/>
    <x v="0"/>
    <m/>
  </r>
  <r>
    <x v="2"/>
    <n v="9999999"/>
    <n v="0"/>
    <n v="0"/>
    <n v="0"/>
    <x v="6025"/>
    <x v="0"/>
    <x v="0"/>
    <x v="0"/>
    <s v="80.02.10.21"/>
    <x v="52"/>
    <x v="2"/>
    <x v="2"/>
    <s v="Outros"/>
    <s v="80.02.10"/>
    <s v="Retenções Descontos Judiciais"/>
    <s v="80.02.10.21"/>
    <x v="80"/>
    <x v="0"/>
    <x v="5"/>
    <x v="13"/>
    <x v="1"/>
    <x v="2"/>
    <x v="0"/>
    <x v="0"/>
    <x v="13"/>
    <s v="1 - Dotação Anual"/>
    <x v="4"/>
    <n v="9999999"/>
    <x v="2"/>
    <n v="0"/>
    <x v="1"/>
    <n v="0"/>
    <x v="667"/>
    <m/>
    <x v="0"/>
    <x v="11"/>
    <m/>
    <s v="Retenções Descontos Judiciais"/>
    <x v="1"/>
    <m/>
    <x v="0"/>
    <x v="1"/>
    <x v="1"/>
    <x v="1"/>
    <x v="0"/>
    <x v="0"/>
    <x v="0"/>
    <x v="0"/>
    <x v="0"/>
    <x v="0"/>
    <x v="0"/>
    <s v="Retenções Descontos Judiciais"/>
    <x v="0"/>
    <x v="0"/>
    <x v="0"/>
    <x v="0"/>
    <x v="3"/>
    <x v="0"/>
    <x v="1"/>
    <x v="2"/>
    <x v="1"/>
    <x v="2"/>
    <x v="11"/>
    <x v="0"/>
    <m/>
  </r>
  <r>
    <x v="0"/>
    <n v="9999999"/>
    <n v="0"/>
    <n v="0"/>
    <n v="0"/>
    <x v="6025"/>
    <x v="0"/>
    <x v="1"/>
    <x v="0"/>
    <s v="80.02.10.21"/>
    <x v="52"/>
    <x v="2"/>
    <x v="2"/>
    <s v="Outros"/>
    <s v="80.02.10"/>
    <s v="Retenções Descontos Judiciais"/>
    <s v="80.02.10.21"/>
    <x v="71"/>
    <x v="0"/>
    <x v="1"/>
    <x v="0"/>
    <x v="1"/>
    <x v="2"/>
    <x v="2"/>
    <x v="0"/>
    <x v="13"/>
    <s v="1 - Dotação Anual"/>
    <x v="4"/>
    <n v="9999999"/>
    <x v="2"/>
    <n v="0"/>
    <x v="1"/>
    <n v="0"/>
    <x v="667"/>
    <m/>
    <x v="0"/>
    <x v="11"/>
    <m/>
    <s v="Retenções Descontos Judiciais"/>
    <x v="1"/>
    <m/>
    <x v="0"/>
    <x v="1"/>
    <x v="1"/>
    <x v="1"/>
    <x v="0"/>
    <x v="0"/>
    <x v="0"/>
    <x v="0"/>
    <x v="0"/>
    <x v="0"/>
    <x v="0"/>
    <s v="Retenções Descontos Judiciais"/>
    <x v="0"/>
    <x v="0"/>
    <x v="0"/>
    <x v="0"/>
    <x v="3"/>
    <x v="0"/>
    <x v="1"/>
    <x v="2"/>
    <x v="1"/>
    <x v="2"/>
    <x v="11"/>
    <x v="0"/>
    <m/>
  </r>
  <r>
    <x v="0"/>
    <n v="50000"/>
    <n v="0"/>
    <n v="0"/>
    <n v="0"/>
    <x v="6025"/>
    <x v="0"/>
    <x v="0"/>
    <x v="0"/>
    <s v="03.16.23"/>
    <x v="14"/>
    <x v="0"/>
    <x v="0"/>
    <s v="Direção da Educação, Formação Profissional, Emprego"/>
    <s v="03.16.23"/>
    <s v="Direção da Educação, Formação Profissional, Emprego"/>
    <s v="03.16.23"/>
    <x v="3"/>
    <x v="0"/>
    <x v="0"/>
    <x v="1"/>
    <x v="0"/>
    <x v="0"/>
    <x v="0"/>
    <x v="0"/>
    <x v="13"/>
    <s v="1 - Dotação Anual"/>
    <x v="4"/>
    <n v="50000"/>
    <x v="2"/>
    <n v="0"/>
    <x v="1"/>
    <n v="0"/>
    <x v="667"/>
    <m/>
    <x v="0"/>
    <x v="11"/>
    <m/>
    <s v="Direção da Educação, Formação Profissional, Emprego"/>
    <x v="1"/>
    <m/>
    <x v="0"/>
    <x v="1"/>
    <x v="1"/>
    <x v="1"/>
    <x v="0"/>
    <x v="0"/>
    <x v="0"/>
    <x v="0"/>
    <x v="0"/>
    <x v="0"/>
    <x v="0"/>
    <s v="Direção da Educação, Formação Profissional, Emprego"/>
    <x v="0"/>
    <x v="0"/>
    <x v="0"/>
    <x v="0"/>
    <x v="3"/>
    <x v="0"/>
    <x v="1"/>
    <x v="2"/>
    <x v="1"/>
    <x v="2"/>
    <x v="11"/>
    <x v="0"/>
    <m/>
  </r>
  <r>
    <x v="0"/>
    <n v="20000"/>
    <n v="0"/>
    <n v="0"/>
    <n v="0"/>
    <x v="6025"/>
    <x v="0"/>
    <x v="0"/>
    <x v="0"/>
    <s v="03.16.23"/>
    <x v="14"/>
    <x v="0"/>
    <x v="0"/>
    <s v="Direção da Educação, Formação Profissional, Emprego"/>
    <s v="03.16.23"/>
    <s v="Direção da Educação, Formação Profissional, Emprego"/>
    <s v="03.16.23"/>
    <x v="118"/>
    <x v="0"/>
    <x v="0"/>
    <x v="1"/>
    <x v="0"/>
    <x v="0"/>
    <x v="0"/>
    <x v="0"/>
    <x v="13"/>
    <s v="1 - Dotação Anual"/>
    <x v="4"/>
    <n v="20000"/>
    <x v="2"/>
    <n v="0"/>
    <x v="1"/>
    <n v="0"/>
    <x v="667"/>
    <m/>
    <x v="0"/>
    <x v="11"/>
    <m/>
    <s v="Direção da Educação, Formação Profissional, Emprego"/>
    <x v="1"/>
    <m/>
    <x v="0"/>
    <x v="1"/>
    <x v="1"/>
    <x v="1"/>
    <x v="0"/>
    <x v="0"/>
    <x v="0"/>
    <x v="0"/>
    <x v="0"/>
    <x v="0"/>
    <x v="0"/>
    <s v="Direção da Educação, Formação Profissional, Emprego"/>
    <x v="0"/>
    <x v="0"/>
    <x v="0"/>
    <x v="0"/>
    <x v="3"/>
    <x v="0"/>
    <x v="1"/>
    <x v="2"/>
    <x v="1"/>
    <x v="2"/>
    <x v="11"/>
    <x v="0"/>
    <m/>
  </r>
  <r>
    <x v="0"/>
    <n v="24000"/>
    <n v="0"/>
    <n v="0"/>
    <n v="0"/>
    <x v="6025"/>
    <x v="0"/>
    <x v="0"/>
    <x v="0"/>
    <s v="03.16.23"/>
    <x v="14"/>
    <x v="0"/>
    <x v="0"/>
    <s v="Direção da Educação, Formação Profissional, Emprego"/>
    <s v="03.16.23"/>
    <s v="Direção da Educação, Formação Profissional, Emprego"/>
    <s v="03.16.23"/>
    <x v="29"/>
    <x v="0"/>
    <x v="0"/>
    <x v="0"/>
    <x v="0"/>
    <x v="0"/>
    <x v="0"/>
    <x v="0"/>
    <x v="13"/>
    <s v="1 - Dotação Anual"/>
    <x v="4"/>
    <n v="24000"/>
    <x v="2"/>
    <n v="0"/>
    <x v="1"/>
    <n v="0"/>
    <x v="667"/>
    <m/>
    <x v="0"/>
    <x v="11"/>
    <m/>
    <s v="Direção da Educação, Formação Profissional, Emprego"/>
    <x v="1"/>
    <m/>
    <x v="0"/>
    <x v="1"/>
    <x v="1"/>
    <x v="1"/>
    <x v="0"/>
    <x v="0"/>
    <x v="0"/>
    <x v="0"/>
    <x v="0"/>
    <x v="0"/>
    <x v="0"/>
    <s v="Direção da Educação, Formação Profissional, Emprego"/>
    <x v="0"/>
    <x v="0"/>
    <x v="0"/>
    <x v="0"/>
    <x v="3"/>
    <x v="0"/>
    <x v="1"/>
    <x v="2"/>
    <x v="1"/>
    <x v="2"/>
    <x v="11"/>
    <x v="0"/>
    <m/>
  </r>
  <r>
    <x v="0"/>
    <n v="180000"/>
    <n v="0"/>
    <n v="0"/>
    <n v="0"/>
    <x v="6025"/>
    <x v="0"/>
    <x v="0"/>
    <x v="0"/>
    <s v="03.16.23"/>
    <x v="14"/>
    <x v="0"/>
    <x v="0"/>
    <s v="Direção da Educação, Formação Profissional, Emprego"/>
    <s v="03.16.23"/>
    <s v="Direção da Educação, Formação Profissional, Emprego"/>
    <s v="03.16.23"/>
    <x v="60"/>
    <x v="0"/>
    <x v="0"/>
    <x v="0"/>
    <x v="0"/>
    <x v="0"/>
    <x v="0"/>
    <x v="0"/>
    <x v="13"/>
    <s v="1 - Dotação Anual"/>
    <x v="4"/>
    <n v="180000"/>
    <x v="2"/>
    <n v="0"/>
    <x v="1"/>
    <n v="0"/>
    <x v="667"/>
    <m/>
    <x v="0"/>
    <x v="11"/>
    <m/>
    <s v="Direção da Educação, Formação Profissional, Emprego"/>
    <x v="1"/>
    <m/>
    <x v="0"/>
    <x v="1"/>
    <x v="1"/>
    <x v="1"/>
    <x v="0"/>
    <x v="0"/>
    <x v="0"/>
    <x v="0"/>
    <x v="0"/>
    <x v="0"/>
    <x v="0"/>
    <s v="Direção da Educação, Formação Profissional, Emprego"/>
    <x v="0"/>
    <x v="0"/>
    <x v="0"/>
    <x v="0"/>
    <x v="3"/>
    <x v="0"/>
    <x v="1"/>
    <x v="2"/>
    <x v="1"/>
    <x v="2"/>
    <x v="11"/>
    <x v="0"/>
    <m/>
  </r>
  <r>
    <x v="0"/>
    <n v="12970000"/>
    <n v="0"/>
    <n v="0"/>
    <n v="0"/>
    <x v="6025"/>
    <x v="0"/>
    <x v="0"/>
    <x v="0"/>
    <s v="03.16.23"/>
    <x v="14"/>
    <x v="0"/>
    <x v="0"/>
    <s v="Direção da Educação, Formação Profissional, Emprego"/>
    <s v="03.16.23"/>
    <s v="Direção da Educação, Formação Profissional, Emprego"/>
    <s v="03.16.23"/>
    <x v="30"/>
    <x v="0"/>
    <x v="0"/>
    <x v="0"/>
    <x v="1"/>
    <x v="0"/>
    <x v="0"/>
    <x v="0"/>
    <x v="13"/>
    <s v="1 - Dotação Anual"/>
    <x v="4"/>
    <n v="12970000"/>
    <x v="2"/>
    <n v="250000"/>
    <x v="1"/>
    <n v="0"/>
    <x v="667"/>
    <m/>
    <x v="0"/>
    <x v="11"/>
    <m/>
    <s v="Direção da Educação, Formação Profissional, Emprego"/>
    <x v="1"/>
    <m/>
    <x v="0"/>
    <x v="1"/>
    <x v="1"/>
    <x v="1"/>
    <x v="0"/>
    <x v="0"/>
    <x v="0"/>
    <x v="0"/>
    <x v="0"/>
    <x v="0"/>
    <x v="0"/>
    <s v="Direção da Educação, Formação Profissional, Emprego"/>
    <x v="0"/>
    <x v="0"/>
    <x v="0"/>
    <x v="0"/>
    <x v="3"/>
    <x v="0"/>
    <x v="1"/>
    <x v="2"/>
    <x v="1"/>
    <x v="2"/>
    <x v="11"/>
    <x v="0"/>
    <m/>
  </r>
  <r>
    <x v="0"/>
    <n v="180000"/>
    <n v="0"/>
    <n v="0"/>
    <n v="0"/>
    <x v="6025"/>
    <x v="0"/>
    <x v="0"/>
    <x v="0"/>
    <s v="03.16.23"/>
    <x v="14"/>
    <x v="0"/>
    <x v="0"/>
    <s v="Direção da Educação, Formação Profissional, Emprego"/>
    <s v="03.16.23"/>
    <s v="Direção da Educação, Formação Profissional, Emprego"/>
    <s v="03.16.23"/>
    <x v="28"/>
    <x v="0"/>
    <x v="0"/>
    <x v="0"/>
    <x v="0"/>
    <x v="0"/>
    <x v="0"/>
    <x v="0"/>
    <x v="13"/>
    <s v="1 - Dotação Anual"/>
    <x v="4"/>
    <n v="180000"/>
    <x v="2"/>
    <n v="0"/>
    <x v="1"/>
    <n v="0"/>
    <x v="667"/>
    <m/>
    <x v="0"/>
    <x v="11"/>
    <m/>
    <s v="Direção da Educação, Formação Profissional, Emprego"/>
    <x v="1"/>
    <m/>
    <x v="0"/>
    <x v="1"/>
    <x v="1"/>
    <x v="1"/>
    <x v="0"/>
    <x v="0"/>
    <x v="0"/>
    <x v="0"/>
    <x v="0"/>
    <x v="0"/>
    <x v="0"/>
    <s v="Direção da Educação, Formação Profissional, Emprego"/>
    <x v="0"/>
    <x v="0"/>
    <x v="0"/>
    <x v="0"/>
    <x v="3"/>
    <x v="0"/>
    <x v="1"/>
    <x v="2"/>
    <x v="1"/>
    <x v="2"/>
    <x v="11"/>
    <x v="0"/>
    <m/>
  </r>
  <r>
    <x v="0"/>
    <n v="15000"/>
    <n v="0"/>
    <n v="0"/>
    <n v="0"/>
    <x v="6025"/>
    <x v="0"/>
    <x v="0"/>
    <x v="0"/>
    <s v="03.16.28"/>
    <x v="36"/>
    <x v="0"/>
    <x v="0"/>
    <s v="Gabinete da Auditoria Interna"/>
    <s v="03.16.28"/>
    <s v="Gabinete da Auditoria Interna"/>
    <s v="03.16.28"/>
    <x v="3"/>
    <x v="0"/>
    <x v="0"/>
    <x v="1"/>
    <x v="0"/>
    <x v="0"/>
    <x v="0"/>
    <x v="0"/>
    <x v="13"/>
    <s v="1 - Dotação Anual"/>
    <x v="4"/>
    <n v="15000"/>
    <x v="2"/>
    <n v="0"/>
    <x v="1"/>
    <n v="0"/>
    <x v="667"/>
    <m/>
    <x v="0"/>
    <x v="11"/>
    <m/>
    <s v="Gabinete da Auditoria Interna"/>
    <x v="1"/>
    <s v="GAI"/>
    <x v="0"/>
    <x v="1"/>
    <x v="1"/>
    <x v="1"/>
    <x v="0"/>
    <x v="0"/>
    <x v="0"/>
    <x v="0"/>
    <x v="0"/>
    <x v="0"/>
    <x v="0"/>
    <s v="Gabinete da Auditoria Interna"/>
    <x v="0"/>
    <x v="0"/>
    <x v="0"/>
    <x v="0"/>
    <x v="3"/>
    <x v="0"/>
    <x v="1"/>
    <x v="2"/>
    <x v="1"/>
    <x v="2"/>
    <x v="11"/>
    <x v="0"/>
    <m/>
  </r>
  <r>
    <x v="0"/>
    <n v="10000"/>
    <n v="0"/>
    <n v="0"/>
    <n v="0"/>
    <x v="6025"/>
    <x v="0"/>
    <x v="0"/>
    <x v="0"/>
    <s v="03.16.28"/>
    <x v="36"/>
    <x v="0"/>
    <x v="0"/>
    <s v="Gabinete da Auditoria Interna"/>
    <s v="03.16.28"/>
    <s v="Gabinete da Auditoria Interna"/>
    <s v="03.16.28"/>
    <x v="118"/>
    <x v="0"/>
    <x v="0"/>
    <x v="1"/>
    <x v="0"/>
    <x v="0"/>
    <x v="0"/>
    <x v="0"/>
    <x v="13"/>
    <s v="1 - Dotação Anual"/>
    <x v="4"/>
    <n v="10000"/>
    <x v="2"/>
    <n v="0"/>
    <x v="1"/>
    <n v="0"/>
    <x v="667"/>
    <m/>
    <x v="0"/>
    <x v="11"/>
    <m/>
    <s v="Gabinete da Auditoria Interna"/>
    <x v="1"/>
    <s v="GAI"/>
    <x v="0"/>
    <x v="1"/>
    <x v="1"/>
    <x v="1"/>
    <x v="0"/>
    <x v="0"/>
    <x v="0"/>
    <x v="0"/>
    <x v="0"/>
    <x v="0"/>
    <x v="0"/>
    <s v="Gabinete da Auditoria Interna"/>
    <x v="0"/>
    <x v="0"/>
    <x v="0"/>
    <x v="0"/>
    <x v="3"/>
    <x v="0"/>
    <x v="1"/>
    <x v="2"/>
    <x v="1"/>
    <x v="2"/>
    <x v="11"/>
    <x v="0"/>
    <m/>
  </r>
  <r>
    <x v="0"/>
    <n v="816840"/>
    <n v="0"/>
    <n v="0"/>
    <n v="0"/>
    <x v="6025"/>
    <x v="0"/>
    <x v="0"/>
    <x v="0"/>
    <s v="03.16.28"/>
    <x v="36"/>
    <x v="0"/>
    <x v="0"/>
    <s v="Gabinete da Auditoria Interna"/>
    <s v="03.16.28"/>
    <s v="Gabinete da Auditoria Interna"/>
    <s v="03.16.28"/>
    <x v="30"/>
    <x v="0"/>
    <x v="0"/>
    <x v="0"/>
    <x v="1"/>
    <x v="0"/>
    <x v="0"/>
    <x v="0"/>
    <x v="13"/>
    <s v="1 - Dotação Anual"/>
    <x v="4"/>
    <n v="816840"/>
    <x v="2"/>
    <n v="0"/>
    <x v="1"/>
    <n v="0"/>
    <x v="667"/>
    <m/>
    <x v="0"/>
    <x v="11"/>
    <m/>
    <s v="Gabinete da Auditoria Interna"/>
    <x v="1"/>
    <s v="GAI"/>
    <x v="0"/>
    <x v="1"/>
    <x v="1"/>
    <x v="1"/>
    <x v="0"/>
    <x v="0"/>
    <x v="0"/>
    <x v="0"/>
    <x v="0"/>
    <x v="0"/>
    <x v="0"/>
    <s v="Gabinete da Auditoria Interna"/>
    <x v="0"/>
    <x v="0"/>
    <x v="0"/>
    <x v="0"/>
    <x v="3"/>
    <x v="0"/>
    <x v="1"/>
    <x v="2"/>
    <x v="1"/>
    <x v="2"/>
    <x v="11"/>
    <x v="0"/>
    <m/>
  </r>
  <r>
    <x v="1"/>
    <n v="1897000"/>
    <n v="0"/>
    <n v="0"/>
    <n v="0"/>
    <x v="6025"/>
    <x v="0"/>
    <x v="0"/>
    <x v="0"/>
    <s v="01.25.02.23"/>
    <x v="12"/>
    <x v="3"/>
    <x v="3"/>
    <s v="desporto"/>
    <s v="01.25.02"/>
    <s v="Atividades desportivas e promoção do desporto no Concelho"/>
    <s v="01.25.02.23"/>
    <x v="1"/>
    <x v="0"/>
    <x v="0"/>
    <x v="0"/>
    <x v="0"/>
    <x v="1"/>
    <x v="1"/>
    <x v="0"/>
    <x v="13"/>
    <s v="1 - Dotação Anual"/>
    <x v="4"/>
    <n v="1897000"/>
    <x v="2"/>
    <n v="0"/>
    <x v="1"/>
    <n v="103000"/>
    <x v="667"/>
    <m/>
    <x v="0"/>
    <x v="11"/>
    <m/>
    <s v="Atividades desportivas e promoção do desporto no Concelho"/>
    <x v="1"/>
    <m/>
    <x v="0"/>
    <x v="1"/>
    <x v="1"/>
    <x v="1"/>
    <x v="0"/>
    <x v="0"/>
    <x v="0"/>
    <x v="0"/>
    <x v="0"/>
    <x v="0"/>
    <x v="0"/>
    <s v="Atividades desportivas e promoção do desporto no Concelho"/>
    <x v="0"/>
    <x v="0"/>
    <x v="0"/>
    <x v="0"/>
    <x v="3"/>
    <x v="0"/>
    <x v="1"/>
    <x v="2"/>
    <x v="1"/>
    <x v="2"/>
    <x v="11"/>
    <x v="0"/>
    <m/>
  </r>
  <r>
    <x v="1"/>
    <n v="60000000"/>
    <n v="0"/>
    <n v="0"/>
    <n v="0"/>
    <x v="6025"/>
    <x v="0"/>
    <x v="0"/>
    <x v="0"/>
    <s v="01.27.07.01"/>
    <x v="5"/>
    <x v="1"/>
    <x v="1"/>
    <s v="Requalificação Urbana e Habitação 2"/>
    <s v="01.27.07"/>
    <s v="Construção da Estrada de Mato Dentro"/>
    <s v="01.27.07.01"/>
    <x v="1"/>
    <x v="0"/>
    <x v="0"/>
    <x v="0"/>
    <x v="0"/>
    <x v="1"/>
    <x v="1"/>
    <x v="0"/>
    <x v="13"/>
    <s v="1 - Dotação Anual"/>
    <x v="4"/>
    <n v="60000000"/>
    <x v="2"/>
    <n v="0"/>
    <x v="1"/>
    <n v="5000000"/>
    <x v="667"/>
    <m/>
    <x v="0"/>
    <x v="11"/>
    <m/>
    <s v="Construção da Estrada de Mato Dentro"/>
    <x v="1"/>
    <m/>
    <x v="0"/>
    <x v="1"/>
    <x v="1"/>
    <x v="1"/>
    <x v="0"/>
    <x v="0"/>
    <x v="0"/>
    <x v="0"/>
    <x v="0"/>
    <x v="0"/>
    <x v="0"/>
    <s v="Construção da Estrada de Mato Dentro"/>
    <x v="0"/>
    <x v="0"/>
    <x v="0"/>
    <x v="0"/>
    <x v="3"/>
    <x v="0"/>
    <x v="1"/>
    <x v="2"/>
    <x v="1"/>
    <x v="2"/>
    <x v="11"/>
    <x v="0"/>
    <m/>
  </r>
  <r>
    <x v="1"/>
    <n v="2000000"/>
    <n v="0"/>
    <n v="0"/>
    <n v="0"/>
    <x v="6025"/>
    <x v="0"/>
    <x v="0"/>
    <x v="0"/>
    <s v="01.23.04.14"/>
    <x v="48"/>
    <x v="7"/>
    <x v="8"/>
    <s v="Ambiente"/>
    <s v="01.23.04"/>
    <s v="Criação e Manutenção de Espaços Verdes"/>
    <s v="01.23.04.14"/>
    <x v="1"/>
    <x v="0"/>
    <x v="0"/>
    <x v="0"/>
    <x v="0"/>
    <x v="1"/>
    <x v="1"/>
    <x v="0"/>
    <x v="13"/>
    <s v="1 - Dotação Anual"/>
    <x v="4"/>
    <n v="2000000"/>
    <x v="2"/>
    <n v="0"/>
    <x v="1"/>
    <n v="100000"/>
    <x v="667"/>
    <m/>
    <x v="0"/>
    <x v="11"/>
    <m/>
    <s v="Criação e Manutenção de Espaços Verdes"/>
    <x v="1"/>
    <s v="CMEV"/>
    <x v="0"/>
    <x v="1"/>
    <x v="1"/>
    <x v="1"/>
    <x v="0"/>
    <x v="0"/>
    <x v="0"/>
    <x v="0"/>
    <x v="0"/>
    <x v="0"/>
    <x v="0"/>
    <s v="Criação e Manutenção de Espaços Verdes"/>
    <x v="0"/>
    <x v="0"/>
    <x v="0"/>
    <x v="0"/>
    <x v="3"/>
    <x v="0"/>
    <x v="1"/>
    <x v="2"/>
    <x v="1"/>
    <x v="2"/>
    <x v="11"/>
    <x v="0"/>
    <m/>
  </r>
  <r>
    <x v="1"/>
    <n v="500000"/>
    <n v="0"/>
    <n v="0"/>
    <n v="0"/>
    <x v="6025"/>
    <x v="0"/>
    <x v="0"/>
    <x v="0"/>
    <s v="01.26.03.06"/>
    <x v="74"/>
    <x v="5"/>
    <x v="6"/>
    <s v="Turismo"/>
    <s v="01.26.03"/>
    <s v="Sinalização Turística do Concelho de São Miguel"/>
    <s v="01.26.03.06"/>
    <x v="1"/>
    <x v="0"/>
    <x v="0"/>
    <x v="0"/>
    <x v="0"/>
    <x v="1"/>
    <x v="1"/>
    <x v="0"/>
    <x v="13"/>
    <s v="1 - Dotação Anual"/>
    <x v="4"/>
    <n v="500000"/>
    <x v="2"/>
    <n v="0"/>
    <x v="1"/>
    <n v="700000"/>
    <x v="667"/>
    <m/>
    <x v="0"/>
    <x v="11"/>
    <m/>
    <s v="Sinalização Turística do Concelho de São Miguel"/>
    <x v="1"/>
    <s v="STCSM"/>
    <x v="0"/>
    <x v="1"/>
    <x v="1"/>
    <x v="1"/>
    <x v="0"/>
    <x v="0"/>
    <x v="0"/>
    <x v="0"/>
    <x v="0"/>
    <x v="0"/>
    <x v="0"/>
    <s v="Sinalização Turística do Concelho de São Miguel"/>
    <x v="0"/>
    <x v="0"/>
    <x v="0"/>
    <x v="0"/>
    <x v="3"/>
    <x v="0"/>
    <x v="1"/>
    <x v="2"/>
    <x v="1"/>
    <x v="2"/>
    <x v="11"/>
    <x v="0"/>
    <m/>
  </r>
  <r>
    <x v="2"/>
    <n v="9999999"/>
    <n v="0"/>
    <n v="0"/>
    <n v="0"/>
    <x v="6025"/>
    <x v="0"/>
    <x v="0"/>
    <x v="0"/>
    <s v="80.02.10.20"/>
    <x v="20"/>
    <x v="2"/>
    <x v="2"/>
    <s v="Outros"/>
    <s v="80.02.10"/>
    <s v="Retenções CVMovel"/>
    <s v="80.02.10.20"/>
    <x v="27"/>
    <x v="0"/>
    <x v="5"/>
    <x v="8"/>
    <x v="1"/>
    <x v="2"/>
    <x v="0"/>
    <x v="0"/>
    <x v="13"/>
    <s v="1 - Dotação Anual"/>
    <x v="4"/>
    <n v="9999999"/>
    <x v="2"/>
    <n v="0"/>
    <x v="1"/>
    <n v="0"/>
    <x v="667"/>
    <m/>
    <x v="0"/>
    <x v="11"/>
    <m/>
    <s v="Retenções CVMovel"/>
    <x v="1"/>
    <s v="RT"/>
    <x v="0"/>
    <x v="1"/>
    <x v="1"/>
    <x v="1"/>
    <x v="0"/>
    <x v="0"/>
    <x v="0"/>
    <x v="0"/>
    <x v="0"/>
    <x v="0"/>
    <x v="0"/>
    <s v="Retenções CVMovel"/>
    <x v="0"/>
    <x v="0"/>
    <x v="0"/>
    <x v="0"/>
    <x v="3"/>
    <x v="0"/>
    <x v="1"/>
    <x v="2"/>
    <x v="1"/>
    <x v="2"/>
    <x v="11"/>
    <x v="0"/>
    <m/>
  </r>
  <r>
    <x v="0"/>
    <n v="9999999"/>
    <n v="0"/>
    <n v="0"/>
    <n v="0"/>
    <x v="6025"/>
    <x v="0"/>
    <x v="1"/>
    <x v="0"/>
    <s v="80.02.10.20"/>
    <x v="20"/>
    <x v="2"/>
    <x v="2"/>
    <s v="Outros"/>
    <s v="80.02.10"/>
    <s v="Retenções CVMovel"/>
    <s v="80.02.10.20"/>
    <x v="34"/>
    <x v="0"/>
    <x v="1"/>
    <x v="9"/>
    <x v="1"/>
    <x v="2"/>
    <x v="2"/>
    <x v="0"/>
    <x v="13"/>
    <s v="1 - Dotação Anual"/>
    <x v="4"/>
    <n v="9999999"/>
    <x v="2"/>
    <n v="0"/>
    <x v="1"/>
    <n v="0"/>
    <x v="667"/>
    <m/>
    <x v="0"/>
    <x v="11"/>
    <m/>
    <s v="Retenções CVMovel"/>
    <x v="1"/>
    <s v="RT"/>
    <x v="0"/>
    <x v="1"/>
    <x v="1"/>
    <x v="1"/>
    <x v="0"/>
    <x v="0"/>
    <x v="0"/>
    <x v="0"/>
    <x v="0"/>
    <x v="0"/>
    <x v="0"/>
    <s v="Retenções CVMovel"/>
    <x v="0"/>
    <x v="0"/>
    <x v="0"/>
    <x v="0"/>
    <x v="3"/>
    <x v="0"/>
    <x v="1"/>
    <x v="2"/>
    <x v="1"/>
    <x v="2"/>
    <x v="11"/>
    <x v="0"/>
    <m/>
  </r>
  <r>
    <x v="1"/>
    <n v="4400000"/>
    <n v="0"/>
    <n v="0"/>
    <n v="0"/>
    <x v="6025"/>
    <x v="0"/>
    <x v="0"/>
    <x v="0"/>
    <s v="01.27.06.61"/>
    <x v="34"/>
    <x v="1"/>
    <x v="1"/>
    <s v="Requalificação Urbana e habitação"/>
    <s v="01.27.06"/>
    <s v="Requalificação Urbana de Ponta Verde"/>
    <s v="01.27.06.61"/>
    <x v="1"/>
    <x v="0"/>
    <x v="0"/>
    <x v="0"/>
    <x v="0"/>
    <x v="1"/>
    <x v="1"/>
    <x v="0"/>
    <x v="13"/>
    <s v="1 - Dotação Anual"/>
    <x v="4"/>
    <n v="4400000"/>
    <x v="2"/>
    <n v="500000"/>
    <x v="1"/>
    <n v="1100000"/>
    <x v="667"/>
    <m/>
    <x v="0"/>
    <x v="11"/>
    <m/>
    <s v="Requalificação Urbana de Ponta Verde"/>
    <x v="1"/>
    <s v="PVR"/>
    <x v="0"/>
    <x v="1"/>
    <x v="1"/>
    <x v="1"/>
    <x v="0"/>
    <x v="0"/>
    <x v="0"/>
    <x v="0"/>
    <x v="0"/>
    <x v="0"/>
    <x v="0"/>
    <s v="Requalificação Urbana de Ponta Verde"/>
    <x v="0"/>
    <x v="0"/>
    <x v="0"/>
    <x v="0"/>
    <x v="3"/>
    <x v="0"/>
    <x v="1"/>
    <x v="2"/>
    <x v="1"/>
    <x v="2"/>
    <x v="11"/>
    <x v="0"/>
    <m/>
  </r>
  <r>
    <x v="1"/>
    <n v="250000"/>
    <n v="0"/>
    <n v="0"/>
    <n v="0"/>
    <x v="6025"/>
    <x v="0"/>
    <x v="0"/>
    <x v="0"/>
    <s v="01.26.07.01.01"/>
    <x v="75"/>
    <x v="5"/>
    <x v="6"/>
    <s v="Indústria"/>
    <s v="01.26.07"/>
    <s v="Integração da Indústria na Política de Desenvolvimento"/>
    <s v="01.26.07.01"/>
    <x v="1"/>
    <x v="0"/>
    <x v="0"/>
    <x v="0"/>
    <x v="0"/>
    <x v="1"/>
    <x v="1"/>
    <x v="0"/>
    <x v="13"/>
    <s v="1 - Dotação Anual"/>
    <x v="4"/>
    <n v="250000"/>
    <x v="2"/>
    <n v="0"/>
    <x v="1"/>
    <n v="3750000"/>
    <x v="667"/>
    <m/>
    <x v="0"/>
    <x v="11"/>
    <m/>
    <s v="Construção do Parque Industrial"/>
    <x v="1"/>
    <m/>
    <x v="0"/>
    <x v="1"/>
    <x v="1"/>
    <x v="1"/>
    <x v="0"/>
    <x v="0"/>
    <x v="0"/>
    <x v="0"/>
    <x v="0"/>
    <x v="0"/>
    <x v="0"/>
    <s v="Construção do Parque Industrial"/>
    <x v="0"/>
    <x v="0"/>
    <x v="0"/>
    <x v="0"/>
    <x v="3"/>
    <x v="0"/>
    <x v="1"/>
    <x v="2"/>
    <x v="1"/>
    <x v="2"/>
    <x v="11"/>
    <x v="0"/>
    <m/>
  </r>
  <r>
    <x v="0"/>
    <n v="1100000"/>
    <n v="0"/>
    <n v="0"/>
    <n v="0"/>
    <x v="6025"/>
    <x v="0"/>
    <x v="0"/>
    <x v="0"/>
    <s v="01.27.01.07"/>
    <x v="76"/>
    <x v="1"/>
    <x v="1"/>
    <s v="Ordenamento território"/>
    <s v="01.27.01"/>
    <s v="Revisão do PDM"/>
    <s v="01.27.01.07"/>
    <x v="5"/>
    <x v="0"/>
    <x v="0"/>
    <x v="1"/>
    <x v="0"/>
    <x v="1"/>
    <x v="0"/>
    <x v="0"/>
    <x v="13"/>
    <s v="1 - Dotação Anual"/>
    <x v="4"/>
    <n v="1100000"/>
    <x v="2"/>
    <n v="0"/>
    <x v="1"/>
    <n v="1300000"/>
    <x v="667"/>
    <m/>
    <x v="0"/>
    <x v="11"/>
    <m/>
    <s v="Revisão do PDM"/>
    <x v="1"/>
    <m/>
    <x v="0"/>
    <x v="1"/>
    <x v="1"/>
    <x v="1"/>
    <x v="0"/>
    <x v="0"/>
    <x v="0"/>
    <x v="0"/>
    <x v="0"/>
    <x v="0"/>
    <x v="0"/>
    <s v="Revisão do PDM"/>
    <x v="0"/>
    <x v="0"/>
    <x v="0"/>
    <x v="0"/>
    <x v="3"/>
    <x v="0"/>
    <x v="1"/>
    <x v="2"/>
    <x v="1"/>
    <x v="2"/>
    <x v="11"/>
    <x v="0"/>
    <m/>
  </r>
  <r>
    <x v="1"/>
    <n v="16500000"/>
    <n v="0"/>
    <n v="0"/>
    <n v="0"/>
    <x v="6025"/>
    <x v="0"/>
    <x v="0"/>
    <x v="0"/>
    <s v="01.27.06.80"/>
    <x v="1"/>
    <x v="1"/>
    <x v="1"/>
    <s v="Requalificação Urbana e habitação"/>
    <s v="01.27.06"/>
    <s v="Requalificação Urbana de Veneza"/>
    <s v="01.27.06.80"/>
    <x v="1"/>
    <x v="0"/>
    <x v="0"/>
    <x v="0"/>
    <x v="0"/>
    <x v="1"/>
    <x v="1"/>
    <x v="0"/>
    <x v="13"/>
    <s v="1 - Dotação Anual"/>
    <x v="4"/>
    <n v="16500000"/>
    <x v="2"/>
    <n v="6500000"/>
    <x v="1"/>
    <n v="0"/>
    <x v="667"/>
    <m/>
    <x v="0"/>
    <x v="11"/>
    <m/>
    <s v="Requalificação Urbana de Veneza"/>
    <x v="1"/>
    <m/>
    <x v="0"/>
    <x v="1"/>
    <x v="1"/>
    <x v="1"/>
    <x v="0"/>
    <x v="0"/>
    <x v="0"/>
    <x v="0"/>
    <x v="0"/>
    <x v="0"/>
    <x v="0"/>
    <s v="Requalificação Urbana de Veneza"/>
    <x v="0"/>
    <x v="0"/>
    <x v="0"/>
    <x v="0"/>
    <x v="3"/>
    <x v="0"/>
    <x v="1"/>
    <x v="2"/>
    <x v="1"/>
    <x v="2"/>
    <x v="11"/>
    <x v="0"/>
    <m/>
  </r>
  <r>
    <x v="0"/>
    <n v="80000"/>
    <n v="0"/>
    <n v="0"/>
    <n v="0"/>
    <x v="6025"/>
    <x v="0"/>
    <x v="0"/>
    <x v="0"/>
    <s v="03.16.24"/>
    <x v="31"/>
    <x v="0"/>
    <x v="0"/>
    <s v="Direcao da Familia, Inclusão, Género e Saúde"/>
    <s v="03.16.24"/>
    <s v="Direcao da Familia, Inclusão, Género e Saúde"/>
    <s v="03.16.24"/>
    <x v="3"/>
    <x v="0"/>
    <x v="0"/>
    <x v="1"/>
    <x v="0"/>
    <x v="0"/>
    <x v="0"/>
    <x v="0"/>
    <x v="13"/>
    <s v="1 - Dotação Anual"/>
    <x v="4"/>
    <n v="80000"/>
    <x v="2"/>
    <n v="0"/>
    <x v="1"/>
    <n v="0"/>
    <x v="667"/>
    <m/>
    <x v="0"/>
    <x v="11"/>
    <m/>
    <s v="Direcao da Familia, Inclusão, Género e Saúde"/>
    <x v="1"/>
    <m/>
    <x v="0"/>
    <x v="1"/>
    <x v="1"/>
    <x v="1"/>
    <x v="0"/>
    <x v="0"/>
    <x v="0"/>
    <x v="0"/>
    <x v="0"/>
    <x v="0"/>
    <x v="0"/>
    <s v="Direcao da Familia, Inclusão, Género e Saúde"/>
    <x v="0"/>
    <x v="0"/>
    <x v="0"/>
    <x v="0"/>
    <x v="3"/>
    <x v="0"/>
    <x v="1"/>
    <x v="2"/>
    <x v="1"/>
    <x v="2"/>
    <x v="11"/>
    <x v="0"/>
    <m/>
  </r>
  <r>
    <x v="0"/>
    <n v="50000"/>
    <n v="0"/>
    <n v="0"/>
    <n v="0"/>
    <x v="6025"/>
    <x v="0"/>
    <x v="0"/>
    <x v="0"/>
    <s v="03.16.24"/>
    <x v="31"/>
    <x v="0"/>
    <x v="0"/>
    <s v="Direcao da Familia, Inclusão, Género e Saúde"/>
    <s v="03.16.24"/>
    <s v="Direcao da Familia, Inclusão, Género e Saúde"/>
    <s v="03.16.24"/>
    <x v="118"/>
    <x v="0"/>
    <x v="0"/>
    <x v="1"/>
    <x v="0"/>
    <x v="0"/>
    <x v="0"/>
    <x v="0"/>
    <x v="13"/>
    <s v="1 - Dotação Anual"/>
    <x v="4"/>
    <n v="50000"/>
    <x v="2"/>
    <n v="0"/>
    <x v="1"/>
    <n v="0"/>
    <x v="667"/>
    <m/>
    <x v="0"/>
    <x v="11"/>
    <m/>
    <s v="Direcao da Familia, Inclusão, Género e Saúde"/>
    <x v="1"/>
    <m/>
    <x v="0"/>
    <x v="1"/>
    <x v="1"/>
    <x v="1"/>
    <x v="0"/>
    <x v="0"/>
    <x v="0"/>
    <x v="0"/>
    <x v="0"/>
    <x v="0"/>
    <x v="0"/>
    <s v="Direcao da Familia, Inclusão, Género e Saúde"/>
    <x v="0"/>
    <x v="0"/>
    <x v="0"/>
    <x v="0"/>
    <x v="3"/>
    <x v="0"/>
    <x v="1"/>
    <x v="2"/>
    <x v="1"/>
    <x v="2"/>
    <x v="11"/>
    <x v="0"/>
    <m/>
  </r>
  <r>
    <x v="0"/>
    <n v="24000"/>
    <n v="0"/>
    <n v="0"/>
    <n v="0"/>
    <x v="6025"/>
    <x v="0"/>
    <x v="0"/>
    <x v="0"/>
    <s v="03.16.24"/>
    <x v="31"/>
    <x v="0"/>
    <x v="0"/>
    <s v="Direcao da Familia, Inclusão, Género e Saúde"/>
    <s v="03.16.24"/>
    <s v="Direcao da Familia, Inclusão, Género e Saúde"/>
    <s v="03.16.24"/>
    <x v="29"/>
    <x v="0"/>
    <x v="0"/>
    <x v="0"/>
    <x v="0"/>
    <x v="0"/>
    <x v="0"/>
    <x v="0"/>
    <x v="13"/>
    <s v="1 - Dotação Anual"/>
    <x v="4"/>
    <n v="24000"/>
    <x v="2"/>
    <n v="0"/>
    <x v="1"/>
    <n v="0"/>
    <x v="667"/>
    <m/>
    <x v="0"/>
    <x v="11"/>
    <m/>
    <s v="Direcao da Familia, Inclusão, Género e Saúde"/>
    <x v="1"/>
    <m/>
    <x v="0"/>
    <x v="1"/>
    <x v="1"/>
    <x v="1"/>
    <x v="0"/>
    <x v="0"/>
    <x v="0"/>
    <x v="0"/>
    <x v="0"/>
    <x v="0"/>
    <x v="0"/>
    <s v="Direcao da Familia, Inclusão, Género e Saúde"/>
    <x v="0"/>
    <x v="0"/>
    <x v="0"/>
    <x v="0"/>
    <x v="3"/>
    <x v="0"/>
    <x v="1"/>
    <x v="2"/>
    <x v="1"/>
    <x v="2"/>
    <x v="11"/>
    <x v="0"/>
    <m/>
  </r>
  <r>
    <x v="0"/>
    <n v="30000"/>
    <n v="0"/>
    <n v="0"/>
    <n v="0"/>
    <x v="6025"/>
    <x v="0"/>
    <x v="0"/>
    <x v="0"/>
    <s v="03.16.24"/>
    <x v="31"/>
    <x v="0"/>
    <x v="0"/>
    <s v="Direcao da Familia, Inclusão, Género e Saúde"/>
    <s v="03.16.24"/>
    <s v="Direcao da Familia, Inclusão, Género e Saúde"/>
    <s v="03.16.24"/>
    <x v="38"/>
    <x v="0"/>
    <x v="0"/>
    <x v="0"/>
    <x v="0"/>
    <x v="0"/>
    <x v="0"/>
    <x v="0"/>
    <x v="13"/>
    <s v="1 - Dotação Anual"/>
    <x v="4"/>
    <n v="30000"/>
    <x v="2"/>
    <n v="0"/>
    <x v="1"/>
    <n v="0"/>
    <x v="667"/>
    <m/>
    <x v="0"/>
    <x v="11"/>
    <m/>
    <s v="Direcao da Familia, Inclusão, Género e Saúde"/>
    <x v="1"/>
    <m/>
    <x v="0"/>
    <x v="1"/>
    <x v="1"/>
    <x v="1"/>
    <x v="0"/>
    <x v="0"/>
    <x v="0"/>
    <x v="0"/>
    <x v="0"/>
    <x v="0"/>
    <x v="0"/>
    <s v="Direcao da Familia, Inclusão, Género e Saúde"/>
    <x v="0"/>
    <x v="0"/>
    <x v="0"/>
    <x v="0"/>
    <x v="3"/>
    <x v="0"/>
    <x v="1"/>
    <x v="2"/>
    <x v="1"/>
    <x v="2"/>
    <x v="11"/>
    <x v="0"/>
    <m/>
  </r>
  <r>
    <x v="0"/>
    <n v="360000"/>
    <n v="0"/>
    <n v="0"/>
    <n v="0"/>
    <x v="6025"/>
    <x v="0"/>
    <x v="0"/>
    <x v="0"/>
    <s v="03.16.24"/>
    <x v="31"/>
    <x v="0"/>
    <x v="0"/>
    <s v="Direcao da Familia, Inclusão, Género e Saúde"/>
    <s v="03.16.24"/>
    <s v="Direcao da Familia, Inclusão, Género e Saúde"/>
    <s v="03.16.24"/>
    <x v="60"/>
    <x v="0"/>
    <x v="0"/>
    <x v="0"/>
    <x v="0"/>
    <x v="0"/>
    <x v="0"/>
    <x v="0"/>
    <x v="13"/>
    <s v="1 - Dotação Anual"/>
    <x v="4"/>
    <n v="360000"/>
    <x v="2"/>
    <n v="0"/>
    <x v="1"/>
    <n v="0"/>
    <x v="667"/>
    <m/>
    <x v="0"/>
    <x v="11"/>
    <m/>
    <s v="Direcao da Familia, Inclusão, Género e Saúde"/>
    <x v="1"/>
    <m/>
    <x v="0"/>
    <x v="1"/>
    <x v="1"/>
    <x v="1"/>
    <x v="0"/>
    <x v="0"/>
    <x v="0"/>
    <x v="0"/>
    <x v="0"/>
    <x v="0"/>
    <x v="0"/>
    <s v="Direcao da Familia, Inclusão, Género e Saúde"/>
    <x v="0"/>
    <x v="0"/>
    <x v="0"/>
    <x v="0"/>
    <x v="3"/>
    <x v="0"/>
    <x v="1"/>
    <x v="2"/>
    <x v="1"/>
    <x v="2"/>
    <x v="11"/>
    <x v="0"/>
    <m/>
  </r>
  <r>
    <x v="0"/>
    <n v="2307000"/>
    <n v="0"/>
    <n v="0"/>
    <n v="0"/>
    <x v="6025"/>
    <x v="0"/>
    <x v="0"/>
    <x v="0"/>
    <s v="03.16.24"/>
    <x v="31"/>
    <x v="0"/>
    <x v="0"/>
    <s v="Direcao da Familia, Inclusão, Género e Saúde"/>
    <s v="03.16.24"/>
    <s v="Direcao da Familia, Inclusão, Género e Saúde"/>
    <s v="03.16.24"/>
    <x v="30"/>
    <x v="0"/>
    <x v="0"/>
    <x v="0"/>
    <x v="1"/>
    <x v="0"/>
    <x v="0"/>
    <x v="0"/>
    <x v="13"/>
    <s v="1 - Dotação Anual"/>
    <x v="4"/>
    <n v="2307000"/>
    <x v="2"/>
    <n v="0"/>
    <x v="1"/>
    <n v="453000"/>
    <x v="667"/>
    <m/>
    <x v="0"/>
    <x v="11"/>
    <m/>
    <s v="Direcao da Familia, Inclusão, Género e Saúde"/>
    <x v="1"/>
    <m/>
    <x v="0"/>
    <x v="1"/>
    <x v="1"/>
    <x v="1"/>
    <x v="0"/>
    <x v="0"/>
    <x v="0"/>
    <x v="0"/>
    <x v="0"/>
    <x v="0"/>
    <x v="0"/>
    <s v="Direcao da Familia, Inclusão, Género e Saúde"/>
    <x v="0"/>
    <x v="0"/>
    <x v="0"/>
    <x v="0"/>
    <x v="3"/>
    <x v="0"/>
    <x v="1"/>
    <x v="2"/>
    <x v="1"/>
    <x v="2"/>
    <x v="11"/>
    <x v="0"/>
    <m/>
  </r>
  <r>
    <x v="0"/>
    <n v="3053000"/>
    <n v="0"/>
    <n v="0"/>
    <n v="0"/>
    <x v="6025"/>
    <x v="0"/>
    <x v="0"/>
    <x v="0"/>
    <s v="03.16.24"/>
    <x v="31"/>
    <x v="0"/>
    <x v="0"/>
    <s v="Direcao da Familia, Inclusão, Género e Saúde"/>
    <s v="03.16.24"/>
    <s v="Direcao da Familia, Inclusão, Género e Saúde"/>
    <s v="03.16.24"/>
    <x v="48"/>
    <x v="0"/>
    <x v="0"/>
    <x v="0"/>
    <x v="1"/>
    <x v="0"/>
    <x v="0"/>
    <x v="0"/>
    <x v="13"/>
    <s v="1 - Dotação Anual"/>
    <x v="4"/>
    <n v="3053000"/>
    <x v="2"/>
    <n v="53000"/>
    <x v="1"/>
    <n v="0"/>
    <x v="667"/>
    <m/>
    <x v="0"/>
    <x v="11"/>
    <m/>
    <s v="Direcao da Familia, Inclusão, Género e Saúde"/>
    <x v="1"/>
    <m/>
    <x v="0"/>
    <x v="1"/>
    <x v="1"/>
    <x v="1"/>
    <x v="0"/>
    <x v="0"/>
    <x v="0"/>
    <x v="0"/>
    <x v="0"/>
    <x v="0"/>
    <x v="0"/>
    <s v="Direcao da Familia, Inclusão, Género e Saúde"/>
    <x v="0"/>
    <x v="0"/>
    <x v="0"/>
    <x v="0"/>
    <x v="3"/>
    <x v="0"/>
    <x v="1"/>
    <x v="2"/>
    <x v="1"/>
    <x v="2"/>
    <x v="11"/>
    <x v="0"/>
    <m/>
  </r>
  <r>
    <x v="0"/>
    <n v="110000"/>
    <n v="0"/>
    <n v="0"/>
    <n v="0"/>
    <x v="6025"/>
    <x v="0"/>
    <x v="0"/>
    <x v="0"/>
    <s v="03.16.24"/>
    <x v="31"/>
    <x v="0"/>
    <x v="0"/>
    <s v="Direcao da Familia, Inclusão, Género e Saúde"/>
    <s v="03.16.24"/>
    <s v="Direcao da Familia, Inclusão, Género e Saúde"/>
    <s v="03.16.24"/>
    <x v="28"/>
    <x v="0"/>
    <x v="0"/>
    <x v="0"/>
    <x v="0"/>
    <x v="0"/>
    <x v="0"/>
    <x v="0"/>
    <x v="13"/>
    <s v="1 - Dotação Anual"/>
    <x v="4"/>
    <n v="110000"/>
    <x v="2"/>
    <n v="0"/>
    <x v="1"/>
    <n v="250000"/>
    <x v="667"/>
    <m/>
    <x v="0"/>
    <x v="11"/>
    <m/>
    <s v="Direcao da Familia, Inclusão, Género e Saúde"/>
    <x v="1"/>
    <m/>
    <x v="0"/>
    <x v="1"/>
    <x v="1"/>
    <x v="1"/>
    <x v="0"/>
    <x v="0"/>
    <x v="0"/>
    <x v="0"/>
    <x v="0"/>
    <x v="0"/>
    <x v="0"/>
    <s v="Direcao da Familia, Inclusão, Género e Saúde"/>
    <x v="0"/>
    <x v="0"/>
    <x v="0"/>
    <x v="0"/>
    <x v="3"/>
    <x v="0"/>
    <x v="1"/>
    <x v="2"/>
    <x v="1"/>
    <x v="2"/>
    <x v="11"/>
    <x v="0"/>
    <m/>
  </r>
  <r>
    <x v="1"/>
    <n v="400000"/>
    <n v="0"/>
    <n v="0"/>
    <n v="0"/>
    <x v="6025"/>
    <x v="0"/>
    <x v="0"/>
    <x v="0"/>
    <s v="01.27.04.09"/>
    <x v="64"/>
    <x v="1"/>
    <x v="1"/>
    <s v="Infra-Estruturas e Transportes"/>
    <s v="01.27.04"/>
    <s v="Sinalização de Transito"/>
    <s v="01.27.04.09"/>
    <x v="46"/>
    <x v="0"/>
    <x v="0"/>
    <x v="0"/>
    <x v="0"/>
    <x v="1"/>
    <x v="1"/>
    <x v="0"/>
    <x v="13"/>
    <s v="1 - Dotação Anual"/>
    <x v="4"/>
    <n v="400000"/>
    <x v="2"/>
    <n v="0"/>
    <x v="1"/>
    <n v="250000"/>
    <x v="667"/>
    <m/>
    <x v="0"/>
    <x v="11"/>
    <m/>
    <s v="Sinalização de Transito"/>
    <x v="1"/>
    <m/>
    <x v="0"/>
    <x v="1"/>
    <x v="1"/>
    <x v="1"/>
    <x v="0"/>
    <x v="0"/>
    <x v="0"/>
    <x v="0"/>
    <x v="0"/>
    <x v="0"/>
    <x v="0"/>
    <s v="Sinalização de Transito"/>
    <x v="0"/>
    <x v="0"/>
    <x v="0"/>
    <x v="0"/>
    <x v="3"/>
    <x v="0"/>
    <x v="1"/>
    <x v="2"/>
    <x v="1"/>
    <x v="2"/>
    <x v="11"/>
    <x v="0"/>
    <m/>
  </r>
  <r>
    <x v="1"/>
    <n v="21300000"/>
    <n v="0"/>
    <n v="0"/>
    <n v="0"/>
    <x v="6025"/>
    <x v="0"/>
    <x v="0"/>
    <x v="0"/>
    <s v="01.28.01.08"/>
    <x v="15"/>
    <x v="4"/>
    <x v="5"/>
    <s v="Habitação Social"/>
    <s v="01.28.01"/>
    <s v="Habitações Sociais"/>
    <s v="01.28.01.08"/>
    <x v="1"/>
    <x v="0"/>
    <x v="0"/>
    <x v="0"/>
    <x v="0"/>
    <x v="1"/>
    <x v="1"/>
    <x v="0"/>
    <x v="13"/>
    <s v="1 - Dotação Anual"/>
    <x v="4"/>
    <n v="21300000"/>
    <x v="2"/>
    <n v="5250000"/>
    <x v="1"/>
    <n v="950000"/>
    <x v="667"/>
    <m/>
    <x v="0"/>
    <x v="11"/>
    <m/>
    <s v="Habitações Sociais"/>
    <x v="1"/>
    <s v="HS"/>
    <x v="0"/>
    <x v="1"/>
    <x v="1"/>
    <x v="1"/>
    <x v="0"/>
    <x v="0"/>
    <x v="0"/>
    <x v="0"/>
    <x v="0"/>
    <x v="0"/>
    <x v="0"/>
    <s v="Habitações Sociais"/>
    <x v="0"/>
    <x v="0"/>
    <x v="0"/>
    <x v="0"/>
    <x v="3"/>
    <x v="0"/>
    <x v="1"/>
    <x v="2"/>
    <x v="1"/>
    <x v="2"/>
    <x v="11"/>
    <x v="0"/>
    <m/>
  </r>
  <r>
    <x v="0"/>
    <n v="150000"/>
    <n v="0"/>
    <n v="0"/>
    <n v="0"/>
    <x v="6025"/>
    <x v="0"/>
    <x v="0"/>
    <x v="0"/>
    <s v="03.16.11"/>
    <x v="27"/>
    <x v="0"/>
    <x v="0"/>
    <s v="Direcção de Obras"/>
    <s v="03.16.11"/>
    <s v="Direcção de Obras"/>
    <s v="03.16.11"/>
    <x v="3"/>
    <x v="0"/>
    <x v="0"/>
    <x v="1"/>
    <x v="0"/>
    <x v="0"/>
    <x v="0"/>
    <x v="0"/>
    <x v="13"/>
    <s v="1 - Dotação Anual"/>
    <x v="4"/>
    <n v="150000"/>
    <x v="2"/>
    <n v="0"/>
    <x v="1"/>
    <n v="0"/>
    <x v="667"/>
    <m/>
    <x v="0"/>
    <x v="11"/>
    <m/>
    <s v="Direcção de Obras"/>
    <x v="1"/>
    <m/>
    <x v="0"/>
    <x v="1"/>
    <x v="1"/>
    <x v="1"/>
    <x v="0"/>
    <x v="0"/>
    <x v="0"/>
    <x v="0"/>
    <x v="0"/>
    <x v="0"/>
    <x v="0"/>
    <s v="Direcção de Obras"/>
    <x v="0"/>
    <x v="0"/>
    <x v="0"/>
    <x v="0"/>
    <x v="3"/>
    <x v="0"/>
    <x v="1"/>
    <x v="2"/>
    <x v="1"/>
    <x v="2"/>
    <x v="11"/>
    <x v="0"/>
    <m/>
  </r>
  <r>
    <x v="0"/>
    <n v="50000"/>
    <n v="0"/>
    <n v="0"/>
    <n v="0"/>
    <x v="6025"/>
    <x v="0"/>
    <x v="0"/>
    <x v="0"/>
    <s v="03.16.11"/>
    <x v="27"/>
    <x v="0"/>
    <x v="0"/>
    <s v="Direcção de Obras"/>
    <s v="03.16.11"/>
    <s v="Direcção de Obras"/>
    <s v="03.16.11"/>
    <x v="118"/>
    <x v="0"/>
    <x v="0"/>
    <x v="1"/>
    <x v="0"/>
    <x v="0"/>
    <x v="0"/>
    <x v="0"/>
    <x v="13"/>
    <s v="1 - Dotação Anual"/>
    <x v="4"/>
    <n v="50000"/>
    <x v="2"/>
    <n v="0"/>
    <x v="1"/>
    <n v="0"/>
    <x v="667"/>
    <m/>
    <x v="0"/>
    <x v="11"/>
    <m/>
    <s v="Direcção de Obras"/>
    <x v="1"/>
    <m/>
    <x v="0"/>
    <x v="1"/>
    <x v="1"/>
    <x v="1"/>
    <x v="0"/>
    <x v="0"/>
    <x v="0"/>
    <x v="0"/>
    <x v="0"/>
    <x v="0"/>
    <x v="0"/>
    <s v="Direcção de Obras"/>
    <x v="0"/>
    <x v="0"/>
    <x v="0"/>
    <x v="0"/>
    <x v="3"/>
    <x v="0"/>
    <x v="1"/>
    <x v="2"/>
    <x v="1"/>
    <x v="2"/>
    <x v="11"/>
    <x v="0"/>
    <m/>
  </r>
  <r>
    <x v="0"/>
    <n v="146880"/>
    <n v="0"/>
    <n v="0"/>
    <n v="0"/>
    <x v="6025"/>
    <x v="0"/>
    <x v="0"/>
    <x v="0"/>
    <s v="03.16.11"/>
    <x v="27"/>
    <x v="0"/>
    <x v="0"/>
    <s v="Direcção de Obras"/>
    <s v="03.16.11"/>
    <s v="Direcção de Obras"/>
    <s v="03.16.11"/>
    <x v="31"/>
    <x v="0"/>
    <x v="0"/>
    <x v="1"/>
    <x v="0"/>
    <x v="0"/>
    <x v="0"/>
    <x v="0"/>
    <x v="13"/>
    <s v="1 - Dotação Anual"/>
    <x v="4"/>
    <n v="146880"/>
    <x v="2"/>
    <n v="0"/>
    <x v="1"/>
    <n v="0"/>
    <x v="667"/>
    <m/>
    <x v="0"/>
    <x v="11"/>
    <m/>
    <s v="Direcção de Obras"/>
    <x v="1"/>
    <m/>
    <x v="0"/>
    <x v="1"/>
    <x v="1"/>
    <x v="1"/>
    <x v="0"/>
    <x v="0"/>
    <x v="0"/>
    <x v="0"/>
    <x v="0"/>
    <x v="0"/>
    <x v="0"/>
    <s v="Direcção de Obras"/>
    <x v="0"/>
    <x v="0"/>
    <x v="0"/>
    <x v="0"/>
    <x v="3"/>
    <x v="0"/>
    <x v="1"/>
    <x v="2"/>
    <x v="1"/>
    <x v="2"/>
    <x v="11"/>
    <x v="0"/>
    <m/>
  </r>
  <r>
    <x v="0"/>
    <n v="24000"/>
    <n v="0"/>
    <n v="0"/>
    <n v="0"/>
    <x v="6025"/>
    <x v="0"/>
    <x v="0"/>
    <x v="0"/>
    <s v="03.16.11"/>
    <x v="27"/>
    <x v="0"/>
    <x v="0"/>
    <s v="Direcção de Obras"/>
    <s v="03.16.11"/>
    <s v="Direcção de Obras"/>
    <s v="03.16.11"/>
    <x v="29"/>
    <x v="0"/>
    <x v="0"/>
    <x v="0"/>
    <x v="0"/>
    <x v="0"/>
    <x v="0"/>
    <x v="0"/>
    <x v="13"/>
    <s v="1 - Dotação Anual"/>
    <x v="4"/>
    <n v="24000"/>
    <x v="2"/>
    <n v="0"/>
    <x v="1"/>
    <n v="0"/>
    <x v="667"/>
    <m/>
    <x v="0"/>
    <x v="11"/>
    <m/>
    <s v="Direcção de Obras"/>
    <x v="1"/>
    <m/>
    <x v="0"/>
    <x v="1"/>
    <x v="1"/>
    <x v="1"/>
    <x v="0"/>
    <x v="0"/>
    <x v="0"/>
    <x v="0"/>
    <x v="0"/>
    <x v="0"/>
    <x v="0"/>
    <s v="Direcção de Obras"/>
    <x v="0"/>
    <x v="0"/>
    <x v="0"/>
    <x v="0"/>
    <x v="3"/>
    <x v="0"/>
    <x v="1"/>
    <x v="2"/>
    <x v="1"/>
    <x v="2"/>
    <x v="11"/>
    <x v="0"/>
    <m/>
  </r>
  <r>
    <x v="0"/>
    <n v="420000"/>
    <n v="0"/>
    <n v="0"/>
    <n v="0"/>
    <x v="6025"/>
    <x v="0"/>
    <x v="0"/>
    <x v="0"/>
    <s v="03.16.11"/>
    <x v="27"/>
    <x v="0"/>
    <x v="0"/>
    <s v="Direcção de Obras"/>
    <s v="03.16.11"/>
    <s v="Direcção de Obras"/>
    <s v="03.16.11"/>
    <x v="60"/>
    <x v="0"/>
    <x v="0"/>
    <x v="0"/>
    <x v="0"/>
    <x v="0"/>
    <x v="0"/>
    <x v="0"/>
    <x v="13"/>
    <s v="1 - Dotação Anual"/>
    <x v="4"/>
    <n v="420000"/>
    <x v="2"/>
    <n v="0"/>
    <x v="1"/>
    <n v="0"/>
    <x v="667"/>
    <m/>
    <x v="0"/>
    <x v="11"/>
    <m/>
    <s v="Direcção de Obras"/>
    <x v="1"/>
    <m/>
    <x v="0"/>
    <x v="1"/>
    <x v="1"/>
    <x v="1"/>
    <x v="0"/>
    <x v="0"/>
    <x v="0"/>
    <x v="0"/>
    <x v="0"/>
    <x v="0"/>
    <x v="0"/>
    <s v="Direcção de Obras"/>
    <x v="0"/>
    <x v="0"/>
    <x v="0"/>
    <x v="0"/>
    <x v="3"/>
    <x v="0"/>
    <x v="1"/>
    <x v="2"/>
    <x v="1"/>
    <x v="2"/>
    <x v="11"/>
    <x v="0"/>
    <m/>
  </r>
  <r>
    <x v="0"/>
    <n v="3506000"/>
    <n v="0"/>
    <n v="0"/>
    <n v="0"/>
    <x v="6025"/>
    <x v="0"/>
    <x v="0"/>
    <x v="0"/>
    <s v="03.16.11"/>
    <x v="27"/>
    <x v="0"/>
    <x v="0"/>
    <s v="Direcção de Obras"/>
    <s v="03.16.11"/>
    <s v="Direcção de Obras"/>
    <s v="03.16.11"/>
    <x v="30"/>
    <x v="0"/>
    <x v="0"/>
    <x v="0"/>
    <x v="1"/>
    <x v="0"/>
    <x v="0"/>
    <x v="0"/>
    <x v="13"/>
    <s v="1 - Dotação Anual"/>
    <x v="4"/>
    <n v="3506000"/>
    <x v="2"/>
    <n v="0"/>
    <x v="1"/>
    <n v="334000"/>
    <x v="667"/>
    <m/>
    <x v="0"/>
    <x v="11"/>
    <m/>
    <s v="Direcção de Obras"/>
    <x v="1"/>
    <m/>
    <x v="0"/>
    <x v="1"/>
    <x v="1"/>
    <x v="1"/>
    <x v="0"/>
    <x v="0"/>
    <x v="0"/>
    <x v="0"/>
    <x v="0"/>
    <x v="0"/>
    <x v="0"/>
    <s v="Direcção de Obras"/>
    <x v="0"/>
    <x v="0"/>
    <x v="0"/>
    <x v="0"/>
    <x v="3"/>
    <x v="0"/>
    <x v="1"/>
    <x v="2"/>
    <x v="1"/>
    <x v="2"/>
    <x v="11"/>
    <x v="0"/>
    <m/>
  </r>
  <r>
    <x v="0"/>
    <n v="4080000"/>
    <n v="0"/>
    <n v="0"/>
    <n v="0"/>
    <x v="6025"/>
    <x v="0"/>
    <x v="0"/>
    <x v="0"/>
    <s v="03.16.11"/>
    <x v="27"/>
    <x v="0"/>
    <x v="0"/>
    <s v="Direcção de Obras"/>
    <s v="03.16.11"/>
    <s v="Direcção de Obras"/>
    <s v="03.16.11"/>
    <x v="48"/>
    <x v="0"/>
    <x v="0"/>
    <x v="0"/>
    <x v="1"/>
    <x v="0"/>
    <x v="0"/>
    <x v="0"/>
    <x v="13"/>
    <s v="1 - Dotação Anual"/>
    <x v="4"/>
    <n v="4080000"/>
    <x v="2"/>
    <n v="0"/>
    <x v="1"/>
    <n v="120000"/>
    <x v="667"/>
    <m/>
    <x v="0"/>
    <x v="11"/>
    <m/>
    <s v="Direcção de Obras"/>
    <x v="1"/>
    <m/>
    <x v="0"/>
    <x v="1"/>
    <x v="1"/>
    <x v="1"/>
    <x v="0"/>
    <x v="0"/>
    <x v="0"/>
    <x v="0"/>
    <x v="0"/>
    <x v="0"/>
    <x v="0"/>
    <s v="Direcção de Obras"/>
    <x v="0"/>
    <x v="0"/>
    <x v="0"/>
    <x v="0"/>
    <x v="3"/>
    <x v="0"/>
    <x v="1"/>
    <x v="2"/>
    <x v="1"/>
    <x v="2"/>
    <x v="11"/>
    <x v="0"/>
    <m/>
  </r>
  <r>
    <x v="0"/>
    <n v="1468800"/>
    <n v="0"/>
    <n v="0"/>
    <n v="0"/>
    <x v="6025"/>
    <x v="0"/>
    <x v="0"/>
    <x v="0"/>
    <s v="03.16.11"/>
    <x v="27"/>
    <x v="0"/>
    <x v="0"/>
    <s v="Direcção de Obras"/>
    <s v="03.16.11"/>
    <s v="Direcção de Obras"/>
    <s v="03.16.11"/>
    <x v="49"/>
    <x v="0"/>
    <x v="0"/>
    <x v="0"/>
    <x v="1"/>
    <x v="0"/>
    <x v="0"/>
    <x v="0"/>
    <x v="13"/>
    <s v="1 - Dotação Anual"/>
    <x v="4"/>
    <n v="1468800"/>
    <x v="2"/>
    <n v="0"/>
    <x v="1"/>
    <n v="0"/>
    <x v="667"/>
    <m/>
    <x v="0"/>
    <x v="11"/>
    <m/>
    <s v="Direcção de Obras"/>
    <x v="1"/>
    <m/>
    <x v="0"/>
    <x v="1"/>
    <x v="1"/>
    <x v="1"/>
    <x v="0"/>
    <x v="0"/>
    <x v="0"/>
    <x v="0"/>
    <x v="0"/>
    <x v="0"/>
    <x v="0"/>
    <s v="Direcção de Obras"/>
    <x v="0"/>
    <x v="0"/>
    <x v="0"/>
    <x v="0"/>
    <x v="3"/>
    <x v="0"/>
    <x v="1"/>
    <x v="2"/>
    <x v="1"/>
    <x v="2"/>
    <x v="11"/>
    <x v="0"/>
    <m/>
  </r>
  <r>
    <x v="0"/>
    <n v="630000"/>
    <n v="0"/>
    <n v="0"/>
    <n v="0"/>
    <x v="6025"/>
    <x v="0"/>
    <x v="0"/>
    <x v="0"/>
    <s v="03.16.11"/>
    <x v="27"/>
    <x v="0"/>
    <x v="0"/>
    <s v="Direcção de Obras"/>
    <s v="03.16.11"/>
    <s v="Direcção de Obras"/>
    <s v="03.16.11"/>
    <x v="28"/>
    <x v="0"/>
    <x v="0"/>
    <x v="0"/>
    <x v="0"/>
    <x v="0"/>
    <x v="0"/>
    <x v="0"/>
    <x v="13"/>
    <s v="1 - Dotação Anual"/>
    <x v="4"/>
    <n v="630000"/>
    <x v="2"/>
    <n v="30000"/>
    <x v="1"/>
    <n v="0"/>
    <x v="667"/>
    <m/>
    <x v="0"/>
    <x v="11"/>
    <m/>
    <s v="Direcção de Obras"/>
    <x v="1"/>
    <m/>
    <x v="0"/>
    <x v="1"/>
    <x v="1"/>
    <x v="1"/>
    <x v="0"/>
    <x v="0"/>
    <x v="0"/>
    <x v="0"/>
    <x v="0"/>
    <x v="0"/>
    <x v="0"/>
    <s v="Direcção de Obras"/>
    <x v="0"/>
    <x v="0"/>
    <x v="0"/>
    <x v="0"/>
    <x v="3"/>
    <x v="0"/>
    <x v="1"/>
    <x v="2"/>
    <x v="1"/>
    <x v="2"/>
    <x v="11"/>
    <x v="0"/>
    <m/>
  </r>
  <r>
    <x v="0"/>
    <n v="10510000"/>
    <n v="0"/>
    <n v="0"/>
    <n v="0"/>
    <x v="6025"/>
    <x v="0"/>
    <x v="0"/>
    <x v="0"/>
    <s v="01.27.02.11"/>
    <x v="18"/>
    <x v="1"/>
    <x v="1"/>
    <s v="Saneamento básico"/>
    <s v="01.27.02"/>
    <s v="Reforço do saneamento básico"/>
    <s v="01.27.02.11"/>
    <x v="4"/>
    <x v="0"/>
    <x v="2"/>
    <x v="2"/>
    <x v="0"/>
    <x v="1"/>
    <x v="0"/>
    <x v="0"/>
    <x v="13"/>
    <s v="1 - Dotação Anual"/>
    <x v="4"/>
    <n v="10510000"/>
    <x v="2"/>
    <n v="4010000"/>
    <x v="1"/>
    <n v="0"/>
    <x v="667"/>
    <m/>
    <x v="0"/>
    <x v="11"/>
    <m/>
    <s v="Reforço do saneamento básico"/>
    <x v="1"/>
    <m/>
    <x v="0"/>
    <x v="1"/>
    <x v="1"/>
    <x v="1"/>
    <x v="0"/>
    <x v="0"/>
    <x v="0"/>
    <x v="0"/>
    <x v="0"/>
    <x v="0"/>
    <x v="0"/>
    <s v="Reforço do saneamento básico"/>
    <x v="0"/>
    <x v="0"/>
    <x v="0"/>
    <x v="0"/>
    <x v="3"/>
    <x v="0"/>
    <x v="1"/>
    <x v="2"/>
    <x v="1"/>
    <x v="2"/>
    <x v="11"/>
    <x v="0"/>
    <m/>
  </r>
  <r>
    <x v="1"/>
    <n v="200000"/>
    <n v="0"/>
    <n v="0"/>
    <n v="0"/>
    <x v="6025"/>
    <x v="0"/>
    <x v="0"/>
    <x v="0"/>
    <s v="01.27.02.08"/>
    <x v="77"/>
    <x v="1"/>
    <x v="1"/>
    <s v="Saneamento básico"/>
    <s v="01.27.02"/>
    <s v="Manutenção de cemiterios"/>
    <s v="01.27.02.08"/>
    <x v="1"/>
    <x v="0"/>
    <x v="0"/>
    <x v="0"/>
    <x v="0"/>
    <x v="1"/>
    <x v="1"/>
    <x v="0"/>
    <x v="13"/>
    <s v="1 - Dotação Anual"/>
    <x v="4"/>
    <n v="200000"/>
    <x v="2"/>
    <n v="0"/>
    <x v="1"/>
    <n v="0"/>
    <x v="667"/>
    <m/>
    <x v="0"/>
    <x v="11"/>
    <m/>
    <s v="Manutenção de cemiterios"/>
    <x v="1"/>
    <m/>
    <x v="0"/>
    <x v="1"/>
    <x v="1"/>
    <x v="1"/>
    <x v="0"/>
    <x v="0"/>
    <x v="0"/>
    <x v="0"/>
    <x v="0"/>
    <x v="0"/>
    <x v="0"/>
    <s v="Manutenção de cemiterios"/>
    <x v="0"/>
    <x v="0"/>
    <x v="0"/>
    <x v="0"/>
    <x v="3"/>
    <x v="0"/>
    <x v="1"/>
    <x v="2"/>
    <x v="1"/>
    <x v="2"/>
    <x v="11"/>
    <x v="0"/>
    <m/>
  </r>
  <r>
    <x v="0"/>
    <n v="650000"/>
    <n v="0"/>
    <n v="0"/>
    <n v="0"/>
    <x v="6025"/>
    <x v="0"/>
    <x v="0"/>
    <x v="0"/>
    <s v="01.24.04.01.05"/>
    <x v="44"/>
    <x v="6"/>
    <x v="7"/>
    <s v="Segurança"/>
    <s v="01.24.04"/>
    <s v="Reforço da segurança interna"/>
    <s v="01.24.04.01"/>
    <x v="65"/>
    <x v="0"/>
    <x v="0"/>
    <x v="0"/>
    <x v="0"/>
    <x v="1"/>
    <x v="0"/>
    <x v="0"/>
    <x v="13"/>
    <s v="1 - Dotação Anual"/>
    <x v="4"/>
    <n v="650000"/>
    <x v="2"/>
    <n v="500000"/>
    <x v="1"/>
    <n v="0"/>
    <x v="667"/>
    <m/>
    <x v="0"/>
    <x v="11"/>
    <m/>
    <s v="Formação de Bombeiros/Fiscais Municipais"/>
    <x v="1"/>
    <m/>
    <x v="0"/>
    <x v="1"/>
    <x v="1"/>
    <x v="1"/>
    <x v="0"/>
    <x v="0"/>
    <x v="0"/>
    <x v="0"/>
    <x v="0"/>
    <x v="0"/>
    <x v="0"/>
    <s v="Formação de Bombeiros/Fiscais Municipais"/>
    <x v="0"/>
    <x v="0"/>
    <x v="0"/>
    <x v="0"/>
    <x v="3"/>
    <x v="0"/>
    <x v="1"/>
    <x v="2"/>
    <x v="1"/>
    <x v="2"/>
    <x v="11"/>
    <x v="0"/>
    <m/>
  </r>
  <r>
    <x v="0"/>
    <n v="400000"/>
    <n v="0"/>
    <n v="0"/>
    <n v="0"/>
    <x v="6025"/>
    <x v="0"/>
    <x v="0"/>
    <x v="0"/>
    <s v="01.25.01.12"/>
    <x v="54"/>
    <x v="3"/>
    <x v="3"/>
    <s v="Educação"/>
    <s v="01.25.01"/>
    <s v="Comparticipação da Câmara com Ensino Superior"/>
    <s v="01.25.01.12"/>
    <x v="4"/>
    <x v="0"/>
    <x v="2"/>
    <x v="2"/>
    <x v="0"/>
    <x v="1"/>
    <x v="0"/>
    <x v="0"/>
    <x v="13"/>
    <s v="1 - Dotação Anual"/>
    <x v="4"/>
    <n v="400000"/>
    <x v="2"/>
    <n v="0"/>
    <x v="1"/>
    <n v="300000"/>
    <x v="667"/>
    <m/>
    <x v="0"/>
    <x v="11"/>
    <m/>
    <s v="Comparticipação da Câmara com Ensino Superior"/>
    <x v="1"/>
    <m/>
    <x v="0"/>
    <x v="1"/>
    <x v="1"/>
    <x v="1"/>
    <x v="0"/>
    <x v="0"/>
    <x v="0"/>
    <x v="0"/>
    <x v="0"/>
    <x v="0"/>
    <x v="0"/>
    <s v="Comparticipação da Câmara com Ensino Superior"/>
    <x v="0"/>
    <x v="0"/>
    <x v="0"/>
    <x v="0"/>
    <x v="3"/>
    <x v="0"/>
    <x v="1"/>
    <x v="2"/>
    <x v="1"/>
    <x v="2"/>
    <x v="11"/>
    <x v="0"/>
    <m/>
  </r>
  <r>
    <x v="0"/>
    <n v="450000"/>
    <n v="0"/>
    <n v="0"/>
    <n v="0"/>
    <x v="6025"/>
    <x v="0"/>
    <x v="0"/>
    <x v="0"/>
    <s v="01.27.01.08"/>
    <x v="78"/>
    <x v="1"/>
    <x v="1"/>
    <s v="Ordenamento território"/>
    <s v="01.27.01"/>
    <s v="Elaboração de Planos Detalhados"/>
    <s v="01.27.01.08"/>
    <x v="5"/>
    <x v="0"/>
    <x v="0"/>
    <x v="1"/>
    <x v="0"/>
    <x v="1"/>
    <x v="0"/>
    <x v="0"/>
    <x v="13"/>
    <s v="1 - Dotação Anual"/>
    <x v="4"/>
    <n v="450000"/>
    <x v="2"/>
    <n v="0"/>
    <x v="1"/>
    <n v="1250000"/>
    <x v="667"/>
    <m/>
    <x v="0"/>
    <x v="11"/>
    <m/>
    <s v="Elaboração de Planos Detalhados"/>
    <x v="1"/>
    <m/>
    <x v="0"/>
    <x v="1"/>
    <x v="1"/>
    <x v="1"/>
    <x v="0"/>
    <x v="0"/>
    <x v="0"/>
    <x v="0"/>
    <x v="0"/>
    <x v="0"/>
    <x v="0"/>
    <s v="Elaboração de Planos Detalhados"/>
    <x v="0"/>
    <x v="0"/>
    <x v="0"/>
    <x v="0"/>
    <x v="3"/>
    <x v="0"/>
    <x v="1"/>
    <x v="2"/>
    <x v="1"/>
    <x v="2"/>
    <x v="11"/>
    <x v="0"/>
    <m/>
  </r>
  <r>
    <x v="0"/>
    <n v="10500000"/>
    <n v="0"/>
    <n v="0"/>
    <n v="0"/>
    <x v="6025"/>
    <x v="0"/>
    <x v="0"/>
    <x v="0"/>
    <s v="01.27.04.03"/>
    <x v="4"/>
    <x v="1"/>
    <x v="1"/>
    <s v="Infra-Estruturas e Transportes"/>
    <s v="01.27.04"/>
    <s v="Plano de emergencia da epoca de chuvas"/>
    <s v="01.27.04.03"/>
    <x v="4"/>
    <x v="0"/>
    <x v="2"/>
    <x v="2"/>
    <x v="0"/>
    <x v="1"/>
    <x v="0"/>
    <x v="0"/>
    <x v="13"/>
    <s v="1 - Dotação Anual"/>
    <x v="4"/>
    <n v="10500000"/>
    <x v="2"/>
    <n v="8200000"/>
    <x v="1"/>
    <n v="200000"/>
    <x v="667"/>
    <m/>
    <x v="0"/>
    <x v="11"/>
    <m/>
    <s v="Plano de emergencia da epoca de chuvas"/>
    <x v="1"/>
    <m/>
    <x v="0"/>
    <x v="1"/>
    <x v="1"/>
    <x v="1"/>
    <x v="0"/>
    <x v="0"/>
    <x v="0"/>
    <x v="0"/>
    <x v="0"/>
    <x v="0"/>
    <x v="0"/>
    <s v="Plano de emergencia da epoca de chuvas"/>
    <x v="0"/>
    <x v="0"/>
    <x v="0"/>
    <x v="0"/>
    <x v="3"/>
    <x v="0"/>
    <x v="1"/>
    <x v="2"/>
    <x v="1"/>
    <x v="2"/>
    <x v="11"/>
    <x v="0"/>
    <m/>
  </r>
  <r>
    <x v="0"/>
    <n v="110000"/>
    <n v="0"/>
    <n v="0"/>
    <n v="0"/>
    <x v="6025"/>
    <x v="0"/>
    <x v="0"/>
    <x v="0"/>
    <s v="01.25.01.11"/>
    <x v="17"/>
    <x v="3"/>
    <x v="3"/>
    <s v="Educação"/>
    <s v="01.25.01"/>
    <s v="Apoio ao Ensino Básico e Secundário"/>
    <s v="01.25.01.11"/>
    <x v="4"/>
    <x v="0"/>
    <x v="2"/>
    <x v="2"/>
    <x v="0"/>
    <x v="1"/>
    <x v="0"/>
    <x v="0"/>
    <x v="13"/>
    <s v="1 - Dotação Anual"/>
    <x v="4"/>
    <n v="110000"/>
    <x v="2"/>
    <n v="0"/>
    <x v="1"/>
    <n v="0"/>
    <x v="667"/>
    <m/>
    <x v="0"/>
    <x v="11"/>
    <m/>
    <s v="Apoio ao Ensino Básico e Secundário"/>
    <x v="1"/>
    <s v="AEBS"/>
    <x v="0"/>
    <x v="1"/>
    <x v="1"/>
    <x v="1"/>
    <x v="0"/>
    <x v="0"/>
    <x v="0"/>
    <x v="0"/>
    <x v="0"/>
    <x v="0"/>
    <x v="0"/>
    <s v="Apoio ao Ensino Básico e Secundário"/>
    <x v="0"/>
    <x v="0"/>
    <x v="0"/>
    <x v="0"/>
    <x v="3"/>
    <x v="0"/>
    <x v="1"/>
    <x v="2"/>
    <x v="1"/>
    <x v="2"/>
    <x v="11"/>
    <x v="0"/>
    <m/>
  </r>
  <r>
    <x v="1"/>
    <n v="3100000"/>
    <n v="0"/>
    <n v="0"/>
    <n v="0"/>
    <x v="6025"/>
    <x v="0"/>
    <x v="0"/>
    <x v="0"/>
    <s v="01.27.06.41"/>
    <x v="19"/>
    <x v="1"/>
    <x v="1"/>
    <s v="Requalificação Urbana e habitação"/>
    <s v="01.27.06"/>
    <s v="Reabilitação de Jardins Infantis e Escolas do EBI"/>
    <s v="01.27.06.41"/>
    <x v="40"/>
    <x v="0"/>
    <x v="0"/>
    <x v="0"/>
    <x v="0"/>
    <x v="1"/>
    <x v="1"/>
    <x v="0"/>
    <x v="13"/>
    <s v="1 - Dotação Anual"/>
    <x v="4"/>
    <n v="3100000"/>
    <x v="2"/>
    <n v="2200000"/>
    <x v="1"/>
    <n v="600000"/>
    <x v="667"/>
    <m/>
    <x v="0"/>
    <x v="11"/>
    <m/>
    <s v="Reabilitação de Jardins Infantis e Escolas do EBI"/>
    <x v="1"/>
    <s v="RJEBI"/>
    <x v="0"/>
    <x v="1"/>
    <x v="1"/>
    <x v="1"/>
    <x v="0"/>
    <x v="0"/>
    <x v="0"/>
    <x v="0"/>
    <x v="0"/>
    <x v="0"/>
    <x v="0"/>
    <s v="Reabilitação de Jardins Infantis e Escolas do EBI"/>
    <x v="0"/>
    <x v="0"/>
    <x v="0"/>
    <x v="0"/>
    <x v="3"/>
    <x v="0"/>
    <x v="1"/>
    <x v="2"/>
    <x v="1"/>
    <x v="2"/>
    <x v="11"/>
    <x v="0"/>
    <m/>
  </r>
  <r>
    <x v="1"/>
    <n v="18200000"/>
    <n v="0"/>
    <n v="0"/>
    <n v="0"/>
    <x v="6025"/>
    <x v="0"/>
    <x v="0"/>
    <x v="0"/>
    <s v="01.27.01.06"/>
    <x v="49"/>
    <x v="1"/>
    <x v="1"/>
    <s v="Ordenamento território"/>
    <s v="01.27.01"/>
    <s v="Infraestruturação da Zona do Bácio"/>
    <s v="01.27.01.06"/>
    <x v="1"/>
    <x v="0"/>
    <x v="0"/>
    <x v="0"/>
    <x v="0"/>
    <x v="1"/>
    <x v="1"/>
    <x v="0"/>
    <x v="13"/>
    <s v="1 - Dotação Anual"/>
    <x v="4"/>
    <n v="18200000"/>
    <x v="2"/>
    <n v="13000000"/>
    <x v="1"/>
    <n v="1800000"/>
    <x v="667"/>
    <m/>
    <x v="0"/>
    <x v="11"/>
    <m/>
    <s v="Infraestruturação da Zona do Bácio"/>
    <x v="1"/>
    <m/>
    <x v="0"/>
    <x v="1"/>
    <x v="1"/>
    <x v="1"/>
    <x v="0"/>
    <x v="0"/>
    <x v="0"/>
    <x v="0"/>
    <x v="0"/>
    <x v="0"/>
    <x v="0"/>
    <s v="Infraestruturação da Zona do Bácio"/>
    <x v="0"/>
    <x v="0"/>
    <x v="0"/>
    <x v="0"/>
    <x v="3"/>
    <x v="0"/>
    <x v="1"/>
    <x v="2"/>
    <x v="1"/>
    <x v="2"/>
    <x v="11"/>
    <x v="0"/>
    <m/>
  </r>
  <r>
    <x v="1"/>
    <n v="15600000"/>
    <n v="0"/>
    <n v="0"/>
    <n v="0"/>
    <x v="6025"/>
    <x v="0"/>
    <x v="0"/>
    <x v="0"/>
    <s v="01.27.06.72"/>
    <x v="32"/>
    <x v="1"/>
    <x v="1"/>
    <s v="Requalificação Urbana e habitação"/>
    <s v="01.27.06"/>
    <s v="Manutenção e Reabilitação de Edificios Municipais"/>
    <s v="01.27.06.72"/>
    <x v="1"/>
    <x v="0"/>
    <x v="0"/>
    <x v="0"/>
    <x v="0"/>
    <x v="1"/>
    <x v="1"/>
    <x v="0"/>
    <x v="13"/>
    <s v="1 - Dotação Anual"/>
    <x v="4"/>
    <n v="15600000"/>
    <x v="2"/>
    <n v="13700000"/>
    <x v="1"/>
    <n v="100000"/>
    <x v="667"/>
    <m/>
    <x v="0"/>
    <x v="11"/>
    <m/>
    <s v="Manutenção e Reabilitação de Edificios Municipais"/>
    <x v="1"/>
    <m/>
    <x v="0"/>
    <x v="1"/>
    <x v="1"/>
    <x v="1"/>
    <x v="0"/>
    <x v="0"/>
    <x v="0"/>
    <x v="0"/>
    <x v="0"/>
    <x v="0"/>
    <x v="0"/>
    <s v="Manutenção e Reabilitação de Edificios Municipais"/>
    <x v="0"/>
    <x v="0"/>
    <x v="0"/>
    <x v="0"/>
    <x v="3"/>
    <x v="0"/>
    <x v="1"/>
    <x v="2"/>
    <x v="1"/>
    <x v="2"/>
    <x v="11"/>
    <x v="0"/>
    <m/>
  </r>
  <r>
    <x v="0"/>
    <n v="30000"/>
    <n v="0"/>
    <n v="0"/>
    <n v="0"/>
    <x v="6025"/>
    <x v="0"/>
    <x v="0"/>
    <x v="0"/>
    <s v="03.16.20"/>
    <x v="55"/>
    <x v="0"/>
    <x v="0"/>
    <s v="Dir. do Comércio, Indústria, Transporte Feiras e Pesca"/>
    <s v="03.16.20"/>
    <s v="Dir. do Comércio, Indústria, Transporte Feiras e Pesca"/>
    <s v="03.16.20"/>
    <x v="3"/>
    <x v="0"/>
    <x v="0"/>
    <x v="1"/>
    <x v="0"/>
    <x v="0"/>
    <x v="0"/>
    <x v="0"/>
    <x v="13"/>
    <s v="1 - Dotação Anual"/>
    <x v="4"/>
    <n v="30000"/>
    <x v="2"/>
    <n v="0"/>
    <x v="1"/>
    <n v="0"/>
    <x v="667"/>
    <m/>
    <x v="0"/>
    <x v="11"/>
    <m/>
    <s v="Dir. do Comércio, Indústria, Transporte Feiras e Pesca"/>
    <x v="1"/>
    <m/>
    <x v="0"/>
    <x v="1"/>
    <x v="1"/>
    <x v="1"/>
    <x v="0"/>
    <x v="0"/>
    <x v="0"/>
    <x v="0"/>
    <x v="0"/>
    <x v="0"/>
    <x v="0"/>
    <s v="Dir. do Comércio, Indústria, Transporte Feiras e Pesca"/>
    <x v="0"/>
    <x v="0"/>
    <x v="0"/>
    <x v="0"/>
    <x v="3"/>
    <x v="0"/>
    <x v="1"/>
    <x v="2"/>
    <x v="1"/>
    <x v="2"/>
    <x v="11"/>
    <x v="0"/>
    <m/>
  </r>
  <r>
    <x v="0"/>
    <n v="10000"/>
    <n v="0"/>
    <n v="0"/>
    <n v="0"/>
    <x v="6025"/>
    <x v="0"/>
    <x v="0"/>
    <x v="0"/>
    <s v="03.16.20"/>
    <x v="55"/>
    <x v="0"/>
    <x v="0"/>
    <s v="Dir. do Comércio, Indústria, Transporte Feiras e Pesca"/>
    <s v="03.16.20"/>
    <s v="Dir. do Comércio, Indústria, Transporte Feiras e Pesca"/>
    <s v="03.16.20"/>
    <x v="118"/>
    <x v="0"/>
    <x v="0"/>
    <x v="1"/>
    <x v="0"/>
    <x v="0"/>
    <x v="0"/>
    <x v="0"/>
    <x v="13"/>
    <s v="1 - Dotação Anual"/>
    <x v="4"/>
    <n v="10000"/>
    <x v="2"/>
    <n v="0"/>
    <x v="1"/>
    <n v="0"/>
    <x v="667"/>
    <m/>
    <x v="0"/>
    <x v="11"/>
    <m/>
    <s v="Dir. do Comércio, Indústria, Transporte Feiras e Pesca"/>
    <x v="1"/>
    <m/>
    <x v="0"/>
    <x v="1"/>
    <x v="1"/>
    <x v="1"/>
    <x v="0"/>
    <x v="0"/>
    <x v="0"/>
    <x v="0"/>
    <x v="0"/>
    <x v="0"/>
    <x v="0"/>
    <s v="Dir. do Comércio, Indústria, Transporte Feiras e Pesca"/>
    <x v="0"/>
    <x v="0"/>
    <x v="0"/>
    <x v="0"/>
    <x v="3"/>
    <x v="0"/>
    <x v="1"/>
    <x v="2"/>
    <x v="1"/>
    <x v="2"/>
    <x v="11"/>
    <x v="0"/>
    <m/>
  </r>
  <r>
    <x v="0"/>
    <n v="7200"/>
    <n v="0"/>
    <n v="0"/>
    <n v="0"/>
    <x v="6025"/>
    <x v="0"/>
    <x v="0"/>
    <x v="0"/>
    <s v="03.16.20"/>
    <x v="55"/>
    <x v="0"/>
    <x v="0"/>
    <s v="Dir. do Comércio, Indústria, Transporte Feiras e Pesca"/>
    <s v="03.16.20"/>
    <s v="Dir. do Comércio, Indústria, Transporte Feiras e Pesca"/>
    <s v="03.16.20"/>
    <x v="29"/>
    <x v="0"/>
    <x v="0"/>
    <x v="0"/>
    <x v="0"/>
    <x v="0"/>
    <x v="0"/>
    <x v="0"/>
    <x v="13"/>
    <s v="1 - Dotação Anual"/>
    <x v="4"/>
    <n v="7200"/>
    <x v="2"/>
    <n v="0"/>
    <x v="1"/>
    <n v="0"/>
    <x v="667"/>
    <m/>
    <x v="0"/>
    <x v="11"/>
    <m/>
    <s v="Dir. do Comércio, Indústria, Transporte Feiras e Pesca"/>
    <x v="1"/>
    <m/>
    <x v="0"/>
    <x v="1"/>
    <x v="1"/>
    <x v="1"/>
    <x v="0"/>
    <x v="0"/>
    <x v="0"/>
    <x v="0"/>
    <x v="0"/>
    <x v="0"/>
    <x v="0"/>
    <s v="Dir. do Comércio, Indústria, Transporte Feiras e Pesca"/>
    <x v="0"/>
    <x v="0"/>
    <x v="0"/>
    <x v="0"/>
    <x v="3"/>
    <x v="0"/>
    <x v="1"/>
    <x v="2"/>
    <x v="1"/>
    <x v="2"/>
    <x v="11"/>
    <x v="0"/>
    <m/>
  </r>
  <r>
    <x v="0"/>
    <n v="16840"/>
    <n v="0"/>
    <n v="0"/>
    <n v="0"/>
    <x v="6025"/>
    <x v="0"/>
    <x v="0"/>
    <x v="0"/>
    <s v="03.16.20"/>
    <x v="55"/>
    <x v="0"/>
    <x v="0"/>
    <s v="Dir. do Comércio, Indústria, Transporte Feiras e Pesca"/>
    <s v="03.16.20"/>
    <s v="Dir. do Comércio, Indústria, Transporte Feiras e Pesca"/>
    <s v="03.16.20"/>
    <x v="30"/>
    <x v="0"/>
    <x v="0"/>
    <x v="0"/>
    <x v="1"/>
    <x v="0"/>
    <x v="0"/>
    <x v="0"/>
    <x v="13"/>
    <s v="1 - Dotação Anual"/>
    <x v="4"/>
    <n v="16840"/>
    <x v="2"/>
    <n v="0"/>
    <x v="1"/>
    <n v="800000"/>
    <x v="667"/>
    <m/>
    <x v="0"/>
    <x v="11"/>
    <m/>
    <s v="Dir. do Comércio, Indústria, Transporte Feiras e Pesca"/>
    <x v="1"/>
    <m/>
    <x v="0"/>
    <x v="1"/>
    <x v="1"/>
    <x v="1"/>
    <x v="0"/>
    <x v="0"/>
    <x v="0"/>
    <x v="0"/>
    <x v="0"/>
    <x v="0"/>
    <x v="0"/>
    <s v="Dir. do Comércio, Indústria, Transporte Feiras e Pesca"/>
    <x v="0"/>
    <x v="0"/>
    <x v="0"/>
    <x v="0"/>
    <x v="3"/>
    <x v="0"/>
    <x v="1"/>
    <x v="2"/>
    <x v="1"/>
    <x v="2"/>
    <x v="11"/>
    <x v="0"/>
    <m/>
  </r>
  <r>
    <x v="0"/>
    <n v="1231944"/>
    <n v="0"/>
    <n v="0"/>
    <n v="0"/>
    <x v="6025"/>
    <x v="0"/>
    <x v="0"/>
    <x v="0"/>
    <s v="03.16.20"/>
    <x v="55"/>
    <x v="0"/>
    <x v="0"/>
    <s v="Dir. do Comércio, Indústria, Transporte Feiras e Pesca"/>
    <s v="03.16.20"/>
    <s v="Dir. do Comércio, Indústria, Transporte Feiras e Pesca"/>
    <s v="03.16.20"/>
    <x v="48"/>
    <x v="0"/>
    <x v="0"/>
    <x v="0"/>
    <x v="1"/>
    <x v="0"/>
    <x v="0"/>
    <x v="0"/>
    <x v="13"/>
    <s v="1 - Dotação Anual"/>
    <x v="4"/>
    <n v="1231944"/>
    <x v="2"/>
    <n v="0"/>
    <x v="1"/>
    <n v="0"/>
    <x v="667"/>
    <m/>
    <x v="0"/>
    <x v="11"/>
    <m/>
    <s v="Dir. do Comércio, Indústria, Transporte Feiras e Pesca"/>
    <x v="1"/>
    <m/>
    <x v="0"/>
    <x v="1"/>
    <x v="1"/>
    <x v="1"/>
    <x v="0"/>
    <x v="0"/>
    <x v="0"/>
    <x v="0"/>
    <x v="0"/>
    <x v="0"/>
    <x v="0"/>
    <s v="Dir. do Comércio, Indústria, Transporte Feiras e Pesca"/>
    <x v="0"/>
    <x v="0"/>
    <x v="0"/>
    <x v="0"/>
    <x v="3"/>
    <x v="0"/>
    <x v="1"/>
    <x v="2"/>
    <x v="1"/>
    <x v="2"/>
    <x v="11"/>
    <x v="0"/>
    <m/>
  </r>
  <r>
    <x v="0"/>
    <n v="250000"/>
    <n v="0"/>
    <n v="0"/>
    <n v="0"/>
    <x v="6025"/>
    <x v="0"/>
    <x v="0"/>
    <x v="0"/>
    <s v="03.16.22"/>
    <x v="58"/>
    <x v="0"/>
    <x v="0"/>
    <s v="Direção da Habitação"/>
    <s v="03.16.22"/>
    <s v="Direção da Habitação"/>
    <s v="03.16.22"/>
    <x v="3"/>
    <x v="0"/>
    <x v="0"/>
    <x v="1"/>
    <x v="0"/>
    <x v="0"/>
    <x v="0"/>
    <x v="0"/>
    <x v="13"/>
    <s v="1 - Dotação Anual"/>
    <x v="4"/>
    <n v="250000"/>
    <x v="2"/>
    <n v="0"/>
    <x v="1"/>
    <n v="0"/>
    <x v="667"/>
    <m/>
    <x v="0"/>
    <x v="11"/>
    <m/>
    <s v="Direção da Habitação"/>
    <x v="1"/>
    <m/>
    <x v="0"/>
    <x v="1"/>
    <x v="1"/>
    <x v="1"/>
    <x v="0"/>
    <x v="0"/>
    <x v="0"/>
    <x v="0"/>
    <x v="0"/>
    <x v="0"/>
    <x v="0"/>
    <s v="Direção da Habitação"/>
    <x v="0"/>
    <x v="0"/>
    <x v="0"/>
    <x v="0"/>
    <x v="3"/>
    <x v="0"/>
    <x v="1"/>
    <x v="2"/>
    <x v="1"/>
    <x v="2"/>
    <x v="11"/>
    <x v="0"/>
    <m/>
  </r>
  <r>
    <x v="0"/>
    <n v="50000"/>
    <n v="0"/>
    <n v="0"/>
    <n v="0"/>
    <x v="6025"/>
    <x v="0"/>
    <x v="0"/>
    <x v="0"/>
    <s v="03.16.22"/>
    <x v="58"/>
    <x v="0"/>
    <x v="0"/>
    <s v="Direção da Habitação"/>
    <s v="03.16.22"/>
    <s v="Direção da Habitação"/>
    <s v="03.16.22"/>
    <x v="118"/>
    <x v="0"/>
    <x v="0"/>
    <x v="1"/>
    <x v="0"/>
    <x v="0"/>
    <x v="0"/>
    <x v="0"/>
    <x v="13"/>
    <s v="1 - Dotação Anual"/>
    <x v="4"/>
    <n v="50000"/>
    <x v="2"/>
    <n v="0"/>
    <x v="1"/>
    <n v="0"/>
    <x v="667"/>
    <m/>
    <x v="0"/>
    <x v="11"/>
    <m/>
    <s v="Direção da Habitação"/>
    <x v="1"/>
    <m/>
    <x v="0"/>
    <x v="1"/>
    <x v="1"/>
    <x v="1"/>
    <x v="0"/>
    <x v="0"/>
    <x v="0"/>
    <x v="0"/>
    <x v="0"/>
    <x v="0"/>
    <x v="0"/>
    <s v="Direção da Habitação"/>
    <x v="0"/>
    <x v="0"/>
    <x v="0"/>
    <x v="0"/>
    <x v="3"/>
    <x v="0"/>
    <x v="1"/>
    <x v="2"/>
    <x v="1"/>
    <x v="2"/>
    <x v="11"/>
    <x v="0"/>
    <m/>
  </r>
  <r>
    <x v="0"/>
    <n v="146880"/>
    <n v="0"/>
    <n v="0"/>
    <n v="0"/>
    <x v="6025"/>
    <x v="0"/>
    <x v="0"/>
    <x v="0"/>
    <s v="03.16.22"/>
    <x v="58"/>
    <x v="0"/>
    <x v="0"/>
    <s v="Direção da Habitação"/>
    <s v="03.16.22"/>
    <s v="Direção da Habitação"/>
    <s v="03.16.22"/>
    <x v="31"/>
    <x v="0"/>
    <x v="0"/>
    <x v="1"/>
    <x v="0"/>
    <x v="0"/>
    <x v="0"/>
    <x v="0"/>
    <x v="13"/>
    <s v="1 - Dotação Anual"/>
    <x v="4"/>
    <n v="146880"/>
    <x v="2"/>
    <n v="0"/>
    <x v="1"/>
    <n v="0"/>
    <x v="667"/>
    <m/>
    <x v="0"/>
    <x v="11"/>
    <m/>
    <s v="Direção da Habitação"/>
    <x v="1"/>
    <m/>
    <x v="0"/>
    <x v="1"/>
    <x v="1"/>
    <x v="1"/>
    <x v="0"/>
    <x v="0"/>
    <x v="0"/>
    <x v="0"/>
    <x v="0"/>
    <x v="0"/>
    <x v="0"/>
    <s v="Direção da Habitação"/>
    <x v="0"/>
    <x v="0"/>
    <x v="0"/>
    <x v="0"/>
    <x v="3"/>
    <x v="0"/>
    <x v="1"/>
    <x v="2"/>
    <x v="1"/>
    <x v="2"/>
    <x v="11"/>
    <x v="0"/>
    <m/>
  </r>
  <r>
    <x v="0"/>
    <n v="1200000"/>
    <n v="0"/>
    <n v="0"/>
    <n v="0"/>
    <x v="6025"/>
    <x v="0"/>
    <x v="0"/>
    <x v="0"/>
    <s v="03.16.22"/>
    <x v="58"/>
    <x v="0"/>
    <x v="0"/>
    <s v="Direção da Habitação"/>
    <s v="03.16.22"/>
    <s v="Direção da Habitação"/>
    <s v="03.16.22"/>
    <x v="30"/>
    <x v="0"/>
    <x v="0"/>
    <x v="0"/>
    <x v="1"/>
    <x v="0"/>
    <x v="0"/>
    <x v="0"/>
    <x v="13"/>
    <s v="1 - Dotação Anual"/>
    <x v="4"/>
    <n v="1200000"/>
    <x v="2"/>
    <n v="0"/>
    <x v="1"/>
    <n v="0"/>
    <x v="667"/>
    <m/>
    <x v="0"/>
    <x v="11"/>
    <m/>
    <s v="Direção da Habitação"/>
    <x v="1"/>
    <m/>
    <x v="0"/>
    <x v="1"/>
    <x v="1"/>
    <x v="1"/>
    <x v="0"/>
    <x v="0"/>
    <x v="0"/>
    <x v="0"/>
    <x v="0"/>
    <x v="0"/>
    <x v="0"/>
    <s v="Direção da Habitação"/>
    <x v="0"/>
    <x v="0"/>
    <x v="0"/>
    <x v="0"/>
    <x v="3"/>
    <x v="0"/>
    <x v="1"/>
    <x v="2"/>
    <x v="1"/>
    <x v="2"/>
    <x v="11"/>
    <x v="0"/>
    <m/>
  </r>
  <r>
    <x v="0"/>
    <n v="816840"/>
    <n v="0"/>
    <n v="0"/>
    <n v="0"/>
    <x v="6025"/>
    <x v="0"/>
    <x v="0"/>
    <x v="0"/>
    <s v="03.16.22"/>
    <x v="58"/>
    <x v="0"/>
    <x v="0"/>
    <s v="Direção da Habitação"/>
    <s v="03.16.22"/>
    <s v="Direção da Habitação"/>
    <s v="03.16.22"/>
    <x v="48"/>
    <x v="0"/>
    <x v="0"/>
    <x v="0"/>
    <x v="1"/>
    <x v="0"/>
    <x v="0"/>
    <x v="0"/>
    <x v="13"/>
    <s v="1 - Dotação Anual"/>
    <x v="4"/>
    <n v="816840"/>
    <x v="2"/>
    <n v="0"/>
    <x v="1"/>
    <n v="0"/>
    <x v="667"/>
    <m/>
    <x v="0"/>
    <x v="11"/>
    <m/>
    <s v="Direção da Habitação"/>
    <x v="1"/>
    <m/>
    <x v="0"/>
    <x v="1"/>
    <x v="1"/>
    <x v="1"/>
    <x v="0"/>
    <x v="0"/>
    <x v="0"/>
    <x v="0"/>
    <x v="0"/>
    <x v="0"/>
    <x v="0"/>
    <s v="Direção da Habitação"/>
    <x v="0"/>
    <x v="0"/>
    <x v="0"/>
    <x v="0"/>
    <x v="3"/>
    <x v="0"/>
    <x v="1"/>
    <x v="2"/>
    <x v="1"/>
    <x v="2"/>
    <x v="11"/>
    <x v="0"/>
    <m/>
  </r>
  <r>
    <x v="0"/>
    <n v="1468800"/>
    <n v="0"/>
    <n v="0"/>
    <n v="0"/>
    <x v="6025"/>
    <x v="0"/>
    <x v="0"/>
    <x v="0"/>
    <s v="03.16.22"/>
    <x v="58"/>
    <x v="0"/>
    <x v="0"/>
    <s v="Direção da Habitação"/>
    <s v="03.16.22"/>
    <s v="Direção da Habitação"/>
    <s v="03.16.22"/>
    <x v="49"/>
    <x v="0"/>
    <x v="0"/>
    <x v="0"/>
    <x v="1"/>
    <x v="0"/>
    <x v="0"/>
    <x v="0"/>
    <x v="13"/>
    <s v="1 - Dotação Anual"/>
    <x v="4"/>
    <n v="1468800"/>
    <x v="2"/>
    <n v="0"/>
    <x v="1"/>
    <n v="0"/>
    <x v="667"/>
    <m/>
    <x v="0"/>
    <x v="11"/>
    <m/>
    <s v="Direção da Habitação"/>
    <x v="1"/>
    <m/>
    <x v="0"/>
    <x v="1"/>
    <x v="1"/>
    <x v="1"/>
    <x v="0"/>
    <x v="0"/>
    <x v="0"/>
    <x v="0"/>
    <x v="0"/>
    <x v="0"/>
    <x v="0"/>
    <s v="Direção da Habitação"/>
    <x v="0"/>
    <x v="0"/>
    <x v="0"/>
    <x v="0"/>
    <x v="3"/>
    <x v="0"/>
    <x v="1"/>
    <x v="2"/>
    <x v="1"/>
    <x v="2"/>
    <x v="11"/>
    <x v="0"/>
    <m/>
  </r>
  <r>
    <x v="0"/>
    <n v="2000000"/>
    <n v="0"/>
    <n v="0"/>
    <n v="0"/>
    <x v="6025"/>
    <x v="0"/>
    <x v="0"/>
    <x v="0"/>
    <s v="01.26.03.18"/>
    <x v="35"/>
    <x v="5"/>
    <x v="6"/>
    <s v="Turismo"/>
    <s v="01.26.03"/>
    <s v="Feira das artes, delicias do mar, do milho e do agro-negócio"/>
    <s v="01.26.03.18"/>
    <x v="5"/>
    <x v="0"/>
    <x v="0"/>
    <x v="1"/>
    <x v="0"/>
    <x v="1"/>
    <x v="0"/>
    <x v="0"/>
    <x v="13"/>
    <s v="1 - Dotação Anual"/>
    <x v="4"/>
    <n v="2000000"/>
    <x v="2"/>
    <n v="0"/>
    <x v="1"/>
    <n v="0"/>
    <x v="667"/>
    <m/>
    <x v="0"/>
    <x v="11"/>
    <m/>
    <s v="Feira das artes, delicias do mar, do milho e do agro-negócio"/>
    <x v="1"/>
    <s v="FAMMN"/>
    <x v="0"/>
    <x v="1"/>
    <x v="1"/>
    <x v="1"/>
    <x v="0"/>
    <x v="0"/>
    <x v="0"/>
    <x v="0"/>
    <x v="0"/>
    <x v="0"/>
    <x v="0"/>
    <s v="Feira das artes, delicias do mar, do milho e do agro-negócio"/>
    <x v="0"/>
    <x v="0"/>
    <x v="0"/>
    <x v="0"/>
    <x v="3"/>
    <x v="0"/>
    <x v="1"/>
    <x v="2"/>
    <x v="1"/>
    <x v="2"/>
    <x v="11"/>
    <x v="0"/>
    <m/>
  </r>
  <r>
    <x v="1"/>
    <n v="200000"/>
    <n v="0"/>
    <n v="0"/>
    <n v="0"/>
    <x v="6025"/>
    <x v="0"/>
    <x v="0"/>
    <x v="0"/>
    <s v="01.27.07.05"/>
    <x v="79"/>
    <x v="1"/>
    <x v="1"/>
    <s v="Requalificação Urbana e Habitação 2"/>
    <s v="01.27.07"/>
    <s v="Construção Estrutura Metálica para cobertura do polidesportivo  de Calheta"/>
    <s v="01.27.07.05"/>
    <x v="1"/>
    <x v="0"/>
    <x v="0"/>
    <x v="0"/>
    <x v="0"/>
    <x v="1"/>
    <x v="1"/>
    <x v="0"/>
    <x v="13"/>
    <s v="1 - Dotação Anual"/>
    <x v="4"/>
    <n v="200000"/>
    <x v="2"/>
    <n v="0"/>
    <x v="1"/>
    <n v="19800000"/>
    <x v="667"/>
    <m/>
    <x v="0"/>
    <x v="11"/>
    <m/>
    <s v="Construção Estrutura Metálica para cobertura do polidesportivo  de Calheta"/>
    <x v="1"/>
    <s v="CEMPC"/>
    <x v="0"/>
    <x v="1"/>
    <x v="1"/>
    <x v="1"/>
    <x v="0"/>
    <x v="0"/>
    <x v="0"/>
    <x v="0"/>
    <x v="0"/>
    <x v="0"/>
    <x v="0"/>
    <s v="Construção Estrutura Metálica para cobertura do polidesportivo  de Calheta"/>
    <x v="0"/>
    <x v="0"/>
    <x v="0"/>
    <x v="0"/>
    <x v="3"/>
    <x v="0"/>
    <x v="1"/>
    <x v="2"/>
    <x v="1"/>
    <x v="2"/>
    <x v="11"/>
    <x v="0"/>
    <m/>
  </r>
  <r>
    <x v="1"/>
    <n v="40087"/>
    <n v="0"/>
    <n v="0"/>
    <n v="0"/>
    <x v="6025"/>
    <x v="0"/>
    <x v="0"/>
    <x v="0"/>
    <s v="01.27.07.06"/>
    <x v="80"/>
    <x v="1"/>
    <x v="1"/>
    <s v="Requalificação Urbana e Habitação 2"/>
    <s v="01.27.07"/>
    <s v="Reabilitação e asfaltagem da estrada de Variante Pilão Cão a Ponta Talho"/>
    <s v="01.27.07.06"/>
    <x v="1"/>
    <x v="0"/>
    <x v="0"/>
    <x v="0"/>
    <x v="0"/>
    <x v="1"/>
    <x v="1"/>
    <x v="0"/>
    <x v="13"/>
    <s v="1 - Dotação Anual"/>
    <x v="4"/>
    <n v="40087"/>
    <x v="2"/>
    <n v="5000000"/>
    <x v="1"/>
    <n v="34959913"/>
    <x v="667"/>
    <m/>
    <x v="0"/>
    <x v="11"/>
    <m/>
    <s v="Reabilitação e asfaltagem da estrada de Variante Pilão Cão a Ponta Talho"/>
    <x v="1"/>
    <s v="RAVPPT"/>
    <x v="0"/>
    <x v="1"/>
    <x v="1"/>
    <x v="1"/>
    <x v="0"/>
    <x v="0"/>
    <x v="0"/>
    <x v="0"/>
    <x v="0"/>
    <x v="0"/>
    <x v="0"/>
    <s v="Reabilitação e asfaltagem da estrada de Variante Pilão Cão a Ponta Talho"/>
    <x v="0"/>
    <x v="0"/>
    <x v="0"/>
    <x v="0"/>
    <x v="3"/>
    <x v="0"/>
    <x v="1"/>
    <x v="2"/>
    <x v="1"/>
    <x v="2"/>
    <x v="11"/>
    <x v="0"/>
    <m/>
  </r>
  <r>
    <x v="1"/>
    <n v="8550000"/>
    <n v="0"/>
    <n v="0"/>
    <n v="0"/>
    <x v="6025"/>
    <x v="0"/>
    <x v="0"/>
    <x v="0"/>
    <s v="01.27.03.11"/>
    <x v="63"/>
    <x v="1"/>
    <x v="1"/>
    <s v="Gestão de Recursos Hídricos"/>
    <s v="01.27.03"/>
    <s v="Construção de rede de adução, reservatórios e implementação de rega gota-a-gota na Rib. Flamengos"/>
    <s v="01.27.03.11"/>
    <x v="46"/>
    <x v="0"/>
    <x v="0"/>
    <x v="0"/>
    <x v="0"/>
    <x v="1"/>
    <x v="1"/>
    <x v="0"/>
    <x v="13"/>
    <s v="1 - Dotação Anual"/>
    <x v="4"/>
    <n v="8550000"/>
    <x v="2"/>
    <n v="4000000"/>
    <x v="1"/>
    <n v="28450000"/>
    <x v="667"/>
    <m/>
    <x v="0"/>
    <x v="11"/>
    <m/>
    <s v="Construção de rede de adução, reservatórios e implementação de rega gota-a-gota na Rib. Flamengos"/>
    <x v="1"/>
    <s v="CRARRF"/>
    <x v="0"/>
    <x v="1"/>
    <x v="1"/>
    <x v="1"/>
    <x v="0"/>
    <x v="0"/>
    <x v="0"/>
    <x v="0"/>
    <x v="0"/>
    <x v="0"/>
    <x v="0"/>
    <s v="Construção de rede de adução, reservatórios e implementação de rega gota-a-gota na Rib. Flamengos"/>
    <x v="0"/>
    <x v="0"/>
    <x v="0"/>
    <x v="0"/>
    <x v="3"/>
    <x v="0"/>
    <x v="1"/>
    <x v="2"/>
    <x v="1"/>
    <x v="2"/>
    <x v="11"/>
    <x v="0"/>
    <m/>
  </r>
  <r>
    <x v="1"/>
    <n v="12762913"/>
    <n v="0"/>
    <n v="0"/>
    <n v="0"/>
    <x v="6025"/>
    <x v="0"/>
    <x v="0"/>
    <x v="0"/>
    <s v="01.27.03.12"/>
    <x v="53"/>
    <x v="1"/>
    <x v="1"/>
    <s v="Gestão de Recursos Hídricos"/>
    <s v="01.27.03"/>
    <s v="Ligações Domiciliarias em Jaquetão e Ribeira de Flamengos"/>
    <s v="01.27.03.12"/>
    <x v="46"/>
    <x v="0"/>
    <x v="0"/>
    <x v="0"/>
    <x v="0"/>
    <x v="1"/>
    <x v="1"/>
    <x v="0"/>
    <x v="13"/>
    <s v="1 - Dotação Anual"/>
    <x v="4"/>
    <n v="12762913"/>
    <x v="2"/>
    <n v="8062913"/>
    <x v="1"/>
    <n v="0"/>
    <x v="667"/>
    <m/>
    <x v="0"/>
    <x v="11"/>
    <m/>
    <s v="Ligações Domiciliarias em Jaquetão e Ribeira de Flamengos"/>
    <x v="1"/>
    <s v="LDJF"/>
    <x v="0"/>
    <x v="1"/>
    <x v="1"/>
    <x v="1"/>
    <x v="0"/>
    <x v="0"/>
    <x v="0"/>
    <x v="0"/>
    <x v="0"/>
    <x v="0"/>
    <x v="0"/>
    <s v="Ligações Domiciliarias em Jaquetão e Ribeira de Flamengos"/>
    <x v="0"/>
    <x v="0"/>
    <x v="0"/>
    <x v="0"/>
    <x v="3"/>
    <x v="0"/>
    <x v="1"/>
    <x v="2"/>
    <x v="1"/>
    <x v="2"/>
    <x v="11"/>
    <x v="0"/>
    <m/>
  </r>
  <r>
    <x v="1"/>
    <n v="3500000"/>
    <n v="0"/>
    <n v="0"/>
    <n v="0"/>
    <x v="6025"/>
    <x v="0"/>
    <x v="0"/>
    <x v="0"/>
    <s v="01.27.07.07"/>
    <x v="45"/>
    <x v="1"/>
    <x v="1"/>
    <s v="Requalificação Urbana e Habitação 2"/>
    <s v="01.27.07"/>
    <s v="Arrelvamento do campo de Achada Bolanha"/>
    <s v="01.27.07.07"/>
    <x v="1"/>
    <x v="0"/>
    <x v="0"/>
    <x v="0"/>
    <x v="0"/>
    <x v="1"/>
    <x v="1"/>
    <x v="0"/>
    <x v="13"/>
    <s v="1 - Dotação Anual"/>
    <x v="4"/>
    <n v="3500000"/>
    <x v="2"/>
    <n v="0"/>
    <x v="1"/>
    <n v="1500000"/>
    <x v="667"/>
    <m/>
    <x v="0"/>
    <x v="11"/>
    <m/>
    <s v="Arrelvamento do campo de Achada Bolanha"/>
    <x v="1"/>
    <s v="ACAB"/>
    <x v="0"/>
    <x v="1"/>
    <x v="1"/>
    <x v="1"/>
    <x v="0"/>
    <x v="0"/>
    <x v="0"/>
    <x v="0"/>
    <x v="0"/>
    <x v="0"/>
    <x v="0"/>
    <s v="Arrelvamento do campo de Achada Bolanha"/>
    <x v="0"/>
    <x v="0"/>
    <x v="0"/>
    <x v="0"/>
    <x v="3"/>
    <x v="0"/>
    <x v="1"/>
    <x v="2"/>
    <x v="1"/>
    <x v="2"/>
    <x v="11"/>
    <x v="0"/>
    <m/>
  </r>
  <r>
    <x v="0"/>
    <n v="0"/>
    <n v="0"/>
    <n v="6450"/>
    <n v="0"/>
    <x v="6025"/>
    <x v="0"/>
    <x v="0"/>
    <x v="0"/>
    <s v="03.16.24"/>
    <x v="31"/>
    <x v="0"/>
    <x v="0"/>
    <s v="Direcao da Familia, Inclusão, Género e Saúde"/>
    <s v="03.16.24"/>
    <s v="Direcao da Familia, Inclusão, Género e Saúde"/>
    <s v="03.16.24"/>
    <x v="28"/>
    <x v="0"/>
    <x v="0"/>
    <x v="0"/>
    <x v="0"/>
    <x v="0"/>
    <x v="0"/>
    <x v="0"/>
    <x v="2"/>
    <s v="2024-02-??"/>
    <x v="0"/>
    <n v="6450"/>
    <x v="3"/>
    <n v="0"/>
    <x v="1"/>
    <n v="250000"/>
    <x v="667"/>
    <m/>
    <x v="0"/>
    <x v="11"/>
    <m/>
    <s v="Direcao da Familia, Inclusão, Género e Saúde"/>
    <x v="2"/>
    <m/>
    <x v="0"/>
    <x v="1"/>
    <x v="1"/>
    <x v="1"/>
    <x v="0"/>
    <x v="0"/>
    <x v="0"/>
    <x v="0"/>
    <x v="0"/>
    <x v="0"/>
    <x v="0"/>
    <s v="Direcao da Familia, Inclusão, Género e Saúde"/>
    <x v="0"/>
    <x v="0"/>
    <x v="0"/>
    <x v="0"/>
    <x v="0"/>
    <x v="0"/>
    <x v="0"/>
    <x v="2"/>
    <x v="1"/>
    <x v="2"/>
    <x v="11"/>
    <x v="0"/>
    <m/>
  </r>
  <r>
    <x v="0"/>
    <n v="0"/>
    <n v="0"/>
    <n v="6450"/>
    <n v="0"/>
    <x v="6025"/>
    <x v="0"/>
    <x v="0"/>
    <x v="0"/>
    <s v="03.16.24"/>
    <x v="31"/>
    <x v="0"/>
    <x v="0"/>
    <s v="Direcao da Familia, Inclusão, Género e Saúde"/>
    <s v="03.16.24"/>
    <s v="Direcao da Familia, Inclusão, Género e Saúde"/>
    <s v="03.16.24"/>
    <x v="28"/>
    <x v="0"/>
    <x v="0"/>
    <x v="0"/>
    <x v="0"/>
    <x v="0"/>
    <x v="0"/>
    <x v="0"/>
    <x v="1"/>
    <s v="2024-03-??"/>
    <x v="0"/>
    <n v="6450"/>
    <x v="3"/>
    <n v="0"/>
    <x v="1"/>
    <n v="250000"/>
    <x v="667"/>
    <m/>
    <x v="0"/>
    <x v="11"/>
    <m/>
    <s v="Direcao da Familia, Inclusão, Género e Saúde"/>
    <x v="2"/>
    <m/>
    <x v="0"/>
    <x v="1"/>
    <x v="1"/>
    <x v="1"/>
    <x v="0"/>
    <x v="0"/>
    <x v="0"/>
    <x v="0"/>
    <x v="0"/>
    <x v="0"/>
    <x v="0"/>
    <s v="Direcao da Familia, Inclusão, Género e Saúde"/>
    <x v="0"/>
    <x v="0"/>
    <x v="0"/>
    <x v="0"/>
    <x v="0"/>
    <x v="0"/>
    <x v="0"/>
    <x v="2"/>
    <x v="1"/>
    <x v="2"/>
    <x v="11"/>
    <x v="0"/>
    <m/>
  </r>
  <r>
    <x v="0"/>
    <n v="0"/>
    <n v="0"/>
    <n v="6450"/>
    <n v="0"/>
    <x v="6025"/>
    <x v="0"/>
    <x v="0"/>
    <x v="0"/>
    <s v="03.16.24"/>
    <x v="31"/>
    <x v="0"/>
    <x v="0"/>
    <s v="Direcao da Familia, Inclusão, Género e Saúde"/>
    <s v="03.16.24"/>
    <s v="Direcao da Familia, Inclusão, Género e Saúde"/>
    <s v="03.16.24"/>
    <x v="28"/>
    <x v="0"/>
    <x v="0"/>
    <x v="0"/>
    <x v="0"/>
    <x v="0"/>
    <x v="0"/>
    <x v="0"/>
    <x v="6"/>
    <s v="2024-04-??"/>
    <x v="1"/>
    <n v="6450"/>
    <x v="3"/>
    <n v="0"/>
    <x v="1"/>
    <n v="250000"/>
    <x v="667"/>
    <m/>
    <x v="0"/>
    <x v="11"/>
    <m/>
    <s v="Direcao da Familia, Inclusão, Género e Saúde"/>
    <x v="2"/>
    <m/>
    <x v="0"/>
    <x v="1"/>
    <x v="1"/>
    <x v="1"/>
    <x v="0"/>
    <x v="0"/>
    <x v="0"/>
    <x v="0"/>
    <x v="0"/>
    <x v="0"/>
    <x v="0"/>
    <s v="Direcao da Familia, Inclusão, Género e Saúde"/>
    <x v="0"/>
    <x v="0"/>
    <x v="0"/>
    <x v="0"/>
    <x v="0"/>
    <x v="0"/>
    <x v="0"/>
    <x v="2"/>
    <x v="1"/>
    <x v="2"/>
    <x v="11"/>
    <x v="0"/>
    <m/>
  </r>
  <r>
    <x v="0"/>
    <n v="0"/>
    <n v="0"/>
    <n v="6450"/>
    <n v="0"/>
    <x v="6025"/>
    <x v="0"/>
    <x v="0"/>
    <x v="0"/>
    <s v="03.16.24"/>
    <x v="31"/>
    <x v="0"/>
    <x v="0"/>
    <s v="Direcao da Familia, Inclusão, Género e Saúde"/>
    <s v="03.16.24"/>
    <s v="Direcao da Familia, Inclusão, Género e Saúde"/>
    <s v="03.16.24"/>
    <x v="28"/>
    <x v="0"/>
    <x v="0"/>
    <x v="0"/>
    <x v="0"/>
    <x v="0"/>
    <x v="0"/>
    <x v="0"/>
    <x v="3"/>
    <s v="2024-05-??"/>
    <x v="1"/>
    <n v="6450"/>
    <x v="3"/>
    <n v="0"/>
    <x v="1"/>
    <n v="250000"/>
    <x v="667"/>
    <m/>
    <x v="0"/>
    <x v="11"/>
    <m/>
    <s v="Direcao da Familia, Inclusão, Género e Saúde"/>
    <x v="2"/>
    <m/>
    <x v="0"/>
    <x v="1"/>
    <x v="1"/>
    <x v="1"/>
    <x v="0"/>
    <x v="0"/>
    <x v="0"/>
    <x v="0"/>
    <x v="0"/>
    <x v="0"/>
    <x v="0"/>
    <s v="Direcao da Familia, Inclusão, Género e Saúde"/>
    <x v="0"/>
    <x v="0"/>
    <x v="0"/>
    <x v="0"/>
    <x v="0"/>
    <x v="0"/>
    <x v="0"/>
    <x v="2"/>
    <x v="1"/>
    <x v="2"/>
    <x v="11"/>
    <x v="0"/>
    <m/>
  </r>
  <r>
    <x v="0"/>
    <n v="0"/>
    <n v="0"/>
    <n v="6450"/>
    <n v="0"/>
    <x v="6025"/>
    <x v="0"/>
    <x v="0"/>
    <x v="0"/>
    <s v="03.16.24"/>
    <x v="31"/>
    <x v="0"/>
    <x v="0"/>
    <s v="Direcao da Familia, Inclusão, Género e Saúde"/>
    <s v="03.16.24"/>
    <s v="Direcao da Familia, Inclusão, Género e Saúde"/>
    <s v="03.16.24"/>
    <x v="28"/>
    <x v="0"/>
    <x v="0"/>
    <x v="0"/>
    <x v="0"/>
    <x v="0"/>
    <x v="0"/>
    <x v="0"/>
    <x v="4"/>
    <s v="2024-06-??"/>
    <x v="1"/>
    <n v="6450"/>
    <x v="3"/>
    <n v="0"/>
    <x v="1"/>
    <n v="250000"/>
    <x v="667"/>
    <m/>
    <x v="0"/>
    <x v="11"/>
    <m/>
    <s v="Direcao da Familia, Inclusão, Género e Saúde"/>
    <x v="2"/>
    <m/>
    <x v="0"/>
    <x v="1"/>
    <x v="1"/>
    <x v="1"/>
    <x v="0"/>
    <x v="0"/>
    <x v="0"/>
    <x v="0"/>
    <x v="0"/>
    <x v="0"/>
    <x v="0"/>
    <s v="Direcao da Familia, Inclusão, Género e Saúde"/>
    <x v="0"/>
    <x v="0"/>
    <x v="0"/>
    <x v="0"/>
    <x v="0"/>
    <x v="0"/>
    <x v="0"/>
    <x v="2"/>
    <x v="1"/>
    <x v="2"/>
    <x v="11"/>
    <x v="0"/>
    <m/>
  </r>
  <r>
    <x v="0"/>
    <n v="0"/>
    <n v="0"/>
    <n v="6450"/>
    <n v="0"/>
    <x v="6025"/>
    <x v="0"/>
    <x v="0"/>
    <x v="0"/>
    <s v="03.16.24"/>
    <x v="31"/>
    <x v="0"/>
    <x v="0"/>
    <s v="Direcao da Familia, Inclusão, Género e Saúde"/>
    <s v="03.16.24"/>
    <s v="Direcao da Familia, Inclusão, Género e Saúde"/>
    <s v="03.16.24"/>
    <x v="28"/>
    <x v="0"/>
    <x v="0"/>
    <x v="0"/>
    <x v="0"/>
    <x v="0"/>
    <x v="0"/>
    <x v="0"/>
    <x v="9"/>
    <s v="2024-07-??"/>
    <x v="2"/>
    <n v="6450"/>
    <x v="3"/>
    <n v="0"/>
    <x v="1"/>
    <n v="250000"/>
    <x v="667"/>
    <m/>
    <x v="0"/>
    <x v="11"/>
    <m/>
    <s v="Direcao da Familia, Inclusão, Género e Saúde"/>
    <x v="2"/>
    <m/>
    <x v="0"/>
    <x v="1"/>
    <x v="1"/>
    <x v="1"/>
    <x v="0"/>
    <x v="0"/>
    <x v="0"/>
    <x v="0"/>
    <x v="0"/>
    <x v="0"/>
    <x v="0"/>
    <s v="Direcao da Familia, Inclusão, Género e Saúde"/>
    <x v="0"/>
    <x v="0"/>
    <x v="0"/>
    <x v="0"/>
    <x v="0"/>
    <x v="0"/>
    <x v="0"/>
    <x v="2"/>
    <x v="1"/>
    <x v="2"/>
    <x v="11"/>
    <x v="0"/>
    <m/>
  </r>
  <r>
    <x v="0"/>
    <n v="0"/>
    <n v="0"/>
    <n v="6450"/>
    <n v="0"/>
    <x v="6025"/>
    <x v="0"/>
    <x v="0"/>
    <x v="0"/>
    <s v="03.16.24"/>
    <x v="31"/>
    <x v="0"/>
    <x v="0"/>
    <s v="Direcao da Familia, Inclusão, Género e Saúde"/>
    <s v="03.16.24"/>
    <s v="Direcao da Familia, Inclusão, Género e Saúde"/>
    <s v="03.16.24"/>
    <x v="28"/>
    <x v="0"/>
    <x v="0"/>
    <x v="0"/>
    <x v="0"/>
    <x v="0"/>
    <x v="0"/>
    <x v="0"/>
    <x v="5"/>
    <s v="2024-08-??"/>
    <x v="2"/>
    <n v="6450"/>
    <x v="3"/>
    <n v="0"/>
    <x v="1"/>
    <n v="250000"/>
    <x v="667"/>
    <m/>
    <x v="0"/>
    <x v="11"/>
    <m/>
    <s v="Direcao da Familia, Inclusão, Género e Saúde"/>
    <x v="2"/>
    <m/>
    <x v="0"/>
    <x v="1"/>
    <x v="1"/>
    <x v="1"/>
    <x v="0"/>
    <x v="0"/>
    <x v="0"/>
    <x v="0"/>
    <x v="0"/>
    <x v="0"/>
    <x v="0"/>
    <s v="Direcao da Familia, Inclusão, Género e Saúde"/>
    <x v="0"/>
    <x v="0"/>
    <x v="0"/>
    <x v="0"/>
    <x v="0"/>
    <x v="0"/>
    <x v="0"/>
    <x v="2"/>
    <x v="1"/>
    <x v="2"/>
    <x v="11"/>
    <x v="0"/>
    <m/>
  </r>
  <r>
    <x v="0"/>
    <n v="0"/>
    <n v="0"/>
    <n v="6450"/>
    <n v="0"/>
    <x v="6025"/>
    <x v="0"/>
    <x v="0"/>
    <x v="0"/>
    <s v="03.16.24"/>
    <x v="31"/>
    <x v="0"/>
    <x v="0"/>
    <s v="Direcao da Familia, Inclusão, Género e Saúde"/>
    <s v="03.16.24"/>
    <s v="Direcao da Familia, Inclusão, Género e Saúde"/>
    <s v="03.16.24"/>
    <x v="28"/>
    <x v="0"/>
    <x v="0"/>
    <x v="0"/>
    <x v="0"/>
    <x v="0"/>
    <x v="0"/>
    <x v="0"/>
    <x v="7"/>
    <s v="2024-09-??"/>
    <x v="2"/>
    <n v="6450"/>
    <x v="3"/>
    <n v="0"/>
    <x v="1"/>
    <n v="250000"/>
    <x v="667"/>
    <m/>
    <x v="0"/>
    <x v="11"/>
    <m/>
    <s v="Direcao da Familia, Inclusão, Género e Saúde"/>
    <x v="2"/>
    <m/>
    <x v="0"/>
    <x v="1"/>
    <x v="1"/>
    <x v="1"/>
    <x v="0"/>
    <x v="0"/>
    <x v="0"/>
    <x v="0"/>
    <x v="0"/>
    <x v="0"/>
    <x v="0"/>
    <s v="Direcao da Familia, Inclusão, Género e Saúde"/>
    <x v="0"/>
    <x v="0"/>
    <x v="0"/>
    <x v="0"/>
    <x v="0"/>
    <x v="0"/>
    <x v="0"/>
    <x v="2"/>
    <x v="1"/>
    <x v="2"/>
    <x v="11"/>
    <x v="0"/>
    <m/>
  </r>
  <r>
    <x v="0"/>
    <n v="0"/>
    <n v="0"/>
    <n v="6450"/>
    <n v="0"/>
    <x v="6025"/>
    <x v="0"/>
    <x v="0"/>
    <x v="0"/>
    <s v="03.16.24"/>
    <x v="31"/>
    <x v="0"/>
    <x v="0"/>
    <s v="Direcao da Familia, Inclusão, Género e Saúde"/>
    <s v="03.16.24"/>
    <s v="Direcao da Familia, Inclusão, Género e Saúde"/>
    <s v="03.16.24"/>
    <x v="28"/>
    <x v="0"/>
    <x v="0"/>
    <x v="0"/>
    <x v="0"/>
    <x v="0"/>
    <x v="0"/>
    <x v="0"/>
    <x v="8"/>
    <s v="2024-10-??"/>
    <x v="3"/>
    <n v="6450"/>
    <x v="3"/>
    <n v="0"/>
    <x v="1"/>
    <n v="250000"/>
    <x v="667"/>
    <m/>
    <x v="0"/>
    <x v="11"/>
    <m/>
    <s v="Direcao da Familia, Inclusão, Género e Saúde"/>
    <x v="2"/>
    <m/>
    <x v="0"/>
    <x v="1"/>
    <x v="1"/>
    <x v="1"/>
    <x v="0"/>
    <x v="0"/>
    <x v="0"/>
    <x v="0"/>
    <x v="0"/>
    <x v="0"/>
    <x v="0"/>
    <s v="Direcao da Familia, Inclusão, Género e Saúde"/>
    <x v="0"/>
    <x v="0"/>
    <x v="0"/>
    <x v="0"/>
    <x v="0"/>
    <x v="0"/>
    <x v="0"/>
    <x v="2"/>
    <x v="1"/>
    <x v="2"/>
    <x v="11"/>
    <x v="0"/>
    <m/>
  </r>
  <r>
    <x v="0"/>
    <n v="0"/>
    <n v="0"/>
    <n v="6450"/>
    <n v="0"/>
    <x v="6025"/>
    <x v="0"/>
    <x v="0"/>
    <x v="0"/>
    <s v="03.16.24"/>
    <x v="31"/>
    <x v="0"/>
    <x v="0"/>
    <s v="Direcao da Familia, Inclusão, Género e Saúde"/>
    <s v="03.16.24"/>
    <s v="Direcao da Familia, Inclusão, Género e Saúde"/>
    <s v="03.16.24"/>
    <x v="28"/>
    <x v="0"/>
    <x v="0"/>
    <x v="0"/>
    <x v="0"/>
    <x v="0"/>
    <x v="0"/>
    <x v="0"/>
    <x v="10"/>
    <s v="2024-11-??"/>
    <x v="3"/>
    <n v="6450"/>
    <x v="3"/>
    <n v="0"/>
    <x v="1"/>
    <n v="250000"/>
    <x v="667"/>
    <m/>
    <x v="0"/>
    <x v="11"/>
    <m/>
    <s v="Direcao da Familia, Inclusão, Género e Saúde"/>
    <x v="2"/>
    <m/>
    <x v="0"/>
    <x v="1"/>
    <x v="1"/>
    <x v="1"/>
    <x v="0"/>
    <x v="0"/>
    <x v="0"/>
    <x v="0"/>
    <x v="0"/>
    <x v="0"/>
    <x v="0"/>
    <s v="Direcao da Familia, Inclusão, Género e Saúde"/>
    <x v="0"/>
    <x v="0"/>
    <x v="0"/>
    <x v="0"/>
    <x v="0"/>
    <x v="0"/>
    <x v="0"/>
    <x v="2"/>
    <x v="1"/>
    <x v="2"/>
    <x v="11"/>
    <x v="0"/>
    <m/>
  </r>
  <r>
    <x v="0"/>
    <n v="0"/>
    <n v="0"/>
    <n v="6450"/>
    <n v="0"/>
    <x v="6025"/>
    <x v="0"/>
    <x v="0"/>
    <x v="0"/>
    <s v="03.16.24"/>
    <x v="31"/>
    <x v="0"/>
    <x v="0"/>
    <s v="Direcao da Familia, Inclusão, Género e Saúde"/>
    <s v="03.16.24"/>
    <s v="Direcao da Familia, Inclusão, Género e Saúde"/>
    <s v="03.16.24"/>
    <x v="28"/>
    <x v="0"/>
    <x v="0"/>
    <x v="0"/>
    <x v="0"/>
    <x v="0"/>
    <x v="0"/>
    <x v="0"/>
    <x v="11"/>
    <s v="2024-12-??"/>
    <x v="3"/>
    <n v="6450"/>
    <x v="3"/>
    <n v="0"/>
    <x v="1"/>
    <n v="250000"/>
    <x v="667"/>
    <m/>
    <x v="0"/>
    <x v="11"/>
    <m/>
    <s v="Direcao da Familia, Inclusão, Género e Saúde"/>
    <x v="2"/>
    <m/>
    <x v="0"/>
    <x v="1"/>
    <x v="1"/>
    <x v="1"/>
    <x v="0"/>
    <x v="0"/>
    <x v="0"/>
    <x v="0"/>
    <x v="0"/>
    <x v="0"/>
    <x v="0"/>
    <s v="Direcao da Familia, Inclusão, Género e Saúde"/>
    <x v="0"/>
    <x v="0"/>
    <x v="0"/>
    <x v="0"/>
    <x v="0"/>
    <x v="0"/>
    <x v="0"/>
    <x v="2"/>
    <x v="1"/>
    <x v="2"/>
    <x v="11"/>
    <x v="0"/>
    <m/>
  </r>
  <r>
    <x v="0"/>
    <n v="0"/>
    <n v="0"/>
    <n v="7016"/>
    <n v="0"/>
    <x v="6025"/>
    <x v="0"/>
    <x v="0"/>
    <x v="0"/>
    <s v="03.16.24"/>
    <x v="31"/>
    <x v="0"/>
    <x v="0"/>
    <s v="Direcao da Familia, Inclusão, Género e Saúde"/>
    <s v="03.16.24"/>
    <s v="Direcao da Familia, Inclusão, Género e Saúde"/>
    <s v="03.16.24"/>
    <x v="60"/>
    <x v="0"/>
    <x v="0"/>
    <x v="0"/>
    <x v="0"/>
    <x v="0"/>
    <x v="0"/>
    <x v="0"/>
    <x v="0"/>
    <s v="2024-01-??"/>
    <x v="0"/>
    <n v="7016"/>
    <x v="3"/>
    <n v="0"/>
    <x v="1"/>
    <n v="0"/>
    <x v="667"/>
    <m/>
    <x v="0"/>
    <x v="11"/>
    <m/>
    <s v="Direcao da Familia, Inclusão, Género e Saúde"/>
    <x v="2"/>
    <m/>
    <x v="0"/>
    <x v="1"/>
    <x v="1"/>
    <x v="1"/>
    <x v="0"/>
    <x v="0"/>
    <x v="0"/>
    <x v="0"/>
    <x v="0"/>
    <x v="0"/>
    <x v="0"/>
    <s v="Direcao da Familia, Inclusão, Género e Saúde"/>
    <x v="0"/>
    <x v="0"/>
    <x v="0"/>
    <x v="0"/>
    <x v="0"/>
    <x v="0"/>
    <x v="0"/>
    <x v="2"/>
    <x v="1"/>
    <x v="2"/>
    <x v="11"/>
    <x v="0"/>
    <m/>
  </r>
  <r>
    <x v="2"/>
    <n v="0"/>
    <n v="0"/>
    <n v="513557"/>
    <n v="0"/>
    <x v="6025"/>
    <x v="0"/>
    <x v="0"/>
    <x v="0"/>
    <s v="80.02.10.01"/>
    <x v="16"/>
    <x v="2"/>
    <x v="2"/>
    <s v="Outros"/>
    <s v="80.02.10"/>
    <s v="Retençoes Previdencia Social"/>
    <s v="80.02.10.01"/>
    <x v="66"/>
    <x v="0"/>
    <x v="5"/>
    <x v="13"/>
    <x v="1"/>
    <x v="2"/>
    <x v="0"/>
    <x v="0"/>
    <x v="2"/>
    <s v="2024-02-??"/>
    <x v="0"/>
    <n v="513557"/>
    <x v="3"/>
    <n v="0"/>
    <x v="1"/>
    <n v="0"/>
    <x v="667"/>
    <m/>
    <x v="0"/>
    <x v="11"/>
    <m/>
    <s v="Retençoes Previdencia Social"/>
    <x v="2"/>
    <s v="RPS"/>
    <x v="0"/>
    <x v="1"/>
    <x v="1"/>
    <x v="1"/>
    <x v="0"/>
    <x v="0"/>
    <x v="0"/>
    <x v="0"/>
    <x v="0"/>
    <x v="0"/>
    <x v="0"/>
    <s v="Retençoes Previdencia Social"/>
    <x v="0"/>
    <x v="0"/>
    <x v="0"/>
    <x v="0"/>
    <x v="2"/>
    <x v="0"/>
    <x v="0"/>
    <x v="2"/>
    <x v="1"/>
    <x v="2"/>
    <x v="11"/>
    <x v="0"/>
    <m/>
  </r>
  <r>
    <x v="2"/>
    <n v="0"/>
    <n v="0"/>
    <n v="498618"/>
    <n v="0"/>
    <x v="6025"/>
    <x v="0"/>
    <x v="0"/>
    <x v="0"/>
    <s v="80.02.10.01"/>
    <x v="16"/>
    <x v="2"/>
    <x v="2"/>
    <s v="Outros"/>
    <s v="80.02.10"/>
    <s v="Retençoes Previdencia Social"/>
    <s v="80.02.10.01"/>
    <x v="66"/>
    <x v="0"/>
    <x v="5"/>
    <x v="13"/>
    <x v="1"/>
    <x v="2"/>
    <x v="0"/>
    <x v="0"/>
    <x v="6"/>
    <s v="2024-04-??"/>
    <x v="1"/>
    <n v="498618"/>
    <x v="3"/>
    <n v="0"/>
    <x v="1"/>
    <n v="0"/>
    <x v="667"/>
    <m/>
    <x v="0"/>
    <x v="11"/>
    <m/>
    <s v="Retençoes Previdencia Social"/>
    <x v="2"/>
    <s v="RPS"/>
    <x v="0"/>
    <x v="1"/>
    <x v="1"/>
    <x v="1"/>
    <x v="0"/>
    <x v="0"/>
    <x v="0"/>
    <x v="0"/>
    <x v="0"/>
    <x v="0"/>
    <x v="0"/>
    <s v="Retençoes Previdencia Social"/>
    <x v="0"/>
    <x v="0"/>
    <x v="0"/>
    <x v="0"/>
    <x v="2"/>
    <x v="0"/>
    <x v="0"/>
    <x v="2"/>
    <x v="1"/>
    <x v="2"/>
    <x v="11"/>
    <x v="0"/>
    <m/>
  </r>
  <r>
    <x v="2"/>
    <n v="0"/>
    <n v="0"/>
    <n v="814491"/>
    <n v="0"/>
    <x v="6025"/>
    <x v="0"/>
    <x v="0"/>
    <x v="0"/>
    <s v="80.02.10.01"/>
    <x v="16"/>
    <x v="2"/>
    <x v="2"/>
    <s v="Outros"/>
    <s v="80.02.10"/>
    <s v="Retençoes Previdencia Social"/>
    <s v="80.02.10.01"/>
    <x v="66"/>
    <x v="0"/>
    <x v="5"/>
    <x v="13"/>
    <x v="1"/>
    <x v="2"/>
    <x v="0"/>
    <x v="0"/>
    <x v="4"/>
    <s v="2024-06-??"/>
    <x v="1"/>
    <n v="814491"/>
    <x v="3"/>
    <n v="0"/>
    <x v="1"/>
    <n v="0"/>
    <x v="667"/>
    <m/>
    <x v="0"/>
    <x v="11"/>
    <m/>
    <s v="Retençoes Previdencia Social"/>
    <x v="2"/>
    <s v="RPS"/>
    <x v="0"/>
    <x v="1"/>
    <x v="1"/>
    <x v="1"/>
    <x v="0"/>
    <x v="0"/>
    <x v="0"/>
    <x v="0"/>
    <x v="0"/>
    <x v="0"/>
    <x v="0"/>
    <s v="Retençoes Previdencia Social"/>
    <x v="0"/>
    <x v="0"/>
    <x v="0"/>
    <x v="0"/>
    <x v="2"/>
    <x v="0"/>
    <x v="0"/>
    <x v="2"/>
    <x v="1"/>
    <x v="2"/>
    <x v="11"/>
    <x v="0"/>
    <m/>
  </r>
  <r>
    <x v="2"/>
    <n v="0"/>
    <n v="0"/>
    <n v="315145"/>
    <n v="0"/>
    <x v="6025"/>
    <x v="0"/>
    <x v="0"/>
    <x v="0"/>
    <s v="80.02.10.01"/>
    <x v="16"/>
    <x v="2"/>
    <x v="2"/>
    <s v="Outros"/>
    <s v="80.02.10"/>
    <s v="Retençoes Previdencia Social"/>
    <s v="80.02.10.01"/>
    <x v="66"/>
    <x v="0"/>
    <x v="5"/>
    <x v="13"/>
    <x v="1"/>
    <x v="2"/>
    <x v="0"/>
    <x v="0"/>
    <x v="9"/>
    <s v="2024-07-??"/>
    <x v="2"/>
    <n v="315145"/>
    <x v="3"/>
    <n v="0"/>
    <x v="1"/>
    <n v="0"/>
    <x v="667"/>
    <m/>
    <x v="0"/>
    <x v="11"/>
    <m/>
    <s v="Retençoes Previdencia Social"/>
    <x v="2"/>
    <s v="RPS"/>
    <x v="0"/>
    <x v="1"/>
    <x v="1"/>
    <x v="1"/>
    <x v="0"/>
    <x v="0"/>
    <x v="0"/>
    <x v="0"/>
    <x v="0"/>
    <x v="0"/>
    <x v="0"/>
    <s v="Retençoes Previdencia Social"/>
    <x v="0"/>
    <x v="0"/>
    <x v="0"/>
    <x v="0"/>
    <x v="2"/>
    <x v="0"/>
    <x v="0"/>
    <x v="2"/>
    <x v="1"/>
    <x v="2"/>
    <x v="11"/>
    <x v="0"/>
    <m/>
  </r>
  <r>
    <x v="2"/>
    <n v="0"/>
    <n v="0"/>
    <n v="959592"/>
    <n v="0"/>
    <x v="6025"/>
    <x v="0"/>
    <x v="0"/>
    <x v="0"/>
    <s v="80.02.10.01"/>
    <x v="16"/>
    <x v="2"/>
    <x v="2"/>
    <s v="Outros"/>
    <s v="80.02.10"/>
    <s v="Retençoes Previdencia Social"/>
    <s v="80.02.10.01"/>
    <x v="66"/>
    <x v="0"/>
    <x v="5"/>
    <x v="13"/>
    <x v="1"/>
    <x v="2"/>
    <x v="0"/>
    <x v="0"/>
    <x v="5"/>
    <s v="2024-08-??"/>
    <x v="2"/>
    <n v="959592"/>
    <x v="3"/>
    <n v="0"/>
    <x v="1"/>
    <n v="0"/>
    <x v="667"/>
    <m/>
    <x v="0"/>
    <x v="11"/>
    <m/>
    <s v="Retençoes Previdencia Social"/>
    <x v="2"/>
    <s v="RPS"/>
    <x v="0"/>
    <x v="1"/>
    <x v="1"/>
    <x v="1"/>
    <x v="0"/>
    <x v="0"/>
    <x v="0"/>
    <x v="0"/>
    <x v="0"/>
    <x v="0"/>
    <x v="0"/>
    <s v="Retençoes Previdencia Social"/>
    <x v="0"/>
    <x v="0"/>
    <x v="0"/>
    <x v="0"/>
    <x v="2"/>
    <x v="0"/>
    <x v="0"/>
    <x v="2"/>
    <x v="1"/>
    <x v="2"/>
    <x v="11"/>
    <x v="0"/>
    <m/>
  </r>
  <r>
    <x v="0"/>
    <n v="0"/>
    <n v="0"/>
    <n v="91280"/>
    <n v="0"/>
    <x v="6025"/>
    <x v="0"/>
    <x v="1"/>
    <x v="0"/>
    <s v="80.02.10.01"/>
    <x v="16"/>
    <x v="2"/>
    <x v="2"/>
    <s v="Outros"/>
    <s v="80.02.10"/>
    <s v="Retençoes Previdencia Social"/>
    <s v="80.02.10.01"/>
    <x v="37"/>
    <x v="0"/>
    <x v="1"/>
    <x v="0"/>
    <x v="1"/>
    <x v="2"/>
    <x v="2"/>
    <x v="0"/>
    <x v="1"/>
    <s v="2024-03-??"/>
    <x v="0"/>
    <n v="91280"/>
    <x v="3"/>
    <n v="0"/>
    <x v="1"/>
    <n v="0"/>
    <x v="667"/>
    <m/>
    <x v="0"/>
    <x v="11"/>
    <m/>
    <s v="Retençoes Previdencia Social"/>
    <x v="2"/>
    <s v="RPS"/>
    <x v="0"/>
    <x v="1"/>
    <x v="1"/>
    <x v="1"/>
    <x v="0"/>
    <x v="0"/>
    <x v="0"/>
    <x v="0"/>
    <x v="0"/>
    <x v="0"/>
    <x v="0"/>
    <s v="Retençoes Previdencia Social"/>
    <x v="0"/>
    <x v="0"/>
    <x v="0"/>
    <x v="0"/>
    <x v="2"/>
    <x v="0"/>
    <x v="0"/>
    <x v="2"/>
    <x v="1"/>
    <x v="2"/>
    <x v="11"/>
    <x v="0"/>
    <m/>
  </r>
  <r>
    <x v="0"/>
    <n v="0"/>
    <n v="0"/>
    <n v="389993"/>
    <n v="0"/>
    <x v="6025"/>
    <x v="0"/>
    <x v="1"/>
    <x v="0"/>
    <s v="80.02.10.01"/>
    <x v="16"/>
    <x v="2"/>
    <x v="2"/>
    <s v="Outros"/>
    <s v="80.02.10"/>
    <s v="Retençoes Previdencia Social"/>
    <s v="80.02.10.01"/>
    <x v="37"/>
    <x v="0"/>
    <x v="1"/>
    <x v="0"/>
    <x v="1"/>
    <x v="2"/>
    <x v="2"/>
    <x v="0"/>
    <x v="5"/>
    <s v="2024-08-??"/>
    <x v="2"/>
    <n v="389993"/>
    <x v="3"/>
    <n v="0"/>
    <x v="1"/>
    <n v="0"/>
    <x v="667"/>
    <m/>
    <x v="0"/>
    <x v="11"/>
    <m/>
    <s v="Retençoes Previdencia Social"/>
    <x v="2"/>
    <s v="RPS"/>
    <x v="0"/>
    <x v="1"/>
    <x v="1"/>
    <x v="1"/>
    <x v="0"/>
    <x v="0"/>
    <x v="0"/>
    <x v="0"/>
    <x v="0"/>
    <x v="0"/>
    <x v="0"/>
    <s v="Retençoes Previdencia Social"/>
    <x v="0"/>
    <x v="0"/>
    <x v="0"/>
    <x v="0"/>
    <x v="2"/>
    <x v="0"/>
    <x v="0"/>
    <x v="2"/>
    <x v="1"/>
    <x v="2"/>
    <x v="11"/>
    <x v="0"/>
    <m/>
  </r>
  <r>
    <x v="0"/>
    <n v="0"/>
    <n v="0"/>
    <n v="390972"/>
    <n v="0"/>
    <x v="6025"/>
    <x v="0"/>
    <x v="1"/>
    <x v="0"/>
    <s v="80.02.10.01"/>
    <x v="16"/>
    <x v="2"/>
    <x v="2"/>
    <s v="Outros"/>
    <s v="80.02.10"/>
    <s v="Retençoes Previdencia Social"/>
    <s v="80.02.10.01"/>
    <x v="37"/>
    <x v="0"/>
    <x v="1"/>
    <x v="0"/>
    <x v="1"/>
    <x v="2"/>
    <x v="2"/>
    <x v="0"/>
    <x v="7"/>
    <s v="2024-09-??"/>
    <x v="2"/>
    <n v="390972"/>
    <x v="3"/>
    <n v="0"/>
    <x v="1"/>
    <n v="0"/>
    <x v="667"/>
    <m/>
    <x v="0"/>
    <x v="11"/>
    <m/>
    <s v="Retençoes Previdencia Social"/>
    <x v="2"/>
    <s v="RPS"/>
    <x v="0"/>
    <x v="1"/>
    <x v="1"/>
    <x v="1"/>
    <x v="0"/>
    <x v="0"/>
    <x v="0"/>
    <x v="0"/>
    <x v="0"/>
    <x v="0"/>
    <x v="0"/>
    <s v="Retençoes Previdencia Social"/>
    <x v="0"/>
    <x v="0"/>
    <x v="0"/>
    <x v="0"/>
    <x v="2"/>
    <x v="0"/>
    <x v="0"/>
    <x v="2"/>
    <x v="1"/>
    <x v="2"/>
    <x v="11"/>
    <x v="0"/>
    <m/>
  </r>
  <r>
    <x v="0"/>
    <n v="0"/>
    <n v="0"/>
    <n v="478761"/>
    <n v="0"/>
    <x v="6025"/>
    <x v="0"/>
    <x v="1"/>
    <x v="0"/>
    <s v="80.02.10.01"/>
    <x v="16"/>
    <x v="2"/>
    <x v="2"/>
    <s v="Outros"/>
    <s v="80.02.10"/>
    <s v="Retençoes Previdencia Social"/>
    <s v="80.02.10.01"/>
    <x v="37"/>
    <x v="0"/>
    <x v="1"/>
    <x v="0"/>
    <x v="1"/>
    <x v="2"/>
    <x v="2"/>
    <x v="0"/>
    <x v="8"/>
    <s v="2024-10-??"/>
    <x v="3"/>
    <n v="478761"/>
    <x v="3"/>
    <n v="0"/>
    <x v="1"/>
    <n v="0"/>
    <x v="667"/>
    <m/>
    <x v="0"/>
    <x v="11"/>
    <m/>
    <s v="Retençoes Previdencia Social"/>
    <x v="2"/>
    <s v="RPS"/>
    <x v="0"/>
    <x v="1"/>
    <x v="1"/>
    <x v="1"/>
    <x v="0"/>
    <x v="0"/>
    <x v="0"/>
    <x v="0"/>
    <x v="0"/>
    <x v="0"/>
    <x v="0"/>
    <s v="Retençoes Previdencia Social"/>
    <x v="0"/>
    <x v="0"/>
    <x v="0"/>
    <x v="0"/>
    <x v="2"/>
    <x v="0"/>
    <x v="0"/>
    <x v="2"/>
    <x v="1"/>
    <x v="2"/>
    <x v="11"/>
    <x v="0"/>
    <m/>
  </r>
  <r>
    <x v="0"/>
    <n v="0"/>
    <n v="0"/>
    <n v="462303"/>
    <n v="0"/>
    <x v="6025"/>
    <x v="0"/>
    <x v="1"/>
    <x v="0"/>
    <s v="80.02.10.01"/>
    <x v="16"/>
    <x v="2"/>
    <x v="2"/>
    <s v="Outros"/>
    <s v="80.02.10"/>
    <s v="Retençoes Previdencia Social"/>
    <s v="80.02.10.01"/>
    <x v="37"/>
    <x v="0"/>
    <x v="1"/>
    <x v="0"/>
    <x v="1"/>
    <x v="2"/>
    <x v="2"/>
    <x v="0"/>
    <x v="10"/>
    <s v="2024-11-??"/>
    <x v="3"/>
    <n v="462303"/>
    <x v="3"/>
    <n v="0"/>
    <x v="1"/>
    <n v="0"/>
    <x v="667"/>
    <m/>
    <x v="0"/>
    <x v="11"/>
    <m/>
    <s v="Retençoes Previdencia Social"/>
    <x v="2"/>
    <s v="RPS"/>
    <x v="0"/>
    <x v="1"/>
    <x v="1"/>
    <x v="1"/>
    <x v="0"/>
    <x v="0"/>
    <x v="0"/>
    <x v="0"/>
    <x v="0"/>
    <x v="0"/>
    <x v="0"/>
    <s v="Retençoes Previdencia Social"/>
    <x v="0"/>
    <x v="0"/>
    <x v="0"/>
    <x v="0"/>
    <x v="2"/>
    <x v="0"/>
    <x v="0"/>
    <x v="2"/>
    <x v="1"/>
    <x v="2"/>
    <x v="11"/>
    <x v="0"/>
    <m/>
  </r>
  <r>
    <x v="0"/>
    <n v="0"/>
    <n v="0"/>
    <n v="372105"/>
    <n v="0"/>
    <x v="6025"/>
    <x v="0"/>
    <x v="1"/>
    <x v="0"/>
    <s v="80.02.10.01"/>
    <x v="16"/>
    <x v="2"/>
    <x v="2"/>
    <s v="Outros"/>
    <s v="80.02.10"/>
    <s v="Retençoes Previdencia Social"/>
    <s v="80.02.10.01"/>
    <x v="37"/>
    <x v="0"/>
    <x v="1"/>
    <x v="0"/>
    <x v="1"/>
    <x v="2"/>
    <x v="2"/>
    <x v="0"/>
    <x v="11"/>
    <s v="2024-12-??"/>
    <x v="3"/>
    <n v="372105"/>
    <x v="3"/>
    <n v="0"/>
    <x v="1"/>
    <n v="0"/>
    <x v="667"/>
    <m/>
    <x v="0"/>
    <x v="11"/>
    <m/>
    <s v="Retençoes Previdencia Social"/>
    <x v="2"/>
    <s v="RPS"/>
    <x v="0"/>
    <x v="1"/>
    <x v="1"/>
    <x v="1"/>
    <x v="0"/>
    <x v="0"/>
    <x v="0"/>
    <x v="0"/>
    <x v="0"/>
    <x v="0"/>
    <x v="0"/>
    <s v="Retençoes Previdencia Social"/>
    <x v="0"/>
    <x v="0"/>
    <x v="0"/>
    <x v="0"/>
    <x v="2"/>
    <x v="0"/>
    <x v="0"/>
    <x v="2"/>
    <x v="1"/>
    <x v="2"/>
    <x v="11"/>
    <x v="0"/>
    <m/>
  </r>
  <r>
    <x v="0"/>
    <n v="0"/>
    <n v="0"/>
    <n v="310"/>
    <n v="0"/>
    <x v="6025"/>
    <x v="0"/>
    <x v="1"/>
    <x v="0"/>
    <s v="80.02.10.24"/>
    <x v="47"/>
    <x v="2"/>
    <x v="2"/>
    <s v="Outros"/>
    <s v="80.02.10"/>
    <s v="Retenções SIACSA"/>
    <s v="80.02.10.24"/>
    <x v="67"/>
    <x v="0"/>
    <x v="1"/>
    <x v="0"/>
    <x v="1"/>
    <x v="2"/>
    <x v="2"/>
    <x v="0"/>
    <x v="1"/>
    <s v="2024-03-??"/>
    <x v="0"/>
    <n v="310"/>
    <x v="3"/>
    <n v="0"/>
    <x v="1"/>
    <n v="0"/>
    <x v="667"/>
    <m/>
    <x v="0"/>
    <x v="11"/>
    <m/>
    <s v="Retenções SIACSA"/>
    <x v="2"/>
    <s v="SIACSA"/>
    <x v="0"/>
    <x v="1"/>
    <x v="1"/>
    <x v="1"/>
    <x v="0"/>
    <x v="0"/>
    <x v="0"/>
    <x v="0"/>
    <x v="0"/>
    <x v="0"/>
    <x v="0"/>
    <s v="Retenções SIACSA"/>
    <x v="0"/>
    <x v="0"/>
    <x v="0"/>
    <x v="0"/>
    <x v="2"/>
    <x v="0"/>
    <x v="0"/>
    <x v="2"/>
    <x v="1"/>
    <x v="2"/>
    <x v="11"/>
    <x v="0"/>
    <m/>
  </r>
  <r>
    <x v="0"/>
    <n v="0"/>
    <n v="0"/>
    <n v="3312"/>
    <n v="0"/>
    <x v="6025"/>
    <x v="0"/>
    <x v="1"/>
    <x v="0"/>
    <s v="80.02.10.24"/>
    <x v="47"/>
    <x v="2"/>
    <x v="2"/>
    <s v="Outros"/>
    <s v="80.02.10"/>
    <s v="Retenções SIACSA"/>
    <s v="80.02.10.24"/>
    <x v="67"/>
    <x v="0"/>
    <x v="1"/>
    <x v="0"/>
    <x v="1"/>
    <x v="2"/>
    <x v="2"/>
    <x v="0"/>
    <x v="4"/>
    <s v="2024-06-??"/>
    <x v="1"/>
    <n v="3312"/>
    <x v="3"/>
    <n v="0"/>
    <x v="1"/>
    <n v="0"/>
    <x v="667"/>
    <m/>
    <x v="0"/>
    <x v="11"/>
    <m/>
    <s v="Retenções SIACSA"/>
    <x v="2"/>
    <s v="SIACSA"/>
    <x v="0"/>
    <x v="1"/>
    <x v="1"/>
    <x v="1"/>
    <x v="0"/>
    <x v="0"/>
    <x v="0"/>
    <x v="0"/>
    <x v="0"/>
    <x v="0"/>
    <x v="0"/>
    <s v="Retenções SIACSA"/>
    <x v="0"/>
    <x v="0"/>
    <x v="0"/>
    <x v="0"/>
    <x v="2"/>
    <x v="0"/>
    <x v="0"/>
    <x v="2"/>
    <x v="1"/>
    <x v="2"/>
    <x v="11"/>
    <x v="0"/>
    <m/>
  </r>
  <r>
    <x v="0"/>
    <n v="0"/>
    <n v="0"/>
    <n v="3253"/>
    <n v="0"/>
    <x v="6025"/>
    <x v="0"/>
    <x v="1"/>
    <x v="0"/>
    <s v="80.02.10.24"/>
    <x v="47"/>
    <x v="2"/>
    <x v="2"/>
    <s v="Outros"/>
    <s v="80.02.10"/>
    <s v="Retenções SIACSA"/>
    <s v="80.02.10.24"/>
    <x v="67"/>
    <x v="0"/>
    <x v="1"/>
    <x v="0"/>
    <x v="1"/>
    <x v="2"/>
    <x v="2"/>
    <x v="0"/>
    <x v="9"/>
    <s v="2024-07-??"/>
    <x v="2"/>
    <n v="3253"/>
    <x v="3"/>
    <n v="0"/>
    <x v="1"/>
    <n v="0"/>
    <x v="667"/>
    <m/>
    <x v="0"/>
    <x v="11"/>
    <m/>
    <s v="Retenções SIACSA"/>
    <x v="2"/>
    <s v="SIACSA"/>
    <x v="0"/>
    <x v="1"/>
    <x v="1"/>
    <x v="1"/>
    <x v="0"/>
    <x v="0"/>
    <x v="0"/>
    <x v="0"/>
    <x v="0"/>
    <x v="0"/>
    <x v="0"/>
    <s v="Retenções SIACSA"/>
    <x v="0"/>
    <x v="0"/>
    <x v="0"/>
    <x v="0"/>
    <x v="2"/>
    <x v="0"/>
    <x v="0"/>
    <x v="2"/>
    <x v="1"/>
    <x v="2"/>
    <x v="11"/>
    <x v="0"/>
    <m/>
  </r>
  <r>
    <x v="0"/>
    <n v="0"/>
    <n v="0"/>
    <n v="3057"/>
    <n v="0"/>
    <x v="6025"/>
    <x v="0"/>
    <x v="1"/>
    <x v="0"/>
    <s v="80.02.10.24"/>
    <x v="47"/>
    <x v="2"/>
    <x v="2"/>
    <s v="Outros"/>
    <s v="80.02.10"/>
    <s v="Retenções SIACSA"/>
    <s v="80.02.10.24"/>
    <x v="67"/>
    <x v="0"/>
    <x v="1"/>
    <x v="0"/>
    <x v="1"/>
    <x v="2"/>
    <x v="2"/>
    <x v="0"/>
    <x v="5"/>
    <s v="2024-08-??"/>
    <x v="2"/>
    <n v="3057"/>
    <x v="3"/>
    <n v="0"/>
    <x v="1"/>
    <n v="0"/>
    <x v="667"/>
    <m/>
    <x v="0"/>
    <x v="11"/>
    <m/>
    <s v="Retenções SIACSA"/>
    <x v="2"/>
    <s v="SIACSA"/>
    <x v="0"/>
    <x v="1"/>
    <x v="1"/>
    <x v="1"/>
    <x v="0"/>
    <x v="0"/>
    <x v="0"/>
    <x v="0"/>
    <x v="0"/>
    <x v="0"/>
    <x v="0"/>
    <s v="Retenções SIACSA"/>
    <x v="0"/>
    <x v="0"/>
    <x v="0"/>
    <x v="0"/>
    <x v="2"/>
    <x v="0"/>
    <x v="0"/>
    <x v="2"/>
    <x v="1"/>
    <x v="2"/>
    <x v="11"/>
    <x v="0"/>
    <m/>
  </r>
  <r>
    <x v="0"/>
    <n v="0"/>
    <n v="0"/>
    <n v="3064"/>
    <n v="0"/>
    <x v="6025"/>
    <x v="0"/>
    <x v="1"/>
    <x v="0"/>
    <s v="80.02.10.24"/>
    <x v="47"/>
    <x v="2"/>
    <x v="2"/>
    <s v="Outros"/>
    <s v="80.02.10"/>
    <s v="Retenções SIACSA"/>
    <s v="80.02.10.24"/>
    <x v="67"/>
    <x v="0"/>
    <x v="1"/>
    <x v="0"/>
    <x v="1"/>
    <x v="2"/>
    <x v="2"/>
    <x v="0"/>
    <x v="7"/>
    <s v="2024-09-??"/>
    <x v="2"/>
    <n v="3064"/>
    <x v="3"/>
    <n v="0"/>
    <x v="1"/>
    <n v="0"/>
    <x v="667"/>
    <m/>
    <x v="0"/>
    <x v="11"/>
    <m/>
    <s v="Retenções SIACSA"/>
    <x v="2"/>
    <s v="SIACSA"/>
    <x v="0"/>
    <x v="1"/>
    <x v="1"/>
    <x v="1"/>
    <x v="0"/>
    <x v="0"/>
    <x v="0"/>
    <x v="0"/>
    <x v="0"/>
    <x v="0"/>
    <x v="0"/>
    <s v="Retenções SIACSA"/>
    <x v="0"/>
    <x v="0"/>
    <x v="0"/>
    <x v="0"/>
    <x v="2"/>
    <x v="0"/>
    <x v="0"/>
    <x v="2"/>
    <x v="1"/>
    <x v="2"/>
    <x v="11"/>
    <x v="0"/>
    <m/>
  </r>
  <r>
    <x v="0"/>
    <n v="0"/>
    <n v="0"/>
    <n v="3380"/>
    <n v="0"/>
    <x v="6025"/>
    <x v="0"/>
    <x v="1"/>
    <x v="0"/>
    <s v="80.02.10.24"/>
    <x v="47"/>
    <x v="2"/>
    <x v="2"/>
    <s v="Outros"/>
    <s v="80.02.10"/>
    <s v="Retenções SIACSA"/>
    <s v="80.02.10.24"/>
    <x v="67"/>
    <x v="0"/>
    <x v="1"/>
    <x v="0"/>
    <x v="1"/>
    <x v="2"/>
    <x v="2"/>
    <x v="0"/>
    <x v="8"/>
    <s v="2024-10-??"/>
    <x v="3"/>
    <n v="3380"/>
    <x v="3"/>
    <n v="0"/>
    <x v="1"/>
    <n v="0"/>
    <x v="667"/>
    <m/>
    <x v="0"/>
    <x v="11"/>
    <m/>
    <s v="Retenções SIACSA"/>
    <x v="2"/>
    <s v="SIACSA"/>
    <x v="0"/>
    <x v="1"/>
    <x v="1"/>
    <x v="1"/>
    <x v="0"/>
    <x v="0"/>
    <x v="0"/>
    <x v="0"/>
    <x v="0"/>
    <x v="0"/>
    <x v="0"/>
    <s v="Retenções SIACSA"/>
    <x v="0"/>
    <x v="0"/>
    <x v="0"/>
    <x v="0"/>
    <x v="2"/>
    <x v="0"/>
    <x v="0"/>
    <x v="2"/>
    <x v="1"/>
    <x v="2"/>
    <x v="11"/>
    <x v="0"/>
    <m/>
  </r>
  <r>
    <x v="0"/>
    <n v="0"/>
    <n v="0"/>
    <n v="3380"/>
    <n v="0"/>
    <x v="6025"/>
    <x v="0"/>
    <x v="1"/>
    <x v="0"/>
    <s v="80.02.10.24"/>
    <x v="47"/>
    <x v="2"/>
    <x v="2"/>
    <s v="Outros"/>
    <s v="80.02.10"/>
    <s v="Retenções SIACSA"/>
    <s v="80.02.10.24"/>
    <x v="67"/>
    <x v="0"/>
    <x v="1"/>
    <x v="0"/>
    <x v="1"/>
    <x v="2"/>
    <x v="2"/>
    <x v="0"/>
    <x v="10"/>
    <s v="2024-11-??"/>
    <x v="3"/>
    <n v="3380"/>
    <x v="3"/>
    <n v="0"/>
    <x v="1"/>
    <n v="0"/>
    <x v="667"/>
    <m/>
    <x v="0"/>
    <x v="11"/>
    <m/>
    <s v="Retenções SIACSA"/>
    <x v="2"/>
    <s v="SIACSA"/>
    <x v="0"/>
    <x v="1"/>
    <x v="1"/>
    <x v="1"/>
    <x v="0"/>
    <x v="0"/>
    <x v="0"/>
    <x v="0"/>
    <x v="0"/>
    <x v="0"/>
    <x v="0"/>
    <s v="Retenções SIACSA"/>
    <x v="0"/>
    <x v="0"/>
    <x v="0"/>
    <x v="0"/>
    <x v="2"/>
    <x v="0"/>
    <x v="0"/>
    <x v="2"/>
    <x v="1"/>
    <x v="2"/>
    <x v="11"/>
    <x v="0"/>
    <m/>
  </r>
  <r>
    <x v="0"/>
    <n v="0"/>
    <n v="0"/>
    <n v="3190"/>
    <n v="0"/>
    <x v="6025"/>
    <x v="0"/>
    <x v="1"/>
    <x v="0"/>
    <s v="80.02.10.24"/>
    <x v="47"/>
    <x v="2"/>
    <x v="2"/>
    <s v="Outros"/>
    <s v="80.02.10"/>
    <s v="Retenções SIACSA"/>
    <s v="80.02.10.24"/>
    <x v="67"/>
    <x v="0"/>
    <x v="1"/>
    <x v="0"/>
    <x v="1"/>
    <x v="2"/>
    <x v="2"/>
    <x v="0"/>
    <x v="11"/>
    <s v="2024-12-??"/>
    <x v="3"/>
    <n v="3190"/>
    <x v="3"/>
    <n v="0"/>
    <x v="1"/>
    <n v="0"/>
    <x v="667"/>
    <m/>
    <x v="0"/>
    <x v="11"/>
    <m/>
    <s v="Retenções SIACSA"/>
    <x v="2"/>
    <s v="SIACSA"/>
    <x v="0"/>
    <x v="1"/>
    <x v="1"/>
    <x v="1"/>
    <x v="0"/>
    <x v="0"/>
    <x v="0"/>
    <x v="0"/>
    <x v="0"/>
    <x v="0"/>
    <x v="0"/>
    <s v="Retenções SIACSA"/>
    <x v="0"/>
    <x v="0"/>
    <x v="0"/>
    <x v="0"/>
    <x v="2"/>
    <x v="0"/>
    <x v="0"/>
    <x v="2"/>
    <x v="1"/>
    <x v="2"/>
    <x v="11"/>
    <x v="0"/>
    <m/>
  </r>
  <r>
    <x v="0"/>
    <n v="0"/>
    <n v="0"/>
    <n v="214000"/>
    <n v="0"/>
    <x v="6025"/>
    <x v="0"/>
    <x v="0"/>
    <x v="0"/>
    <s v="03.16.24"/>
    <x v="31"/>
    <x v="0"/>
    <x v="0"/>
    <s v="Direcao da Familia, Inclusão, Género e Saúde"/>
    <s v="03.16.24"/>
    <s v="Direcao da Familia, Inclusão, Género e Saúde"/>
    <s v="03.16.24"/>
    <x v="30"/>
    <x v="0"/>
    <x v="0"/>
    <x v="0"/>
    <x v="1"/>
    <x v="0"/>
    <x v="0"/>
    <x v="0"/>
    <x v="0"/>
    <s v="2024-01-??"/>
    <x v="0"/>
    <n v="214000"/>
    <x v="3"/>
    <n v="0"/>
    <x v="1"/>
    <n v="453000"/>
    <x v="667"/>
    <m/>
    <x v="0"/>
    <x v="11"/>
    <m/>
    <s v="Direcao da Familia, Inclusão, Género e Saúde"/>
    <x v="2"/>
    <m/>
    <x v="0"/>
    <x v="1"/>
    <x v="1"/>
    <x v="1"/>
    <x v="0"/>
    <x v="0"/>
    <x v="0"/>
    <x v="0"/>
    <x v="0"/>
    <x v="0"/>
    <x v="0"/>
    <s v="Direcao da Familia, Inclusão, Género e Saúde"/>
    <x v="0"/>
    <x v="0"/>
    <x v="0"/>
    <x v="0"/>
    <x v="0"/>
    <x v="0"/>
    <x v="0"/>
    <x v="2"/>
    <x v="1"/>
    <x v="2"/>
    <x v="11"/>
    <x v="0"/>
    <m/>
  </r>
  <r>
    <x v="0"/>
    <n v="0"/>
    <n v="0"/>
    <n v="214000"/>
    <n v="0"/>
    <x v="6025"/>
    <x v="0"/>
    <x v="0"/>
    <x v="0"/>
    <s v="03.16.24"/>
    <x v="31"/>
    <x v="0"/>
    <x v="0"/>
    <s v="Direcao da Familia, Inclusão, Género e Saúde"/>
    <s v="03.16.24"/>
    <s v="Direcao da Familia, Inclusão, Género e Saúde"/>
    <s v="03.16.24"/>
    <x v="30"/>
    <x v="0"/>
    <x v="0"/>
    <x v="0"/>
    <x v="1"/>
    <x v="0"/>
    <x v="0"/>
    <x v="0"/>
    <x v="2"/>
    <s v="2024-02-??"/>
    <x v="0"/>
    <n v="214000"/>
    <x v="3"/>
    <n v="0"/>
    <x v="1"/>
    <n v="453000"/>
    <x v="667"/>
    <m/>
    <x v="0"/>
    <x v="11"/>
    <m/>
    <s v="Direcao da Familia, Inclusão, Género e Saúde"/>
    <x v="2"/>
    <m/>
    <x v="0"/>
    <x v="1"/>
    <x v="1"/>
    <x v="1"/>
    <x v="0"/>
    <x v="0"/>
    <x v="0"/>
    <x v="0"/>
    <x v="0"/>
    <x v="0"/>
    <x v="0"/>
    <s v="Direcao da Familia, Inclusão, Género e Saúde"/>
    <x v="0"/>
    <x v="0"/>
    <x v="0"/>
    <x v="0"/>
    <x v="0"/>
    <x v="0"/>
    <x v="0"/>
    <x v="2"/>
    <x v="1"/>
    <x v="2"/>
    <x v="11"/>
    <x v="0"/>
    <m/>
  </r>
  <r>
    <x v="0"/>
    <n v="0"/>
    <n v="0"/>
    <n v="214000"/>
    <n v="0"/>
    <x v="6025"/>
    <x v="0"/>
    <x v="0"/>
    <x v="0"/>
    <s v="03.16.24"/>
    <x v="31"/>
    <x v="0"/>
    <x v="0"/>
    <s v="Direcao da Familia, Inclusão, Género e Saúde"/>
    <s v="03.16.24"/>
    <s v="Direcao da Familia, Inclusão, Género e Saúde"/>
    <s v="03.16.24"/>
    <x v="30"/>
    <x v="0"/>
    <x v="0"/>
    <x v="0"/>
    <x v="1"/>
    <x v="0"/>
    <x v="0"/>
    <x v="0"/>
    <x v="1"/>
    <s v="2024-03-??"/>
    <x v="0"/>
    <n v="214000"/>
    <x v="3"/>
    <n v="0"/>
    <x v="1"/>
    <n v="453000"/>
    <x v="667"/>
    <m/>
    <x v="0"/>
    <x v="11"/>
    <m/>
    <s v="Direcao da Familia, Inclusão, Género e Saúde"/>
    <x v="2"/>
    <m/>
    <x v="0"/>
    <x v="1"/>
    <x v="1"/>
    <x v="1"/>
    <x v="0"/>
    <x v="0"/>
    <x v="0"/>
    <x v="0"/>
    <x v="0"/>
    <x v="0"/>
    <x v="0"/>
    <s v="Direcao da Familia, Inclusão, Género e Saúde"/>
    <x v="0"/>
    <x v="0"/>
    <x v="0"/>
    <x v="0"/>
    <x v="0"/>
    <x v="0"/>
    <x v="0"/>
    <x v="2"/>
    <x v="1"/>
    <x v="2"/>
    <x v="11"/>
    <x v="0"/>
    <m/>
  </r>
  <r>
    <x v="0"/>
    <n v="0"/>
    <n v="0"/>
    <n v="214000"/>
    <n v="0"/>
    <x v="6025"/>
    <x v="0"/>
    <x v="0"/>
    <x v="0"/>
    <s v="03.16.24"/>
    <x v="31"/>
    <x v="0"/>
    <x v="0"/>
    <s v="Direcao da Familia, Inclusão, Género e Saúde"/>
    <s v="03.16.24"/>
    <s v="Direcao da Familia, Inclusão, Género e Saúde"/>
    <s v="03.16.24"/>
    <x v="30"/>
    <x v="0"/>
    <x v="0"/>
    <x v="0"/>
    <x v="1"/>
    <x v="0"/>
    <x v="0"/>
    <x v="0"/>
    <x v="6"/>
    <s v="2024-04-??"/>
    <x v="1"/>
    <n v="214000"/>
    <x v="3"/>
    <n v="0"/>
    <x v="1"/>
    <n v="453000"/>
    <x v="667"/>
    <m/>
    <x v="0"/>
    <x v="11"/>
    <m/>
    <s v="Direcao da Familia, Inclusão, Género e Saúde"/>
    <x v="2"/>
    <m/>
    <x v="0"/>
    <x v="1"/>
    <x v="1"/>
    <x v="1"/>
    <x v="0"/>
    <x v="0"/>
    <x v="0"/>
    <x v="0"/>
    <x v="0"/>
    <x v="0"/>
    <x v="0"/>
    <s v="Direcao da Familia, Inclusão, Género e Saúde"/>
    <x v="0"/>
    <x v="0"/>
    <x v="0"/>
    <x v="0"/>
    <x v="0"/>
    <x v="0"/>
    <x v="0"/>
    <x v="2"/>
    <x v="1"/>
    <x v="2"/>
    <x v="11"/>
    <x v="0"/>
    <m/>
  </r>
  <r>
    <x v="0"/>
    <n v="0"/>
    <n v="0"/>
    <n v="195000"/>
    <n v="0"/>
    <x v="6025"/>
    <x v="0"/>
    <x v="0"/>
    <x v="0"/>
    <s v="03.16.24"/>
    <x v="31"/>
    <x v="0"/>
    <x v="0"/>
    <s v="Direcao da Familia, Inclusão, Género e Saúde"/>
    <s v="03.16.24"/>
    <s v="Direcao da Familia, Inclusão, Género e Saúde"/>
    <s v="03.16.24"/>
    <x v="30"/>
    <x v="0"/>
    <x v="0"/>
    <x v="0"/>
    <x v="1"/>
    <x v="0"/>
    <x v="0"/>
    <x v="0"/>
    <x v="3"/>
    <s v="2024-05-??"/>
    <x v="1"/>
    <n v="195000"/>
    <x v="3"/>
    <n v="0"/>
    <x v="1"/>
    <n v="453000"/>
    <x v="667"/>
    <m/>
    <x v="0"/>
    <x v="11"/>
    <m/>
    <s v="Direcao da Familia, Inclusão, Género e Saúde"/>
    <x v="2"/>
    <m/>
    <x v="0"/>
    <x v="1"/>
    <x v="1"/>
    <x v="1"/>
    <x v="0"/>
    <x v="0"/>
    <x v="0"/>
    <x v="0"/>
    <x v="0"/>
    <x v="0"/>
    <x v="0"/>
    <s v="Direcao da Familia, Inclusão, Género e Saúde"/>
    <x v="0"/>
    <x v="0"/>
    <x v="0"/>
    <x v="0"/>
    <x v="0"/>
    <x v="0"/>
    <x v="0"/>
    <x v="2"/>
    <x v="1"/>
    <x v="2"/>
    <x v="11"/>
    <x v="0"/>
    <m/>
  </r>
  <r>
    <x v="0"/>
    <n v="0"/>
    <n v="0"/>
    <n v="176000"/>
    <n v="0"/>
    <x v="6025"/>
    <x v="0"/>
    <x v="0"/>
    <x v="0"/>
    <s v="03.16.24"/>
    <x v="31"/>
    <x v="0"/>
    <x v="0"/>
    <s v="Direcao da Familia, Inclusão, Género e Saúde"/>
    <s v="03.16.24"/>
    <s v="Direcao da Familia, Inclusão, Género e Saúde"/>
    <s v="03.16.24"/>
    <x v="30"/>
    <x v="0"/>
    <x v="0"/>
    <x v="0"/>
    <x v="1"/>
    <x v="0"/>
    <x v="0"/>
    <x v="0"/>
    <x v="4"/>
    <s v="2024-06-??"/>
    <x v="1"/>
    <n v="176000"/>
    <x v="3"/>
    <n v="0"/>
    <x v="1"/>
    <n v="453000"/>
    <x v="667"/>
    <m/>
    <x v="0"/>
    <x v="11"/>
    <m/>
    <s v="Direcao da Familia, Inclusão, Género e Saúde"/>
    <x v="2"/>
    <m/>
    <x v="0"/>
    <x v="1"/>
    <x v="1"/>
    <x v="1"/>
    <x v="0"/>
    <x v="0"/>
    <x v="0"/>
    <x v="0"/>
    <x v="0"/>
    <x v="0"/>
    <x v="0"/>
    <s v="Direcao da Familia, Inclusão, Género e Saúde"/>
    <x v="0"/>
    <x v="0"/>
    <x v="0"/>
    <x v="0"/>
    <x v="0"/>
    <x v="0"/>
    <x v="0"/>
    <x v="2"/>
    <x v="1"/>
    <x v="2"/>
    <x v="11"/>
    <x v="0"/>
    <m/>
  </r>
  <r>
    <x v="0"/>
    <n v="0"/>
    <n v="0"/>
    <n v="176000"/>
    <n v="0"/>
    <x v="6025"/>
    <x v="0"/>
    <x v="0"/>
    <x v="0"/>
    <s v="03.16.24"/>
    <x v="31"/>
    <x v="0"/>
    <x v="0"/>
    <s v="Direcao da Familia, Inclusão, Género e Saúde"/>
    <s v="03.16.24"/>
    <s v="Direcao da Familia, Inclusão, Género e Saúde"/>
    <s v="03.16.24"/>
    <x v="30"/>
    <x v="0"/>
    <x v="0"/>
    <x v="0"/>
    <x v="1"/>
    <x v="0"/>
    <x v="0"/>
    <x v="0"/>
    <x v="9"/>
    <s v="2024-07-??"/>
    <x v="2"/>
    <n v="176000"/>
    <x v="3"/>
    <n v="0"/>
    <x v="1"/>
    <n v="453000"/>
    <x v="667"/>
    <m/>
    <x v="0"/>
    <x v="11"/>
    <m/>
    <s v="Direcao da Familia, Inclusão, Género e Saúde"/>
    <x v="2"/>
    <m/>
    <x v="0"/>
    <x v="1"/>
    <x v="1"/>
    <x v="1"/>
    <x v="0"/>
    <x v="0"/>
    <x v="0"/>
    <x v="0"/>
    <x v="0"/>
    <x v="0"/>
    <x v="0"/>
    <s v="Direcao da Familia, Inclusão, Género e Saúde"/>
    <x v="0"/>
    <x v="0"/>
    <x v="0"/>
    <x v="0"/>
    <x v="0"/>
    <x v="0"/>
    <x v="0"/>
    <x v="2"/>
    <x v="1"/>
    <x v="2"/>
    <x v="11"/>
    <x v="0"/>
    <m/>
  </r>
  <r>
    <x v="0"/>
    <n v="0"/>
    <n v="0"/>
    <n v="176000"/>
    <n v="0"/>
    <x v="6025"/>
    <x v="0"/>
    <x v="0"/>
    <x v="0"/>
    <s v="03.16.24"/>
    <x v="31"/>
    <x v="0"/>
    <x v="0"/>
    <s v="Direcao da Familia, Inclusão, Género e Saúde"/>
    <s v="03.16.24"/>
    <s v="Direcao da Familia, Inclusão, Género e Saúde"/>
    <s v="03.16.24"/>
    <x v="30"/>
    <x v="0"/>
    <x v="0"/>
    <x v="0"/>
    <x v="1"/>
    <x v="0"/>
    <x v="0"/>
    <x v="0"/>
    <x v="5"/>
    <s v="2024-08-??"/>
    <x v="2"/>
    <n v="176000"/>
    <x v="3"/>
    <n v="0"/>
    <x v="1"/>
    <n v="453000"/>
    <x v="667"/>
    <m/>
    <x v="0"/>
    <x v="11"/>
    <m/>
    <s v="Direcao da Familia, Inclusão, Género e Saúde"/>
    <x v="2"/>
    <m/>
    <x v="0"/>
    <x v="1"/>
    <x v="1"/>
    <x v="1"/>
    <x v="0"/>
    <x v="0"/>
    <x v="0"/>
    <x v="0"/>
    <x v="0"/>
    <x v="0"/>
    <x v="0"/>
    <s v="Direcao da Familia, Inclusão, Género e Saúde"/>
    <x v="0"/>
    <x v="0"/>
    <x v="0"/>
    <x v="0"/>
    <x v="0"/>
    <x v="0"/>
    <x v="0"/>
    <x v="2"/>
    <x v="1"/>
    <x v="2"/>
    <x v="11"/>
    <x v="0"/>
    <m/>
  </r>
  <r>
    <x v="0"/>
    <n v="0"/>
    <n v="0"/>
    <n v="176000"/>
    <n v="0"/>
    <x v="6025"/>
    <x v="0"/>
    <x v="0"/>
    <x v="0"/>
    <s v="03.16.24"/>
    <x v="31"/>
    <x v="0"/>
    <x v="0"/>
    <s v="Direcao da Familia, Inclusão, Género e Saúde"/>
    <s v="03.16.24"/>
    <s v="Direcao da Familia, Inclusão, Género e Saúde"/>
    <s v="03.16.24"/>
    <x v="30"/>
    <x v="0"/>
    <x v="0"/>
    <x v="0"/>
    <x v="1"/>
    <x v="0"/>
    <x v="0"/>
    <x v="0"/>
    <x v="7"/>
    <s v="2024-09-??"/>
    <x v="2"/>
    <n v="176000"/>
    <x v="3"/>
    <n v="0"/>
    <x v="1"/>
    <n v="453000"/>
    <x v="667"/>
    <m/>
    <x v="0"/>
    <x v="11"/>
    <m/>
    <s v="Direcao da Familia, Inclusão, Género e Saúde"/>
    <x v="2"/>
    <m/>
    <x v="0"/>
    <x v="1"/>
    <x v="1"/>
    <x v="1"/>
    <x v="0"/>
    <x v="0"/>
    <x v="0"/>
    <x v="0"/>
    <x v="0"/>
    <x v="0"/>
    <x v="0"/>
    <s v="Direcao da Familia, Inclusão, Género e Saúde"/>
    <x v="0"/>
    <x v="0"/>
    <x v="0"/>
    <x v="0"/>
    <x v="0"/>
    <x v="0"/>
    <x v="0"/>
    <x v="2"/>
    <x v="1"/>
    <x v="2"/>
    <x v="11"/>
    <x v="0"/>
    <m/>
  </r>
  <r>
    <x v="0"/>
    <n v="0"/>
    <n v="0"/>
    <n v="176000"/>
    <n v="0"/>
    <x v="6025"/>
    <x v="0"/>
    <x v="0"/>
    <x v="0"/>
    <s v="03.16.24"/>
    <x v="31"/>
    <x v="0"/>
    <x v="0"/>
    <s v="Direcao da Familia, Inclusão, Género e Saúde"/>
    <s v="03.16.24"/>
    <s v="Direcao da Familia, Inclusão, Género e Saúde"/>
    <s v="03.16.24"/>
    <x v="30"/>
    <x v="0"/>
    <x v="0"/>
    <x v="0"/>
    <x v="1"/>
    <x v="0"/>
    <x v="0"/>
    <x v="0"/>
    <x v="8"/>
    <s v="2024-10-??"/>
    <x v="3"/>
    <n v="176000"/>
    <x v="3"/>
    <n v="0"/>
    <x v="1"/>
    <n v="453000"/>
    <x v="667"/>
    <m/>
    <x v="0"/>
    <x v="11"/>
    <m/>
    <s v="Direcao da Familia, Inclusão, Género e Saúde"/>
    <x v="2"/>
    <m/>
    <x v="0"/>
    <x v="1"/>
    <x v="1"/>
    <x v="1"/>
    <x v="0"/>
    <x v="0"/>
    <x v="0"/>
    <x v="0"/>
    <x v="0"/>
    <x v="0"/>
    <x v="0"/>
    <s v="Direcao da Familia, Inclusão, Género e Saúde"/>
    <x v="0"/>
    <x v="0"/>
    <x v="0"/>
    <x v="0"/>
    <x v="0"/>
    <x v="0"/>
    <x v="0"/>
    <x v="2"/>
    <x v="1"/>
    <x v="2"/>
    <x v="11"/>
    <x v="0"/>
    <m/>
  </r>
  <r>
    <x v="0"/>
    <n v="0"/>
    <n v="0"/>
    <n v="176000"/>
    <n v="0"/>
    <x v="6025"/>
    <x v="0"/>
    <x v="0"/>
    <x v="0"/>
    <s v="03.16.24"/>
    <x v="31"/>
    <x v="0"/>
    <x v="0"/>
    <s v="Direcao da Familia, Inclusão, Género e Saúde"/>
    <s v="03.16.24"/>
    <s v="Direcao da Familia, Inclusão, Género e Saúde"/>
    <s v="03.16.24"/>
    <x v="30"/>
    <x v="0"/>
    <x v="0"/>
    <x v="0"/>
    <x v="1"/>
    <x v="0"/>
    <x v="0"/>
    <x v="0"/>
    <x v="10"/>
    <s v="2024-11-??"/>
    <x v="3"/>
    <n v="176000"/>
    <x v="3"/>
    <n v="0"/>
    <x v="1"/>
    <n v="453000"/>
    <x v="667"/>
    <m/>
    <x v="0"/>
    <x v="11"/>
    <m/>
    <s v="Direcao da Familia, Inclusão, Género e Saúde"/>
    <x v="2"/>
    <m/>
    <x v="0"/>
    <x v="1"/>
    <x v="1"/>
    <x v="1"/>
    <x v="0"/>
    <x v="0"/>
    <x v="0"/>
    <x v="0"/>
    <x v="0"/>
    <x v="0"/>
    <x v="0"/>
    <s v="Direcao da Familia, Inclusão, Género e Saúde"/>
    <x v="0"/>
    <x v="0"/>
    <x v="0"/>
    <x v="0"/>
    <x v="0"/>
    <x v="0"/>
    <x v="0"/>
    <x v="2"/>
    <x v="1"/>
    <x v="2"/>
    <x v="11"/>
    <x v="0"/>
    <m/>
  </r>
  <r>
    <x v="0"/>
    <n v="0"/>
    <n v="0"/>
    <n v="176000"/>
    <n v="0"/>
    <x v="6025"/>
    <x v="0"/>
    <x v="0"/>
    <x v="0"/>
    <s v="03.16.24"/>
    <x v="31"/>
    <x v="0"/>
    <x v="0"/>
    <s v="Direcao da Familia, Inclusão, Género e Saúde"/>
    <s v="03.16.24"/>
    <s v="Direcao da Familia, Inclusão, Género e Saúde"/>
    <s v="03.16.24"/>
    <x v="30"/>
    <x v="0"/>
    <x v="0"/>
    <x v="0"/>
    <x v="1"/>
    <x v="0"/>
    <x v="0"/>
    <x v="0"/>
    <x v="11"/>
    <s v="2024-12-??"/>
    <x v="3"/>
    <n v="176000"/>
    <x v="3"/>
    <n v="0"/>
    <x v="1"/>
    <n v="453000"/>
    <x v="667"/>
    <m/>
    <x v="0"/>
    <x v="11"/>
    <m/>
    <s v="Direcao da Familia, Inclusão, Género e Saúde"/>
    <x v="2"/>
    <m/>
    <x v="0"/>
    <x v="1"/>
    <x v="1"/>
    <x v="1"/>
    <x v="0"/>
    <x v="0"/>
    <x v="0"/>
    <x v="0"/>
    <x v="0"/>
    <x v="0"/>
    <x v="0"/>
    <s v="Direcao da Familia, Inclusão, Género e Saúde"/>
    <x v="0"/>
    <x v="0"/>
    <x v="0"/>
    <x v="0"/>
    <x v="0"/>
    <x v="0"/>
    <x v="0"/>
    <x v="2"/>
    <x v="1"/>
    <x v="2"/>
    <x v="11"/>
    <x v="0"/>
    <m/>
  </r>
  <r>
    <x v="0"/>
    <n v="0"/>
    <n v="0"/>
    <n v="16460"/>
    <n v="0"/>
    <x v="6025"/>
    <x v="0"/>
    <x v="0"/>
    <x v="0"/>
    <s v="03.16.02"/>
    <x v="3"/>
    <x v="0"/>
    <x v="0"/>
    <s v="Gabinete do Presidente"/>
    <s v="03.16.02"/>
    <s v="Gabinete do Presidente"/>
    <s v="03.16.02"/>
    <x v="38"/>
    <x v="0"/>
    <x v="0"/>
    <x v="0"/>
    <x v="0"/>
    <x v="0"/>
    <x v="0"/>
    <x v="0"/>
    <x v="8"/>
    <s v="2024-10-??"/>
    <x v="3"/>
    <n v="16460"/>
    <x v="3"/>
    <n v="0"/>
    <x v="1"/>
    <n v="0"/>
    <x v="667"/>
    <m/>
    <x v="0"/>
    <x v="11"/>
    <m/>
    <s v="Gabinete do Presidente"/>
    <x v="2"/>
    <m/>
    <x v="0"/>
    <x v="1"/>
    <x v="1"/>
    <x v="1"/>
    <x v="0"/>
    <x v="0"/>
    <x v="0"/>
    <x v="0"/>
    <x v="0"/>
    <x v="0"/>
    <x v="0"/>
    <s v="Gabinete do Presidente"/>
    <x v="0"/>
    <x v="0"/>
    <x v="0"/>
    <x v="0"/>
    <x v="0"/>
    <x v="0"/>
    <x v="0"/>
    <x v="2"/>
    <x v="1"/>
    <x v="2"/>
    <x v="11"/>
    <x v="0"/>
    <m/>
  </r>
  <r>
    <x v="0"/>
    <n v="0"/>
    <n v="0"/>
    <n v="830"/>
    <n v="0"/>
    <x v="6025"/>
    <x v="0"/>
    <x v="1"/>
    <x v="0"/>
    <s v="80.02.10.23"/>
    <x v="46"/>
    <x v="2"/>
    <x v="2"/>
    <s v="Outros"/>
    <s v="80.02.10"/>
    <s v="Retenções SISCAP"/>
    <s v="80.02.10.23"/>
    <x v="67"/>
    <x v="0"/>
    <x v="1"/>
    <x v="0"/>
    <x v="1"/>
    <x v="2"/>
    <x v="2"/>
    <x v="0"/>
    <x v="4"/>
    <s v="2024-06-??"/>
    <x v="1"/>
    <n v="830"/>
    <x v="3"/>
    <n v="0"/>
    <x v="1"/>
    <n v="0"/>
    <x v="667"/>
    <m/>
    <x v="0"/>
    <x v="11"/>
    <m/>
    <s v="Retenções SISCAP"/>
    <x v="2"/>
    <s v="SISCAP"/>
    <x v="0"/>
    <x v="1"/>
    <x v="1"/>
    <x v="1"/>
    <x v="0"/>
    <x v="0"/>
    <x v="0"/>
    <x v="0"/>
    <x v="0"/>
    <x v="0"/>
    <x v="0"/>
    <s v="Retenções SISCAP"/>
    <x v="0"/>
    <x v="0"/>
    <x v="0"/>
    <x v="0"/>
    <x v="2"/>
    <x v="0"/>
    <x v="0"/>
    <x v="2"/>
    <x v="1"/>
    <x v="2"/>
    <x v="11"/>
    <x v="0"/>
    <m/>
  </r>
  <r>
    <x v="0"/>
    <n v="0"/>
    <n v="0"/>
    <n v="830"/>
    <n v="0"/>
    <x v="6025"/>
    <x v="0"/>
    <x v="1"/>
    <x v="0"/>
    <s v="80.02.10.23"/>
    <x v="46"/>
    <x v="2"/>
    <x v="2"/>
    <s v="Outros"/>
    <s v="80.02.10"/>
    <s v="Retenções SISCAP"/>
    <s v="80.02.10.23"/>
    <x v="67"/>
    <x v="0"/>
    <x v="1"/>
    <x v="0"/>
    <x v="1"/>
    <x v="2"/>
    <x v="2"/>
    <x v="0"/>
    <x v="9"/>
    <s v="2024-07-??"/>
    <x v="2"/>
    <n v="830"/>
    <x v="3"/>
    <n v="0"/>
    <x v="1"/>
    <n v="0"/>
    <x v="667"/>
    <m/>
    <x v="0"/>
    <x v="11"/>
    <m/>
    <s v="Retenções SISCAP"/>
    <x v="2"/>
    <s v="SISCAP"/>
    <x v="0"/>
    <x v="1"/>
    <x v="1"/>
    <x v="1"/>
    <x v="0"/>
    <x v="0"/>
    <x v="0"/>
    <x v="0"/>
    <x v="0"/>
    <x v="0"/>
    <x v="0"/>
    <s v="Retenções SISCAP"/>
    <x v="0"/>
    <x v="0"/>
    <x v="0"/>
    <x v="0"/>
    <x v="2"/>
    <x v="0"/>
    <x v="0"/>
    <x v="2"/>
    <x v="1"/>
    <x v="2"/>
    <x v="11"/>
    <x v="0"/>
    <m/>
  </r>
  <r>
    <x v="0"/>
    <n v="0"/>
    <n v="0"/>
    <n v="830"/>
    <n v="0"/>
    <x v="6025"/>
    <x v="0"/>
    <x v="1"/>
    <x v="0"/>
    <s v="80.02.10.23"/>
    <x v="46"/>
    <x v="2"/>
    <x v="2"/>
    <s v="Outros"/>
    <s v="80.02.10"/>
    <s v="Retenções SISCAP"/>
    <s v="80.02.10.23"/>
    <x v="67"/>
    <x v="0"/>
    <x v="1"/>
    <x v="0"/>
    <x v="1"/>
    <x v="2"/>
    <x v="2"/>
    <x v="0"/>
    <x v="5"/>
    <s v="2024-08-??"/>
    <x v="2"/>
    <n v="830"/>
    <x v="3"/>
    <n v="0"/>
    <x v="1"/>
    <n v="0"/>
    <x v="667"/>
    <m/>
    <x v="0"/>
    <x v="11"/>
    <m/>
    <s v="Retenções SISCAP"/>
    <x v="2"/>
    <s v="SISCAP"/>
    <x v="0"/>
    <x v="1"/>
    <x v="1"/>
    <x v="1"/>
    <x v="0"/>
    <x v="0"/>
    <x v="0"/>
    <x v="0"/>
    <x v="0"/>
    <x v="0"/>
    <x v="0"/>
    <s v="Retenções SISCAP"/>
    <x v="0"/>
    <x v="0"/>
    <x v="0"/>
    <x v="0"/>
    <x v="2"/>
    <x v="0"/>
    <x v="0"/>
    <x v="2"/>
    <x v="1"/>
    <x v="2"/>
    <x v="11"/>
    <x v="0"/>
    <m/>
  </r>
  <r>
    <x v="0"/>
    <n v="0"/>
    <n v="0"/>
    <n v="830"/>
    <n v="0"/>
    <x v="6025"/>
    <x v="0"/>
    <x v="1"/>
    <x v="0"/>
    <s v="80.02.10.23"/>
    <x v="46"/>
    <x v="2"/>
    <x v="2"/>
    <s v="Outros"/>
    <s v="80.02.10"/>
    <s v="Retenções SISCAP"/>
    <s v="80.02.10.23"/>
    <x v="67"/>
    <x v="0"/>
    <x v="1"/>
    <x v="0"/>
    <x v="1"/>
    <x v="2"/>
    <x v="2"/>
    <x v="0"/>
    <x v="7"/>
    <s v="2024-09-??"/>
    <x v="2"/>
    <n v="830"/>
    <x v="3"/>
    <n v="0"/>
    <x v="1"/>
    <n v="0"/>
    <x v="667"/>
    <m/>
    <x v="0"/>
    <x v="11"/>
    <m/>
    <s v="Retenções SISCAP"/>
    <x v="2"/>
    <s v="SISCAP"/>
    <x v="0"/>
    <x v="1"/>
    <x v="1"/>
    <x v="1"/>
    <x v="0"/>
    <x v="0"/>
    <x v="0"/>
    <x v="0"/>
    <x v="0"/>
    <x v="0"/>
    <x v="0"/>
    <s v="Retenções SISCAP"/>
    <x v="0"/>
    <x v="0"/>
    <x v="0"/>
    <x v="0"/>
    <x v="2"/>
    <x v="0"/>
    <x v="0"/>
    <x v="2"/>
    <x v="1"/>
    <x v="2"/>
    <x v="11"/>
    <x v="0"/>
    <m/>
  </r>
  <r>
    <x v="0"/>
    <n v="0"/>
    <n v="0"/>
    <n v="830"/>
    <n v="0"/>
    <x v="6025"/>
    <x v="0"/>
    <x v="1"/>
    <x v="0"/>
    <s v="80.02.10.23"/>
    <x v="46"/>
    <x v="2"/>
    <x v="2"/>
    <s v="Outros"/>
    <s v="80.02.10"/>
    <s v="Retenções SISCAP"/>
    <s v="80.02.10.23"/>
    <x v="67"/>
    <x v="0"/>
    <x v="1"/>
    <x v="0"/>
    <x v="1"/>
    <x v="2"/>
    <x v="2"/>
    <x v="0"/>
    <x v="8"/>
    <s v="2024-10-??"/>
    <x v="3"/>
    <n v="830"/>
    <x v="3"/>
    <n v="0"/>
    <x v="1"/>
    <n v="0"/>
    <x v="667"/>
    <m/>
    <x v="0"/>
    <x v="11"/>
    <m/>
    <s v="Retenções SISCAP"/>
    <x v="2"/>
    <s v="SISCAP"/>
    <x v="0"/>
    <x v="1"/>
    <x v="1"/>
    <x v="1"/>
    <x v="0"/>
    <x v="0"/>
    <x v="0"/>
    <x v="0"/>
    <x v="0"/>
    <x v="0"/>
    <x v="0"/>
    <s v="Retenções SISCAP"/>
    <x v="0"/>
    <x v="0"/>
    <x v="0"/>
    <x v="0"/>
    <x v="2"/>
    <x v="0"/>
    <x v="0"/>
    <x v="2"/>
    <x v="1"/>
    <x v="2"/>
    <x v="11"/>
    <x v="0"/>
    <m/>
  </r>
  <r>
    <x v="0"/>
    <n v="0"/>
    <n v="0"/>
    <n v="830"/>
    <n v="0"/>
    <x v="6025"/>
    <x v="0"/>
    <x v="1"/>
    <x v="0"/>
    <s v="80.02.10.23"/>
    <x v="46"/>
    <x v="2"/>
    <x v="2"/>
    <s v="Outros"/>
    <s v="80.02.10"/>
    <s v="Retenções SISCAP"/>
    <s v="80.02.10.23"/>
    <x v="67"/>
    <x v="0"/>
    <x v="1"/>
    <x v="0"/>
    <x v="1"/>
    <x v="2"/>
    <x v="2"/>
    <x v="0"/>
    <x v="10"/>
    <s v="2024-11-??"/>
    <x v="3"/>
    <n v="830"/>
    <x v="3"/>
    <n v="0"/>
    <x v="1"/>
    <n v="0"/>
    <x v="667"/>
    <m/>
    <x v="0"/>
    <x v="11"/>
    <m/>
    <s v="Retenções SISCAP"/>
    <x v="2"/>
    <s v="SISCAP"/>
    <x v="0"/>
    <x v="1"/>
    <x v="1"/>
    <x v="1"/>
    <x v="0"/>
    <x v="0"/>
    <x v="0"/>
    <x v="0"/>
    <x v="0"/>
    <x v="0"/>
    <x v="0"/>
    <s v="Retenções SISCAP"/>
    <x v="0"/>
    <x v="0"/>
    <x v="0"/>
    <x v="0"/>
    <x v="2"/>
    <x v="0"/>
    <x v="0"/>
    <x v="2"/>
    <x v="1"/>
    <x v="2"/>
    <x v="11"/>
    <x v="0"/>
    <m/>
  </r>
  <r>
    <x v="0"/>
    <n v="0"/>
    <n v="0"/>
    <n v="830"/>
    <n v="0"/>
    <x v="6025"/>
    <x v="0"/>
    <x v="1"/>
    <x v="0"/>
    <s v="80.02.10.23"/>
    <x v="46"/>
    <x v="2"/>
    <x v="2"/>
    <s v="Outros"/>
    <s v="80.02.10"/>
    <s v="Retenções SISCAP"/>
    <s v="80.02.10.23"/>
    <x v="67"/>
    <x v="0"/>
    <x v="1"/>
    <x v="0"/>
    <x v="1"/>
    <x v="2"/>
    <x v="2"/>
    <x v="0"/>
    <x v="11"/>
    <s v="2024-12-??"/>
    <x v="3"/>
    <n v="830"/>
    <x v="3"/>
    <n v="0"/>
    <x v="1"/>
    <n v="0"/>
    <x v="667"/>
    <m/>
    <x v="0"/>
    <x v="11"/>
    <m/>
    <s v="Retenções SISCAP"/>
    <x v="2"/>
    <s v="SISCAP"/>
    <x v="0"/>
    <x v="1"/>
    <x v="1"/>
    <x v="1"/>
    <x v="0"/>
    <x v="0"/>
    <x v="0"/>
    <x v="0"/>
    <x v="0"/>
    <x v="0"/>
    <x v="0"/>
    <s v="Retenções SISCAP"/>
    <x v="0"/>
    <x v="0"/>
    <x v="0"/>
    <x v="0"/>
    <x v="2"/>
    <x v="0"/>
    <x v="0"/>
    <x v="2"/>
    <x v="1"/>
    <x v="2"/>
    <x v="11"/>
    <x v="0"/>
    <m/>
  </r>
  <r>
    <x v="2"/>
    <n v="0"/>
    <n v="0"/>
    <n v="14274"/>
    <n v="0"/>
    <x v="6025"/>
    <x v="0"/>
    <x v="0"/>
    <x v="0"/>
    <s v="80.02.10.24"/>
    <x v="47"/>
    <x v="2"/>
    <x v="2"/>
    <s v="Outros"/>
    <s v="80.02.10"/>
    <s v="Retenções SIACSA"/>
    <s v="80.02.10.24"/>
    <x v="62"/>
    <x v="0"/>
    <x v="5"/>
    <x v="13"/>
    <x v="1"/>
    <x v="2"/>
    <x v="0"/>
    <x v="0"/>
    <x v="6"/>
    <s v="2024-04-??"/>
    <x v="1"/>
    <n v="14274"/>
    <x v="3"/>
    <n v="0"/>
    <x v="1"/>
    <n v="0"/>
    <x v="667"/>
    <m/>
    <x v="0"/>
    <x v="11"/>
    <m/>
    <s v="Retenções SIACSA"/>
    <x v="2"/>
    <s v="SIACSA"/>
    <x v="0"/>
    <x v="1"/>
    <x v="1"/>
    <x v="1"/>
    <x v="0"/>
    <x v="0"/>
    <x v="0"/>
    <x v="0"/>
    <x v="0"/>
    <x v="0"/>
    <x v="0"/>
    <s v="Retenções SIACSA"/>
    <x v="0"/>
    <x v="0"/>
    <x v="0"/>
    <x v="0"/>
    <x v="2"/>
    <x v="0"/>
    <x v="0"/>
    <x v="2"/>
    <x v="1"/>
    <x v="2"/>
    <x v="11"/>
    <x v="0"/>
    <m/>
  </r>
  <r>
    <x v="2"/>
    <n v="0"/>
    <n v="0"/>
    <n v="24640"/>
    <n v="0"/>
    <x v="6025"/>
    <x v="0"/>
    <x v="0"/>
    <x v="0"/>
    <s v="80.02.10.24"/>
    <x v="47"/>
    <x v="2"/>
    <x v="2"/>
    <s v="Outros"/>
    <s v="80.02.10"/>
    <s v="Retenções SIACSA"/>
    <s v="80.02.10.24"/>
    <x v="62"/>
    <x v="0"/>
    <x v="5"/>
    <x v="13"/>
    <x v="1"/>
    <x v="2"/>
    <x v="0"/>
    <x v="0"/>
    <x v="10"/>
    <s v="2024-11-??"/>
    <x v="3"/>
    <n v="24640"/>
    <x v="3"/>
    <n v="0"/>
    <x v="1"/>
    <n v="0"/>
    <x v="667"/>
    <m/>
    <x v="0"/>
    <x v="11"/>
    <m/>
    <s v="Retenções SIACSA"/>
    <x v="2"/>
    <s v="SIACSA"/>
    <x v="0"/>
    <x v="1"/>
    <x v="1"/>
    <x v="1"/>
    <x v="0"/>
    <x v="0"/>
    <x v="0"/>
    <x v="0"/>
    <x v="0"/>
    <x v="0"/>
    <x v="0"/>
    <s v="Retenções SIACSA"/>
    <x v="0"/>
    <x v="0"/>
    <x v="0"/>
    <x v="0"/>
    <x v="2"/>
    <x v="0"/>
    <x v="0"/>
    <x v="2"/>
    <x v="1"/>
    <x v="2"/>
    <x v="11"/>
    <x v="0"/>
    <m/>
  </r>
  <r>
    <x v="2"/>
    <n v="0"/>
    <n v="0"/>
    <n v="6570"/>
    <n v="0"/>
    <x v="6025"/>
    <x v="0"/>
    <x v="0"/>
    <x v="0"/>
    <s v="80.02.10.24"/>
    <x v="47"/>
    <x v="2"/>
    <x v="2"/>
    <s v="Outros"/>
    <s v="80.02.10"/>
    <s v="Retenções SIACSA"/>
    <s v="80.02.10.24"/>
    <x v="62"/>
    <x v="0"/>
    <x v="5"/>
    <x v="13"/>
    <x v="1"/>
    <x v="2"/>
    <x v="0"/>
    <x v="0"/>
    <x v="11"/>
    <s v="2024-12-??"/>
    <x v="3"/>
    <n v="6570"/>
    <x v="3"/>
    <n v="0"/>
    <x v="1"/>
    <n v="0"/>
    <x v="667"/>
    <m/>
    <x v="0"/>
    <x v="11"/>
    <m/>
    <s v="Retenções SIACSA"/>
    <x v="2"/>
    <s v="SIACSA"/>
    <x v="0"/>
    <x v="1"/>
    <x v="1"/>
    <x v="1"/>
    <x v="0"/>
    <x v="0"/>
    <x v="0"/>
    <x v="0"/>
    <x v="0"/>
    <x v="0"/>
    <x v="0"/>
    <s v="Retenções SIACSA"/>
    <x v="0"/>
    <x v="0"/>
    <x v="0"/>
    <x v="0"/>
    <x v="2"/>
    <x v="0"/>
    <x v="0"/>
    <x v="2"/>
    <x v="1"/>
    <x v="2"/>
    <x v="11"/>
    <x v="0"/>
    <m/>
  </r>
  <r>
    <x v="0"/>
    <n v="0"/>
    <n v="0"/>
    <n v="252662"/>
    <n v="0"/>
    <x v="6025"/>
    <x v="0"/>
    <x v="0"/>
    <x v="0"/>
    <s v="03.16.24"/>
    <x v="31"/>
    <x v="0"/>
    <x v="0"/>
    <s v="Direcao da Familia, Inclusão, Género e Saúde"/>
    <s v="03.16.24"/>
    <s v="Direcao da Familia, Inclusão, Género e Saúde"/>
    <s v="03.16.24"/>
    <x v="48"/>
    <x v="0"/>
    <x v="0"/>
    <x v="0"/>
    <x v="1"/>
    <x v="0"/>
    <x v="0"/>
    <x v="0"/>
    <x v="0"/>
    <s v="2024-01-??"/>
    <x v="0"/>
    <n v="252662"/>
    <x v="3"/>
    <n v="53000"/>
    <x v="1"/>
    <n v="0"/>
    <x v="667"/>
    <m/>
    <x v="0"/>
    <x v="11"/>
    <m/>
    <s v="Direcao da Familia, Inclusão, Género e Saúde"/>
    <x v="2"/>
    <m/>
    <x v="0"/>
    <x v="1"/>
    <x v="1"/>
    <x v="1"/>
    <x v="0"/>
    <x v="0"/>
    <x v="0"/>
    <x v="0"/>
    <x v="0"/>
    <x v="0"/>
    <x v="0"/>
    <s v="Direcao da Familia, Inclusão, Género e Saúde"/>
    <x v="0"/>
    <x v="0"/>
    <x v="0"/>
    <x v="0"/>
    <x v="0"/>
    <x v="0"/>
    <x v="0"/>
    <x v="2"/>
    <x v="1"/>
    <x v="2"/>
    <x v="11"/>
    <x v="0"/>
    <m/>
  </r>
  <r>
    <x v="0"/>
    <n v="0"/>
    <n v="0"/>
    <n v="252662"/>
    <n v="0"/>
    <x v="6025"/>
    <x v="0"/>
    <x v="0"/>
    <x v="0"/>
    <s v="03.16.24"/>
    <x v="31"/>
    <x v="0"/>
    <x v="0"/>
    <s v="Direcao da Familia, Inclusão, Género e Saúde"/>
    <s v="03.16.24"/>
    <s v="Direcao da Familia, Inclusão, Género e Saúde"/>
    <s v="03.16.24"/>
    <x v="48"/>
    <x v="0"/>
    <x v="0"/>
    <x v="0"/>
    <x v="1"/>
    <x v="0"/>
    <x v="0"/>
    <x v="0"/>
    <x v="2"/>
    <s v="2024-02-??"/>
    <x v="0"/>
    <n v="252662"/>
    <x v="3"/>
    <n v="53000"/>
    <x v="1"/>
    <n v="0"/>
    <x v="667"/>
    <m/>
    <x v="0"/>
    <x v="11"/>
    <m/>
    <s v="Direcao da Familia, Inclusão, Género e Saúde"/>
    <x v="2"/>
    <m/>
    <x v="0"/>
    <x v="1"/>
    <x v="1"/>
    <x v="1"/>
    <x v="0"/>
    <x v="0"/>
    <x v="0"/>
    <x v="0"/>
    <x v="0"/>
    <x v="0"/>
    <x v="0"/>
    <s v="Direcao da Familia, Inclusão, Género e Saúde"/>
    <x v="0"/>
    <x v="0"/>
    <x v="0"/>
    <x v="0"/>
    <x v="0"/>
    <x v="0"/>
    <x v="0"/>
    <x v="2"/>
    <x v="1"/>
    <x v="2"/>
    <x v="11"/>
    <x v="0"/>
    <m/>
  </r>
  <r>
    <x v="0"/>
    <n v="0"/>
    <n v="0"/>
    <n v="252662"/>
    <n v="0"/>
    <x v="6025"/>
    <x v="0"/>
    <x v="0"/>
    <x v="0"/>
    <s v="03.16.24"/>
    <x v="31"/>
    <x v="0"/>
    <x v="0"/>
    <s v="Direcao da Familia, Inclusão, Género e Saúde"/>
    <s v="03.16.24"/>
    <s v="Direcao da Familia, Inclusão, Género e Saúde"/>
    <s v="03.16.24"/>
    <x v="48"/>
    <x v="0"/>
    <x v="0"/>
    <x v="0"/>
    <x v="1"/>
    <x v="0"/>
    <x v="0"/>
    <x v="0"/>
    <x v="1"/>
    <s v="2024-03-??"/>
    <x v="0"/>
    <n v="252662"/>
    <x v="3"/>
    <n v="53000"/>
    <x v="1"/>
    <n v="0"/>
    <x v="667"/>
    <m/>
    <x v="0"/>
    <x v="11"/>
    <m/>
    <s v="Direcao da Familia, Inclusão, Género e Saúde"/>
    <x v="2"/>
    <m/>
    <x v="0"/>
    <x v="1"/>
    <x v="1"/>
    <x v="1"/>
    <x v="0"/>
    <x v="0"/>
    <x v="0"/>
    <x v="0"/>
    <x v="0"/>
    <x v="0"/>
    <x v="0"/>
    <s v="Direcao da Familia, Inclusão, Género e Saúde"/>
    <x v="0"/>
    <x v="0"/>
    <x v="0"/>
    <x v="0"/>
    <x v="0"/>
    <x v="0"/>
    <x v="0"/>
    <x v="2"/>
    <x v="1"/>
    <x v="2"/>
    <x v="11"/>
    <x v="0"/>
    <m/>
  </r>
  <r>
    <x v="0"/>
    <n v="0"/>
    <n v="0"/>
    <n v="252662"/>
    <n v="0"/>
    <x v="6025"/>
    <x v="0"/>
    <x v="0"/>
    <x v="0"/>
    <s v="03.16.24"/>
    <x v="31"/>
    <x v="0"/>
    <x v="0"/>
    <s v="Direcao da Familia, Inclusão, Género e Saúde"/>
    <s v="03.16.24"/>
    <s v="Direcao da Familia, Inclusão, Género e Saúde"/>
    <s v="03.16.24"/>
    <x v="48"/>
    <x v="0"/>
    <x v="0"/>
    <x v="0"/>
    <x v="1"/>
    <x v="0"/>
    <x v="0"/>
    <x v="0"/>
    <x v="6"/>
    <s v="2024-04-??"/>
    <x v="1"/>
    <n v="252662"/>
    <x v="3"/>
    <n v="53000"/>
    <x v="1"/>
    <n v="0"/>
    <x v="667"/>
    <m/>
    <x v="0"/>
    <x v="11"/>
    <m/>
    <s v="Direcao da Familia, Inclusão, Género e Saúde"/>
    <x v="2"/>
    <m/>
    <x v="0"/>
    <x v="1"/>
    <x v="1"/>
    <x v="1"/>
    <x v="0"/>
    <x v="0"/>
    <x v="0"/>
    <x v="0"/>
    <x v="0"/>
    <x v="0"/>
    <x v="0"/>
    <s v="Direcao da Familia, Inclusão, Género e Saúde"/>
    <x v="0"/>
    <x v="0"/>
    <x v="0"/>
    <x v="0"/>
    <x v="0"/>
    <x v="0"/>
    <x v="0"/>
    <x v="2"/>
    <x v="1"/>
    <x v="2"/>
    <x v="11"/>
    <x v="0"/>
    <m/>
  </r>
  <r>
    <x v="0"/>
    <n v="0"/>
    <n v="0"/>
    <n v="252662"/>
    <n v="0"/>
    <x v="6025"/>
    <x v="0"/>
    <x v="0"/>
    <x v="0"/>
    <s v="03.16.24"/>
    <x v="31"/>
    <x v="0"/>
    <x v="0"/>
    <s v="Direcao da Familia, Inclusão, Género e Saúde"/>
    <s v="03.16.24"/>
    <s v="Direcao da Familia, Inclusão, Género e Saúde"/>
    <s v="03.16.24"/>
    <x v="48"/>
    <x v="0"/>
    <x v="0"/>
    <x v="0"/>
    <x v="1"/>
    <x v="0"/>
    <x v="0"/>
    <x v="0"/>
    <x v="3"/>
    <s v="2024-05-??"/>
    <x v="1"/>
    <n v="252662"/>
    <x v="3"/>
    <n v="53000"/>
    <x v="1"/>
    <n v="0"/>
    <x v="667"/>
    <m/>
    <x v="0"/>
    <x v="11"/>
    <m/>
    <s v="Direcao da Familia, Inclusão, Género e Saúde"/>
    <x v="2"/>
    <m/>
    <x v="0"/>
    <x v="1"/>
    <x v="1"/>
    <x v="1"/>
    <x v="0"/>
    <x v="0"/>
    <x v="0"/>
    <x v="0"/>
    <x v="0"/>
    <x v="0"/>
    <x v="0"/>
    <s v="Direcao da Familia, Inclusão, Género e Saúde"/>
    <x v="0"/>
    <x v="0"/>
    <x v="0"/>
    <x v="0"/>
    <x v="0"/>
    <x v="0"/>
    <x v="0"/>
    <x v="2"/>
    <x v="1"/>
    <x v="2"/>
    <x v="11"/>
    <x v="0"/>
    <m/>
  </r>
  <r>
    <x v="0"/>
    <n v="0"/>
    <n v="0"/>
    <n v="252662"/>
    <n v="0"/>
    <x v="6025"/>
    <x v="0"/>
    <x v="0"/>
    <x v="0"/>
    <s v="03.16.24"/>
    <x v="31"/>
    <x v="0"/>
    <x v="0"/>
    <s v="Direcao da Familia, Inclusão, Género e Saúde"/>
    <s v="03.16.24"/>
    <s v="Direcao da Familia, Inclusão, Género e Saúde"/>
    <s v="03.16.24"/>
    <x v="48"/>
    <x v="0"/>
    <x v="0"/>
    <x v="0"/>
    <x v="1"/>
    <x v="0"/>
    <x v="0"/>
    <x v="0"/>
    <x v="4"/>
    <s v="2024-06-??"/>
    <x v="1"/>
    <n v="252662"/>
    <x v="3"/>
    <n v="53000"/>
    <x v="1"/>
    <n v="0"/>
    <x v="667"/>
    <m/>
    <x v="0"/>
    <x v="11"/>
    <m/>
    <s v="Direcao da Familia, Inclusão, Género e Saúde"/>
    <x v="2"/>
    <m/>
    <x v="0"/>
    <x v="1"/>
    <x v="1"/>
    <x v="1"/>
    <x v="0"/>
    <x v="0"/>
    <x v="0"/>
    <x v="0"/>
    <x v="0"/>
    <x v="0"/>
    <x v="0"/>
    <s v="Direcao da Familia, Inclusão, Género e Saúde"/>
    <x v="0"/>
    <x v="0"/>
    <x v="0"/>
    <x v="0"/>
    <x v="0"/>
    <x v="0"/>
    <x v="0"/>
    <x v="2"/>
    <x v="1"/>
    <x v="2"/>
    <x v="11"/>
    <x v="0"/>
    <m/>
  </r>
  <r>
    <x v="0"/>
    <n v="0"/>
    <n v="0"/>
    <n v="252662"/>
    <n v="0"/>
    <x v="6025"/>
    <x v="0"/>
    <x v="0"/>
    <x v="0"/>
    <s v="03.16.24"/>
    <x v="31"/>
    <x v="0"/>
    <x v="0"/>
    <s v="Direcao da Familia, Inclusão, Género e Saúde"/>
    <s v="03.16.24"/>
    <s v="Direcao da Familia, Inclusão, Género e Saúde"/>
    <s v="03.16.24"/>
    <x v="48"/>
    <x v="0"/>
    <x v="0"/>
    <x v="0"/>
    <x v="1"/>
    <x v="0"/>
    <x v="0"/>
    <x v="0"/>
    <x v="9"/>
    <s v="2024-07-??"/>
    <x v="2"/>
    <n v="252662"/>
    <x v="3"/>
    <n v="53000"/>
    <x v="1"/>
    <n v="0"/>
    <x v="667"/>
    <m/>
    <x v="0"/>
    <x v="11"/>
    <m/>
    <s v="Direcao da Familia, Inclusão, Género e Saúde"/>
    <x v="2"/>
    <m/>
    <x v="0"/>
    <x v="1"/>
    <x v="1"/>
    <x v="1"/>
    <x v="0"/>
    <x v="0"/>
    <x v="0"/>
    <x v="0"/>
    <x v="0"/>
    <x v="0"/>
    <x v="0"/>
    <s v="Direcao da Familia, Inclusão, Género e Saúde"/>
    <x v="0"/>
    <x v="0"/>
    <x v="0"/>
    <x v="0"/>
    <x v="0"/>
    <x v="0"/>
    <x v="0"/>
    <x v="2"/>
    <x v="1"/>
    <x v="2"/>
    <x v="11"/>
    <x v="0"/>
    <m/>
  </r>
  <r>
    <x v="0"/>
    <n v="0"/>
    <n v="0"/>
    <n v="256662"/>
    <n v="0"/>
    <x v="6025"/>
    <x v="0"/>
    <x v="0"/>
    <x v="0"/>
    <s v="03.16.24"/>
    <x v="31"/>
    <x v="0"/>
    <x v="0"/>
    <s v="Direcao da Familia, Inclusão, Género e Saúde"/>
    <s v="03.16.24"/>
    <s v="Direcao da Familia, Inclusão, Género e Saúde"/>
    <s v="03.16.24"/>
    <x v="48"/>
    <x v="0"/>
    <x v="0"/>
    <x v="0"/>
    <x v="1"/>
    <x v="0"/>
    <x v="0"/>
    <x v="0"/>
    <x v="5"/>
    <s v="2024-08-??"/>
    <x v="2"/>
    <n v="256662"/>
    <x v="3"/>
    <n v="53000"/>
    <x v="1"/>
    <n v="0"/>
    <x v="667"/>
    <m/>
    <x v="0"/>
    <x v="11"/>
    <m/>
    <s v="Direcao da Familia, Inclusão, Género e Saúde"/>
    <x v="2"/>
    <m/>
    <x v="0"/>
    <x v="1"/>
    <x v="1"/>
    <x v="1"/>
    <x v="0"/>
    <x v="0"/>
    <x v="0"/>
    <x v="0"/>
    <x v="0"/>
    <x v="0"/>
    <x v="0"/>
    <s v="Direcao da Familia, Inclusão, Género e Saúde"/>
    <x v="0"/>
    <x v="0"/>
    <x v="0"/>
    <x v="0"/>
    <x v="0"/>
    <x v="0"/>
    <x v="0"/>
    <x v="2"/>
    <x v="1"/>
    <x v="2"/>
    <x v="11"/>
    <x v="0"/>
    <m/>
  </r>
  <r>
    <x v="0"/>
    <n v="0"/>
    <n v="0"/>
    <n v="256662"/>
    <n v="0"/>
    <x v="6025"/>
    <x v="0"/>
    <x v="0"/>
    <x v="0"/>
    <s v="03.16.24"/>
    <x v="31"/>
    <x v="0"/>
    <x v="0"/>
    <s v="Direcao da Familia, Inclusão, Género e Saúde"/>
    <s v="03.16.24"/>
    <s v="Direcao da Familia, Inclusão, Género e Saúde"/>
    <s v="03.16.24"/>
    <x v="48"/>
    <x v="0"/>
    <x v="0"/>
    <x v="0"/>
    <x v="1"/>
    <x v="0"/>
    <x v="0"/>
    <x v="0"/>
    <x v="7"/>
    <s v="2024-09-??"/>
    <x v="2"/>
    <n v="256662"/>
    <x v="3"/>
    <n v="53000"/>
    <x v="1"/>
    <n v="0"/>
    <x v="667"/>
    <m/>
    <x v="0"/>
    <x v="11"/>
    <m/>
    <s v="Direcao da Familia, Inclusão, Género e Saúde"/>
    <x v="2"/>
    <m/>
    <x v="0"/>
    <x v="1"/>
    <x v="1"/>
    <x v="1"/>
    <x v="0"/>
    <x v="0"/>
    <x v="0"/>
    <x v="0"/>
    <x v="0"/>
    <x v="0"/>
    <x v="0"/>
    <s v="Direcao da Familia, Inclusão, Género e Saúde"/>
    <x v="0"/>
    <x v="0"/>
    <x v="0"/>
    <x v="0"/>
    <x v="0"/>
    <x v="0"/>
    <x v="0"/>
    <x v="2"/>
    <x v="1"/>
    <x v="2"/>
    <x v="11"/>
    <x v="0"/>
    <m/>
  </r>
  <r>
    <x v="0"/>
    <n v="0"/>
    <n v="0"/>
    <n v="256662"/>
    <n v="0"/>
    <x v="6025"/>
    <x v="0"/>
    <x v="0"/>
    <x v="0"/>
    <s v="03.16.24"/>
    <x v="31"/>
    <x v="0"/>
    <x v="0"/>
    <s v="Direcao da Familia, Inclusão, Género e Saúde"/>
    <s v="03.16.24"/>
    <s v="Direcao da Familia, Inclusão, Género e Saúde"/>
    <s v="03.16.24"/>
    <x v="48"/>
    <x v="0"/>
    <x v="0"/>
    <x v="0"/>
    <x v="1"/>
    <x v="0"/>
    <x v="0"/>
    <x v="0"/>
    <x v="8"/>
    <s v="2024-10-??"/>
    <x v="3"/>
    <n v="256662"/>
    <x v="3"/>
    <n v="53000"/>
    <x v="1"/>
    <n v="0"/>
    <x v="667"/>
    <m/>
    <x v="0"/>
    <x v="11"/>
    <m/>
    <s v="Direcao da Familia, Inclusão, Género e Saúde"/>
    <x v="2"/>
    <m/>
    <x v="0"/>
    <x v="1"/>
    <x v="1"/>
    <x v="1"/>
    <x v="0"/>
    <x v="0"/>
    <x v="0"/>
    <x v="0"/>
    <x v="0"/>
    <x v="0"/>
    <x v="0"/>
    <s v="Direcao da Familia, Inclusão, Género e Saúde"/>
    <x v="0"/>
    <x v="0"/>
    <x v="0"/>
    <x v="0"/>
    <x v="0"/>
    <x v="0"/>
    <x v="0"/>
    <x v="2"/>
    <x v="1"/>
    <x v="2"/>
    <x v="11"/>
    <x v="0"/>
    <m/>
  </r>
  <r>
    <x v="0"/>
    <n v="0"/>
    <n v="0"/>
    <n v="256662"/>
    <n v="0"/>
    <x v="6025"/>
    <x v="0"/>
    <x v="0"/>
    <x v="0"/>
    <s v="03.16.24"/>
    <x v="31"/>
    <x v="0"/>
    <x v="0"/>
    <s v="Direcao da Familia, Inclusão, Género e Saúde"/>
    <s v="03.16.24"/>
    <s v="Direcao da Familia, Inclusão, Género e Saúde"/>
    <s v="03.16.24"/>
    <x v="48"/>
    <x v="0"/>
    <x v="0"/>
    <x v="0"/>
    <x v="1"/>
    <x v="0"/>
    <x v="0"/>
    <x v="0"/>
    <x v="10"/>
    <s v="2024-11-??"/>
    <x v="3"/>
    <n v="256662"/>
    <x v="3"/>
    <n v="53000"/>
    <x v="1"/>
    <n v="0"/>
    <x v="667"/>
    <m/>
    <x v="0"/>
    <x v="11"/>
    <m/>
    <s v="Direcao da Familia, Inclusão, Género e Saúde"/>
    <x v="2"/>
    <m/>
    <x v="0"/>
    <x v="1"/>
    <x v="1"/>
    <x v="1"/>
    <x v="0"/>
    <x v="0"/>
    <x v="0"/>
    <x v="0"/>
    <x v="0"/>
    <x v="0"/>
    <x v="0"/>
    <s v="Direcao da Familia, Inclusão, Género e Saúde"/>
    <x v="0"/>
    <x v="0"/>
    <x v="0"/>
    <x v="0"/>
    <x v="0"/>
    <x v="0"/>
    <x v="0"/>
    <x v="2"/>
    <x v="1"/>
    <x v="2"/>
    <x v="11"/>
    <x v="0"/>
    <m/>
  </r>
  <r>
    <x v="0"/>
    <n v="0"/>
    <n v="0"/>
    <n v="256662"/>
    <n v="0"/>
    <x v="6025"/>
    <x v="0"/>
    <x v="0"/>
    <x v="0"/>
    <s v="03.16.24"/>
    <x v="31"/>
    <x v="0"/>
    <x v="0"/>
    <s v="Direcao da Familia, Inclusão, Género e Saúde"/>
    <s v="03.16.24"/>
    <s v="Direcao da Familia, Inclusão, Género e Saúde"/>
    <s v="03.16.24"/>
    <x v="48"/>
    <x v="0"/>
    <x v="0"/>
    <x v="0"/>
    <x v="1"/>
    <x v="0"/>
    <x v="0"/>
    <x v="0"/>
    <x v="11"/>
    <s v="2024-12-??"/>
    <x v="3"/>
    <n v="256662"/>
    <x v="3"/>
    <n v="53000"/>
    <x v="1"/>
    <n v="0"/>
    <x v="667"/>
    <m/>
    <x v="0"/>
    <x v="11"/>
    <m/>
    <s v="Direcao da Familia, Inclusão, Género e Saúde"/>
    <x v="2"/>
    <m/>
    <x v="0"/>
    <x v="1"/>
    <x v="1"/>
    <x v="1"/>
    <x v="0"/>
    <x v="0"/>
    <x v="0"/>
    <x v="0"/>
    <x v="0"/>
    <x v="0"/>
    <x v="0"/>
    <s v="Direcao da Familia, Inclusão, Género e Saúde"/>
    <x v="0"/>
    <x v="0"/>
    <x v="0"/>
    <x v="0"/>
    <x v="0"/>
    <x v="0"/>
    <x v="0"/>
    <x v="2"/>
    <x v="1"/>
    <x v="2"/>
    <x v="11"/>
    <x v="0"/>
    <m/>
  </r>
  <r>
    <x v="0"/>
    <n v="0"/>
    <n v="0"/>
    <n v="1707542"/>
    <n v="0"/>
    <x v="6025"/>
    <x v="0"/>
    <x v="0"/>
    <x v="0"/>
    <s v="01.27.04.03"/>
    <x v="4"/>
    <x v="1"/>
    <x v="1"/>
    <s v="Infra-Estruturas e Transportes"/>
    <s v="01.27.04"/>
    <s v="Plano de emergencia da epoca de chuvas"/>
    <s v="01.27.04.03"/>
    <x v="4"/>
    <x v="0"/>
    <x v="2"/>
    <x v="2"/>
    <x v="0"/>
    <x v="1"/>
    <x v="0"/>
    <x v="0"/>
    <x v="0"/>
    <s v="2024-01-??"/>
    <x v="0"/>
    <n v="1707542"/>
    <x v="3"/>
    <n v="8200000"/>
    <x v="1"/>
    <n v="200000"/>
    <x v="667"/>
    <m/>
    <x v="0"/>
    <x v="11"/>
    <m/>
    <s v="Plano de emergencia da epoca de chuvas"/>
    <x v="2"/>
    <m/>
    <x v="0"/>
    <x v="1"/>
    <x v="1"/>
    <x v="1"/>
    <x v="0"/>
    <x v="0"/>
    <x v="0"/>
    <x v="0"/>
    <x v="0"/>
    <x v="0"/>
    <x v="0"/>
    <s v="Plano de emergencia da epoca de chuvas"/>
    <x v="0"/>
    <x v="0"/>
    <x v="0"/>
    <x v="0"/>
    <x v="1"/>
    <x v="0"/>
    <x v="0"/>
    <x v="2"/>
    <x v="1"/>
    <x v="2"/>
    <x v="11"/>
    <x v="0"/>
    <m/>
  </r>
  <r>
    <x v="0"/>
    <n v="0"/>
    <n v="0"/>
    <n v="28800"/>
    <n v="0"/>
    <x v="6025"/>
    <x v="0"/>
    <x v="0"/>
    <x v="0"/>
    <s v="01.27.04.03"/>
    <x v="4"/>
    <x v="1"/>
    <x v="1"/>
    <s v="Infra-Estruturas e Transportes"/>
    <s v="01.27.04"/>
    <s v="Plano de emergencia da epoca de chuvas"/>
    <s v="01.27.04.03"/>
    <x v="4"/>
    <x v="0"/>
    <x v="2"/>
    <x v="2"/>
    <x v="0"/>
    <x v="1"/>
    <x v="0"/>
    <x v="0"/>
    <x v="1"/>
    <s v="2024-03-??"/>
    <x v="0"/>
    <n v="28800"/>
    <x v="3"/>
    <n v="8200000"/>
    <x v="1"/>
    <n v="200000"/>
    <x v="667"/>
    <m/>
    <x v="0"/>
    <x v="11"/>
    <m/>
    <s v="Plano de emergencia da epoca de chuvas"/>
    <x v="2"/>
    <m/>
    <x v="0"/>
    <x v="1"/>
    <x v="1"/>
    <x v="1"/>
    <x v="0"/>
    <x v="0"/>
    <x v="0"/>
    <x v="0"/>
    <x v="0"/>
    <x v="0"/>
    <x v="0"/>
    <s v="Plano de emergencia da epoca de chuvas"/>
    <x v="0"/>
    <x v="0"/>
    <x v="0"/>
    <x v="0"/>
    <x v="1"/>
    <x v="0"/>
    <x v="0"/>
    <x v="2"/>
    <x v="1"/>
    <x v="2"/>
    <x v="11"/>
    <x v="0"/>
    <m/>
  </r>
  <r>
    <x v="0"/>
    <n v="0"/>
    <n v="0"/>
    <n v="804534"/>
    <n v="0"/>
    <x v="6025"/>
    <x v="0"/>
    <x v="0"/>
    <x v="0"/>
    <s v="01.27.04.03"/>
    <x v="4"/>
    <x v="1"/>
    <x v="1"/>
    <s v="Infra-Estruturas e Transportes"/>
    <s v="01.27.04"/>
    <s v="Plano de emergencia da epoca de chuvas"/>
    <s v="01.27.04.03"/>
    <x v="4"/>
    <x v="0"/>
    <x v="2"/>
    <x v="2"/>
    <x v="0"/>
    <x v="1"/>
    <x v="0"/>
    <x v="0"/>
    <x v="6"/>
    <s v="2024-04-??"/>
    <x v="1"/>
    <n v="804534"/>
    <x v="3"/>
    <n v="8200000"/>
    <x v="1"/>
    <n v="200000"/>
    <x v="667"/>
    <m/>
    <x v="0"/>
    <x v="11"/>
    <m/>
    <s v="Plano de emergencia da epoca de chuvas"/>
    <x v="2"/>
    <m/>
    <x v="0"/>
    <x v="1"/>
    <x v="1"/>
    <x v="1"/>
    <x v="0"/>
    <x v="0"/>
    <x v="0"/>
    <x v="0"/>
    <x v="0"/>
    <x v="0"/>
    <x v="0"/>
    <s v="Plano de emergencia da epoca de chuvas"/>
    <x v="0"/>
    <x v="0"/>
    <x v="0"/>
    <x v="0"/>
    <x v="1"/>
    <x v="0"/>
    <x v="0"/>
    <x v="2"/>
    <x v="1"/>
    <x v="2"/>
    <x v="11"/>
    <x v="0"/>
    <m/>
  </r>
  <r>
    <x v="0"/>
    <n v="0"/>
    <n v="0"/>
    <n v="285053"/>
    <n v="0"/>
    <x v="6025"/>
    <x v="0"/>
    <x v="0"/>
    <x v="0"/>
    <s v="01.27.04.03"/>
    <x v="4"/>
    <x v="1"/>
    <x v="1"/>
    <s v="Infra-Estruturas e Transportes"/>
    <s v="01.27.04"/>
    <s v="Plano de emergencia da epoca de chuvas"/>
    <s v="01.27.04.03"/>
    <x v="4"/>
    <x v="0"/>
    <x v="2"/>
    <x v="2"/>
    <x v="0"/>
    <x v="1"/>
    <x v="0"/>
    <x v="0"/>
    <x v="3"/>
    <s v="2024-05-??"/>
    <x v="1"/>
    <n v="285053"/>
    <x v="3"/>
    <n v="8200000"/>
    <x v="1"/>
    <n v="200000"/>
    <x v="667"/>
    <m/>
    <x v="0"/>
    <x v="11"/>
    <m/>
    <s v="Plano de emergencia da epoca de chuvas"/>
    <x v="2"/>
    <m/>
    <x v="0"/>
    <x v="1"/>
    <x v="1"/>
    <x v="1"/>
    <x v="0"/>
    <x v="0"/>
    <x v="0"/>
    <x v="0"/>
    <x v="0"/>
    <x v="0"/>
    <x v="0"/>
    <s v="Plano de emergencia da epoca de chuvas"/>
    <x v="0"/>
    <x v="0"/>
    <x v="0"/>
    <x v="0"/>
    <x v="1"/>
    <x v="0"/>
    <x v="0"/>
    <x v="2"/>
    <x v="1"/>
    <x v="2"/>
    <x v="11"/>
    <x v="0"/>
    <m/>
  </r>
  <r>
    <x v="0"/>
    <n v="0"/>
    <n v="0"/>
    <n v="369400"/>
    <n v="0"/>
    <x v="6025"/>
    <x v="0"/>
    <x v="0"/>
    <x v="0"/>
    <s v="01.27.04.03"/>
    <x v="4"/>
    <x v="1"/>
    <x v="1"/>
    <s v="Infra-Estruturas e Transportes"/>
    <s v="01.27.04"/>
    <s v="Plano de emergencia da epoca de chuvas"/>
    <s v="01.27.04.03"/>
    <x v="4"/>
    <x v="0"/>
    <x v="2"/>
    <x v="2"/>
    <x v="0"/>
    <x v="1"/>
    <x v="0"/>
    <x v="0"/>
    <x v="4"/>
    <s v="2024-06-??"/>
    <x v="1"/>
    <n v="369400"/>
    <x v="3"/>
    <n v="8200000"/>
    <x v="1"/>
    <n v="200000"/>
    <x v="667"/>
    <m/>
    <x v="0"/>
    <x v="11"/>
    <m/>
    <s v="Plano de emergencia da epoca de chuvas"/>
    <x v="2"/>
    <m/>
    <x v="0"/>
    <x v="1"/>
    <x v="1"/>
    <x v="1"/>
    <x v="0"/>
    <x v="0"/>
    <x v="0"/>
    <x v="0"/>
    <x v="0"/>
    <x v="0"/>
    <x v="0"/>
    <s v="Plano de emergencia da epoca de chuvas"/>
    <x v="0"/>
    <x v="0"/>
    <x v="0"/>
    <x v="0"/>
    <x v="1"/>
    <x v="0"/>
    <x v="0"/>
    <x v="2"/>
    <x v="1"/>
    <x v="2"/>
    <x v="11"/>
    <x v="0"/>
    <m/>
  </r>
  <r>
    <x v="0"/>
    <n v="0"/>
    <n v="0"/>
    <n v="40578"/>
    <n v="0"/>
    <x v="6025"/>
    <x v="0"/>
    <x v="0"/>
    <x v="0"/>
    <s v="01.27.04.03"/>
    <x v="4"/>
    <x v="1"/>
    <x v="1"/>
    <s v="Infra-Estruturas e Transportes"/>
    <s v="01.27.04"/>
    <s v="Plano de emergencia da epoca de chuvas"/>
    <s v="01.27.04.03"/>
    <x v="4"/>
    <x v="0"/>
    <x v="2"/>
    <x v="2"/>
    <x v="0"/>
    <x v="1"/>
    <x v="0"/>
    <x v="0"/>
    <x v="9"/>
    <s v="2024-07-??"/>
    <x v="2"/>
    <n v="40578"/>
    <x v="3"/>
    <n v="8200000"/>
    <x v="1"/>
    <n v="200000"/>
    <x v="667"/>
    <m/>
    <x v="0"/>
    <x v="11"/>
    <m/>
    <s v="Plano de emergencia da epoca de chuvas"/>
    <x v="2"/>
    <m/>
    <x v="0"/>
    <x v="1"/>
    <x v="1"/>
    <x v="1"/>
    <x v="0"/>
    <x v="0"/>
    <x v="0"/>
    <x v="0"/>
    <x v="0"/>
    <x v="0"/>
    <x v="0"/>
    <s v="Plano de emergencia da epoca de chuvas"/>
    <x v="0"/>
    <x v="0"/>
    <x v="0"/>
    <x v="0"/>
    <x v="1"/>
    <x v="0"/>
    <x v="0"/>
    <x v="2"/>
    <x v="1"/>
    <x v="2"/>
    <x v="11"/>
    <x v="0"/>
    <m/>
  </r>
  <r>
    <x v="0"/>
    <n v="0"/>
    <n v="0"/>
    <n v="542950"/>
    <n v="0"/>
    <x v="6025"/>
    <x v="0"/>
    <x v="0"/>
    <x v="0"/>
    <s v="01.27.04.03"/>
    <x v="4"/>
    <x v="1"/>
    <x v="1"/>
    <s v="Infra-Estruturas e Transportes"/>
    <s v="01.27.04"/>
    <s v="Plano de emergencia da epoca de chuvas"/>
    <s v="01.27.04.03"/>
    <x v="4"/>
    <x v="0"/>
    <x v="2"/>
    <x v="2"/>
    <x v="0"/>
    <x v="1"/>
    <x v="0"/>
    <x v="0"/>
    <x v="5"/>
    <s v="2024-08-??"/>
    <x v="2"/>
    <n v="542950"/>
    <x v="3"/>
    <n v="8200000"/>
    <x v="1"/>
    <n v="200000"/>
    <x v="667"/>
    <m/>
    <x v="0"/>
    <x v="11"/>
    <m/>
    <s v="Plano de emergencia da epoca de chuvas"/>
    <x v="2"/>
    <m/>
    <x v="0"/>
    <x v="1"/>
    <x v="1"/>
    <x v="1"/>
    <x v="0"/>
    <x v="0"/>
    <x v="0"/>
    <x v="0"/>
    <x v="0"/>
    <x v="0"/>
    <x v="0"/>
    <s v="Plano de emergencia da epoca de chuvas"/>
    <x v="0"/>
    <x v="0"/>
    <x v="0"/>
    <x v="0"/>
    <x v="1"/>
    <x v="0"/>
    <x v="0"/>
    <x v="2"/>
    <x v="1"/>
    <x v="2"/>
    <x v="11"/>
    <x v="0"/>
    <m/>
  </r>
  <r>
    <x v="0"/>
    <n v="0"/>
    <n v="0"/>
    <n v="143000"/>
    <n v="0"/>
    <x v="6025"/>
    <x v="0"/>
    <x v="0"/>
    <x v="0"/>
    <s v="01.27.04.03"/>
    <x v="4"/>
    <x v="1"/>
    <x v="1"/>
    <s v="Infra-Estruturas e Transportes"/>
    <s v="01.27.04"/>
    <s v="Plano de emergencia da epoca de chuvas"/>
    <s v="01.27.04.03"/>
    <x v="4"/>
    <x v="0"/>
    <x v="2"/>
    <x v="2"/>
    <x v="0"/>
    <x v="1"/>
    <x v="0"/>
    <x v="0"/>
    <x v="7"/>
    <s v="2024-09-??"/>
    <x v="2"/>
    <n v="143000"/>
    <x v="3"/>
    <n v="8200000"/>
    <x v="1"/>
    <n v="200000"/>
    <x v="667"/>
    <m/>
    <x v="0"/>
    <x v="11"/>
    <m/>
    <s v="Plano de emergencia da epoca de chuvas"/>
    <x v="2"/>
    <m/>
    <x v="0"/>
    <x v="1"/>
    <x v="1"/>
    <x v="1"/>
    <x v="0"/>
    <x v="0"/>
    <x v="0"/>
    <x v="0"/>
    <x v="0"/>
    <x v="0"/>
    <x v="0"/>
    <s v="Plano de emergencia da epoca de chuvas"/>
    <x v="0"/>
    <x v="0"/>
    <x v="0"/>
    <x v="0"/>
    <x v="1"/>
    <x v="0"/>
    <x v="0"/>
    <x v="2"/>
    <x v="1"/>
    <x v="2"/>
    <x v="11"/>
    <x v="0"/>
    <m/>
  </r>
  <r>
    <x v="0"/>
    <n v="0"/>
    <n v="0"/>
    <n v="1713017"/>
    <n v="0"/>
    <x v="6025"/>
    <x v="0"/>
    <x v="0"/>
    <x v="0"/>
    <s v="01.27.04.03"/>
    <x v="4"/>
    <x v="1"/>
    <x v="1"/>
    <s v="Infra-Estruturas e Transportes"/>
    <s v="01.27.04"/>
    <s v="Plano de emergencia da epoca de chuvas"/>
    <s v="01.27.04.03"/>
    <x v="4"/>
    <x v="0"/>
    <x v="2"/>
    <x v="2"/>
    <x v="0"/>
    <x v="1"/>
    <x v="0"/>
    <x v="0"/>
    <x v="8"/>
    <s v="2024-10-??"/>
    <x v="3"/>
    <n v="1713017"/>
    <x v="3"/>
    <n v="8200000"/>
    <x v="1"/>
    <n v="200000"/>
    <x v="667"/>
    <m/>
    <x v="0"/>
    <x v="11"/>
    <m/>
    <s v="Plano de emergencia da epoca de chuvas"/>
    <x v="2"/>
    <m/>
    <x v="0"/>
    <x v="1"/>
    <x v="1"/>
    <x v="1"/>
    <x v="0"/>
    <x v="0"/>
    <x v="0"/>
    <x v="0"/>
    <x v="0"/>
    <x v="0"/>
    <x v="0"/>
    <s v="Plano de emergencia da epoca de chuvas"/>
    <x v="0"/>
    <x v="0"/>
    <x v="0"/>
    <x v="0"/>
    <x v="1"/>
    <x v="0"/>
    <x v="0"/>
    <x v="2"/>
    <x v="1"/>
    <x v="2"/>
    <x v="11"/>
    <x v="0"/>
    <m/>
  </r>
  <r>
    <x v="0"/>
    <n v="0"/>
    <n v="0"/>
    <n v="2009873"/>
    <n v="0"/>
    <x v="6025"/>
    <x v="0"/>
    <x v="0"/>
    <x v="0"/>
    <s v="01.27.04.03"/>
    <x v="4"/>
    <x v="1"/>
    <x v="1"/>
    <s v="Infra-Estruturas e Transportes"/>
    <s v="01.27.04"/>
    <s v="Plano de emergencia da epoca de chuvas"/>
    <s v="01.27.04.03"/>
    <x v="4"/>
    <x v="0"/>
    <x v="2"/>
    <x v="2"/>
    <x v="0"/>
    <x v="1"/>
    <x v="0"/>
    <x v="0"/>
    <x v="10"/>
    <s v="2024-11-??"/>
    <x v="3"/>
    <n v="2009873"/>
    <x v="3"/>
    <n v="8200000"/>
    <x v="1"/>
    <n v="200000"/>
    <x v="667"/>
    <m/>
    <x v="0"/>
    <x v="11"/>
    <m/>
    <s v="Plano de emergencia da epoca de chuvas"/>
    <x v="2"/>
    <m/>
    <x v="0"/>
    <x v="1"/>
    <x v="1"/>
    <x v="1"/>
    <x v="0"/>
    <x v="0"/>
    <x v="0"/>
    <x v="0"/>
    <x v="0"/>
    <x v="0"/>
    <x v="0"/>
    <s v="Plano de emergencia da epoca de chuvas"/>
    <x v="0"/>
    <x v="0"/>
    <x v="0"/>
    <x v="0"/>
    <x v="1"/>
    <x v="0"/>
    <x v="0"/>
    <x v="2"/>
    <x v="1"/>
    <x v="2"/>
    <x v="11"/>
    <x v="0"/>
    <m/>
  </r>
  <r>
    <x v="0"/>
    <n v="0"/>
    <n v="0"/>
    <n v="1949491"/>
    <n v="0"/>
    <x v="6025"/>
    <x v="0"/>
    <x v="0"/>
    <x v="0"/>
    <s v="01.27.04.03"/>
    <x v="4"/>
    <x v="1"/>
    <x v="1"/>
    <s v="Infra-Estruturas e Transportes"/>
    <s v="01.27.04"/>
    <s v="Plano de emergencia da epoca de chuvas"/>
    <s v="01.27.04.03"/>
    <x v="4"/>
    <x v="0"/>
    <x v="2"/>
    <x v="2"/>
    <x v="0"/>
    <x v="1"/>
    <x v="0"/>
    <x v="0"/>
    <x v="11"/>
    <s v="2024-12-??"/>
    <x v="3"/>
    <n v="1949491"/>
    <x v="3"/>
    <n v="8200000"/>
    <x v="1"/>
    <n v="200000"/>
    <x v="667"/>
    <m/>
    <x v="0"/>
    <x v="11"/>
    <m/>
    <s v="Plano de emergencia da epoca de chuvas"/>
    <x v="2"/>
    <m/>
    <x v="0"/>
    <x v="1"/>
    <x v="1"/>
    <x v="1"/>
    <x v="0"/>
    <x v="0"/>
    <x v="0"/>
    <x v="0"/>
    <x v="0"/>
    <x v="0"/>
    <x v="0"/>
    <s v="Plano de emergencia da epoca de chuvas"/>
    <x v="0"/>
    <x v="0"/>
    <x v="0"/>
    <x v="0"/>
    <x v="1"/>
    <x v="0"/>
    <x v="0"/>
    <x v="2"/>
    <x v="1"/>
    <x v="2"/>
    <x v="11"/>
    <x v="0"/>
    <m/>
  </r>
  <r>
    <x v="0"/>
    <n v="0"/>
    <n v="0"/>
    <n v="102662"/>
    <n v="0"/>
    <x v="6025"/>
    <x v="0"/>
    <x v="0"/>
    <x v="0"/>
    <s v="03.16.30"/>
    <x v="37"/>
    <x v="0"/>
    <x v="0"/>
    <s v="Gabinete de Relações Externas"/>
    <s v="03.16.30"/>
    <s v="Gabinete de Relações Externas"/>
    <s v="03.16.30"/>
    <x v="30"/>
    <x v="0"/>
    <x v="0"/>
    <x v="0"/>
    <x v="1"/>
    <x v="0"/>
    <x v="0"/>
    <x v="0"/>
    <x v="0"/>
    <s v="2024-01-??"/>
    <x v="0"/>
    <n v="102662"/>
    <x v="3"/>
    <n v="0"/>
    <x v="1"/>
    <n v="0"/>
    <x v="667"/>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2"/>
    <s v="2024-02-??"/>
    <x v="0"/>
    <n v="102662"/>
    <x v="3"/>
    <n v="0"/>
    <x v="1"/>
    <n v="0"/>
    <x v="667"/>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1"/>
    <s v="2024-03-??"/>
    <x v="0"/>
    <n v="102662"/>
    <x v="3"/>
    <n v="0"/>
    <x v="1"/>
    <n v="0"/>
    <x v="667"/>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6"/>
    <s v="2024-04-??"/>
    <x v="1"/>
    <n v="102662"/>
    <x v="3"/>
    <n v="0"/>
    <x v="1"/>
    <n v="0"/>
    <x v="667"/>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3"/>
    <s v="2024-05-??"/>
    <x v="1"/>
    <n v="102662"/>
    <x v="3"/>
    <n v="0"/>
    <x v="1"/>
    <n v="0"/>
    <x v="667"/>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4"/>
    <s v="2024-06-??"/>
    <x v="1"/>
    <n v="102662"/>
    <x v="3"/>
    <n v="0"/>
    <x v="1"/>
    <n v="0"/>
    <x v="667"/>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9"/>
    <s v="2024-07-??"/>
    <x v="2"/>
    <n v="102662"/>
    <x v="3"/>
    <n v="0"/>
    <x v="1"/>
    <n v="0"/>
    <x v="667"/>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5"/>
    <s v="2024-08-??"/>
    <x v="2"/>
    <n v="102662"/>
    <x v="3"/>
    <n v="0"/>
    <x v="1"/>
    <n v="0"/>
    <x v="667"/>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7"/>
    <s v="2024-09-??"/>
    <x v="2"/>
    <n v="102662"/>
    <x v="3"/>
    <n v="0"/>
    <x v="1"/>
    <n v="0"/>
    <x v="667"/>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8"/>
    <s v="2024-10-??"/>
    <x v="3"/>
    <n v="102662"/>
    <x v="3"/>
    <n v="0"/>
    <x v="1"/>
    <n v="0"/>
    <x v="667"/>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10"/>
    <s v="2024-11-??"/>
    <x v="3"/>
    <n v="102662"/>
    <x v="3"/>
    <n v="0"/>
    <x v="1"/>
    <n v="0"/>
    <x v="667"/>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11"/>
    <s v="2024-12-??"/>
    <x v="3"/>
    <n v="102662"/>
    <x v="3"/>
    <n v="0"/>
    <x v="1"/>
    <n v="0"/>
    <x v="667"/>
    <m/>
    <x v="0"/>
    <x v="11"/>
    <m/>
    <s v="Gabinete de Relações Externas"/>
    <x v="2"/>
    <s v="GRE"/>
    <x v="0"/>
    <x v="1"/>
    <x v="1"/>
    <x v="1"/>
    <x v="0"/>
    <x v="0"/>
    <x v="0"/>
    <x v="0"/>
    <x v="0"/>
    <x v="0"/>
    <x v="0"/>
    <s v="Gabinete de Relações Externas"/>
    <x v="0"/>
    <x v="0"/>
    <x v="0"/>
    <x v="0"/>
    <x v="0"/>
    <x v="0"/>
    <x v="0"/>
    <x v="2"/>
    <x v="1"/>
    <x v="2"/>
    <x v="11"/>
    <x v="0"/>
    <m/>
  </r>
  <r>
    <x v="0"/>
    <n v="0"/>
    <n v="0"/>
    <n v="7667"/>
    <n v="0"/>
    <x v="6025"/>
    <x v="0"/>
    <x v="0"/>
    <x v="0"/>
    <s v="03.16.12"/>
    <x v="40"/>
    <x v="0"/>
    <x v="0"/>
    <s v="Direcção de Urbanismo"/>
    <s v="03.16.12"/>
    <s v="Direcção de Urbanismo"/>
    <s v="03.16.12"/>
    <x v="60"/>
    <x v="0"/>
    <x v="0"/>
    <x v="0"/>
    <x v="0"/>
    <x v="0"/>
    <x v="0"/>
    <x v="0"/>
    <x v="0"/>
    <s v="2024-01-??"/>
    <x v="0"/>
    <n v="7667"/>
    <x v="3"/>
    <n v="0"/>
    <x v="1"/>
    <n v="0"/>
    <x v="667"/>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60"/>
    <x v="0"/>
    <x v="0"/>
    <x v="0"/>
    <x v="0"/>
    <x v="0"/>
    <x v="0"/>
    <x v="0"/>
    <x v="2"/>
    <s v="2024-02-??"/>
    <x v="0"/>
    <n v="7667"/>
    <x v="3"/>
    <n v="0"/>
    <x v="1"/>
    <n v="0"/>
    <x v="667"/>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60"/>
    <x v="0"/>
    <x v="0"/>
    <x v="0"/>
    <x v="0"/>
    <x v="0"/>
    <x v="0"/>
    <x v="0"/>
    <x v="6"/>
    <s v="2024-04-??"/>
    <x v="1"/>
    <n v="7667"/>
    <x v="3"/>
    <n v="0"/>
    <x v="1"/>
    <n v="0"/>
    <x v="667"/>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60"/>
    <x v="0"/>
    <x v="0"/>
    <x v="0"/>
    <x v="0"/>
    <x v="0"/>
    <x v="0"/>
    <x v="0"/>
    <x v="3"/>
    <s v="2024-05-??"/>
    <x v="1"/>
    <n v="7667"/>
    <x v="3"/>
    <n v="0"/>
    <x v="1"/>
    <n v="0"/>
    <x v="667"/>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60"/>
    <x v="0"/>
    <x v="0"/>
    <x v="0"/>
    <x v="0"/>
    <x v="0"/>
    <x v="0"/>
    <x v="0"/>
    <x v="4"/>
    <s v="2024-06-??"/>
    <x v="1"/>
    <n v="7667"/>
    <x v="3"/>
    <n v="0"/>
    <x v="1"/>
    <n v="0"/>
    <x v="667"/>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60"/>
    <x v="0"/>
    <x v="0"/>
    <x v="0"/>
    <x v="0"/>
    <x v="0"/>
    <x v="0"/>
    <x v="0"/>
    <x v="9"/>
    <s v="2024-07-??"/>
    <x v="2"/>
    <n v="7667"/>
    <x v="3"/>
    <n v="0"/>
    <x v="1"/>
    <n v="0"/>
    <x v="667"/>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60"/>
    <x v="0"/>
    <x v="0"/>
    <x v="0"/>
    <x v="0"/>
    <x v="0"/>
    <x v="0"/>
    <x v="0"/>
    <x v="5"/>
    <s v="2024-08-??"/>
    <x v="2"/>
    <n v="7667"/>
    <x v="3"/>
    <n v="0"/>
    <x v="1"/>
    <n v="0"/>
    <x v="667"/>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60"/>
    <x v="0"/>
    <x v="0"/>
    <x v="0"/>
    <x v="0"/>
    <x v="0"/>
    <x v="0"/>
    <x v="0"/>
    <x v="7"/>
    <s v="2024-09-??"/>
    <x v="2"/>
    <n v="7667"/>
    <x v="3"/>
    <n v="0"/>
    <x v="1"/>
    <n v="0"/>
    <x v="667"/>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60"/>
    <x v="0"/>
    <x v="0"/>
    <x v="0"/>
    <x v="0"/>
    <x v="0"/>
    <x v="0"/>
    <x v="0"/>
    <x v="8"/>
    <s v="2024-10-??"/>
    <x v="3"/>
    <n v="7667"/>
    <x v="3"/>
    <n v="0"/>
    <x v="1"/>
    <n v="0"/>
    <x v="667"/>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60"/>
    <x v="0"/>
    <x v="0"/>
    <x v="0"/>
    <x v="0"/>
    <x v="0"/>
    <x v="0"/>
    <x v="0"/>
    <x v="10"/>
    <s v="2024-11-??"/>
    <x v="3"/>
    <n v="7667"/>
    <x v="3"/>
    <n v="0"/>
    <x v="1"/>
    <n v="0"/>
    <x v="667"/>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60"/>
    <x v="0"/>
    <x v="0"/>
    <x v="0"/>
    <x v="0"/>
    <x v="0"/>
    <x v="0"/>
    <x v="0"/>
    <x v="11"/>
    <s v="2024-12-??"/>
    <x v="3"/>
    <n v="7667"/>
    <x v="3"/>
    <n v="0"/>
    <x v="1"/>
    <n v="0"/>
    <x v="667"/>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0"/>
    <s v="2024-01-??"/>
    <x v="0"/>
    <n v="12240"/>
    <x v="3"/>
    <n v="0"/>
    <x v="1"/>
    <n v="0"/>
    <x v="667"/>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2"/>
    <s v="2024-02-??"/>
    <x v="0"/>
    <n v="12240"/>
    <x v="3"/>
    <n v="0"/>
    <x v="1"/>
    <n v="0"/>
    <x v="667"/>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1"/>
    <s v="2024-03-??"/>
    <x v="0"/>
    <n v="12240"/>
    <x v="3"/>
    <n v="0"/>
    <x v="1"/>
    <n v="0"/>
    <x v="667"/>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6"/>
    <s v="2024-04-??"/>
    <x v="1"/>
    <n v="12240"/>
    <x v="3"/>
    <n v="0"/>
    <x v="1"/>
    <n v="0"/>
    <x v="667"/>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3"/>
    <s v="2024-05-??"/>
    <x v="1"/>
    <n v="12240"/>
    <x v="3"/>
    <n v="0"/>
    <x v="1"/>
    <n v="0"/>
    <x v="667"/>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4"/>
    <s v="2024-06-??"/>
    <x v="1"/>
    <n v="12240"/>
    <x v="3"/>
    <n v="0"/>
    <x v="1"/>
    <n v="0"/>
    <x v="667"/>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9"/>
    <s v="2024-07-??"/>
    <x v="2"/>
    <n v="12240"/>
    <x v="3"/>
    <n v="0"/>
    <x v="1"/>
    <n v="0"/>
    <x v="667"/>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5"/>
    <s v="2024-08-??"/>
    <x v="2"/>
    <n v="12240"/>
    <x v="3"/>
    <n v="0"/>
    <x v="1"/>
    <n v="0"/>
    <x v="667"/>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7"/>
    <s v="2024-09-??"/>
    <x v="2"/>
    <n v="12240"/>
    <x v="3"/>
    <n v="0"/>
    <x v="1"/>
    <n v="0"/>
    <x v="667"/>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8"/>
    <s v="2024-10-??"/>
    <x v="3"/>
    <n v="12240"/>
    <x v="3"/>
    <n v="0"/>
    <x v="1"/>
    <n v="0"/>
    <x v="667"/>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10"/>
    <s v="2024-11-??"/>
    <x v="3"/>
    <n v="12240"/>
    <x v="3"/>
    <n v="0"/>
    <x v="1"/>
    <n v="0"/>
    <x v="667"/>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11"/>
    <s v="2024-12-??"/>
    <x v="3"/>
    <n v="12240"/>
    <x v="3"/>
    <n v="0"/>
    <x v="1"/>
    <n v="0"/>
    <x v="667"/>
    <m/>
    <x v="0"/>
    <x v="11"/>
    <m/>
    <s v="Direcção de Urbanismo"/>
    <x v="2"/>
    <m/>
    <x v="0"/>
    <x v="1"/>
    <x v="1"/>
    <x v="1"/>
    <x v="0"/>
    <x v="0"/>
    <x v="0"/>
    <x v="0"/>
    <x v="0"/>
    <x v="0"/>
    <x v="0"/>
    <s v="Direcção de Urbanismo"/>
    <x v="0"/>
    <x v="0"/>
    <x v="0"/>
    <x v="0"/>
    <x v="0"/>
    <x v="0"/>
    <x v="0"/>
    <x v="2"/>
    <x v="1"/>
    <x v="2"/>
    <x v="11"/>
    <x v="0"/>
    <m/>
  </r>
  <r>
    <x v="0"/>
    <n v="0"/>
    <n v="0"/>
    <n v="70000"/>
    <n v="0"/>
    <x v="6025"/>
    <x v="0"/>
    <x v="0"/>
    <x v="0"/>
    <s v="03.16.02"/>
    <x v="3"/>
    <x v="0"/>
    <x v="0"/>
    <s v="Gabinete do Presidente"/>
    <s v="03.16.02"/>
    <s v="Gabinete do Presidente"/>
    <s v="03.16.02"/>
    <x v="28"/>
    <x v="0"/>
    <x v="0"/>
    <x v="0"/>
    <x v="0"/>
    <x v="0"/>
    <x v="0"/>
    <x v="0"/>
    <x v="0"/>
    <s v="2024-01-??"/>
    <x v="0"/>
    <n v="70000"/>
    <x v="3"/>
    <n v="172662"/>
    <x v="1"/>
    <n v="0"/>
    <x v="667"/>
    <m/>
    <x v="0"/>
    <x v="11"/>
    <m/>
    <s v="Gabinete do Presidente"/>
    <x v="2"/>
    <m/>
    <x v="0"/>
    <x v="1"/>
    <x v="1"/>
    <x v="1"/>
    <x v="0"/>
    <x v="0"/>
    <x v="0"/>
    <x v="0"/>
    <x v="0"/>
    <x v="0"/>
    <x v="0"/>
    <s v="Gabinete do Presidente"/>
    <x v="0"/>
    <x v="0"/>
    <x v="0"/>
    <x v="0"/>
    <x v="0"/>
    <x v="0"/>
    <x v="0"/>
    <x v="2"/>
    <x v="1"/>
    <x v="2"/>
    <x v="11"/>
    <x v="0"/>
    <m/>
  </r>
  <r>
    <x v="0"/>
    <n v="0"/>
    <n v="0"/>
    <n v="70000"/>
    <n v="0"/>
    <x v="6025"/>
    <x v="0"/>
    <x v="0"/>
    <x v="0"/>
    <s v="03.16.02"/>
    <x v="3"/>
    <x v="0"/>
    <x v="0"/>
    <s v="Gabinete do Presidente"/>
    <s v="03.16.02"/>
    <s v="Gabinete do Presidente"/>
    <s v="03.16.02"/>
    <x v="28"/>
    <x v="0"/>
    <x v="0"/>
    <x v="0"/>
    <x v="0"/>
    <x v="0"/>
    <x v="0"/>
    <x v="0"/>
    <x v="2"/>
    <s v="2024-02-??"/>
    <x v="0"/>
    <n v="70000"/>
    <x v="3"/>
    <n v="172662"/>
    <x v="1"/>
    <n v="0"/>
    <x v="667"/>
    <m/>
    <x v="0"/>
    <x v="11"/>
    <m/>
    <s v="Gabinete do Presidente"/>
    <x v="2"/>
    <m/>
    <x v="0"/>
    <x v="1"/>
    <x v="1"/>
    <x v="1"/>
    <x v="0"/>
    <x v="0"/>
    <x v="0"/>
    <x v="0"/>
    <x v="0"/>
    <x v="0"/>
    <x v="0"/>
    <s v="Gabinete do Presidente"/>
    <x v="0"/>
    <x v="0"/>
    <x v="0"/>
    <x v="0"/>
    <x v="0"/>
    <x v="0"/>
    <x v="0"/>
    <x v="2"/>
    <x v="1"/>
    <x v="2"/>
    <x v="11"/>
    <x v="0"/>
    <m/>
  </r>
  <r>
    <x v="0"/>
    <n v="0"/>
    <n v="0"/>
    <n v="70000"/>
    <n v="0"/>
    <x v="6025"/>
    <x v="0"/>
    <x v="0"/>
    <x v="0"/>
    <s v="03.16.02"/>
    <x v="3"/>
    <x v="0"/>
    <x v="0"/>
    <s v="Gabinete do Presidente"/>
    <s v="03.16.02"/>
    <s v="Gabinete do Presidente"/>
    <s v="03.16.02"/>
    <x v="28"/>
    <x v="0"/>
    <x v="0"/>
    <x v="0"/>
    <x v="0"/>
    <x v="0"/>
    <x v="0"/>
    <x v="0"/>
    <x v="1"/>
    <s v="2024-03-??"/>
    <x v="0"/>
    <n v="70000"/>
    <x v="3"/>
    <n v="172662"/>
    <x v="1"/>
    <n v="0"/>
    <x v="667"/>
    <m/>
    <x v="0"/>
    <x v="11"/>
    <m/>
    <s v="Gabinete do Presidente"/>
    <x v="2"/>
    <m/>
    <x v="0"/>
    <x v="1"/>
    <x v="1"/>
    <x v="1"/>
    <x v="0"/>
    <x v="0"/>
    <x v="0"/>
    <x v="0"/>
    <x v="0"/>
    <x v="0"/>
    <x v="0"/>
    <s v="Gabinete do Presidente"/>
    <x v="0"/>
    <x v="0"/>
    <x v="0"/>
    <x v="0"/>
    <x v="0"/>
    <x v="0"/>
    <x v="0"/>
    <x v="2"/>
    <x v="1"/>
    <x v="2"/>
    <x v="11"/>
    <x v="0"/>
    <m/>
  </r>
  <r>
    <x v="0"/>
    <n v="0"/>
    <n v="0"/>
    <n v="70000"/>
    <n v="0"/>
    <x v="6025"/>
    <x v="0"/>
    <x v="0"/>
    <x v="0"/>
    <s v="03.16.02"/>
    <x v="3"/>
    <x v="0"/>
    <x v="0"/>
    <s v="Gabinete do Presidente"/>
    <s v="03.16.02"/>
    <s v="Gabinete do Presidente"/>
    <s v="03.16.02"/>
    <x v="28"/>
    <x v="0"/>
    <x v="0"/>
    <x v="0"/>
    <x v="0"/>
    <x v="0"/>
    <x v="0"/>
    <x v="0"/>
    <x v="6"/>
    <s v="2024-04-??"/>
    <x v="1"/>
    <n v="70000"/>
    <x v="3"/>
    <n v="172662"/>
    <x v="1"/>
    <n v="0"/>
    <x v="667"/>
    <m/>
    <x v="0"/>
    <x v="11"/>
    <m/>
    <s v="Gabinete do Presidente"/>
    <x v="2"/>
    <m/>
    <x v="0"/>
    <x v="1"/>
    <x v="1"/>
    <x v="1"/>
    <x v="0"/>
    <x v="0"/>
    <x v="0"/>
    <x v="0"/>
    <x v="0"/>
    <x v="0"/>
    <x v="0"/>
    <s v="Gabinete do Presidente"/>
    <x v="0"/>
    <x v="0"/>
    <x v="0"/>
    <x v="0"/>
    <x v="0"/>
    <x v="0"/>
    <x v="0"/>
    <x v="2"/>
    <x v="1"/>
    <x v="2"/>
    <x v="11"/>
    <x v="0"/>
    <m/>
  </r>
  <r>
    <x v="0"/>
    <n v="0"/>
    <n v="0"/>
    <n v="70000"/>
    <n v="0"/>
    <x v="6025"/>
    <x v="0"/>
    <x v="0"/>
    <x v="0"/>
    <s v="03.16.02"/>
    <x v="3"/>
    <x v="0"/>
    <x v="0"/>
    <s v="Gabinete do Presidente"/>
    <s v="03.16.02"/>
    <s v="Gabinete do Presidente"/>
    <s v="03.16.02"/>
    <x v="28"/>
    <x v="0"/>
    <x v="0"/>
    <x v="0"/>
    <x v="0"/>
    <x v="0"/>
    <x v="0"/>
    <x v="0"/>
    <x v="3"/>
    <s v="2024-05-??"/>
    <x v="1"/>
    <n v="70000"/>
    <x v="3"/>
    <n v="172662"/>
    <x v="1"/>
    <n v="0"/>
    <x v="667"/>
    <m/>
    <x v="0"/>
    <x v="11"/>
    <m/>
    <s v="Gabinete do Presidente"/>
    <x v="2"/>
    <m/>
    <x v="0"/>
    <x v="1"/>
    <x v="1"/>
    <x v="1"/>
    <x v="0"/>
    <x v="0"/>
    <x v="0"/>
    <x v="0"/>
    <x v="0"/>
    <x v="0"/>
    <x v="0"/>
    <s v="Gabinete do Presidente"/>
    <x v="0"/>
    <x v="0"/>
    <x v="0"/>
    <x v="0"/>
    <x v="0"/>
    <x v="0"/>
    <x v="0"/>
    <x v="2"/>
    <x v="1"/>
    <x v="2"/>
    <x v="11"/>
    <x v="0"/>
    <m/>
  </r>
  <r>
    <x v="0"/>
    <n v="0"/>
    <n v="0"/>
    <n v="70000"/>
    <n v="0"/>
    <x v="6025"/>
    <x v="0"/>
    <x v="0"/>
    <x v="0"/>
    <s v="03.16.02"/>
    <x v="3"/>
    <x v="0"/>
    <x v="0"/>
    <s v="Gabinete do Presidente"/>
    <s v="03.16.02"/>
    <s v="Gabinete do Presidente"/>
    <s v="03.16.02"/>
    <x v="28"/>
    <x v="0"/>
    <x v="0"/>
    <x v="0"/>
    <x v="0"/>
    <x v="0"/>
    <x v="0"/>
    <x v="0"/>
    <x v="4"/>
    <s v="2024-06-??"/>
    <x v="1"/>
    <n v="70000"/>
    <x v="3"/>
    <n v="172662"/>
    <x v="1"/>
    <n v="0"/>
    <x v="667"/>
    <m/>
    <x v="0"/>
    <x v="11"/>
    <m/>
    <s v="Gabinete do Presidente"/>
    <x v="2"/>
    <m/>
    <x v="0"/>
    <x v="1"/>
    <x v="1"/>
    <x v="1"/>
    <x v="0"/>
    <x v="0"/>
    <x v="0"/>
    <x v="0"/>
    <x v="0"/>
    <x v="0"/>
    <x v="0"/>
    <s v="Gabinete do Presidente"/>
    <x v="0"/>
    <x v="0"/>
    <x v="0"/>
    <x v="0"/>
    <x v="0"/>
    <x v="0"/>
    <x v="0"/>
    <x v="2"/>
    <x v="1"/>
    <x v="2"/>
    <x v="11"/>
    <x v="0"/>
    <m/>
  </r>
  <r>
    <x v="0"/>
    <n v="0"/>
    <n v="0"/>
    <n v="70000"/>
    <n v="0"/>
    <x v="6025"/>
    <x v="0"/>
    <x v="0"/>
    <x v="0"/>
    <s v="03.16.02"/>
    <x v="3"/>
    <x v="0"/>
    <x v="0"/>
    <s v="Gabinete do Presidente"/>
    <s v="03.16.02"/>
    <s v="Gabinete do Presidente"/>
    <s v="03.16.02"/>
    <x v="28"/>
    <x v="0"/>
    <x v="0"/>
    <x v="0"/>
    <x v="0"/>
    <x v="0"/>
    <x v="0"/>
    <x v="0"/>
    <x v="9"/>
    <s v="2024-07-??"/>
    <x v="2"/>
    <n v="70000"/>
    <x v="3"/>
    <n v="172662"/>
    <x v="1"/>
    <n v="0"/>
    <x v="667"/>
    <m/>
    <x v="0"/>
    <x v="11"/>
    <m/>
    <s v="Gabinete do Presidente"/>
    <x v="2"/>
    <m/>
    <x v="0"/>
    <x v="1"/>
    <x v="1"/>
    <x v="1"/>
    <x v="0"/>
    <x v="0"/>
    <x v="0"/>
    <x v="0"/>
    <x v="0"/>
    <x v="0"/>
    <x v="0"/>
    <s v="Gabinete do Presidente"/>
    <x v="0"/>
    <x v="0"/>
    <x v="0"/>
    <x v="0"/>
    <x v="0"/>
    <x v="0"/>
    <x v="0"/>
    <x v="2"/>
    <x v="1"/>
    <x v="2"/>
    <x v="11"/>
    <x v="0"/>
    <m/>
  </r>
  <r>
    <x v="0"/>
    <n v="0"/>
    <n v="0"/>
    <n v="70000"/>
    <n v="0"/>
    <x v="6025"/>
    <x v="0"/>
    <x v="0"/>
    <x v="0"/>
    <s v="03.16.02"/>
    <x v="3"/>
    <x v="0"/>
    <x v="0"/>
    <s v="Gabinete do Presidente"/>
    <s v="03.16.02"/>
    <s v="Gabinete do Presidente"/>
    <s v="03.16.02"/>
    <x v="28"/>
    <x v="0"/>
    <x v="0"/>
    <x v="0"/>
    <x v="0"/>
    <x v="0"/>
    <x v="0"/>
    <x v="0"/>
    <x v="5"/>
    <s v="2024-08-??"/>
    <x v="2"/>
    <n v="70000"/>
    <x v="3"/>
    <n v="172662"/>
    <x v="1"/>
    <n v="0"/>
    <x v="667"/>
    <m/>
    <x v="0"/>
    <x v="11"/>
    <m/>
    <s v="Gabinete do Presidente"/>
    <x v="2"/>
    <m/>
    <x v="0"/>
    <x v="1"/>
    <x v="1"/>
    <x v="1"/>
    <x v="0"/>
    <x v="0"/>
    <x v="0"/>
    <x v="0"/>
    <x v="0"/>
    <x v="0"/>
    <x v="0"/>
    <s v="Gabinete do Presidente"/>
    <x v="0"/>
    <x v="0"/>
    <x v="0"/>
    <x v="0"/>
    <x v="0"/>
    <x v="0"/>
    <x v="0"/>
    <x v="2"/>
    <x v="1"/>
    <x v="2"/>
    <x v="11"/>
    <x v="0"/>
    <m/>
  </r>
  <r>
    <x v="0"/>
    <n v="0"/>
    <n v="0"/>
    <n v="70000"/>
    <n v="0"/>
    <x v="6025"/>
    <x v="0"/>
    <x v="0"/>
    <x v="0"/>
    <s v="03.16.02"/>
    <x v="3"/>
    <x v="0"/>
    <x v="0"/>
    <s v="Gabinete do Presidente"/>
    <s v="03.16.02"/>
    <s v="Gabinete do Presidente"/>
    <s v="03.16.02"/>
    <x v="28"/>
    <x v="0"/>
    <x v="0"/>
    <x v="0"/>
    <x v="0"/>
    <x v="0"/>
    <x v="0"/>
    <x v="0"/>
    <x v="7"/>
    <s v="2024-09-??"/>
    <x v="2"/>
    <n v="70000"/>
    <x v="3"/>
    <n v="172662"/>
    <x v="1"/>
    <n v="0"/>
    <x v="667"/>
    <m/>
    <x v="0"/>
    <x v="11"/>
    <m/>
    <s v="Gabinete do Presidente"/>
    <x v="2"/>
    <m/>
    <x v="0"/>
    <x v="1"/>
    <x v="1"/>
    <x v="1"/>
    <x v="0"/>
    <x v="0"/>
    <x v="0"/>
    <x v="0"/>
    <x v="0"/>
    <x v="0"/>
    <x v="0"/>
    <s v="Gabinete do Presidente"/>
    <x v="0"/>
    <x v="0"/>
    <x v="0"/>
    <x v="0"/>
    <x v="0"/>
    <x v="0"/>
    <x v="0"/>
    <x v="2"/>
    <x v="1"/>
    <x v="2"/>
    <x v="11"/>
    <x v="0"/>
    <m/>
  </r>
  <r>
    <x v="0"/>
    <n v="0"/>
    <n v="0"/>
    <n v="70000"/>
    <n v="0"/>
    <x v="6025"/>
    <x v="0"/>
    <x v="0"/>
    <x v="0"/>
    <s v="03.16.02"/>
    <x v="3"/>
    <x v="0"/>
    <x v="0"/>
    <s v="Gabinete do Presidente"/>
    <s v="03.16.02"/>
    <s v="Gabinete do Presidente"/>
    <s v="03.16.02"/>
    <x v="28"/>
    <x v="0"/>
    <x v="0"/>
    <x v="0"/>
    <x v="0"/>
    <x v="0"/>
    <x v="0"/>
    <x v="0"/>
    <x v="8"/>
    <s v="2024-10-??"/>
    <x v="3"/>
    <n v="70000"/>
    <x v="3"/>
    <n v="172662"/>
    <x v="1"/>
    <n v="0"/>
    <x v="667"/>
    <m/>
    <x v="0"/>
    <x v="11"/>
    <m/>
    <s v="Gabinete do Presidente"/>
    <x v="2"/>
    <m/>
    <x v="0"/>
    <x v="1"/>
    <x v="1"/>
    <x v="1"/>
    <x v="0"/>
    <x v="0"/>
    <x v="0"/>
    <x v="0"/>
    <x v="0"/>
    <x v="0"/>
    <x v="0"/>
    <s v="Gabinete do Presidente"/>
    <x v="0"/>
    <x v="0"/>
    <x v="0"/>
    <x v="0"/>
    <x v="0"/>
    <x v="0"/>
    <x v="0"/>
    <x v="2"/>
    <x v="1"/>
    <x v="2"/>
    <x v="11"/>
    <x v="0"/>
    <m/>
  </r>
  <r>
    <x v="0"/>
    <n v="0"/>
    <n v="0"/>
    <n v="172662"/>
    <n v="0"/>
    <x v="6025"/>
    <x v="0"/>
    <x v="0"/>
    <x v="0"/>
    <s v="03.16.02"/>
    <x v="3"/>
    <x v="0"/>
    <x v="0"/>
    <s v="Gabinete do Presidente"/>
    <s v="03.16.02"/>
    <s v="Gabinete do Presidente"/>
    <s v="03.16.02"/>
    <x v="28"/>
    <x v="0"/>
    <x v="0"/>
    <x v="0"/>
    <x v="0"/>
    <x v="0"/>
    <x v="0"/>
    <x v="0"/>
    <x v="10"/>
    <s v="2024-11-??"/>
    <x v="3"/>
    <n v="172662"/>
    <x v="3"/>
    <n v="172662"/>
    <x v="1"/>
    <n v="0"/>
    <x v="667"/>
    <m/>
    <x v="0"/>
    <x v="11"/>
    <m/>
    <s v="Gabinete do Presidente"/>
    <x v="2"/>
    <m/>
    <x v="0"/>
    <x v="1"/>
    <x v="1"/>
    <x v="1"/>
    <x v="0"/>
    <x v="0"/>
    <x v="0"/>
    <x v="0"/>
    <x v="0"/>
    <x v="0"/>
    <x v="0"/>
    <s v="Gabinete do Presidente"/>
    <x v="0"/>
    <x v="0"/>
    <x v="0"/>
    <x v="0"/>
    <x v="0"/>
    <x v="0"/>
    <x v="0"/>
    <x v="2"/>
    <x v="1"/>
    <x v="2"/>
    <x v="11"/>
    <x v="0"/>
    <m/>
  </r>
  <r>
    <x v="0"/>
    <n v="0"/>
    <n v="0"/>
    <n v="140000"/>
    <n v="0"/>
    <x v="6025"/>
    <x v="0"/>
    <x v="0"/>
    <x v="0"/>
    <s v="03.16.02"/>
    <x v="3"/>
    <x v="0"/>
    <x v="0"/>
    <s v="Gabinete do Presidente"/>
    <s v="03.16.02"/>
    <s v="Gabinete do Presidente"/>
    <s v="03.16.02"/>
    <x v="28"/>
    <x v="0"/>
    <x v="0"/>
    <x v="0"/>
    <x v="0"/>
    <x v="0"/>
    <x v="0"/>
    <x v="0"/>
    <x v="11"/>
    <s v="2024-12-??"/>
    <x v="3"/>
    <n v="140000"/>
    <x v="3"/>
    <n v="172662"/>
    <x v="1"/>
    <n v="0"/>
    <x v="667"/>
    <m/>
    <x v="0"/>
    <x v="11"/>
    <m/>
    <s v="Gabinete do Presidente"/>
    <x v="2"/>
    <m/>
    <x v="0"/>
    <x v="1"/>
    <x v="1"/>
    <x v="1"/>
    <x v="0"/>
    <x v="0"/>
    <x v="0"/>
    <x v="0"/>
    <x v="0"/>
    <x v="0"/>
    <x v="0"/>
    <s v="Gabinete do Presidente"/>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0"/>
    <s v="2024-01-??"/>
    <x v="0"/>
    <n v="175662"/>
    <x v="3"/>
    <n v="0"/>
    <x v="1"/>
    <n v="370000"/>
    <x v="667"/>
    <m/>
    <x v="0"/>
    <x v="11"/>
    <m/>
    <s v="Gabinete de Comunicação e Imagem"/>
    <x v="2"/>
    <s v="GCI"/>
    <x v="0"/>
    <x v="1"/>
    <x v="1"/>
    <x v="1"/>
    <x v="0"/>
    <x v="0"/>
    <x v="0"/>
    <x v="0"/>
    <x v="0"/>
    <x v="0"/>
    <x v="0"/>
    <s v="Gabinete de Comunicação e Imagem"/>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2"/>
    <s v="2024-02-??"/>
    <x v="0"/>
    <n v="175662"/>
    <x v="3"/>
    <n v="0"/>
    <x v="1"/>
    <n v="370000"/>
    <x v="667"/>
    <m/>
    <x v="0"/>
    <x v="11"/>
    <m/>
    <s v="Gabinete de Comunicação e Imagem"/>
    <x v="2"/>
    <s v="GCI"/>
    <x v="0"/>
    <x v="1"/>
    <x v="1"/>
    <x v="1"/>
    <x v="0"/>
    <x v="0"/>
    <x v="0"/>
    <x v="0"/>
    <x v="0"/>
    <x v="0"/>
    <x v="0"/>
    <s v="Gabinete de Comunicação e Imagem"/>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1"/>
    <s v="2024-03-??"/>
    <x v="0"/>
    <n v="175662"/>
    <x v="3"/>
    <n v="0"/>
    <x v="1"/>
    <n v="370000"/>
    <x v="667"/>
    <m/>
    <x v="0"/>
    <x v="11"/>
    <m/>
    <s v="Gabinete de Comunicação e Imagem"/>
    <x v="2"/>
    <s v="GCI"/>
    <x v="0"/>
    <x v="1"/>
    <x v="1"/>
    <x v="1"/>
    <x v="0"/>
    <x v="0"/>
    <x v="0"/>
    <x v="0"/>
    <x v="0"/>
    <x v="0"/>
    <x v="0"/>
    <s v="Gabinete de Comunicação e Imagem"/>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6"/>
    <s v="2024-04-??"/>
    <x v="1"/>
    <n v="175662"/>
    <x v="3"/>
    <n v="0"/>
    <x v="1"/>
    <n v="370000"/>
    <x v="667"/>
    <m/>
    <x v="0"/>
    <x v="11"/>
    <m/>
    <s v="Gabinete de Comunicação e Imagem"/>
    <x v="2"/>
    <s v="GCI"/>
    <x v="0"/>
    <x v="1"/>
    <x v="1"/>
    <x v="1"/>
    <x v="0"/>
    <x v="0"/>
    <x v="0"/>
    <x v="0"/>
    <x v="0"/>
    <x v="0"/>
    <x v="0"/>
    <s v="Gabinete de Comunicação e Imagem"/>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3"/>
    <s v="2024-05-??"/>
    <x v="1"/>
    <n v="175662"/>
    <x v="3"/>
    <n v="0"/>
    <x v="1"/>
    <n v="370000"/>
    <x v="667"/>
    <m/>
    <x v="0"/>
    <x v="11"/>
    <m/>
    <s v="Gabinete de Comunicação e Imagem"/>
    <x v="2"/>
    <s v="GCI"/>
    <x v="0"/>
    <x v="1"/>
    <x v="1"/>
    <x v="1"/>
    <x v="0"/>
    <x v="0"/>
    <x v="0"/>
    <x v="0"/>
    <x v="0"/>
    <x v="0"/>
    <x v="0"/>
    <s v="Gabinete de Comunicação e Imagem"/>
    <x v="0"/>
    <x v="0"/>
    <x v="0"/>
    <x v="0"/>
    <x v="0"/>
    <x v="0"/>
    <x v="0"/>
    <x v="2"/>
    <x v="1"/>
    <x v="2"/>
    <x v="11"/>
    <x v="0"/>
    <m/>
  </r>
  <r>
    <x v="0"/>
    <n v="0"/>
    <n v="0"/>
    <n v="138581"/>
    <n v="0"/>
    <x v="6025"/>
    <x v="0"/>
    <x v="0"/>
    <x v="0"/>
    <s v="03.16.32"/>
    <x v="29"/>
    <x v="0"/>
    <x v="0"/>
    <s v="Gabinete de Comunicação e Imagem"/>
    <s v="03.16.32"/>
    <s v="Gabinete de Comunicação e Imagem"/>
    <s v="03.16.32"/>
    <x v="30"/>
    <x v="0"/>
    <x v="0"/>
    <x v="0"/>
    <x v="1"/>
    <x v="0"/>
    <x v="0"/>
    <x v="0"/>
    <x v="4"/>
    <s v="2024-06-??"/>
    <x v="1"/>
    <n v="138581"/>
    <x v="3"/>
    <n v="0"/>
    <x v="1"/>
    <n v="370000"/>
    <x v="667"/>
    <m/>
    <x v="0"/>
    <x v="11"/>
    <m/>
    <s v="Gabinete de Comunicação e Imagem"/>
    <x v="2"/>
    <s v="GCI"/>
    <x v="0"/>
    <x v="1"/>
    <x v="1"/>
    <x v="1"/>
    <x v="0"/>
    <x v="0"/>
    <x v="0"/>
    <x v="0"/>
    <x v="0"/>
    <x v="0"/>
    <x v="0"/>
    <s v="Gabinete de Comunicação e Imagem"/>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9"/>
    <s v="2024-07-??"/>
    <x v="2"/>
    <n v="175662"/>
    <x v="3"/>
    <n v="0"/>
    <x v="1"/>
    <n v="370000"/>
    <x v="667"/>
    <m/>
    <x v="0"/>
    <x v="11"/>
    <m/>
    <s v="Gabinete de Comunicação e Imagem"/>
    <x v="2"/>
    <s v="GCI"/>
    <x v="0"/>
    <x v="1"/>
    <x v="1"/>
    <x v="1"/>
    <x v="0"/>
    <x v="0"/>
    <x v="0"/>
    <x v="0"/>
    <x v="0"/>
    <x v="0"/>
    <x v="0"/>
    <s v="Gabinete de Comunicação e Imagem"/>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5"/>
    <s v="2024-08-??"/>
    <x v="2"/>
    <n v="175662"/>
    <x v="3"/>
    <n v="0"/>
    <x v="1"/>
    <n v="370000"/>
    <x v="667"/>
    <m/>
    <x v="0"/>
    <x v="11"/>
    <m/>
    <s v="Gabinete de Comunicação e Imagem"/>
    <x v="2"/>
    <s v="GCI"/>
    <x v="0"/>
    <x v="1"/>
    <x v="1"/>
    <x v="1"/>
    <x v="0"/>
    <x v="0"/>
    <x v="0"/>
    <x v="0"/>
    <x v="0"/>
    <x v="0"/>
    <x v="0"/>
    <s v="Gabinete de Comunicação e Imagem"/>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7"/>
    <s v="2024-09-??"/>
    <x v="2"/>
    <n v="175662"/>
    <x v="3"/>
    <n v="0"/>
    <x v="1"/>
    <n v="370000"/>
    <x v="667"/>
    <m/>
    <x v="0"/>
    <x v="11"/>
    <m/>
    <s v="Gabinete de Comunicação e Imagem"/>
    <x v="2"/>
    <s v="GCI"/>
    <x v="0"/>
    <x v="1"/>
    <x v="1"/>
    <x v="1"/>
    <x v="0"/>
    <x v="0"/>
    <x v="0"/>
    <x v="0"/>
    <x v="0"/>
    <x v="0"/>
    <x v="0"/>
    <s v="Gabinete de Comunicação e Imagem"/>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8"/>
    <s v="2024-10-??"/>
    <x v="3"/>
    <n v="175662"/>
    <x v="3"/>
    <n v="0"/>
    <x v="1"/>
    <n v="370000"/>
    <x v="667"/>
    <m/>
    <x v="0"/>
    <x v="11"/>
    <m/>
    <s v="Gabinete de Comunicação e Imagem"/>
    <x v="2"/>
    <s v="GCI"/>
    <x v="0"/>
    <x v="1"/>
    <x v="1"/>
    <x v="1"/>
    <x v="0"/>
    <x v="0"/>
    <x v="0"/>
    <x v="0"/>
    <x v="0"/>
    <x v="0"/>
    <x v="0"/>
    <s v="Gabinete de Comunicação e Imagem"/>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10"/>
    <s v="2024-11-??"/>
    <x v="3"/>
    <n v="175662"/>
    <x v="3"/>
    <n v="0"/>
    <x v="1"/>
    <n v="370000"/>
    <x v="667"/>
    <m/>
    <x v="0"/>
    <x v="11"/>
    <m/>
    <s v="Gabinete de Comunicação e Imagem"/>
    <x v="2"/>
    <s v="GCI"/>
    <x v="0"/>
    <x v="1"/>
    <x v="1"/>
    <x v="1"/>
    <x v="0"/>
    <x v="0"/>
    <x v="0"/>
    <x v="0"/>
    <x v="0"/>
    <x v="0"/>
    <x v="0"/>
    <s v="Gabinete de Comunicação e Imagem"/>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11"/>
    <s v="2024-12-??"/>
    <x v="3"/>
    <n v="175662"/>
    <x v="3"/>
    <n v="0"/>
    <x v="1"/>
    <n v="370000"/>
    <x v="667"/>
    <m/>
    <x v="0"/>
    <x v="11"/>
    <m/>
    <s v="Gabinete de Comunicação e Imagem"/>
    <x v="2"/>
    <s v="GCI"/>
    <x v="0"/>
    <x v="1"/>
    <x v="1"/>
    <x v="1"/>
    <x v="0"/>
    <x v="0"/>
    <x v="0"/>
    <x v="0"/>
    <x v="0"/>
    <x v="0"/>
    <x v="0"/>
    <s v="Gabinete de Comunicação e Imagem"/>
    <x v="0"/>
    <x v="0"/>
    <x v="0"/>
    <x v="0"/>
    <x v="0"/>
    <x v="0"/>
    <x v="0"/>
    <x v="2"/>
    <x v="1"/>
    <x v="2"/>
    <x v="11"/>
    <x v="0"/>
    <m/>
  </r>
  <r>
    <x v="0"/>
    <n v="0"/>
    <n v="0"/>
    <n v="134590"/>
    <n v="0"/>
    <x v="6025"/>
    <x v="0"/>
    <x v="0"/>
    <x v="0"/>
    <s v="03.16.10"/>
    <x v="39"/>
    <x v="0"/>
    <x v="0"/>
    <s v="Delegações Municipais "/>
    <s v="03.16.10"/>
    <s v="Delegações Municipais "/>
    <s v="03.16.10"/>
    <x v="30"/>
    <x v="0"/>
    <x v="0"/>
    <x v="0"/>
    <x v="1"/>
    <x v="0"/>
    <x v="0"/>
    <x v="0"/>
    <x v="0"/>
    <s v="2024-01-??"/>
    <x v="0"/>
    <n v="134590"/>
    <x v="3"/>
    <n v="0"/>
    <x v="1"/>
    <n v="725000"/>
    <x v="667"/>
    <m/>
    <x v="0"/>
    <x v="11"/>
    <m/>
    <s v="Delegações Municipais "/>
    <x v="2"/>
    <m/>
    <x v="0"/>
    <x v="1"/>
    <x v="1"/>
    <x v="1"/>
    <x v="0"/>
    <x v="0"/>
    <x v="0"/>
    <x v="0"/>
    <x v="0"/>
    <x v="0"/>
    <x v="0"/>
    <s v="Delegações Municipais "/>
    <x v="0"/>
    <x v="0"/>
    <x v="0"/>
    <x v="0"/>
    <x v="0"/>
    <x v="0"/>
    <x v="0"/>
    <x v="2"/>
    <x v="1"/>
    <x v="2"/>
    <x v="11"/>
    <x v="0"/>
    <m/>
  </r>
  <r>
    <x v="0"/>
    <n v="0"/>
    <n v="0"/>
    <n v="134590"/>
    <n v="0"/>
    <x v="6025"/>
    <x v="0"/>
    <x v="0"/>
    <x v="0"/>
    <s v="03.16.10"/>
    <x v="39"/>
    <x v="0"/>
    <x v="0"/>
    <s v="Delegações Municipais "/>
    <s v="03.16.10"/>
    <s v="Delegações Municipais "/>
    <s v="03.16.10"/>
    <x v="30"/>
    <x v="0"/>
    <x v="0"/>
    <x v="0"/>
    <x v="1"/>
    <x v="0"/>
    <x v="0"/>
    <x v="0"/>
    <x v="2"/>
    <s v="2024-02-??"/>
    <x v="0"/>
    <n v="134590"/>
    <x v="3"/>
    <n v="0"/>
    <x v="1"/>
    <n v="725000"/>
    <x v="667"/>
    <m/>
    <x v="0"/>
    <x v="11"/>
    <m/>
    <s v="Delegações Municipais "/>
    <x v="2"/>
    <m/>
    <x v="0"/>
    <x v="1"/>
    <x v="1"/>
    <x v="1"/>
    <x v="0"/>
    <x v="0"/>
    <x v="0"/>
    <x v="0"/>
    <x v="0"/>
    <x v="0"/>
    <x v="0"/>
    <s v="Delegações Municipais "/>
    <x v="0"/>
    <x v="0"/>
    <x v="0"/>
    <x v="0"/>
    <x v="0"/>
    <x v="0"/>
    <x v="0"/>
    <x v="2"/>
    <x v="1"/>
    <x v="2"/>
    <x v="11"/>
    <x v="0"/>
    <m/>
  </r>
  <r>
    <x v="0"/>
    <n v="0"/>
    <n v="0"/>
    <n v="134590"/>
    <n v="0"/>
    <x v="6025"/>
    <x v="0"/>
    <x v="0"/>
    <x v="0"/>
    <s v="03.16.10"/>
    <x v="39"/>
    <x v="0"/>
    <x v="0"/>
    <s v="Delegações Municipais "/>
    <s v="03.16.10"/>
    <s v="Delegações Municipais "/>
    <s v="03.16.10"/>
    <x v="30"/>
    <x v="0"/>
    <x v="0"/>
    <x v="0"/>
    <x v="1"/>
    <x v="0"/>
    <x v="0"/>
    <x v="0"/>
    <x v="1"/>
    <s v="2024-03-??"/>
    <x v="0"/>
    <n v="134590"/>
    <x v="3"/>
    <n v="0"/>
    <x v="1"/>
    <n v="725000"/>
    <x v="667"/>
    <m/>
    <x v="0"/>
    <x v="11"/>
    <m/>
    <s v="Delegações Municipais "/>
    <x v="2"/>
    <m/>
    <x v="0"/>
    <x v="1"/>
    <x v="1"/>
    <x v="1"/>
    <x v="0"/>
    <x v="0"/>
    <x v="0"/>
    <x v="0"/>
    <x v="0"/>
    <x v="0"/>
    <x v="0"/>
    <s v="Delegações Municipais "/>
    <x v="0"/>
    <x v="0"/>
    <x v="0"/>
    <x v="0"/>
    <x v="0"/>
    <x v="0"/>
    <x v="0"/>
    <x v="2"/>
    <x v="1"/>
    <x v="2"/>
    <x v="11"/>
    <x v="0"/>
    <m/>
  </r>
  <r>
    <x v="0"/>
    <n v="0"/>
    <n v="0"/>
    <n v="134590"/>
    <n v="0"/>
    <x v="6025"/>
    <x v="0"/>
    <x v="0"/>
    <x v="0"/>
    <s v="03.16.10"/>
    <x v="39"/>
    <x v="0"/>
    <x v="0"/>
    <s v="Delegações Municipais "/>
    <s v="03.16.10"/>
    <s v="Delegações Municipais "/>
    <s v="03.16.10"/>
    <x v="30"/>
    <x v="0"/>
    <x v="0"/>
    <x v="0"/>
    <x v="1"/>
    <x v="0"/>
    <x v="0"/>
    <x v="0"/>
    <x v="6"/>
    <s v="2024-04-??"/>
    <x v="1"/>
    <n v="134590"/>
    <x v="3"/>
    <n v="0"/>
    <x v="1"/>
    <n v="725000"/>
    <x v="667"/>
    <m/>
    <x v="0"/>
    <x v="11"/>
    <m/>
    <s v="Delegações Municipais "/>
    <x v="2"/>
    <m/>
    <x v="0"/>
    <x v="1"/>
    <x v="1"/>
    <x v="1"/>
    <x v="0"/>
    <x v="0"/>
    <x v="0"/>
    <x v="0"/>
    <x v="0"/>
    <x v="0"/>
    <x v="0"/>
    <s v="Delegações Municipais "/>
    <x v="0"/>
    <x v="0"/>
    <x v="0"/>
    <x v="0"/>
    <x v="0"/>
    <x v="0"/>
    <x v="0"/>
    <x v="2"/>
    <x v="1"/>
    <x v="2"/>
    <x v="11"/>
    <x v="0"/>
    <m/>
  </r>
  <r>
    <x v="0"/>
    <n v="0"/>
    <n v="0"/>
    <n v="134590"/>
    <n v="0"/>
    <x v="6025"/>
    <x v="0"/>
    <x v="0"/>
    <x v="0"/>
    <s v="03.16.10"/>
    <x v="39"/>
    <x v="0"/>
    <x v="0"/>
    <s v="Delegações Municipais "/>
    <s v="03.16.10"/>
    <s v="Delegações Municipais "/>
    <s v="03.16.10"/>
    <x v="30"/>
    <x v="0"/>
    <x v="0"/>
    <x v="0"/>
    <x v="1"/>
    <x v="0"/>
    <x v="0"/>
    <x v="0"/>
    <x v="3"/>
    <s v="2024-05-??"/>
    <x v="1"/>
    <n v="134590"/>
    <x v="3"/>
    <n v="0"/>
    <x v="1"/>
    <n v="725000"/>
    <x v="667"/>
    <m/>
    <x v="0"/>
    <x v="11"/>
    <m/>
    <s v="Delegações Municipais "/>
    <x v="2"/>
    <m/>
    <x v="0"/>
    <x v="1"/>
    <x v="1"/>
    <x v="1"/>
    <x v="0"/>
    <x v="0"/>
    <x v="0"/>
    <x v="0"/>
    <x v="0"/>
    <x v="0"/>
    <x v="0"/>
    <s v="Delegações Municipais "/>
    <x v="0"/>
    <x v="0"/>
    <x v="0"/>
    <x v="0"/>
    <x v="0"/>
    <x v="0"/>
    <x v="0"/>
    <x v="2"/>
    <x v="1"/>
    <x v="2"/>
    <x v="11"/>
    <x v="0"/>
    <m/>
  </r>
  <r>
    <x v="0"/>
    <n v="0"/>
    <n v="0"/>
    <n v="134590"/>
    <n v="0"/>
    <x v="6025"/>
    <x v="0"/>
    <x v="0"/>
    <x v="0"/>
    <s v="03.16.10"/>
    <x v="39"/>
    <x v="0"/>
    <x v="0"/>
    <s v="Delegações Municipais "/>
    <s v="03.16.10"/>
    <s v="Delegações Municipais "/>
    <s v="03.16.10"/>
    <x v="30"/>
    <x v="0"/>
    <x v="0"/>
    <x v="0"/>
    <x v="1"/>
    <x v="0"/>
    <x v="0"/>
    <x v="0"/>
    <x v="4"/>
    <s v="2024-06-??"/>
    <x v="1"/>
    <n v="134590"/>
    <x v="3"/>
    <n v="0"/>
    <x v="1"/>
    <n v="725000"/>
    <x v="667"/>
    <m/>
    <x v="0"/>
    <x v="11"/>
    <m/>
    <s v="Delegações Municipais "/>
    <x v="2"/>
    <m/>
    <x v="0"/>
    <x v="1"/>
    <x v="1"/>
    <x v="1"/>
    <x v="0"/>
    <x v="0"/>
    <x v="0"/>
    <x v="0"/>
    <x v="0"/>
    <x v="0"/>
    <x v="0"/>
    <s v="Delegações Municipais "/>
    <x v="0"/>
    <x v="0"/>
    <x v="0"/>
    <x v="0"/>
    <x v="0"/>
    <x v="0"/>
    <x v="0"/>
    <x v="2"/>
    <x v="1"/>
    <x v="2"/>
    <x v="11"/>
    <x v="0"/>
    <m/>
  </r>
  <r>
    <x v="0"/>
    <n v="0"/>
    <n v="0"/>
    <n v="134590"/>
    <n v="0"/>
    <x v="6025"/>
    <x v="0"/>
    <x v="0"/>
    <x v="0"/>
    <s v="03.16.10"/>
    <x v="39"/>
    <x v="0"/>
    <x v="0"/>
    <s v="Delegações Municipais "/>
    <s v="03.16.10"/>
    <s v="Delegações Municipais "/>
    <s v="03.16.10"/>
    <x v="30"/>
    <x v="0"/>
    <x v="0"/>
    <x v="0"/>
    <x v="1"/>
    <x v="0"/>
    <x v="0"/>
    <x v="0"/>
    <x v="9"/>
    <s v="2024-07-??"/>
    <x v="2"/>
    <n v="134590"/>
    <x v="3"/>
    <n v="0"/>
    <x v="1"/>
    <n v="725000"/>
    <x v="667"/>
    <m/>
    <x v="0"/>
    <x v="11"/>
    <m/>
    <s v="Delegações Municipais "/>
    <x v="2"/>
    <m/>
    <x v="0"/>
    <x v="1"/>
    <x v="1"/>
    <x v="1"/>
    <x v="0"/>
    <x v="0"/>
    <x v="0"/>
    <x v="0"/>
    <x v="0"/>
    <x v="0"/>
    <x v="0"/>
    <s v="Delegações Municipais "/>
    <x v="0"/>
    <x v="0"/>
    <x v="0"/>
    <x v="0"/>
    <x v="0"/>
    <x v="0"/>
    <x v="0"/>
    <x v="2"/>
    <x v="1"/>
    <x v="2"/>
    <x v="11"/>
    <x v="0"/>
    <m/>
  </r>
  <r>
    <x v="0"/>
    <n v="0"/>
    <n v="0"/>
    <n v="134590"/>
    <n v="0"/>
    <x v="6025"/>
    <x v="0"/>
    <x v="0"/>
    <x v="0"/>
    <s v="03.16.10"/>
    <x v="39"/>
    <x v="0"/>
    <x v="0"/>
    <s v="Delegações Municipais "/>
    <s v="03.16.10"/>
    <s v="Delegações Municipais "/>
    <s v="03.16.10"/>
    <x v="30"/>
    <x v="0"/>
    <x v="0"/>
    <x v="0"/>
    <x v="1"/>
    <x v="0"/>
    <x v="0"/>
    <x v="0"/>
    <x v="5"/>
    <s v="2024-08-??"/>
    <x v="2"/>
    <n v="134590"/>
    <x v="3"/>
    <n v="0"/>
    <x v="1"/>
    <n v="725000"/>
    <x v="667"/>
    <m/>
    <x v="0"/>
    <x v="11"/>
    <m/>
    <s v="Delegações Municipais "/>
    <x v="2"/>
    <m/>
    <x v="0"/>
    <x v="1"/>
    <x v="1"/>
    <x v="1"/>
    <x v="0"/>
    <x v="0"/>
    <x v="0"/>
    <x v="0"/>
    <x v="0"/>
    <x v="0"/>
    <x v="0"/>
    <s v="Delegações Municipais "/>
    <x v="0"/>
    <x v="0"/>
    <x v="0"/>
    <x v="0"/>
    <x v="0"/>
    <x v="0"/>
    <x v="0"/>
    <x v="2"/>
    <x v="1"/>
    <x v="2"/>
    <x v="11"/>
    <x v="0"/>
    <m/>
  </r>
  <r>
    <x v="0"/>
    <n v="0"/>
    <n v="0"/>
    <n v="134590"/>
    <n v="0"/>
    <x v="6025"/>
    <x v="0"/>
    <x v="0"/>
    <x v="0"/>
    <s v="03.16.10"/>
    <x v="39"/>
    <x v="0"/>
    <x v="0"/>
    <s v="Delegações Municipais "/>
    <s v="03.16.10"/>
    <s v="Delegações Municipais "/>
    <s v="03.16.10"/>
    <x v="30"/>
    <x v="0"/>
    <x v="0"/>
    <x v="0"/>
    <x v="1"/>
    <x v="0"/>
    <x v="0"/>
    <x v="0"/>
    <x v="7"/>
    <s v="2024-09-??"/>
    <x v="2"/>
    <n v="134590"/>
    <x v="3"/>
    <n v="0"/>
    <x v="1"/>
    <n v="725000"/>
    <x v="667"/>
    <m/>
    <x v="0"/>
    <x v="11"/>
    <m/>
    <s v="Delegações Municipais "/>
    <x v="2"/>
    <m/>
    <x v="0"/>
    <x v="1"/>
    <x v="1"/>
    <x v="1"/>
    <x v="0"/>
    <x v="0"/>
    <x v="0"/>
    <x v="0"/>
    <x v="0"/>
    <x v="0"/>
    <x v="0"/>
    <s v="Delegações Municipais "/>
    <x v="0"/>
    <x v="0"/>
    <x v="0"/>
    <x v="0"/>
    <x v="0"/>
    <x v="0"/>
    <x v="0"/>
    <x v="2"/>
    <x v="1"/>
    <x v="2"/>
    <x v="11"/>
    <x v="0"/>
    <m/>
  </r>
  <r>
    <x v="0"/>
    <n v="0"/>
    <n v="0"/>
    <n v="140295"/>
    <n v="0"/>
    <x v="6025"/>
    <x v="0"/>
    <x v="0"/>
    <x v="0"/>
    <s v="03.16.10"/>
    <x v="39"/>
    <x v="0"/>
    <x v="0"/>
    <s v="Delegações Municipais "/>
    <s v="03.16.10"/>
    <s v="Delegações Municipais "/>
    <s v="03.16.10"/>
    <x v="30"/>
    <x v="0"/>
    <x v="0"/>
    <x v="0"/>
    <x v="1"/>
    <x v="0"/>
    <x v="0"/>
    <x v="0"/>
    <x v="8"/>
    <s v="2024-10-??"/>
    <x v="3"/>
    <n v="140295"/>
    <x v="3"/>
    <n v="0"/>
    <x v="1"/>
    <n v="725000"/>
    <x v="667"/>
    <m/>
    <x v="0"/>
    <x v="11"/>
    <m/>
    <s v="Delegações Municipais "/>
    <x v="2"/>
    <m/>
    <x v="0"/>
    <x v="1"/>
    <x v="1"/>
    <x v="1"/>
    <x v="0"/>
    <x v="0"/>
    <x v="0"/>
    <x v="0"/>
    <x v="0"/>
    <x v="0"/>
    <x v="0"/>
    <s v="Delegações Municipais "/>
    <x v="0"/>
    <x v="0"/>
    <x v="0"/>
    <x v="0"/>
    <x v="0"/>
    <x v="0"/>
    <x v="0"/>
    <x v="2"/>
    <x v="1"/>
    <x v="2"/>
    <x v="11"/>
    <x v="0"/>
    <m/>
  </r>
  <r>
    <x v="0"/>
    <n v="0"/>
    <n v="0"/>
    <n v="140295"/>
    <n v="0"/>
    <x v="6025"/>
    <x v="0"/>
    <x v="0"/>
    <x v="0"/>
    <s v="03.16.10"/>
    <x v="39"/>
    <x v="0"/>
    <x v="0"/>
    <s v="Delegações Municipais "/>
    <s v="03.16.10"/>
    <s v="Delegações Municipais "/>
    <s v="03.16.10"/>
    <x v="30"/>
    <x v="0"/>
    <x v="0"/>
    <x v="0"/>
    <x v="1"/>
    <x v="0"/>
    <x v="0"/>
    <x v="0"/>
    <x v="10"/>
    <s v="2024-11-??"/>
    <x v="3"/>
    <n v="140295"/>
    <x v="3"/>
    <n v="0"/>
    <x v="1"/>
    <n v="725000"/>
    <x v="667"/>
    <m/>
    <x v="0"/>
    <x v="11"/>
    <m/>
    <s v="Delegações Municipais "/>
    <x v="2"/>
    <m/>
    <x v="0"/>
    <x v="1"/>
    <x v="1"/>
    <x v="1"/>
    <x v="0"/>
    <x v="0"/>
    <x v="0"/>
    <x v="0"/>
    <x v="0"/>
    <x v="0"/>
    <x v="0"/>
    <s v="Delegações Municipais "/>
    <x v="0"/>
    <x v="0"/>
    <x v="0"/>
    <x v="0"/>
    <x v="0"/>
    <x v="0"/>
    <x v="0"/>
    <x v="2"/>
    <x v="1"/>
    <x v="2"/>
    <x v="11"/>
    <x v="0"/>
    <m/>
  </r>
  <r>
    <x v="0"/>
    <n v="0"/>
    <n v="0"/>
    <n v="140295"/>
    <n v="0"/>
    <x v="6025"/>
    <x v="0"/>
    <x v="0"/>
    <x v="0"/>
    <s v="03.16.10"/>
    <x v="39"/>
    <x v="0"/>
    <x v="0"/>
    <s v="Delegações Municipais "/>
    <s v="03.16.10"/>
    <s v="Delegações Municipais "/>
    <s v="03.16.10"/>
    <x v="30"/>
    <x v="0"/>
    <x v="0"/>
    <x v="0"/>
    <x v="1"/>
    <x v="0"/>
    <x v="0"/>
    <x v="0"/>
    <x v="11"/>
    <s v="2024-12-??"/>
    <x v="3"/>
    <n v="140295"/>
    <x v="3"/>
    <n v="0"/>
    <x v="1"/>
    <n v="725000"/>
    <x v="667"/>
    <m/>
    <x v="0"/>
    <x v="11"/>
    <m/>
    <s v="Delegações Municipais "/>
    <x v="2"/>
    <m/>
    <x v="0"/>
    <x v="1"/>
    <x v="1"/>
    <x v="1"/>
    <x v="0"/>
    <x v="0"/>
    <x v="0"/>
    <x v="0"/>
    <x v="0"/>
    <x v="0"/>
    <x v="0"/>
    <s v="Delegações Municipais "/>
    <x v="0"/>
    <x v="0"/>
    <x v="0"/>
    <x v="0"/>
    <x v="0"/>
    <x v="0"/>
    <x v="0"/>
    <x v="2"/>
    <x v="1"/>
    <x v="2"/>
    <x v="11"/>
    <x v="0"/>
    <m/>
  </r>
  <r>
    <x v="0"/>
    <n v="0"/>
    <n v="0"/>
    <n v="1600"/>
    <n v="0"/>
    <x v="6025"/>
    <x v="0"/>
    <x v="0"/>
    <x v="0"/>
    <s v="03.16.24"/>
    <x v="31"/>
    <x v="0"/>
    <x v="0"/>
    <s v="Direcao da Familia, Inclusão, Género e Saúde"/>
    <s v="03.16.24"/>
    <s v="Direcao da Familia, Inclusão, Género e Saúde"/>
    <s v="03.16.24"/>
    <x v="3"/>
    <x v="0"/>
    <x v="0"/>
    <x v="1"/>
    <x v="0"/>
    <x v="0"/>
    <x v="0"/>
    <x v="0"/>
    <x v="6"/>
    <s v="2024-04-??"/>
    <x v="1"/>
    <n v="1600"/>
    <x v="3"/>
    <n v="0"/>
    <x v="1"/>
    <n v="0"/>
    <x v="667"/>
    <m/>
    <x v="0"/>
    <x v="11"/>
    <m/>
    <s v="Direcao da Familia, Inclusão, Género e Saúde"/>
    <x v="2"/>
    <m/>
    <x v="0"/>
    <x v="1"/>
    <x v="1"/>
    <x v="1"/>
    <x v="0"/>
    <x v="0"/>
    <x v="0"/>
    <x v="0"/>
    <x v="0"/>
    <x v="0"/>
    <x v="0"/>
    <s v="Direcao da Familia, Inclusão, Género e Saúde"/>
    <x v="0"/>
    <x v="0"/>
    <x v="0"/>
    <x v="0"/>
    <x v="0"/>
    <x v="0"/>
    <x v="0"/>
    <x v="2"/>
    <x v="1"/>
    <x v="2"/>
    <x v="11"/>
    <x v="0"/>
    <m/>
  </r>
  <r>
    <x v="0"/>
    <n v="0"/>
    <n v="0"/>
    <n v="10000"/>
    <n v="0"/>
    <x v="6025"/>
    <x v="0"/>
    <x v="0"/>
    <x v="0"/>
    <s v="03.16.24"/>
    <x v="31"/>
    <x v="0"/>
    <x v="0"/>
    <s v="Direcao da Familia, Inclusão, Género e Saúde"/>
    <s v="03.16.24"/>
    <s v="Direcao da Familia, Inclusão, Género e Saúde"/>
    <s v="03.16.24"/>
    <x v="3"/>
    <x v="0"/>
    <x v="0"/>
    <x v="1"/>
    <x v="0"/>
    <x v="0"/>
    <x v="0"/>
    <x v="0"/>
    <x v="9"/>
    <s v="2024-07-??"/>
    <x v="2"/>
    <n v="10000"/>
    <x v="3"/>
    <n v="0"/>
    <x v="1"/>
    <n v="0"/>
    <x v="667"/>
    <m/>
    <x v="0"/>
    <x v="11"/>
    <m/>
    <s v="Direcao da Familia, Inclusão, Género e Saúde"/>
    <x v="2"/>
    <m/>
    <x v="0"/>
    <x v="1"/>
    <x v="1"/>
    <x v="1"/>
    <x v="0"/>
    <x v="0"/>
    <x v="0"/>
    <x v="0"/>
    <x v="0"/>
    <x v="0"/>
    <x v="0"/>
    <s v="Direcao da Familia, Inclusão, Género e Saúde"/>
    <x v="0"/>
    <x v="0"/>
    <x v="0"/>
    <x v="0"/>
    <x v="0"/>
    <x v="0"/>
    <x v="0"/>
    <x v="2"/>
    <x v="1"/>
    <x v="2"/>
    <x v="11"/>
    <x v="0"/>
    <m/>
  </r>
  <r>
    <x v="0"/>
    <n v="0"/>
    <n v="0"/>
    <n v="1800"/>
    <n v="0"/>
    <x v="6025"/>
    <x v="0"/>
    <x v="0"/>
    <x v="0"/>
    <s v="03.16.24"/>
    <x v="31"/>
    <x v="0"/>
    <x v="0"/>
    <s v="Direcao da Familia, Inclusão, Género e Saúde"/>
    <s v="03.16.24"/>
    <s v="Direcao da Familia, Inclusão, Género e Saúde"/>
    <s v="03.16.24"/>
    <x v="3"/>
    <x v="0"/>
    <x v="0"/>
    <x v="1"/>
    <x v="0"/>
    <x v="0"/>
    <x v="0"/>
    <x v="0"/>
    <x v="8"/>
    <s v="2024-10-??"/>
    <x v="3"/>
    <n v="1800"/>
    <x v="3"/>
    <n v="0"/>
    <x v="1"/>
    <n v="0"/>
    <x v="667"/>
    <m/>
    <x v="0"/>
    <x v="11"/>
    <m/>
    <s v="Direcao da Familia, Inclusão, Género e Saúde"/>
    <x v="2"/>
    <m/>
    <x v="0"/>
    <x v="1"/>
    <x v="1"/>
    <x v="1"/>
    <x v="0"/>
    <x v="0"/>
    <x v="0"/>
    <x v="0"/>
    <x v="0"/>
    <x v="0"/>
    <x v="0"/>
    <s v="Direcao da Familia, Inclusão, Género e Saúde"/>
    <x v="0"/>
    <x v="0"/>
    <x v="0"/>
    <x v="0"/>
    <x v="0"/>
    <x v="0"/>
    <x v="0"/>
    <x v="2"/>
    <x v="1"/>
    <x v="2"/>
    <x v="11"/>
    <x v="0"/>
    <m/>
  </r>
  <r>
    <x v="0"/>
    <n v="0"/>
    <n v="0"/>
    <n v="1000"/>
    <n v="0"/>
    <x v="6025"/>
    <x v="0"/>
    <x v="0"/>
    <x v="0"/>
    <s v="03.16.24"/>
    <x v="31"/>
    <x v="0"/>
    <x v="0"/>
    <s v="Direcao da Familia, Inclusão, Género e Saúde"/>
    <s v="03.16.24"/>
    <s v="Direcao da Familia, Inclusão, Género e Saúde"/>
    <s v="03.16.24"/>
    <x v="3"/>
    <x v="0"/>
    <x v="0"/>
    <x v="1"/>
    <x v="0"/>
    <x v="0"/>
    <x v="0"/>
    <x v="0"/>
    <x v="10"/>
    <s v="2024-11-??"/>
    <x v="3"/>
    <n v="1000"/>
    <x v="3"/>
    <n v="0"/>
    <x v="1"/>
    <n v="0"/>
    <x v="667"/>
    <m/>
    <x v="0"/>
    <x v="11"/>
    <m/>
    <s v="Direcao da Familia, Inclusão, Género e Saúde"/>
    <x v="2"/>
    <m/>
    <x v="0"/>
    <x v="1"/>
    <x v="1"/>
    <x v="1"/>
    <x v="0"/>
    <x v="0"/>
    <x v="0"/>
    <x v="0"/>
    <x v="0"/>
    <x v="0"/>
    <x v="0"/>
    <s v="Direcao da Familia, Inclusão, Género e Saúde"/>
    <x v="0"/>
    <x v="0"/>
    <x v="0"/>
    <x v="0"/>
    <x v="0"/>
    <x v="0"/>
    <x v="0"/>
    <x v="2"/>
    <x v="1"/>
    <x v="2"/>
    <x v="11"/>
    <x v="0"/>
    <m/>
  </r>
  <r>
    <x v="0"/>
    <n v="0"/>
    <n v="0"/>
    <n v="2000"/>
    <n v="0"/>
    <x v="6025"/>
    <x v="0"/>
    <x v="0"/>
    <x v="0"/>
    <s v="03.16.24"/>
    <x v="31"/>
    <x v="0"/>
    <x v="0"/>
    <s v="Direcao da Familia, Inclusão, Género e Saúde"/>
    <s v="03.16.24"/>
    <s v="Direcao da Familia, Inclusão, Género e Saúde"/>
    <s v="03.16.24"/>
    <x v="3"/>
    <x v="0"/>
    <x v="0"/>
    <x v="1"/>
    <x v="0"/>
    <x v="0"/>
    <x v="0"/>
    <x v="0"/>
    <x v="11"/>
    <s v="2024-12-??"/>
    <x v="3"/>
    <n v="2000"/>
    <x v="3"/>
    <n v="0"/>
    <x v="1"/>
    <n v="0"/>
    <x v="667"/>
    <m/>
    <x v="0"/>
    <x v="11"/>
    <m/>
    <s v="Direcao da Familia, Inclusão, Género e Saúde"/>
    <x v="2"/>
    <m/>
    <x v="0"/>
    <x v="1"/>
    <x v="1"/>
    <x v="1"/>
    <x v="0"/>
    <x v="0"/>
    <x v="0"/>
    <x v="0"/>
    <x v="0"/>
    <x v="0"/>
    <x v="0"/>
    <s v="Direcao da Familia, Inclusão, Género e Saúde"/>
    <x v="0"/>
    <x v="0"/>
    <x v="0"/>
    <x v="0"/>
    <x v="0"/>
    <x v="0"/>
    <x v="0"/>
    <x v="2"/>
    <x v="1"/>
    <x v="2"/>
    <x v="11"/>
    <x v="0"/>
    <m/>
  </r>
  <r>
    <x v="0"/>
    <n v="0"/>
    <n v="0"/>
    <n v="340000"/>
    <n v="0"/>
    <x v="6025"/>
    <x v="0"/>
    <x v="0"/>
    <x v="0"/>
    <s v="03.16.25"/>
    <x v="23"/>
    <x v="0"/>
    <x v="0"/>
    <s v="Direção dos  Recursos Humanos"/>
    <s v="03.16.25"/>
    <s v="Direção dos  Recursos Humanos"/>
    <s v="03.16.25"/>
    <x v="48"/>
    <x v="0"/>
    <x v="0"/>
    <x v="0"/>
    <x v="1"/>
    <x v="0"/>
    <x v="0"/>
    <x v="0"/>
    <x v="0"/>
    <s v="2024-01-??"/>
    <x v="0"/>
    <n v="340000"/>
    <x v="3"/>
    <n v="0"/>
    <x v="1"/>
    <n v="642982"/>
    <x v="667"/>
    <m/>
    <x v="0"/>
    <x v="11"/>
    <m/>
    <s v="Direção dos  Recursos Humanos"/>
    <x v="2"/>
    <m/>
    <x v="0"/>
    <x v="1"/>
    <x v="1"/>
    <x v="1"/>
    <x v="0"/>
    <x v="0"/>
    <x v="0"/>
    <x v="0"/>
    <x v="0"/>
    <x v="0"/>
    <x v="0"/>
    <s v="Direção dos  Recursos Humanos"/>
    <x v="0"/>
    <x v="0"/>
    <x v="0"/>
    <x v="0"/>
    <x v="0"/>
    <x v="0"/>
    <x v="0"/>
    <x v="2"/>
    <x v="1"/>
    <x v="2"/>
    <x v="11"/>
    <x v="0"/>
    <m/>
  </r>
  <r>
    <x v="0"/>
    <n v="0"/>
    <n v="0"/>
    <n v="340000"/>
    <n v="0"/>
    <x v="6025"/>
    <x v="0"/>
    <x v="0"/>
    <x v="0"/>
    <s v="03.16.25"/>
    <x v="23"/>
    <x v="0"/>
    <x v="0"/>
    <s v="Direção dos  Recursos Humanos"/>
    <s v="03.16.25"/>
    <s v="Direção dos  Recursos Humanos"/>
    <s v="03.16.25"/>
    <x v="48"/>
    <x v="0"/>
    <x v="0"/>
    <x v="0"/>
    <x v="1"/>
    <x v="0"/>
    <x v="0"/>
    <x v="0"/>
    <x v="2"/>
    <s v="2024-02-??"/>
    <x v="0"/>
    <n v="340000"/>
    <x v="3"/>
    <n v="0"/>
    <x v="1"/>
    <n v="642982"/>
    <x v="667"/>
    <m/>
    <x v="0"/>
    <x v="11"/>
    <m/>
    <s v="Direção dos  Recursos Humanos"/>
    <x v="2"/>
    <m/>
    <x v="0"/>
    <x v="1"/>
    <x v="1"/>
    <x v="1"/>
    <x v="0"/>
    <x v="0"/>
    <x v="0"/>
    <x v="0"/>
    <x v="0"/>
    <x v="0"/>
    <x v="0"/>
    <s v="Direção dos  Recursos Humanos"/>
    <x v="0"/>
    <x v="0"/>
    <x v="0"/>
    <x v="0"/>
    <x v="0"/>
    <x v="0"/>
    <x v="0"/>
    <x v="2"/>
    <x v="1"/>
    <x v="2"/>
    <x v="11"/>
    <x v="0"/>
    <m/>
  </r>
  <r>
    <x v="0"/>
    <n v="0"/>
    <n v="0"/>
    <n v="340000"/>
    <n v="0"/>
    <x v="6025"/>
    <x v="0"/>
    <x v="0"/>
    <x v="0"/>
    <s v="03.16.25"/>
    <x v="23"/>
    <x v="0"/>
    <x v="0"/>
    <s v="Direção dos  Recursos Humanos"/>
    <s v="03.16.25"/>
    <s v="Direção dos  Recursos Humanos"/>
    <s v="03.16.25"/>
    <x v="48"/>
    <x v="0"/>
    <x v="0"/>
    <x v="0"/>
    <x v="1"/>
    <x v="0"/>
    <x v="0"/>
    <x v="0"/>
    <x v="1"/>
    <s v="2024-03-??"/>
    <x v="0"/>
    <n v="340000"/>
    <x v="3"/>
    <n v="0"/>
    <x v="1"/>
    <n v="642982"/>
    <x v="667"/>
    <m/>
    <x v="0"/>
    <x v="11"/>
    <m/>
    <s v="Direção dos  Recursos Humanos"/>
    <x v="2"/>
    <m/>
    <x v="0"/>
    <x v="1"/>
    <x v="1"/>
    <x v="1"/>
    <x v="0"/>
    <x v="0"/>
    <x v="0"/>
    <x v="0"/>
    <x v="0"/>
    <x v="0"/>
    <x v="0"/>
    <s v="Direção dos  Recursos Humanos"/>
    <x v="0"/>
    <x v="0"/>
    <x v="0"/>
    <x v="0"/>
    <x v="0"/>
    <x v="0"/>
    <x v="0"/>
    <x v="2"/>
    <x v="1"/>
    <x v="2"/>
    <x v="11"/>
    <x v="0"/>
    <m/>
  </r>
  <r>
    <x v="0"/>
    <n v="0"/>
    <n v="0"/>
    <n v="340000"/>
    <n v="0"/>
    <x v="6025"/>
    <x v="0"/>
    <x v="0"/>
    <x v="0"/>
    <s v="03.16.25"/>
    <x v="23"/>
    <x v="0"/>
    <x v="0"/>
    <s v="Direção dos  Recursos Humanos"/>
    <s v="03.16.25"/>
    <s v="Direção dos  Recursos Humanos"/>
    <s v="03.16.25"/>
    <x v="48"/>
    <x v="0"/>
    <x v="0"/>
    <x v="0"/>
    <x v="1"/>
    <x v="0"/>
    <x v="0"/>
    <x v="0"/>
    <x v="6"/>
    <s v="2024-04-??"/>
    <x v="1"/>
    <n v="340000"/>
    <x v="3"/>
    <n v="0"/>
    <x v="1"/>
    <n v="642982"/>
    <x v="667"/>
    <m/>
    <x v="0"/>
    <x v="11"/>
    <m/>
    <s v="Direção dos  Recursos Humanos"/>
    <x v="2"/>
    <m/>
    <x v="0"/>
    <x v="1"/>
    <x v="1"/>
    <x v="1"/>
    <x v="0"/>
    <x v="0"/>
    <x v="0"/>
    <x v="0"/>
    <x v="0"/>
    <x v="0"/>
    <x v="0"/>
    <s v="Direção dos  Recursos Humanos"/>
    <x v="0"/>
    <x v="0"/>
    <x v="0"/>
    <x v="0"/>
    <x v="0"/>
    <x v="0"/>
    <x v="0"/>
    <x v="2"/>
    <x v="1"/>
    <x v="2"/>
    <x v="11"/>
    <x v="0"/>
    <m/>
  </r>
  <r>
    <x v="0"/>
    <n v="0"/>
    <n v="0"/>
    <n v="340000"/>
    <n v="0"/>
    <x v="6025"/>
    <x v="0"/>
    <x v="0"/>
    <x v="0"/>
    <s v="03.16.25"/>
    <x v="23"/>
    <x v="0"/>
    <x v="0"/>
    <s v="Direção dos  Recursos Humanos"/>
    <s v="03.16.25"/>
    <s v="Direção dos  Recursos Humanos"/>
    <s v="03.16.25"/>
    <x v="48"/>
    <x v="0"/>
    <x v="0"/>
    <x v="0"/>
    <x v="1"/>
    <x v="0"/>
    <x v="0"/>
    <x v="0"/>
    <x v="3"/>
    <s v="2024-05-??"/>
    <x v="1"/>
    <n v="340000"/>
    <x v="3"/>
    <n v="0"/>
    <x v="1"/>
    <n v="642982"/>
    <x v="667"/>
    <m/>
    <x v="0"/>
    <x v="11"/>
    <m/>
    <s v="Direção dos  Recursos Humanos"/>
    <x v="2"/>
    <m/>
    <x v="0"/>
    <x v="1"/>
    <x v="1"/>
    <x v="1"/>
    <x v="0"/>
    <x v="0"/>
    <x v="0"/>
    <x v="0"/>
    <x v="0"/>
    <x v="0"/>
    <x v="0"/>
    <s v="Direção dos  Recursos Humanos"/>
    <x v="0"/>
    <x v="0"/>
    <x v="0"/>
    <x v="0"/>
    <x v="0"/>
    <x v="0"/>
    <x v="0"/>
    <x v="2"/>
    <x v="1"/>
    <x v="2"/>
    <x v="11"/>
    <x v="0"/>
    <m/>
  </r>
  <r>
    <x v="0"/>
    <n v="0"/>
    <n v="0"/>
    <n v="340000"/>
    <n v="0"/>
    <x v="6025"/>
    <x v="0"/>
    <x v="0"/>
    <x v="0"/>
    <s v="03.16.25"/>
    <x v="23"/>
    <x v="0"/>
    <x v="0"/>
    <s v="Direção dos  Recursos Humanos"/>
    <s v="03.16.25"/>
    <s v="Direção dos  Recursos Humanos"/>
    <s v="03.16.25"/>
    <x v="48"/>
    <x v="0"/>
    <x v="0"/>
    <x v="0"/>
    <x v="1"/>
    <x v="0"/>
    <x v="0"/>
    <x v="0"/>
    <x v="4"/>
    <s v="2024-06-??"/>
    <x v="1"/>
    <n v="340000"/>
    <x v="3"/>
    <n v="0"/>
    <x v="1"/>
    <n v="642982"/>
    <x v="667"/>
    <m/>
    <x v="0"/>
    <x v="11"/>
    <m/>
    <s v="Direção dos  Recursos Humanos"/>
    <x v="2"/>
    <m/>
    <x v="0"/>
    <x v="1"/>
    <x v="1"/>
    <x v="1"/>
    <x v="0"/>
    <x v="0"/>
    <x v="0"/>
    <x v="0"/>
    <x v="0"/>
    <x v="0"/>
    <x v="0"/>
    <s v="Direção dos  Recursos Humanos"/>
    <x v="0"/>
    <x v="0"/>
    <x v="0"/>
    <x v="0"/>
    <x v="0"/>
    <x v="0"/>
    <x v="0"/>
    <x v="2"/>
    <x v="1"/>
    <x v="2"/>
    <x v="11"/>
    <x v="0"/>
    <m/>
  </r>
  <r>
    <x v="0"/>
    <n v="0"/>
    <n v="0"/>
    <n v="340000"/>
    <n v="0"/>
    <x v="6025"/>
    <x v="0"/>
    <x v="0"/>
    <x v="0"/>
    <s v="03.16.25"/>
    <x v="23"/>
    <x v="0"/>
    <x v="0"/>
    <s v="Direção dos  Recursos Humanos"/>
    <s v="03.16.25"/>
    <s v="Direção dos  Recursos Humanos"/>
    <s v="03.16.25"/>
    <x v="48"/>
    <x v="0"/>
    <x v="0"/>
    <x v="0"/>
    <x v="1"/>
    <x v="0"/>
    <x v="0"/>
    <x v="0"/>
    <x v="9"/>
    <s v="2024-07-??"/>
    <x v="2"/>
    <n v="340000"/>
    <x v="3"/>
    <n v="0"/>
    <x v="1"/>
    <n v="642982"/>
    <x v="667"/>
    <m/>
    <x v="0"/>
    <x v="11"/>
    <m/>
    <s v="Direção dos  Recursos Humanos"/>
    <x v="2"/>
    <m/>
    <x v="0"/>
    <x v="1"/>
    <x v="1"/>
    <x v="1"/>
    <x v="0"/>
    <x v="0"/>
    <x v="0"/>
    <x v="0"/>
    <x v="0"/>
    <x v="0"/>
    <x v="0"/>
    <s v="Direção dos  Recursos Humanos"/>
    <x v="0"/>
    <x v="0"/>
    <x v="0"/>
    <x v="0"/>
    <x v="0"/>
    <x v="0"/>
    <x v="0"/>
    <x v="2"/>
    <x v="1"/>
    <x v="2"/>
    <x v="11"/>
    <x v="0"/>
    <m/>
  </r>
  <r>
    <x v="0"/>
    <n v="0"/>
    <n v="0"/>
    <n v="350000"/>
    <n v="0"/>
    <x v="6025"/>
    <x v="0"/>
    <x v="0"/>
    <x v="0"/>
    <s v="03.16.25"/>
    <x v="23"/>
    <x v="0"/>
    <x v="0"/>
    <s v="Direção dos  Recursos Humanos"/>
    <s v="03.16.25"/>
    <s v="Direção dos  Recursos Humanos"/>
    <s v="03.16.25"/>
    <x v="48"/>
    <x v="0"/>
    <x v="0"/>
    <x v="0"/>
    <x v="1"/>
    <x v="0"/>
    <x v="0"/>
    <x v="0"/>
    <x v="5"/>
    <s v="2024-08-??"/>
    <x v="2"/>
    <n v="350000"/>
    <x v="3"/>
    <n v="0"/>
    <x v="1"/>
    <n v="642982"/>
    <x v="667"/>
    <m/>
    <x v="0"/>
    <x v="11"/>
    <m/>
    <s v="Direção dos  Recursos Humanos"/>
    <x v="2"/>
    <m/>
    <x v="0"/>
    <x v="1"/>
    <x v="1"/>
    <x v="1"/>
    <x v="0"/>
    <x v="0"/>
    <x v="0"/>
    <x v="0"/>
    <x v="0"/>
    <x v="0"/>
    <x v="0"/>
    <s v="Direção dos  Recursos Humanos"/>
    <x v="0"/>
    <x v="0"/>
    <x v="0"/>
    <x v="0"/>
    <x v="0"/>
    <x v="0"/>
    <x v="0"/>
    <x v="2"/>
    <x v="1"/>
    <x v="2"/>
    <x v="11"/>
    <x v="0"/>
    <m/>
  </r>
  <r>
    <x v="0"/>
    <n v="0"/>
    <n v="0"/>
    <n v="350000"/>
    <n v="0"/>
    <x v="6025"/>
    <x v="0"/>
    <x v="0"/>
    <x v="0"/>
    <s v="03.16.25"/>
    <x v="23"/>
    <x v="0"/>
    <x v="0"/>
    <s v="Direção dos  Recursos Humanos"/>
    <s v="03.16.25"/>
    <s v="Direção dos  Recursos Humanos"/>
    <s v="03.16.25"/>
    <x v="48"/>
    <x v="0"/>
    <x v="0"/>
    <x v="0"/>
    <x v="1"/>
    <x v="0"/>
    <x v="0"/>
    <x v="0"/>
    <x v="7"/>
    <s v="2024-09-??"/>
    <x v="2"/>
    <n v="350000"/>
    <x v="3"/>
    <n v="0"/>
    <x v="1"/>
    <n v="642982"/>
    <x v="667"/>
    <m/>
    <x v="0"/>
    <x v="11"/>
    <m/>
    <s v="Direção dos  Recursos Humanos"/>
    <x v="2"/>
    <m/>
    <x v="0"/>
    <x v="1"/>
    <x v="1"/>
    <x v="1"/>
    <x v="0"/>
    <x v="0"/>
    <x v="0"/>
    <x v="0"/>
    <x v="0"/>
    <x v="0"/>
    <x v="0"/>
    <s v="Direção dos  Recursos Humanos"/>
    <x v="0"/>
    <x v="0"/>
    <x v="0"/>
    <x v="0"/>
    <x v="0"/>
    <x v="0"/>
    <x v="0"/>
    <x v="2"/>
    <x v="1"/>
    <x v="2"/>
    <x v="11"/>
    <x v="0"/>
    <m/>
  </r>
  <r>
    <x v="0"/>
    <n v="0"/>
    <n v="0"/>
    <n v="350000"/>
    <n v="0"/>
    <x v="6025"/>
    <x v="0"/>
    <x v="0"/>
    <x v="0"/>
    <s v="03.16.25"/>
    <x v="23"/>
    <x v="0"/>
    <x v="0"/>
    <s v="Direção dos  Recursos Humanos"/>
    <s v="03.16.25"/>
    <s v="Direção dos  Recursos Humanos"/>
    <s v="03.16.25"/>
    <x v="48"/>
    <x v="0"/>
    <x v="0"/>
    <x v="0"/>
    <x v="1"/>
    <x v="0"/>
    <x v="0"/>
    <x v="0"/>
    <x v="8"/>
    <s v="2024-10-??"/>
    <x v="3"/>
    <n v="350000"/>
    <x v="3"/>
    <n v="0"/>
    <x v="1"/>
    <n v="642982"/>
    <x v="667"/>
    <m/>
    <x v="0"/>
    <x v="11"/>
    <m/>
    <s v="Direção dos  Recursos Humanos"/>
    <x v="2"/>
    <m/>
    <x v="0"/>
    <x v="1"/>
    <x v="1"/>
    <x v="1"/>
    <x v="0"/>
    <x v="0"/>
    <x v="0"/>
    <x v="0"/>
    <x v="0"/>
    <x v="0"/>
    <x v="0"/>
    <s v="Direção dos  Recursos Humanos"/>
    <x v="0"/>
    <x v="0"/>
    <x v="0"/>
    <x v="0"/>
    <x v="0"/>
    <x v="0"/>
    <x v="0"/>
    <x v="2"/>
    <x v="1"/>
    <x v="2"/>
    <x v="11"/>
    <x v="0"/>
    <m/>
  </r>
  <r>
    <x v="0"/>
    <n v="0"/>
    <n v="0"/>
    <n v="350000"/>
    <n v="0"/>
    <x v="6025"/>
    <x v="0"/>
    <x v="0"/>
    <x v="0"/>
    <s v="03.16.25"/>
    <x v="23"/>
    <x v="0"/>
    <x v="0"/>
    <s v="Direção dos  Recursos Humanos"/>
    <s v="03.16.25"/>
    <s v="Direção dos  Recursos Humanos"/>
    <s v="03.16.25"/>
    <x v="48"/>
    <x v="0"/>
    <x v="0"/>
    <x v="0"/>
    <x v="1"/>
    <x v="0"/>
    <x v="0"/>
    <x v="0"/>
    <x v="10"/>
    <s v="2024-11-??"/>
    <x v="3"/>
    <n v="350000"/>
    <x v="3"/>
    <n v="0"/>
    <x v="1"/>
    <n v="642982"/>
    <x v="667"/>
    <m/>
    <x v="0"/>
    <x v="11"/>
    <m/>
    <s v="Direção dos  Recursos Humanos"/>
    <x v="2"/>
    <m/>
    <x v="0"/>
    <x v="1"/>
    <x v="1"/>
    <x v="1"/>
    <x v="0"/>
    <x v="0"/>
    <x v="0"/>
    <x v="0"/>
    <x v="0"/>
    <x v="0"/>
    <x v="0"/>
    <s v="Direção dos  Recursos Humanos"/>
    <x v="0"/>
    <x v="0"/>
    <x v="0"/>
    <x v="0"/>
    <x v="0"/>
    <x v="0"/>
    <x v="0"/>
    <x v="2"/>
    <x v="1"/>
    <x v="2"/>
    <x v="11"/>
    <x v="0"/>
    <m/>
  </r>
  <r>
    <x v="0"/>
    <n v="0"/>
    <n v="0"/>
    <n v="350000"/>
    <n v="0"/>
    <x v="6025"/>
    <x v="0"/>
    <x v="0"/>
    <x v="0"/>
    <s v="03.16.25"/>
    <x v="23"/>
    <x v="0"/>
    <x v="0"/>
    <s v="Direção dos  Recursos Humanos"/>
    <s v="03.16.25"/>
    <s v="Direção dos  Recursos Humanos"/>
    <s v="03.16.25"/>
    <x v="48"/>
    <x v="0"/>
    <x v="0"/>
    <x v="0"/>
    <x v="1"/>
    <x v="0"/>
    <x v="0"/>
    <x v="0"/>
    <x v="11"/>
    <s v="2024-12-??"/>
    <x v="3"/>
    <n v="350000"/>
    <x v="3"/>
    <n v="0"/>
    <x v="1"/>
    <n v="642982"/>
    <x v="667"/>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0"/>
    <s v="2024-01-??"/>
    <x v="0"/>
    <n v="2800"/>
    <x v="3"/>
    <n v="0"/>
    <x v="1"/>
    <n v="0"/>
    <x v="667"/>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2"/>
    <s v="2024-02-??"/>
    <x v="0"/>
    <n v="2800"/>
    <x v="3"/>
    <n v="0"/>
    <x v="1"/>
    <n v="0"/>
    <x v="667"/>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1"/>
    <s v="2024-03-??"/>
    <x v="0"/>
    <n v="2800"/>
    <x v="3"/>
    <n v="0"/>
    <x v="1"/>
    <n v="0"/>
    <x v="667"/>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6"/>
    <s v="2024-04-??"/>
    <x v="1"/>
    <n v="2800"/>
    <x v="3"/>
    <n v="0"/>
    <x v="1"/>
    <n v="0"/>
    <x v="667"/>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3"/>
    <s v="2024-05-??"/>
    <x v="1"/>
    <n v="2800"/>
    <x v="3"/>
    <n v="0"/>
    <x v="1"/>
    <n v="0"/>
    <x v="667"/>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4"/>
    <s v="2024-06-??"/>
    <x v="1"/>
    <n v="2800"/>
    <x v="3"/>
    <n v="0"/>
    <x v="1"/>
    <n v="0"/>
    <x v="667"/>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9"/>
    <s v="2024-07-??"/>
    <x v="2"/>
    <n v="2800"/>
    <x v="3"/>
    <n v="0"/>
    <x v="1"/>
    <n v="0"/>
    <x v="667"/>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5"/>
    <s v="2024-08-??"/>
    <x v="2"/>
    <n v="2800"/>
    <x v="3"/>
    <n v="0"/>
    <x v="1"/>
    <n v="0"/>
    <x v="667"/>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7"/>
    <s v="2024-09-??"/>
    <x v="2"/>
    <n v="2800"/>
    <x v="3"/>
    <n v="0"/>
    <x v="1"/>
    <n v="0"/>
    <x v="667"/>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8"/>
    <s v="2024-10-??"/>
    <x v="3"/>
    <n v="2800"/>
    <x v="3"/>
    <n v="0"/>
    <x v="1"/>
    <n v="0"/>
    <x v="667"/>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10"/>
    <s v="2024-11-??"/>
    <x v="3"/>
    <n v="2800"/>
    <x v="3"/>
    <n v="0"/>
    <x v="1"/>
    <n v="0"/>
    <x v="667"/>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11"/>
    <s v="2024-12-??"/>
    <x v="3"/>
    <n v="2800"/>
    <x v="3"/>
    <n v="0"/>
    <x v="1"/>
    <n v="0"/>
    <x v="667"/>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0"/>
    <s v="2024-01-??"/>
    <x v="0"/>
    <n v="12240"/>
    <x v="3"/>
    <n v="5000"/>
    <x v="1"/>
    <n v="5000"/>
    <x v="667"/>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2"/>
    <s v="2024-02-??"/>
    <x v="0"/>
    <n v="12240"/>
    <x v="3"/>
    <n v="5000"/>
    <x v="1"/>
    <n v="5000"/>
    <x v="667"/>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1"/>
    <s v="2024-03-??"/>
    <x v="0"/>
    <n v="12240"/>
    <x v="3"/>
    <n v="5000"/>
    <x v="1"/>
    <n v="5000"/>
    <x v="667"/>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6"/>
    <s v="2024-04-??"/>
    <x v="1"/>
    <n v="12240"/>
    <x v="3"/>
    <n v="5000"/>
    <x v="1"/>
    <n v="5000"/>
    <x v="667"/>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3"/>
    <s v="2024-05-??"/>
    <x v="1"/>
    <n v="12240"/>
    <x v="3"/>
    <n v="5000"/>
    <x v="1"/>
    <n v="5000"/>
    <x v="667"/>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4"/>
    <s v="2024-06-??"/>
    <x v="1"/>
    <n v="12240"/>
    <x v="3"/>
    <n v="5000"/>
    <x v="1"/>
    <n v="5000"/>
    <x v="667"/>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9"/>
    <s v="2024-07-??"/>
    <x v="2"/>
    <n v="12240"/>
    <x v="3"/>
    <n v="5000"/>
    <x v="1"/>
    <n v="5000"/>
    <x v="667"/>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5"/>
    <s v="2024-08-??"/>
    <x v="2"/>
    <n v="12240"/>
    <x v="3"/>
    <n v="5000"/>
    <x v="1"/>
    <n v="5000"/>
    <x v="667"/>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7"/>
    <s v="2024-09-??"/>
    <x v="2"/>
    <n v="12240"/>
    <x v="3"/>
    <n v="5000"/>
    <x v="1"/>
    <n v="5000"/>
    <x v="667"/>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8"/>
    <s v="2024-10-??"/>
    <x v="3"/>
    <n v="12240"/>
    <x v="3"/>
    <n v="5000"/>
    <x v="1"/>
    <n v="5000"/>
    <x v="667"/>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10"/>
    <s v="2024-11-??"/>
    <x v="3"/>
    <n v="12240"/>
    <x v="3"/>
    <n v="5000"/>
    <x v="1"/>
    <n v="5000"/>
    <x v="667"/>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11"/>
    <s v="2024-12-??"/>
    <x v="3"/>
    <n v="12240"/>
    <x v="3"/>
    <n v="5000"/>
    <x v="1"/>
    <n v="5000"/>
    <x v="667"/>
    <m/>
    <x v="0"/>
    <x v="11"/>
    <m/>
    <s v="Direção dos  Recursos Humanos"/>
    <x v="2"/>
    <m/>
    <x v="0"/>
    <x v="1"/>
    <x v="1"/>
    <x v="1"/>
    <x v="0"/>
    <x v="0"/>
    <x v="0"/>
    <x v="0"/>
    <x v="0"/>
    <x v="0"/>
    <x v="0"/>
    <s v="Direção dos  Recursos Humanos"/>
    <x v="0"/>
    <x v="0"/>
    <x v="0"/>
    <x v="0"/>
    <x v="0"/>
    <x v="0"/>
    <x v="0"/>
    <x v="2"/>
    <x v="1"/>
    <x v="2"/>
    <x v="11"/>
    <x v="0"/>
    <m/>
  </r>
  <r>
    <x v="0"/>
    <n v="0"/>
    <n v="0"/>
    <n v="6333"/>
    <n v="0"/>
    <x v="6025"/>
    <x v="0"/>
    <x v="0"/>
    <x v="0"/>
    <s v="03.16.25"/>
    <x v="23"/>
    <x v="0"/>
    <x v="0"/>
    <s v="Direção dos  Recursos Humanos"/>
    <s v="03.16.25"/>
    <s v="Direção dos  Recursos Humanos"/>
    <s v="03.16.25"/>
    <x v="28"/>
    <x v="0"/>
    <x v="0"/>
    <x v="0"/>
    <x v="0"/>
    <x v="0"/>
    <x v="0"/>
    <x v="0"/>
    <x v="3"/>
    <s v="2024-05-??"/>
    <x v="1"/>
    <n v="6333"/>
    <x v="3"/>
    <n v="0"/>
    <x v="1"/>
    <n v="0"/>
    <x v="667"/>
    <m/>
    <x v="0"/>
    <x v="11"/>
    <m/>
    <s v="Direção dos  Recursos Humanos"/>
    <x v="2"/>
    <m/>
    <x v="0"/>
    <x v="1"/>
    <x v="1"/>
    <x v="1"/>
    <x v="0"/>
    <x v="0"/>
    <x v="0"/>
    <x v="0"/>
    <x v="0"/>
    <x v="0"/>
    <x v="0"/>
    <s v="Direção dos  Recursos Humanos"/>
    <x v="0"/>
    <x v="0"/>
    <x v="0"/>
    <x v="0"/>
    <x v="0"/>
    <x v="0"/>
    <x v="0"/>
    <x v="2"/>
    <x v="1"/>
    <x v="2"/>
    <x v="11"/>
    <x v="0"/>
    <m/>
  </r>
  <r>
    <x v="0"/>
    <n v="0"/>
    <n v="0"/>
    <n v="8333"/>
    <n v="0"/>
    <x v="6025"/>
    <x v="0"/>
    <x v="0"/>
    <x v="0"/>
    <s v="03.16.25"/>
    <x v="23"/>
    <x v="0"/>
    <x v="0"/>
    <s v="Direção dos  Recursos Humanos"/>
    <s v="03.16.25"/>
    <s v="Direção dos  Recursos Humanos"/>
    <s v="03.16.25"/>
    <x v="28"/>
    <x v="0"/>
    <x v="0"/>
    <x v="0"/>
    <x v="0"/>
    <x v="0"/>
    <x v="0"/>
    <x v="0"/>
    <x v="11"/>
    <s v="2024-12-??"/>
    <x v="3"/>
    <n v="8333"/>
    <x v="3"/>
    <n v="0"/>
    <x v="1"/>
    <n v="0"/>
    <x v="667"/>
    <m/>
    <x v="0"/>
    <x v="11"/>
    <m/>
    <s v="Direção dos  Recursos Humanos"/>
    <x v="2"/>
    <m/>
    <x v="0"/>
    <x v="1"/>
    <x v="1"/>
    <x v="1"/>
    <x v="0"/>
    <x v="0"/>
    <x v="0"/>
    <x v="0"/>
    <x v="0"/>
    <x v="0"/>
    <x v="0"/>
    <s v="Direção dos  Recursos Humanos"/>
    <x v="0"/>
    <x v="0"/>
    <x v="0"/>
    <x v="0"/>
    <x v="0"/>
    <x v="0"/>
    <x v="0"/>
    <x v="2"/>
    <x v="1"/>
    <x v="2"/>
    <x v="11"/>
    <x v="0"/>
    <m/>
  </r>
  <r>
    <x v="0"/>
    <n v="0"/>
    <n v="0"/>
    <n v="20400"/>
    <n v="0"/>
    <x v="6025"/>
    <x v="0"/>
    <x v="0"/>
    <x v="0"/>
    <s v="03.16.02"/>
    <x v="3"/>
    <x v="0"/>
    <x v="0"/>
    <s v="Gabinete do Presidente"/>
    <s v="03.16.02"/>
    <s v="Gabinete do Presidente"/>
    <s v="03.16.02"/>
    <x v="59"/>
    <x v="0"/>
    <x v="0"/>
    <x v="0"/>
    <x v="0"/>
    <x v="0"/>
    <x v="0"/>
    <x v="0"/>
    <x v="0"/>
    <s v="2024-01-??"/>
    <x v="0"/>
    <n v="20400"/>
    <x v="3"/>
    <n v="50320"/>
    <x v="1"/>
    <n v="0"/>
    <x v="667"/>
    <m/>
    <x v="0"/>
    <x v="11"/>
    <m/>
    <s v="Gabinete do Presidente"/>
    <x v="2"/>
    <m/>
    <x v="0"/>
    <x v="1"/>
    <x v="1"/>
    <x v="1"/>
    <x v="0"/>
    <x v="0"/>
    <x v="0"/>
    <x v="0"/>
    <x v="0"/>
    <x v="0"/>
    <x v="0"/>
    <s v="Gabinete do Presidente"/>
    <x v="0"/>
    <x v="0"/>
    <x v="0"/>
    <x v="0"/>
    <x v="0"/>
    <x v="0"/>
    <x v="0"/>
    <x v="2"/>
    <x v="1"/>
    <x v="2"/>
    <x v="11"/>
    <x v="0"/>
    <m/>
  </r>
  <r>
    <x v="0"/>
    <n v="0"/>
    <n v="0"/>
    <n v="20400"/>
    <n v="0"/>
    <x v="6025"/>
    <x v="0"/>
    <x v="0"/>
    <x v="0"/>
    <s v="03.16.02"/>
    <x v="3"/>
    <x v="0"/>
    <x v="0"/>
    <s v="Gabinete do Presidente"/>
    <s v="03.16.02"/>
    <s v="Gabinete do Presidente"/>
    <s v="03.16.02"/>
    <x v="59"/>
    <x v="0"/>
    <x v="0"/>
    <x v="0"/>
    <x v="0"/>
    <x v="0"/>
    <x v="0"/>
    <x v="0"/>
    <x v="2"/>
    <s v="2024-02-??"/>
    <x v="0"/>
    <n v="20400"/>
    <x v="3"/>
    <n v="50320"/>
    <x v="1"/>
    <n v="0"/>
    <x v="667"/>
    <m/>
    <x v="0"/>
    <x v="11"/>
    <m/>
    <s v="Gabinete do Presidente"/>
    <x v="2"/>
    <m/>
    <x v="0"/>
    <x v="1"/>
    <x v="1"/>
    <x v="1"/>
    <x v="0"/>
    <x v="0"/>
    <x v="0"/>
    <x v="0"/>
    <x v="0"/>
    <x v="0"/>
    <x v="0"/>
    <s v="Gabinete do Presidente"/>
    <x v="0"/>
    <x v="0"/>
    <x v="0"/>
    <x v="0"/>
    <x v="0"/>
    <x v="0"/>
    <x v="0"/>
    <x v="2"/>
    <x v="1"/>
    <x v="2"/>
    <x v="11"/>
    <x v="0"/>
    <m/>
  </r>
  <r>
    <x v="0"/>
    <n v="0"/>
    <n v="0"/>
    <n v="20400"/>
    <n v="0"/>
    <x v="6025"/>
    <x v="0"/>
    <x v="0"/>
    <x v="0"/>
    <s v="03.16.02"/>
    <x v="3"/>
    <x v="0"/>
    <x v="0"/>
    <s v="Gabinete do Presidente"/>
    <s v="03.16.02"/>
    <s v="Gabinete do Presidente"/>
    <s v="03.16.02"/>
    <x v="59"/>
    <x v="0"/>
    <x v="0"/>
    <x v="0"/>
    <x v="0"/>
    <x v="0"/>
    <x v="0"/>
    <x v="0"/>
    <x v="1"/>
    <s v="2024-03-??"/>
    <x v="0"/>
    <n v="20400"/>
    <x v="3"/>
    <n v="50320"/>
    <x v="1"/>
    <n v="0"/>
    <x v="667"/>
    <m/>
    <x v="0"/>
    <x v="11"/>
    <m/>
    <s v="Gabinete do Presidente"/>
    <x v="2"/>
    <m/>
    <x v="0"/>
    <x v="1"/>
    <x v="1"/>
    <x v="1"/>
    <x v="0"/>
    <x v="0"/>
    <x v="0"/>
    <x v="0"/>
    <x v="0"/>
    <x v="0"/>
    <x v="0"/>
    <s v="Gabinete do Presidente"/>
    <x v="0"/>
    <x v="0"/>
    <x v="0"/>
    <x v="0"/>
    <x v="0"/>
    <x v="0"/>
    <x v="0"/>
    <x v="2"/>
    <x v="1"/>
    <x v="2"/>
    <x v="11"/>
    <x v="0"/>
    <m/>
  </r>
  <r>
    <x v="0"/>
    <n v="0"/>
    <n v="0"/>
    <n v="20400"/>
    <n v="0"/>
    <x v="6025"/>
    <x v="0"/>
    <x v="0"/>
    <x v="0"/>
    <s v="03.16.02"/>
    <x v="3"/>
    <x v="0"/>
    <x v="0"/>
    <s v="Gabinete do Presidente"/>
    <s v="03.16.02"/>
    <s v="Gabinete do Presidente"/>
    <s v="03.16.02"/>
    <x v="59"/>
    <x v="0"/>
    <x v="0"/>
    <x v="0"/>
    <x v="0"/>
    <x v="0"/>
    <x v="0"/>
    <x v="0"/>
    <x v="6"/>
    <s v="2024-04-??"/>
    <x v="1"/>
    <n v="20400"/>
    <x v="3"/>
    <n v="50320"/>
    <x v="1"/>
    <n v="0"/>
    <x v="667"/>
    <m/>
    <x v="0"/>
    <x v="11"/>
    <m/>
    <s v="Gabinete do Presidente"/>
    <x v="2"/>
    <m/>
    <x v="0"/>
    <x v="1"/>
    <x v="1"/>
    <x v="1"/>
    <x v="0"/>
    <x v="0"/>
    <x v="0"/>
    <x v="0"/>
    <x v="0"/>
    <x v="0"/>
    <x v="0"/>
    <s v="Gabinete do Presidente"/>
    <x v="0"/>
    <x v="0"/>
    <x v="0"/>
    <x v="0"/>
    <x v="0"/>
    <x v="0"/>
    <x v="0"/>
    <x v="2"/>
    <x v="1"/>
    <x v="2"/>
    <x v="11"/>
    <x v="0"/>
    <m/>
  </r>
  <r>
    <x v="0"/>
    <n v="0"/>
    <n v="0"/>
    <n v="20400"/>
    <n v="0"/>
    <x v="6025"/>
    <x v="0"/>
    <x v="0"/>
    <x v="0"/>
    <s v="03.16.02"/>
    <x v="3"/>
    <x v="0"/>
    <x v="0"/>
    <s v="Gabinete do Presidente"/>
    <s v="03.16.02"/>
    <s v="Gabinete do Presidente"/>
    <s v="03.16.02"/>
    <x v="59"/>
    <x v="0"/>
    <x v="0"/>
    <x v="0"/>
    <x v="0"/>
    <x v="0"/>
    <x v="0"/>
    <x v="0"/>
    <x v="3"/>
    <s v="2024-05-??"/>
    <x v="1"/>
    <n v="20400"/>
    <x v="3"/>
    <n v="50320"/>
    <x v="1"/>
    <n v="0"/>
    <x v="667"/>
    <m/>
    <x v="0"/>
    <x v="11"/>
    <m/>
    <s v="Gabinete do Presidente"/>
    <x v="2"/>
    <m/>
    <x v="0"/>
    <x v="1"/>
    <x v="1"/>
    <x v="1"/>
    <x v="0"/>
    <x v="0"/>
    <x v="0"/>
    <x v="0"/>
    <x v="0"/>
    <x v="0"/>
    <x v="0"/>
    <s v="Gabinete do Presidente"/>
    <x v="0"/>
    <x v="0"/>
    <x v="0"/>
    <x v="0"/>
    <x v="0"/>
    <x v="0"/>
    <x v="0"/>
    <x v="2"/>
    <x v="1"/>
    <x v="2"/>
    <x v="11"/>
    <x v="0"/>
    <m/>
  </r>
  <r>
    <x v="0"/>
    <n v="0"/>
    <n v="0"/>
    <n v="20400"/>
    <n v="0"/>
    <x v="6025"/>
    <x v="0"/>
    <x v="0"/>
    <x v="0"/>
    <s v="03.16.02"/>
    <x v="3"/>
    <x v="0"/>
    <x v="0"/>
    <s v="Gabinete do Presidente"/>
    <s v="03.16.02"/>
    <s v="Gabinete do Presidente"/>
    <s v="03.16.02"/>
    <x v="59"/>
    <x v="0"/>
    <x v="0"/>
    <x v="0"/>
    <x v="0"/>
    <x v="0"/>
    <x v="0"/>
    <x v="0"/>
    <x v="4"/>
    <s v="2024-06-??"/>
    <x v="1"/>
    <n v="20400"/>
    <x v="3"/>
    <n v="50320"/>
    <x v="1"/>
    <n v="0"/>
    <x v="667"/>
    <m/>
    <x v="0"/>
    <x v="11"/>
    <m/>
    <s v="Gabinete do Presidente"/>
    <x v="2"/>
    <m/>
    <x v="0"/>
    <x v="1"/>
    <x v="1"/>
    <x v="1"/>
    <x v="0"/>
    <x v="0"/>
    <x v="0"/>
    <x v="0"/>
    <x v="0"/>
    <x v="0"/>
    <x v="0"/>
    <s v="Gabinete do Presidente"/>
    <x v="0"/>
    <x v="0"/>
    <x v="0"/>
    <x v="0"/>
    <x v="0"/>
    <x v="0"/>
    <x v="0"/>
    <x v="2"/>
    <x v="1"/>
    <x v="2"/>
    <x v="11"/>
    <x v="0"/>
    <m/>
  </r>
  <r>
    <x v="0"/>
    <n v="0"/>
    <n v="0"/>
    <n v="20400"/>
    <n v="0"/>
    <x v="6025"/>
    <x v="0"/>
    <x v="0"/>
    <x v="0"/>
    <s v="03.16.02"/>
    <x v="3"/>
    <x v="0"/>
    <x v="0"/>
    <s v="Gabinete do Presidente"/>
    <s v="03.16.02"/>
    <s v="Gabinete do Presidente"/>
    <s v="03.16.02"/>
    <x v="59"/>
    <x v="0"/>
    <x v="0"/>
    <x v="0"/>
    <x v="0"/>
    <x v="0"/>
    <x v="0"/>
    <x v="0"/>
    <x v="9"/>
    <s v="2024-07-??"/>
    <x v="2"/>
    <n v="20400"/>
    <x v="3"/>
    <n v="50320"/>
    <x v="1"/>
    <n v="0"/>
    <x v="667"/>
    <m/>
    <x v="0"/>
    <x v="11"/>
    <m/>
    <s v="Gabinete do Presidente"/>
    <x v="2"/>
    <m/>
    <x v="0"/>
    <x v="1"/>
    <x v="1"/>
    <x v="1"/>
    <x v="0"/>
    <x v="0"/>
    <x v="0"/>
    <x v="0"/>
    <x v="0"/>
    <x v="0"/>
    <x v="0"/>
    <s v="Gabinete do Presidente"/>
    <x v="0"/>
    <x v="0"/>
    <x v="0"/>
    <x v="0"/>
    <x v="0"/>
    <x v="0"/>
    <x v="0"/>
    <x v="2"/>
    <x v="1"/>
    <x v="2"/>
    <x v="11"/>
    <x v="0"/>
    <m/>
  </r>
  <r>
    <x v="0"/>
    <n v="0"/>
    <n v="0"/>
    <n v="20400"/>
    <n v="0"/>
    <x v="6025"/>
    <x v="0"/>
    <x v="0"/>
    <x v="0"/>
    <s v="03.16.02"/>
    <x v="3"/>
    <x v="0"/>
    <x v="0"/>
    <s v="Gabinete do Presidente"/>
    <s v="03.16.02"/>
    <s v="Gabinete do Presidente"/>
    <s v="03.16.02"/>
    <x v="59"/>
    <x v="0"/>
    <x v="0"/>
    <x v="0"/>
    <x v="0"/>
    <x v="0"/>
    <x v="0"/>
    <x v="0"/>
    <x v="5"/>
    <s v="2024-08-??"/>
    <x v="2"/>
    <n v="20400"/>
    <x v="3"/>
    <n v="50320"/>
    <x v="1"/>
    <n v="0"/>
    <x v="667"/>
    <m/>
    <x v="0"/>
    <x v="11"/>
    <m/>
    <s v="Gabinete do Presidente"/>
    <x v="2"/>
    <m/>
    <x v="0"/>
    <x v="1"/>
    <x v="1"/>
    <x v="1"/>
    <x v="0"/>
    <x v="0"/>
    <x v="0"/>
    <x v="0"/>
    <x v="0"/>
    <x v="0"/>
    <x v="0"/>
    <s v="Gabinete do Presidente"/>
    <x v="0"/>
    <x v="0"/>
    <x v="0"/>
    <x v="0"/>
    <x v="0"/>
    <x v="0"/>
    <x v="0"/>
    <x v="2"/>
    <x v="1"/>
    <x v="2"/>
    <x v="11"/>
    <x v="0"/>
    <m/>
  </r>
  <r>
    <x v="0"/>
    <n v="0"/>
    <n v="0"/>
    <n v="20400"/>
    <n v="0"/>
    <x v="6025"/>
    <x v="0"/>
    <x v="0"/>
    <x v="0"/>
    <s v="03.16.02"/>
    <x v="3"/>
    <x v="0"/>
    <x v="0"/>
    <s v="Gabinete do Presidente"/>
    <s v="03.16.02"/>
    <s v="Gabinete do Presidente"/>
    <s v="03.16.02"/>
    <x v="59"/>
    <x v="0"/>
    <x v="0"/>
    <x v="0"/>
    <x v="0"/>
    <x v="0"/>
    <x v="0"/>
    <x v="0"/>
    <x v="7"/>
    <s v="2024-09-??"/>
    <x v="2"/>
    <n v="20400"/>
    <x v="3"/>
    <n v="50320"/>
    <x v="1"/>
    <n v="0"/>
    <x v="667"/>
    <m/>
    <x v="0"/>
    <x v="11"/>
    <m/>
    <s v="Gabinete do Presidente"/>
    <x v="2"/>
    <m/>
    <x v="0"/>
    <x v="1"/>
    <x v="1"/>
    <x v="1"/>
    <x v="0"/>
    <x v="0"/>
    <x v="0"/>
    <x v="0"/>
    <x v="0"/>
    <x v="0"/>
    <x v="0"/>
    <s v="Gabinete do Presidente"/>
    <x v="0"/>
    <x v="0"/>
    <x v="0"/>
    <x v="0"/>
    <x v="0"/>
    <x v="0"/>
    <x v="0"/>
    <x v="2"/>
    <x v="1"/>
    <x v="2"/>
    <x v="11"/>
    <x v="0"/>
    <m/>
  </r>
  <r>
    <x v="0"/>
    <n v="0"/>
    <n v="0"/>
    <n v="20400"/>
    <n v="0"/>
    <x v="6025"/>
    <x v="0"/>
    <x v="0"/>
    <x v="0"/>
    <s v="03.16.02"/>
    <x v="3"/>
    <x v="0"/>
    <x v="0"/>
    <s v="Gabinete do Presidente"/>
    <s v="03.16.02"/>
    <s v="Gabinete do Presidente"/>
    <s v="03.16.02"/>
    <x v="59"/>
    <x v="0"/>
    <x v="0"/>
    <x v="0"/>
    <x v="0"/>
    <x v="0"/>
    <x v="0"/>
    <x v="0"/>
    <x v="8"/>
    <s v="2024-10-??"/>
    <x v="3"/>
    <n v="20400"/>
    <x v="3"/>
    <n v="50320"/>
    <x v="1"/>
    <n v="0"/>
    <x v="667"/>
    <m/>
    <x v="0"/>
    <x v="11"/>
    <m/>
    <s v="Gabinete do Presidente"/>
    <x v="2"/>
    <m/>
    <x v="0"/>
    <x v="1"/>
    <x v="1"/>
    <x v="1"/>
    <x v="0"/>
    <x v="0"/>
    <x v="0"/>
    <x v="0"/>
    <x v="0"/>
    <x v="0"/>
    <x v="0"/>
    <s v="Gabinete do Presidente"/>
    <x v="0"/>
    <x v="0"/>
    <x v="0"/>
    <x v="0"/>
    <x v="0"/>
    <x v="0"/>
    <x v="0"/>
    <x v="2"/>
    <x v="1"/>
    <x v="2"/>
    <x v="11"/>
    <x v="0"/>
    <m/>
  </r>
  <r>
    <x v="0"/>
    <n v="0"/>
    <n v="0"/>
    <n v="50320"/>
    <n v="0"/>
    <x v="6025"/>
    <x v="0"/>
    <x v="0"/>
    <x v="0"/>
    <s v="03.16.02"/>
    <x v="3"/>
    <x v="0"/>
    <x v="0"/>
    <s v="Gabinete do Presidente"/>
    <s v="03.16.02"/>
    <s v="Gabinete do Presidente"/>
    <s v="03.16.02"/>
    <x v="59"/>
    <x v="0"/>
    <x v="0"/>
    <x v="0"/>
    <x v="0"/>
    <x v="0"/>
    <x v="0"/>
    <x v="0"/>
    <x v="10"/>
    <s v="2024-11-??"/>
    <x v="3"/>
    <n v="50320"/>
    <x v="3"/>
    <n v="50320"/>
    <x v="1"/>
    <n v="0"/>
    <x v="667"/>
    <m/>
    <x v="0"/>
    <x v="11"/>
    <m/>
    <s v="Gabinete do Presidente"/>
    <x v="2"/>
    <m/>
    <x v="0"/>
    <x v="1"/>
    <x v="1"/>
    <x v="1"/>
    <x v="0"/>
    <x v="0"/>
    <x v="0"/>
    <x v="0"/>
    <x v="0"/>
    <x v="0"/>
    <x v="0"/>
    <s v="Gabinete do Presidente"/>
    <x v="0"/>
    <x v="0"/>
    <x v="0"/>
    <x v="0"/>
    <x v="0"/>
    <x v="0"/>
    <x v="0"/>
    <x v="2"/>
    <x v="1"/>
    <x v="2"/>
    <x v="11"/>
    <x v="0"/>
    <m/>
  </r>
  <r>
    <x v="0"/>
    <n v="0"/>
    <n v="0"/>
    <n v="40800"/>
    <n v="0"/>
    <x v="6025"/>
    <x v="0"/>
    <x v="0"/>
    <x v="0"/>
    <s v="03.16.02"/>
    <x v="3"/>
    <x v="0"/>
    <x v="0"/>
    <s v="Gabinete do Presidente"/>
    <s v="03.16.02"/>
    <s v="Gabinete do Presidente"/>
    <s v="03.16.02"/>
    <x v="59"/>
    <x v="0"/>
    <x v="0"/>
    <x v="0"/>
    <x v="0"/>
    <x v="0"/>
    <x v="0"/>
    <x v="0"/>
    <x v="11"/>
    <s v="2024-12-??"/>
    <x v="3"/>
    <n v="40800"/>
    <x v="3"/>
    <n v="50320"/>
    <x v="1"/>
    <n v="0"/>
    <x v="667"/>
    <m/>
    <x v="0"/>
    <x v="11"/>
    <m/>
    <s v="Gabinete do Presidente"/>
    <x v="2"/>
    <m/>
    <x v="0"/>
    <x v="1"/>
    <x v="1"/>
    <x v="1"/>
    <x v="0"/>
    <x v="0"/>
    <x v="0"/>
    <x v="0"/>
    <x v="0"/>
    <x v="0"/>
    <x v="0"/>
    <s v="Gabinete do Presidente"/>
    <x v="0"/>
    <x v="0"/>
    <x v="0"/>
    <x v="0"/>
    <x v="0"/>
    <x v="0"/>
    <x v="0"/>
    <x v="2"/>
    <x v="1"/>
    <x v="2"/>
    <x v="11"/>
    <x v="0"/>
    <m/>
  </r>
  <r>
    <x v="0"/>
    <n v="0"/>
    <n v="0"/>
    <n v="2800"/>
    <n v="0"/>
    <x v="6025"/>
    <x v="0"/>
    <x v="0"/>
    <x v="0"/>
    <s v="03.16.10"/>
    <x v="39"/>
    <x v="0"/>
    <x v="0"/>
    <s v="Delegações Municipais "/>
    <s v="03.16.10"/>
    <s v="Delegações Municipais "/>
    <s v="03.16.10"/>
    <x v="3"/>
    <x v="0"/>
    <x v="0"/>
    <x v="1"/>
    <x v="0"/>
    <x v="0"/>
    <x v="0"/>
    <x v="0"/>
    <x v="3"/>
    <s v="2024-05-??"/>
    <x v="1"/>
    <n v="2800"/>
    <x v="3"/>
    <n v="0"/>
    <x v="1"/>
    <n v="0"/>
    <x v="667"/>
    <m/>
    <x v="0"/>
    <x v="11"/>
    <m/>
    <s v="Delegações Municipais "/>
    <x v="2"/>
    <m/>
    <x v="0"/>
    <x v="1"/>
    <x v="1"/>
    <x v="1"/>
    <x v="0"/>
    <x v="0"/>
    <x v="0"/>
    <x v="0"/>
    <x v="0"/>
    <x v="0"/>
    <x v="0"/>
    <s v="Delegações Municipais "/>
    <x v="0"/>
    <x v="0"/>
    <x v="0"/>
    <x v="0"/>
    <x v="0"/>
    <x v="0"/>
    <x v="0"/>
    <x v="2"/>
    <x v="1"/>
    <x v="2"/>
    <x v="11"/>
    <x v="0"/>
    <m/>
  </r>
  <r>
    <x v="0"/>
    <n v="0"/>
    <n v="0"/>
    <n v="7100"/>
    <n v="0"/>
    <x v="6025"/>
    <x v="0"/>
    <x v="0"/>
    <x v="0"/>
    <s v="03.16.10"/>
    <x v="39"/>
    <x v="0"/>
    <x v="0"/>
    <s v="Delegações Municipais "/>
    <s v="03.16.10"/>
    <s v="Delegações Municipais "/>
    <s v="03.16.10"/>
    <x v="3"/>
    <x v="0"/>
    <x v="0"/>
    <x v="1"/>
    <x v="0"/>
    <x v="0"/>
    <x v="0"/>
    <x v="0"/>
    <x v="5"/>
    <s v="2024-08-??"/>
    <x v="2"/>
    <n v="7100"/>
    <x v="3"/>
    <n v="0"/>
    <x v="1"/>
    <n v="0"/>
    <x v="667"/>
    <m/>
    <x v="0"/>
    <x v="11"/>
    <m/>
    <s v="Delegações Municipais "/>
    <x v="2"/>
    <m/>
    <x v="0"/>
    <x v="1"/>
    <x v="1"/>
    <x v="1"/>
    <x v="0"/>
    <x v="0"/>
    <x v="0"/>
    <x v="0"/>
    <x v="0"/>
    <x v="0"/>
    <x v="0"/>
    <s v="Delegações Municipais "/>
    <x v="0"/>
    <x v="0"/>
    <x v="0"/>
    <x v="0"/>
    <x v="0"/>
    <x v="0"/>
    <x v="0"/>
    <x v="2"/>
    <x v="1"/>
    <x v="2"/>
    <x v="11"/>
    <x v="0"/>
    <m/>
  </r>
  <r>
    <x v="0"/>
    <n v="0"/>
    <n v="0"/>
    <n v="6000"/>
    <n v="0"/>
    <x v="6025"/>
    <x v="0"/>
    <x v="0"/>
    <x v="0"/>
    <s v="03.16.13"/>
    <x v="41"/>
    <x v="0"/>
    <x v="0"/>
    <s v="Unidade Gestão de Aquisições"/>
    <s v="03.16.13"/>
    <s v="Unidade Gestão de Aquisições"/>
    <s v="03.16.13"/>
    <x v="3"/>
    <x v="0"/>
    <x v="0"/>
    <x v="1"/>
    <x v="0"/>
    <x v="0"/>
    <x v="0"/>
    <x v="0"/>
    <x v="0"/>
    <s v="2024-01-??"/>
    <x v="0"/>
    <n v="6000"/>
    <x v="3"/>
    <n v="0"/>
    <x v="1"/>
    <n v="0"/>
    <x v="667"/>
    <m/>
    <x v="0"/>
    <x v="11"/>
    <m/>
    <s v="Unidade Gestão de Aquisições"/>
    <x v="2"/>
    <s v="UGA"/>
    <x v="0"/>
    <x v="1"/>
    <x v="1"/>
    <x v="1"/>
    <x v="0"/>
    <x v="0"/>
    <x v="0"/>
    <x v="0"/>
    <x v="0"/>
    <x v="0"/>
    <x v="0"/>
    <s v="Unidade Gestão de Aquisições"/>
    <x v="0"/>
    <x v="0"/>
    <x v="0"/>
    <x v="0"/>
    <x v="0"/>
    <x v="0"/>
    <x v="0"/>
    <x v="2"/>
    <x v="1"/>
    <x v="2"/>
    <x v="11"/>
    <x v="0"/>
    <m/>
  </r>
  <r>
    <x v="0"/>
    <n v="0"/>
    <n v="0"/>
    <n v="6000"/>
    <n v="0"/>
    <x v="6025"/>
    <x v="0"/>
    <x v="0"/>
    <x v="0"/>
    <s v="03.16.13"/>
    <x v="41"/>
    <x v="0"/>
    <x v="0"/>
    <s v="Unidade Gestão de Aquisições"/>
    <s v="03.16.13"/>
    <s v="Unidade Gestão de Aquisições"/>
    <s v="03.16.13"/>
    <x v="3"/>
    <x v="0"/>
    <x v="0"/>
    <x v="1"/>
    <x v="0"/>
    <x v="0"/>
    <x v="0"/>
    <x v="0"/>
    <x v="6"/>
    <s v="2024-04-??"/>
    <x v="1"/>
    <n v="6000"/>
    <x v="3"/>
    <n v="0"/>
    <x v="1"/>
    <n v="0"/>
    <x v="667"/>
    <m/>
    <x v="0"/>
    <x v="11"/>
    <m/>
    <s v="Unidade Gestão de Aquisições"/>
    <x v="2"/>
    <s v="UGA"/>
    <x v="0"/>
    <x v="1"/>
    <x v="1"/>
    <x v="1"/>
    <x v="0"/>
    <x v="0"/>
    <x v="0"/>
    <x v="0"/>
    <x v="0"/>
    <x v="0"/>
    <x v="0"/>
    <s v="Unidade Gestão de Aquisições"/>
    <x v="0"/>
    <x v="0"/>
    <x v="0"/>
    <x v="0"/>
    <x v="0"/>
    <x v="0"/>
    <x v="0"/>
    <x v="2"/>
    <x v="1"/>
    <x v="2"/>
    <x v="11"/>
    <x v="0"/>
    <m/>
  </r>
  <r>
    <x v="0"/>
    <n v="0"/>
    <n v="0"/>
    <n v="3600"/>
    <n v="0"/>
    <x v="6025"/>
    <x v="0"/>
    <x v="0"/>
    <x v="0"/>
    <s v="03.16.25"/>
    <x v="23"/>
    <x v="0"/>
    <x v="0"/>
    <s v="Direção dos  Recursos Humanos"/>
    <s v="03.16.25"/>
    <s v="Direção dos  Recursos Humanos"/>
    <s v="03.16.25"/>
    <x v="3"/>
    <x v="0"/>
    <x v="0"/>
    <x v="1"/>
    <x v="0"/>
    <x v="0"/>
    <x v="0"/>
    <x v="0"/>
    <x v="11"/>
    <s v="2024-12-??"/>
    <x v="3"/>
    <n v="3600"/>
    <x v="3"/>
    <n v="0"/>
    <x v="1"/>
    <n v="50000"/>
    <x v="667"/>
    <m/>
    <x v="0"/>
    <x v="11"/>
    <m/>
    <s v="Direção dos  Recursos Humanos"/>
    <x v="2"/>
    <m/>
    <x v="0"/>
    <x v="1"/>
    <x v="1"/>
    <x v="1"/>
    <x v="0"/>
    <x v="0"/>
    <x v="0"/>
    <x v="0"/>
    <x v="0"/>
    <x v="0"/>
    <x v="0"/>
    <s v="Direção dos  Recursos Humanos"/>
    <x v="0"/>
    <x v="0"/>
    <x v="0"/>
    <x v="0"/>
    <x v="0"/>
    <x v="0"/>
    <x v="0"/>
    <x v="2"/>
    <x v="1"/>
    <x v="2"/>
    <x v="11"/>
    <x v="0"/>
    <m/>
  </r>
  <r>
    <x v="0"/>
    <n v="0"/>
    <n v="0"/>
    <n v="107440"/>
    <n v="0"/>
    <x v="6025"/>
    <x v="0"/>
    <x v="0"/>
    <x v="0"/>
    <s v="03.16.01"/>
    <x v="38"/>
    <x v="0"/>
    <x v="0"/>
    <s v="Assembleia Municipal"/>
    <s v="03.16.01"/>
    <s v="Assembleia Municipal"/>
    <s v="03.16.01"/>
    <x v="49"/>
    <x v="0"/>
    <x v="0"/>
    <x v="0"/>
    <x v="1"/>
    <x v="0"/>
    <x v="0"/>
    <x v="0"/>
    <x v="0"/>
    <s v="2024-01-??"/>
    <x v="0"/>
    <n v="107440"/>
    <x v="3"/>
    <n v="6000"/>
    <x v="1"/>
    <n v="3000"/>
    <x v="667"/>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2"/>
    <s v="2024-02-??"/>
    <x v="0"/>
    <n v="107440"/>
    <x v="3"/>
    <n v="6000"/>
    <x v="1"/>
    <n v="3000"/>
    <x v="667"/>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1"/>
    <s v="2024-03-??"/>
    <x v="0"/>
    <n v="107440"/>
    <x v="3"/>
    <n v="6000"/>
    <x v="1"/>
    <n v="3000"/>
    <x v="667"/>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6"/>
    <s v="2024-04-??"/>
    <x v="1"/>
    <n v="107440"/>
    <x v="3"/>
    <n v="6000"/>
    <x v="1"/>
    <n v="3000"/>
    <x v="667"/>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3"/>
    <s v="2024-05-??"/>
    <x v="1"/>
    <n v="107440"/>
    <x v="3"/>
    <n v="6000"/>
    <x v="1"/>
    <n v="3000"/>
    <x v="667"/>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4"/>
    <s v="2024-06-??"/>
    <x v="1"/>
    <n v="107440"/>
    <x v="3"/>
    <n v="6000"/>
    <x v="1"/>
    <n v="3000"/>
    <x v="667"/>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9"/>
    <s v="2024-07-??"/>
    <x v="2"/>
    <n v="107440"/>
    <x v="3"/>
    <n v="6000"/>
    <x v="1"/>
    <n v="3000"/>
    <x v="667"/>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5"/>
    <s v="2024-08-??"/>
    <x v="2"/>
    <n v="107440"/>
    <x v="3"/>
    <n v="6000"/>
    <x v="1"/>
    <n v="3000"/>
    <x v="667"/>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7"/>
    <s v="2024-09-??"/>
    <x v="2"/>
    <n v="107440"/>
    <x v="3"/>
    <n v="6000"/>
    <x v="1"/>
    <n v="3000"/>
    <x v="667"/>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8"/>
    <s v="2024-10-??"/>
    <x v="3"/>
    <n v="107440"/>
    <x v="3"/>
    <n v="6000"/>
    <x v="1"/>
    <n v="3000"/>
    <x v="667"/>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10"/>
    <s v="2024-11-??"/>
    <x v="3"/>
    <n v="107440"/>
    <x v="3"/>
    <n v="6000"/>
    <x v="1"/>
    <n v="3000"/>
    <x v="667"/>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11"/>
    <s v="2024-12-??"/>
    <x v="3"/>
    <n v="107440"/>
    <x v="3"/>
    <n v="6000"/>
    <x v="1"/>
    <n v="3000"/>
    <x v="667"/>
    <m/>
    <x v="0"/>
    <x v="11"/>
    <m/>
    <s v="Assembleia Municipal"/>
    <x v="2"/>
    <s v="AM"/>
    <x v="0"/>
    <x v="1"/>
    <x v="1"/>
    <x v="1"/>
    <x v="0"/>
    <x v="0"/>
    <x v="0"/>
    <x v="0"/>
    <x v="0"/>
    <x v="0"/>
    <x v="0"/>
    <s v="Assembleia Municipal"/>
    <x v="0"/>
    <x v="0"/>
    <x v="0"/>
    <x v="0"/>
    <x v="0"/>
    <x v="0"/>
    <x v="0"/>
    <x v="2"/>
    <x v="1"/>
    <x v="2"/>
    <x v="11"/>
    <x v="0"/>
    <m/>
  </r>
  <r>
    <x v="1"/>
    <n v="0"/>
    <n v="0"/>
    <n v="5187719"/>
    <n v="0"/>
    <x v="6025"/>
    <x v="0"/>
    <x v="0"/>
    <x v="0"/>
    <s v="01.27.03.11"/>
    <x v="63"/>
    <x v="1"/>
    <x v="1"/>
    <s v="Gestão de Recursos Hídricos"/>
    <s v="01.27.03"/>
    <s v="Construção de rede de adução, reservatórios e implementação de rega gota-a-gota na Rib. Flamengos"/>
    <s v="01.27.03.11"/>
    <x v="46"/>
    <x v="0"/>
    <x v="0"/>
    <x v="0"/>
    <x v="0"/>
    <x v="1"/>
    <x v="1"/>
    <x v="0"/>
    <x v="2"/>
    <s v="2024-02-??"/>
    <x v="0"/>
    <n v="5187719"/>
    <x v="3"/>
    <n v="4000000"/>
    <x v="1"/>
    <n v="28450000"/>
    <x v="667"/>
    <m/>
    <x v="0"/>
    <x v="11"/>
    <m/>
    <s v="Construção de rede de adução, reservatórios e implementação de rega gota-a-gota na Rib. Flamengos"/>
    <x v="2"/>
    <s v="CRARRF"/>
    <x v="0"/>
    <x v="1"/>
    <x v="1"/>
    <x v="1"/>
    <x v="0"/>
    <x v="0"/>
    <x v="0"/>
    <x v="0"/>
    <x v="0"/>
    <x v="0"/>
    <x v="0"/>
    <s v="Construção de rede de adução, reservatórios e implementação de rega gota-a-gota na Rib. Flamengos"/>
    <x v="0"/>
    <x v="0"/>
    <x v="0"/>
    <x v="0"/>
    <x v="1"/>
    <x v="0"/>
    <x v="0"/>
    <x v="2"/>
    <x v="1"/>
    <x v="2"/>
    <x v="11"/>
    <x v="0"/>
    <m/>
  </r>
  <r>
    <x v="1"/>
    <n v="0"/>
    <n v="0"/>
    <n v="3329957"/>
    <n v="0"/>
    <x v="6025"/>
    <x v="0"/>
    <x v="0"/>
    <x v="0"/>
    <s v="01.27.03.11"/>
    <x v="63"/>
    <x v="1"/>
    <x v="1"/>
    <s v="Gestão de Recursos Hídricos"/>
    <s v="01.27.03"/>
    <s v="Construção de rede de adução, reservatórios e implementação de rega gota-a-gota na Rib. Flamengos"/>
    <s v="01.27.03.11"/>
    <x v="46"/>
    <x v="0"/>
    <x v="0"/>
    <x v="0"/>
    <x v="0"/>
    <x v="1"/>
    <x v="1"/>
    <x v="0"/>
    <x v="5"/>
    <s v="2024-08-??"/>
    <x v="2"/>
    <n v="3329957"/>
    <x v="3"/>
    <n v="4000000"/>
    <x v="1"/>
    <n v="28450000"/>
    <x v="667"/>
    <m/>
    <x v="0"/>
    <x v="11"/>
    <m/>
    <s v="Construção de rede de adução, reservatórios e implementação de rega gota-a-gota na Rib. Flamengos"/>
    <x v="2"/>
    <s v="CRARRF"/>
    <x v="0"/>
    <x v="1"/>
    <x v="1"/>
    <x v="1"/>
    <x v="0"/>
    <x v="0"/>
    <x v="0"/>
    <x v="0"/>
    <x v="0"/>
    <x v="0"/>
    <x v="0"/>
    <s v="Construção de rede de adução, reservatórios e implementação de rega gota-a-gota na Rib. Flamengos"/>
    <x v="0"/>
    <x v="0"/>
    <x v="0"/>
    <x v="0"/>
    <x v="1"/>
    <x v="0"/>
    <x v="0"/>
    <x v="2"/>
    <x v="1"/>
    <x v="2"/>
    <x v="11"/>
    <x v="0"/>
    <m/>
  </r>
  <r>
    <x v="0"/>
    <n v="0"/>
    <n v="0"/>
    <n v="400"/>
    <n v="0"/>
    <x v="6025"/>
    <x v="0"/>
    <x v="0"/>
    <x v="0"/>
    <s v="03.16.02"/>
    <x v="3"/>
    <x v="0"/>
    <x v="0"/>
    <s v="Gabinete do Presidente"/>
    <s v="03.16.02"/>
    <s v="Gabinete do Presidente"/>
    <s v="03.16.02"/>
    <x v="29"/>
    <x v="0"/>
    <x v="0"/>
    <x v="0"/>
    <x v="0"/>
    <x v="0"/>
    <x v="0"/>
    <x v="0"/>
    <x v="10"/>
    <s v="2024-11-??"/>
    <x v="3"/>
    <n v="400"/>
    <x v="3"/>
    <n v="1000"/>
    <x v="1"/>
    <n v="0"/>
    <x v="667"/>
    <m/>
    <x v="0"/>
    <x v="11"/>
    <m/>
    <s v="Gabinete do Presidente"/>
    <x v="2"/>
    <m/>
    <x v="0"/>
    <x v="1"/>
    <x v="1"/>
    <x v="1"/>
    <x v="0"/>
    <x v="0"/>
    <x v="0"/>
    <x v="0"/>
    <x v="0"/>
    <x v="0"/>
    <x v="0"/>
    <s v="Gabinete do Presidente"/>
    <x v="0"/>
    <x v="0"/>
    <x v="0"/>
    <x v="0"/>
    <x v="0"/>
    <x v="0"/>
    <x v="0"/>
    <x v="2"/>
    <x v="1"/>
    <x v="2"/>
    <x v="11"/>
    <x v="0"/>
    <m/>
  </r>
  <r>
    <x v="0"/>
    <n v="0"/>
    <n v="0"/>
    <n v="400"/>
    <n v="0"/>
    <x v="6025"/>
    <x v="0"/>
    <x v="0"/>
    <x v="0"/>
    <s v="03.16.02"/>
    <x v="3"/>
    <x v="0"/>
    <x v="0"/>
    <s v="Gabinete do Presidente"/>
    <s v="03.16.02"/>
    <s v="Gabinete do Presidente"/>
    <s v="03.16.02"/>
    <x v="29"/>
    <x v="0"/>
    <x v="0"/>
    <x v="0"/>
    <x v="0"/>
    <x v="0"/>
    <x v="0"/>
    <x v="0"/>
    <x v="11"/>
    <s v="2024-12-??"/>
    <x v="3"/>
    <n v="400"/>
    <x v="3"/>
    <n v="1000"/>
    <x v="1"/>
    <n v="0"/>
    <x v="667"/>
    <m/>
    <x v="0"/>
    <x v="11"/>
    <m/>
    <s v="Gabinete do Presidente"/>
    <x v="2"/>
    <m/>
    <x v="0"/>
    <x v="1"/>
    <x v="1"/>
    <x v="1"/>
    <x v="0"/>
    <x v="0"/>
    <x v="0"/>
    <x v="0"/>
    <x v="0"/>
    <x v="0"/>
    <x v="0"/>
    <s v="Gabinete do Presidente"/>
    <x v="0"/>
    <x v="0"/>
    <x v="0"/>
    <x v="0"/>
    <x v="0"/>
    <x v="0"/>
    <x v="0"/>
    <x v="2"/>
    <x v="1"/>
    <x v="2"/>
    <x v="11"/>
    <x v="0"/>
    <m/>
  </r>
  <r>
    <x v="0"/>
    <n v="0"/>
    <n v="0"/>
    <n v="122400"/>
    <n v="0"/>
    <x v="6025"/>
    <x v="0"/>
    <x v="0"/>
    <x v="0"/>
    <s v="03.16.12"/>
    <x v="40"/>
    <x v="0"/>
    <x v="0"/>
    <s v="Direcção de Urbanismo"/>
    <s v="03.16.12"/>
    <s v="Direcção de Urbanismo"/>
    <s v="03.16.12"/>
    <x v="49"/>
    <x v="0"/>
    <x v="0"/>
    <x v="0"/>
    <x v="1"/>
    <x v="0"/>
    <x v="0"/>
    <x v="0"/>
    <x v="0"/>
    <s v="2024-01-??"/>
    <x v="0"/>
    <n v="122400"/>
    <x v="3"/>
    <n v="0"/>
    <x v="1"/>
    <n v="300000"/>
    <x v="667"/>
    <m/>
    <x v="0"/>
    <x v="11"/>
    <m/>
    <s v="Direcção de Urbanismo"/>
    <x v="2"/>
    <m/>
    <x v="0"/>
    <x v="1"/>
    <x v="1"/>
    <x v="1"/>
    <x v="0"/>
    <x v="0"/>
    <x v="0"/>
    <x v="0"/>
    <x v="0"/>
    <x v="0"/>
    <x v="0"/>
    <s v="Direcção de Urbanismo"/>
    <x v="0"/>
    <x v="0"/>
    <x v="0"/>
    <x v="0"/>
    <x v="0"/>
    <x v="0"/>
    <x v="0"/>
    <x v="2"/>
    <x v="1"/>
    <x v="2"/>
    <x v="11"/>
    <x v="0"/>
    <m/>
  </r>
  <r>
    <x v="0"/>
    <n v="0"/>
    <n v="0"/>
    <n v="122400"/>
    <n v="0"/>
    <x v="6025"/>
    <x v="0"/>
    <x v="0"/>
    <x v="0"/>
    <s v="03.16.12"/>
    <x v="40"/>
    <x v="0"/>
    <x v="0"/>
    <s v="Direcção de Urbanismo"/>
    <s v="03.16.12"/>
    <s v="Direcção de Urbanismo"/>
    <s v="03.16.12"/>
    <x v="49"/>
    <x v="0"/>
    <x v="0"/>
    <x v="0"/>
    <x v="1"/>
    <x v="0"/>
    <x v="0"/>
    <x v="0"/>
    <x v="2"/>
    <s v="2024-02-??"/>
    <x v="0"/>
    <n v="122400"/>
    <x v="3"/>
    <n v="0"/>
    <x v="1"/>
    <n v="300000"/>
    <x v="667"/>
    <m/>
    <x v="0"/>
    <x v="11"/>
    <m/>
    <s v="Direcção de Urbanismo"/>
    <x v="2"/>
    <m/>
    <x v="0"/>
    <x v="1"/>
    <x v="1"/>
    <x v="1"/>
    <x v="0"/>
    <x v="0"/>
    <x v="0"/>
    <x v="0"/>
    <x v="0"/>
    <x v="0"/>
    <x v="0"/>
    <s v="Direcção de Urbanismo"/>
    <x v="0"/>
    <x v="0"/>
    <x v="0"/>
    <x v="0"/>
    <x v="0"/>
    <x v="0"/>
    <x v="0"/>
    <x v="2"/>
    <x v="1"/>
    <x v="2"/>
    <x v="11"/>
    <x v="0"/>
    <m/>
  </r>
  <r>
    <x v="0"/>
    <n v="0"/>
    <n v="0"/>
    <n v="122400"/>
    <n v="0"/>
    <x v="6025"/>
    <x v="0"/>
    <x v="0"/>
    <x v="0"/>
    <s v="03.16.12"/>
    <x v="40"/>
    <x v="0"/>
    <x v="0"/>
    <s v="Direcção de Urbanismo"/>
    <s v="03.16.12"/>
    <s v="Direcção de Urbanismo"/>
    <s v="03.16.12"/>
    <x v="49"/>
    <x v="0"/>
    <x v="0"/>
    <x v="0"/>
    <x v="1"/>
    <x v="0"/>
    <x v="0"/>
    <x v="0"/>
    <x v="1"/>
    <s v="2024-03-??"/>
    <x v="0"/>
    <n v="122400"/>
    <x v="3"/>
    <n v="0"/>
    <x v="1"/>
    <n v="300000"/>
    <x v="667"/>
    <m/>
    <x v="0"/>
    <x v="11"/>
    <m/>
    <s v="Direcção de Urbanismo"/>
    <x v="2"/>
    <m/>
    <x v="0"/>
    <x v="1"/>
    <x v="1"/>
    <x v="1"/>
    <x v="0"/>
    <x v="0"/>
    <x v="0"/>
    <x v="0"/>
    <x v="0"/>
    <x v="0"/>
    <x v="0"/>
    <s v="Direcção de Urbanismo"/>
    <x v="0"/>
    <x v="0"/>
    <x v="0"/>
    <x v="0"/>
    <x v="0"/>
    <x v="0"/>
    <x v="0"/>
    <x v="2"/>
    <x v="1"/>
    <x v="2"/>
    <x v="11"/>
    <x v="0"/>
    <m/>
  </r>
  <r>
    <x v="0"/>
    <n v="0"/>
    <n v="0"/>
    <n v="122400"/>
    <n v="0"/>
    <x v="6025"/>
    <x v="0"/>
    <x v="0"/>
    <x v="0"/>
    <s v="03.16.12"/>
    <x v="40"/>
    <x v="0"/>
    <x v="0"/>
    <s v="Direcção de Urbanismo"/>
    <s v="03.16.12"/>
    <s v="Direcção de Urbanismo"/>
    <s v="03.16.12"/>
    <x v="49"/>
    <x v="0"/>
    <x v="0"/>
    <x v="0"/>
    <x v="1"/>
    <x v="0"/>
    <x v="0"/>
    <x v="0"/>
    <x v="6"/>
    <s v="2024-04-??"/>
    <x v="1"/>
    <n v="122400"/>
    <x v="3"/>
    <n v="0"/>
    <x v="1"/>
    <n v="300000"/>
    <x v="667"/>
    <m/>
    <x v="0"/>
    <x v="11"/>
    <m/>
    <s v="Direcção de Urbanismo"/>
    <x v="2"/>
    <m/>
    <x v="0"/>
    <x v="1"/>
    <x v="1"/>
    <x v="1"/>
    <x v="0"/>
    <x v="0"/>
    <x v="0"/>
    <x v="0"/>
    <x v="0"/>
    <x v="0"/>
    <x v="0"/>
    <s v="Direcção de Urbanismo"/>
    <x v="0"/>
    <x v="0"/>
    <x v="0"/>
    <x v="0"/>
    <x v="0"/>
    <x v="0"/>
    <x v="0"/>
    <x v="2"/>
    <x v="1"/>
    <x v="2"/>
    <x v="11"/>
    <x v="0"/>
    <m/>
  </r>
  <r>
    <x v="0"/>
    <n v="0"/>
    <n v="0"/>
    <n v="122400"/>
    <n v="0"/>
    <x v="6025"/>
    <x v="0"/>
    <x v="0"/>
    <x v="0"/>
    <s v="03.16.12"/>
    <x v="40"/>
    <x v="0"/>
    <x v="0"/>
    <s v="Direcção de Urbanismo"/>
    <s v="03.16.12"/>
    <s v="Direcção de Urbanismo"/>
    <s v="03.16.12"/>
    <x v="49"/>
    <x v="0"/>
    <x v="0"/>
    <x v="0"/>
    <x v="1"/>
    <x v="0"/>
    <x v="0"/>
    <x v="0"/>
    <x v="3"/>
    <s v="2024-05-??"/>
    <x v="1"/>
    <n v="122400"/>
    <x v="3"/>
    <n v="0"/>
    <x v="1"/>
    <n v="300000"/>
    <x v="667"/>
    <m/>
    <x v="0"/>
    <x v="11"/>
    <m/>
    <s v="Direcção de Urbanismo"/>
    <x v="2"/>
    <m/>
    <x v="0"/>
    <x v="1"/>
    <x v="1"/>
    <x v="1"/>
    <x v="0"/>
    <x v="0"/>
    <x v="0"/>
    <x v="0"/>
    <x v="0"/>
    <x v="0"/>
    <x v="0"/>
    <s v="Direcção de Urbanismo"/>
    <x v="0"/>
    <x v="0"/>
    <x v="0"/>
    <x v="0"/>
    <x v="0"/>
    <x v="0"/>
    <x v="0"/>
    <x v="2"/>
    <x v="1"/>
    <x v="2"/>
    <x v="11"/>
    <x v="0"/>
    <m/>
  </r>
  <r>
    <x v="0"/>
    <n v="0"/>
    <n v="0"/>
    <n v="122400"/>
    <n v="0"/>
    <x v="6025"/>
    <x v="0"/>
    <x v="0"/>
    <x v="0"/>
    <s v="03.16.12"/>
    <x v="40"/>
    <x v="0"/>
    <x v="0"/>
    <s v="Direcção de Urbanismo"/>
    <s v="03.16.12"/>
    <s v="Direcção de Urbanismo"/>
    <s v="03.16.12"/>
    <x v="49"/>
    <x v="0"/>
    <x v="0"/>
    <x v="0"/>
    <x v="1"/>
    <x v="0"/>
    <x v="0"/>
    <x v="0"/>
    <x v="4"/>
    <s v="2024-06-??"/>
    <x v="1"/>
    <n v="122400"/>
    <x v="3"/>
    <n v="0"/>
    <x v="1"/>
    <n v="300000"/>
    <x v="667"/>
    <m/>
    <x v="0"/>
    <x v="11"/>
    <m/>
    <s v="Direcção de Urbanismo"/>
    <x v="2"/>
    <m/>
    <x v="0"/>
    <x v="1"/>
    <x v="1"/>
    <x v="1"/>
    <x v="0"/>
    <x v="0"/>
    <x v="0"/>
    <x v="0"/>
    <x v="0"/>
    <x v="0"/>
    <x v="0"/>
    <s v="Direcção de Urbanismo"/>
    <x v="0"/>
    <x v="0"/>
    <x v="0"/>
    <x v="0"/>
    <x v="0"/>
    <x v="0"/>
    <x v="0"/>
    <x v="2"/>
    <x v="1"/>
    <x v="2"/>
    <x v="11"/>
    <x v="0"/>
    <m/>
  </r>
  <r>
    <x v="0"/>
    <n v="0"/>
    <n v="0"/>
    <n v="88128"/>
    <n v="0"/>
    <x v="6025"/>
    <x v="0"/>
    <x v="0"/>
    <x v="0"/>
    <s v="03.16.12"/>
    <x v="40"/>
    <x v="0"/>
    <x v="0"/>
    <s v="Direcção de Urbanismo"/>
    <s v="03.16.12"/>
    <s v="Direcção de Urbanismo"/>
    <s v="03.16.12"/>
    <x v="49"/>
    <x v="0"/>
    <x v="0"/>
    <x v="0"/>
    <x v="1"/>
    <x v="0"/>
    <x v="0"/>
    <x v="0"/>
    <x v="9"/>
    <s v="2024-07-??"/>
    <x v="2"/>
    <n v="88128"/>
    <x v="3"/>
    <n v="0"/>
    <x v="1"/>
    <n v="300000"/>
    <x v="667"/>
    <m/>
    <x v="0"/>
    <x v="11"/>
    <m/>
    <s v="Direcção de Urbanismo"/>
    <x v="2"/>
    <m/>
    <x v="0"/>
    <x v="1"/>
    <x v="1"/>
    <x v="1"/>
    <x v="0"/>
    <x v="0"/>
    <x v="0"/>
    <x v="0"/>
    <x v="0"/>
    <x v="0"/>
    <x v="0"/>
    <s v="Direcção de Urbanismo"/>
    <x v="0"/>
    <x v="0"/>
    <x v="0"/>
    <x v="0"/>
    <x v="0"/>
    <x v="0"/>
    <x v="0"/>
    <x v="2"/>
    <x v="1"/>
    <x v="2"/>
    <x v="11"/>
    <x v="0"/>
    <m/>
  </r>
  <r>
    <x v="0"/>
    <n v="0"/>
    <n v="0"/>
    <n v="122400"/>
    <n v="0"/>
    <x v="6025"/>
    <x v="0"/>
    <x v="0"/>
    <x v="0"/>
    <s v="03.16.12"/>
    <x v="40"/>
    <x v="0"/>
    <x v="0"/>
    <s v="Direcção de Urbanismo"/>
    <s v="03.16.12"/>
    <s v="Direcção de Urbanismo"/>
    <s v="03.16.12"/>
    <x v="49"/>
    <x v="0"/>
    <x v="0"/>
    <x v="0"/>
    <x v="1"/>
    <x v="0"/>
    <x v="0"/>
    <x v="0"/>
    <x v="5"/>
    <s v="2024-08-??"/>
    <x v="2"/>
    <n v="122400"/>
    <x v="3"/>
    <n v="0"/>
    <x v="1"/>
    <n v="300000"/>
    <x v="667"/>
    <m/>
    <x v="0"/>
    <x v="11"/>
    <m/>
    <s v="Direcção de Urbanismo"/>
    <x v="2"/>
    <m/>
    <x v="0"/>
    <x v="1"/>
    <x v="1"/>
    <x v="1"/>
    <x v="0"/>
    <x v="0"/>
    <x v="0"/>
    <x v="0"/>
    <x v="0"/>
    <x v="0"/>
    <x v="0"/>
    <s v="Direcção de Urbanismo"/>
    <x v="0"/>
    <x v="0"/>
    <x v="0"/>
    <x v="0"/>
    <x v="0"/>
    <x v="0"/>
    <x v="0"/>
    <x v="2"/>
    <x v="1"/>
    <x v="2"/>
    <x v="11"/>
    <x v="0"/>
    <m/>
  </r>
  <r>
    <x v="0"/>
    <n v="0"/>
    <n v="0"/>
    <n v="122400"/>
    <n v="0"/>
    <x v="6025"/>
    <x v="0"/>
    <x v="0"/>
    <x v="0"/>
    <s v="03.16.12"/>
    <x v="40"/>
    <x v="0"/>
    <x v="0"/>
    <s v="Direcção de Urbanismo"/>
    <s v="03.16.12"/>
    <s v="Direcção de Urbanismo"/>
    <s v="03.16.12"/>
    <x v="49"/>
    <x v="0"/>
    <x v="0"/>
    <x v="0"/>
    <x v="1"/>
    <x v="0"/>
    <x v="0"/>
    <x v="0"/>
    <x v="7"/>
    <s v="2024-09-??"/>
    <x v="2"/>
    <n v="122400"/>
    <x v="3"/>
    <n v="0"/>
    <x v="1"/>
    <n v="300000"/>
    <x v="667"/>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28"/>
    <x v="0"/>
    <x v="0"/>
    <x v="0"/>
    <x v="0"/>
    <x v="0"/>
    <x v="0"/>
    <x v="0"/>
    <x v="1"/>
    <s v="2024-03-??"/>
    <x v="0"/>
    <n v="7667"/>
    <x v="3"/>
    <n v="0"/>
    <x v="1"/>
    <n v="0"/>
    <x v="667"/>
    <m/>
    <x v="0"/>
    <x v="11"/>
    <m/>
    <s v="Direcção de Urbanismo"/>
    <x v="2"/>
    <m/>
    <x v="0"/>
    <x v="1"/>
    <x v="1"/>
    <x v="1"/>
    <x v="0"/>
    <x v="0"/>
    <x v="0"/>
    <x v="0"/>
    <x v="0"/>
    <x v="0"/>
    <x v="0"/>
    <s v="Direcção de Urbanismo"/>
    <x v="0"/>
    <x v="0"/>
    <x v="0"/>
    <x v="0"/>
    <x v="0"/>
    <x v="0"/>
    <x v="0"/>
    <x v="2"/>
    <x v="1"/>
    <x v="2"/>
    <x v="11"/>
    <x v="0"/>
    <m/>
  </r>
  <r>
    <x v="0"/>
    <n v="0"/>
    <n v="0"/>
    <n v="2000"/>
    <n v="0"/>
    <x v="6025"/>
    <x v="0"/>
    <x v="0"/>
    <x v="0"/>
    <s v="01.25.03.09"/>
    <x v="50"/>
    <x v="3"/>
    <x v="3"/>
    <s v="Emprego e Formação profissional"/>
    <s v="01.25.03"/>
    <s v="Apoio a formação profissional"/>
    <s v="01.25.03.09"/>
    <x v="4"/>
    <x v="0"/>
    <x v="2"/>
    <x v="2"/>
    <x v="0"/>
    <x v="1"/>
    <x v="0"/>
    <x v="0"/>
    <x v="6"/>
    <s v="2024-04-??"/>
    <x v="1"/>
    <n v="2000"/>
    <x v="3"/>
    <n v="0"/>
    <x v="1"/>
    <n v="400000"/>
    <x v="667"/>
    <m/>
    <x v="0"/>
    <x v="11"/>
    <m/>
    <s v="Apoio a formação profissional"/>
    <x v="2"/>
    <m/>
    <x v="0"/>
    <x v="1"/>
    <x v="1"/>
    <x v="1"/>
    <x v="0"/>
    <x v="0"/>
    <x v="0"/>
    <x v="0"/>
    <x v="0"/>
    <x v="0"/>
    <x v="0"/>
    <s v="Apoio a formação profissional"/>
    <x v="0"/>
    <x v="0"/>
    <x v="0"/>
    <x v="0"/>
    <x v="1"/>
    <x v="0"/>
    <x v="0"/>
    <x v="2"/>
    <x v="1"/>
    <x v="2"/>
    <x v="11"/>
    <x v="0"/>
    <m/>
  </r>
  <r>
    <x v="0"/>
    <n v="0"/>
    <n v="0"/>
    <n v="2500"/>
    <n v="0"/>
    <x v="6025"/>
    <x v="0"/>
    <x v="0"/>
    <x v="0"/>
    <s v="01.25.03.09"/>
    <x v="50"/>
    <x v="3"/>
    <x v="3"/>
    <s v="Emprego e Formação profissional"/>
    <s v="01.25.03"/>
    <s v="Apoio a formação profissional"/>
    <s v="01.25.03.09"/>
    <x v="4"/>
    <x v="0"/>
    <x v="2"/>
    <x v="2"/>
    <x v="0"/>
    <x v="1"/>
    <x v="0"/>
    <x v="0"/>
    <x v="4"/>
    <s v="2024-06-??"/>
    <x v="1"/>
    <n v="2500"/>
    <x v="3"/>
    <n v="0"/>
    <x v="1"/>
    <n v="400000"/>
    <x v="667"/>
    <m/>
    <x v="0"/>
    <x v="11"/>
    <m/>
    <s v="Apoio a formação profissional"/>
    <x v="2"/>
    <m/>
    <x v="0"/>
    <x v="1"/>
    <x v="1"/>
    <x v="1"/>
    <x v="0"/>
    <x v="0"/>
    <x v="0"/>
    <x v="0"/>
    <x v="0"/>
    <x v="0"/>
    <x v="0"/>
    <s v="Apoio a formação profissional"/>
    <x v="0"/>
    <x v="0"/>
    <x v="0"/>
    <x v="0"/>
    <x v="1"/>
    <x v="0"/>
    <x v="0"/>
    <x v="2"/>
    <x v="1"/>
    <x v="2"/>
    <x v="11"/>
    <x v="0"/>
    <m/>
  </r>
  <r>
    <x v="0"/>
    <n v="0"/>
    <n v="0"/>
    <n v="10445"/>
    <n v="0"/>
    <x v="6025"/>
    <x v="0"/>
    <x v="0"/>
    <x v="0"/>
    <s v="01.25.03.09"/>
    <x v="50"/>
    <x v="3"/>
    <x v="3"/>
    <s v="Emprego e Formação profissional"/>
    <s v="01.25.03"/>
    <s v="Apoio a formação profissional"/>
    <s v="01.25.03.09"/>
    <x v="4"/>
    <x v="0"/>
    <x v="2"/>
    <x v="2"/>
    <x v="0"/>
    <x v="1"/>
    <x v="0"/>
    <x v="0"/>
    <x v="9"/>
    <s v="2024-07-??"/>
    <x v="2"/>
    <n v="10445"/>
    <x v="3"/>
    <n v="0"/>
    <x v="1"/>
    <n v="400000"/>
    <x v="667"/>
    <m/>
    <x v="0"/>
    <x v="11"/>
    <m/>
    <s v="Apoio a formação profissional"/>
    <x v="2"/>
    <m/>
    <x v="0"/>
    <x v="1"/>
    <x v="1"/>
    <x v="1"/>
    <x v="0"/>
    <x v="0"/>
    <x v="0"/>
    <x v="0"/>
    <x v="0"/>
    <x v="0"/>
    <x v="0"/>
    <s v="Apoio a formação profissional"/>
    <x v="0"/>
    <x v="0"/>
    <x v="0"/>
    <x v="0"/>
    <x v="1"/>
    <x v="0"/>
    <x v="0"/>
    <x v="2"/>
    <x v="1"/>
    <x v="2"/>
    <x v="11"/>
    <x v="0"/>
    <m/>
  </r>
  <r>
    <x v="0"/>
    <n v="0"/>
    <n v="0"/>
    <n v="2000"/>
    <n v="0"/>
    <x v="6025"/>
    <x v="0"/>
    <x v="0"/>
    <x v="0"/>
    <s v="01.25.03.09"/>
    <x v="50"/>
    <x v="3"/>
    <x v="3"/>
    <s v="Emprego e Formação profissional"/>
    <s v="01.25.03"/>
    <s v="Apoio a formação profissional"/>
    <s v="01.25.03.09"/>
    <x v="4"/>
    <x v="0"/>
    <x v="2"/>
    <x v="2"/>
    <x v="0"/>
    <x v="1"/>
    <x v="0"/>
    <x v="0"/>
    <x v="5"/>
    <s v="2024-08-??"/>
    <x v="2"/>
    <n v="2000"/>
    <x v="3"/>
    <n v="0"/>
    <x v="1"/>
    <n v="400000"/>
    <x v="667"/>
    <m/>
    <x v="0"/>
    <x v="11"/>
    <m/>
    <s v="Apoio a formação profissional"/>
    <x v="2"/>
    <m/>
    <x v="0"/>
    <x v="1"/>
    <x v="1"/>
    <x v="1"/>
    <x v="0"/>
    <x v="0"/>
    <x v="0"/>
    <x v="0"/>
    <x v="0"/>
    <x v="0"/>
    <x v="0"/>
    <s v="Apoio a formação profissional"/>
    <x v="0"/>
    <x v="0"/>
    <x v="0"/>
    <x v="0"/>
    <x v="1"/>
    <x v="0"/>
    <x v="0"/>
    <x v="2"/>
    <x v="1"/>
    <x v="2"/>
    <x v="11"/>
    <x v="0"/>
    <m/>
  </r>
  <r>
    <x v="0"/>
    <n v="0"/>
    <n v="0"/>
    <n v="9850"/>
    <n v="0"/>
    <x v="6025"/>
    <x v="0"/>
    <x v="0"/>
    <x v="0"/>
    <s v="01.25.03.09"/>
    <x v="50"/>
    <x v="3"/>
    <x v="3"/>
    <s v="Emprego e Formação profissional"/>
    <s v="01.25.03"/>
    <s v="Apoio a formação profissional"/>
    <s v="01.25.03.09"/>
    <x v="4"/>
    <x v="0"/>
    <x v="2"/>
    <x v="2"/>
    <x v="0"/>
    <x v="1"/>
    <x v="0"/>
    <x v="0"/>
    <x v="7"/>
    <s v="2024-09-??"/>
    <x v="2"/>
    <n v="9850"/>
    <x v="3"/>
    <n v="0"/>
    <x v="1"/>
    <n v="400000"/>
    <x v="667"/>
    <m/>
    <x v="0"/>
    <x v="11"/>
    <m/>
    <s v="Apoio a formação profissional"/>
    <x v="2"/>
    <m/>
    <x v="0"/>
    <x v="1"/>
    <x v="1"/>
    <x v="1"/>
    <x v="0"/>
    <x v="0"/>
    <x v="0"/>
    <x v="0"/>
    <x v="0"/>
    <x v="0"/>
    <x v="0"/>
    <s v="Apoio a formação profissional"/>
    <x v="0"/>
    <x v="0"/>
    <x v="0"/>
    <x v="0"/>
    <x v="1"/>
    <x v="0"/>
    <x v="0"/>
    <x v="2"/>
    <x v="1"/>
    <x v="2"/>
    <x v="11"/>
    <x v="0"/>
    <m/>
  </r>
  <r>
    <x v="0"/>
    <n v="0"/>
    <n v="0"/>
    <n v="665225"/>
    <n v="0"/>
    <x v="6025"/>
    <x v="0"/>
    <x v="0"/>
    <x v="0"/>
    <s v="01.25.04.22"/>
    <x v="7"/>
    <x v="3"/>
    <x v="3"/>
    <s v="Cultura"/>
    <s v="01.25.04"/>
    <s v="Atividades culturais e promoção da cultura no Concelho"/>
    <s v="01.25.04.22"/>
    <x v="4"/>
    <x v="0"/>
    <x v="2"/>
    <x v="2"/>
    <x v="0"/>
    <x v="1"/>
    <x v="0"/>
    <x v="0"/>
    <x v="0"/>
    <s v="2024-01-??"/>
    <x v="0"/>
    <n v="665225"/>
    <x v="3"/>
    <n v="16910000"/>
    <x v="1"/>
    <n v="0"/>
    <x v="667"/>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1852275"/>
    <n v="0"/>
    <x v="6025"/>
    <x v="0"/>
    <x v="0"/>
    <x v="0"/>
    <s v="01.25.04.22"/>
    <x v="7"/>
    <x v="3"/>
    <x v="3"/>
    <s v="Cultura"/>
    <s v="01.25.04"/>
    <s v="Atividades culturais e promoção da cultura no Concelho"/>
    <s v="01.25.04.22"/>
    <x v="4"/>
    <x v="0"/>
    <x v="2"/>
    <x v="2"/>
    <x v="0"/>
    <x v="1"/>
    <x v="0"/>
    <x v="0"/>
    <x v="2"/>
    <s v="2024-02-??"/>
    <x v="0"/>
    <n v="1852275"/>
    <x v="3"/>
    <n v="16910000"/>
    <x v="1"/>
    <n v="0"/>
    <x v="667"/>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192200"/>
    <n v="0"/>
    <x v="6025"/>
    <x v="0"/>
    <x v="0"/>
    <x v="0"/>
    <s v="01.25.04.22"/>
    <x v="7"/>
    <x v="3"/>
    <x v="3"/>
    <s v="Cultura"/>
    <s v="01.25.04"/>
    <s v="Atividades culturais e promoção da cultura no Concelho"/>
    <s v="01.25.04.22"/>
    <x v="4"/>
    <x v="0"/>
    <x v="2"/>
    <x v="2"/>
    <x v="0"/>
    <x v="1"/>
    <x v="0"/>
    <x v="0"/>
    <x v="1"/>
    <s v="2024-03-??"/>
    <x v="0"/>
    <n v="192200"/>
    <x v="3"/>
    <n v="16910000"/>
    <x v="1"/>
    <n v="0"/>
    <x v="667"/>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416800"/>
    <n v="0"/>
    <x v="6025"/>
    <x v="0"/>
    <x v="0"/>
    <x v="0"/>
    <s v="01.25.04.22"/>
    <x v="7"/>
    <x v="3"/>
    <x v="3"/>
    <s v="Cultura"/>
    <s v="01.25.04"/>
    <s v="Atividades culturais e promoção da cultura no Concelho"/>
    <s v="01.25.04.22"/>
    <x v="4"/>
    <x v="0"/>
    <x v="2"/>
    <x v="2"/>
    <x v="0"/>
    <x v="1"/>
    <x v="0"/>
    <x v="0"/>
    <x v="6"/>
    <s v="2024-04-??"/>
    <x v="1"/>
    <n v="416800"/>
    <x v="3"/>
    <n v="16910000"/>
    <x v="1"/>
    <n v="0"/>
    <x v="667"/>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188150"/>
    <n v="0"/>
    <x v="6025"/>
    <x v="0"/>
    <x v="0"/>
    <x v="0"/>
    <s v="01.25.04.22"/>
    <x v="7"/>
    <x v="3"/>
    <x v="3"/>
    <s v="Cultura"/>
    <s v="01.25.04"/>
    <s v="Atividades culturais e promoção da cultura no Concelho"/>
    <s v="01.25.04.22"/>
    <x v="4"/>
    <x v="0"/>
    <x v="2"/>
    <x v="2"/>
    <x v="0"/>
    <x v="1"/>
    <x v="0"/>
    <x v="0"/>
    <x v="3"/>
    <s v="2024-05-??"/>
    <x v="1"/>
    <n v="188150"/>
    <x v="3"/>
    <n v="16910000"/>
    <x v="1"/>
    <n v="0"/>
    <x v="667"/>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271600"/>
    <n v="0"/>
    <x v="6025"/>
    <x v="0"/>
    <x v="0"/>
    <x v="0"/>
    <s v="01.25.04.22"/>
    <x v="7"/>
    <x v="3"/>
    <x v="3"/>
    <s v="Cultura"/>
    <s v="01.25.04"/>
    <s v="Atividades culturais e promoção da cultura no Concelho"/>
    <s v="01.25.04.22"/>
    <x v="4"/>
    <x v="0"/>
    <x v="2"/>
    <x v="2"/>
    <x v="0"/>
    <x v="1"/>
    <x v="0"/>
    <x v="0"/>
    <x v="4"/>
    <s v="2024-06-??"/>
    <x v="1"/>
    <n v="271600"/>
    <x v="3"/>
    <n v="16910000"/>
    <x v="1"/>
    <n v="0"/>
    <x v="667"/>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58500"/>
    <n v="0"/>
    <x v="6025"/>
    <x v="0"/>
    <x v="0"/>
    <x v="0"/>
    <s v="01.25.04.22"/>
    <x v="7"/>
    <x v="3"/>
    <x v="3"/>
    <s v="Cultura"/>
    <s v="01.25.04"/>
    <s v="Atividades culturais e promoção da cultura no Concelho"/>
    <s v="01.25.04.22"/>
    <x v="4"/>
    <x v="0"/>
    <x v="2"/>
    <x v="2"/>
    <x v="0"/>
    <x v="1"/>
    <x v="0"/>
    <x v="0"/>
    <x v="9"/>
    <s v="2024-07-??"/>
    <x v="2"/>
    <n v="58500"/>
    <x v="3"/>
    <n v="16910000"/>
    <x v="1"/>
    <n v="0"/>
    <x v="667"/>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14450354"/>
    <n v="0"/>
    <x v="6025"/>
    <x v="0"/>
    <x v="0"/>
    <x v="0"/>
    <s v="01.25.04.22"/>
    <x v="7"/>
    <x v="3"/>
    <x v="3"/>
    <s v="Cultura"/>
    <s v="01.25.04"/>
    <s v="Atividades culturais e promoção da cultura no Concelho"/>
    <s v="01.25.04.22"/>
    <x v="4"/>
    <x v="0"/>
    <x v="2"/>
    <x v="2"/>
    <x v="0"/>
    <x v="1"/>
    <x v="0"/>
    <x v="0"/>
    <x v="5"/>
    <s v="2024-08-??"/>
    <x v="2"/>
    <n v="14450354"/>
    <x v="3"/>
    <n v="16910000"/>
    <x v="1"/>
    <n v="0"/>
    <x v="667"/>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2048248"/>
    <n v="0"/>
    <x v="6025"/>
    <x v="0"/>
    <x v="0"/>
    <x v="0"/>
    <s v="01.25.04.22"/>
    <x v="7"/>
    <x v="3"/>
    <x v="3"/>
    <s v="Cultura"/>
    <s v="01.25.04"/>
    <s v="Atividades culturais e promoção da cultura no Concelho"/>
    <s v="01.25.04.22"/>
    <x v="4"/>
    <x v="0"/>
    <x v="2"/>
    <x v="2"/>
    <x v="0"/>
    <x v="1"/>
    <x v="0"/>
    <x v="0"/>
    <x v="7"/>
    <s v="2024-09-??"/>
    <x v="2"/>
    <n v="2048248"/>
    <x v="3"/>
    <n v="16910000"/>
    <x v="1"/>
    <n v="0"/>
    <x v="667"/>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1746870"/>
    <n v="0"/>
    <x v="6025"/>
    <x v="0"/>
    <x v="0"/>
    <x v="0"/>
    <s v="01.25.04.22"/>
    <x v="7"/>
    <x v="3"/>
    <x v="3"/>
    <s v="Cultura"/>
    <s v="01.25.04"/>
    <s v="Atividades culturais e promoção da cultura no Concelho"/>
    <s v="01.25.04.22"/>
    <x v="4"/>
    <x v="0"/>
    <x v="2"/>
    <x v="2"/>
    <x v="0"/>
    <x v="1"/>
    <x v="0"/>
    <x v="0"/>
    <x v="8"/>
    <s v="2024-10-??"/>
    <x v="3"/>
    <n v="1746870"/>
    <x v="3"/>
    <n v="16910000"/>
    <x v="1"/>
    <n v="0"/>
    <x v="667"/>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237902"/>
    <n v="0"/>
    <x v="6025"/>
    <x v="0"/>
    <x v="0"/>
    <x v="0"/>
    <s v="01.25.04.22"/>
    <x v="7"/>
    <x v="3"/>
    <x v="3"/>
    <s v="Cultura"/>
    <s v="01.25.04"/>
    <s v="Atividades culturais e promoção da cultura no Concelho"/>
    <s v="01.25.04.22"/>
    <x v="4"/>
    <x v="0"/>
    <x v="2"/>
    <x v="2"/>
    <x v="0"/>
    <x v="1"/>
    <x v="0"/>
    <x v="0"/>
    <x v="10"/>
    <s v="2024-11-??"/>
    <x v="3"/>
    <n v="237902"/>
    <x v="3"/>
    <n v="16910000"/>
    <x v="1"/>
    <n v="0"/>
    <x v="667"/>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110000"/>
    <n v="0"/>
    <x v="6025"/>
    <x v="0"/>
    <x v="0"/>
    <x v="0"/>
    <s v="01.25.04.22"/>
    <x v="7"/>
    <x v="3"/>
    <x v="3"/>
    <s v="Cultura"/>
    <s v="01.25.04"/>
    <s v="Atividades culturais e promoção da cultura no Concelho"/>
    <s v="01.25.04.22"/>
    <x v="4"/>
    <x v="0"/>
    <x v="2"/>
    <x v="2"/>
    <x v="0"/>
    <x v="1"/>
    <x v="0"/>
    <x v="0"/>
    <x v="11"/>
    <s v="2024-12-??"/>
    <x v="3"/>
    <n v="110000"/>
    <x v="3"/>
    <n v="16910000"/>
    <x v="1"/>
    <n v="0"/>
    <x v="667"/>
    <m/>
    <x v="0"/>
    <x v="11"/>
    <m/>
    <s v="Atividades culturais e promoção da cultura no Concelho"/>
    <x v="2"/>
    <s v="ACPCC"/>
    <x v="0"/>
    <x v="1"/>
    <x v="1"/>
    <x v="1"/>
    <x v="0"/>
    <x v="0"/>
    <x v="0"/>
    <x v="0"/>
    <x v="0"/>
    <x v="0"/>
    <x v="0"/>
    <s v="Atividades culturais e promoção da cultura no Concelho"/>
    <x v="0"/>
    <x v="0"/>
    <x v="0"/>
    <x v="0"/>
    <x v="1"/>
    <x v="0"/>
    <x v="0"/>
    <x v="2"/>
    <x v="1"/>
    <x v="2"/>
    <x v="11"/>
    <x v="0"/>
    <m/>
  </r>
  <r>
    <x v="1"/>
    <n v="0"/>
    <n v="0"/>
    <n v="28658869"/>
    <n v="0"/>
    <x v="6025"/>
    <x v="0"/>
    <x v="1"/>
    <x v="0"/>
    <s v="03.03.10"/>
    <x v="8"/>
    <x v="0"/>
    <x v="4"/>
    <s v="Receitas Da Câmara"/>
    <s v="03.03.10"/>
    <s v="Receitas Da Câmara"/>
    <s v="03.03.10"/>
    <x v="56"/>
    <x v="0"/>
    <x v="6"/>
    <x v="10"/>
    <x v="0"/>
    <x v="0"/>
    <x v="2"/>
    <x v="0"/>
    <x v="0"/>
    <s v="2024-01-??"/>
    <x v="0"/>
    <n v="28658869"/>
    <x v="3"/>
    <n v="0"/>
    <x v="1"/>
    <n v="0"/>
    <x v="667"/>
    <m/>
    <x v="0"/>
    <x v="11"/>
    <m/>
    <s v="Receitas Da Câmara"/>
    <x v="2"/>
    <s v="RDC"/>
    <x v="0"/>
    <x v="1"/>
    <x v="1"/>
    <x v="1"/>
    <x v="0"/>
    <x v="0"/>
    <x v="0"/>
    <x v="0"/>
    <x v="0"/>
    <x v="0"/>
    <x v="0"/>
    <s v="Receitas Da Câmara"/>
    <x v="0"/>
    <x v="0"/>
    <x v="0"/>
    <x v="0"/>
    <x v="0"/>
    <x v="0"/>
    <x v="0"/>
    <x v="2"/>
    <x v="1"/>
    <x v="2"/>
    <x v="11"/>
    <x v="0"/>
    <m/>
  </r>
  <r>
    <x v="1"/>
    <n v="0"/>
    <n v="0"/>
    <n v="1320667"/>
    <n v="0"/>
    <x v="6025"/>
    <x v="0"/>
    <x v="1"/>
    <x v="0"/>
    <s v="03.03.10"/>
    <x v="8"/>
    <x v="0"/>
    <x v="4"/>
    <s v="Receitas Da Câmara"/>
    <s v="03.03.10"/>
    <s v="Receitas Da Câmara"/>
    <s v="03.03.10"/>
    <x v="56"/>
    <x v="0"/>
    <x v="6"/>
    <x v="10"/>
    <x v="0"/>
    <x v="0"/>
    <x v="2"/>
    <x v="0"/>
    <x v="2"/>
    <s v="2024-02-??"/>
    <x v="0"/>
    <n v="1320667"/>
    <x v="3"/>
    <n v="0"/>
    <x v="1"/>
    <n v="0"/>
    <x v="667"/>
    <m/>
    <x v="0"/>
    <x v="11"/>
    <m/>
    <s v="Receitas Da Câmara"/>
    <x v="2"/>
    <s v="RDC"/>
    <x v="0"/>
    <x v="1"/>
    <x v="1"/>
    <x v="1"/>
    <x v="0"/>
    <x v="0"/>
    <x v="0"/>
    <x v="0"/>
    <x v="0"/>
    <x v="0"/>
    <x v="0"/>
    <s v="Receitas Da Câmara"/>
    <x v="0"/>
    <x v="0"/>
    <x v="0"/>
    <x v="0"/>
    <x v="0"/>
    <x v="0"/>
    <x v="0"/>
    <x v="2"/>
    <x v="1"/>
    <x v="2"/>
    <x v="11"/>
    <x v="0"/>
    <m/>
  </r>
  <r>
    <x v="1"/>
    <n v="0"/>
    <n v="0"/>
    <n v="25872282"/>
    <n v="0"/>
    <x v="6025"/>
    <x v="0"/>
    <x v="1"/>
    <x v="0"/>
    <s v="03.03.10"/>
    <x v="8"/>
    <x v="0"/>
    <x v="4"/>
    <s v="Receitas Da Câmara"/>
    <s v="03.03.10"/>
    <s v="Receitas Da Câmara"/>
    <s v="03.03.10"/>
    <x v="56"/>
    <x v="0"/>
    <x v="6"/>
    <x v="10"/>
    <x v="0"/>
    <x v="0"/>
    <x v="2"/>
    <x v="0"/>
    <x v="1"/>
    <s v="2024-03-??"/>
    <x v="0"/>
    <n v="25872282"/>
    <x v="3"/>
    <n v="0"/>
    <x v="1"/>
    <n v="0"/>
    <x v="667"/>
    <m/>
    <x v="0"/>
    <x v="11"/>
    <m/>
    <s v="Receitas Da Câmara"/>
    <x v="2"/>
    <s v="RDC"/>
    <x v="0"/>
    <x v="1"/>
    <x v="1"/>
    <x v="1"/>
    <x v="0"/>
    <x v="0"/>
    <x v="0"/>
    <x v="0"/>
    <x v="0"/>
    <x v="0"/>
    <x v="0"/>
    <s v="Receitas Da Câmara"/>
    <x v="0"/>
    <x v="0"/>
    <x v="0"/>
    <x v="0"/>
    <x v="0"/>
    <x v="0"/>
    <x v="0"/>
    <x v="2"/>
    <x v="1"/>
    <x v="2"/>
    <x v="11"/>
    <x v="0"/>
    <m/>
  </r>
  <r>
    <x v="1"/>
    <n v="0"/>
    <n v="0"/>
    <n v="105000"/>
    <n v="0"/>
    <x v="6025"/>
    <x v="0"/>
    <x v="1"/>
    <x v="0"/>
    <s v="03.03.10"/>
    <x v="8"/>
    <x v="0"/>
    <x v="4"/>
    <s v="Receitas Da Câmara"/>
    <s v="03.03.10"/>
    <s v="Receitas Da Câmara"/>
    <s v="03.03.10"/>
    <x v="56"/>
    <x v="0"/>
    <x v="6"/>
    <x v="10"/>
    <x v="0"/>
    <x v="0"/>
    <x v="2"/>
    <x v="0"/>
    <x v="6"/>
    <s v="2024-04-??"/>
    <x v="1"/>
    <n v="105000"/>
    <x v="3"/>
    <n v="0"/>
    <x v="1"/>
    <n v="0"/>
    <x v="667"/>
    <m/>
    <x v="0"/>
    <x v="11"/>
    <m/>
    <s v="Receitas Da Câmara"/>
    <x v="2"/>
    <s v="RDC"/>
    <x v="0"/>
    <x v="1"/>
    <x v="1"/>
    <x v="1"/>
    <x v="0"/>
    <x v="0"/>
    <x v="0"/>
    <x v="0"/>
    <x v="0"/>
    <x v="0"/>
    <x v="0"/>
    <s v="Receitas Da Câmara"/>
    <x v="0"/>
    <x v="0"/>
    <x v="0"/>
    <x v="0"/>
    <x v="0"/>
    <x v="0"/>
    <x v="0"/>
    <x v="2"/>
    <x v="1"/>
    <x v="2"/>
    <x v="11"/>
    <x v="0"/>
    <m/>
  </r>
  <r>
    <x v="1"/>
    <n v="0"/>
    <n v="0"/>
    <n v="1120116"/>
    <n v="0"/>
    <x v="6025"/>
    <x v="0"/>
    <x v="1"/>
    <x v="0"/>
    <s v="03.03.10"/>
    <x v="8"/>
    <x v="0"/>
    <x v="4"/>
    <s v="Receitas Da Câmara"/>
    <s v="03.03.10"/>
    <s v="Receitas Da Câmara"/>
    <s v="03.03.10"/>
    <x v="56"/>
    <x v="0"/>
    <x v="6"/>
    <x v="10"/>
    <x v="0"/>
    <x v="0"/>
    <x v="2"/>
    <x v="0"/>
    <x v="3"/>
    <s v="2024-05-??"/>
    <x v="1"/>
    <n v="1120116"/>
    <x v="3"/>
    <n v="0"/>
    <x v="1"/>
    <n v="0"/>
    <x v="667"/>
    <m/>
    <x v="0"/>
    <x v="11"/>
    <m/>
    <s v="Receitas Da Câmara"/>
    <x v="2"/>
    <s v="RDC"/>
    <x v="0"/>
    <x v="1"/>
    <x v="1"/>
    <x v="1"/>
    <x v="0"/>
    <x v="0"/>
    <x v="0"/>
    <x v="0"/>
    <x v="0"/>
    <x v="0"/>
    <x v="0"/>
    <s v="Receitas Da Câmara"/>
    <x v="0"/>
    <x v="0"/>
    <x v="0"/>
    <x v="0"/>
    <x v="0"/>
    <x v="0"/>
    <x v="0"/>
    <x v="2"/>
    <x v="1"/>
    <x v="2"/>
    <x v="11"/>
    <x v="0"/>
    <m/>
  </r>
  <r>
    <x v="1"/>
    <n v="0"/>
    <n v="0"/>
    <n v="13109759"/>
    <n v="0"/>
    <x v="6025"/>
    <x v="0"/>
    <x v="1"/>
    <x v="0"/>
    <s v="03.03.10"/>
    <x v="8"/>
    <x v="0"/>
    <x v="4"/>
    <s v="Receitas Da Câmara"/>
    <s v="03.03.10"/>
    <s v="Receitas Da Câmara"/>
    <s v="03.03.10"/>
    <x v="56"/>
    <x v="0"/>
    <x v="6"/>
    <x v="10"/>
    <x v="0"/>
    <x v="0"/>
    <x v="2"/>
    <x v="0"/>
    <x v="4"/>
    <s v="2024-06-??"/>
    <x v="1"/>
    <n v="13109759"/>
    <x v="3"/>
    <n v="0"/>
    <x v="1"/>
    <n v="0"/>
    <x v="667"/>
    <m/>
    <x v="0"/>
    <x v="11"/>
    <m/>
    <s v="Receitas Da Câmara"/>
    <x v="2"/>
    <s v="RDC"/>
    <x v="0"/>
    <x v="1"/>
    <x v="1"/>
    <x v="1"/>
    <x v="0"/>
    <x v="0"/>
    <x v="0"/>
    <x v="0"/>
    <x v="0"/>
    <x v="0"/>
    <x v="0"/>
    <s v="Receitas Da Câmara"/>
    <x v="0"/>
    <x v="0"/>
    <x v="0"/>
    <x v="0"/>
    <x v="0"/>
    <x v="0"/>
    <x v="0"/>
    <x v="2"/>
    <x v="1"/>
    <x v="2"/>
    <x v="11"/>
    <x v="0"/>
    <m/>
  </r>
  <r>
    <x v="1"/>
    <n v="0"/>
    <n v="0"/>
    <n v="1050000"/>
    <n v="0"/>
    <x v="6025"/>
    <x v="0"/>
    <x v="1"/>
    <x v="0"/>
    <s v="03.03.10"/>
    <x v="8"/>
    <x v="0"/>
    <x v="4"/>
    <s v="Receitas Da Câmara"/>
    <s v="03.03.10"/>
    <s v="Receitas Da Câmara"/>
    <s v="03.03.10"/>
    <x v="56"/>
    <x v="0"/>
    <x v="6"/>
    <x v="10"/>
    <x v="0"/>
    <x v="0"/>
    <x v="2"/>
    <x v="0"/>
    <x v="9"/>
    <s v="2024-07-??"/>
    <x v="2"/>
    <n v="1050000"/>
    <x v="3"/>
    <n v="0"/>
    <x v="1"/>
    <n v="0"/>
    <x v="667"/>
    <m/>
    <x v="0"/>
    <x v="11"/>
    <m/>
    <s v="Receitas Da Câmara"/>
    <x v="2"/>
    <s v="RDC"/>
    <x v="0"/>
    <x v="1"/>
    <x v="1"/>
    <x v="1"/>
    <x v="0"/>
    <x v="0"/>
    <x v="0"/>
    <x v="0"/>
    <x v="0"/>
    <x v="0"/>
    <x v="0"/>
    <s v="Receitas Da Câmara"/>
    <x v="0"/>
    <x v="0"/>
    <x v="0"/>
    <x v="0"/>
    <x v="0"/>
    <x v="0"/>
    <x v="0"/>
    <x v="2"/>
    <x v="1"/>
    <x v="2"/>
    <x v="11"/>
    <x v="0"/>
    <m/>
  </r>
  <r>
    <x v="1"/>
    <n v="0"/>
    <n v="0"/>
    <n v="25382344"/>
    <n v="0"/>
    <x v="6025"/>
    <x v="0"/>
    <x v="1"/>
    <x v="0"/>
    <s v="03.03.10"/>
    <x v="8"/>
    <x v="0"/>
    <x v="4"/>
    <s v="Receitas Da Câmara"/>
    <s v="03.03.10"/>
    <s v="Receitas Da Câmara"/>
    <s v="03.03.10"/>
    <x v="56"/>
    <x v="0"/>
    <x v="6"/>
    <x v="10"/>
    <x v="0"/>
    <x v="0"/>
    <x v="2"/>
    <x v="0"/>
    <x v="5"/>
    <s v="2024-08-??"/>
    <x v="2"/>
    <n v="25382344"/>
    <x v="3"/>
    <n v="0"/>
    <x v="1"/>
    <n v="0"/>
    <x v="667"/>
    <m/>
    <x v="0"/>
    <x v="11"/>
    <m/>
    <s v="Receitas Da Câmara"/>
    <x v="2"/>
    <s v="RDC"/>
    <x v="0"/>
    <x v="1"/>
    <x v="1"/>
    <x v="1"/>
    <x v="0"/>
    <x v="0"/>
    <x v="0"/>
    <x v="0"/>
    <x v="0"/>
    <x v="0"/>
    <x v="0"/>
    <s v="Receitas Da Câmara"/>
    <x v="0"/>
    <x v="0"/>
    <x v="0"/>
    <x v="0"/>
    <x v="0"/>
    <x v="0"/>
    <x v="0"/>
    <x v="2"/>
    <x v="1"/>
    <x v="2"/>
    <x v="11"/>
    <x v="0"/>
    <m/>
  </r>
  <r>
    <x v="1"/>
    <n v="0"/>
    <n v="0"/>
    <n v="666666"/>
    <n v="0"/>
    <x v="6025"/>
    <x v="0"/>
    <x v="1"/>
    <x v="0"/>
    <s v="03.03.10"/>
    <x v="8"/>
    <x v="0"/>
    <x v="4"/>
    <s v="Receitas Da Câmara"/>
    <s v="03.03.10"/>
    <s v="Receitas Da Câmara"/>
    <s v="03.03.10"/>
    <x v="56"/>
    <x v="0"/>
    <x v="6"/>
    <x v="10"/>
    <x v="0"/>
    <x v="0"/>
    <x v="2"/>
    <x v="0"/>
    <x v="7"/>
    <s v="2024-09-??"/>
    <x v="2"/>
    <n v="666666"/>
    <x v="3"/>
    <n v="0"/>
    <x v="1"/>
    <n v="0"/>
    <x v="667"/>
    <m/>
    <x v="0"/>
    <x v="11"/>
    <m/>
    <s v="Receitas Da Câmara"/>
    <x v="2"/>
    <s v="RDC"/>
    <x v="0"/>
    <x v="1"/>
    <x v="1"/>
    <x v="1"/>
    <x v="0"/>
    <x v="0"/>
    <x v="0"/>
    <x v="0"/>
    <x v="0"/>
    <x v="0"/>
    <x v="0"/>
    <s v="Receitas Da Câmara"/>
    <x v="0"/>
    <x v="0"/>
    <x v="0"/>
    <x v="0"/>
    <x v="0"/>
    <x v="0"/>
    <x v="0"/>
    <x v="2"/>
    <x v="1"/>
    <x v="2"/>
    <x v="11"/>
    <x v="0"/>
    <m/>
  </r>
  <r>
    <x v="1"/>
    <n v="0"/>
    <n v="0"/>
    <n v="21000000"/>
    <n v="0"/>
    <x v="6025"/>
    <x v="0"/>
    <x v="1"/>
    <x v="0"/>
    <s v="03.03.10"/>
    <x v="8"/>
    <x v="0"/>
    <x v="4"/>
    <s v="Receitas Da Câmara"/>
    <s v="03.03.10"/>
    <s v="Receitas Da Câmara"/>
    <s v="03.03.10"/>
    <x v="56"/>
    <x v="0"/>
    <x v="6"/>
    <x v="10"/>
    <x v="0"/>
    <x v="0"/>
    <x v="2"/>
    <x v="0"/>
    <x v="8"/>
    <s v="2024-10-??"/>
    <x v="3"/>
    <n v="21000000"/>
    <x v="3"/>
    <n v="0"/>
    <x v="1"/>
    <n v="0"/>
    <x v="667"/>
    <m/>
    <x v="0"/>
    <x v="11"/>
    <m/>
    <s v="Receitas Da Câmara"/>
    <x v="2"/>
    <s v="RDC"/>
    <x v="0"/>
    <x v="1"/>
    <x v="1"/>
    <x v="1"/>
    <x v="0"/>
    <x v="0"/>
    <x v="0"/>
    <x v="0"/>
    <x v="0"/>
    <x v="0"/>
    <x v="0"/>
    <s v="Receitas Da Câmara"/>
    <x v="0"/>
    <x v="0"/>
    <x v="0"/>
    <x v="0"/>
    <x v="0"/>
    <x v="0"/>
    <x v="0"/>
    <x v="2"/>
    <x v="1"/>
    <x v="2"/>
    <x v="11"/>
    <x v="0"/>
    <m/>
  </r>
  <r>
    <x v="1"/>
    <n v="0"/>
    <n v="0"/>
    <n v="30571447"/>
    <n v="0"/>
    <x v="6025"/>
    <x v="0"/>
    <x v="1"/>
    <x v="0"/>
    <s v="03.03.10"/>
    <x v="8"/>
    <x v="0"/>
    <x v="4"/>
    <s v="Receitas Da Câmara"/>
    <s v="03.03.10"/>
    <s v="Receitas Da Câmara"/>
    <s v="03.03.10"/>
    <x v="56"/>
    <x v="0"/>
    <x v="6"/>
    <x v="10"/>
    <x v="0"/>
    <x v="0"/>
    <x v="2"/>
    <x v="0"/>
    <x v="10"/>
    <s v="2024-11-??"/>
    <x v="3"/>
    <n v="30571447"/>
    <x v="3"/>
    <n v="0"/>
    <x v="1"/>
    <n v="0"/>
    <x v="667"/>
    <m/>
    <x v="0"/>
    <x v="11"/>
    <m/>
    <s v="Receitas Da Câmara"/>
    <x v="2"/>
    <s v="RDC"/>
    <x v="0"/>
    <x v="1"/>
    <x v="1"/>
    <x v="1"/>
    <x v="0"/>
    <x v="0"/>
    <x v="0"/>
    <x v="0"/>
    <x v="0"/>
    <x v="0"/>
    <x v="0"/>
    <s v="Receitas Da Câmara"/>
    <x v="0"/>
    <x v="0"/>
    <x v="0"/>
    <x v="0"/>
    <x v="0"/>
    <x v="0"/>
    <x v="0"/>
    <x v="2"/>
    <x v="1"/>
    <x v="2"/>
    <x v="11"/>
    <x v="0"/>
    <m/>
  </r>
  <r>
    <x v="1"/>
    <n v="0"/>
    <n v="0"/>
    <n v="10803226"/>
    <n v="0"/>
    <x v="6025"/>
    <x v="0"/>
    <x v="1"/>
    <x v="0"/>
    <s v="03.03.10"/>
    <x v="8"/>
    <x v="0"/>
    <x v="4"/>
    <s v="Receitas Da Câmara"/>
    <s v="03.03.10"/>
    <s v="Receitas Da Câmara"/>
    <s v="03.03.10"/>
    <x v="56"/>
    <x v="0"/>
    <x v="6"/>
    <x v="10"/>
    <x v="0"/>
    <x v="0"/>
    <x v="2"/>
    <x v="0"/>
    <x v="11"/>
    <s v="2024-12-??"/>
    <x v="3"/>
    <n v="10803226"/>
    <x v="3"/>
    <n v="0"/>
    <x v="1"/>
    <n v="0"/>
    <x v="667"/>
    <m/>
    <x v="0"/>
    <x v="11"/>
    <m/>
    <s v="Receitas Da Câmara"/>
    <x v="2"/>
    <s v="RDC"/>
    <x v="0"/>
    <x v="1"/>
    <x v="1"/>
    <x v="1"/>
    <x v="0"/>
    <x v="0"/>
    <x v="0"/>
    <x v="0"/>
    <x v="0"/>
    <x v="0"/>
    <x v="0"/>
    <s v="Receitas Da Câmara"/>
    <x v="0"/>
    <x v="0"/>
    <x v="0"/>
    <x v="0"/>
    <x v="0"/>
    <x v="0"/>
    <x v="0"/>
    <x v="2"/>
    <x v="1"/>
    <x v="2"/>
    <x v="11"/>
    <x v="0"/>
    <m/>
  </r>
  <r>
    <x v="0"/>
    <n v="0"/>
    <n v="0"/>
    <n v="127020"/>
    <n v="0"/>
    <x v="6025"/>
    <x v="0"/>
    <x v="0"/>
    <x v="0"/>
    <s v="03.16.15"/>
    <x v="0"/>
    <x v="0"/>
    <x v="0"/>
    <s v="Direção Financeira"/>
    <s v="03.16.15"/>
    <s v="Direção Financeira"/>
    <s v="03.16.15"/>
    <x v="36"/>
    <x v="0"/>
    <x v="0"/>
    <x v="0"/>
    <x v="0"/>
    <x v="0"/>
    <x v="0"/>
    <x v="0"/>
    <x v="0"/>
    <s v="2024-01-??"/>
    <x v="0"/>
    <n v="127020"/>
    <x v="3"/>
    <n v="1604000"/>
    <x v="1"/>
    <n v="2459996"/>
    <x v="667"/>
    <m/>
    <x v="0"/>
    <x v="11"/>
    <m/>
    <s v="Direção Financeira"/>
    <x v="2"/>
    <m/>
    <x v="0"/>
    <x v="1"/>
    <x v="1"/>
    <x v="1"/>
    <x v="0"/>
    <x v="0"/>
    <x v="0"/>
    <x v="0"/>
    <x v="0"/>
    <x v="0"/>
    <x v="0"/>
    <s v="Direção Financeira"/>
    <x v="0"/>
    <x v="0"/>
    <x v="0"/>
    <x v="0"/>
    <x v="0"/>
    <x v="0"/>
    <x v="0"/>
    <x v="2"/>
    <x v="1"/>
    <x v="2"/>
    <x v="11"/>
    <x v="0"/>
    <m/>
  </r>
  <r>
    <x v="0"/>
    <n v="0"/>
    <n v="0"/>
    <n v="7750"/>
    <n v="0"/>
    <x v="6025"/>
    <x v="0"/>
    <x v="0"/>
    <x v="0"/>
    <s v="03.16.15"/>
    <x v="0"/>
    <x v="0"/>
    <x v="0"/>
    <s v="Direção Financeira"/>
    <s v="03.16.15"/>
    <s v="Direção Financeira"/>
    <s v="03.16.15"/>
    <x v="36"/>
    <x v="0"/>
    <x v="0"/>
    <x v="0"/>
    <x v="0"/>
    <x v="0"/>
    <x v="0"/>
    <x v="0"/>
    <x v="6"/>
    <s v="2024-04-??"/>
    <x v="1"/>
    <n v="7750"/>
    <x v="3"/>
    <n v="1604000"/>
    <x v="1"/>
    <n v="2459996"/>
    <x v="667"/>
    <m/>
    <x v="0"/>
    <x v="11"/>
    <m/>
    <s v="Direção Financeira"/>
    <x v="2"/>
    <m/>
    <x v="0"/>
    <x v="1"/>
    <x v="1"/>
    <x v="1"/>
    <x v="0"/>
    <x v="0"/>
    <x v="0"/>
    <x v="0"/>
    <x v="0"/>
    <x v="0"/>
    <x v="0"/>
    <s v="Direção Financeira"/>
    <x v="0"/>
    <x v="0"/>
    <x v="0"/>
    <x v="0"/>
    <x v="0"/>
    <x v="0"/>
    <x v="0"/>
    <x v="2"/>
    <x v="1"/>
    <x v="2"/>
    <x v="11"/>
    <x v="0"/>
    <m/>
  </r>
  <r>
    <x v="0"/>
    <n v="0"/>
    <n v="0"/>
    <n v="192057"/>
    <n v="0"/>
    <x v="6025"/>
    <x v="0"/>
    <x v="0"/>
    <x v="0"/>
    <s v="03.16.15"/>
    <x v="0"/>
    <x v="0"/>
    <x v="0"/>
    <s v="Direção Financeira"/>
    <s v="03.16.15"/>
    <s v="Direção Financeira"/>
    <s v="03.16.15"/>
    <x v="36"/>
    <x v="0"/>
    <x v="0"/>
    <x v="0"/>
    <x v="0"/>
    <x v="0"/>
    <x v="0"/>
    <x v="0"/>
    <x v="3"/>
    <s v="2024-05-??"/>
    <x v="1"/>
    <n v="192057"/>
    <x v="3"/>
    <n v="1604000"/>
    <x v="1"/>
    <n v="2459996"/>
    <x v="667"/>
    <m/>
    <x v="0"/>
    <x v="11"/>
    <m/>
    <s v="Direção Financeira"/>
    <x v="2"/>
    <m/>
    <x v="0"/>
    <x v="1"/>
    <x v="1"/>
    <x v="1"/>
    <x v="0"/>
    <x v="0"/>
    <x v="0"/>
    <x v="0"/>
    <x v="0"/>
    <x v="0"/>
    <x v="0"/>
    <s v="Direção Financeira"/>
    <x v="0"/>
    <x v="0"/>
    <x v="0"/>
    <x v="0"/>
    <x v="0"/>
    <x v="0"/>
    <x v="0"/>
    <x v="2"/>
    <x v="1"/>
    <x v="2"/>
    <x v="11"/>
    <x v="0"/>
    <m/>
  </r>
  <r>
    <x v="0"/>
    <n v="0"/>
    <n v="0"/>
    <n v="159253"/>
    <n v="0"/>
    <x v="6025"/>
    <x v="0"/>
    <x v="0"/>
    <x v="0"/>
    <s v="03.16.15"/>
    <x v="0"/>
    <x v="0"/>
    <x v="0"/>
    <s v="Direção Financeira"/>
    <s v="03.16.15"/>
    <s v="Direção Financeira"/>
    <s v="03.16.15"/>
    <x v="36"/>
    <x v="0"/>
    <x v="0"/>
    <x v="0"/>
    <x v="0"/>
    <x v="0"/>
    <x v="0"/>
    <x v="0"/>
    <x v="4"/>
    <s v="2024-06-??"/>
    <x v="1"/>
    <n v="159253"/>
    <x v="3"/>
    <n v="1604000"/>
    <x v="1"/>
    <n v="2459996"/>
    <x v="667"/>
    <m/>
    <x v="0"/>
    <x v="11"/>
    <m/>
    <s v="Direção Financeira"/>
    <x v="2"/>
    <m/>
    <x v="0"/>
    <x v="1"/>
    <x v="1"/>
    <x v="1"/>
    <x v="0"/>
    <x v="0"/>
    <x v="0"/>
    <x v="0"/>
    <x v="0"/>
    <x v="0"/>
    <x v="0"/>
    <s v="Direção Financeira"/>
    <x v="0"/>
    <x v="0"/>
    <x v="0"/>
    <x v="0"/>
    <x v="0"/>
    <x v="0"/>
    <x v="0"/>
    <x v="2"/>
    <x v="1"/>
    <x v="2"/>
    <x v="11"/>
    <x v="0"/>
    <m/>
  </r>
  <r>
    <x v="0"/>
    <n v="0"/>
    <n v="0"/>
    <n v="345895"/>
    <n v="0"/>
    <x v="6025"/>
    <x v="0"/>
    <x v="0"/>
    <x v="0"/>
    <s v="03.16.15"/>
    <x v="0"/>
    <x v="0"/>
    <x v="0"/>
    <s v="Direção Financeira"/>
    <s v="03.16.15"/>
    <s v="Direção Financeira"/>
    <s v="03.16.15"/>
    <x v="36"/>
    <x v="0"/>
    <x v="0"/>
    <x v="0"/>
    <x v="0"/>
    <x v="0"/>
    <x v="0"/>
    <x v="0"/>
    <x v="9"/>
    <s v="2024-07-??"/>
    <x v="2"/>
    <n v="345895"/>
    <x v="3"/>
    <n v="1604000"/>
    <x v="1"/>
    <n v="2459996"/>
    <x v="667"/>
    <m/>
    <x v="0"/>
    <x v="11"/>
    <m/>
    <s v="Direção Financeira"/>
    <x v="2"/>
    <m/>
    <x v="0"/>
    <x v="1"/>
    <x v="1"/>
    <x v="1"/>
    <x v="0"/>
    <x v="0"/>
    <x v="0"/>
    <x v="0"/>
    <x v="0"/>
    <x v="0"/>
    <x v="0"/>
    <s v="Direção Financeira"/>
    <x v="0"/>
    <x v="0"/>
    <x v="0"/>
    <x v="0"/>
    <x v="0"/>
    <x v="0"/>
    <x v="0"/>
    <x v="2"/>
    <x v="1"/>
    <x v="2"/>
    <x v="11"/>
    <x v="0"/>
    <m/>
  </r>
  <r>
    <x v="0"/>
    <n v="0"/>
    <n v="0"/>
    <n v="669467"/>
    <n v="0"/>
    <x v="6025"/>
    <x v="0"/>
    <x v="0"/>
    <x v="0"/>
    <s v="03.16.15"/>
    <x v="0"/>
    <x v="0"/>
    <x v="0"/>
    <s v="Direção Financeira"/>
    <s v="03.16.15"/>
    <s v="Direção Financeira"/>
    <s v="03.16.15"/>
    <x v="36"/>
    <x v="0"/>
    <x v="0"/>
    <x v="0"/>
    <x v="0"/>
    <x v="0"/>
    <x v="0"/>
    <x v="0"/>
    <x v="5"/>
    <s v="2024-08-??"/>
    <x v="2"/>
    <n v="669467"/>
    <x v="3"/>
    <n v="1604000"/>
    <x v="1"/>
    <n v="2459996"/>
    <x v="667"/>
    <m/>
    <x v="0"/>
    <x v="11"/>
    <m/>
    <s v="Direção Financeira"/>
    <x v="2"/>
    <m/>
    <x v="0"/>
    <x v="1"/>
    <x v="1"/>
    <x v="1"/>
    <x v="0"/>
    <x v="0"/>
    <x v="0"/>
    <x v="0"/>
    <x v="0"/>
    <x v="0"/>
    <x v="0"/>
    <s v="Direção Financeira"/>
    <x v="0"/>
    <x v="0"/>
    <x v="0"/>
    <x v="0"/>
    <x v="0"/>
    <x v="0"/>
    <x v="0"/>
    <x v="2"/>
    <x v="1"/>
    <x v="2"/>
    <x v="11"/>
    <x v="0"/>
    <m/>
  </r>
  <r>
    <x v="0"/>
    <n v="0"/>
    <n v="0"/>
    <n v="735939"/>
    <n v="0"/>
    <x v="6025"/>
    <x v="0"/>
    <x v="0"/>
    <x v="0"/>
    <s v="03.16.15"/>
    <x v="0"/>
    <x v="0"/>
    <x v="0"/>
    <s v="Direção Financeira"/>
    <s v="03.16.15"/>
    <s v="Direção Financeira"/>
    <s v="03.16.15"/>
    <x v="36"/>
    <x v="0"/>
    <x v="0"/>
    <x v="0"/>
    <x v="0"/>
    <x v="0"/>
    <x v="0"/>
    <x v="0"/>
    <x v="7"/>
    <s v="2024-09-??"/>
    <x v="2"/>
    <n v="735939"/>
    <x v="3"/>
    <n v="1604000"/>
    <x v="1"/>
    <n v="2459996"/>
    <x v="667"/>
    <m/>
    <x v="0"/>
    <x v="11"/>
    <m/>
    <s v="Direção Financeira"/>
    <x v="2"/>
    <m/>
    <x v="0"/>
    <x v="1"/>
    <x v="1"/>
    <x v="1"/>
    <x v="0"/>
    <x v="0"/>
    <x v="0"/>
    <x v="0"/>
    <x v="0"/>
    <x v="0"/>
    <x v="0"/>
    <s v="Direção Financeira"/>
    <x v="0"/>
    <x v="0"/>
    <x v="0"/>
    <x v="0"/>
    <x v="0"/>
    <x v="0"/>
    <x v="0"/>
    <x v="2"/>
    <x v="1"/>
    <x v="2"/>
    <x v="11"/>
    <x v="0"/>
    <m/>
  </r>
  <r>
    <x v="0"/>
    <n v="0"/>
    <n v="0"/>
    <n v="925438"/>
    <n v="0"/>
    <x v="6025"/>
    <x v="0"/>
    <x v="0"/>
    <x v="0"/>
    <s v="03.16.15"/>
    <x v="0"/>
    <x v="0"/>
    <x v="0"/>
    <s v="Direção Financeira"/>
    <s v="03.16.15"/>
    <s v="Direção Financeira"/>
    <s v="03.16.15"/>
    <x v="36"/>
    <x v="0"/>
    <x v="0"/>
    <x v="0"/>
    <x v="0"/>
    <x v="0"/>
    <x v="0"/>
    <x v="0"/>
    <x v="8"/>
    <s v="2024-10-??"/>
    <x v="3"/>
    <n v="925438"/>
    <x v="3"/>
    <n v="1604000"/>
    <x v="1"/>
    <n v="2459996"/>
    <x v="667"/>
    <m/>
    <x v="0"/>
    <x v="11"/>
    <m/>
    <s v="Direção Financeira"/>
    <x v="2"/>
    <m/>
    <x v="0"/>
    <x v="1"/>
    <x v="1"/>
    <x v="1"/>
    <x v="0"/>
    <x v="0"/>
    <x v="0"/>
    <x v="0"/>
    <x v="0"/>
    <x v="0"/>
    <x v="0"/>
    <s v="Direção Financeira"/>
    <x v="0"/>
    <x v="0"/>
    <x v="0"/>
    <x v="0"/>
    <x v="0"/>
    <x v="0"/>
    <x v="0"/>
    <x v="2"/>
    <x v="1"/>
    <x v="2"/>
    <x v="11"/>
    <x v="0"/>
    <m/>
  </r>
  <r>
    <x v="0"/>
    <n v="0"/>
    <n v="0"/>
    <n v="200000"/>
    <n v="0"/>
    <x v="6025"/>
    <x v="0"/>
    <x v="0"/>
    <x v="0"/>
    <s v="03.16.15"/>
    <x v="0"/>
    <x v="0"/>
    <x v="0"/>
    <s v="Direção Financeira"/>
    <s v="03.16.15"/>
    <s v="Direção Financeira"/>
    <s v="03.16.15"/>
    <x v="36"/>
    <x v="0"/>
    <x v="0"/>
    <x v="0"/>
    <x v="0"/>
    <x v="0"/>
    <x v="0"/>
    <x v="0"/>
    <x v="10"/>
    <s v="2024-11-??"/>
    <x v="3"/>
    <n v="200000"/>
    <x v="3"/>
    <n v="1604000"/>
    <x v="1"/>
    <n v="2459996"/>
    <x v="667"/>
    <m/>
    <x v="0"/>
    <x v="11"/>
    <m/>
    <s v="Direção Financeira"/>
    <x v="2"/>
    <m/>
    <x v="0"/>
    <x v="1"/>
    <x v="1"/>
    <x v="1"/>
    <x v="0"/>
    <x v="0"/>
    <x v="0"/>
    <x v="0"/>
    <x v="0"/>
    <x v="0"/>
    <x v="0"/>
    <s v="Direção Financeira"/>
    <x v="0"/>
    <x v="0"/>
    <x v="0"/>
    <x v="0"/>
    <x v="0"/>
    <x v="0"/>
    <x v="0"/>
    <x v="2"/>
    <x v="1"/>
    <x v="2"/>
    <x v="11"/>
    <x v="0"/>
    <m/>
  </r>
  <r>
    <x v="0"/>
    <n v="0"/>
    <n v="0"/>
    <n v="699344"/>
    <n v="0"/>
    <x v="6025"/>
    <x v="0"/>
    <x v="0"/>
    <x v="0"/>
    <s v="03.16.15"/>
    <x v="0"/>
    <x v="0"/>
    <x v="0"/>
    <s v="Direção Financeira"/>
    <s v="03.16.15"/>
    <s v="Direção Financeira"/>
    <s v="03.16.15"/>
    <x v="36"/>
    <x v="0"/>
    <x v="0"/>
    <x v="0"/>
    <x v="0"/>
    <x v="0"/>
    <x v="0"/>
    <x v="0"/>
    <x v="11"/>
    <s v="2024-12-??"/>
    <x v="3"/>
    <n v="699344"/>
    <x v="3"/>
    <n v="1604000"/>
    <x v="1"/>
    <n v="2459996"/>
    <x v="667"/>
    <m/>
    <x v="0"/>
    <x v="11"/>
    <m/>
    <s v="Direção Financeira"/>
    <x v="2"/>
    <m/>
    <x v="0"/>
    <x v="1"/>
    <x v="1"/>
    <x v="1"/>
    <x v="0"/>
    <x v="0"/>
    <x v="0"/>
    <x v="0"/>
    <x v="0"/>
    <x v="0"/>
    <x v="0"/>
    <s v="Direção Financeira"/>
    <x v="0"/>
    <x v="0"/>
    <x v="0"/>
    <x v="0"/>
    <x v="0"/>
    <x v="0"/>
    <x v="0"/>
    <x v="2"/>
    <x v="1"/>
    <x v="2"/>
    <x v="11"/>
    <x v="0"/>
    <m/>
  </r>
  <r>
    <x v="0"/>
    <n v="0"/>
    <n v="0"/>
    <n v="3400"/>
    <n v="0"/>
    <x v="6025"/>
    <x v="0"/>
    <x v="0"/>
    <x v="0"/>
    <s v="03.16.01"/>
    <x v="38"/>
    <x v="0"/>
    <x v="0"/>
    <s v="Assembleia Municipal"/>
    <s v="03.16.01"/>
    <s v="Assembleia Municipal"/>
    <s v="03.16.01"/>
    <x v="31"/>
    <x v="0"/>
    <x v="0"/>
    <x v="1"/>
    <x v="0"/>
    <x v="0"/>
    <x v="0"/>
    <x v="0"/>
    <x v="0"/>
    <s v="2024-01-??"/>
    <x v="0"/>
    <n v="3400"/>
    <x v="3"/>
    <n v="6000"/>
    <x v="1"/>
    <n v="0"/>
    <x v="667"/>
    <m/>
    <x v="0"/>
    <x v="11"/>
    <m/>
    <s v="Assembleia Municipal"/>
    <x v="2"/>
    <s v="AM"/>
    <x v="0"/>
    <x v="1"/>
    <x v="1"/>
    <x v="1"/>
    <x v="0"/>
    <x v="0"/>
    <x v="0"/>
    <x v="0"/>
    <x v="0"/>
    <x v="0"/>
    <x v="0"/>
    <s v="Assembleia Municipal"/>
    <x v="0"/>
    <x v="0"/>
    <x v="0"/>
    <x v="0"/>
    <x v="0"/>
    <x v="0"/>
    <x v="0"/>
    <x v="2"/>
    <x v="1"/>
    <x v="2"/>
    <x v="11"/>
    <x v="0"/>
    <m/>
  </r>
  <r>
    <x v="0"/>
    <n v="0"/>
    <n v="0"/>
    <n v="3400"/>
    <n v="0"/>
    <x v="6025"/>
    <x v="0"/>
    <x v="0"/>
    <x v="0"/>
    <s v="03.16.01"/>
    <x v="38"/>
    <x v="0"/>
    <x v="0"/>
    <s v="Assembleia Municipal"/>
    <s v="03.16.01"/>
    <s v="Assembleia Municipal"/>
    <s v="03.16.01"/>
    <x v="31"/>
    <x v="0"/>
    <x v="0"/>
    <x v="1"/>
    <x v="0"/>
    <x v="0"/>
    <x v="0"/>
    <x v="0"/>
    <x v="2"/>
    <s v="2024-02-??"/>
    <x v="0"/>
    <n v="3400"/>
    <x v="3"/>
    <n v="6000"/>
    <x v="1"/>
    <n v="0"/>
    <x v="667"/>
    <m/>
    <x v="0"/>
    <x v="11"/>
    <m/>
    <s v="Assembleia Municipal"/>
    <x v="2"/>
    <s v="AM"/>
    <x v="0"/>
    <x v="1"/>
    <x v="1"/>
    <x v="1"/>
    <x v="0"/>
    <x v="0"/>
    <x v="0"/>
    <x v="0"/>
    <x v="0"/>
    <x v="0"/>
    <x v="0"/>
    <s v="Assembleia Municipal"/>
    <x v="0"/>
    <x v="0"/>
    <x v="0"/>
    <x v="0"/>
    <x v="0"/>
    <x v="0"/>
    <x v="0"/>
    <x v="2"/>
    <x v="1"/>
    <x v="2"/>
    <x v="11"/>
    <x v="0"/>
    <m/>
  </r>
  <r>
    <x v="0"/>
    <n v="0"/>
    <n v="0"/>
    <n v="3400"/>
    <n v="0"/>
    <x v="6025"/>
    <x v="0"/>
    <x v="0"/>
    <x v="0"/>
    <s v="03.16.01"/>
    <x v="38"/>
    <x v="0"/>
    <x v="0"/>
    <s v="Assembleia Municipal"/>
    <s v="03.16.01"/>
    <s v="Assembleia Municipal"/>
    <s v="03.16.01"/>
    <x v="31"/>
    <x v="0"/>
    <x v="0"/>
    <x v="1"/>
    <x v="0"/>
    <x v="0"/>
    <x v="0"/>
    <x v="0"/>
    <x v="1"/>
    <s v="2024-03-??"/>
    <x v="0"/>
    <n v="3400"/>
    <x v="3"/>
    <n v="6000"/>
    <x v="1"/>
    <n v="0"/>
    <x v="667"/>
    <m/>
    <x v="0"/>
    <x v="11"/>
    <m/>
    <s v="Assembleia Municipal"/>
    <x v="2"/>
    <s v="AM"/>
    <x v="0"/>
    <x v="1"/>
    <x v="1"/>
    <x v="1"/>
    <x v="0"/>
    <x v="0"/>
    <x v="0"/>
    <x v="0"/>
    <x v="0"/>
    <x v="0"/>
    <x v="0"/>
    <s v="Assembleia Municipal"/>
    <x v="0"/>
    <x v="0"/>
    <x v="0"/>
    <x v="0"/>
    <x v="0"/>
    <x v="0"/>
    <x v="0"/>
    <x v="2"/>
    <x v="1"/>
    <x v="2"/>
    <x v="11"/>
    <x v="0"/>
    <m/>
  </r>
  <r>
    <x v="0"/>
    <n v="0"/>
    <n v="0"/>
    <n v="9400"/>
    <n v="0"/>
    <x v="6025"/>
    <x v="0"/>
    <x v="0"/>
    <x v="0"/>
    <s v="03.16.01"/>
    <x v="38"/>
    <x v="0"/>
    <x v="0"/>
    <s v="Assembleia Municipal"/>
    <s v="03.16.01"/>
    <s v="Assembleia Municipal"/>
    <s v="03.16.01"/>
    <x v="31"/>
    <x v="0"/>
    <x v="0"/>
    <x v="1"/>
    <x v="0"/>
    <x v="0"/>
    <x v="0"/>
    <x v="0"/>
    <x v="6"/>
    <s v="2024-04-??"/>
    <x v="1"/>
    <n v="9400"/>
    <x v="3"/>
    <n v="6000"/>
    <x v="1"/>
    <n v="0"/>
    <x v="667"/>
    <m/>
    <x v="0"/>
    <x v="11"/>
    <m/>
    <s v="Assembleia Municipal"/>
    <x v="2"/>
    <s v="AM"/>
    <x v="0"/>
    <x v="1"/>
    <x v="1"/>
    <x v="1"/>
    <x v="0"/>
    <x v="0"/>
    <x v="0"/>
    <x v="0"/>
    <x v="0"/>
    <x v="0"/>
    <x v="0"/>
    <s v="Assembleia Municipal"/>
    <x v="0"/>
    <x v="0"/>
    <x v="0"/>
    <x v="0"/>
    <x v="0"/>
    <x v="0"/>
    <x v="0"/>
    <x v="2"/>
    <x v="1"/>
    <x v="2"/>
    <x v="11"/>
    <x v="0"/>
    <m/>
  </r>
  <r>
    <x v="0"/>
    <n v="0"/>
    <n v="0"/>
    <n v="3400"/>
    <n v="0"/>
    <x v="6025"/>
    <x v="0"/>
    <x v="0"/>
    <x v="0"/>
    <s v="03.16.01"/>
    <x v="38"/>
    <x v="0"/>
    <x v="0"/>
    <s v="Assembleia Municipal"/>
    <s v="03.16.01"/>
    <s v="Assembleia Municipal"/>
    <s v="03.16.01"/>
    <x v="31"/>
    <x v="0"/>
    <x v="0"/>
    <x v="1"/>
    <x v="0"/>
    <x v="0"/>
    <x v="0"/>
    <x v="0"/>
    <x v="3"/>
    <s v="2024-05-??"/>
    <x v="1"/>
    <n v="3400"/>
    <x v="3"/>
    <n v="6000"/>
    <x v="1"/>
    <n v="0"/>
    <x v="667"/>
    <m/>
    <x v="0"/>
    <x v="11"/>
    <m/>
    <s v="Assembleia Municipal"/>
    <x v="2"/>
    <s v="AM"/>
    <x v="0"/>
    <x v="1"/>
    <x v="1"/>
    <x v="1"/>
    <x v="0"/>
    <x v="0"/>
    <x v="0"/>
    <x v="0"/>
    <x v="0"/>
    <x v="0"/>
    <x v="0"/>
    <s v="Assembleia Municipal"/>
    <x v="0"/>
    <x v="0"/>
    <x v="0"/>
    <x v="0"/>
    <x v="0"/>
    <x v="0"/>
    <x v="0"/>
    <x v="2"/>
    <x v="1"/>
    <x v="2"/>
    <x v="11"/>
    <x v="0"/>
    <m/>
  </r>
  <r>
    <x v="0"/>
    <n v="0"/>
    <n v="0"/>
    <n v="3400"/>
    <n v="0"/>
    <x v="6025"/>
    <x v="0"/>
    <x v="0"/>
    <x v="0"/>
    <s v="03.16.01"/>
    <x v="38"/>
    <x v="0"/>
    <x v="0"/>
    <s v="Assembleia Municipal"/>
    <s v="03.16.01"/>
    <s v="Assembleia Municipal"/>
    <s v="03.16.01"/>
    <x v="31"/>
    <x v="0"/>
    <x v="0"/>
    <x v="1"/>
    <x v="0"/>
    <x v="0"/>
    <x v="0"/>
    <x v="0"/>
    <x v="4"/>
    <s v="2024-06-??"/>
    <x v="1"/>
    <n v="3400"/>
    <x v="3"/>
    <n v="6000"/>
    <x v="1"/>
    <n v="0"/>
    <x v="667"/>
    <m/>
    <x v="0"/>
    <x v="11"/>
    <m/>
    <s v="Assembleia Municipal"/>
    <x v="2"/>
    <s v="AM"/>
    <x v="0"/>
    <x v="1"/>
    <x v="1"/>
    <x v="1"/>
    <x v="0"/>
    <x v="0"/>
    <x v="0"/>
    <x v="0"/>
    <x v="0"/>
    <x v="0"/>
    <x v="0"/>
    <s v="Assembleia Municipal"/>
    <x v="0"/>
    <x v="0"/>
    <x v="0"/>
    <x v="0"/>
    <x v="0"/>
    <x v="0"/>
    <x v="0"/>
    <x v="2"/>
    <x v="1"/>
    <x v="2"/>
    <x v="11"/>
    <x v="0"/>
    <m/>
  </r>
  <r>
    <x v="0"/>
    <n v="0"/>
    <n v="0"/>
    <n v="3400"/>
    <n v="0"/>
    <x v="6025"/>
    <x v="0"/>
    <x v="0"/>
    <x v="0"/>
    <s v="03.16.01"/>
    <x v="38"/>
    <x v="0"/>
    <x v="0"/>
    <s v="Assembleia Municipal"/>
    <s v="03.16.01"/>
    <s v="Assembleia Municipal"/>
    <s v="03.16.01"/>
    <x v="31"/>
    <x v="0"/>
    <x v="0"/>
    <x v="1"/>
    <x v="0"/>
    <x v="0"/>
    <x v="0"/>
    <x v="0"/>
    <x v="9"/>
    <s v="2024-07-??"/>
    <x v="2"/>
    <n v="3400"/>
    <x v="3"/>
    <n v="6000"/>
    <x v="1"/>
    <n v="0"/>
    <x v="667"/>
    <m/>
    <x v="0"/>
    <x v="11"/>
    <m/>
    <s v="Assembleia Municipal"/>
    <x v="2"/>
    <s v="AM"/>
    <x v="0"/>
    <x v="1"/>
    <x v="1"/>
    <x v="1"/>
    <x v="0"/>
    <x v="0"/>
    <x v="0"/>
    <x v="0"/>
    <x v="0"/>
    <x v="0"/>
    <x v="0"/>
    <s v="Assembleia Municipal"/>
    <x v="0"/>
    <x v="0"/>
    <x v="0"/>
    <x v="0"/>
    <x v="0"/>
    <x v="0"/>
    <x v="0"/>
    <x v="2"/>
    <x v="1"/>
    <x v="2"/>
    <x v="11"/>
    <x v="0"/>
    <m/>
  </r>
  <r>
    <x v="0"/>
    <n v="0"/>
    <n v="0"/>
    <n v="3400"/>
    <n v="0"/>
    <x v="6025"/>
    <x v="0"/>
    <x v="0"/>
    <x v="0"/>
    <s v="03.16.01"/>
    <x v="38"/>
    <x v="0"/>
    <x v="0"/>
    <s v="Assembleia Municipal"/>
    <s v="03.16.01"/>
    <s v="Assembleia Municipal"/>
    <s v="03.16.01"/>
    <x v="31"/>
    <x v="0"/>
    <x v="0"/>
    <x v="1"/>
    <x v="0"/>
    <x v="0"/>
    <x v="0"/>
    <x v="0"/>
    <x v="5"/>
    <s v="2024-08-??"/>
    <x v="2"/>
    <n v="3400"/>
    <x v="3"/>
    <n v="6000"/>
    <x v="1"/>
    <n v="0"/>
    <x v="667"/>
    <m/>
    <x v="0"/>
    <x v="11"/>
    <m/>
    <s v="Assembleia Municipal"/>
    <x v="2"/>
    <s v="AM"/>
    <x v="0"/>
    <x v="1"/>
    <x v="1"/>
    <x v="1"/>
    <x v="0"/>
    <x v="0"/>
    <x v="0"/>
    <x v="0"/>
    <x v="0"/>
    <x v="0"/>
    <x v="0"/>
    <s v="Assembleia Municipal"/>
    <x v="0"/>
    <x v="0"/>
    <x v="0"/>
    <x v="0"/>
    <x v="0"/>
    <x v="0"/>
    <x v="0"/>
    <x v="2"/>
    <x v="1"/>
    <x v="2"/>
    <x v="11"/>
    <x v="0"/>
    <m/>
  </r>
  <r>
    <x v="0"/>
    <n v="0"/>
    <n v="0"/>
    <n v="3400"/>
    <n v="0"/>
    <x v="6025"/>
    <x v="0"/>
    <x v="0"/>
    <x v="0"/>
    <s v="03.16.01"/>
    <x v="38"/>
    <x v="0"/>
    <x v="0"/>
    <s v="Assembleia Municipal"/>
    <s v="03.16.01"/>
    <s v="Assembleia Municipal"/>
    <s v="03.16.01"/>
    <x v="31"/>
    <x v="0"/>
    <x v="0"/>
    <x v="1"/>
    <x v="0"/>
    <x v="0"/>
    <x v="0"/>
    <x v="0"/>
    <x v="7"/>
    <s v="2024-09-??"/>
    <x v="2"/>
    <n v="3400"/>
    <x v="3"/>
    <n v="6000"/>
    <x v="1"/>
    <n v="0"/>
    <x v="667"/>
    <m/>
    <x v="0"/>
    <x v="11"/>
    <m/>
    <s v="Assembleia Municipal"/>
    <x v="2"/>
    <s v="AM"/>
    <x v="0"/>
    <x v="1"/>
    <x v="1"/>
    <x v="1"/>
    <x v="0"/>
    <x v="0"/>
    <x v="0"/>
    <x v="0"/>
    <x v="0"/>
    <x v="0"/>
    <x v="0"/>
    <s v="Assembleia Municipal"/>
    <x v="0"/>
    <x v="0"/>
    <x v="0"/>
    <x v="0"/>
    <x v="0"/>
    <x v="0"/>
    <x v="0"/>
    <x v="2"/>
    <x v="1"/>
    <x v="2"/>
    <x v="11"/>
    <x v="0"/>
    <m/>
  </r>
  <r>
    <x v="0"/>
    <n v="0"/>
    <n v="0"/>
    <n v="3400"/>
    <n v="0"/>
    <x v="6025"/>
    <x v="0"/>
    <x v="0"/>
    <x v="0"/>
    <s v="03.16.01"/>
    <x v="38"/>
    <x v="0"/>
    <x v="0"/>
    <s v="Assembleia Municipal"/>
    <s v="03.16.01"/>
    <s v="Assembleia Municipal"/>
    <s v="03.16.01"/>
    <x v="31"/>
    <x v="0"/>
    <x v="0"/>
    <x v="1"/>
    <x v="0"/>
    <x v="0"/>
    <x v="0"/>
    <x v="0"/>
    <x v="8"/>
    <s v="2024-10-??"/>
    <x v="3"/>
    <n v="3400"/>
    <x v="3"/>
    <n v="6000"/>
    <x v="1"/>
    <n v="0"/>
    <x v="667"/>
    <m/>
    <x v="0"/>
    <x v="11"/>
    <m/>
    <s v="Assembleia Municipal"/>
    <x v="2"/>
    <s v="AM"/>
    <x v="0"/>
    <x v="1"/>
    <x v="1"/>
    <x v="1"/>
    <x v="0"/>
    <x v="0"/>
    <x v="0"/>
    <x v="0"/>
    <x v="0"/>
    <x v="0"/>
    <x v="0"/>
    <s v="Assembleia Municipal"/>
    <x v="0"/>
    <x v="0"/>
    <x v="0"/>
    <x v="0"/>
    <x v="0"/>
    <x v="0"/>
    <x v="0"/>
    <x v="2"/>
    <x v="1"/>
    <x v="2"/>
    <x v="11"/>
    <x v="0"/>
    <m/>
  </r>
  <r>
    <x v="0"/>
    <n v="0"/>
    <n v="0"/>
    <n v="3400"/>
    <n v="0"/>
    <x v="6025"/>
    <x v="0"/>
    <x v="0"/>
    <x v="0"/>
    <s v="03.16.01"/>
    <x v="38"/>
    <x v="0"/>
    <x v="0"/>
    <s v="Assembleia Municipal"/>
    <s v="03.16.01"/>
    <s v="Assembleia Municipal"/>
    <s v="03.16.01"/>
    <x v="31"/>
    <x v="0"/>
    <x v="0"/>
    <x v="1"/>
    <x v="0"/>
    <x v="0"/>
    <x v="0"/>
    <x v="0"/>
    <x v="10"/>
    <s v="2024-11-??"/>
    <x v="3"/>
    <n v="3400"/>
    <x v="3"/>
    <n v="6000"/>
    <x v="1"/>
    <n v="0"/>
    <x v="667"/>
    <m/>
    <x v="0"/>
    <x v="11"/>
    <m/>
    <s v="Assembleia Municipal"/>
    <x v="2"/>
    <s v="AM"/>
    <x v="0"/>
    <x v="1"/>
    <x v="1"/>
    <x v="1"/>
    <x v="0"/>
    <x v="0"/>
    <x v="0"/>
    <x v="0"/>
    <x v="0"/>
    <x v="0"/>
    <x v="0"/>
    <s v="Assembleia Municipal"/>
    <x v="0"/>
    <x v="0"/>
    <x v="0"/>
    <x v="0"/>
    <x v="0"/>
    <x v="0"/>
    <x v="0"/>
    <x v="2"/>
    <x v="1"/>
    <x v="2"/>
    <x v="11"/>
    <x v="0"/>
    <m/>
  </r>
  <r>
    <x v="0"/>
    <n v="0"/>
    <n v="0"/>
    <n v="3400"/>
    <n v="0"/>
    <x v="6025"/>
    <x v="0"/>
    <x v="0"/>
    <x v="0"/>
    <s v="03.16.01"/>
    <x v="38"/>
    <x v="0"/>
    <x v="0"/>
    <s v="Assembleia Municipal"/>
    <s v="03.16.01"/>
    <s v="Assembleia Municipal"/>
    <s v="03.16.01"/>
    <x v="31"/>
    <x v="0"/>
    <x v="0"/>
    <x v="1"/>
    <x v="0"/>
    <x v="0"/>
    <x v="0"/>
    <x v="0"/>
    <x v="11"/>
    <s v="2024-12-??"/>
    <x v="3"/>
    <n v="3400"/>
    <x v="3"/>
    <n v="6000"/>
    <x v="1"/>
    <n v="0"/>
    <x v="667"/>
    <m/>
    <x v="0"/>
    <x v="11"/>
    <m/>
    <s v="Assembleia Municipal"/>
    <x v="2"/>
    <s v="AM"/>
    <x v="0"/>
    <x v="1"/>
    <x v="1"/>
    <x v="1"/>
    <x v="0"/>
    <x v="0"/>
    <x v="0"/>
    <x v="0"/>
    <x v="0"/>
    <x v="0"/>
    <x v="0"/>
    <s v="Assembleia Municipal"/>
    <x v="0"/>
    <x v="0"/>
    <x v="0"/>
    <x v="0"/>
    <x v="0"/>
    <x v="0"/>
    <x v="0"/>
    <x v="2"/>
    <x v="1"/>
    <x v="2"/>
    <x v="11"/>
    <x v="0"/>
    <m/>
  </r>
  <r>
    <x v="0"/>
    <n v="0"/>
    <n v="0"/>
    <n v="108876"/>
    <n v="0"/>
    <x v="6025"/>
    <x v="0"/>
    <x v="0"/>
    <x v="0"/>
    <s v="03.16.15"/>
    <x v="0"/>
    <x v="0"/>
    <x v="0"/>
    <s v="Direção Financeira"/>
    <s v="03.16.15"/>
    <s v="Direção Financeira"/>
    <s v="03.16.15"/>
    <x v="31"/>
    <x v="0"/>
    <x v="0"/>
    <x v="1"/>
    <x v="0"/>
    <x v="0"/>
    <x v="0"/>
    <x v="0"/>
    <x v="0"/>
    <s v="2024-01-??"/>
    <x v="0"/>
    <n v="108876"/>
    <x v="3"/>
    <n v="300000"/>
    <x v="1"/>
    <n v="365000"/>
    <x v="667"/>
    <m/>
    <x v="0"/>
    <x v="11"/>
    <m/>
    <s v="Direção Financeira"/>
    <x v="2"/>
    <m/>
    <x v="0"/>
    <x v="1"/>
    <x v="1"/>
    <x v="1"/>
    <x v="0"/>
    <x v="0"/>
    <x v="0"/>
    <x v="0"/>
    <x v="0"/>
    <x v="0"/>
    <x v="0"/>
    <s v="Direção Financeira"/>
    <x v="0"/>
    <x v="0"/>
    <x v="0"/>
    <x v="0"/>
    <x v="0"/>
    <x v="0"/>
    <x v="0"/>
    <x v="2"/>
    <x v="1"/>
    <x v="2"/>
    <x v="11"/>
    <x v="0"/>
    <m/>
  </r>
  <r>
    <x v="0"/>
    <n v="0"/>
    <n v="0"/>
    <n v="102276"/>
    <n v="0"/>
    <x v="6025"/>
    <x v="0"/>
    <x v="0"/>
    <x v="0"/>
    <s v="03.16.15"/>
    <x v="0"/>
    <x v="0"/>
    <x v="0"/>
    <s v="Direção Financeira"/>
    <s v="03.16.15"/>
    <s v="Direção Financeira"/>
    <s v="03.16.15"/>
    <x v="31"/>
    <x v="0"/>
    <x v="0"/>
    <x v="1"/>
    <x v="0"/>
    <x v="0"/>
    <x v="0"/>
    <x v="0"/>
    <x v="2"/>
    <s v="2024-02-??"/>
    <x v="0"/>
    <n v="102276"/>
    <x v="3"/>
    <n v="300000"/>
    <x v="1"/>
    <n v="365000"/>
    <x v="667"/>
    <m/>
    <x v="0"/>
    <x v="11"/>
    <m/>
    <s v="Direção Financeira"/>
    <x v="2"/>
    <m/>
    <x v="0"/>
    <x v="1"/>
    <x v="1"/>
    <x v="1"/>
    <x v="0"/>
    <x v="0"/>
    <x v="0"/>
    <x v="0"/>
    <x v="0"/>
    <x v="0"/>
    <x v="0"/>
    <s v="Direção Financeira"/>
    <x v="0"/>
    <x v="0"/>
    <x v="0"/>
    <x v="0"/>
    <x v="0"/>
    <x v="0"/>
    <x v="0"/>
    <x v="2"/>
    <x v="1"/>
    <x v="2"/>
    <x v="11"/>
    <x v="0"/>
    <m/>
  </r>
  <r>
    <x v="0"/>
    <n v="0"/>
    <n v="0"/>
    <n v="209858"/>
    <n v="0"/>
    <x v="6025"/>
    <x v="0"/>
    <x v="0"/>
    <x v="0"/>
    <s v="03.16.15"/>
    <x v="0"/>
    <x v="0"/>
    <x v="0"/>
    <s v="Direção Financeira"/>
    <s v="03.16.15"/>
    <s v="Direção Financeira"/>
    <s v="03.16.15"/>
    <x v="31"/>
    <x v="0"/>
    <x v="0"/>
    <x v="1"/>
    <x v="0"/>
    <x v="0"/>
    <x v="0"/>
    <x v="0"/>
    <x v="1"/>
    <s v="2024-03-??"/>
    <x v="0"/>
    <n v="209858"/>
    <x v="3"/>
    <n v="300000"/>
    <x v="1"/>
    <n v="365000"/>
    <x v="667"/>
    <m/>
    <x v="0"/>
    <x v="11"/>
    <m/>
    <s v="Direção Financeira"/>
    <x v="2"/>
    <m/>
    <x v="0"/>
    <x v="1"/>
    <x v="1"/>
    <x v="1"/>
    <x v="0"/>
    <x v="0"/>
    <x v="0"/>
    <x v="0"/>
    <x v="0"/>
    <x v="0"/>
    <x v="0"/>
    <s v="Direção Financeira"/>
    <x v="0"/>
    <x v="0"/>
    <x v="0"/>
    <x v="0"/>
    <x v="0"/>
    <x v="0"/>
    <x v="0"/>
    <x v="2"/>
    <x v="1"/>
    <x v="2"/>
    <x v="11"/>
    <x v="0"/>
    <m/>
  </r>
  <r>
    <x v="0"/>
    <n v="0"/>
    <n v="0"/>
    <n v="3680"/>
    <n v="0"/>
    <x v="6025"/>
    <x v="0"/>
    <x v="0"/>
    <x v="0"/>
    <s v="03.16.15"/>
    <x v="0"/>
    <x v="0"/>
    <x v="0"/>
    <s v="Direção Financeira"/>
    <s v="03.16.15"/>
    <s v="Direção Financeira"/>
    <s v="03.16.15"/>
    <x v="31"/>
    <x v="0"/>
    <x v="0"/>
    <x v="1"/>
    <x v="0"/>
    <x v="0"/>
    <x v="0"/>
    <x v="0"/>
    <x v="6"/>
    <s v="2024-04-??"/>
    <x v="1"/>
    <n v="3680"/>
    <x v="3"/>
    <n v="300000"/>
    <x v="1"/>
    <n v="365000"/>
    <x v="667"/>
    <m/>
    <x v="0"/>
    <x v="11"/>
    <m/>
    <s v="Direção Financeira"/>
    <x v="2"/>
    <m/>
    <x v="0"/>
    <x v="1"/>
    <x v="1"/>
    <x v="1"/>
    <x v="0"/>
    <x v="0"/>
    <x v="0"/>
    <x v="0"/>
    <x v="0"/>
    <x v="0"/>
    <x v="0"/>
    <s v="Direção Financeira"/>
    <x v="0"/>
    <x v="0"/>
    <x v="0"/>
    <x v="0"/>
    <x v="0"/>
    <x v="0"/>
    <x v="0"/>
    <x v="2"/>
    <x v="1"/>
    <x v="2"/>
    <x v="11"/>
    <x v="0"/>
    <m/>
  </r>
  <r>
    <x v="0"/>
    <n v="0"/>
    <n v="0"/>
    <n v="6700"/>
    <n v="0"/>
    <x v="6025"/>
    <x v="0"/>
    <x v="0"/>
    <x v="0"/>
    <s v="03.16.15"/>
    <x v="0"/>
    <x v="0"/>
    <x v="0"/>
    <s v="Direção Financeira"/>
    <s v="03.16.15"/>
    <s v="Direção Financeira"/>
    <s v="03.16.15"/>
    <x v="31"/>
    <x v="0"/>
    <x v="0"/>
    <x v="1"/>
    <x v="0"/>
    <x v="0"/>
    <x v="0"/>
    <x v="0"/>
    <x v="3"/>
    <s v="2024-05-??"/>
    <x v="1"/>
    <n v="6700"/>
    <x v="3"/>
    <n v="300000"/>
    <x v="1"/>
    <n v="365000"/>
    <x v="667"/>
    <m/>
    <x v="0"/>
    <x v="11"/>
    <m/>
    <s v="Direção Financeira"/>
    <x v="2"/>
    <m/>
    <x v="0"/>
    <x v="1"/>
    <x v="1"/>
    <x v="1"/>
    <x v="0"/>
    <x v="0"/>
    <x v="0"/>
    <x v="0"/>
    <x v="0"/>
    <x v="0"/>
    <x v="0"/>
    <s v="Direção Financeira"/>
    <x v="0"/>
    <x v="0"/>
    <x v="0"/>
    <x v="0"/>
    <x v="0"/>
    <x v="0"/>
    <x v="0"/>
    <x v="2"/>
    <x v="1"/>
    <x v="2"/>
    <x v="11"/>
    <x v="0"/>
    <m/>
  </r>
  <r>
    <x v="0"/>
    <n v="0"/>
    <n v="0"/>
    <n v="1680"/>
    <n v="0"/>
    <x v="6025"/>
    <x v="0"/>
    <x v="0"/>
    <x v="0"/>
    <s v="03.16.15"/>
    <x v="0"/>
    <x v="0"/>
    <x v="0"/>
    <s v="Direção Financeira"/>
    <s v="03.16.15"/>
    <s v="Direção Financeira"/>
    <s v="03.16.15"/>
    <x v="31"/>
    <x v="0"/>
    <x v="0"/>
    <x v="1"/>
    <x v="0"/>
    <x v="0"/>
    <x v="0"/>
    <x v="0"/>
    <x v="4"/>
    <s v="2024-06-??"/>
    <x v="1"/>
    <n v="1680"/>
    <x v="3"/>
    <n v="300000"/>
    <x v="1"/>
    <n v="365000"/>
    <x v="667"/>
    <m/>
    <x v="0"/>
    <x v="11"/>
    <m/>
    <s v="Direção Financeira"/>
    <x v="2"/>
    <m/>
    <x v="0"/>
    <x v="1"/>
    <x v="1"/>
    <x v="1"/>
    <x v="0"/>
    <x v="0"/>
    <x v="0"/>
    <x v="0"/>
    <x v="0"/>
    <x v="0"/>
    <x v="0"/>
    <s v="Direção Financeira"/>
    <x v="0"/>
    <x v="0"/>
    <x v="0"/>
    <x v="0"/>
    <x v="0"/>
    <x v="0"/>
    <x v="0"/>
    <x v="2"/>
    <x v="1"/>
    <x v="2"/>
    <x v="11"/>
    <x v="0"/>
    <m/>
  </r>
  <r>
    <x v="0"/>
    <n v="0"/>
    <n v="0"/>
    <n v="5880"/>
    <n v="0"/>
    <x v="6025"/>
    <x v="0"/>
    <x v="0"/>
    <x v="0"/>
    <s v="03.16.15"/>
    <x v="0"/>
    <x v="0"/>
    <x v="0"/>
    <s v="Direção Financeira"/>
    <s v="03.16.15"/>
    <s v="Direção Financeira"/>
    <s v="03.16.15"/>
    <x v="31"/>
    <x v="0"/>
    <x v="0"/>
    <x v="1"/>
    <x v="0"/>
    <x v="0"/>
    <x v="0"/>
    <x v="0"/>
    <x v="9"/>
    <s v="2024-07-??"/>
    <x v="2"/>
    <n v="5880"/>
    <x v="3"/>
    <n v="300000"/>
    <x v="1"/>
    <n v="365000"/>
    <x v="667"/>
    <m/>
    <x v="0"/>
    <x v="11"/>
    <m/>
    <s v="Direção Financeira"/>
    <x v="2"/>
    <m/>
    <x v="0"/>
    <x v="1"/>
    <x v="1"/>
    <x v="1"/>
    <x v="0"/>
    <x v="0"/>
    <x v="0"/>
    <x v="0"/>
    <x v="0"/>
    <x v="0"/>
    <x v="0"/>
    <s v="Direção Financeira"/>
    <x v="0"/>
    <x v="0"/>
    <x v="0"/>
    <x v="0"/>
    <x v="0"/>
    <x v="0"/>
    <x v="0"/>
    <x v="2"/>
    <x v="1"/>
    <x v="2"/>
    <x v="11"/>
    <x v="0"/>
    <m/>
  </r>
  <r>
    <x v="0"/>
    <n v="0"/>
    <n v="0"/>
    <n v="7380"/>
    <n v="0"/>
    <x v="6025"/>
    <x v="0"/>
    <x v="0"/>
    <x v="0"/>
    <s v="03.16.15"/>
    <x v="0"/>
    <x v="0"/>
    <x v="0"/>
    <s v="Direção Financeira"/>
    <s v="03.16.15"/>
    <s v="Direção Financeira"/>
    <s v="03.16.15"/>
    <x v="31"/>
    <x v="0"/>
    <x v="0"/>
    <x v="1"/>
    <x v="0"/>
    <x v="0"/>
    <x v="0"/>
    <x v="0"/>
    <x v="5"/>
    <s v="2024-08-??"/>
    <x v="2"/>
    <n v="7380"/>
    <x v="3"/>
    <n v="300000"/>
    <x v="1"/>
    <n v="365000"/>
    <x v="667"/>
    <m/>
    <x v="0"/>
    <x v="11"/>
    <m/>
    <s v="Direção Financeira"/>
    <x v="2"/>
    <m/>
    <x v="0"/>
    <x v="1"/>
    <x v="1"/>
    <x v="1"/>
    <x v="0"/>
    <x v="0"/>
    <x v="0"/>
    <x v="0"/>
    <x v="0"/>
    <x v="0"/>
    <x v="0"/>
    <s v="Direção Financeira"/>
    <x v="0"/>
    <x v="0"/>
    <x v="0"/>
    <x v="0"/>
    <x v="0"/>
    <x v="0"/>
    <x v="0"/>
    <x v="2"/>
    <x v="1"/>
    <x v="2"/>
    <x v="11"/>
    <x v="0"/>
    <m/>
  </r>
  <r>
    <x v="0"/>
    <n v="0"/>
    <n v="0"/>
    <n v="13180"/>
    <n v="0"/>
    <x v="6025"/>
    <x v="0"/>
    <x v="0"/>
    <x v="0"/>
    <s v="03.16.15"/>
    <x v="0"/>
    <x v="0"/>
    <x v="0"/>
    <s v="Direção Financeira"/>
    <s v="03.16.15"/>
    <s v="Direção Financeira"/>
    <s v="03.16.15"/>
    <x v="31"/>
    <x v="0"/>
    <x v="0"/>
    <x v="1"/>
    <x v="0"/>
    <x v="0"/>
    <x v="0"/>
    <x v="0"/>
    <x v="7"/>
    <s v="2024-09-??"/>
    <x v="2"/>
    <n v="13180"/>
    <x v="3"/>
    <n v="300000"/>
    <x v="1"/>
    <n v="365000"/>
    <x v="667"/>
    <m/>
    <x v="0"/>
    <x v="11"/>
    <m/>
    <s v="Direção Financeira"/>
    <x v="2"/>
    <m/>
    <x v="0"/>
    <x v="1"/>
    <x v="1"/>
    <x v="1"/>
    <x v="0"/>
    <x v="0"/>
    <x v="0"/>
    <x v="0"/>
    <x v="0"/>
    <x v="0"/>
    <x v="0"/>
    <s v="Direção Financeira"/>
    <x v="0"/>
    <x v="0"/>
    <x v="0"/>
    <x v="0"/>
    <x v="0"/>
    <x v="0"/>
    <x v="0"/>
    <x v="2"/>
    <x v="1"/>
    <x v="2"/>
    <x v="11"/>
    <x v="0"/>
    <m/>
  </r>
  <r>
    <x v="0"/>
    <n v="0"/>
    <n v="0"/>
    <n v="2380"/>
    <n v="0"/>
    <x v="6025"/>
    <x v="0"/>
    <x v="0"/>
    <x v="0"/>
    <s v="03.16.15"/>
    <x v="0"/>
    <x v="0"/>
    <x v="0"/>
    <s v="Direção Financeira"/>
    <s v="03.16.15"/>
    <s v="Direção Financeira"/>
    <s v="03.16.15"/>
    <x v="31"/>
    <x v="0"/>
    <x v="0"/>
    <x v="1"/>
    <x v="0"/>
    <x v="0"/>
    <x v="0"/>
    <x v="0"/>
    <x v="8"/>
    <s v="2024-10-??"/>
    <x v="3"/>
    <n v="2380"/>
    <x v="3"/>
    <n v="300000"/>
    <x v="1"/>
    <n v="365000"/>
    <x v="667"/>
    <m/>
    <x v="0"/>
    <x v="11"/>
    <m/>
    <s v="Direção Financeira"/>
    <x v="2"/>
    <m/>
    <x v="0"/>
    <x v="1"/>
    <x v="1"/>
    <x v="1"/>
    <x v="0"/>
    <x v="0"/>
    <x v="0"/>
    <x v="0"/>
    <x v="0"/>
    <x v="0"/>
    <x v="0"/>
    <s v="Direção Financeira"/>
    <x v="0"/>
    <x v="0"/>
    <x v="0"/>
    <x v="0"/>
    <x v="0"/>
    <x v="0"/>
    <x v="0"/>
    <x v="2"/>
    <x v="1"/>
    <x v="2"/>
    <x v="11"/>
    <x v="0"/>
    <m/>
  </r>
  <r>
    <x v="0"/>
    <n v="0"/>
    <n v="0"/>
    <n v="17580"/>
    <n v="0"/>
    <x v="6025"/>
    <x v="0"/>
    <x v="0"/>
    <x v="0"/>
    <s v="03.16.15"/>
    <x v="0"/>
    <x v="0"/>
    <x v="0"/>
    <s v="Direção Financeira"/>
    <s v="03.16.15"/>
    <s v="Direção Financeira"/>
    <s v="03.16.15"/>
    <x v="31"/>
    <x v="0"/>
    <x v="0"/>
    <x v="1"/>
    <x v="0"/>
    <x v="0"/>
    <x v="0"/>
    <x v="0"/>
    <x v="10"/>
    <s v="2024-11-??"/>
    <x v="3"/>
    <n v="17580"/>
    <x v="3"/>
    <n v="300000"/>
    <x v="1"/>
    <n v="365000"/>
    <x v="667"/>
    <m/>
    <x v="0"/>
    <x v="11"/>
    <m/>
    <s v="Direção Financeira"/>
    <x v="2"/>
    <m/>
    <x v="0"/>
    <x v="1"/>
    <x v="1"/>
    <x v="1"/>
    <x v="0"/>
    <x v="0"/>
    <x v="0"/>
    <x v="0"/>
    <x v="0"/>
    <x v="0"/>
    <x v="0"/>
    <s v="Direção Financeira"/>
    <x v="0"/>
    <x v="0"/>
    <x v="0"/>
    <x v="0"/>
    <x v="0"/>
    <x v="0"/>
    <x v="0"/>
    <x v="2"/>
    <x v="1"/>
    <x v="2"/>
    <x v="11"/>
    <x v="0"/>
    <m/>
  </r>
  <r>
    <x v="0"/>
    <n v="0"/>
    <n v="0"/>
    <n v="307288"/>
    <n v="0"/>
    <x v="6025"/>
    <x v="0"/>
    <x v="0"/>
    <x v="0"/>
    <s v="03.16.15"/>
    <x v="0"/>
    <x v="0"/>
    <x v="0"/>
    <s v="Direção Financeira"/>
    <s v="03.16.15"/>
    <s v="Direção Financeira"/>
    <s v="03.16.15"/>
    <x v="31"/>
    <x v="0"/>
    <x v="0"/>
    <x v="1"/>
    <x v="0"/>
    <x v="0"/>
    <x v="0"/>
    <x v="0"/>
    <x v="11"/>
    <s v="2024-12-??"/>
    <x v="3"/>
    <n v="307288"/>
    <x v="3"/>
    <n v="300000"/>
    <x v="1"/>
    <n v="365000"/>
    <x v="667"/>
    <m/>
    <x v="0"/>
    <x v="11"/>
    <m/>
    <s v="Direção Financeira"/>
    <x v="2"/>
    <m/>
    <x v="0"/>
    <x v="1"/>
    <x v="1"/>
    <x v="1"/>
    <x v="0"/>
    <x v="0"/>
    <x v="0"/>
    <x v="0"/>
    <x v="0"/>
    <x v="0"/>
    <x v="0"/>
    <s v="Direção Financeira"/>
    <x v="0"/>
    <x v="0"/>
    <x v="0"/>
    <x v="0"/>
    <x v="0"/>
    <x v="0"/>
    <x v="0"/>
    <x v="2"/>
    <x v="1"/>
    <x v="2"/>
    <x v="11"/>
    <x v="0"/>
    <m/>
  </r>
  <r>
    <x v="2"/>
    <n v="0"/>
    <n v="0"/>
    <n v="27128"/>
    <n v="0"/>
    <x v="6025"/>
    <x v="0"/>
    <x v="0"/>
    <x v="0"/>
    <s v="80.02.10.02"/>
    <x v="42"/>
    <x v="2"/>
    <x v="2"/>
    <s v="Outros"/>
    <s v="80.02.10"/>
    <s v="Retençoes STAPS"/>
    <s v="80.02.10.02"/>
    <x v="62"/>
    <x v="0"/>
    <x v="5"/>
    <x v="13"/>
    <x v="1"/>
    <x v="2"/>
    <x v="0"/>
    <x v="0"/>
    <x v="6"/>
    <s v="2024-04-??"/>
    <x v="1"/>
    <n v="27128"/>
    <x v="3"/>
    <n v="0"/>
    <x v="1"/>
    <n v="0"/>
    <x v="667"/>
    <m/>
    <x v="0"/>
    <x v="11"/>
    <m/>
    <s v="Retençoes STAPS"/>
    <x v="2"/>
    <s v="RSND"/>
    <x v="0"/>
    <x v="1"/>
    <x v="1"/>
    <x v="1"/>
    <x v="0"/>
    <x v="0"/>
    <x v="0"/>
    <x v="0"/>
    <x v="0"/>
    <x v="0"/>
    <x v="0"/>
    <s v="Retençoes STAPS"/>
    <x v="0"/>
    <x v="0"/>
    <x v="0"/>
    <x v="0"/>
    <x v="2"/>
    <x v="0"/>
    <x v="0"/>
    <x v="2"/>
    <x v="1"/>
    <x v="2"/>
    <x v="11"/>
    <x v="0"/>
    <m/>
  </r>
  <r>
    <x v="2"/>
    <n v="0"/>
    <n v="0"/>
    <n v="59308"/>
    <n v="0"/>
    <x v="6025"/>
    <x v="0"/>
    <x v="0"/>
    <x v="0"/>
    <s v="80.02.10.02"/>
    <x v="42"/>
    <x v="2"/>
    <x v="2"/>
    <s v="Outros"/>
    <s v="80.02.10"/>
    <s v="Retençoes STAPS"/>
    <s v="80.02.10.02"/>
    <x v="62"/>
    <x v="0"/>
    <x v="5"/>
    <x v="13"/>
    <x v="1"/>
    <x v="2"/>
    <x v="0"/>
    <x v="0"/>
    <x v="10"/>
    <s v="2024-11-??"/>
    <x v="3"/>
    <n v="59308"/>
    <x v="3"/>
    <n v="0"/>
    <x v="1"/>
    <n v="0"/>
    <x v="667"/>
    <m/>
    <x v="0"/>
    <x v="11"/>
    <m/>
    <s v="Retençoes STAPS"/>
    <x v="2"/>
    <s v="RSND"/>
    <x v="0"/>
    <x v="1"/>
    <x v="1"/>
    <x v="1"/>
    <x v="0"/>
    <x v="0"/>
    <x v="0"/>
    <x v="0"/>
    <x v="0"/>
    <x v="0"/>
    <x v="0"/>
    <s v="Retençoes STAPS"/>
    <x v="0"/>
    <x v="0"/>
    <x v="0"/>
    <x v="0"/>
    <x v="2"/>
    <x v="0"/>
    <x v="0"/>
    <x v="2"/>
    <x v="1"/>
    <x v="2"/>
    <x v="11"/>
    <x v="0"/>
    <m/>
  </r>
  <r>
    <x v="0"/>
    <n v="0"/>
    <n v="0"/>
    <n v="4100"/>
    <n v="0"/>
    <x v="6025"/>
    <x v="0"/>
    <x v="1"/>
    <x v="0"/>
    <s v="80.02.10.02"/>
    <x v="42"/>
    <x v="2"/>
    <x v="2"/>
    <s v="Outros"/>
    <s v="80.02.10"/>
    <s v="Retençoes STAPS"/>
    <s v="80.02.10.02"/>
    <x v="67"/>
    <x v="0"/>
    <x v="1"/>
    <x v="0"/>
    <x v="1"/>
    <x v="2"/>
    <x v="2"/>
    <x v="0"/>
    <x v="1"/>
    <s v="2024-03-??"/>
    <x v="0"/>
    <n v="4100"/>
    <x v="3"/>
    <n v="0"/>
    <x v="1"/>
    <n v="0"/>
    <x v="667"/>
    <m/>
    <x v="0"/>
    <x v="11"/>
    <m/>
    <s v="Retençoes STAPS"/>
    <x v="2"/>
    <s v="RSND"/>
    <x v="0"/>
    <x v="1"/>
    <x v="1"/>
    <x v="1"/>
    <x v="0"/>
    <x v="0"/>
    <x v="0"/>
    <x v="0"/>
    <x v="0"/>
    <x v="0"/>
    <x v="0"/>
    <s v="Retençoes STAPS"/>
    <x v="0"/>
    <x v="0"/>
    <x v="0"/>
    <x v="0"/>
    <x v="2"/>
    <x v="0"/>
    <x v="0"/>
    <x v="2"/>
    <x v="1"/>
    <x v="2"/>
    <x v="11"/>
    <x v="0"/>
    <m/>
  </r>
  <r>
    <x v="0"/>
    <n v="0"/>
    <n v="0"/>
    <n v="1500"/>
    <n v="0"/>
    <x v="6025"/>
    <x v="0"/>
    <x v="1"/>
    <x v="0"/>
    <s v="03.03.10"/>
    <x v="8"/>
    <x v="0"/>
    <x v="4"/>
    <s v="Receitas Da Câmara"/>
    <s v="03.03.10"/>
    <s v="Receitas Da Câmara"/>
    <s v="03.03.10"/>
    <x v="14"/>
    <x v="0"/>
    <x v="3"/>
    <x v="3"/>
    <x v="0"/>
    <x v="0"/>
    <x v="2"/>
    <x v="0"/>
    <x v="0"/>
    <s v="2024-01-??"/>
    <x v="0"/>
    <n v="1500"/>
    <x v="3"/>
    <n v="0"/>
    <x v="1"/>
    <n v="0"/>
    <x v="667"/>
    <m/>
    <x v="0"/>
    <x v="11"/>
    <m/>
    <s v="Receitas Da Câmara"/>
    <x v="2"/>
    <s v="RDC"/>
    <x v="0"/>
    <x v="1"/>
    <x v="1"/>
    <x v="1"/>
    <x v="0"/>
    <x v="0"/>
    <x v="0"/>
    <x v="0"/>
    <x v="0"/>
    <x v="0"/>
    <x v="0"/>
    <s v="Receitas Da Câmara"/>
    <x v="0"/>
    <x v="0"/>
    <x v="0"/>
    <x v="0"/>
    <x v="0"/>
    <x v="0"/>
    <x v="0"/>
    <x v="2"/>
    <x v="1"/>
    <x v="2"/>
    <x v="11"/>
    <x v="0"/>
    <m/>
  </r>
  <r>
    <x v="0"/>
    <n v="0"/>
    <n v="0"/>
    <n v="3000"/>
    <n v="0"/>
    <x v="6025"/>
    <x v="0"/>
    <x v="1"/>
    <x v="0"/>
    <s v="03.03.10"/>
    <x v="8"/>
    <x v="0"/>
    <x v="4"/>
    <s v="Receitas Da Câmara"/>
    <s v="03.03.10"/>
    <s v="Receitas Da Câmara"/>
    <s v="03.03.10"/>
    <x v="14"/>
    <x v="0"/>
    <x v="3"/>
    <x v="3"/>
    <x v="0"/>
    <x v="0"/>
    <x v="2"/>
    <x v="0"/>
    <x v="2"/>
    <s v="2024-02-??"/>
    <x v="0"/>
    <n v="3000"/>
    <x v="3"/>
    <n v="0"/>
    <x v="1"/>
    <n v="0"/>
    <x v="667"/>
    <m/>
    <x v="0"/>
    <x v="11"/>
    <m/>
    <s v="Receitas Da Câmara"/>
    <x v="2"/>
    <s v="RDC"/>
    <x v="0"/>
    <x v="1"/>
    <x v="1"/>
    <x v="1"/>
    <x v="0"/>
    <x v="0"/>
    <x v="0"/>
    <x v="0"/>
    <x v="0"/>
    <x v="0"/>
    <x v="0"/>
    <s v="Receitas Da Câmara"/>
    <x v="0"/>
    <x v="0"/>
    <x v="0"/>
    <x v="0"/>
    <x v="0"/>
    <x v="0"/>
    <x v="0"/>
    <x v="2"/>
    <x v="1"/>
    <x v="2"/>
    <x v="11"/>
    <x v="0"/>
    <m/>
  </r>
  <r>
    <x v="0"/>
    <n v="0"/>
    <n v="0"/>
    <n v="1500"/>
    <n v="0"/>
    <x v="6025"/>
    <x v="0"/>
    <x v="1"/>
    <x v="0"/>
    <s v="03.03.10"/>
    <x v="8"/>
    <x v="0"/>
    <x v="4"/>
    <s v="Receitas Da Câmara"/>
    <s v="03.03.10"/>
    <s v="Receitas Da Câmara"/>
    <s v="03.03.10"/>
    <x v="14"/>
    <x v="0"/>
    <x v="3"/>
    <x v="3"/>
    <x v="0"/>
    <x v="0"/>
    <x v="2"/>
    <x v="0"/>
    <x v="1"/>
    <s v="2024-03-??"/>
    <x v="0"/>
    <n v="1500"/>
    <x v="3"/>
    <n v="0"/>
    <x v="1"/>
    <n v="0"/>
    <x v="667"/>
    <m/>
    <x v="0"/>
    <x v="11"/>
    <m/>
    <s v="Receitas Da Câmara"/>
    <x v="2"/>
    <s v="RDC"/>
    <x v="0"/>
    <x v="1"/>
    <x v="1"/>
    <x v="1"/>
    <x v="0"/>
    <x v="0"/>
    <x v="0"/>
    <x v="0"/>
    <x v="0"/>
    <x v="0"/>
    <x v="0"/>
    <s v="Receitas Da Câmara"/>
    <x v="0"/>
    <x v="0"/>
    <x v="0"/>
    <x v="0"/>
    <x v="0"/>
    <x v="0"/>
    <x v="0"/>
    <x v="2"/>
    <x v="1"/>
    <x v="2"/>
    <x v="11"/>
    <x v="0"/>
    <m/>
  </r>
  <r>
    <x v="0"/>
    <n v="0"/>
    <n v="0"/>
    <n v="3000"/>
    <n v="0"/>
    <x v="6025"/>
    <x v="0"/>
    <x v="1"/>
    <x v="0"/>
    <s v="03.03.10"/>
    <x v="8"/>
    <x v="0"/>
    <x v="4"/>
    <s v="Receitas Da Câmara"/>
    <s v="03.03.10"/>
    <s v="Receitas Da Câmara"/>
    <s v="03.03.10"/>
    <x v="14"/>
    <x v="0"/>
    <x v="3"/>
    <x v="3"/>
    <x v="0"/>
    <x v="0"/>
    <x v="2"/>
    <x v="0"/>
    <x v="3"/>
    <s v="2024-05-??"/>
    <x v="1"/>
    <n v="3000"/>
    <x v="3"/>
    <n v="0"/>
    <x v="1"/>
    <n v="0"/>
    <x v="667"/>
    <m/>
    <x v="0"/>
    <x v="11"/>
    <m/>
    <s v="Receitas Da Câmara"/>
    <x v="2"/>
    <s v="RDC"/>
    <x v="0"/>
    <x v="1"/>
    <x v="1"/>
    <x v="1"/>
    <x v="0"/>
    <x v="0"/>
    <x v="0"/>
    <x v="0"/>
    <x v="0"/>
    <x v="0"/>
    <x v="0"/>
    <s v="Receitas Da Câmara"/>
    <x v="0"/>
    <x v="0"/>
    <x v="0"/>
    <x v="0"/>
    <x v="0"/>
    <x v="0"/>
    <x v="0"/>
    <x v="2"/>
    <x v="1"/>
    <x v="2"/>
    <x v="11"/>
    <x v="0"/>
    <m/>
  </r>
  <r>
    <x v="0"/>
    <n v="0"/>
    <n v="0"/>
    <n v="6000"/>
    <n v="0"/>
    <x v="6025"/>
    <x v="0"/>
    <x v="1"/>
    <x v="0"/>
    <s v="03.03.10"/>
    <x v="8"/>
    <x v="0"/>
    <x v="4"/>
    <s v="Receitas Da Câmara"/>
    <s v="03.03.10"/>
    <s v="Receitas Da Câmara"/>
    <s v="03.03.10"/>
    <x v="14"/>
    <x v="0"/>
    <x v="3"/>
    <x v="3"/>
    <x v="0"/>
    <x v="0"/>
    <x v="2"/>
    <x v="0"/>
    <x v="4"/>
    <s v="2024-06-??"/>
    <x v="1"/>
    <n v="6000"/>
    <x v="3"/>
    <n v="0"/>
    <x v="1"/>
    <n v="0"/>
    <x v="667"/>
    <m/>
    <x v="0"/>
    <x v="11"/>
    <m/>
    <s v="Receitas Da Câmara"/>
    <x v="2"/>
    <s v="RDC"/>
    <x v="0"/>
    <x v="1"/>
    <x v="1"/>
    <x v="1"/>
    <x v="0"/>
    <x v="0"/>
    <x v="0"/>
    <x v="0"/>
    <x v="0"/>
    <x v="0"/>
    <x v="0"/>
    <s v="Receitas Da Câmara"/>
    <x v="0"/>
    <x v="0"/>
    <x v="0"/>
    <x v="0"/>
    <x v="0"/>
    <x v="0"/>
    <x v="0"/>
    <x v="2"/>
    <x v="1"/>
    <x v="2"/>
    <x v="11"/>
    <x v="0"/>
    <m/>
  </r>
  <r>
    <x v="0"/>
    <n v="0"/>
    <n v="0"/>
    <n v="1500"/>
    <n v="0"/>
    <x v="6025"/>
    <x v="0"/>
    <x v="1"/>
    <x v="0"/>
    <s v="03.03.10"/>
    <x v="8"/>
    <x v="0"/>
    <x v="4"/>
    <s v="Receitas Da Câmara"/>
    <s v="03.03.10"/>
    <s v="Receitas Da Câmara"/>
    <s v="03.03.10"/>
    <x v="14"/>
    <x v="0"/>
    <x v="3"/>
    <x v="3"/>
    <x v="0"/>
    <x v="0"/>
    <x v="2"/>
    <x v="0"/>
    <x v="9"/>
    <s v="2024-07-??"/>
    <x v="2"/>
    <n v="1500"/>
    <x v="3"/>
    <n v="0"/>
    <x v="1"/>
    <n v="0"/>
    <x v="667"/>
    <m/>
    <x v="0"/>
    <x v="11"/>
    <m/>
    <s v="Receitas Da Câmara"/>
    <x v="2"/>
    <s v="RDC"/>
    <x v="0"/>
    <x v="1"/>
    <x v="1"/>
    <x v="1"/>
    <x v="0"/>
    <x v="0"/>
    <x v="0"/>
    <x v="0"/>
    <x v="0"/>
    <x v="0"/>
    <x v="0"/>
    <s v="Receitas Da Câmara"/>
    <x v="0"/>
    <x v="0"/>
    <x v="0"/>
    <x v="0"/>
    <x v="0"/>
    <x v="0"/>
    <x v="0"/>
    <x v="2"/>
    <x v="1"/>
    <x v="2"/>
    <x v="11"/>
    <x v="0"/>
    <m/>
  </r>
  <r>
    <x v="0"/>
    <n v="0"/>
    <n v="0"/>
    <n v="6000"/>
    <n v="0"/>
    <x v="6025"/>
    <x v="0"/>
    <x v="1"/>
    <x v="0"/>
    <s v="03.03.10"/>
    <x v="8"/>
    <x v="0"/>
    <x v="4"/>
    <s v="Receitas Da Câmara"/>
    <s v="03.03.10"/>
    <s v="Receitas Da Câmara"/>
    <s v="03.03.10"/>
    <x v="14"/>
    <x v="0"/>
    <x v="3"/>
    <x v="3"/>
    <x v="0"/>
    <x v="0"/>
    <x v="2"/>
    <x v="0"/>
    <x v="5"/>
    <s v="2024-08-??"/>
    <x v="2"/>
    <n v="6000"/>
    <x v="3"/>
    <n v="0"/>
    <x v="1"/>
    <n v="0"/>
    <x v="667"/>
    <m/>
    <x v="0"/>
    <x v="11"/>
    <m/>
    <s v="Receitas Da Câmara"/>
    <x v="2"/>
    <s v="RDC"/>
    <x v="0"/>
    <x v="1"/>
    <x v="1"/>
    <x v="1"/>
    <x v="0"/>
    <x v="0"/>
    <x v="0"/>
    <x v="0"/>
    <x v="0"/>
    <x v="0"/>
    <x v="0"/>
    <s v="Receitas Da Câmara"/>
    <x v="0"/>
    <x v="0"/>
    <x v="0"/>
    <x v="0"/>
    <x v="0"/>
    <x v="0"/>
    <x v="0"/>
    <x v="2"/>
    <x v="1"/>
    <x v="2"/>
    <x v="11"/>
    <x v="0"/>
    <m/>
  </r>
  <r>
    <x v="0"/>
    <n v="0"/>
    <n v="0"/>
    <n v="4500"/>
    <n v="0"/>
    <x v="6025"/>
    <x v="0"/>
    <x v="1"/>
    <x v="0"/>
    <s v="03.03.10"/>
    <x v="8"/>
    <x v="0"/>
    <x v="4"/>
    <s v="Receitas Da Câmara"/>
    <s v="03.03.10"/>
    <s v="Receitas Da Câmara"/>
    <s v="03.03.10"/>
    <x v="14"/>
    <x v="0"/>
    <x v="3"/>
    <x v="3"/>
    <x v="0"/>
    <x v="0"/>
    <x v="2"/>
    <x v="0"/>
    <x v="7"/>
    <s v="2024-09-??"/>
    <x v="2"/>
    <n v="4500"/>
    <x v="3"/>
    <n v="0"/>
    <x v="1"/>
    <n v="0"/>
    <x v="667"/>
    <m/>
    <x v="0"/>
    <x v="11"/>
    <m/>
    <s v="Receitas Da Câmara"/>
    <x v="2"/>
    <s v="RDC"/>
    <x v="0"/>
    <x v="1"/>
    <x v="1"/>
    <x v="1"/>
    <x v="0"/>
    <x v="0"/>
    <x v="0"/>
    <x v="0"/>
    <x v="0"/>
    <x v="0"/>
    <x v="0"/>
    <s v="Receitas Da Câmara"/>
    <x v="0"/>
    <x v="0"/>
    <x v="0"/>
    <x v="0"/>
    <x v="0"/>
    <x v="0"/>
    <x v="0"/>
    <x v="2"/>
    <x v="1"/>
    <x v="2"/>
    <x v="11"/>
    <x v="0"/>
    <m/>
  </r>
  <r>
    <x v="0"/>
    <n v="0"/>
    <n v="0"/>
    <n v="3000"/>
    <n v="0"/>
    <x v="6025"/>
    <x v="0"/>
    <x v="1"/>
    <x v="0"/>
    <s v="03.03.10"/>
    <x v="8"/>
    <x v="0"/>
    <x v="4"/>
    <s v="Receitas Da Câmara"/>
    <s v="03.03.10"/>
    <s v="Receitas Da Câmara"/>
    <s v="03.03.10"/>
    <x v="14"/>
    <x v="0"/>
    <x v="3"/>
    <x v="3"/>
    <x v="0"/>
    <x v="0"/>
    <x v="2"/>
    <x v="0"/>
    <x v="8"/>
    <s v="2024-10-??"/>
    <x v="3"/>
    <n v="3000"/>
    <x v="3"/>
    <n v="0"/>
    <x v="1"/>
    <n v="0"/>
    <x v="667"/>
    <m/>
    <x v="0"/>
    <x v="11"/>
    <m/>
    <s v="Receitas Da Câmara"/>
    <x v="2"/>
    <s v="RDC"/>
    <x v="0"/>
    <x v="1"/>
    <x v="1"/>
    <x v="1"/>
    <x v="0"/>
    <x v="0"/>
    <x v="0"/>
    <x v="0"/>
    <x v="0"/>
    <x v="0"/>
    <x v="0"/>
    <s v="Receitas Da Câmara"/>
    <x v="0"/>
    <x v="0"/>
    <x v="0"/>
    <x v="0"/>
    <x v="0"/>
    <x v="0"/>
    <x v="0"/>
    <x v="2"/>
    <x v="1"/>
    <x v="2"/>
    <x v="11"/>
    <x v="0"/>
    <m/>
  </r>
  <r>
    <x v="0"/>
    <n v="0"/>
    <n v="0"/>
    <n v="2250"/>
    <n v="0"/>
    <x v="6025"/>
    <x v="0"/>
    <x v="1"/>
    <x v="0"/>
    <s v="03.03.10"/>
    <x v="8"/>
    <x v="0"/>
    <x v="4"/>
    <s v="Receitas Da Câmara"/>
    <s v="03.03.10"/>
    <s v="Receitas Da Câmara"/>
    <s v="03.03.10"/>
    <x v="14"/>
    <x v="0"/>
    <x v="3"/>
    <x v="3"/>
    <x v="0"/>
    <x v="0"/>
    <x v="2"/>
    <x v="0"/>
    <x v="10"/>
    <s v="2024-11-??"/>
    <x v="3"/>
    <n v="2250"/>
    <x v="3"/>
    <n v="0"/>
    <x v="1"/>
    <n v="0"/>
    <x v="667"/>
    <m/>
    <x v="0"/>
    <x v="11"/>
    <m/>
    <s v="Receitas Da Câmara"/>
    <x v="2"/>
    <s v="RDC"/>
    <x v="0"/>
    <x v="1"/>
    <x v="1"/>
    <x v="1"/>
    <x v="0"/>
    <x v="0"/>
    <x v="0"/>
    <x v="0"/>
    <x v="0"/>
    <x v="0"/>
    <x v="0"/>
    <s v="Receitas Da Câmara"/>
    <x v="0"/>
    <x v="0"/>
    <x v="0"/>
    <x v="0"/>
    <x v="0"/>
    <x v="0"/>
    <x v="0"/>
    <x v="2"/>
    <x v="1"/>
    <x v="2"/>
    <x v="11"/>
    <x v="0"/>
    <m/>
  </r>
  <r>
    <x v="0"/>
    <n v="0"/>
    <n v="0"/>
    <n v="287820"/>
    <n v="0"/>
    <x v="6025"/>
    <x v="0"/>
    <x v="0"/>
    <x v="0"/>
    <s v="03.16.15"/>
    <x v="0"/>
    <x v="0"/>
    <x v="0"/>
    <s v="Direção Financeira"/>
    <s v="03.16.15"/>
    <s v="Direção Financeira"/>
    <s v="03.16.15"/>
    <x v="48"/>
    <x v="0"/>
    <x v="0"/>
    <x v="0"/>
    <x v="1"/>
    <x v="0"/>
    <x v="0"/>
    <x v="0"/>
    <x v="0"/>
    <s v="2024-01-??"/>
    <x v="0"/>
    <n v="287820"/>
    <x v="3"/>
    <n v="200000"/>
    <x v="1"/>
    <n v="0"/>
    <x v="667"/>
    <m/>
    <x v="0"/>
    <x v="11"/>
    <m/>
    <s v="Direção Financeira"/>
    <x v="2"/>
    <m/>
    <x v="0"/>
    <x v="1"/>
    <x v="1"/>
    <x v="1"/>
    <x v="0"/>
    <x v="0"/>
    <x v="0"/>
    <x v="0"/>
    <x v="0"/>
    <x v="0"/>
    <x v="0"/>
    <s v="Direção Financeira"/>
    <x v="0"/>
    <x v="0"/>
    <x v="0"/>
    <x v="0"/>
    <x v="0"/>
    <x v="0"/>
    <x v="0"/>
    <x v="2"/>
    <x v="1"/>
    <x v="2"/>
    <x v="11"/>
    <x v="0"/>
    <m/>
  </r>
  <r>
    <x v="0"/>
    <n v="0"/>
    <n v="0"/>
    <n v="287820"/>
    <n v="0"/>
    <x v="6025"/>
    <x v="0"/>
    <x v="0"/>
    <x v="0"/>
    <s v="03.16.15"/>
    <x v="0"/>
    <x v="0"/>
    <x v="0"/>
    <s v="Direção Financeira"/>
    <s v="03.16.15"/>
    <s v="Direção Financeira"/>
    <s v="03.16.15"/>
    <x v="48"/>
    <x v="0"/>
    <x v="0"/>
    <x v="0"/>
    <x v="1"/>
    <x v="0"/>
    <x v="0"/>
    <x v="0"/>
    <x v="2"/>
    <s v="2024-02-??"/>
    <x v="0"/>
    <n v="287820"/>
    <x v="3"/>
    <n v="200000"/>
    <x v="1"/>
    <n v="0"/>
    <x v="667"/>
    <m/>
    <x v="0"/>
    <x v="11"/>
    <m/>
    <s v="Direção Financeira"/>
    <x v="2"/>
    <m/>
    <x v="0"/>
    <x v="1"/>
    <x v="1"/>
    <x v="1"/>
    <x v="0"/>
    <x v="0"/>
    <x v="0"/>
    <x v="0"/>
    <x v="0"/>
    <x v="0"/>
    <x v="0"/>
    <s v="Direção Financeira"/>
    <x v="0"/>
    <x v="0"/>
    <x v="0"/>
    <x v="0"/>
    <x v="0"/>
    <x v="0"/>
    <x v="0"/>
    <x v="2"/>
    <x v="1"/>
    <x v="2"/>
    <x v="11"/>
    <x v="0"/>
    <m/>
  </r>
  <r>
    <x v="0"/>
    <n v="0"/>
    <n v="0"/>
    <n v="287820"/>
    <n v="0"/>
    <x v="6025"/>
    <x v="0"/>
    <x v="0"/>
    <x v="0"/>
    <s v="03.16.15"/>
    <x v="0"/>
    <x v="0"/>
    <x v="0"/>
    <s v="Direção Financeira"/>
    <s v="03.16.15"/>
    <s v="Direção Financeira"/>
    <s v="03.16.15"/>
    <x v="48"/>
    <x v="0"/>
    <x v="0"/>
    <x v="0"/>
    <x v="1"/>
    <x v="0"/>
    <x v="0"/>
    <x v="0"/>
    <x v="1"/>
    <s v="2024-03-??"/>
    <x v="0"/>
    <n v="287820"/>
    <x v="3"/>
    <n v="200000"/>
    <x v="1"/>
    <n v="0"/>
    <x v="667"/>
    <m/>
    <x v="0"/>
    <x v="11"/>
    <m/>
    <s v="Direção Financeira"/>
    <x v="2"/>
    <m/>
    <x v="0"/>
    <x v="1"/>
    <x v="1"/>
    <x v="1"/>
    <x v="0"/>
    <x v="0"/>
    <x v="0"/>
    <x v="0"/>
    <x v="0"/>
    <x v="0"/>
    <x v="0"/>
    <s v="Direção Financeira"/>
    <x v="0"/>
    <x v="0"/>
    <x v="0"/>
    <x v="0"/>
    <x v="0"/>
    <x v="0"/>
    <x v="0"/>
    <x v="2"/>
    <x v="1"/>
    <x v="2"/>
    <x v="11"/>
    <x v="0"/>
    <m/>
  </r>
  <r>
    <x v="0"/>
    <n v="0"/>
    <n v="0"/>
    <n v="324315"/>
    <n v="0"/>
    <x v="6025"/>
    <x v="0"/>
    <x v="0"/>
    <x v="0"/>
    <s v="03.16.15"/>
    <x v="0"/>
    <x v="0"/>
    <x v="0"/>
    <s v="Direção Financeira"/>
    <s v="03.16.15"/>
    <s v="Direção Financeira"/>
    <s v="03.16.15"/>
    <x v="48"/>
    <x v="0"/>
    <x v="0"/>
    <x v="0"/>
    <x v="1"/>
    <x v="0"/>
    <x v="0"/>
    <x v="0"/>
    <x v="6"/>
    <s v="2024-04-??"/>
    <x v="1"/>
    <n v="324315"/>
    <x v="3"/>
    <n v="200000"/>
    <x v="1"/>
    <n v="0"/>
    <x v="667"/>
    <m/>
    <x v="0"/>
    <x v="11"/>
    <m/>
    <s v="Direção Financeira"/>
    <x v="2"/>
    <m/>
    <x v="0"/>
    <x v="1"/>
    <x v="1"/>
    <x v="1"/>
    <x v="0"/>
    <x v="0"/>
    <x v="0"/>
    <x v="0"/>
    <x v="0"/>
    <x v="0"/>
    <x v="0"/>
    <s v="Direção Financeira"/>
    <x v="0"/>
    <x v="0"/>
    <x v="0"/>
    <x v="0"/>
    <x v="0"/>
    <x v="0"/>
    <x v="0"/>
    <x v="2"/>
    <x v="1"/>
    <x v="2"/>
    <x v="11"/>
    <x v="0"/>
    <m/>
  </r>
  <r>
    <x v="0"/>
    <n v="0"/>
    <n v="0"/>
    <n v="360820"/>
    <n v="0"/>
    <x v="6025"/>
    <x v="0"/>
    <x v="0"/>
    <x v="0"/>
    <s v="03.16.15"/>
    <x v="0"/>
    <x v="0"/>
    <x v="0"/>
    <s v="Direção Financeira"/>
    <s v="03.16.15"/>
    <s v="Direção Financeira"/>
    <s v="03.16.15"/>
    <x v="48"/>
    <x v="0"/>
    <x v="0"/>
    <x v="0"/>
    <x v="1"/>
    <x v="0"/>
    <x v="0"/>
    <x v="0"/>
    <x v="3"/>
    <s v="2024-05-??"/>
    <x v="1"/>
    <n v="360820"/>
    <x v="3"/>
    <n v="200000"/>
    <x v="1"/>
    <n v="0"/>
    <x v="667"/>
    <m/>
    <x v="0"/>
    <x v="11"/>
    <m/>
    <s v="Direção Financeira"/>
    <x v="2"/>
    <m/>
    <x v="0"/>
    <x v="1"/>
    <x v="1"/>
    <x v="1"/>
    <x v="0"/>
    <x v="0"/>
    <x v="0"/>
    <x v="0"/>
    <x v="0"/>
    <x v="0"/>
    <x v="0"/>
    <s v="Direção Financeira"/>
    <x v="0"/>
    <x v="0"/>
    <x v="0"/>
    <x v="0"/>
    <x v="0"/>
    <x v="0"/>
    <x v="0"/>
    <x v="2"/>
    <x v="1"/>
    <x v="2"/>
    <x v="11"/>
    <x v="0"/>
    <m/>
  </r>
  <r>
    <x v="0"/>
    <n v="0"/>
    <n v="0"/>
    <n v="360820"/>
    <n v="0"/>
    <x v="6025"/>
    <x v="0"/>
    <x v="0"/>
    <x v="0"/>
    <s v="03.16.15"/>
    <x v="0"/>
    <x v="0"/>
    <x v="0"/>
    <s v="Direção Financeira"/>
    <s v="03.16.15"/>
    <s v="Direção Financeira"/>
    <s v="03.16.15"/>
    <x v="48"/>
    <x v="0"/>
    <x v="0"/>
    <x v="0"/>
    <x v="1"/>
    <x v="0"/>
    <x v="0"/>
    <x v="0"/>
    <x v="4"/>
    <s v="2024-06-??"/>
    <x v="1"/>
    <n v="360820"/>
    <x v="3"/>
    <n v="200000"/>
    <x v="1"/>
    <n v="0"/>
    <x v="667"/>
    <m/>
    <x v="0"/>
    <x v="11"/>
    <m/>
    <s v="Direção Financeira"/>
    <x v="2"/>
    <m/>
    <x v="0"/>
    <x v="1"/>
    <x v="1"/>
    <x v="1"/>
    <x v="0"/>
    <x v="0"/>
    <x v="0"/>
    <x v="0"/>
    <x v="0"/>
    <x v="0"/>
    <x v="0"/>
    <s v="Direção Financeira"/>
    <x v="0"/>
    <x v="0"/>
    <x v="0"/>
    <x v="0"/>
    <x v="0"/>
    <x v="0"/>
    <x v="0"/>
    <x v="2"/>
    <x v="1"/>
    <x v="2"/>
    <x v="11"/>
    <x v="0"/>
    <m/>
  </r>
  <r>
    <x v="0"/>
    <n v="0"/>
    <n v="0"/>
    <n v="863460"/>
    <n v="0"/>
    <x v="6025"/>
    <x v="0"/>
    <x v="0"/>
    <x v="0"/>
    <s v="03.16.15"/>
    <x v="0"/>
    <x v="0"/>
    <x v="0"/>
    <s v="Direção Financeira"/>
    <s v="03.16.15"/>
    <s v="Direção Financeira"/>
    <s v="03.16.15"/>
    <x v="48"/>
    <x v="0"/>
    <x v="0"/>
    <x v="0"/>
    <x v="1"/>
    <x v="0"/>
    <x v="0"/>
    <x v="0"/>
    <x v="5"/>
    <s v="2024-08-??"/>
    <x v="2"/>
    <n v="863460"/>
    <x v="3"/>
    <n v="200000"/>
    <x v="1"/>
    <n v="0"/>
    <x v="667"/>
    <m/>
    <x v="0"/>
    <x v="11"/>
    <m/>
    <s v="Direção Financeira"/>
    <x v="2"/>
    <m/>
    <x v="0"/>
    <x v="1"/>
    <x v="1"/>
    <x v="1"/>
    <x v="0"/>
    <x v="0"/>
    <x v="0"/>
    <x v="0"/>
    <x v="0"/>
    <x v="0"/>
    <x v="0"/>
    <s v="Direção Financeira"/>
    <x v="0"/>
    <x v="0"/>
    <x v="0"/>
    <x v="0"/>
    <x v="0"/>
    <x v="0"/>
    <x v="0"/>
    <x v="2"/>
    <x v="1"/>
    <x v="2"/>
    <x v="11"/>
    <x v="0"/>
    <m/>
  </r>
  <r>
    <x v="0"/>
    <n v="0"/>
    <n v="0"/>
    <n v="294562"/>
    <n v="0"/>
    <x v="6025"/>
    <x v="0"/>
    <x v="0"/>
    <x v="0"/>
    <s v="03.16.15"/>
    <x v="0"/>
    <x v="0"/>
    <x v="0"/>
    <s v="Direção Financeira"/>
    <s v="03.16.15"/>
    <s v="Direção Financeira"/>
    <s v="03.16.15"/>
    <x v="48"/>
    <x v="0"/>
    <x v="0"/>
    <x v="0"/>
    <x v="1"/>
    <x v="0"/>
    <x v="0"/>
    <x v="0"/>
    <x v="7"/>
    <s v="2024-09-??"/>
    <x v="2"/>
    <n v="294562"/>
    <x v="3"/>
    <n v="200000"/>
    <x v="1"/>
    <n v="0"/>
    <x v="667"/>
    <m/>
    <x v="0"/>
    <x v="11"/>
    <m/>
    <s v="Direção Financeira"/>
    <x v="2"/>
    <m/>
    <x v="0"/>
    <x v="1"/>
    <x v="1"/>
    <x v="1"/>
    <x v="0"/>
    <x v="0"/>
    <x v="0"/>
    <x v="0"/>
    <x v="0"/>
    <x v="0"/>
    <x v="0"/>
    <s v="Direção Financeira"/>
    <x v="0"/>
    <x v="0"/>
    <x v="0"/>
    <x v="0"/>
    <x v="0"/>
    <x v="0"/>
    <x v="0"/>
    <x v="2"/>
    <x v="1"/>
    <x v="2"/>
    <x v="11"/>
    <x v="0"/>
    <m/>
  </r>
  <r>
    <x v="0"/>
    <n v="0"/>
    <n v="0"/>
    <n v="433820"/>
    <n v="0"/>
    <x v="6025"/>
    <x v="0"/>
    <x v="0"/>
    <x v="0"/>
    <s v="03.16.15"/>
    <x v="0"/>
    <x v="0"/>
    <x v="0"/>
    <s v="Direção Financeira"/>
    <s v="03.16.15"/>
    <s v="Direção Financeira"/>
    <s v="03.16.15"/>
    <x v="48"/>
    <x v="0"/>
    <x v="0"/>
    <x v="0"/>
    <x v="1"/>
    <x v="0"/>
    <x v="0"/>
    <x v="0"/>
    <x v="8"/>
    <s v="2024-10-??"/>
    <x v="3"/>
    <n v="433820"/>
    <x v="3"/>
    <n v="200000"/>
    <x v="1"/>
    <n v="0"/>
    <x v="667"/>
    <m/>
    <x v="0"/>
    <x v="11"/>
    <m/>
    <s v="Direção Financeira"/>
    <x v="2"/>
    <m/>
    <x v="0"/>
    <x v="1"/>
    <x v="1"/>
    <x v="1"/>
    <x v="0"/>
    <x v="0"/>
    <x v="0"/>
    <x v="0"/>
    <x v="0"/>
    <x v="0"/>
    <x v="0"/>
    <s v="Direção Financeira"/>
    <x v="0"/>
    <x v="0"/>
    <x v="0"/>
    <x v="0"/>
    <x v="0"/>
    <x v="0"/>
    <x v="0"/>
    <x v="2"/>
    <x v="1"/>
    <x v="2"/>
    <x v="11"/>
    <x v="0"/>
    <m/>
  </r>
  <r>
    <x v="0"/>
    <n v="0"/>
    <n v="0"/>
    <n v="433820"/>
    <n v="0"/>
    <x v="6025"/>
    <x v="0"/>
    <x v="0"/>
    <x v="0"/>
    <s v="03.16.15"/>
    <x v="0"/>
    <x v="0"/>
    <x v="0"/>
    <s v="Direção Financeira"/>
    <s v="03.16.15"/>
    <s v="Direção Financeira"/>
    <s v="03.16.15"/>
    <x v="48"/>
    <x v="0"/>
    <x v="0"/>
    <x v="0"/>
    <x v="1"/>
    <x v="0"/>
    <x v="0"/>
    <x v="0"/>
    <x v="10"/>
    <s v="2024-11-??"/>
    <x v="3"/>
    <n v="433820"/>
    <x v="3"/>
    <n v="200000"/>
    <x v="1"/>
    <n v="0"/>
    <x v="667"/>
    <m/>
    <x v="0"/>
    <x v="11"/>
    <m/>
    <s v="Direção Financeira"/>
    <x v="2"/>
    <m/>
    <x v="0"/>
    <x v="1"/>
    <x v="1"/>
    <x v="1"/>
    <x v="0"/>
    <x v="0"/>
    <x v="0"/>
    <x v="0"/>
    <x v="0"/>
    <x v="0"/>
    <x v="0"/>
    <s v="Direção Financeira"/>
    <x v="0"/>
    <x v="0"/>
    <x v="0"/>
    <x v="0"/>
    <x v="0"/>
    <x v="0"/>
    <x v="0"/>
    <x v="2"/>
    <x v="1"/>
    <x v="2"/>
    <x v="11"/>
    <x v="0"/>
    <m/>
  </r>
  <r>
    <x v="0"/>
    <n v="0"/>
    <n v="0"/>
    <n v="433820"/>
    <n v="0"/>
    <x v="6025"/>
    <x v="0"/>
    <x v="0"/>
    <x v="0"/>
    <s v="03.16.15"/>
    <x v="0"/>
    <x v="0"/>
    <x v="0"/>
    <s v="Direção Financeira"/>
    <s v="03.16.15"/>
    <s v="Direção Financeira"/>
    <s v="03.16.15"/>
    <x v="48"/>
    <x v="0"/>
    <x v="0"/>
    <x v="0"/>
    <x v="1"/>
    <x v="0"/>
    <x v="0"/>
    <x v="0"/>
    <x v="11"/>
    <s v="2024-12-??"/>
    <x v="3"/>
    <n v="433820"/>
    <x v="3"/>
    <n v="200000"/>
    <x v="1"/>
    <n v="0"/>
    <x v="667"/>
    <m/>
    <x v="0"/>
    <x v="11"/>
    <m/>
    <s v="Direção Financeira"/>
    <x v="2"/>
    <m/>
    <x v="0"/>
    <x v="1"/>
    <x v="1"/>
    <x v="1"/>
    <x v="0"/>
    <x v="0"/>
    <x v="0"/>
    <x v="0"/>
    <x v="0"/>
    <x v="0"/>
    <x v="0"/>
    <s v="Direção Financeira"/>
    <x v="0"/>
    <x v="0"/>
    <x v="0"/>
    <x v="0"/>
    <x v="0"/>
    <x v="0"/>
    <x v="0"/>
    <x v="2"/>
    <x v="1"/>
    <x v="2"/>
    <x v="11"/>
    <x v="0"/>
    <m/>
  </r>
  <r>
    <x v="0"/>
    <n v="0"/>
    <n v="0"/>
    <n v="593662"/>
    <n v="0"/>
    <x v="6025"/>
    <x v="0"/>
    <x v="0"/>
    <x v="0"/>
    <s v="03.16.15"/>
    <x v="0"/>
    <x v="0"/>
    <x v="0"/>
    <s v="Direção Financeira"/>
    <s v="03.16.15"/>
    <s v="Direção Financeira"/>
    <s v="03.16.15"/>
    <x v="30"/>
    <x v="0"/>
    <x v="0"/>
    <x v="0"/>
    <x v="1"/>
    <x v="0"/>
    <x v="0"/>
    <x v="0"/>
    <x v="0"/>
    <s v="2024-01-??"/>
    <x v="0"/>
    <n v="593662"/>
    <x v="3"/>
    <n v="0"/>
    <x v="1"/>
    <n v="0"/>
    <x v="667"/>
    <m/>
    <x v="0"/>
    <x v="11"/>
    <m/>
    <s v="Direção Financeira"/>
    <x v="2"/>
    <m/>
    <x v="0"/>
    <x v="1"/>
    <x v="1"/>
    <x v="1"/>
    <x v="0"/>
    <x v="0"/>
    <x v="0"/>
    <x v="0"/>
    <x v="0"/>
    <x v="0"/>
    <x v="0"/>
    <s v="Direção Financeira"/>
    <x v="0"/>
    <x v="0"/>
    <x v="0"/>
    <x v="0"/>
    <x v="0"/>
    <x v="0"/>
    <x v="0"/>
    <x v="2"/>
    <x v="1"/>
    <x v="2"/>
    <x v="11"/>
    <x v="0"/>
    <m/>
  </r>
  <r>
    <x v="0"/>
    <n v="0"/>
    <n v="0"/>
    <n v="746324"/>
    <n v="0"/>
    <x v="6025"/>
    <x v="0"/>
    <x v="0"/>
    <x v="0"/>
    <s v="03.16.15"/>
    <x v="0"/>
    <x v="0"/>
    <x v="0"/>
    <s v="Direção Financeira"/>
    <s v="03.16.15"/>
    <s v="Direção Financeira"/>
    <s v="03.16.15"/>
    <x v="30"/>
    <x v="0"/>
    <x v="0"/>
    <x v="0"/>
    <x v="1"/>
    <x v="0"/>
    <x v="0"/>
    <x v="0"/>
    <x v="2"/>
    <s v="2024-02-??"/>
    <x v="0"/>
    <n v="746324"/>
    <x v="3"/>
    <n v="0"/>
    <x v="1"/>
    <n v="0"/>
    <x v="667"/>
    <m/>
    <x v="0"/>
    <x v="11"/>
    <m/>
    <s v="Direção Financeira"/>
    <x v="2"/>
    <m/>
    <x v="0"/>
    <x v="1"/>
    <x v="1"/>
    <x v="1"/>
    <x v="0"/>
    <x v="0"/>
    <x v="0"/>
    <x v="0"/>
    <x v="0"/>
    <x v="0"/>
    <x v="0"/>
    <s v="Direção Financeira"/>
    <x v="0"/>
    <x v="0"/>
    <x v="0"/>
    <x v="0"/>
    <x v="0"/>
    <x v="0"/>
    <x v="0"/>
    <x v="2"/>
    <x v="1"/>
    <x v="2"/>
    <x v="11"/>
    <x v="0"/>
    <m/>
  </r>
  <r>
    <x v="0"/>
    <n v="0"/>
    <n v="0"/>
    <n v="656017"/>
    <n v="0"/>
    <x v="6025"/>
    <x v="0"/>
    <x v="0"/>
    <x v="0"/>
    <s v="03.16.15"/>
    <x v="0"/>
    <x v="0"/>
    <x v="0"/>
    <s v="Direção Financeira"/>
    <s v="03.16.15"/>
    <s v="Direção Financeira"/>
    <s v="03.16.15"/>
    <x v="30"/>
    <x v="0"/>
    <x v="0"/>
    <x v="0"/>
    <x v="1"/>
    <x v="0"/>
    <x v="0"/>
    <x v="0"/>
    <x v="1"/>
    <s v="2024-03-??"/>
    <x v="0"/>
    <n v="656017"/>
    <x v="3"/>
    <n v="0"/>
    <x v="1"/>
    <n v="0"/>
    <x v="667"/>
    <m/>
    <x v="0"/>
    <x v="11"/>
    <m/>
    <s v="Direção Financeira"/>
    <x v="2"/>
    <m/>
    <x v="0"/>
    <x v="1"/>
    <x v="1"/>
    <x v="1"/>
    <x v="0"/>
    <x v="0"/>
    <x v="0"/>
    <x v="0"/>
    <x v="0"/>
    <x v="0"/>
    <x v="0"/>
    <s v="Direção Financeira"/>
    <x v="0"/>
    <x v="0"/>
    <x v="0"/>
    <x v="0"/>
    <x v="0"/>
    <x v="0"/>
    <x v="0"/>
    <x v="2"/>
    <x v="1"/>
    <x v="2"/>
    <x v="11"/>
    <x v="0"/>
    <m/>
  </r>
  <r>
    <x v="0"/>
    <n v="0"/>
    <n v="0"/>
    <n v="634324"/>
    <n v="0"/>
    <x v="6025"/>
    <x v="0"/>
    <x v="0"/>
    <x v="0"/>
    <s v="03.16.15"/>
    <x v="0"/>
    <x v="0"/>
    <x v="0"/>
    <s v="Direção Financeira"/>
    <s v="03.16.15"/>
    <s v="Direção Financeira"/>
    <s v="03.16.15"/>
    <x v="30"/>
    <x v="0"/>
    <x v="0"/>
    <x v="0"/>
    <x v="1"/>
    <x v="0"/>
    <x v="0"/>
    <x v="0"/>
    <x v="6"/>
    <s v="2024-04-??"/>
    <x v="1"/>
    <n v="634324"/>
    <x v="3"/>
    <n v="0"/>
    <x v="1"/>
    <n v="0"/>
    <x v="667"/>
    <m/>
    <x v="0"/>
    <x v="11"/>
    <m/>
    <s v="Direção Financeira"/>
    <x v="2"/>
    <m/>
    <x v="0"/>
    <x v="1"/>
    <x v="1"/>
    <x v="1"/>
    <x v="0"/>
    <x v="0"/>
    <x v="0"/>
    <x v="0"/>
    <x v="0"/>
    <x v="0"/>
    <x v="0"/>
    <s v="Direção Financeira"/>
    <x v="0"/>
    <x v="0"/>
    <x v="0"/>
    <x v="0"/>
    <x v="0"/>
    <x v="0"/>
    <x v="0"/>
    <x v="2"/>
    <x v="1"/>
    <x v="2"/>
    <x v="11"/>
    <x v="0"/>
    <m/>
  </r>
  <r>
    <x v="0"/>
    <n v="0"/>
    <n v="0"/>
    <n v="634324"/>
    <n v="0"/>
    <x v="6025"/>
    <x v="0"/>
    <x v="0"/>
    <x v="0"/>
    <s v="03.16.15"/>
    <x v="0"/>
    <x v="0"/>
    <x v="0"/>
    <s v="Direção Financeira"/>
    <s v="03.16.15"/>
    <s v="Direção Financeira"/>
    <s v="03.16.15"/>
    <x v="30"/>
    <x v="0"/>
    <x v="0"/>
    <x v="0"/>
    <x v="1"/>
    <x v="0"/>
    <x v="0"/>
    <x v="0"/>
    <x v="3"/>
    <s v="2024-05-??"/>
    <x v="1"/>
    <n v="634324"/>
    <x v="3"/>
    <n v="0"/>
    <x v="1"/>
    <n v="0"/>
    <x v="667"/>
    <m/>
    <x v="0"/>
    <x v="11"/>
    <m/>
    <s v="Direção Financeira"/>
    <x v="2"/>
    <m/>
    <x v="0"/>
    <x v="1"/>
    <x v="1"/>
    <x v="1"/>
    <x v="0"/>
    <x v="0"/>
    <x v="0"/>
    <x v="0"/>
    <x v="0"/>
    <x v="0"/>
    <x v="0"/>
    <s v="Direção Financeira"/>
    <x v="0"/>
    <x v="0"/>
    <x v="0"/>
    <x v="0"/>
    <x v="0"/>
    <x v="0"/>
    <x v="0"/>
    <x v="2"/>
    <x v="1"/>
    <x v="2"/>
    <x v="11"/>
    <x v="0"/>
    <m/>
  </r>
  <r>
    <x v="0"/>
    <n v="0"/>
    <n v="0"/>
    <n v="620224"/>
    <n v="0"/>
    <x v="6025"/>
    <x v="0"/>
    <x v="0"/>
    <x v="0"/>
    <s v="03.16.15"/>
    <x v="0"/>
    <x v="0"/>
    <x v="0"/>
    <s v="Direção Financeira"/>
    <s v="03.16.15"/>
    <s v="Direção Financeira"/>
    <s v="03.16.15"/>
    <x v="30"/>
    <x v="0"/>
    <x v="0"/>
    <x v="0"/>
    <x v="1"/>
    <x v="0"/>
    <x v="0"/>
    <x v="0"/>
    <x v="4"/>
    <s v="2024-06-??"/>
    <x v="1"/>
    <n v="620224"/>
    <x v="3"/>
    <n v="0"/>
    <x v="1"/>
    <n v="0"/>
    <x v="667"/>
    <m/>
    <x v="0"/>
    <x v="11"/>
    <m/>
    <s v="Direção Financeira"/>
    <x v="2"/>
    <m/>
    <x v="0"/>
    <x v="1"/>
    <x v="1"/>
    <x v="1"/>
    <x v="0"/>
    <x v="0"/>
    <x v="0"/>
    <x v="0"/>
    <x v="0"/>
    <x v="0"/>
    <x v="0"/>
    <s v="Direção Financeira"/>
    <x v="0"/>
    <x v="0"/>
    <x v="0"/>
    <x v="0"/>
    <x v="0"/>
    <x v="0"/>
    <x v="0"/>
    <x v="2"/>
    <x v="1"/>
    <x v="2"/>
    <x v="11"/>
    <x v="0"/>
    <m/>
  </r>
  <r>
    <x v="0"/>
    <n v="0"/>
    <n v="0"/>
    <n v="1963797"/>
    <n v="0"/>
    <x v="6025"/>
    <x v="0"/>
    <x v="0"/>
    <x v="0"/>
    <s v="03.16.15"/>
    <x v="0"/>
    <x v="0"/>
    <x v="0"/>
    <s v="Direção Financeira"/>
    <s v="03.16.15"/>
    <s v="Direção Financeira"/>
    <s v="03.16.15"/>
    <x v="30"/>
    <x v="0"/>
    <x v="0"/>
    <x v="0"/>
    <x v="1"/>
    <x v="0"/>
    <x v="0"/>
    <x v="0"/>
    <x v="5"/>
    <s v="2024-08-??"/>
    <x v="2"/>
    <n v="1963797"/>
    <x v="3"/>
    <n v="0"/>
    <x v="1"/>
    <n v="0"/>
    <x v="667"/>
    <m/>
    <x v="0"/>
    <x v="11"/>
    <m/>
    <s v="Direção Financeira"/>
    <x v="2"/>
    <m/>
    <x v="0"/>
    <x v="1"/>
    <x v="1"/>
    <x v="1"/>
    <x v="0"/>
    <x v="0"/>
    <x v="0"/>
    <x v="0"/>
    <x v="0"/>
    <x v="0"/>
    <x v="0"/>
    <s v="Direção Financeira"/>
    <x v="0"/>
    <x v="0"/>
    <x v="0"/>
    <x v="0"/>
    <x v="0"/>
    <x v="0"/>
    <x v="0"/>
    <x v="2"/>
    <x v="1"/>
    <x v="2"/>
    <x v="11"/>
    <x v="0"/>
    <m/>
  </r>
  <r>
    <x v="0"/>
    <n v="0"/>
    <n v="0"/>
    <n v="634324"/>
    <n v="0"/>
    <x v="6025"/>
    <x v="0"/>
    <x v="0"/>
    <x v="0"/>
    <s v="03.16.15"/>
    <x v="0"/>
    <x v="0"/>
    <x v="0"/>
    <s v="Direção Financeira"/>
    <s v="03.16.15"/>
    <s v="Direção Financeira"/>
    <s v="03.16.15"/>
    <x v="30"/>
    <x v="0"/>
    <x v="0"/>
    <x v="0"/>
    <x v="1"/>
    <x v="0"/>
    <x v="0"/>
    <x v="0"/>
    <x v="7"/>
    <s v="2024-09-??"/>
    <x v="2"/>
    <n v="634324"/>
    <x v="3"/>
    <n v="0"/>
    <x v="1"/>
    <n v="0"/>
    <x v="667"/>
    <m/>
    <x v="0"/>
    <x v="11"/>
    <m/>
    <s v="Direção Financeira"/>
    <x v="2"/>
    <m/>
    <x v="0"/>
    <x v="1"/>
    <x v="1"/>
    <x v="1"/>
    <x v="0"/>
    <x v="0"/>
    <x v="0"/>
    <x v="0"/>
    <x v="0"/>
    <x v="0"/>
    <x v="0"/>
    <s v="Direção Financeira"/>
    <x v="0"/>
    <x v="0"/>
    <x v="0"/>
    <x v="0"/>
    <x v="0"/>
    <x v="0"/>
    <x v="0"/>
    <x v="2"/>
    <x v="1"/>
    <x v="2"/>
    <x v="11"/>
    <x v="0"/>
    <m/>
  </r>
  <r>
    <x v="0"/>
    <n v="0"/>
    <n v="0"/>
    <n v="633324"/>
    <n v="0"/>
    <x v="6025"/>
    <x v="0"/>
    <x v="0"/>
    <x v="0"/>
    <s v="03.16.15"/>
    <x v="0"/>
    <x v="0"/>
    <x v="0"/>
    <s v="Direção Financeira"/>
    <s v="03.16.15"/>
    <s v="Direção Financeira"/>
    <s v="03.16.15"/>
    <x v="30"/>
    <x v="0"/>
    <x v="0"/>
    <x v="0"/>
    <x v="1"/>
    <x v="0"/>
    <x v="0"/>
    <x v="0"/>
    <x v="8"/>
    <s v="2024-10-??"/>
    <x v="3"/>
    <n v="633324"/>
    <x v="3"/>
    <n v="0"/>
    <x v="1"/>
    <n v="0"/>
    <x v="667"/>
    <m/>
    <x v="0"/>
    <x v="11"/>
    <m/>
    <s v="Direção Financeira"/>
    <x v="2"/>
    <m/>
    <x v="0"/>
    <x v="1"/>
    <x v="1"/>
    <x v="1"/>
    <x v="0"/>
    <x v="0"/>
    <x v="0"/>
    <x v="0"/>
    <x v="0"/>
    <x v="0"/>
    <x v="0"/>
    <s v="Direção Financeira"/>
    <x v="0"/>
    <x v="0"/>
    <x v="0"/>
    <x v="0"/>
    <x v="0"/>
    <x v="0"/>
    <x v="0"/>
    <x v="2"/>
    <x v="1"/>
    <x v="2"/>
    <x v="11"/>
    <x v="0"/>
    <m/>
  </r>
  <r>
    <x v="0"/>
    <n v="0"/>
    <n v="0"/>
    <n v="601391"/>
    <n v="0"/>
    <x v="6025"/>
    <x v="0"/>
    <x v="0"/>
    <x v="0"/>
    <s v="03.16.15"/>
    <x v="0"/>
    <x v="0"/>
    <x v="0"/>
    <s v="Direção Financeira"/>
    <s v="03.16.15"/>
    <s v="Direção Financeira"/>
    <s v="03.16.15"/>
    <x v="30"/>
    <x v="0"/>
    <x v="0"/>
    <x v="0"/>
    <x v="1"/>
    <x v="0"/>
    <x v="0"/>
    <x v="0"/>
    <x v="10"/>
    <s v="2024-11-??"/>
    <x v="3"/>
    <n v="601391"/>
    <x v="3"/>
    <n v="0"/>
    <x v="1"/>
    <n v="0"/>
    <x v="667"/>
    <m/>
    <x v="0"/>
    <x v="11"/>
    <m/>
    <s v="Direção Financeira"/>
    <x v="2"/>
    <m/>
    <x v="0"/>
    <x v="1"/>
    <x v="1"/>
    <x v="1"/>
    <x v="0"/>
    <x v="0"/>
    <x v="0"/>
    <x v="0"/>
    <x v="0"/>
    <x v="0"/>
    <x v="0"/>
    <s v="Direção Financeira"/>
    <x v="0"/>
    <x v="0"/>
    <x v="0"/>
    <x v="0"/>
    <x v="0"/>
    <x v="0"/>
    <x v="0"/>
    <x v="2"/>
    <x v="1"/>
    <x v="2"/>
    <x v="11"/>
    <x v="0"/>
    <m/>
  </r>
  <r>
    <x v="0"/>
    <n v="0"/>
    <n v="0"/>
    <n v="602357"/>
    <n v="0"/>
    <x v="6025"/>
    <x v="0"/>
    <x v="0"/>
    <x v="0"/>
    <s v="03.16.15"/>
    <x v="0"/>
    <x v="0"/>
    <x v="0"/>
    <s v="Direção Financeira"/>
    <s v="03.16.15"/>
    <s v="Direção Financeira"/>
    <s v="03.16.15"/>
    <x v="30"/>
    <x v="0"/>
    <x v="0"/>
    <x v="0"/>
    <x v="1"/>
    <x v="0"/>
    <x v="0"/>
    <x v="0"/>
    <x v="11"/>
    <s v="2024-12-??"/>
    <x v="3"/>
    <n v="602357"/>
    <x v="3"/>
    <n v="0"/>
    <x v="1"/>
    <n v="0"/>
    <x v="667"/>
    <m/>
    <x v="0"/>
    <x v="11"/>
    <m/>
    <s v="Direção Financeira"/>
    <x v="2"/>
    <m/>
    <x v="0"/>
    <x v="1"/>
    <x v="1"/>
    <x v="1"/>
    <x v="0"/>
    <x v="0"/>
    <x v="0"/>
    <x v="0"/>
    <x v="0"/>
    <x v="0"/>
    <x v="0"/>
    <s v="Direção Financeira"/>
    <x v="0"/>
    <x v="0"/>
    <x v="0"/>
    <x v="0"/>
    <x v="0"/>
    <x v="0"/>
    <x v="0"/>
    <x v="2"/>
    <x v="1"/>
    <x v="2"/>
    <x v="11"/>
    <x v="0"/>
    <m/>
  </r>
  <r>
    <x v="0"/>
    <n v="0"/>
    <n v="0"/>
    <n v="5000"/>
    <n v="0"/>
    <x v="6025"/>
    <x v="0"/>
    <x v="1"/>
    <x v="0"/>
    <s v="03.03.10"/>
    <x v="8"/>
    <x v="0"/>
    <x v="4"/>
    <s v="Receitas Da Câmara"/>
    <s v="03.03.10"/>
    <s v="Receitas Da Câmara"/>
    <s v="03.03.10"/>
    <x v="57"/>
    <x v="0"/>
    <x v="3"/>
    <x v="12"/>
    <x v="0"/>
    <x v="0"/>
    <x v="2"/>
    <x v="0"/>
    <x v="0"/>
    <s v="2024-01-??"/>
    <x v="0"/>
    <n v="5000"/>
    <x v="3"/>
    <n v="0"/>
    <x v="1"/>
    <n v="0"/>
    <x v="667"/>
    <m/>
    <x v="0"/>
    <x v="11"/>
    <m/>
    <s v="Receitas Da Câmara"/>
    <x v="2"/>
    <s v="RDC"/>
    <x v="0"/>
    <x v="1"/>
    <x v="1"/>
    <x v="1"/>
    <x v="0"/>
    <x v="0"/>
    <x v="0"/>
    <x v="0"/>
    <x v="0"/>
    <x v="0"/>
    <x v="0"/>
    <s v="Receitas Da Câmara"/>
    <x v="0"/>
    <x v="0"/>
    <x v="0"/>
    <x v="0"/>
    <x v="0"/>
    <x v="0"/>
    <x v="0"/>
    <x v="2"/>
    <x v="1"/>
    <x v="2"/>
    <x v="11"/>
    <x v="0"/>
    <m/>
  </r>
  <r>
    <x v="0"/>
    <n v="0"/>
    <n v="0"/>
    <n v="5000"/>
    <n v="0"/>
    <x v="6025"/>
    <x v="0"/>
    <x v="1"/>
    <x v="0"/>
    <s v="03.03.10"/>
    <x v="8"/>
    <x v="0"/>
    <x v="4"/>
    <s v="Receitas Da Câmara"/>
    <s v="03.03.10"/>
    <s v="Receitas Da Câmara"/>
    <s v="03.03.10"/>
    <x v="57"/>
    <x v="0"/>
    <x v="3"/>
    <x v="12"/>
    <x v="0"/>
    <x v="0"/>
    <x v="2"/>
    <x v="0"/>
    <x v="2"/>
    <s v="2024-02-??"/>
    <x v="0"/>
    <n v="5000"/>
    <x v="3"/>
    <n v="0"/>
    <x v="1"/>
    <n v="0"/>
    <x v="667"/>
    <m/>
    <x v="0"/>
    <x v="11"/>
    <m/>
    <s v="Receitas Da Câmara"/>
    <x v="2"/>
    <s v="RDC"/>
    <x v="0"/>
    <x v="1"/>
    <x v="1"/>
    <x v="1"/>
    <x v="0"/>
    <x v="0"/>
    <x v="0"/>
    <x v="0"/>
    <x v="0"/>
    <x v="0"/>
    <x v="0"/>
    <s v="Receitas Da Câmara"/>
    <x v="0"/>
    <x v="0"/>
    <x v="0"/>
    <x v="0"/>
    <x v="0"/>
    <x v="0"/>
    <x v="0"/>
    <x v="2"/>
    <x v="1"/>
    <x v="2"/>
    <x v="11"/>
    <x v="0"/>
    <m/>
  </r>
  <r>
    <x v="0"/>
    <n v="0"/>
    <n v="0"/>
    <n v="15051"/>
    <n v="0"/>
    <x v="6025"/>
    <x v="0"/>
    <x v="1"/>
    <x v="0"/>
    <s v="03.03.10"/>
    <x v="8"/>
    <x v="0"/>
    <x v="4"/>
    <s v="Receitas Da Câmara"/>
    <s v="03.03.10"/>
    <s v="Receitas Da Câmara"/>
    <s v="03.03.10"/>
    <x v="57"/>
    <x v="0"/>
    <x v="3"/>
    <x v="12"/>
    <x v="0"/>
    <x v="0"/>
    <x v="2"/>
    <x v="0"/>
    <x v="1"/>
    <s v="2024-03-??"/>
    <x v="0"/>
    <n v="15051"/>
    <x v="3"/>
    <n v="0"/>
    <x v="1"/>
    <n v="0"/>
    <x v="667"/>
    <m/>
    <x v="0"/>
    <x v="11"/>
    <m/>
    <s v="Receitas Da Câmara"/>
    <x v="2"/>
    <s v="RDC"/>
    <x v="0"/>
    <x v="1"/>
    <x v="1"/>
    <x v="1"/>
    <x v="0"/>
    <x v="0"/>
    <x v="0"/>
    <x v="0"/>
    <x v="0"/>
    <x v="0"/>
    <x v="0"/>
    <s v="Receitas Da Câmara"/>
    <x v="0"/>
    <x v="0"/>
    <x v="0"/>
    <x v="0"/>
    <x v="0"/>
    <x v="0"/>
    <x v="0"/>
    <x v="2"/>
    <x v="1"/>
    <x v="2"/>
    <x v="11"/>
    <x v="0"/>
    <m/>
  </r>
  <r>
    <x v="0"/>
    <n v="0"/>
    <n v="0"/>
    <n v="16000"/>
    <n v="0"/>
    <x v="6025"/>
    <x v="0"/>
    <x v="1"/>
    <x v="0"/>
    <s v="03.03.10"/>
    <x v="8"/>
    <x v="0"/>
    <x v="4"/>
    <s v="Receitas Da Câmara"/>
    <s v="03.03.10"/>
    <s v="Receitas Da Câmara"/>
    <s v="03.03.10"/>
    <x v="57"/>
    <x v="0"/>
    <x v="3"/>
    <x v="12"/>
    <x v="0"/>
    <x v="0"/>
    <x v="2"/>
    <x v="0"/>
    <x v="6"/>
    <s v="2024-04-??"/>
    <x v="1"/>
    <n v="16000"/>
    <x v="3"/>
    <n v="0"/>
    <x v="1"/>
    <n v="0"/>
    <x v="667"/>
    <m/>
    <x v="0"/>
    <x v="11"/>
    <m/>
    <s v="Receitas Da Câmara"/>
    <x v="2"/>
    <s v="RDC"/>
    <x v="0"/>
    <x v="1"/>
    <x v="1"/>
    <x v="1"/>
    <x v="0"/>
    <x v="0"/>
    <x v="0"/>
    <x v="0"/>
    <x v="0"/>
    <x v="0"/>
    <x v="0"/>
    <s v="Receitas Da Câmara"/>
    <x v="0"/>
    <x v="0"/>
    <x v="0"/>
    <x v="0"/>
    <x v="0"/>
    <x v="0"/>
    <x v="0"/>
    <x v="2"/>
    <x v="1"/>
    <x v="2"/>
    <x v="11"/>
    <x v="0"/>
    <m/>
  </r>
  <r>
    <x v="0"/>
    <n v="0"/>
    <n v="0"/>
    <n v="20002"/>
    <n v="0"/>
    <x v="6025"/>
    <x v="0"/>
    <x v="1"/>
    <x v="0"/>
    <s v="03.03.10"/>
    <x v="8"/>
    <x v="0"/>
    <x v="4"/>
    <s v="Receitas Da Câmara"/>
    <s v="03.03.10"/>
    <s v="Receitas Da Câmara"/>
    <s v="03.03.10"/>
    <x v="57"/>
    <x v="0"/>
    <x v="3"/>
    <x v="12"/>
    <x v="0"/>
    <x v="0"/>
    <x v="2"/>
    <x v="0"/>
    <x v="3"/>
    <s v="2024-05-??"/>
    <x v="1"/>
    <n v="20002"/>
    <x v="3"/>
    <n v="0"/>
    <x v="1"/>
    <n v="0"/>
    <x v="667"/>
    <m/>
    <x v="0"/>
    <x v="11"/>
    <m/>
    <s v="Receitas Da Câmara"/>
    <x v="2"/>
    <s v="RDC"/>
    <x v="0"/>
    <x v="1"/>
    <x v="1"/>
    <x v="1"/>
    <x v="0"/>
    <x v="0"/>
    <x v="0"/>
    <x v="0"/>
    <x v="0"/>
    <x v="0"/>
    <x v="0"/>
    <s v="Receitas Da Câmara"/>
    <x v="0"/>
    <x v="0"/>
    <x v="0"/>
    <x v="0"/>
    <x v="0"/>
    <x v="0"/>
    <x v="0"/>
    <x v="2"/>
    <x v="1"/>
    <x v="2"/>
    <x v="11"/>
    <x v="0"/>
    <m/>
  </r>
  <r>
    <x v="0"/>
    <n v="0"/>
    <n v="0"/>
    <n v="6500"/>
    <n v="0"/>
    <x v="6025"/>
    <x v="0"/>
    <x v="1"/>
    <x v="0"/>
    <s v="03.03.10"/>
    <x v="8"/>
    <x v="0"/>
    <x v="4"/>
    <s v="Receitas Da Câmara"/>
    <s v="03.03.10"/>
    <s v="Receitas Da Câmara"/>
    <s v="03.03.10"/>
    <x v="57"/>
    <x v="0"/>
    <x v="3"/>
    <x v="12"/>
    <x v="0"/>
    <x v="0"/>
    <x v="2"/>
    <x v="0"/>
    <x v="4"/>
    <s v="2024-06-??"/>
    <x v="1"/>
    <n v="6500"/>
    <x v="3"/>
    <n v="0"/>
    <x v="1"/>
    <n v="0"/>
    <x v="667"/>
    <m/>
    <x v="0"/>
    <x v="11"/>
    <m/>
    <s v="Receitas Da Câmara"/>
    <x v="2"/>
    <s v="RDC"/>
    <x v="0"/>
    <x v="1"/>
    <x v="1"/>
    <x v="1"/>
    <x v="0"/>
    <x v="0"/>
    <x v="0"/>
    <x v="0"/>
    <x v="0"/>
    <x v="0"/>
    <x v="0"/>
    <s v="Receitas Da Câmara"/>
    <x v="0"/>
    <x v="0"/>
    <x v="0"/>
    <x v="0"/>
    <x v="0"/>
    <x v="0"/>
    <x v="0"/>
    <x v="2"/>
    <x v="1"/>
    <x v="2"/>
    <x v="11"/>
    <x v="0"/>
    <m/>
  </r>
  <r>
    <x v="0"/>
    <n v="0"/>
    <n v="0"/>
    <n v="25600"/>
    <n v="0"/>
    <x v="6025"/>
    <x v="0"/>
    <x v="1"/>
    <x v="0"/>
    <s v="03.03.10"/>
    <x v="8"/>
    <x v="0"/>
    <x v="4"/>
    <s v="Receitas Da Câmara"/>
    <s v="03.03.10"/>
    <s v="Receitas Da Câmara"/>
    <s v="03.03.10"/>
    <x v="57"/>
    <x v="0"/>
    <x v="3"/>
    <x v="12"/>
    <x v="0"/>
    <x v="0"/>
    <x v="2"/>
    <x v="0"/>
    <x v="9"/>
    <s v="2024-07-??"/>
    <x v="2"/>
    <n v="25600"/>
    <x v="3"/>
    <n v="0"/>
    <x v="1"/>
    <n v="0"/>
    <x v="667"/>
    <m/>
    <x v="0"/>
    <x v="11"/>
    <m/>
    <s v="Receitas Da Câmara"/>
    <x v="2"/>
    <s v="RDC"/>
    <x v="0"/>
    <x v="1"/>
    <x v="1"/>
    <x v="1"/>
    <x v="0"/>
    <x v="0"/>
    <x v="0"/>
    <x v="0"/>
    <x v="0"/>
    <x v="0"/>
    <x v="0"/>
    <s v="Receitas Da Câmara"/>
    <x v="0"/>
    <x v="0"/>
    <x v="0"/>
    <x v="0"/>
    <x v="0"/>
    <x v="0"/>
    <x v="0"/>
    <x v="2"/>
    <x v="1"/>
    <x v="2"/>
    <x v="11"/>
    <x v="0"/>
    <m/>
  </r>
  <r>
    <x v="0"/>
    <n v="0"/>
    <n v="0"/>
    <n v="25628"/>
    <n v="0"/>
    <x v="6025"/>
    <x v="0"/>
    <x v="1"/>
    <x v="0"/>
    <s v="03.03.10"/>
    <x v="8"/>
    <x v="0"/>
    <x v="4"/>
    <s v="Receitas Da Câmara"/>
    <s v="03.03.10"/>
    <s v="Receitas Da Câmara"/>
    <s v="03.03.10"/>
    <x v="57"/>
    <x v="0"/>
    <x v="3"/>
    <x v="12"/>
    <x v="0"/>
    <x v="0"/>
    <x v="2"/>
    <x v="0"/>
    <x v="5"/>
    <s v="2024-08-??"/>
    <x v="2"/>
    <n v="25628"/>
    <x v="3"/>
    <n v="0"/>
    <x v="1"/>
    <n v="0"/>
    <x v="667"/>
    <m/>
    <x v="0"/>
    <x v="11"/>
    <m/>
    <s v="Receitas Da Câmara"/>
    <x v="2"/>
    <s v="RDC"/>
    <x v="0"/>
    <x v="1"/>
    <x v="1"/>
    <x v="1"/>
    <x v="0"/>
    <x v="0"/>
    <x v="0"/>
    <x v="0"/>
    <x v="0"/>
    <x v="0"/>
    <x v="0"/>
    <s v="Receitas Da Câmara"/>
    <x v="0"/>
    <x v="0"/>
    <x v="0"/>
    <x v="0"/>
    <x v="0"/>
    <x v="0"/>
    <x v="0"/>
    <x v="2"/>
    <x v="1"/>
    <x v="2"/>
    <x v="11"/>
    <x v="0"/>
    <m/>
  </r>
  <r>
    <x v="0"/>
    <n v="0"/>
    <n v="0"/>
    <n v="21016"/>
    <n v="0"/>
    <x v="6025"/>
    <x v="0"/>
    <x v="1"/>
    <x v="0"/>
    <s v="03.03.10"/>
    <x v="8"/>
    <x v="0"/>
    <x v="4"/>
    <s v="Receitas Da Câmara"/>
    <s v="03.03.10"/>
    <s v="Receitas Da Câmara"/>
    <s v="03.03.10"/>
    <x v="57"/>
    <x v="0"/>
    <x v="3"/>
    <x v="12"/>
    <x v="0"/>
    <x v="0"/>
    <x v="2"/>
    <x v="0"/>
    <x v="7"/>
    <s v="2024-09-??"/>
    <x v="2"/>
    <n v="21016"/>
    <x v="3"/>
    <n v="0"/>
    <x v="1"/>
    <n v="0"/>
    <x v="667"/>
    <m/>
    <x v="0"/>
    <x v="11"/>
    <m/>
    <s v="Receitas Da Câmara"/>
    <x v="2"/>
    <s v="RDC"/>
    <x v="0"/>
    <x v="1"/>
    <x v="1"/>
    <x v="1"/>
    <x v="0"/>
    <x v="0"/>
    <x v="0"/>
    <x v="0"/>
    <x v="0"/>
    <x v="0"/>
    <x v="0"/>
    <s v="Receitas Da Câmara"/>
    <x v="0"/>
    <x v="0"/>
    <x v="0"/>
    <x v="0"/>
    <x v="0"/>
    <x v="0"/>
    <x v="0"/>
    <x v="2"/>
    <x v="1"/>
    <x v="2"/>
    <x v="11"/>
    <x v="0"/>
    <m/>
  </r>
  <r>
    <x v="0"/>
    <n v="0"/>
    <n v="0"/>
    <n v="10000"/>
    <n v="0"/>
    <x v="6025"/>
    <x v="0"/>
    <x v="1"/>
    <x v="0"/>
    <s v="03.03.10"/>
    <x v="8"/>
    <x v="0"/>
    <x v="4"/>
    <s v="Receitas Da Câmara"/>
    <s v="03.03.10"/>
    <s v="Receitas Da Câmara"/>
    <s v="03.03.10"/>
    <x v="57"/>
    <x v="0"/>
    <x v="3"/>
    <x v="12"/>
    <x v="0"/>
    <x v="0"/>
    <x v="2"/>
    <x v="0"/>
    <x v="8"/>
    <s v="2024-10-??"/>
    <x v="3"/>
    <n v="10000"/>
    <x v="3"/>
    <n v="0"/>
    <x v="1"/>
    <n v="0"/>
    <x v="667"/>
    <m/>
    <x v="0"/>
    <x v="11"/>
    <m/>
    <s v="Receitas Da Câmara"/>
    <x v="2"/>
    <s v="RDC"/>
    <x v="0"/>
    <x v="1"/>
    <x v="1"/>
    <x v="1"/>
    <x v="0"/>
    <x v="0"/>
    <x v="0"/>
    <x v="0"/>
    <x v="0"/>
    <x v="0"/>
    <x v="0"/>
    <s v="Receitas Da Câmara"/>
    <x v="0"/>
    <x v="0"/>
    <x v="0"/>
    <x v="0"/>
    <x v="0"/>
    <x v="0"/>
    <x v="0"/>
    <x v="2"/>
    <x v="1"/>
    <x v="2"/>
    <x v="11"/>
    <x v="0"/>
    <m/>
  </r>
  <r>
    <x v="0"/>
    <n v="0"/>
    <n v="0"/>
    <n v="11000"/>
    <n v="0"/>
    <x v="6025"/>
    <x v="0"/>
    <x v="1"/>
    <x v="0"/>
    <s v="03.03.10"/>
    <x v="8"/>
    <x v="0"/>
    <x v="4"/>
    <s v="Receitas Da Câmara"/>
    <s v="03.03.10"/>
    <s v="Receitas Da Câmara"/>
    <s v="03.03.10"/>
    <x v="57"/>
    <x v="0"/>
    <x v="3"/>
    <x v="12"/>
    <x v="0"/>
    <x v="0"/>
    <x v="2"/>
    <x v="0"/>
    <x v="10"/>
    <s v="2024-11-??"/>
    <x v="3"/>
    <n v="11000"/>
    <x v="3"/>
    <n v="0"/>
    <x v="1"/>
    <n v="0"/>
    <x v="667"/>
    <m/>
    <x v="0"/>
    <x v="11"/>
    <m/>
    <s v="Receitas Da Câmara"/>
    <x v="2"/>
    <s v="RDC"/>
    <x v="0"/>
    <x v="1"/>
    <x v="1"/>
    <x v="1"/>
    <x v="0"/>
    <x v="0"/>
    <x v="0"/>
    <x v="0"/>
    <x v="0"/>
    <x v="0"/>
    <x v="0"/>
    <s v="Receitas Da Câmara"/>
    <x v="0"/>
    <x v="0"/>
    <x v="0"/>
    <x v="0"/>
    <x v="0"/>
    <x v="0"/>
    <x v="0"/>
    <x v="2"/>
    <x v="1"/>
    <x v="2"/>
    <x v="11"/>
    <x v="0"/>
    <m/>
  </r>
  <r>
    <x v="0"/>
    <n v="0"/>
    <n v="0"/>
    <n v="59500"/>
    <n v="0"/>
    <x v="6025"/>
    <x v="0"/>
    <x v="1"/>
    <x v="0"/>
    <s v="03.03.10"/>
    <x v="8"/>
    <x v="0"/>
    <x v="4"/>
    <s v="Receitas Da Câmara"/>
    <s v="03.03.10"/>
    <s v="Receitas Da Câmara"/>
    <s v="03.03.10"/>
    <x v="57"/>
    <x v="0"/>
    <x v="3"/>
    <x v="12"/>
    <x v="0"/>
    <x v="0"/>
    <x v="2"/>
    <x v="0"/>
    <x v="11"/>
    <s v="2024-12-??"/>
    <x v="3"/>
    <n v="59500"/>
    <x v="3"/>
    <n v="0"/>
    <x v="1"/>
    <n v="0"/>
    <x v="667"/>
    <m/>
    <x v="0"/>
    <x v="11"/>
    <m/>
    <s v="Receitas Da Câmara"/>
    <x v="2"/>
    <s v="RDC"/>
    <x v="0"/>
    <x v="1"/>
    <x v="1"/>
    <x v="1"/>
    <x v="0"/>
    <x v="0"/>
    <x v="0"/>
    <x v="0"/>
    <x v="0"/>
    <x v="0"/>
    <x v="0"/>
    <s v="Receitas Da Câmara"/>
    <x v="0"/>
    <x v="0"/>
    <x v="0"/>
    <x v="0"/>
    <x v="0"/>
    <x v="0"/>
    <x v="0"/>
    <x v="2"/>
    <x v="1"/>
    <x v="2"/>
    <x v="11"/>
    <x v="0"/>
    <m/>
  </r>
  <r>
    <x v="0"/>
    <n v="0"/>
    <n v="0"/>
    <n v="100632"/>
    <n v="0"/>
    <x v="6025"/>
    <x v="0"/>
    <x v="0"/>
    <x v="0"/>
    <s v="03.16.16"/>
    <x v="24"/>
    <x v="0"/>
    <x v="0"/>
    <s v="Direção Ambiente e Saneamento "/>
    <s v="03.16.16"/>
    <s v="Direção Ambiente e Saneamento "/>
    <s v="03.16.16"/>
    <x v="28"/>
    <x v="0"/>
    <x v="0"/>
    <x v="0"/>
    <x v="0"/>
    <x v="0"/>
    <x v="0"/>
    <x v="0"/>
    <x v="0"/>
    <s v="2024-01-??"/>
    <x v="0"/>
    <n v="100632"/>
    <x v="3"/>
    <n v="400000"/>
    <x v="1"/>
    <n v="0"/>
    <x v="667"/>
    <m/>
    <x v="0"/>
    <x v="11"/>
    <m/>
    <s v="Direção Ambiente e Saneamento "/>
    <x v="2"/>
    <m/>
    <x v="0"/>
    <x v="1"/>
    <x v="1"/>
    <x v="1"/>
    <x v="0"/>
    <x v="0"/>
    <x v="0"/>
    <x v="0"/>
    <x v="0"/>
    <x v="0"/>
    <x v="0"/>
    <s v="Direção Ambiente e Saneamento "/>
    <x v="0"/>
    <x v="0"/>
    <x v="0"/>
    <x v="0"/>
    <x v="0"/>
    <x v="0"/>
    <x v="0"/>
    <x v="2"/>
    <x v="1"/>
    <x v="2"/>
    <x v="11"/>
    <x v="0"/>
    <m/>
  </r>
  <r>
    <x v="0"/>
    <n v="0"/>
    <n v="0"/>
    <n v="89854"/>
    <n v="0"/>
    <x v="6025"/>
    <x v="0"/>
    <x v="0"/>
    <x v="0"/>
    <s v="03.16.16"/>
    <x v="24"/>
    <x v="0"/>
    <x v="0"/>
    <s v="Direção Ambiente e Saneamento "/>
    <s v="03.16.16"/>
    <s v="Direção Ambiente e Saneamento "/>
    <s v="03.16.16"/>
    <x v="28"/>
    <x v="0"/>
    <x v="0"/>
    <x v="0"/>
    <x v="0"/>
    <x v="0"/>
    <x v="0"/>
    <x v="0"/>
    <x v="2"/>
    <s v="2024-02-??"/>
    <x v="0"/>
    <n v="89854"/>
    <x v="3"/>
    <n v="400000"/>
    <x v="1"/>
    <n v="0"/>
    <x v="667"/>
    <m/>
    <x v="0"/>
    <x v="11"/>
    <m/>
    <s v="Direção Ambiente e Saneamento "/>
    <x v="2"/>
    <m/>
    <x v="0"/>
    <x v="1"/>
    <x v="1"/>
    <x v="1"/>
    <x v="0"/>
    <x v="0"/>
    <x v="0"/>
    <x v="0"/>
    <x v="0"/>
    <x v="0"/>
    <x v="0"/>
    <s v="Direção Ambiente e Saneamento "/>
    <x v="0"/>
    <x v="0"/>
    <x v="0"/>
    <x v="0"/>
    <x v="0"/>
    <x v="0"/>
    <x v="0"/>
    <x v="2"/>
    <x v="1"/>
    <x v="2"/>
    <x v="11"/>
    <x v="0"/>
    <m/>
  </r>
  <r>
    <x v="0"/>
    <n v="0"/>
    <n v="0"/>
    <n v="84943"/>
    <n v="0"/>
    <x v="6025"/>
    <x v="0"/>
    <x v="0"/>
    <x v="0"/>
    <s v="03.16.16"/>
    <x v="24"/>
    <x v="0"/>
    <x v="0"/>
    <s v="Direção Ambiente e Saneamento "/>
    <s v="03.16.16"/>
    <s v="Direção Ambiente e Saneamento "/>
    <s v="03.16.16"/>
    <x v="28"/>
    <x v="0"/>
    <x v="0"/>
    <x v="0"/>
    <x v="0"/>
    <x v="0"/>
    <x v="0"/>
    <x v="0"/>
    <x v="1"/>
    <s v="2024-03-??"/>
    <x v="0"/>
    <n v="84943"/>
    <x v="3"/>
    <n v="400000"/>
    <x v="1"/>
    <n v="0"/>
    <x v="667"/>
    <m/>
    <x v="0"/>
    <x v="11"/>
    <m/>
    <s v="Direção Ambiente e Saneamento "/>
    <x v="2"/>
    <m/>
    <x v="0"/>
    <x v="1"/>
    <x v="1"/>
    <x v="1"/>
    <x v="0"/>
    <x v="0"/>
    <x v="0"/>
    <x v="0"/>
    <x v="0"/>
    <x v="0"/>
    <x v="0"/>
    <s v="Direção Ambiente e Saneamento "/>
    <x v="0"/>
    <x v="0"/>
    <x v="0"/>
    <x v="0"/>
    <x v="0"/>
    <x v="0"/>
    <x v="0"/>
    <x v="2"/>
    <x v="1"/>
    <x v="2"/>
    <x v="11"/>
    <x v="0"/>
    <m/>
  </r>
  <r>
    <x v="0"/>
    <n v="0"/>
    <n v="0"/>
    <n v="73482"/>
    <n v="0"/>
    <x v="6025"/>
    <x v="0"/>
    <x v="0"/>
    <x v="0"/>
    <s v="03.16.16"/>
    <x v="24"/>
    <x v="0"/>
    <x v="0"/>
    <s v="Direção Ambiente e Saneamento "/>
    <s v="03.16.16"/>
    <s v="Direção Ambiente e Saneamento "/>
    <s v="03.16.16"/>
    <x v="28"/>
    <x v="0"/>
    <x v="0"/>
    <x v="0"/>
    <x v="0"/>
    <x v="0"/>
    <x v="0"/>
    <x v="0"/>
    <x v="6"/>
    <s v="2024-04-??"/>
    <x v="1"/>
    <n v="73482"/>
    <x v="3"/>
    <n v="400000"/>
    <x v="1"/>
    <n v="0"/>
    <x v="667"/>
    <m/>
    <x v="0"/>
    <x v="11"/>
    <m/>
    <s v="Direção Ambiente e Saneamento "/>
    <x v="2"/>
    <m/>
    <x v="0"/>
    <x v="1"/>
    <x v="1"/>
    <x v="1"/>
    <x v="0"/>
    <x v="0"/>
    <x v="0"/>
    <x v="0"/>
    <x v="0"/>
    <x v="0"/>
    <x v="0"/>
    <s v="Direção Ambiente e Saneamento "/>
    <x v="0"/>
    <x v="0"/>
    <x v="0"/>
    <x v="0"/>
    <x v="0"/>
    <x v="0"/>
    <x v="0"/>
    <x v="2"/>
    <x v="1"/>
    <x v="2"/>
    <x v="11"/>
    <x v="0"/>
    <m/>
  </r>
  <r>
    <x v="0"/>
    <n v="0"/>
    <n v="0"/>
    <n v="73482"/>
    <n v="0"/>
    <x v="6025"/>
    <x v="0"/>
    <x v="0"/>
    <x v="0"/>
    <s v="03.16.16"/>
    <x v="24"/>
    <x v="0"/>
    <x v="0"/>
    <s v="Direção Ambiente e Saneamento "/>
    <s v="03.16.16"/>
    <s v="Direção Ambiente e Saneamento "/>
    <s v="03.16.16"/>
    <x v="28"/>
    <x v="0"/>
    <x v="0"/>
    <x v="0"/>
    <x v="0"/>
    <x v="0"/>
    <x v="0"/>
    <x v="0"/>
    <x v="3"/>
    <s v="2024-05-??"/>
    <x v="1"/>
    <n v="73482"/>
    <x v="3"/>
    <n v="400000"/>
    <x v="1"/>
    <n v="0"/>
    <x v="667"/>
    <m/>
    <x v="0"/>
    <x v="11"/>
    <m/>
    <s v="Direção Ambiente e Saneamento "/>
    <x v="2"/>
    <m/>
    <x v="0"/>
    <x v="1"/>
    <x v="1"/>
    <x v="1"/>
    <x v="0"/>
    <x v="0"/>
    <x v="0"/>
    <x v="0"/>
    <x v="0"/>
    <x v="0"/>
    <x v="0"/>
    <s v="Direção Ambiente e Saneamento "/>
    <x v="0"/>
    <x v="0"/>
    <x v="0"/>
    <x v="0"/>
    <x v="0"/>
    <x v="0"/>
    <x v="0"/>
    <x v="2"/>
    <x v="1"/>
    <x v="2"/>
    <x v="11"/>
    <x v="0"/>
    <m/>
  </r>
  <r>
    <x v="0"/>
    <n v="0"/>
    <n v="0"/>
    <n v="73482"/>
    <n v="0"/>
    <x v="6025"/>
    <x v="0"/>
    <x v="0"/>
    <x v="0"/>
    <s v="03.16.16"/>
    <x v="24"/>
    <x v="0"/>
    <x v="0"/>
    <s v="Direção Ambiente e Saneamento "/>
    <s v="03.16.16"/>
    <s v="Direção Ambiente e Saneamento "/>
    <s v="03.16.16"/>
    <x v="28"/>
    <x v="0"/>
    <x v="0"/>
    <x v="0"/>
    <x v="0"/>
    <x v="0"/>
    <x v="0"/>
    <x v="0"/>
    <x v="4"/>
    <s v="2024-06-??"/>
    <x v="1"/>
    <n v="73482"/>
    <x v="3"/>
    <n v="400000"/>
    <x v="1"/>
    <n v="0"/>
    <x v="667"/>
    <m/>
    <x v="0"/>
    <x v="11"/>
    <m/>
    <s v="Direção Ambiente e Saneamento "/>
    <x v="2"/>
    <m/>
    <x v="0"/>
    <x v="1"/>
    <x v="1"/>
    <x v="1"/>
    <x v="0"/>
    <x v="0"/>
    <x v="0"/>
    <x v="0"/>
    <x v="0"/>
    <x v="0"/>
    <x v="0"/>
    <s v="Direção Ambiente e Saneamento "/>
    <x v="0"/>
    <x v="0"/>
    <x v="0"/>
    <x v="0"/>
    <x v="0"/>
    <x v="0"/>
    <x v="0"/>
    <x v="2"/>
    <x v="1"/>
    <x v="2"/>
    <x v="11"/>
    <x v="0"/>
    <m/>
  </r>
  <r>
    <x v="0"/>
    <n v="0"/>
    <n v="0"/>
    <n v="73482"/>
    <n v="0"/>
    <x v="6025"/>
    <x v="0"/>
    <x v="0"/>
    <x v="0"/>
    <s v="03.16.16"/>
    <x v="24"/>
    <x v="0"/>
    <x v="0"/>
    <s v="Direção Ambiente e Saneamento "/>
    <s v="03.16.16"/>
    <s v="Direção Ambiente e Saneamento "/>
    <s v="03.16.16"/>
    <x v="28"/>
    <x v="0"/>
    <x v="0"/>
    <x v="0"/>
    <x v="0"/>
    <x v="0"/>
    <x v="0"/>
    <x v="0"/>
    <x v="9"/>
    <s v="2024-07-??"/>
    <x v="2"/>
    <n v="73482"/>
    <x v="3"/>
    <n v="400000"/>
    <x v="1"/>
    <n v="0"/>
    <x v="667"/>
    <m/>
    <x v="0"/>
    <x v="11"/>
    <m/>
    <s v="Direção Ambiente e Saneamento "/>
    <x v="2"/>
    <m/>
    <x v="0"/>
    <x v="1"/>
    <x v="1"/>
    <x v="1"/>
    <x v="0"/>
    <x v="0"/>
    <x v="0"/>
    <x v="0"/>
    <x v="0"/>
    <x v="0"/>
    <x v="0"/>
    <s v="Direção Ambiente e Saneamento "/>
    <x v="0"/>
    <x v="0"/>
    <x v="0"/>
    <x v="0"/>
    <x v="0"/>
    <x v="0"/>
    <x v="0"/>
    <x v="2"/>
    <x v="1"/>
    <x v="2"/>
    <x v="11"/>
    <x v="0"/>
    <m/>
  </r>
  <r>
    <x v="0"/>
    <n v="0"/>
    <n v="0"/>
    <n v="73482"/>
    <n v="0"/>
    <x v="6025"/>
    <x v="0"/>
    <x v="0"/>
    <x v="0"/>
    <s v="03.16.16"/>
    <x v="24"/>
    <x v="0"/>
    <x v="0"/>
    <s v="Direção Ambiente e Saneamento "/>
    <s v="03.16.16"/>
    <s v="Direção Ambiente e Saneamento "/>
    <s v="03.16.16"/>
    <x v="28"/>
    <x v="0"/>
    <x v="0"/>
    <x v="0"/>
    <x v="0"/>
    <x v="0"/>
    <x v="0"/>
    <x v="0"/>
    <x v="5"/>
    <s v="2024-08-??"/>
    <x v="2"/>
    <n v="73482"/>
    <x v="3"/>
    <n v="400000"/>
    <x v="1"/>
    <n v="0"/>
    <x v="667"/>
    <m/>
    <x v="0"/>
    <x v="11"/>
    <m/>
    <s v="Direção Ambiente e Saneamento "/>
    <x v="2"/>
    <m/>
    <x v="0"/>
    <x v="1"/>
    <x v="1"/>
    <x v="1"/>
    <x v="0"/>
    <x v="0"/>
    <x v="0"/>
    <x v="0"/>
    <x v="0"/>
    <x v="0"/>
    <x v="0"/>
    <s v="Direção Ambiente e Saneamento "/>
    <x v="0"/>
    <x v="0"/>
    <x v="0"/>
    <x v="0"/>
    <x v="0"/>
    <x v="0"/>
    <x v="0"/>
    <x v="2"/>
    <x v="1"/>
    <x v="2"/>
    <x v="11"/>
    <x v="0"/>
    <m/>
  </r>
  <r>
    <x v="0"/>
    <n v="0"/>
    <n v="0"/>
    <n v="75482"/>
    <n v="0"/>
    <x v="6025"/>
    <x v="0"/>
    <x v="0"/>
    <x v="0"/>
    <s v="03.16.16"/>
    <x v="24"/>
    <x v="0"/>
    <x v="0"/>
    <s v="Direção Ambiente e Saneamento "/>
    <s v="03.16.16"/>
    <s v="Direção Ambiente e Saneamento "/>
    <s v="03.16.16"/>
    <x v="28"/>
    <x v="0"/>
    <x v="0"/>
    <x v="0"/>
    <x v="0"/>
    <x v="0"/>
    <x v="0"/>
    <x v="0"/>
    <x v="7"/>
    <s v="2024-09-??"/>
    <x v="2"/>
    <n v="75482"/>
    <x v="3"/>
    <n v="400000"/>
    <x v="1"/>
    <n v="0"/>
    <x v="667"/>
    <m/>
    <x v="0"/>
    <x v="11"/>
    <m/>
    <s v="Direção Ambiente e Saneamento "/>
    <x v="2"/>
    <m/>
    <x v="0"/>
    <x v="1"/>
    <x v="1"/>
    <x v="1"/>
    <x v="0"/>
    <x v="0"/>
    <x v="0"/>
    <x v="0"/>
    <x v="0"/>
    <x v="0"/>
    <x v="0"/>
    <s v="Direção Ambiente e Saneamento "/>
    <x v="0"/>
    <x v="0"/>
    <x v="0"/>
    <x v="0"/>
    <x v="0"/>
    <x v="0"/>
    <x v="0"/>
    <x v="2"/>
    <x v="1"/>
    <x v="2"/>
    <x v="11"/>
    <x v="0"/>
    <m/>
  </r>
  <r>
    <x v="0"/>
    <n v="0"/>
    <n v="0"/>
    <n v="73482"/>
    <n v="0"/>
    <x v="6025"/>
    <x v="0"/>
    <x v="0"/>
    <x v="0"/>
    <s v="03.16.16"/>
    <x v="24"/>
    <x v="0"/>
    <x v="0"/>
    <s v="Direção Ambiente e Saneamento "/>
    <s v="03.16.16"/>
    <s v="Direção Ambiente e Saneamento "/>
    <s v="03.16.16"/>
    <x v="28"/>
    <x v="0"/>
    <x v="0"/>
    <x v="0"/>
    <x v="0"/>
    <x v="0"/>
    <x v="0"/>
    <x v="0"/>
    <x v="8"/>
    <s v="2024-10-??"/>
    <x v="3"/>
    <n v="73482"/>
    <x v="3"/>
    <n v="400000"/>
    <x v="1"/>
    <n v="0"/>
    <x v="667"/>
    <m/>
    <x v="0"/>
    <x v="11"/>
    <m/>
    <s v="Direção Ambiente e Saneamento "/>
    <x v="2"/>
    <m/>
    <x v="0"/>
    <x v="1"/>
    <x v="1"/>
    <x v="1"/>
    <x v="0"/>
    <x v="0"/>
    <x v="0"/>
    <x v="0"/>
    <x v="0"/>
    <x v="0"/>
    <x v="0"/>
    <s v="Direção Ambiente e Saneamento "/>
    <x v="0"/>
    <x v="0"/>
    <x v="0"/>
    <x v="0"/>
    <x v="0"/>
    <x v="0"/>
    <x v="0"/>
    <x v="2"/>
    <x v="1"/>
    <x v="2"/>
    <x v="11"/>
    <x v="0"/>
    <m/>
  </r>
  <r>
    <x v="0"/>
    <n v="0"/>
    <n v="0"/>
    <n v="59322"/>
    <n v="0"/>
    <x v="6025"/>
    <x v="0"/>
    <x v="0"/>
    <x v="0"/>
    <s v="03.16.16"/>
    <x v="24"/>
    <x v="0"/>
    <x v="0"/>
    <s v="Direção Ambiente e Saneamento "/>
    <s v="03.16.16"/>
    <s v="Direção Ambiente e Saneamento "/>
    <s v="03.16.16"/>
    <x v="28"/>
    <x v="0"/>
    <x v="0"/>
    <x v="0"/>
    <x v="0"/>
    <x v="0"/>
    <x v="0"/>
    <x v="0"/>
    <x v="10"/>
    <s v="2024-11-??"/>
    <x v="3"/>
    <n v="59322"/>
    <x v="3"/>
    <n v="400000"/>
    <x v="1"/>
    <n v="0"/>
    <x v="667"/>
    <m/>
    <x v="0"/>
    <x v="11"/>
    <m/>
    <s v="Direção Ambiente e Saneamento "/>
    <x v="2"/>
    <m/>
    <x v="0"/>
    <x v="1"/>
    <x v="1"/>
    <x v="1"/>
    <x v="0"/>
    <x v="0"/>
    <x v="0"/>
    <x v="0"/>
    <x v="0"/>
    <x v="0"/>
    <x v="0"/>
    <s v="Direção Ambiente e Saneamento "/>
    <x v="0"/>
    <x v="0"/>
    <x v="0"/>
    <x v="0"/>
    <x v="0"/>
    <x v="0"/>
    <x v="0"/>
    <x v="2"/>
    <x v="1"/>
    <x v="2"/>
    <x v="11"/>
    <x v="0"/>
    <m/>
  </r>
  <r>
    <x v="0"/>
    <n v="0"/>
    <n v="0"/>
    <n v="31749"/>
    <n v="0"/>
    <x v="6025"/>
    <x v="0"/>
    <x v="0"/>
    <x v="0"/>
    <s v="03.16.16"/>
    <x v="24"/>
    <x v="0"/>
    <x v="0"/>
    <s v="Direção Ambiente e Saneamento "/>
    <s v="03.16.16"/>
    <s v="Direção Ambiente e Saneamento "/>
    <s v="03.16.16"/>
    <x v="28"/>
    <x v="0"/>
    <x v="0"/>
    <x v="0"/>
    <x v="0"/>
    <x v="0"/>
    <x v="0"/>
    <x v="0"/>
    <x v="11"/>
    <s v="2024-12-??"/>
    <x v="3"/>
    <n v="31749"/>
    <x v="3"/>
    <n v="400000"/>
    <x v="1"/>
    <n v="0"/>
    <x v="667"/>
    <m/>
    <x v="0"/>
    <x v="11"/>
    <m/>
    <s v="Direção Ambiente e Saneamento "/>
    <x v="2"/>
    <m/>
    <x v="0"/>
    <x v="1"/>
    <x v="1"/>
    <x v="1"/>
    <x v="0"/>
    <x v="0"/>
    <x v="0"/>
    <x v="0"/>
    <x v="0"/>
    <x v="0"/>
    <x v="0"/>
    <s v="Direção Ambiente e Saneamento "/>
    <x v="0"/>
    <x v="0"/>
    <x v="0"/>
    <x v="0"/>
    <x v="0"/>
    <x v="0"/>
    <x v="0"/>
    <x v="2"/>
    <x v="1"/>
    <x v="2"/>
    <x v="11"/>
    <x v="0"/>
    <m/>
  </r>
  <r>
    <x v="0"/>
    <n v="0"/>
    <n v="0"/>
    <n v="2000"/>
    <n v="0"/>
    <x v="6025"/>
    <x v="0"/>
    <x v="0"/>
    <x v="0"/>
    <s v="03.16.16"/>
    <x v="24"/>
    <x v="0"/>
    <x v="0"/>
    <s v="Direção Ambiente e Saneamento "/>
    <s v="03.16.16"/>
    <s v="Direção Ambiente e Saneamento "/>
    <s v="03.16.16"/>
    <x v="64"/>
    <x v="0"/>
    <x v="0"/>
    <x v="0"/>
    <x v="0"/>
    <x v="0"/>
    <x v="0"/>
    <x v="0"/>
    <x v="7"/>
    <s v="2024-09-??"/>
    <x v="2"/>
    <n v="2000"/>
    <x v="3"/>
    <n v="0"/>
    <x v="1"/>
    <n v="0"/>
    <x v="667"/>
    <m/>
    <x v="0"/>
    <x v="11"/>
    <m/>
    <s v="Direção Ambiente e Saneamento "/>
    <x v="2"/>
    <m/>
    <x v="0"/>
    <x v="1"/>
    <x v="1"/>
    <x v="1"/>
    <x v="0"/>
    <x v="0"/>
    <x v="0"/>
    <x v="0"/>
    <x v="0"/>
    <x v="0"/>
    <x v="0"/>
    <s v="Direção Ambiente e Saneamento "/>
    <x v="0"/>
    <x v="0"/>
    <x v="0"/>
    <x v="0"/>
    <x v="0"/>
    <x v="0"/>
    <x v="0"/>
    <x v="2"/>
    <x v="1"/>
    <x v="2"/>
    <x v="11"/>
    <x v="0"/>
    <m/>
  </r>
  <r>
    <x v="0"/>
    <n v="0"/>
    <n v="0"/>
    <n v="3000"/>
    <n v="0"/>
    <x v="6025"/>
    <x v="0"/>
    <x v="0"/>
    <x v="0"/>
    <s v="03.16.16"/>
    <x v="24"/>
    <x v="0"/>
    <x v="0"/>
    <s v="Direção Ambiente e Saneamento "/>
    <s v="03.16.16"/>
    <s v="Direção Ambiente e Saneamento "/>
    <s v="03.16.16"/>
    <x v="3"/>
    <x v="0"/>
    <x v="0"/>
    <x v="1"/>
    <x v="0"/>
    <x v="0"/>
    <x v="0"/>
    <x v="0"/>
    <x v="0"/>
    <s v="2024-01-??"/>
    <x v="0"/>
    <n v="3000"/>
    <x v="3"/>
    <n v="0"/>
    <x v="1"/>
    <n v="0"/>
    <x v="667"/>
    <m/>
    <x v="0"/>
    <x v="11"/>
    <m/>
    <s v="Direção Ambiente e Saneamento "/>
    <x v="2"/>
    <m/>
    <x v="0"/>
    <x v="1"/>
    <x v="1"/>
    <x v="1"/>
    <x v="0"/>
    <x v="0"/>
    <x v="0"/>
    <x v="0"/>
    <x v="0"/>
    <x v="0"/>
    <x v="0"/>
    <s v="Direção Ambiente e Saneamento "/>
    <x v="0"/>
    <x v="0"/>
    <x v="0"/>
    <x v="0"/>
    <x v="0"/>
    <x v="0"/>
    <x v="0"/>
    <x v="2"/>
    <x v="1"/>
    <x v="2"/>
    <x v="11"/>
    <x v="0"/>
    <m/>
  </r>
  <r>
    <x v="0"/>
    <n v="0"/>
    <n v="0"/>
    <n v="5600"/>
    <n v="0"/>
    <x v="6025"/>
    <x v="0"/>
    <x v="0"/>
    <x v="0"/>
    <s v="03.16.16"/>
    <x v="24"/>
    <x v="0"/>
    <x v="0"/>
    <s v="Direção Ambiente e Saneamento "/>
    <s v="03.16.16"/>
    <s v="Direção Ambiente e Saneamento "/>
    <s v="03.16.16"/>
    <x v="3"/>
    <x v="0"/>
    <x v="0"/>
    <x v="1"/>
    <x v="0"/>
    <x v="0"/>
    <x v="0"/>
    <x v="0"/>
    <x v="2"/>
    <s v="2024-02-??"/>
    <x v="0"/>
    <n v="5600"/>
    <x v="3"/>
    <n v="0"/>
    <x v="1"/>
    <n v="0"/>
    <x v="667"/>
    <m/>
    <x v="0"/>
    <x v="11"/>
    <m/>
    <s v="Direção Ambiente e Saneamento "/>
    <x v="2"/>
    <m/>
    <x v="0"/>
    <x v="1"/>
    <x v="1"/>
    <x v="1"/>
    <x v="0"/>
    <x v="0"/>
    <x v="0"/>
    <x v="0"/>
    <x v="0"/>
    <x v="0"/>
    <x v="0"/>
    <s v="Direção Ambiente e Saneamento "/>
    <x v="0"/>
    <x v="0"/>
    <x v="0"/>
    <x v="0"/>
    <x v="0"/>
    <x v="0"/>
    <x v="0"/>
    <x v="2"/>
    <x v="1"/>
    <x v="2"/>
    <x v="11"/>
    <x v="0"/>
    <m/>
  </r>
  <r>
    <x v="0"/>
    <n v="0"/>
    <n v="0"/>
    <n v="5200"/>
    <n v="0"/>
    <x v="6025"/>
    <x v="0"/>
    <x v="0"/>
    <x v="0"/>
    <s v="03.16.16"/>
    <x v="24"/>
    <x v="0"/>
    <x v="0"/>
    <s v="Direção Ambiente e Saneamento "/>
    <s v="03.16.16"/>
    <s v="Direção Ambiente e Saneamento "/>
    <s v="03.16.16"/>
    <x v="3"/>
    <x v="0"/>
    <x v="0"/>
    <x v="1"/>
    <x v="0"/>
    <x v="0"/>
    <x v="0"/>
    <x v="0"/>
    <x v="1"/>
    <s v="2024-03-??"/>
    <x v="0"/>
    <n v="5200"/>
    <x v="3"/>
    <n v="0"/>
    <x v="1"/>
    <n v="0"/>
    <x v="667"/>
    <m/>
    <x v="0"/>
    <x v="11"/>
    <m/>
    <s v="Direção Ambiente e Saneamento "/>
    <x v="2"/>
    <m/>
    <x v="0"/>
    <x v="1"/>
    <x v="1"/>
    <x v="1"/>
    <x v="0"/>
    <x v="0"/>
    <x v="0"/>
    <x v="0"/>
    <x v="0"/>
    <x v="0"/>
    <x v="0"/>
    <s v="Direção Ambiente e Saneamento "/>
    <x v="0"/>
    <x v="0"/>
    <x v="0"/>
    <x v="0"/>
    <x v="0"/>
    <x v="0"/>
    <x v="0"/>
    <x v="2"/>
    <x v="1"/>
    <x v="2"/>
    <x v="11"/>
    <x v="0"/>
    <m/>
  </r>
  <r>
    <x v="0"/>
    <n v="0"/>
    <n v="0"/>
    <n v="4800"/>
    <n v="0"/>
    <x v="6025"/>
    <x v="0"/>
    <x v="0"/>
    <x v="0"/>
    <s v="03.16.16"/>
    <x v="24"/>
    <x v="0"/>
    <x v="0"/>
    <s v="Direção Ambiente e Saneamento "/>
    <s v="03.16.16"/>
    <s v="Direção Ambiente e Saneamento "/>
    <s v="03.16.16"/>
    <x v="3"/>
    <x v="0"/>
    <x v="0"/>
    <x v="1"/>
    <x v="0"/>
    <x v="0"/>
    <x v="0"/>
    <x v="0"/>
    <x v="6"/>
    <s v="2024-04-??"/>
    <x v="1"/>
    <n v="4800"/>
    <x v="3"/>
    <n v="0"/>
    <x v="1"/>
    <n v="0"/>
    <x v="667"/>
    <m/>
    <x v="0"/>
    <x v="11"/>
    <m/>
    <s v="Direção Ambiente e Saneamento "/>
    <x v="2"/>
    <m/>
    <x v="0"/>
    <x v="1"/>
    <x v="1"/>
    <x v="1"/>
    <x v="0"/>
    <x v="0"/>
    <x v="0"/>
    <x v="0"/>
    <x v="0"/>
    <x v="0"/>
    <x v="0"/>
    <s v="Direção Ambiente e Saneamento "/>
    <x v="0"/>
    <x v="0"/>
    <x v="0"/>
    <x v="0"/>
    <x v="0"/>
    <x v="0"/>
    <x v="0"/>
    <x v="2"/>
    <x v="1"/>
    <x v="2"/>
    <x v="11"/>
    <x v="0"/>
    <m/>
  </r>
  <r>
    <x v="0"/>
    <n v="0"/>
    <n v="0"/>
    <n v="9600"/>
    <n v="0"/>
    <x v="6025"/>
    <x v="0"/>
    <x v="0"/>
    <x v="0"/>
    <s v="03.16.16"/>
    <x v="24"/>
    <x v="0"/>
    <x v="0"/>
    <s v="Direção Ambiente e Saneamento "/>
    <s v="03.16.16"/>
    <s v="Direção Ambiente e Saneamento "/>
    <s v="03.16.16"/>
    <x v="3"/>
    <x v="0"/>
    <x v="0"/>
    <x v="1"/>
    <x v="0"/>
    <x v="0"/>
    <x v="0"/>
    <x v="0"/>
    <x v="4"/>
    <s v="2024-06-??"/>
    <x v="1"/>
    <n v="9600"/>
    <x v="3"/>
    <n v="0"/>
    <x v="1"/>
    <n v="0"/>
    <x v="667"/>
    <m/>
    <x v="0"/>
    <x v="11"/>
    <m/>
    <s v="Direção Ambiente e Saneamento "/>
    <x v="2"/>
    <m/>
    <x v="0"/>
    <x v="1"/>
    <x v="1"/>
    <x v="1"/>
    <x v="0"/>
    <x v="0"/>
    <x v="0"/>
    <x v="0"/>
    <x v="0"/>
    <x v="0"/>
    <x v="0"/>
    <s v="Direção Ambiente e Saneamento "/>
    <x v="0"/>
    <x v="0"/>
    <x v="0"/>
    <x v="0"/>
    <x v="0"/>
    <x v="0"/>
    <x v="0"/>
    <x v="2"/>
    <x v="1"/>
    <x v="2"/>
    <x v="11"/>
    <x v="0"/>
    <m/>
  </r>
  <r>
    <x v="0"/>
    <n v="0"/>
    <n v="0"/>
    <n v="8000"/>
    <n v="0"/>
    <x v="6025"/>
    <x v="0"/>
    <x v="0"/>
    <x v="0"/>
    <s v="03.16.16"/>
    <x v="24"/>
    <x v="0"/>
    <x v="0"/>
    <s v="Direção Ambiente e Saneamento "/>
    <s v="03.16.16"/>
    <s v="Direção Ambiente e Saneamento "/>
    <s v="03.16.16"/>
    <x v="3"/>
    <x v="0"/>
    <x v="0"/>
    <x v="1"/>
    <x v="0"/>
    <x v="0"/>
    <x v="0"/>
    <x v="0"/>
    <x v="9"/>
    <s v="2024-07-??"/>
    <x v="2"/>
    <n v="8000"/>
    <x v="3"/>
    <n v="0"/>
    <x v="1"/>
    <n v="0"/>
    <x v="667"/>
    <m/>
    <x v="0"/>
    <x v="11"/>
    <m/>
    <s v="Direção Ambiente e Saneamento "/>
    <x v="2"/>
    <m/>
    <x v="0"/>
    <x v="1"/>
    <x v="1"/>
    <x v="1"/>
    <x v="0"/>
    <x v="0"/>
    <x v="0"/>
    <x v="0"/>
    <x v="0"/>
    <x v="0"/>
    <x v="0"/>
    <s v="Direção Ambiente e Saneamento "/>
    <x v="0"/>
    <x v="0"/>
    <x v="0"/>
    <x v="0"/>
    <x v="0"/>
    <x v="0"/>
    <x v="0"/>
    <x v="2"/>
    <x v="1"/>
    <x v="2"/>
    <x v="11"/>
    <x v="0"/>
    <m/>
  </r>
  <r>
    <x v="1"/>
    <n v="0"/>
    <n v="0"/>
    <n v="15000"/>
    <n v="0"/>
    <x v="6025"/>
    <x v="0"/>
    <x v="0"/>
    <x v="0"/>
    <s v="01.26.02.07"/>
    <x v="61"/>
    <x v="5"/>
    <x v="6"/>
    <s v="Pesca"/>
    <s v="01.26.02"/>
    <s v="Apoio para Aquisição de Materiais de Pescas e Botes"/>
    <s v="01.26.02.07"/>
    <x v="46"/>
    <x v="0"/>
    <x v="0"/>
    <x v="0"/>
    <x v="0"/>
    <x v="1"/>
    <x v="1"/>
    <x v="0"/>
    <x v="3"/>
    <s v="2024-05-??"/>
    <x v="1"/>
    <n v="15000"/>
    <x v="3"/>
    <n v="0"/>
    <x v="1"/>
    <n v="0"/>
    <x v="667"/>
    <m/>
    <x v="0"/>
    <x v="11"/>
    <m/>
    <s v="Apoio para Aquisição de Materiais de Pescas e Botes"/>
    <x v="2"/>
    <m/>
    <x v="0"/>
    <x v="1"/>
    <x v="1"/>
    <x v="1"/>
    <x v="0"/>
    <x v="0"/>
    <x v="0"/>
    <x v="0"/>
    <x v="0"/>
    <x v="0"/>
    <x v="0"/>
    <s v="Apoio para Aquisição de Materiais de Pescas e Botes"/>
    <x v="0"/>
    <x v="0"/>
    <x v="0"/>
    <x v="0"/>
    <x v="1"/>
    <x v="0"/>
    <x v="0"/>
    <x v="2"/>
    <x v="1"/>
    <x v="2"/>
    <x v="11"/>
    <x v="0"/>
    <m/>
  </r>
  <r>
    <x v="1"/>
    <n v="0"/>
    <n v="0"/>
    <n v="6450"/>
    <n v="0"/>
    <x v="6025"/>
    <x v="0"/>
    <x v="0"/>
    <x v="0"/>
    <s v="01.26.02.07"/>
    <x v="61"/>
    <x v="5"/>
    <x v="6"/>
    <s v="Pesca"/>
    <s v="01.26.02"/>
    <s v="Apoio para Aquisição de Materiais de Pescas e Botes"/>
    <s v="01.26.02.07"/>
    <x v="46"/>
    <x v="0"/>
    <x v="0"/>
    <x v="0"/>
    <x v="0"/>
    <x v="1"/>
    <x v="1"/>
    <x v="0"/>
    <x v="8"/>
    <s v="2024-10-??"/>
    <x v="3"/>
    <n v="6450"/>
    <x v="3"/>
    <n v="0"/>
    <x v="1"/>
    <n v="0"/>
    <x v="667"/>
    <m/>
    <x v="0"/>
    <x v="11"/>
    <m/>
    <s v="Apoio para Aquisição de Materiais de Pescas e Botes"/>
    <x v="2"/>
    <m/>
    <x v="0"/>
    <x v="1"/>
    <x v="1"/>
    <x v="1"/>
    <x v="0"/>
    <x v="0"/>
    <x v="0"/>
    <x v="0"/>
    <x v="0"/>
    <x v="0"/>
    <x v="0"/>
    <s v="Apoio para Aquisição de Materiais de Pescas e Botes"/>
    <x v="0"/>
    <x v="0"/>
    <x v="0"/>
    <x v="0"/>
    <x v="1"/>
    <x v="0"/>
    <x v="0"/>
    <x v="2"/>
    <x v="1"/>
    <x v="2"/>
    <x v="11"/>
    <x v="0"/>
    <m/>
  </r>
  <r>
    <x v="0"/>
    <n v="0"/>
    <n v="0"/>
    <n v="3278"/>
    <n v="0"/>
    <x v="6025"/>
    <x v="0"/>
    <x v="1"/>
    <x v="0"/>
    <s v="80.02.10.02"/>
    <x v="42"/>
    <x v="2"/>
    <x v="2"/>
    <s v="Outros"/>
    <s v="80.02.10"/>
    <s v="Retençoes STAPS"/>
    <s v="80.02.10.02"/>
    <x v="67"/>
    <x v="0"/>
    <x v="1"/>
    <x v="0"/>
    <x v="1"/>
    <x v="2"/>
    <x v="2"/>
    <x v="0"/>
    <x v="4"/>
    <s v="2024-06-??"/>
    <x v="1"/>
    <n v="3278"/>
    <x v="3"/>
    <n v="0"/>
    <x v="1"/>
    <n v="0"/>
    <x v="667"/>
    <m/>
    <x v="0"/>
    <x v="11"/>
    <m/>
    <s v="Retençoes STAPS"/>
    <x v="2"/>
    <s v="RSND"/>
    <x v="0"/>
    <x v="1"/>
    <x v="1"/>
    <x v="1"/>
    <x v="0"/>
    <x v="0"/>
    <x v="0"/>
    <x v="0"/>
    <x v="0"/>
    <x v="0"/>
    <x v="0"/>
    <s v="Retençoes STAPS"/>
    <x v="0"/>
    <x v="0"/>
    <x v="0"/>
    <x v="0"/>
    <x v="2"/>
    <x v="0"/>
    <x v="0"/>
    <x v="2"/>
    <x v="1"/>
    <x v="2"/>
    <x v="11"/>
    <x v="0"/>
    <m/>
  </r>
  <r>
    <x v="0"/>
    <n v="0"/>
    <n v="0"/>
    <n v="3430"/>
    <n v="0"/>
    <x v="6025"/>
    <x v="0"/>
    <x v="1"/>
    <x v="0"/>
    <s v="80.02.10.02"/>
    <x v="42"/>
    <x v="2"/>
    <x v="2"/>
    <s v="Outros"/>
    <s v="80.02.10"/>
    <s v="Retençoes STAPS"/>
    <s v="80.02.10.02"/>
    <x v="67"/>
    <x v="0"/>
    <x v="1"/>
    <x v="0"/>
    <x v="1"/>
    <x v="2"/>
    <x v="2"/>
    <x v="0"/>
    <x v="9"/>
    <s v="2024-07-??"/>
    <x v="2"/>
    <n v="3430"/>
    <x v="3"/>
    <n v="0"/>
    <x v="1"/>
    <n v="0"/>
    <x v="667"/>
    <m/>
    <x v="0"/>
    <x v="11"/>
    <m/>
    <s v="Retençoes STAPS"/>
    <x v="2"/>
    <s v="RSND"/>
    <x v="0"/>
    <x v="1"/>
    <x v="1"/>
    <x v="1"/>
    <x v="0"/>
    <x v="0"/>
    <x v="0"/>
    <x v="0"/>
    <x v="0"/>
    <x v="0"/>
    <x v="0"/>
    <s v="Retençoes STAPS"/>
    <x v="0"/>
    <x v="0"/>
    <x v="0"/>
    <x v="0"/>
    <x v="2"/>
    <x v="0"/>
    <x v="0"/>
    <x v="2"/>
    <x v="1"/>
    <x v="2"/>
    <x v="11"/>
    <x v="0"/>
    <m/>
  </r>
  <r>
    <x v="0"/>
    <n v="0"/>
    <n v="0"/>
    <n v="3874"/>
    <n v="0"/>
    <x v="6025"/>
    <x v="0"/>
    <x v="1"/>
    <x v="0"/>
    <s v="80.02.10.02"/>
    <x v="42"/>
    <x v="2"/>
    <x v="2"/>
    <s v="Outros"/>
    <s v="80.02.10"/>
    <s v="Retençoes STAPS"/>
    <s v="80.02.10.02"/>
    <x v="67"/>
    <x v="0"/>
    <x v="1"/>
    <x v="0"/>
    <x v="1"/>
    <x v="2"/>
    <x v="2"/>
    <x v="0"/>
    <x v="5"/>
    <s v="2024-08-??"/>
    <x v="2"/>
    <n v="3874"/>
    <x v="3"/>
    <n v="0"/>
    <x v="1"/>
    <n v="0"/>
    <x v="667"/>
    <m/>
    <x v="0"/>
    <x v="11"/>
    <m/>
    <s v="Retençoes STAPS"/>
    <x v="2"/>
    <s v="RSND"/>
    <x v="0"/>
    <x v="1"/>
    <x v="1"/>
    <x v="1"/>
    <x v="0"/>
    <x v="0"/>
    <x v="0"/>
    <x v="0"/>
    <x v="0"/>
    <x v="0"/>
    <x v="0"/>
    <s v="Retençoes STAPS"/>
    <x v="0"/>
    <x v="0"/>
    <x v="0"/>
    <x v="0"/>
    <x v="2"/>
    <x v="0"/>
    <x v="0"/>
    <x v="2"/>
    <x v="1"/>
    <x v="2"/>
    <x v="11"/>
    <x v="0"/>
    <m/>
  </r>
  <r>
    <x v="0"/>
    <n v="0"/>
    <n v="0"/>
    <n v="3874"/>
    <n v="0"/>
    <x v="6025"/>
    <x v="0"/>
    <x v="1"/>
    <x v="0"/>
    <s v="80.02.10.02"/>
    <x v="42"/>
    <x v="2"/>
    <x v="2"/>
    <s v="Outros"/>
    <s v="80.02.10"/>
    <s v="Retençoes STAPS"/>
    <s v="80.02.10.02"/>
    <x v="67"/>
    <x v="0"/>
    <x v="1"/>
    <x v="0"/>
    <x v="1"/>
    <x v="2"/>
    <x v="2"/>
    <x v="0"/>
    <x v="7"/>
    <s v="2024-09-??"/>
    <x v="2"/>
    <n v="3874"/>
    <x v="3"/>
    <n v="0"/>
    <x v="1"/>
    <n v="0"/>
    <x v="667"/>
    <m/>
    <x v="0"/>
    <x v="11"/>
    <m/>
    <s v="Retençoes STAPS"/>
    <x v="2"/>
    <s v="RSND"/>
    <x v="0"/>
    <x v="1"/>
    <x v="1"/>
    <x v="1"/>
    <x v="0"/>
    <x v="0"/>
    <x v="0"/>
    <x v="0"/>
    <x v="0"/>
    <x v="0"/>
    <x v="0"/>
    <s v="Retençoes STAPS"/>
    <x v="0"/>
    <x v="0"/>
    <x v="0"/>
    <x v="0"/>
    <x v="2"/>
    <x v="0"/>
    <x v="0"/>
    <x v="2"/>
    <x v="1"/>
    <x v="2"/>
    <x v="11"/>
    <x v="0"/>
    <m/>
  </r>
  <r>
    <x v="0"/>
    <n v="0"/>
    <n v="0"/>
    <n v="7410"/>
    <n v="0"/>
    <x v="6025"/>
    <x v="0"/>
    <x v="1"/>
    <x v="0"/>
    <s v="80.02.10.02"/>
    <x v="42"/>
    <x v="2"/>
    <x v="2"/>
    <s v="Outros"/>
    <s v="80.02.10"/>
    <s v="Retençoes STAPS"/>
    <s v="80.02.10.02"/>
    <x v="67"/>
    <x v="0"/>
    <x v="1"/>
    <x v="0"/>
    <x v="1"/>
    <x v="2"/>
    <x v="2"/>
    <x v="0"/>
    <x v="8"/>
    <s v="2024-10-??"/>
    <x v="3"/>
    <n v="7410"/>
    <x v="3"/>
    <n v="0"/>
    <x v="1"/>
    <n v="0"/>
    <x v="667"/>
    <m/>
    <x v="0"/>
    <x v="11"/>
    <m/>
    <s v="Retençoes STAPS"/>
    <x v="2"/>
    <s v="RSND"/>
    <x v="0"/>
    <x v="1"/>
    <x v="1"/>
    <x v="1"/>
    <x v="0"/>
    <x v="0"/>
    <x v="0"/>
    <x v="0"/>
    <x v="0"/>
    <x v="0"/>
    <x v="0"/>
    <s v="Retençoes STAPS"/>
    <x v="0"/>
    <x v="0"/>
    <x v="0"/>
    <x v="0"/>
    <x v="2"/>
    <x v="0"/>
    <x v="0"/>
    <x v="2"/>
    <x v="1"/>
    <x v="2"/>
    <x v="11"/>
    <x v="0"/>
    <m/>
  </r>
  <r>
    <x v="0"/>
    <n v="0"/>
    <n v="0"/>
    <n v="7160"/>
    <n v="0"/>
    <x v="6025"/>
    <x v="0"/>
    <x v="1"/>
    <x v="0"/>
    <s v="80.02.10.02"/>
    <x v="42"/>
    <x v="2"/>
    <x v="2"/>
    <s v="Outros"/>
    <s v="80.02.10"/>
    <s v="Retençoes STAPS"/>
    <s v="80.02.10.02"/>
    <x v="67"/>
    <x v="0"/>
    <x v="1"/>
    <x v="0"/>
    <x v="1"/>
    <x v="2"/>
    <x v="2"/>
    <x v="0"/>
    <x v="10"/>
    <s v="2024-11-??"/>
    <x v="3"/>
    <n v="7160"/>
    <x v="3"/>
    <n v="0"/>
    <x v="1"/>
    <n v="0"/>
    <x v="667"/>
    <m/>
    <x v="0"/>
    <x v="11"/>
    <m/>
    <s v="Retençoes STAPS"/>
    <x v="2"/>
    <s v="RSND"/>
    <x v="0"/>
    <x v="1"/>
    <x v="1"/>
    <x v="1"/>
    <x v="0"/>
    <x v="0"/>
    <x v="0"/>
    <x v="0"/>
    <x v="0"/>
    <x v="0"/>
    <x v="0"/>
    <s v="Retençoes STAPS"/>
    <x v="0"/>
    <x v="0"/>
    <x v="0"/>
    <x v="0"/>
    <x v="2"/>
    <x v="0"/>
    <x v="0"/>
    <x v="2"/>
    <x v="1"/>
    <x v="2"/>
    <x v="11"/>
    <x v="0"/>
    <m/>
  </r>
  <r>
    <x v="0"/>
    <n v="0"/>
    <n v="0"/>
    <n v="6682"/>
    <n v="0"/>
    <x v="6025"/>
    <x v="0"/>
    <x v="1"/>
    <x v="0"/>
    <s v="80.02.10.02"/>
    <x v="42"/>
    <x v="2"/>
    <x v="2"/>
    <s v="Outros"/>
    <s v="80.02.10"/>
    <s v="Retençoes STAPS"/>
    <s v="80.02.10.02"/>
    <x v="67"/>
    <x v="0"/>
    <x v="1"/>
    <x v="0"/>
    <x v="1"/>
    <x v="2"/>
    <x v="2"/>
    <x v="0"/>
    <x v="11"/>
    <s v="2024-12-??"/>
    <x v="3"/>
    <n v="6682"/>
    <x v="3"/>
    <n v="0"/>
    <x v="1"/>
    <n v="0"/>
    <x v="667"/>
    <m/>
    <x v="0"/>
    <x v="11"/>
    <m/>
    <s v="Retençoes STAPS"/>
    <x v="2"/>
    <s v="RSND"/>
    <x v="0"/>
    <x v="1"/>
    <x v="1"/>
    <x v="1"/>
    <x v="0"/>
    <x v="0"/>
    <x v="0"/>
    <x v="0"/>
    <x v="0"/>
    <x v="0"/>
    <x v="0"/>
    <s v="Retençoes STAPS"/>
    <x v="0"/>
    <x v="0"/>
    <x v="0"/>
    <x v="0"/>
    <x v="2"/>
    <x v="0"/>
    <x v="0"/>
    <x v="2"/>
    <x v="1"/>
    <x v="2"/>
    <x v="11"/>
    <x v="0"/>
    <m/>
  </r>
  <r>
    <x v="0"/>
    <n v="0"/>
    <n v="0"/>
    <n v="2295"/>
    <n v="0"/>
    <x v="6025"/>
    <x v="0"/>
    <x v="1"/>
    <x v="0"/>
    <s v="03.03.10"/>
    <x v="8"/>
    <x v="0"/>
    <x v="4"/>
    <s v="Receitas Da Câmara"/>
    <s v="03.03.10"/>
    <s v="Receitas Da Câmara"/>
    <s v="03.03.10"/>
    <x v="22"/>
    <x v="0"/>
    <x v="3"/>
    <x v="7"/>
    <x v="0"/>
    <x v="0"/>
    <x v="2"/>
    <x v="0"/>
    <x v="0"/>
    <s v="2024-01-??"/>
    <x v="0"/>
    <n v="2295"/>
    <x v="3"/>
    <n v="0"/>
    <x v="1"/>
    <n v="0"/>
    <x v="667"/>
    <m/>
    <x v="0"/>
    <x v="11"/>
    <m/>
    <s v="Receitas Da Câmara"/>
    <x v="2"/>
    <s v="RDC"/>
    <x v="0"/>
    <x v="1"/>
    <x v="1"/>
    <x v="1"/>
    <x v="0"/>
    <x v="0"/>
    <x v="0"/>
    <x v="0"/>
    <x v="0"/>
    <x v="0"/>
    <x v="0"/>
    <s v="Receitas Da Câmara"/>
    <x v="0"/>
    <x v="0"/>
    <x v="0"/>
    <x v="0"/>
    <x v="0"/>
    <x v="0"/>
    <x v="0"/>
    <x v="2"/>
    <x v="1"/>
    <x v="2"/>
    <x v="11"/>
    <x v="0"/>
    <m/>
  </r>
  <r>
    <x v="0"/>
    <n v="0"/>
    <n v="0"/>
    <n v="1473"/>
    <n v="0"/>
    <x v="6025"/>
    <x v="0"/>
    <x v="1"/>
    <x v="0"/>
    <s v="03.03.10"/>
    <x v="8"/>
    <x v="0"/>
    <x v="4"/>
    <s v="Receitas Da Câmara"/>
    <s v="03.03.10"/>
    <s v="Receitas Da Câmara"/>
    <s v="03.03.10"/>
    <x v="22"/>
    <x v="0"/>
    <x v="3"/>
    <x v="7"/>
    <x v="0"/>
    <x v="0"/>
    <x v="2"/>
    <x v="0"/>
    <x v="2"/>
    <s v="2024-02-??"/>
    <x v="0"/>
    <n v="1473"/>
    <x v="3"/>
    <n v="0"/>
    <x v="1"/>
    <n v="0"/>
    <x v="667"/>
    <m/>
    <x v="0"/>
    <x v="11"/>
    <m/>
    <s v="Receitas Da Câmara"/>
    <x v="2"/>
    <s v="RDC"/>
    <x v="0"/>
    <x v="1"/>
    <x v="1"/>
    <x v="1"/>
    <x v="0"/>
    <x v="0"/>
    <x v="0"/>
    <x v="0"/>
    <x v="0"/>
    <x v="0"/>
    <x v="0"/>
    <s v="Receitas Da Câmara"/>
    <x v="0"/>
    <x v="0"/>
    <x v="0"/>
    <x v="0"/>
    <x v="0"/>
    <x v="0"/>
    <x v="0"/>
    <x v="2"/>
    <x v="1"/>
    <x v="2"/>
    <x v="11"/>
    <x v="0"/>
    <m/>
  </r>
  <r>
    <x v="0"/>
    <n v="0"/>
    <n v="0"/>
    <n v="1920"/>
    <n v="0"/>
    <x v="6025"/>
    <x v="0"/>
    <x v="1"/>
    <x v="0"/>
    <s v="03.03.10"/>
    <x v="8"/>
    <x v="0"/>
    <x v="4"/>
    <s v="Receitas Da Câmara"/>
    <s v="03.03.10"/>
    <s v="Receitas Da Câmara"/>
    <s v="03.03.10"/>
    <x v="22"/>
    <x v="0"/>
    <x v="3"/>
    <x v="7"/>
    <x v="0"/>
    <x v="0"/>
    <x v="2"/>
    <x v="0"/>
    <x v="1"/>
    <s v="2024-03-??"/>
    <x v="0"/>
    <n v="1920"/>
    <x v="3"/>
    <n v="0"/>
    <x v="1"/>
    <n v="0"/>
    <x v="667"/>
    <m/>
    <x v="0"/>
    <x v="11"/>
    <m/>
    <s v="Receitas Da Câmara"/>
    <x v="2"/>
    <s v="RDC"/>
    <x v="0"/>
    <x v="1"/>
    <x v="1"/>
    <x v="1"/>
    <x v="0"/>
    <x v="0"/>
    <x v="0"/>
    <x v="0"/>
    <x v="0"/>
    <x v="0"/>
    <x v="0"/>
    <s v="Receitas Da Câmara"/>
    <x v="0"/>
    <x v="0"/>
    <x v="0"/>
    <x v="0"/>
    <x v="0"/>
    <x v="0"/>
    <x v="0"/>
    <x v="2"/>
    <x v="1"/>
    <x v="2"/>
    <x v="11"/>
    <x v="0"/>
    <m/>
  </r>
  <r>
    <x v="0"/>
    <n v="0"/>
    <n v="0"/>
    <n v="1058"/>
    <n v="0"/>
    <x v="6025"/>
    <x v="0"/>
    <x v="1"/>
    <x v="0"/>
    <s v="03.03.10"/>
    <x v="8"/>
    <x v="0"/>
    <x v="4"/>
    <s v="Receitas Da Câmara"/>
    <s v="03.03.10"/>
    <s v="Receitas Da Câmara"/>
    <s v="03.03.10"/>
    <x v="22"/>
    <x v="0"/>
    <x v="3"/>
    <x v="7"/>
    <x v="0"/>
    <x v="0"/>
    <x v="2"/>
    <x v="0"/>
    <x v="6"/>
    <s v="2024-04-??"/>
    <x v="1"/>
    <n v="1058"/>
    <x v="3"/>
    <n v="0"/>
    <x v="1"/>
    <n v="0"/>
    <x v="667"/>
    <m/>
    <x v="0"/>
    <x v="11"/>
    <m/>
    <s v="Receitas Da Câmara"/>
    <x v="2"/>
    <s v="RDC"/>
    <x v="0"/>
    <x v="1"/>
    <x v="1"/>
    <x v="1"/>
    <x v="0"/>
    <x v="0"/>
    <x v="0"/>
    <x v="0"/>
    <x v="0"/>
    <x v="0"/>
    <x v="0"/>
    <s v="Receitas Da Câmara"/>
    <x v="0"/>
    <x v="0"/>
    <x v="0"/>
    <x v="0"/>
    <x v="0"/>
    <x v="0"/>
    <x v="0"/>
    <x v="2"/>
    <x v="1"/>
    <x v="2"/>
    <x v="11"/>
    <x v="0"/>
    <m/>
  </r>
  <r>
    <x v="0"/>
    <n v="0"/>
    <n v="0"/>
    <n v="94"/>
    <n v="0"/>
    <x v="6025"/>
    <x v="0"/>
    <x v="1"/>
    <x v="0"/>
    <s v="03.03.10"/>
    <x v="8"/>
    <x v="0"/>
    <x v="4"/>
    <s v="Receitas Da Câmara"/>
    <s v="03.03.10"/>
    <s v="Receitas Da Câmara"/>
    <s v="03.03.10"/>
    <x v="22"/>
    <x v="0"/>
    <x v="3"/>
    <x v="7"/>
    <x v="0"/>
    <x v="0"/>
    <x v="2"/>
    <x v="0"/>
    <x v="3"/>
    <s v="2024-05-??"/>
    <x v="1"/>
    <n v="94"/>
    <x v="3"/>
    <n v="0"/>
    <x v="1"/>
    <n v="0"/>
    <x v="667"/>
    <m/>
    <x v="0"/>
    <x v="11"/>
    <m/>
    <s v="Receitas Da Câmara"/>
    <x v="2"/>
    <s v="RDC"/>
    <x v="0"/>
    <x v="1"/>
    <x v="1"/>
    <x v="1"/>
    <x v="0"/>
    <x v="0"/>
    <x v="0"/>
    <x v="0"/>
    <x v="0"/>
    <x v="0"/>
    <x v="0"/>
    <s v="Receitas Da Câmara"/>
    <x v="0"/>
    <x v="0"/>
    <x v="0"/>
    <x v="0"/>
    <x v="0"/>
    <x v="0"/>
    <x v="0"/>
    <x v="2"/>
    <x v="1"/>
    <x v="2"/>
    <x v="11"/>
    <x v="0"/>
    <m/>
  </r>
  <r>
    <x v="0"/>
    <n v="0"/>
    <n v="0"/>
    <n v="82"/>
    <n v="0"/>
    <x v="6025"/>
    <x v="0"/>
    <x v="1"/>
    <x v="0"/>
    <s v="03.03.10"/>
    <x v="8"/>
    <x v="0"/>
    <x v="4"/>
    <s v="Receitas Da Câmara"/>
    <s v="03.03.10"/>
    <s v="Receitas Da Câmara"/>
    <s v="03.03.10"/>
    <x v="22"/>
    <x v="0"/>
    <x v="3"/>
    <x v="7"/>
    <x v="0"/>
    <x v="0"/>
    <x v="2"/>
    <x v="0"/>
    <x v="9"/>
    <s v="2024-07-??"/>
    <x v="2"/>
    <n v="82"/>
    <x v="3"/>
    <n v="0"/>
    <x v="1"/>
    <n v="0"/>
    <x v="667"/>
    <m/>
    <x v="0"/>
    <x v="11"/>
    <m/>
    <s v="Receitas Da Câmara"/>
    <x v="2"/>
    <s v="RDC"/>
    <x v="0"/>
    <x v="1"/>
    <x v="1"/>
    <x v="1"/>
    <x v="0"/>
    <x v="0"/>
    <x v="0"/>
    <x v="0"/>
    <x v="0"/>
    <x v="0"/>
    <x v="0"/>
    <s v="Receitas Da Câmara"/>
    <x v="0"/>
    <x v="0"/>
    <x v="0"/>
    <x v="0"/>
    <x v="0"/>
    <x v="0"/>
    <x v="0"/>
    <x v="2"/>
    <x v="1"/>
    <x v="2"/>
    <x v="11"/>
    <x v="0"/>
    <m/>
  </r>
  <r>
    <x v="0"/>
    <n v="0"/>
    <n v="0"/>
    <n v="29"/>
    <n v="0"/>
    <x v="6025"/>
    <x v="0"/>
    <x v="1"/>
    <x v="0"/>
    <s v="03.03.10"/>
    <x v="8"/>
    <x v="0"/>
    <x v="4"/>
    <s v="Receitas Da Câmara"/>
    <s v="03.03.10"/>
    <s v="Receitas Da Câmara"/>
    <s v="03.03.10"/>
    <x v="22"/>
    <x v="0"/>
    <x v="3"/>
    <x v="7"/>
    <x v="0"/>
    <x v="0"/>
    <x v="2"/>
    <x v="0"/>
    <x v="5"/>
    <s v="2024-08-??"/>
    <x v="2"/>
    <n v="29"/>
    <x v="3"/>
    <n v="0"/>
    <x v="1"/>
    <n v="0"/>
    <x v="667"/>
    <m/>
    <x v="0"/>
    <x v="11"/>
    <m/>
    <s v="Receitas Da Câmara"/>
    <x v="2"/>
    <s v="RDC"/>
    <x v="0"/>
    <x v="1"/>
    <x v="1"/>
    <x v="1"/>
    <x v="0"/>
    <x v="0"/>
    <x v="0"/>
    <x v="0"/>
    <x v="0"/>
    <x v="0"/>
    <x v="0"/>
    <s v="Receitas Da Câmara"/>
    <x v="0"/>
    <x v="0"/>
    <x v="0"/>
    <x v="0"/>
    <x v="0"/>
    <x v="0"/>
    <x v="0"/>
    <x v="2"/>
    <x v="1"/>
    <x v="2"/>
    <x v="11"/>
    <x v="0"/>
    <m/>
  </r>
  <r>
    <x v="0"/>
    <n v="0"/>
    <n v="0"/>
    <n v="644"/>
    <n v="0"/>
    <x v="6025"/>
    <x v="0"/>
    <x v="1"/>
    <x v="0"/>
    <s v="03.03.10"/>
    <x v="8"/>
    <x v="0"/>
    <x v="4"/>
    <s v="Receitas Da Câmara"/>
    <s v="03.03.10"/>
    <s v="Receitas Da Câmara"/>
    <s v="03.03.10"/>
    <x v="22"/>
    <x v="0"/>
    <x v="3"/>
    <x v="7"/>
    <x v="0"/>
    <x v="0"/>
    <x v="2"/>
    <x v="0"/>
    <x v="7"/>
    <s v="2024-09-??"/>
    <x v="2"/>
    <n v="644"/>
    <x v="3"/>
    <n v="0"/>
    <x v="1"/>
    <n v="0"/>
    <x v="667"/>
    <m/>
    <x v="0"/>
    <x v="11"/>
    <m/>
    <s v="Receitas Da Câmara"/>
    <x v="2"/>
    <s v="RDC"/>
    <x v="0"/>
    <x v="1"/>
    <x v="1"/>
    <x v="1"/>
    <x v="0"/>
    <x v="0"/>
    <x v="0"/>
    <x v="0"/>
    <x v="0"/>
    <x v="0"/>
    <x v="0"/>
    <s v="Receitas Da Câmara"/>
    <x v="0"/>
    <x v="0"/>
    <x v="0"/>
    <x v="0"/>
    <x v="0"/>
    <x v="0"/>
    <x v="0"/>
    <x v="2"/>
    <x v="1"/>
    <x v="2"/>
    <x v="11"/>
    <x v="0"/>
    <m/>
  </r>
  <r>
    <x v="0"/>
    <n v="0"/>
    <n v="0"/>
    <n v="1761"/>
    <n v="0"/>
    <x v="6025"/>
    <x v="0"/>
    <x v="1"/>
    <x v="0"/>
    <s v="03.03.10"/>
    <x v="8"/>
    <x v="0"/>
    <x v="4"/>
    <s v="Receitas Da Câmara"/>
    <s v="03.03.10"/>
    <s v="Receitas Da Câmara"/>
    <s v="03.03.10"/>
    <x v="22"/>
    <x v="0"/>
    <x v="3"/>
    <x v="7"/>
    <x v="0"/>
    <x v="0"/>
    <x v="2"/>
    <x v="0"/>
    <x v="8"/>
    <s v="2024-10-??"/>
    <x v="3"/>
    <n v="1761"/>
    <x v="3"/>
    <n v="0"/>
    <x v="1"/>
    <n v="0"/>
    <x v="667"/>
    <m/>
    <x v="0"/>
    <x v="11"/>
    <m/>
    <s v="Receitas Da Câmara"/>
    <x v="2"/>
    <s v="RDC"/>
    <x v="0"/>
    <x v="1"/>
    <x v="1"/>
    <x v="1"/>
    <x v="0"/>
    <x v="0"/>
    <x v="0"/>
    <x v="0"/>
    <x v="0"/>
    <x v="0"/>
    <x v="0"/>
    <s v="Receitas Da Câmara"/>
    <x v="0"/>
    <x v="0"/>
    <x v="0"/>
    <x v="0"/>
    <x v="0"/>
    <x v="0"/>
    <x v="0"/>
    <x v="2"/>
    <x v="1"/>
    <x v="2"/>
    <x v="11"/>
    <x v="0"/>
    <m/>
  </r>
  <r>
    <x v="0"/>
    <n v="0"/>
    <n v="0"/>
    <n v="96"/>
    <n v="0"/>
    <x v="6025"/>
    <x v="0"/>
    <x v="1"/>
    <x v="0"/>
    <s v="03.03.10"/>
    <x v="8"/>
    <x v="0"/>
    <x v="4"/>
    <s v="Receitas Da Câmara"/>
    <s v="03.03.10"/>
    <s v="Receitas Da Câmara"/>
    <s v="03.03.10"/>
    <x v="22"/>
    <x v="0"/>
    <x v="3"/>
    <x v="7"/>
    <x v="0"/>
    <x v="0"/>
    <x v="2"/>
    <x v="0"/>
    <x v="11"/>
    <s v="2024-12-??"/>
    <x v="3"/>
    <n v="96"/>
    <x v="3"/>
    <n v="0"/>
    <x v="1"/>
    <n v="0"/>
    <x v="667"/>
    <m/>
    <x v="0"/>
    <x v="11"/>
    <m/>
    <s v="Receitas Da Câmara"/>
    <x v="2"/>
    <s v="RDC"/>
    <x v="0"/>
    <x v="1"/>
    <x v="1"/>
    <x v="1"/>
    <x v="0"/>
    <x v="0"/>
    <x v="0"/>
    <x v="0"/>
    <x v="0"/>
    <x v="0"/>
    <x v="0"/>
    <s v="Receitas Da Câmara"/>
    <x v="0"/>
    <x v="0"/>
    <x v="0"/>
    <x v="0"/>
    <x v="0"/>
    <x v="0"/>
    <x v="0"/>
    <x v="2"/>
    <x v="1"/>
    <x v="2"/>
    <x v="11"/>
    <x v="0"/>
    <m/>
  </r>
  <r>
    <x v="0"/>
    <n v="0"/>
    <n v="0"/>
    <n v="7280"/>
    <n v="0"/>
    <x v="6025"/>
    <x v="0"/>
    <x v="1"/>
    <x v="0"/>
    <s v="03.03.10"/>
    <x v="8"/>
    <x v="0"/>
    <x v="4"/>
    <s v="Receitas Da Câmara"/>
    <s v="03.03.10"/>
    <s v="Receitas Da Câmara"/>
    <s v="03.03.10"/>
    <x v="76"/>
    <x v="0"/>
    <x v="3"/>
    <x v="7"/>
    <x v="0"/>
    <x v="0"/>
    <x v="2"/>
    <x v="0"/>
    <x v="4"/>
    <s v="2024-06-??"/>
    <x v="1"/>
    <n v="7280"/>
    <x v="3"/>
    <n v="0"/>
    <x v="1"/>
    <n v="0"/>
    <x v="667"/>
    <m/>
    <x v="0"/>
    <x v="11"/>
    <m/>
    <s v="Receitas Da Câmara"/>
    <x v="2"/>
    <s v="RDC"/>
    <x v="0"/>
    <x v="1"/>
    <x v="1"/>
    <x v="1"/>
    <x v="0"/>
    <x v="0"/>
    <x v="0"/>
    <x v="0"/>
    <x v="0"/>
    <x v="0"/>
    <x v="0"/>
    <s v="Receitas Da Câmara"/>
    <x v="0"/>
    <x v="0"/>
    <x v="0"/>
    <x v="0"/>
    <x v="0"/>
    <x v="0"/>
    <x v="0"/>
    <x v="2"/>
    <x v="1"/>
    <x v="2"/>
    <x v="11"/>
    <x v="0"/>
    <m/>
  </r>
  <r>
    <x v="0"/>
    <n v="0"/>
    <n v="0"/>
    <n v="11650"/>
    <n v="0"/>
    <x v="6025"/>
    <x v="0"/>
    <x v="1"/>
    <x v="0"/>
    <s v="03.03.10"/>
    <x v="8"/>
    <x v="0"/>
    <x v="4"/>
    <s v="Receitas Da Câmara"/>
    <s v="03.03.10"/>
    <s v="Receitas Da Câmara"/>
    <s v="03.03.10"/>
    <x v="76"/>
    <x v="0"/>
    <x v="3"/>
    <x v="7"/>
    <x v="0"/>
    <x v="0"/>
    <x v="2"/>
    <x v="0"/>
    <x v="9"/>
    <s v="2024-07-??"/>
    <x v="2"/>
    <n v="11650"/>
    <x v="3"/>
    <n v="0"/>
    <x v="1"/>
    <n v="0"/>
    <x v="667"/>
    <m/>
    <x v="0"/>
    <x v="11"/>
    <m/>
    <s v="Receitas Da Câmara"/>
    <x v="2"/>
    <s v="RDC"/>
    <x v="0"/>
    <x v="1"/>
    <x v="1"/>
    <x v="1"/>
    <x v="0"/>
    <x v="0"/>
    <x v="0"/>
    <x v="0"/>
    <x v="0"/>
    <x v="0"/>
    <x v="0"/>
    <s v="Receitas Da Câmara"/>
    <x v="0"/>
    <x v="0"/>
    <x v="0"/>
    <x v="0"/>
    <x v="0"/>
    <x v="0"/>
    <x v="0"/>
    <x v="2"/>
    <x v="1"/>
    <x v="2"/>
    <x v="11"/>
    <x v="0"/>
    <m/>
  </r>
  <r>
    <x v="0"/>
    <n v="0"/>
    <n v="0"/>
    <n v="3000"/>
    <n v="0"/>
    <x v="6025"/>
    <x v="0"/>
    <x v="1"/>
    <x v="0"/>
    <s v="03.03.10"/>
    <x v="8"/>
    <x v="0"/>
    <x v="4"/>
    <s v="Receitas Da Câmara"/>
    <s v="03.03.10"/>
    <s v="Receitas Da Câmara"/>
    <s v="03.03.10"/>
    <x v="76"/>
    <x v="0"/>
    <x v="3"/>
    <x v="7"/>
    <x v="0"/>
    <x v="0"/>
    <x v="2"/>
    <x v="0"/>
    <x v="7"/>
    <s v="2024-09-??"/>
    <x v="2"/>
    <n v="3000"/>
    <x v="3"/>
    <n v="0"/>
    <x v="1"/>
    <n v="0"/>
    <x v="667"/>
    <m/>
    <x v="0"/>
    <x v="11"/>
    <m/>
    <s v="Receitas Da Câmara"/>
    <x v="2"/>
    <s v="RDC"/>
    <x v="0"/>
    <x v="1"/>
    <x v="1"/>
    <x v="1"/>
    <x v="0"/>
    <x v="0"/>
    <x v="0"/>
    <x v="0"/>
    <x v="0"/>
    <x v="0"/>
    <x v="0"/>
    <s v="Receitas Da Câmara"/>
    <x v="0"/>
    <x v="0"/>
    <x v="0"/>
    <x v="0"/>
    <x v="0"/>
    <x v="0"/>
    <x v="0"/>
    <x v="2"/>
    <x v="1"/>
    <x v="2"/>
    <x v="11"/>
    <x v="0"/>
    <m/>
  </r>
  <r>
    <x v="0"/>
    <n v="0"/>
    <n v="0"/>
    <n v="2700"/>
    <n v="0"/>
    <x v="6025"/>
    <x v="0"/>
    <x v="1"/>
    <x v="0"/>
    <s v="03.03.10"/>
    <x v="8"/>
    <x v="0"/>
    <x v="4"/>
    <s v="Receitas Da Câmara"/>
    <s v="03.03.10"/>
    <s v="Receitas Da Câmara"/>
    <s v="03.03.10"/>
    <x v="76"/>
    <x v="0"/>
    <x v="3"/>
    <x v="7"/>
    <x v="0"/>
    <x v="0"/>
    <x v="2"/>
    <x v="0"/>
    <x v="10"/>
    <s v="2024-11-??"/>
    <x v="3"/>
    <n v="2700"/>
    <x v="3"/>
    <n v="0"/>
    <x v="1"/>
    <n v="0"/>
    <x v="667"/>
    <m/>
    <x v="0"/>
    <x v="11"/>
    <m/>
    <s v="Receitas Da Câmara"/>
    <x v="2"/>
    <s v="RDC"/>
    <x v="0"/>
    <x v="1"/>
    <x v="1"/>
    <x v="1"/>
    <x v="0"/>
    <x v="0"/>
    <x v="0"/>
    <x v="0"/>
    <x v="0"/>
    <x v="0"/>
    <x v="0"/>
    <s v="Receitas Da Câmara"/>
    <x v="0"/>
    <x v="0"/>
    <x v="0"/>
    <x v="0"/>
    <x v="0"/>
    <x v="0"/>
    <x v="0"/>
    <x v="2"/>
    <x v="1"/>
    <x v="2"/>
    <x v="11"/>
    <x v="0"/>
    <m/>
  </r>
  <r>
    <x v="0"/>
    <n v="0"/>
    <n v="0"/>
    <n v="90000"/>
    <n v="0"/>
    <x v="6025"/>
    <x v="0"/>
    <x v="0"/>
    <x v="0"/>
    <s v="01.25.01.12"/>
    <x v="54"/>
    <x v="3"/>
    <x v="3"/>
    <s v="Educação"/>
    <s v="01.25.01"/>
    <s v="Comparticipação da Câmara com Ensino Superior"/>
    <s v="01.25.01.12"/>
    <x v="4"/>
    <x v="0"/>
    <x v="2"/>
    <x v="2"/>
    <x v="0"/>
    <x v="1"/>
    <x v="0"/>
    <x v="0"/>
    <x v="0"/>
    <s v="2024-01-??"/>
    <x v="0"/>
    <n v="90000"/>
    <x v="3"/>
    <n v="0"/>
    <x v="1"/>
    <n v="300000"/>
    <x v="667"/>
    <m/>
    <x v="0"/>
    <x v="11"/>
    <m/>
    <s v="Comparticipação da Câmara com Ensino Superior"/>
    <x v="2"/>
    <m/>
    <x v="0"/>
    <x v="1"/>
    <x v="1"/>
    <x v="1"/>
    <x v="0"/>
    <x v="0"/>
    <x v="0"/>
    <x v="0"/>
    <x v="0"/>
    <x v="0"/>
    <x v="0"/>
    <s v="Comparticipação da Câmara com Ensino Superior"/>
    <x v="0"/>
    <x v="0"/>
    <x v="0"/>
    <x v="0"/>
    <x v="1"/>
    <x v="0"/>
    <x v="0"/>
    <x v="2"/>
    <x v="1"/>
    <x v="2"/>
    <x v="11"/>
    <x v="0"/>
    <m/>
  </r>
  <r>
    <x v="0"/>
    <n v="0"/>
    <n v="0"/>
    <n v="25000"/>
    <n v="0"/>
    <x v="6025"/>
    <x v="0"/>
    <x v="0"/>
    <x v="0"/>
    <s v="01.25.01.12"/>
    <x v="54"/>
    <x v="3"/>
    <x v="3"/>
    <s v="Educação"/>
    <s v="01.25.01"/>
    <s v="Comparticipação da Câmara com Ensino Superior"/>
    <s v="01.25.01.12"/>
    <x v="4"/>
    <x v="0"/>
    <x v="2"/>
    <x v="2"/>
    <x v="0"/>
    <x v="1"/>
    <x v="0"/>
    <x v="0"/>
    <x v="3"/>
    <s v="2024-05-??"/>
    <x v="1"/>
    <n v="25000"/>
    <x v="3"/>
    <n v="0"/>
    <x v="1"/>
    <n v="300000"/>
    <x v="667"/>
    <m/>
    <x v="0"/>
    <x v="11"/>
    <m/>
    <s v="Comparticipação da Câmara com Ensino Superior"/>
    <x v="2"/>
    <m/>
    <x v="0"/>
    <x v="1"/>
    <x v="1"/>
    <x v="1"/>
    <x v="0"/>
    <x v="0"/>
    <x v="0"/>
    <x v="0"/>
    <x v="0"/>
    <x v="0"/>
    <x v="0"/>
    <s v="Comparticipação da Câmara com Ensino Superior"/>
    <x v="0"/>
    <x v="0"/>
    <x v="0"/>
    <x v="0"/>
    <x v="1"/>
    <x v="0"/>
    <x v="0"/>
    <x v="2"/>
    <x v="1"/>
    <x v="2"/>
    <x v="11"/>
    <x v="0"/>
    <m/>
  </r>
  <r>
    <x v="0"/>
    <n v="0"/>
    <n v="0"/>
    <n v="55000"/>
    <n v="0"/>
    <x v="6025"/>
    <x v="0"/>
    <x v="0"/>
    <x v="0"/>
    <s v="01.25.01.12"/>
    <x v="54"/>
    <x v="3"/>
    <x v="3"/>
    <s v="Educação"/>
    <s v="01.25.01"/>
    <s v="Comparticipação da Câmara com Ensino Superior"/>
    <s v="01.25.01.12"/>
    <x v="4"/>
    <x v="0"/>
    <x v="2"/>
    <x v="2"/>
    <x v="0"/>
    <x v="1"/>
    <x v="0"/>
    <x v="0"/>
    <x v="8"/>
    <s v="2024-10-??"/>
    <x v="3"/>
    <n v="55000"/>
    <x v="3"/>
    <n v="0"/>
    <x v="1"/>
    <n v="300000"/>
    <x v="667"/>
    <m/>
    <x v="0"/>
    <x v="11"/>
    <m/>
    <s v="Comparticipação da Câmara com Ensino Superior"/>
    <x v="2"/>
    <m/>
    <x v="0"/>
    <x v="1"/>
    <x v="1"/>
    <x v="1"/>
    <x v="0"/>
    <x v="0"/>
    <x v="0"/>
    <x v="0"/>
    <x v="0"/>
    <x v="0"/>
    <x v="0"/>
    <s v="Comparticipação da Câmara com Ensino Superior"/>
    <x v="0"/>
    <x v="0"/>
    <x v="0"/>
    <x v="0"/>
    <x v="1"/>
    <x v="0"/>
    <x v="0"/>
    <x v="2"/>
    <x v="1"/>
    <x v="2"/>
    <x v="11"/>
    <x v="0"/>
    <m/>
  </r>
  <r>
    <x v="0"/>
    <n v="0"/>
    <n v="0"/>
    <n v="30000"/>
    <n v="0"/>
    <x v="6025"/>
    <x v="0"/>
    <x v="0"/>
    <x v="0"/>
    <s v="01.25.01.12"/>
    <x v="54"/>
    <x v="3"/>
    <x v="3"/>
    <s v="Educação"/>
    <s v="01.25.01"/>
    <s v="Comparticipação da Câmara com Ensino Superior"/>
    <s v="01.25.01.12"/>
    <x v="4"/>
    <x v="0"/>
    <x v="2"/>
    <x v="2"/>
    <x v="0"/>
    <x v="1"/>
    <x v="0"/>
    <x v="0"/>
    <x v="10"/>
    <s v="2024-11-??"/>
    <x v="3"/>
    <n v="30000"/>
    <x v="3"/>
    <n v="0"/>
    <x v="1"/>
    <n v="300000"/>
    <x v="667"/>
    <m/>
    <x v="0"/>
    <x v="11"/>
    <m/>
    <s v="Comparticipação da Câmara com Ensino Superior"/>
    <x v="2"/>
    <m/>
    <x v="0"/>
    <x v="1"/>
    <x v="1"/>
    <x v="1"/>
    <x v="0"/>
    <x v="0"/>
    <x v="0"/>
    <x v="0"/>
    <x v="0"/>
    <x v="0"/>
    <x v="0"/>
    <s v="Comparticipação da Câmara com Ensino Superior"/>
    <x v="0"/>
    <x v="0"/>
    <x v="0"/>
    <x v="0"/>
    <x v="1"/>
    <x v="0"/>
    <x v="0"/>
    <x v="2"/>
    <x v="1"/>
    <x v="2"/>
    <x v="11"/>
    <x v="0"/>
    <m/>
  </r>
  <r>
    <x v="0"/>
    <n v="0"/>
    <n v="0"/>
    <n v="3000"/>
    <n v="0"/>
    <x v="6025"/>
    <x v="0"/>
    <x v="0"/>
    <x v="0"/>
    <s v="01.25.01.12"/>
    <x v="54"/>
    <x v="3"/>
    <x v="3"/>
    <s v="Educação"/>
    <s v="01.25.01"/>
    <s v="Comparticipação da Câmara com Ensino Superior"/>
    <s v="01.25.01.12"/>
    <x v="4"/>
    <x v="0"/>
    <x v="2"/>
    <x v="2"/>
    <x v="0"/>
    <x v="1"/>
    <x v="0"/>
    <x v="0"/>
    <x v="11"/>
    <s v="2024-12-??"/>
    <x v="3"/>
    <n v="3000"/>
    <x v="3"/>
    <n v="0"/>
    <x v="1"/>
    <n v="300000"/>
    <x v="667"/>
    <m/>
    <x v="0"/>
    <x v="11"/>
    <m/>
    <s v="Comparticipação da Câmara com Ensino Superior"/>
    <x v="2"/>
    <m/>
    <x v="0"/>
    <x v="1"/>
    <x v="1"/>
    <x v="1"/>
    <x v="0"/>
    <x v="0"/>
    <x v="0"/>
    <x v="0"/>
    <x v="0"/>
    <x v="0"/>
    <x v="0"/>
    <s v="Comparticipação da Câmara com Ensino Superior"/>
    <x v="0"/>
    <x v="0"/>
    <x v="0"/>
    <x v="0"/>
    <x v="1"/>
    <x v="0"/>
    <x v="0"/>
    <x v="2"/>
    <x v="1"/>
    <x v="2"/>
    <x v="11"/>
    <x v="0"/>
    <m/>
  </r>
  <r>
    <x v="1"/>
    <n v="0"/>
    <n v="0"/>
    <n v="13000"/>
    <n v="0"/>
    <x v="6025"/>
    <x v="0"/>
    <x v="0"/>
    <x v="0"/>
    <s v="01.25.02.23"/>
    <x v="12"/>
    <x v="3"/>
    <x v="3"/>
    <s v="desporto"/>
    <s v="01.25.02"/>
    <s v="Atividades desportivas e promoção do desporto no Concelho"/>
    <s v="01.25.02.23"/>
    <x v="1"/>
    <x v="0"/>
    <x v="0"/>
    <x v="0"/>
    <x v="0"/>
    <x v="1"/>
    <x v="1"/>
    <x v="0"/>
    <x v="2"/>
    <s v="2024-02-??"/>
    <x v="0"/>
    <n v="13000"/>
    <x v="3"/>
    <n v="0"/>
    <x v="1"/>
    <n v="103000"/>
    <x v="667"/>
    <m/>
    <x v="0"/>
    <x v="11"/>
    <m/>
    <s v="Atividades desportivas e promoção do desporto no Concelho"/>
    <x v="2"/>
    <m/>
    <x v="0"/>
    <x v="1"/>
    <x v="1"/>
    <x v="1"/>
    <x v="0"/>
    <x v="0"/>
    <x v="0"/>
    <x v="0"/>
    <x v="0"/>
    <x v="0"/>
    <x v="0"/>
    <s v="Atividades desportivas e promoção do desporto no Concelho"/>
    <x v="0"/>
    <x v="0"/>
    <x v="0"/>
    <x v="0"/>
    <x v="1"/>
    <x v="0"/>
    <x v="0"/>
    <x v="2"/>
    <x v="1"/>
    <x v="2"/>
    <x v="11"/>
    <x v="0"/>
    <m/>
  </r>
  <r>
    <x v="1"/>
    <n v="0"/>
    <n v="0"/>
    <n v="113650"/>
    <n v="0"/>
    <x v="6025"/>
    <x v="0"/>
    <x v="0"/>
    <x v="0"/>
    <s v="01.25.02.23"/>
    <x v="12"/>
    <x v="3"/>
    <x v="3"/>
    <s v="desporto"/>
    <s v="01.25.02"/>
    <s v="Atividades desportivas e promoção do desporto no Concelho"/>
    <s v="01.25.02.23"/>
    <x v="1"/>
    <x v="0"/>
    <x v="0"/>
    <x v="0"/>
    <x v="0"/>
    <x v="1"/>
    <x v="1"/>
    <x v="0"/>
    <x v="1"/>
    <s v="2024-03-??"/>
    <x v="0"/>
    <n v="113650"/>
    <x v="3"/>
    <n v="0"/>
    <x v="1"/>
    <n v="103000"/>
    <x v="667"/>
    <m/>
    <x v="0"/>
    <x v="11"/>
    <m/>
    <s v="Atividades desportivas e promoção do desporto no Concelho"/>
    <x v="2"/>
    <m/>
    <x v="0"/>
    <x v="1"/>
    <x v="1"/>
    <x v="1"/>
    <x v="0"/>
    <x v="0"/>
    <x v="0"/>
    <x v="0"/>
    <x v="0"/>
    <x v="0"/>
    <x v="0"/>
    <s v="Atividades desportivas e promoção do desporto no Concelho"/>
    <x v="0"/>
    <x v="0"/>
    <x v="0"/>
    <x v="0"/>
    <x v="1"/>
    <x v="0"/>
    <x v="0"/>
    <x v="2"/>
    <x v="1"/>
    <x v="2"/>
    <x v="11"/>
    <x v="0"/>
    <m/>
  </r>
  <r>
    <x v="1"/>
    <n v="0"/>
    <n v="0"/>
    <n v="55000"/>
    <n v="0"/>
    <x v="6025"/>
    <x v="0"/>
    <x v="0"/>
    <x v="0"/>
    <s v="01.25.02.23"/>
    <x v="12"/>
    <x v="3"/>
    <x v="3"/>
    <s v="desporto"/>
    <s v="01.25.02"/>
    <s v="Atividades desportivas e promoção do desporto no Concelho"/>
    <s v="01.25.02.23"/>
    <x v="1"/>
    <x v="0"/>
    <x v="0"/>
    <x v="0"/>
    <x v="0"/>
    <x v="1"/>
    <x v="1"/>
    <x v="0"/>
    <x v="6"/>
    <s v="2024-04-??"/>
    <x v="1"/>
    <n v="55000"/>
    <x v="3"/>
    <n v="0"/>
    <x v="1"/>
    <n v="103000"/>
    <x v="667"/>
    <m/>
    <x v="0"/>
    <x v="11"/>
    <m/>
    <s v="Atividades desportivas e promoção do desporto no Concelho"/>
    <x v="2"/>
    <m/>
    <x v="0"/>
    <x v="1"/>
    <x v="1"/>
    <x v="1"/>
    <x v="0"/>
    <x v="0"/>
    <x v="0"/>
    <x v="0"/>
    <x v="0"/>
    <x v="0"/>
    <x v="0"/>
    <s v="Atividades desportivas e promoção do desporto no Concelho"/>
    <x v="0"/>
    <x v="0"/>
    <x v="0"/>
    <x v="0"/>
    <x v="1"/>
    <x v="0"/>
    <x v="0"/>
    <x v="2"/>
    <x v="1"/>
    <x v="2"/>
    <x v="11"/>
    <x v="0"/>
    <m/>
  </r>
  <r>
    <x v="1"/>
    <n v="0"/>
    <n v="0"/>
    <n v="101860"/>
    <n v="0"/>
    <x v="6025"/>
    <x v="0"/>
    <x v="0"/>
    <x v="0"/>
    <s v="01.25.02.23"/>
    <x v="12"/>
    <x v="3"/>
    <x v="3"/>
    <s v="desporto"/>
    <s v="01.25.02"/>
    <s v="Atividades desportivas e promoção do desporto no Concelho"/>
    <s v="01.25.02.23"/>
    <x v="1"/>
    <x v="0"/>
    <x v="0"/>
    <x v="0"/>
    <x v="0"/>
    <x v="1"/>
    <x v="1"/>
    <x v="0"/>
    <x v="3"/>
    <s v="2024-05-??"/>
    <x v="1"/>
    <n v="101860"/>
    <x v="3"/>
    <n v="0"/>
    <x v="1"/>
    <n v="103000"/>
    <x v="667"/>
    <m/>
    <x v="0"/>
    <x v="11"/>
    <m/>
    <s v="Atividades desportivas e promoção do desporto no Concelho"/>
    <x v="2"/>
    <m/>
    <x v="0"/>
    <x v="1"/>
    <x v="1"/>
    <x v="1"/>
    <x v="0"/>
    <x v="0"/>
    <x v="0"/>
    <x v="0"/>
    <x v="0"/>
    <x v="0"/>
    <x v="0"/>
    <s v="Atividades desportivas e promoção do desporto no Concelho"/>
    <x v="0"/>
    <x v="0"/>
    <x v="0"/>
    <x v="0"/>
    <x v="1"/>
    <x v="0"/>
    <x v="0"/>
    <x v="2"/>
    <x v="1"/>
    <x v="2"/>
    <x v="11"/>
    <x v="0"/>
    <m/>
  </r>
  <r>
    <x v="1"/>
    <n v="0"/>
    <n v="0"/>
    <n v="321896"/>
    <n v="0"/>
    <x v="6025"/>
    <x v="0"/>
    <x v="0"/>
    <x v="0"/>
    <s v="01.25.02.23"/>
    <x v="12"/>
    <x v="3"/>
    <x v="3"/>
    <s v="desporto"/>
    <s v="01.25.02"/>
    <s v="Atividades desportivas e promoção do desporto no Concelho"/>
    <s v="01.25.02.23"/>
    <x v="1"/>
    <x v="0"/>
    <x v="0"/>
    <x v="0"/>
    <x v="0"/>
    <x v="1"/>
    <x v="1"/>
    <x v="0"/>
    <x v="4"/>
    <s v="2024-06-??"/>
    <x v="1"/>
    <n v="321896"/>
    <x v="3"/>
    <n v="0"/>
    <x v="1"/>
    <n v="103000"/>
    <x v="667"/>
    <m/>
    <x v="0"/>
    <x v="11"/>
    <m/>
    <s v="Atividades desportivas e promoção do desporto no Concelho"/>
    <x v="2"/>
    <m/>
    <x v="0"/>
    <x v="1"/>
    <x v="1"/>
    <x v="1"/>
    <x v="0"/>
    <x v="0"/>
    <x v="0"/>
    <x v="0"/>
    <x v="0"/>
    <x v="0"/>
    <x v="0"/>
    <s v="Atividades desportivas e promoção do desporto no Concelho"/>
    <x v="0"/>
    <x v="0"/>
    <x v="0"/>
    <x v="0"/>
    <x v="1"/>
    <x v="0"/>
    <x v="0"/>
    <x v="2"/>
    <x v="1"/>
    <x v="2"/>
    <x v="11"/>
    <x v="0"/>
    <m/>
  </r>
  <r>
    <x v="1"/>
    <n v="0"/>
    <n v="0"/>
    <n v="73300"/>
    <n v="0"/>
    <x v="6025"/>
    <x v="0"/>
    <x v="0"/>
    <x v="0"/>
    <s v="01.25.02.23"/>
    <x v="12"/>
    <x v="3"/>
    <x v="3"/>
    <s v="desporto"/>
    <s v="01.25.02"/>
    <s v="Atividades desportivas e promoção do desporto no Concelho"/>
    <s v="01.25.02.23"/>
    <x v="1"/>
    <x v="0"/>
    <x v="0"/>
    <x v="0"/>
    <x v="0"/>
    <x v="1"/>
    <x v="1"/>
    <x v="0"/>
    <x v="9"/>
    <s v="2024-07-??"/>
    <x v="2"/>
    <n v="73300"/>
    <x v="3"/>
    <n v="0"/>
    <x v="1"/>
    <n v="103000"/>
    <x v="667"/>
    <m/>
    <x v="0"/>
    <x v="11"/>
    <m/>
    <s v="Atividades desportivas e promoção do desporto no Concelho"/>
    <x v="2"/>
    <m/>
    <x v="0"/>
    <x v="1"/>
    <x v="1"/>
    <x v="1"/>
    <x v="0"/>
    <x v="0"/>
    <x v="0"/>
    <x v="0"/>
    <x v="0"/>
    <x v="0"/>
    <x v="0"/>
    <s v="Atividades desportivas e promoção do desporto no Concelho"/>
    <x v="0"/>
    <x v="0"/>
    <x v="0"/>
    <x v="0"/>
    <x v="1"/>
    <x v="0"/>
    <x v="0"/>
    <x v="2"/>
    <x v="1"/>
    <x v="2"/>
    <x v="11"/>
    <x v="0"/>
    <m/>
  </r>
  <r>
    <x v="1"/>
    <n v="0"/>
    <n v="0"/>
    <n v="271229"/>
    <n v="0"/>
    <x v="6025"/>
    <x v="0"/>
    <x v="0"/>
    <x v="0"/>
    <s v="01.25.02.23"/>
    <x v="12"/>
    <x v="3"/>
    <x v="3"/>
    <s v="desporto"/>
    <s v="01.25.02"/>
    <s v="Atividades desportivas e promoção do desporto no Concelho"/>
    <s v="01.25.02.23"/>
    <x v="1"/>
    <x v="0"/>
    <x v="0"/>
    <x v="0"/>
    <x v="0"/>
    <x v="1"/>
    <x v="1"/>
    <x v="0"/>
    <x v="5"/>
    <s v="2024-08-??"/>
    <x v="2"/>
    <n v="271229"/>
    <x v="3"/>
    <n v="0"/>
    <x v="1"/>
    <n v="103000"/>
    <x v="667"/>
    <m/>
    <x v="0"/>
    <x v="11"/>
    <m/>
    <s v="Atividades desportivas e promoção do desporto no Concelho"/>
    <x v="2"/>
    <m/>
    <x v="0"/>
    <x v="1"/>
    <x v="1"/>
    <x v="1"/>
    <x v="0"/>
    <x v="0"/>
    <x v="0"/>
    <x v="0"/>
    <x v="0"/>
    <x v="0"/>
    <x v="0"/>
    <s v="Atividades desportivas e promoção do desporto no Concelho"/>
    <x v="0"/>
    <x v="0"/>
    <x v="0"/>
    <x v="0"/>
    <x v="1"/>
    <x v="0"/>
    <x v="0"/>
    <x v="2"/>
    <x v="1"/>
    <x v="2"/>
    <x v="11"/>
    <x v="0"/>
    <m/>
  </r>
  <r>
    <x v="1"/>
    <n v="0"/>
    <n v="0"/>
    <n v="288700"/>
    <n v="0"/>
    <x v="6025"/>
    <x v="0"/>
    <x v="0"/>
    <x v="0"/>
    <s v="01.25.02.23"/>
    <x v="12"/>
    <x v="3"/>
    <x v="3"/>
    <s v="desporto"/>
    <s v="01.25.02"/>
    <s v="Atividades desportivas e promoção do desporto no Concelho"/>
    <s v="01.25.02.23"/>
    <x v="1"/>
    <x v="0"/>
    <x v="0"/>
    <x v="0"/>
    <x v="0"/>
    <x v="1"/>
    <x v="1"/>
    <x v="0"/>
    <x v="7"/>
    <s v="2024-09-??"/>
    <x v="2"/>
    <n v="288700"/>
    <x v="3"/>
    <n v="0"/>
    <x v="1"/>
    <n v="103000"/>
    <x v="667"/>
    <m/>
    <x v="0"/>
    <x v="11"/>
    <m/>
    <s v="Atividades desportivas e promoção do desporto no Concelho"/>
    <x v="2"/>
    <m/>
    <x v="0"/>
    <x v="1"/>
    <x v="1"/>
    <x v="1"/>
    <x v="0"/>
    <x v="0"/>
    <x v="0"/>
    <x v="0"/>
    <x v="0"/>
    <x v="0"/>
    <x v="0"/>
    <s v="Atividades desportivas e promoção do desporto no Concelho"/>
    <x v="0"/>
    <x v="0"/>
    <x v="0"/>
    <x v="0"/>
    <x v="1"/>
    <x v="0"/>
    <x v="0"/>
    <x v="2"/>
    <x v="1"/>
    <x v="2"/>
    <x v="11"/>
    <x v="0"/>
    <m/>
  </r>
  <r>
    <x v="1"/>
    <n v="0"/>
    <n v="0"/>
    <n v="382262"/>
    <n v="0"/>
    <x v="6025"/>
    <x v="0"/>
    <x v="0"/>
    <x v="0"/>
    <s v="01.25.02.23"/>
    <x v="12"/>
    <x v="3"/>
    <x v="3"/>
    <s v="desporto"/>
    <s v="01.25.02"/>
    <s v="Atividades desportivas e promoção do desporto no Concelho"/>
    <s v="01.25.02.23"/>
    <x v="1"/>
    <x v="0"/>
    <x v="0"/>
    <x v="0"/>
    <x v="0"/>
    <x v="1"/>
    <x v="1"/>
    <x v="0"/>
    <x v="8"/>
    <s v="2024-10-??"/>
    <x v="3"/>
    <n v="382262"/>
    <x v="3"/>
    <n v="0"/>
    <x v="1"/>
    <n v="103000"/>
    <x v="667"/>
    <m/>
    <x v="0"/>
    <x v="11"/>
    <m/>
    <s v="Atividades desportivas e promoção do desporto no Concelho"/>
    <x v="2"/>
    <m/>
    <x v="0"/>
    <x v="1"/>
    <x v="1"/>
    <x v="1"/>
    <x v="0"/>
    <x v="0"/>
    <x v="0"/>
    <x v="0"/>
    <x v="0"/>
    <x v="0"/>
    <x v="0"/>
    <s v="Atividades desportivas e promoção do desporto no Concelho"/>
    <x v="0"/>
    <x v="0"/>
    <x v="0"/>
    <x v="0"/>
    <x v="1"/>
    <x v="0"/>
    <x v="0"/>
    <x v="2"/>
    <x v="1"/>
    <x v="2"/>
    <x v="11"/>
    <x v="0"/>
    <m/>
  </r>
  <r>
    <x v="1"/>
    <n v="0"/>
    <n v="0"/>
    <n v="127900"/>
    <n v="0"/>
    <x v="6025"/>
    <x v="0"/>
    <x v="0"/>
    <x v="0"/>
    <s v="01.25.02.23"/>
    <x v="12"/>
    <x v="3"/>
    <x v="3"/>
    <s v="desporto"/>
    <s v="01.25.02"/>
    <s v="Atividades desportivas e promoção do desporto no Concelho"/>
    <s v="01.25.02.23"/>
    <x v="1"/>
    <x v="0"/>
    <x v="0"/>
    <x v="0"/>
    <x v="0"/>
    <x v="1"/>
    <x v="1"/>
    <x v="0"/>
    <x v="10"/>
    <s v="2024-11-??"/>
    <x v="3"/>
    <n v="127900"/>
    <x v="3"/>
    <n v="0"/>
    <x v="1"/>
    <n v="103000"/>
    <x v="667"/>
    <m/>
    <x v="0"/>
    <x v="11"/>
    <m/>
    <s v="Atividades desportivas e promoção do desporto no Concelho"/>
    <x v="2"/>
    <m/>
    <x v="0"/>
    <x v="1"/>
    <x v="1"/>
    <x v="1"/>
    <x v="0"/>
    <x v="0"/>
    <x v="0"/>
    <x v="0"/>
    <x v="0"/>
    <x v="0"/>
    <x v="0"/>
    <s v="Atividades desportivas e promoção do desporto no Concelho"/>
    <x v="0"/>
    <x v="0"/>
    <x v="0"/>
    <x v="0"/>
    <x v="1"/>
    <x v="0"/>
    <x v="0"/>
    <x v="2"/>
    <x v="1"/>
    <x v="2"/>
    <x v="11"/>
    <x v="0"/>
    <m/>
  </r>
  <r>
    <x v="1"/>
    <n v="0"/>
    <n v="0"/>
    <n v="97550"/>
    <n v="0"/>
    <x v="6025"/>
    <x v="0"/>
    <x v="0"/>
    <x v="0"/>
    <s v="01.25.02.23"/>
    <x v="12"/>
    <x v="3"/>
    <x v="3"/>
    <s v="desporto"/>
    <s v="01.25.02"/>
    <s v="Atividades desportivas e promoção do desporto no Concelho"/>
    <s v="01.25.02.23"/>
    <x v="1"/>
    <x v="0"/>
    <x v="0"/>
    <x v="0"/>
    <x v="0"/>
    <x v="1"/>
    <x v="1"/>
    <x v="0"/>
    <x v="11"/>
    <s v="2024-12-??"/>
    <x v="3"/>
    <n v="97550"/>
    <x v="3"/>
    <n v="0"/>
    <x v="1"/>
    <n v="103000"/>
    <x v="667"/>
    <m/>
    <x v="0"/>
    <x v="11"/>
    <m/>
    <s v="Atividades desportivas e promoção do desporto no Concelho"/>
    <x v="2"/>
    <m/>
    <x v="0"/>
    <x v="1"/>
    <x v="1"/>
    <x v="1"/>
    <x v="0"/>
    <x v="0"/>
    <x v="0"/>
    <x v="0"/>
    <x v="0"/>
    <x v="0"/>
    <x v="0"/>
    <s v="Atividades desportivas e promoção do desporto no Concelho"/>
    <x v="0"/>
    <x v="0"/>
    <x v="0"/>
    <x v="0"/>
    <x v="1"/>
    <x v="0"/>
    <x v="0"/>
    <x v="2"/>
    <x v="1"/>
    <x v="2"/>
    <x v="11"/>
    <x v="0"/>
    <m/>
  </r>
  <r>
    <x v="0"/>
    <n v="0"/>
    <n v="0"/>
    <n v="474049"/>
    <n v="0"/>
    <x v="6025"/>
    <x v="0"/>
    <x v="0"/>
    <x v="0"/>
    <s v="01.27.02.11"/>
    <x v="18"/>
    <x v="1"/>
    <x v="1"/>
    <s v="Saneamento básico"/>
    <s v="01.27.02"/>
    <s v="Reforço do saneamento básico"/>
    <s v="01.27.02.11"/>
    <x v="4"/>
    <x v="0"/>
    <x v="2"/>
    <x v="2"/>
    <x v="0"/>
    <x v="1"/>
    <x v="0"/>
    <x v="0"/>
    <x v="0"/>
    <s v="2024-01-??"/>
    <x v="0"/>
    <n v="474049"/>
    <x v="3"/>
    <n v="4010000"/>
    <x v="1"/>
    <n v="0"/>
    <x v="667"/>
    <m/>
    <x v="0"/>
    <x v="11"/>
    <m/>
    <s v="Reforço do saneamento básico"/>
    <x v="2"/>
    <m/>
    <x v="0"/>
    <x v="1"/>
    <x v="1"/>
    <x v="1"/>
    <x v="0"/>
    <x v="0"/>
    <x v="0"/>
    <x v="0"/>
    <x v="0"/>
    <x v="0"/>
    <x v="0"/>
    <s v="Reforço do saneamento básico"/>
    <x v="0"/>
    <x v="0"/>
    <x v="0"/>
    <x v="0"/>
    <x v="1"/>
    <x v="0"/>
    <x v="0"/>
    <x v="2"/>
    <x v="1"/>
    <x v="2"/>
    <x v="11"/>
    <x v="0"/>
    <m/>
  </r>
  <r>
    <x v="0"/>
    <n v="0"/>
    <n v="0"/>
    <n v="853891"/>
    <n v="0"/>
    <x v="6025"/>
    <x v="0"/>
    <x v="0"/>
    <x v="0"/>
    <s v="01.27.02.11"/>
    <x v="18"/>
    <x v="1"/>
    <x v="1"/>
    <s v="Saneamento básico"/>
    <s v="01.27.02"/>
    <s v="Reforço do saneamento básico"/>
    <s v="01.27.02.11"/>
    <x v="4"/>
    <x v="0"/>
    <x v="2"/>
    <x v="2"/>
    <x v="0"/>
    <x v="1"/>
    <x v="0"/>
    <x v="0"/>
    <x v="2"/>
    <s v="2024-02-??"/>
    <x v="0"/>
    <n v="853891"/>
    <x v="3"/>
    <n v="4010000"/>
    <x v="1"/>
    <n v="0"/>
    <x v="667"/>
    <m/>
    <x v="0"/>
    <x v="11"/>
    <m/>
    <s v="Reforço do saneamento básico"/>
    <x v="2"/>
    <m/>
    <x v="0"/>
    <x v="1"/>
    <x v="1"/>
    <x v="1"/>
    <x v="0"/>
    <x v="0"/>
    <x v="0"/>
    <x v="0"/>
    <x v="0"/>
    <x v="0"/>
    <x v="0"/>
    <s v="Reforço do saneamento básico"/>
    <x v="0"/>
    <x v="0"/>
    <x v="0"/>
    <x v="0"/>
    <x v="1"/>
    <x v="0"/>
    <x v="0"/>
    <x v="2"/>
    <x v="1"/>
    <x v="2"/>
    <x v="11"/>
    <x v="0"/>
    <m/>
  </r>
  <r>
    <x v="0"/>
    <n v="0"/>
    <n v="0"/>
    <n v="864129"/>
    <n v="0"/>
    <x v="6025"/>
    <x v="0"/>
    <x v="0"/>
    <x v="0"/>
    <s v="01.27.02.11"/>
    <x v="18"/>
    <x v="1"/>
    <x v="1"/>
    <s v="Saneamento básico"/>
    <s v="01.27.02"/>
    <s v="Reforço do saneamento básico"/>
    <s v="01.27.02.11"/>
    <x v="4"/>
    <x v="0"/>
    <x v="2"/>
    <x v="2"/>
    <x v="0"/>
    <x v="1"/>
    <x v="0"/>
    <x v="0"/>
    <x v="1"/>
    <s v="2024-03-??"/>
    <x v="0"/>
    <n v="864129"/>
    <x v="3"/>
    <n v="4010000"/>
    <x v="1"/>
    <n v="0"/>
    <x v="667"/>
    <m/>
    <x v="0"/>
    <x v="11"/>
    <m/>
    <s v="Reforço do saneamento básico"/>
    <x v="2"/>
    <m/>
    <x v="0"/>
    <x v="1"/>
    <x v="1"/>
    <x v="1"/>
    <x v="0"/>
    <x v="0"/>
    <x v="0"/>
    <x v="0"/>
    <x v="0"/>
    <x v="0"/>
    <x v="0"/>
    <s v="Reforço do saneamento básico"/>
    <x v="0"/>
    <x v="0"/>
    <x v="0"/>
    <x v="0"/>
    <x v="1"/>
    <x v="0"/>
    <x v="0"/>
    <x v="2"/>
    <x v="1"/>
    <x v="2"/>
    <x v="11"/>
    <x v="0"/>
    <m/>
  </r>
  <r>
    <x v="0"/>
    <n v="0"/>
    <n v="0"/>
    <n v="362000"/>
    <n v="0"/>
    <x v="6025"/>
    <x v="0"/>
    <x v="0"/>
    <x v="0"/>
    <s v="01.27.02.11"/>
    <x v="18"/>
    <x v="1"/>
    <x v="1"/>
    <s v="Saneamento básico"/>
    <s v="01.27.02"/>
    <s v="Reforço do saneamento básico"/>
    <s v="01.27.02.11"/>
    <x v="4"/>
    <x v="0"/>
    <x v="2"/>
    <x v="2"/>
    <x v="0"/>
    <x v="1"/>
    <x v="0"/>
    <x v="0"/>
    <x v="6"/>
    <s v="2024-04-??"/>
    <x v="1"/>
    <n v="362000"/>
    <x v="3"/>
    <n v="4010000"/>
    <x v="1"/>
    <n v="0"/>
    <x v="667"/>
    <m/>
    <x v="0"/>
    <x v="11"/>
    <m/>
    <s v="Reforço do saneamento básico"/>
    <x v="2"/>
    <m/>
    <x v="0"/>
    <x v="1"/>
    <x v="1"/>
    <x v="1"/>
    <x v="0"/>
    <x v="0"/>
    <x v="0"/>
    <x v="0"/>
    <x v="0"/>
    <x v="0"/>
    <x v="0"/>
    <s v="Reforço do saneamento básico"/>
    <x v="0"/>
    <x v="0"/>
    <x v="0"/>
    <x v="0"/>
    <x v="1"/>
    <x v="0"/>
    <x v="0"/>
    <x v="2"/>
    <x v="1"/>
    <x v="2"/>
    <x v="11"/>
    <x v="0"/>
    <m/>
  </r>
  <r>
    <x v="0"/>
    <n v="0"/>
    <n v="0"/>
    <n v="894651"/>
    <n v="0"/>
    <x v="6025"/>
    <x v="0"/>
    <x v="0"/>
    <x v="0"/>
    <s v="01.27.02.11"/>
    <x v="18"/>
    <x v="1"/>
    <x v="1"/>
    <s v="Saneamento básico"/>
    <s v="01.27.02"/>
    <s v="Reforço do saneamento básico"/>
    <s v="01.27.02.11"/>
    <x v="4"/>
    <x v="0"/>
    <x v="2"/>
    <x v="2"/>
    <x v="0"/>
    <x v="1"/>
    <x v="0"/>
    <x v="0"/>
    <x v="3"/>
    <s v="2024-05-??"/>
    <x v="1"/>
    <n v="894651"/>
    <x v="3"/>
    <n v="4010000"/>
    <x v="1"/>
    <n v="0"/>
    <x v="667"/>
    <m/>
    <x v="0"/>
    <x v="11"/>
    <m/>
    <s v="Reforço do saneamento básico"/>
    <x v="2"/>
    <m/>
    <x v="0"/>
    <x v="1"/>
    <x v="1"/>
    <x v="1"/>
    <x v="0"/>
    <x v="0"/>
    <x v="0"/>
    <x v="0"/>
    <x v="0"/>
    <x v="0"/>
    <x v="0"/>
    <s v="Reforço do saneamento básico"/>
    <x v="0"/>
    <x v="0"/>
    <x v="0"/>
    <x v="0"/>
    <x v="1"/>
    <x v="0"/>
    <x v="0"/>
    <x v="2"/>
    <x v="1"/>
    <x v="2"/>
    <x v="11"/>
    <x v="0"/>
    <m/>
  </r>
  <r>
    <x v="0"/>
    <n v="0"/>
    <n v="0"/>
    <n v="793816"/>
    <n v="0"/>
    <x v="6025"/>
    <x v="0"/>
    <x v="0"/>
    <x v="0"/>
    <s v="01.27.02.11"/>
    <x v="18"/>
    <x v="1"/>
    <x v="1"/>
    <s v="Saneamento básico"/>
    <s v="01.27.02"/>
    <s v="Reforço do saneamento básico"/>
    <s v="01.27.02.11"/>
    <x v="4"/>
    <x v="0"/>
    <x v="2"/>
    <x v="2"/>
    <x v="0"/>
    <x v="1"/>
    <x v="0"/>
    <x v="0"/>
    <x v="4"/>
    <s v="2024-06-??"/>
    <x v="1"/>
    <n v="793816"/>
    <x v="3"/>
    <n v="4010000"/>
    <x v="1"/>
    <n v="0"/>
    <x v="667"/>
    <m/>
    <x v="0"/>
    <x v="11"/>
    <m/>
    <s v="Reforço do saneamento básico"/>
    <x v="2"/>
    <m/>
    <x v="0"/>
    <x v="1"/>
    <x v="1"/>
    <x v="1"/>
    <x v="0"/>
    <x v="0"/>
    <x v="0"/>
    <x v="0"/>
    <x v="0"/>
    <x v="0"/>
    <x v="0"/>
    <s v="Reforço do saneamento básico"/>
    <x v="0"/>
    <x v="0"/>
    <x v="0"/>
    <x v="0"/>
    <x v="1"/>
    <x v="0"/>
    <x v="0"/>
    <x v="2"/>
    <x v="1"/>
    <x v="2"/>
    <x v="11"/>
    <x v="0"/>
    <m/>
  </r>
  <r>
    <x v="0"/>
    <n v="0"/>
    <n v="0"/>
    <n v="1309661"/>
    <n v="0"/>
    <x v="6025"/>
    <x v="0"/>
    <x v="0"/>
    <x v="0"/>
    <s v="01.27.02.11"/>
    <x v="18"/>
    <x v="1"/>
    <x v="1"/>
    <s v="Saneamento básico"/>
    <s v="01.27.02"/>
    <s v="Reforço do saneamento básico"/>
    <s v="01.27.02.11"/>
    <x v="4"/>
    <x v="0"/>
    <x v="2"/>
    <x v="2"/>
    <x v="0"/>
    <x v="1"/>
    <x v="0"/>
    <x v="0"/>
    <x v="9"/>
    <s v="2024-07-??"/>
    <x v="2"/>
    <n v="1309661"/>
    <x v="3"/>
    <n v="4010000"/>
    <x v="1"/>
    <n v="0"/>
    <x v="667"/>
    <m/>
    <x v="0"/>
    <x v="11"/>
    <m/>
    <s v="Reforço do saneamento básico"/>
    <x v="2"/>
    <m/>
    <x v="0"/>
    <x v="1"/>
    <x v="1"/>
    <x v="1"/>
    <x v="0"/>
    <x v="0"/>
    <x v="0"/>
    <x v="0"/>
    <x v="0"/>
    <x v="0"/>
    <x v="0"/>
    <s v="Reforço do saneamento básico"/>
    <x v="0"/>
    <x v="0"/>
    <x v="0"/>
    <x v="0"/>
    <x v="1"/>
    <x v="0"/>
    <x v="0"/>
    <x v="2"/>
    <x v="1"/>
    <x v="2"/>
    <x v="11"/>
    <x v="0"/>
    <m/>
  </r>
  <r>
    <x v="0"/>
    <n v="0"/>
    <n v="0"/>
    <n v="850249"/>
    <n v="0"/>
    <x v="6025"/>
    <x v="0"/>
    <x v="0"/>
    <x v="0"/>
    <s v="01.27.02.11"/>
    <x v="18"/>
    <x v="1"/>
    <x v="1"/>
    <s v="Saneamento básico"/>
    <s v="01.27.02"/>
    <s v="Reforço do saneamento básico"/>
    <s v="01.27.02.11"/>
    <x v="4"/>
    <x v="0"/>
    <x v="2"/>
    <x v="2"/>
    <x v="0"/>
    <x v="1"/>
    <x v="0"/>
    <x v="0"/>
    <x v="5"/>
    <s v="2024-08-??"/>
    <x v="2"/>
    <n v="850249"/>
    <x v="3"/>
    <n v="4010000"/>
    <x v="1"/>
    <n v="0"/>
    <x v="667"/>
    <m/>
    <x v="0"/>
    <x v="11"/>
    <m/>
    <s v="Reforço do saneamento básico"/>
    <x v="2"/>
    <m/>
    <x v="0"/>
    <x v="1"/>
    <x v="1"/>
    <x v="1"/>
    <x v="0"/>
    <x v="0"/>
    <x v="0"/>
    <x v="0"/>
    <x v="0"/>
    <x v="0"/>
    <x v="0"/>
    <s v="Reforço do saneamento básico"/>
    <x v="0"/>
    <x v="0"/>
    <x v="0"/>
    <x v="0"/>
    <x v="1"/>
    <x v="0"/>
    <x v="0"/>
    <x v="2"/>
    <x v="1"/>
    <x v="2"/>
    <x v="11"/>
    <x v="0"/>
    <m/>
  </r>
  <r>
    <x v="0"/>
    <n v="0"/>
    <n v="0"/>
    <n v="784332"/>
    <n v="0"/>
    <x v="6025"/>
    <x v="0"/>
    <x v="0"/>
    <x v="0"/>
    <s v="01.27.02.11"/>
    <x v="18"/>
    <x v="1"/>
    <x v="1"/>
    <s v="Saneamento básico"/>
    <s v="01.27.02"/>
    <s v="Reforço do saneamento básico"/>
    <s v="01.27.02.11"/>
    <x v="4"/>
    <x v="0"/>
    <x v="2"/>
    <x v="2"/>
    <x v="0"/>
    <x v="1"/>
    <x v="0"/>
    <x v="0"/>
    <x v="7"/>
    <s v="2024-09-??"/>
    <x v="2"/>
    <n v="784332"/>
    <x v="3"/>
    <n v="4010000"/>
    <x v="1"/>
    <n v="0"/>
    <x v="667"/>
    <m/>
    <x v="0"/>
    <x v="11"/>
    <m/>
    <s v="Reforço do saneamento básico"/>
    <x v="2"/>
    <m/>
    <x v="0"/>
    <x v="1"/>
    <x v="1"/>
    <x v="1"/>
    <x v="0"/>
    <x v="0"/>
    <x v="0"/>
    <x v="0"/>
    <x v="0"/>
    <x v="0"/>
    <x v="0"/>
    <s v="Reforço do saneamento básico"/>
    <x v="0"/>
    <x v="0"/>
    <x v="0"/>
    <x v="0"/>
    <x v="1"/>
    <x v="0"/>
    <x v="0"/>
    <x v="2"/>
    <x v="1"/>
    <x v="2"/>
    <x v="11"/>
    <x v="0"/>
    <m/>
  </r>
  <r>
    <x v="0"/>
    <n v="0"/>
    <n v="0"/>
    <n v="730611"/>
    <n v="0"/>
    <x v="6025"/>
    <x v="0"/>
    <x v="0"/>
    <x v="0"/>
    <s v="01.27.02.11"/>
    <x v="18"/>
    <x v="1"/>
    <x v="1"/>
    <s v="Saneamento básico"/>
    <s v="01.27.02"/>
    <s v="Reforço do saneamento básico"/>
    <s v="01.27.02.11"/>
    <x v="4"/>
    <x v="0"/>
    <x v="2"/>
    <x v="2"/>
    <x v="0"/>
    <x v="1"/>
    <x v="0"/>
    <x v="0"/>
    <x v="8"/>
    <s v="2024-10-??"/>
    <x v="3"/>
    <n v="730611"/>
    <x v="3"/>
    <n v="4010000"/>
    <x v="1"/>
    <n v="0"/>
    <x v="667"/>
    <m/>
    <x v="0"/>
    <x v="11"/>
    <m/>
    <s v="Reforço do saneamento básico"/>
    <x v="2"/>
    <m/>
    <x v="0"/>
    <x v="1"/>
    <x v="1"/>
    <x v="1"/>
    <x v="0"/>
    <x v="0"/>
    <x v="0"/>
    <x v="0"/>
    <x v="0"/>
    <x v="0"/>
    <x v="0"/>
    <s v="Reforço do saneamento básico"/>
    <x v="0"/>
    <x v="0"/>
    <x v="0"/>
    <x v="0"/>
    <x v="1"/>
    <x v="0"/>
    <x v="0"/>
    <x v="2"/>
    <x v="1"/>
    <x v="2"/>
    <x v="11"/>
    <x v="0"/>
    <m/>
  </r>
  <r>
    <x v="0"/>
    <n v="0"/>
    <n v="0"/>
    <n v="1084197"/>
    <n v="0"/>
    <x v="6025"/>
    <x v="0"/>
    <x v="0"/>
    <x v="0"/>
    <s v="01.27.02.11"/>
    <x v="18"/>
    <x v="1"/>
    <x v="1"/>
    <s v="Saneamento básico"/>
    <s v="01.27.02"/>
    <s v="Reforço do saneamento básico"/>
    <s v="01.27.02.11"/>
    <x v="4"/>
    <x v="0"/>
    <x v="2"/>
    <x v="2"/>
    <x v="0"/>
    <x v="1"/>
    <x v="0"/>
    <x v="0"/>
    <x v="10"/>
    <s v="2024-11-??"/>
    <x v="3"/>
    <n v="1084197"/>
    <x v="3"/>
    <n v="4010000"/>
    <x v="1"/>
    <n v="0"/>
    <x v="667"/>
    <m/>
    <x v="0"/>
    <x v="11"/>
    <m/>
    <s v="Reforço do saneamento básico"/>
    <x v="2"/>
    <m/>
    <x v="0"/>
    <x v="1"/>
    <x v="1"/>
    <x v="1"/>
    <x v="0"/>
    <x v="0"/>
    <x v="0"/>
    <x v="0"/>
    <x v="0"/>
    <x v="0"/>
    <x v="0"/>
    <s v="Reforço do saneamento básico"/>
    <x v="0"/>
    <x v="0"/>
    <x v="0"/>
    <x v="0"/>
    <x v="1"/>
    <x v="0"/>
    <x v="0"/>
    <x v="2"/>
    <x v="1"/>
    <x v="2"/>
    <x v="11"/>
    <x v="0"/>
    <m/>
  </r>
  <r>
    <x v="0"/>
    <n v="0"/>
    <n v="0"/>
    <n v="1477281"/>
    <n v="0"/>
    <x v="6025"/>
    <x v="0"/>
    <x v="0"/>
    <x v="0"/>
    <s v="01.27.02.11"/>
    <x v="18"/>
    <x v="1"/>
    <x v="1"/>
    <s v="Saneamento básico"/>
    <s v="01.27.02"/>
    <s v="Reforço do saneamento básico"/>
    <s v="01.27.02.11"/>
    <x v="4"/>
    <x v="0"/>
    <x v="2"/>
    <x v="2"/>
    <x v="0"/>
    <x v="1"/>
    <x v="0"/>
    <x v="0"/>
    <x v="11"/>
    <s v="2024-12-??"/>
    <x v="3"/>
    <n v="1477281"/>
    <x v="3"/>
    <n v="4010000"/>
    <x v="1"/>
    <n v="0"/>
    <x v="667"/>
    <m/>
    <x v="0"/>
    <x v="11"/>
    <m/>
    <s v="Reforço do saneamento básico"/>
    <x v="2"/>
    <m/>
    <x v="0"/>
    <x v="1"/>
    <x v="1"/>
    <x v="1"/>
    <x v="0"/>
    <x v="0"/>
    <x v="0"/>
    <x v="0"/>
    <x v="0"/>
    <x v="0"/>
    <x v="0"/>
    <s v="Reforço do saneamento básico"/>
    <x v="0"/>
    <x v="0"/>
    <x v="0"/>
    <x v="0"/>
    <x v="1"/>
    <x v="0"/>
    <x v="0"/>
    <x v="2"/>
    <x v="1"/>
    <x v="2"/>
    <x v="11"/>
    <x v="0"/>
    <m/>
  </r>
  <r>
    <x v="0"/>
    <n v="0"/>
    <n v="0"/>
    <n v="179175"/>
    <n v="0"/>
    <x v="6025"/>
    <x v="0"/>
    <x v="1"/>
    <x v="0"/>
    <s v="03.03.10"/>
    <x v="8"/>
    <x v="0"/>
    <x v="4"/>
    <s v="Receitas Da Câmara"/>
    <s v="03.03.10"/>
    <s v="Receitas Da Câmara"/>
    <s v="03.03.10"/>
    <x v="9"/>
    <x v="0"/>
    <x v="3"/>
    <x v="3"/>
    <x v="0"/>
    <x v="0"/>
    <x v="2"/>
    <x v="0"/>
    <x v="0"/>
    <s v="2024-01-??"/>
    <x v="0"/>
    <n v="179175"/>
    <x v="3"/>
    <n v="0"/>
    <x v="1"/>
    <n v="0"/>
    <x v="667"/>
    <m/>
    <x v="0"/>
    <x v="11"/>
    <m/>
    <s v="Receitas Da Câmara"/>
    <x v="2"/>
    <s v="RDC"/>
    <x v="0"/>
    <x v="1"/>
    <x v="1"/>
    <x v="1"/>
    <x v="0"/>
    <x v="0"/>
    <x v="0"/>
    <x v="0"/>
    <x v="0"/>
    <x v="0"/>
    <x v="0"/>
    <s v="Receitas Da Câmara"/>
    <x v="0"/>
    <x v="0"/>
    <x v="0"/>
    <x v="0"/>
    <x v="0"/>
    <x v="0"/>
    <x v="0"/>
    <x v="2"/>
    <x v="1"/>
    <x v="2"/>
    <x v="11"/>
    <x v="0"/>
    <m/>
  </r>
  <r>
    <x v="0"/>
    <n v="0"/>
    <n v="0"/>
    <n v="96809"/>
    <n v="0"/>
    <x v="6025"/>
    <x v="0"/>
    <x v="1"/>
    <x v="0"/>
    <s v="03.03.10"/>
    <x v="8"/>
    <x v="0"/>
    <x v="4"/>
    <s v="Receitas Da Câmara"/>
    <s v="03.03.10"/>
    <s v="Receitas Da Câmara"/>
    <s v="03.03.10"/>
    <x v="9"/>
    <x v="0"/>
    <x v="3"/>
    <x v="3"/>
    <x v="0"/>
    <x v="0"/>
    <x v="2"/>
    <x v="0"/>
    <x v="2"/>
    <s v="2024-02-??"/>
    <x v="0"/>
    <n v="96809"/>
    <x v="3"/>
    <n v="0"/>
    <x v="1"/>
    <n v="0"/>
    <x v="667"/>
    <m/>
    <x v="0"/>
    <x v="11"/>
    <m/>
    <s v="Receitas Da Câmara"/>
    <x v="2"/>
    <s v="RDC"/>
    <x v="0"/>
    <x v="1"/>
    <x v="1"/>
    <x v="1"/>
    <x v="0"/>
    <x v="0"/>
    <x v="0"/>
    <x v="0"/>
    <x v="0"/>
    <x v="0"/>
    <x v="0"/>
    <s v="Receitas Da Câmara"/>
    <x v="0"/>
    <x v="0"/>
    <x v="0"/>
    <x v="0"/>
    <x v="0"/>
    <x v="0"/>
    <x v="0"/>
    <x v="2"/>
    <x v="1"/>
    <x v="2"/>
    <x v="11"/>
    <x v="0"/>
    <m/>
  </r>
  <r>
    <x v="0"/>
    <n v="0"/>
    <n v="0"/>
    <n v="68692"/>
    <n v="0"/>
    <x v="6025"/>
    <x v="0"/>
    <x v="1"/>
    <x v="0"/>
    <s v="03.03.10"/>
    <x v="8"/>
    <x v="0"/>
    <x v="4"/>
    <s v="Receitas Da Câmara"/>
    <s v="03.03.10"/>
    <s v="Receitas Da Câmara"/>
    <s v="03.03.10"/>
    <x v="9"/>
    <x v="0"/>
    <x v="3"/>
    <x v="3"/>
    <x v="0"/>
    <x v="0"/>
    <x v="2"/>
    <x v="0"/>
    <x v="1"/>
    <s v="2024-03-??"/>
    <x v="0"/>
    <n v="68692"/>
    <x v="3"/>
    <n v="0"/>
    <x v="1"/>
    <n v="0"/>
    <x v="667"/>
    <m/>
    <x v="0"/>
    <x v="11"/>
    <m/>
    <s v="Receitas Da Câmara"/>
    <x v="2"/>
    <s v="RDC"/>
    <x v="0"/>
    <x v="1"/>
    <x v="1"/>
    <x v="1"/>
    <x v="0"/>
    <x v="0"/>
    <x v="0"/>
    <x v="0"/>
    <x v="0"/>
    <x v="0"/>
    <x v="0"/>
    <s v="Receitas Da Câmara"/>
    <x v="0"/>
    <x v="0"/>
    <x v="0"/>
    <x v="0"/>
    <x v="0"/>
    <x v="0"/>
    <x v="0"/>
    <x v="2"/>
    <x v="1"/>
    <x v="2"/>
    <x v="11"/>
    <x v="0"/>
    <m/>
  </r>
  <r>
    <x v="0"/>
    <n v="0"/>
    <n v="0"/>
    <n v="114707"/>
    <n v="0"/>
    <x v="6025"/>
    <x v="0"/>
    <x v="1"/>
    <x v="0"/>
    <s v="03.03.10"/>
    <x v="8"/>
    <x v="0"/>
    <x v="4"/>
    <s v="Receitas Da Câmara"/>
    <s v="03.03.10"/>
    <s v="Receitas Da Câmara"/>
    <s v="03.03.10"/>
    <x v="9"/>
    <x v="0"/>
    <x v="3"/>
    <x v="3"/>
    <x v="0"/>
    <x v="0"/>
    <x v="2"/>
    <x v="0"/>
    <x v="6"/>
    <s v="2024-04-??"/>
    <x v="1"/>
    <n v="114707"/>
    <x v="3"/>
    <n v="0"/>
    <x v="1"/>
    <n v="0"/>
    <x v="667"/>
    <m/>
    <x v="0"/>
    <x v="11"/>
    <m/>
    <s v="Receitas Da Câmara"/>
    <x v="2"/>
    <s v="RDC"/>
    <x v="0"/>
    <x v="1"/>
    <x v="1"/>
    <x v="1"/>
    <x v="0"/>
    <x v="0"/>
    <x v="0"/>
    <x v="0"/>
    <x v="0"/>
    <x v="0"/>
    <x v="0"/>
    <s v="Receitas Da Câmara"/>
    <x v="0"/>
    <x v="0"/>
    <x v="0"/>
    <x v="0"/>
    <x v="0"/>
    <x v="0"/>
    <x v="0"/>
    <x v="2"/>
    <x v="1"/>
    <x v="2"/>
    <x v="11"/>
    <x v="0"/>
    <m/>
  </r>
  <r>
    <x v="0"/>
    <n v="0"/>
    <n v="0"/>
    <n v="114071"/>
    <n v="0"/>
    <x v="6025"/>
    <x v="0"/>
    <x v="1"/>
    <x v="0"/>
    <s v="03.03.10"/>
    <x v="8"/>
    <x v="0"/>
    <x v="4"/>
    <s v="Receitas Da Câmara"/>
    <s v="03.03.10"/>
    <s v="Receitas Da Câmara"/>
    <s v="03.03.10"/>
    <x v="9"/>
    <x v="0"/>
    <x v="3"/>
    <x v="3"/>
    <x v="0"/>
    <x v="0"/>
    <x v="2"/>
    <x v="0"/>
    <x v="3"/>
    <s v="2024-05-??"/>
    <x v="1"/>
    <n v="114071"/>
    <x v="3"/>
    <n v="0"/>
    <x v="1"/>
    <n v="0"/>
    <x v="667"/>
    <m/>
    <x v="0"/>
    <x v="11"/>
    <m/>
    <s v="Receitas Da Câmara"/>
    <x v="2"/>
    <s v="RDC"/>
    <x v="0"/>
    <x v="1"/>
    <x v="1"/>
    <x v="1"/>
    <x v="0"/>
    <x v="0"/>
    <x v="0"/>
    <x v="0"/>
    <x v="0"/>
    <x v="0"/>
    <x v="0"/>
    <s v="Receitas Da Câmara"/>
    <x v="0"/>
    <x v="0"/>
    <x v="0"/>
    <x v="0"/>
    <x v="0"/>
    <x v="0"/>
    <x v="0"/>
    <x v="2"/>
    <x v="1"/>
    <x v="2"/>
    <x v="11"/>
    <x v="0"/>
    <m/>
  </r>
  <r>
    <x v="0"/>
    <n v="0"/>
    <n v="0"/>
    <n v="80321"/>
    <n v="0"/>
    <x v="6025"/>
    <x v="0"/>
    <x v="1"/>
    <x v="0"/>
    <s v="03.03.10"/>
    <x v="8"/>
    <x v="0"/>
    <x v="4"/>
    <s v="Receitas Da Câmara"/>
    <s v="03.03.10"/>
    <s v="Receitas Da Câmara"/>
    <s v="03.03.10"/>
    <x v="9"/>
    <x v="0"/>
    <x v="3"/>
    <x v="3"/>
    <x v="0"/>
    <x v="0"/>
    <x v="2"/>
    <x v="0"/>
    <x v="4"/>
    <s v="2024-06-??"/>
    <x v="1"/>
    <n v="80321"/>
    <x v="3"/>
    <n v="0"/>
    <x v="1"/>
    <n v="0"/>
    <x v="667"/>
    <m/>
    <x v="0"/>
    <x v="11"/>
    <m/>
    <s v="Receitas Da Câmara"/>
    <x v="2"/>
    <s v="RDC"/>
    <x v="0"/>
    <x v="1"/>
    <x v="1"/>
    <x v="1"/>
    <x v="0"/>
    <x v="0"/>
    <x v="0"/>
    <x v="0"/>
    <x v="0"/>
    <x v="0"/>
    <x v="0"/>
    <s v="Receitas Da Câmara"/>
    <x v="0"/>
    <x v="0"/>
    <x v="0"/>
    <x v="0"/>
    <x v="0"/>
    <x v="0"/>
    <x v="0"/>
    <x v="2"/>
    <x v="1"/>
    <x v="2"/>
    <x v="11"/>
    <x v="0"/>
    <m/>
  </r>
  <r>
    <x v="0"/>
    <n v="0"/>
    <n v="0"/>
    <n v="191751"/>
    <n v="0"/>
    <x v="6025"/>
    <x v="0"/>
    <x v="1"/>
    <x v="0"/>
    <s v="03.03.10"/>
    <x v="8"/>
    <x v="0"/>
    <x v="4"/>
    <s v="Receitas Da Câmara"/>
    <s v="03.03.10"/>
    <s v="Receitas Da Câmara"/>
    <s v="03.03.10"/>
    <x v="9"/>
    <x v="0"/>
    <x v="3"/>
    <x v="3"/>
    <x v="0"/>
    <x v="0"/>
    <x v="2"/>
    <x v="0"/>
    <x v="9"/>
    <s v="2024-07-??"/>
    <x v="2"/>
    <n v="191751"/>
    <x v="3"/>
    <n v="0"/>
    <x v="1"/>
    <n v="0"/>
    <x v="667"/>
    <m/>
    <x v="0"/>
    <x v="11"/>
    <m/>
    <s v="Receitas Da Câmara"/>
    <x v="2"/>
    <s v="RDC"/>
    <x v="0"/>
    <x v="1"/>
    <x v="1"/>
    <x v="1"/>
    <x v="0"/>
    <x v="0"/>
    <x v="0"/>
    <x v="0"/>
    <x v="0"/>
    <x v="0"/>
    <x v="0"/>
    <s v="Receitas Da Câmara"/>
    <x v="0"/>
    <x v="0"/>
    <x v="0"/>
    <x v="0"/>
    <x v="0"/>
    <x v="0"/>
    <x v="0"/>
    <x v="2"/>
    <x v="1"/>
    <x v="2"/>
    <x v="11"/>
    <x v="0"/>
    <m/>
  </r>
  <r>
    <x v="0"/>
    <n v="0"/>
    <n v="0"/>
    <n v="183297"/>
    <n v="0"/>
    <x v="6025"/>
    <x v="0"/>
    <x v="1"/>
    <x v="0"/>
    <s v="03.03.10"/>
    <x v="8"/>
    <x v="0"/>
    <x v="4"/>
    <s v="Receitas Da Câmara"/>
    <s v="03.03.10"/>
    <s v="Receitas Da Câmara"/>
    <s v="03.03.10"/>
    <x v="9"/>
    <x v="0"/>
    <x v="3"/>
    <x v="3"/>
    <x v="0"/>
    <x v="0"/>
    <x v="2"/>
    <x v="0"/>
    <x v="5"/>
    <s v="2024-08-??"/>
    <x v="2"/>
    <n v="183297"/>
    <x v="3"/>
    <n v="0"/>
    <x v="1"/>
    <n v="0"/>
    <x v="667"/>
    <m/>
    <x v="0"/>
    <x v="11"/>
    <m/>
    <s v="Receitas Da Câmara"/>
    <x v="2"/>
    <s v="RDC"/>
    <x v="0"/>
    <x v="1"/>
    <x v="1"/>
    <x v="1"/>
    <x v="0"/>
    <x v="0"/>
    <x v="0"/>
    <x v="0"/>
    <x v="0"/>
    <x v="0"/>
    <x v="0"/>
    <s v="Receitas Da Câmara"/>
    <x v="0"/>
    <x v="0"/>
    <x v="0"/>
    <x v="0"/>
    <x v="0"/>
    <x v="0"/>
    <x v="0"/>
    <x v="2"/>
    <x v="1"/>
    <x v="2"/>
    <x v="11"/>
    <x v="0"/>
    <m/>
  </r>
  <r>
    <x v="0"/>
    <n v="0"/>
    <n v="0"/>
    <n v="52521"/>
    <n v="0"/>
    <x v="6025"/>
    <x v="0"/>
    <x v="1"/>
    <x v="0"/>
    <s v="03.03.10"/>
    <x v="8"/>
    <x v="0"/>
    <x v="4"/>
    <s v="Receitas Da Câmara"/>
    <s v="03.03.10"/>
    <s v="Receitas Da Câmara"/>
    <s v="03.03.10"/>
    <x v="9"/>
    <x v="0"/>
    <x v="3"/>
    <x v="3"/>
    <x v="0"/>
    <x v="0"/>
    <x v="2"/>
    <x v="0"/>
    <x v="7"/>
    <s v="2024-09-??"/>
    <x v="2"/>
    <n v="52521"/>
    <x v="3"/>
    <n v="0"/>
    <x v="1"/>
    <n v="0"/>
    <x v="667"/>
    <m/>
    <x v="0"/>
    <x v="11"/>
    <m/>
    <s v="Receitas Da Câmara"/>
    <x v="2"/>
    <s v="RDC"/>
    <x v="0"/>
    <x v="1"/>
    <x v="1"/>
    <x v="1"/>
    <x v="0"/>
    <x v="0"/>
    <x v="0"/>
    <x v="0"/>
    <x v="0"/>
    <x v="0"/>
    <x v="0"/>
    <s v="Receitas Da Câmara"/>
    <x v="0"/>
    <x v="0"/>
    <x v="0"/>
    <x v="0"/>
    <x v="0"/>
    <x v="0"/>
    <x v="0"/>
    <x v="2"/>
    <x v="1"/>
    <x v="2"/>
    <x v="11"/>
    <x v="0"/>
    <m/>
  </r>
  <r>
    <x v="0"/>
    <n v="0"/>
    <n v="0"/>
    <n v="13746"/>
    <n v="0"/>
    <x v="6025"/>
    <x v="0"/>
    <x v="1"/>
    <x v="0"/>
    <s v="03.03.10"/>
    <x v="8"/>
    <x v="0"/>
    <x v="4"/>
    <s v="Receitas Da Câmara"/>
    <s v="03.03.10"/>
    <s v="Receitas Da Câmara"/>
    <s v="03.03.10"/>
    <x v="9"/>
    <x v="0"/>
    <x v="3"/>
    <x v="3"/>
    <x v="0"/>
    <x v="0"/>
    <x v="2"/>
    <x v="0"/>
    <x v="8"/>
    <s v="2024-10-??"/>
    <x v="3"/>
    <n v="13746"/>
    <x v="3"/>
    <n v="0"/>
    <x v="1"/>
    <n v="0"/>
    <x v="667"/>
    <m/>
    <x v="0"/>
    <x v="11"/>
    <m/>
    <s v="Receitas Da Câmara"/>
    <x v="2"/>
    <s v="RDC"/>
    <x v="0"/>
    <x v="1"/>
    <x v="1"/>
    <x v="1"/>
    <x v="0"/>
    <x v="0"/>
    <x v="0"/>
    <x v="0"/>
    <x v="0"/>
    <x v="0"/>
    <x v="0"/>
    <s v="Receitas Da Câmara"/>
    <x v="0"/>
    <x v="0"/>
    <x v="0"/>
    <x v="0"/>
    <x v="0"/>
    <x v="0"/>
    <x v="0"/>
    <x v="2"/>
    <x v="1"/>
    <x v="2"/>
    <x v="11"/>
    <x v="0"/>
    <m/>
  </r>
  <r>
    <x v="0"/>
    <n v="0"/>
    <n v="0"/>
    <n v="8363"/>
    <n v="0"/>
    <x v="6025"/>
    <x v="0"/>
    <x v="1"/>
    <x v="0"/>
    <s v="03.03.10"/>
    <x v="8"/>
    <x v="0"/>
    <x v="4"/>
    <s v="Receitas Da Câmara"/>
    <s v="03.03.10"/>
    <s v="Receitas Da Câmara"/>
    <s v="03.03.10"/>
    <x v="9"/>
    <x v="0"/>
    <x v="3"/>
    <x v="3"/>
    <x v="0"/>
    <x v="0"/>
    <x v="2"/>
    <x v="0"/>
    <x v="10"/>
    <s v="2024-11-??"/>
    <x v="3"/>
    <n v="8363"/>
    <x v="3"/>
    <n v="0"/>
    <x v="1"/>
    <n v="0"/>
    <x v="667"/>
    <m/>
    <x v="0"/>
    <x v="11"/>
    <m/>
    <s v="Receitas Da Câmara"/>
    <x v="2"/>
    <s v="RDC"/>
    <x v="0"/>
    <x v="1"/>
    <x v="1"/>
    <x v="1"/>
    <x v="0"/>
    <x v="0"/>
    <x v="0"/>
    <x v="0"/>
    <x v="0"/>
    <x v="0"/>
    <x v="0"/>
    <s v="Receitas Da Câmara"/>
    <x v="0"/>
    <x v="0"/>
    <x v="0"/>
    <x v="0"/>
    <x v="0"/>
    <x v="0"/>
    <x v="0"/>
    <x v="2"/>
    <x v="1"/>
    <x v="2"/>
    <x v="11"/>
    <x v="0"/>
    <m/>
  </r>
  <r>
    <x v="0"/>
    <n v="0"/>
    <n v="0"/>
    <n v="12000"/>
    <n v="0"/>
    <x v="6025"/>
    <x v="0"/>
    <x v="0"/>
    <x v="0"/>
    <s v="03.16.15"/>
    <x v="0"/>
    <x v="0"/>
    <x v="0"/>
    <s v="Direção Financeira"/>
    <s v="03.16.15"/>
    <s v="Direção Financeira"/>
    <s v="03.16.15"/>
    <x v="39"/>
    <x v="0"/>
    <x v="0"/>
    <x v="1"/>
    <x v="1"/>
    <x v="0"/>
    <x v="0"/>
    <x v="0"/>
    <x v="0"/>
    <s v="2024-01-??"/>
    <x v="0"/>
    <n v="12000"/>
    <x v="3"/>
    <n v="400000"/>
    <x v="1"/>
    <n v="555000"/>
    <x v="667"/>
    <m/>
    <x v="0"/>
    <x v="11"/>
    <m/>
    <s v="Direção Financeira"/>
    <x v="2"/>
    <m/>
    <x v="0"/>
    <x v="1"/>
    <x v="1"/>
    <x v="1"/>
    <x v="0"/>
    <x v="0"/>
    <x v="0"/>
    <x v="0"/>
    <x v="0"/>
    <x v="0"/>
    <x v="0"/>
    <s v="Direção Financeira"/>
    <x v="0"/>
    <x v="0"/>
    <x v="0"/>
    <x v="0"/>
    <x v="0"/>
    <x v="0"/>
    <x v="0"/>
    <x v="2"/>
    <x v="1"/>
    <x v="2"/>
    <x v="11"/>
    <x v="0"/>
    <m/>
  </r>
  <r>
    <x v="0"/>
    <n v="0"/>
    <n v="0"/>
    <n v="24000"/>
    <n v="0"/>
    <x v="6025"/>
    <x v="0"/>
    <x v="0"/>
    <x v="0"/>
    <s v="03.16.15"/>
    <x v="0"/>
    <x v="0"/>
    <x v="0"/>
    <s v="Direção Financeira"/>
    <s v="03.16.15"/>
    <s v="Direção Financeira"/>
    <s v="03.16.15"/>
    <x v="39"/>
    <x v="0"/>
    <x v="0"/>
    <x v="1"/>
    <x v="1"/>
    <x v="0"/>
    <x v="0"/>
    <x v="0"/>
    <x v="2"/>
    <s v="2024-02-??"/>
    <x v="0"/>
    <n v="24000"/>
    <x v="3"/>
    <n v="400000"/>
    <x v="1"/>
    <n v="555000"/>
    <x v="667"/>
    <m/>
    <x v="0"/>
    <x v="11"/>
    <m/>
    <s v="Direção Financeira"/>
    <x v="2"/>
    <m/>
    <x v="0"/>
    <x v="1"/>
    <x v="1"/>
    <x v="1"/>
    <x v="0"/>
    <x v="0"/>
    <x v="0"/>
    <x v="0"/>
    <x v="0"/>
    <x v="0"/>
    <x v="0"/>
    <s v="Direção Financeira"/>
    <x v="0"/>
    <x v="0"/>
    <x v="0"/>
    <x v="0"/>
    <x v="0"/>
    <x v="0"/>
    <x v="0"/>
    <x v="2"/>
    <x v="1"/>
    <x v="2"/>
    <x v="11"/>
    <x v="0"/>
    <m/>
  </r>
  <r>
    <x v="0"/>
    <n v="0"/>
    <n v="0"/>
    <n v="15000"/>
    <n v="0"/>
    <x v="6025"/>
    <x v="0"/>
    <x v="0"/>
    <x v="0"/>
    <s v="03.16.15"/>
    <x v="0"/>
    <x v="0"/>
    <x v="0"/>
    <s v="Direção Financeira"/>
    <s v="03.16.15"/>
    <s v="Direção Financeira"/>
    <s v="03.16.15"/>
    <x v="39"/>
    <x v="0"/>
    <x v="0"/>
    <x v="1"/>
    <x v="1"/>
    <x v="0"/>
    <x v="0"/>
    <x v="0"/>
    <x v="1"/>
    <s v="2024-03-??"/>
    <x v="0"/>
    <n v="15000"/>
    <x v="3"/>
    <n v="400000"/>
    <x v="1"/>
    <n v="555000"/>
    <x v="667"/>
    <m/>
    <x v="0"/>
    <x v="11"/>
    <m/>
    <s v="Direção Financeira"/>
    <x v="2"/>
    <m/>
    <x v="0"/>
    <x v="1"/>
    <x v="1"/>
    <x v="1"/>
    <x v="0"/>
    <x v="0"/>
    <x v="0"/>
    <x v="0"/>
    <x v="0"/>
    <x v="0"/>
    <x v="0"/>
    <s v="Direção Financeira"/>
    <x v="0"/>
    <x v="0"/>
    <x v="0"/>
    <x v="0"/>
    <x v="0"/>
    <x v="0"/>
    <x v="0"/>
    <x v="2"/>
    <x v="1"/>
    <x v="2"/>
    <x v="11"/>
    <x v="0"/>
    <m/>
  </r>
  <r>
    <x v="0"/>
    <n v="0"/>
    <n v="0"/>
    <n v="37000"/>
    <n v="0"/>
    <x v="6025"/>
    <x v="0"/>
    <x v="0"/>
    <x v="0"/>
    <s v="03.16.15"/>
    <x v="0"/>
    <x v="0"/>
    <x v="0"/>
    <s v="Direção Financeira"/>
    <s v="03.16.15"/>
    <s v="Direção Financeira"/>
    <s v="03.16.15"/>
    <x v="39"/>
    <x v="0"/>
    <x v="0"/>
    <x v="1"/>
    <x v="1"/>
    <x v="0"/>
    <x v="0"/>
    <x v="0"/>
    <x v="6"/>
    <s v="2024-04-??"/>
    <x v="1"/>
    <n v="37000"/>
    <x v="3"/>
    <n v="400000"/>
    <x v="1"/>
    <n v="555000"/>
    <x v="667"/>
    <m/>
    <x v="0"/>
    <x v="11"/>
    <m/>
    <s v="Direção Financeira"/>
    <x v="2"/>
    <m/>
    <x v="0"/>
    <x v="1"/>
    <x v="1"/>
    <x v="1"/>
    <x v="0"/>
    <x v="0"/>
    <x v="0"/>
    <x v="0"/>
    <x v="0"/>
    <x v="0"/>
    <x v="0"/>
    <s v="Direção Financeira"/>
    <x v="0"/>
    <x v="0"/>
    <x v="0"/>
    <x v="0"/>
    <x v="0"/>
    <x v="0"/>
    <x v="0"/>
    <x v="2"/>
    <x v="1"/>
    <x v="2"/>
    <x v="11"/>
    <x v="0"/>
    <m/>
  </r>
  <r>
    <x v="0"/>
    <n v="0"/>
    <n v="0"/>
    <n v="33000"/>
    <n v="0"/>
    <x v="6025"/>
    <x v="0"/>
    <x v="0"/>
    <x v="0"/>
    <s v="03.16.15"/>
    <x v="0"/>
    <x v="0"/>
    <x v="0"/>
    <s v="Direção Financeira"/>
    <s v="03.16.15"/>
    <s v="Direção Financeira"/>
    <s v="03.16.15"/>
    <x v="39"/>
    <x v="0"/>
    <x v="0"/>
    <x v="1"/>
    <x v="1"/>
    <x v="0"/>
    <x v="0"/>
    <x v="0"/>
    <x v="3"/>
    <s v="2024-05-??"/>
    <x v="1"/>
    <n v="33000"/>
    <x v="3"/>
    <n v="400000"/>
    <x v="1"/>
    <n v="555000"/>
    <x v="667"/>
    <m/>
    <x v="0"/>
    <x v="11"/>
    <m/>
    <s v="Direção Financeira"/>
    <x v="2"/>
    <m/>
    <x v="0"/>
    <x v="1"/>
    <x v="1"/>
    <x v="1"/>
    <x v="0"/>
    <x v="0"/>
    <x v="0"/>
    <x v="0"/>
    <x v="0"/>
    <x v="0"/>
    <x v="0"/>
    <s v="Direção Financeira"/>
    <x v="0"/>
    <x v="0"/>
    <x v="0"/>
    <x v="0"/>
    <x v="0"/>
    <x v="0"/>
    <x v="0"/>
    <x v="2"/>
    <x v="1"/>
    <x v="2"/>
    <x v="11"/>
    <x v="0"/>
    <m/>
  </r>
  <r>
    <x v="0"/>
    <n v="0"/>
    <n v="0"/>
    <n v="31000"/>
    <n v="0"/>
    <x v="6025"/>
    <x v="0"/>
    <x v="0"/>
    <x v="0"/>
    <s v="03.16.15"/>
    <x v="0"/>
    <x v="0"/>
    <x v="0"/>
    <s v="Direção Financeira"/>
    <s v="03.16.15"/>
    <s v="Direção Financeira"/>
    <s v="03.16.15"/>
    <x v="39"/>
    <x v="0"/>
    <x v="0"/>
    <x v="1"/>
    <x v="1"/>
    <x v="0"/>
    <x v="0"/>
    <x v="0"/>
    <x v="4"/>
    <s v="2024-06-??"/>
    <x v="1"/>
    <n v="31000"/>
    <x v="3"/>
    <n v="400000"/>
    <x v="1"/>
    <n v="555000"/>
    <x v="667"/>
    <m/>
    <x v="0"/>
    <x v="11"/>
    <m/>
    <s v="Direção Financeira"/>
    <x v="2"/>
    <m/>
    <x v="0"/>
    <x v="1"/>
    <x v="1"/>
    <x v="1"/>
    <x v="0"/>
    <x v="0"/>
    <x v="0"/>
    <x v="0"/>
    <x v="0"/>
    <x v="0"/>
    <x v="0"/>
    <s v="Direção Financeira"/>
    <x v="0"/>
    <x v="0"/>
    <x v="0"/>
    <x v="0"/>
    <x v="0"/>
    <x v="0"/>
    <x v="0"/>
    <x v="2"/>
    <x v="1"/>
    <x v="2"/>
    <x v="11"/>
    <x v="0"/>
    <m/>
  </r>
  <r>
    <x v="0"/>
    <n v="0"/>
    <n v="0"/>
    <n v="15000"/>
    <n v="0"/>
    <x v="6025"/>
    <x v="0"/>
    <x v="0"/>
    <x v="0"/>
    <s v="03.16.15"/>
    <x v="0"/>
    <x v="0"/>
    <x v="0"/>
    <s v="Direção Financeira"/>
    <s v="03.16.15"/>
    <s v="Direção Financeira"/>
    <s v="03.16.15"/>
    <x v="39"/>
    <x v="0"/>
    <x v="0"/>
    <x v="1"/>
    <x v="1"/>
    <x v="0"/>
    <x v="0"/>
    <x v="0"/>
    <x v="9"/>
    <s v="2024-07-??"/>
    <x v="2"/>
    <n v="15000"/>
    <x v="3"/>
    <n v="400000"/>
    <x v="1"/>
    <n v="555000"/>
    <x v="667"/>
    <m/>
    <x v="0"/>
    <x v="11"/>
    <m/>
    <s v="Direção Financeira"/>
    <x v="2"/>
    <m/>
    <x v="0"/>
    <x v="1"/>
    <x v="1"/>
    <x v="1"/>
    <x v="0"/>
    <x v="0"/>
    <x v="0"/>
    <x v="0"/>
    <x v="0"/>
    <x v="0"/>
    <x v="0"/>
    <s v="Direção Financeira"/>
    <x v="0"/>
    <x v="0"/>
    <x v="0"/>
    <x v="0"/>
    <x v="0"/>
    <x v="0"/>
    <x v="0"/>
    <x v="2"/>
    <x v="1"/>
    <x v="2"/>
    <x v="11"/>
    <x v="0"/>
    <m/>
  </r>
  <r>
    <x v="0"/>
    <n v="0"/>
    <n v="0"/>
    <n v="538268"/>
    <n v="0"/>
    <x v="6025"/>
    <x v="0"/>
    <x v="0"/>
    <x v="0"/>
    <s v="03.16.15"/>
    <x v="0"/>
    <x v="0"/>
    <x v="0"/>
    <s v="Direção Financeira"/>
    <s v="03.16.15"/>
    <s v="Direção Financeira"/>
    <s v="03.16.15"/>
    <x v="39"/>
    <x v="0"/>
    <x v="0"/>
    <x v="1"/>
    <x v="1"/>
    <x v="0"/>
    <x v="0"/>
    <x v="0"/>
    <x v="5"/>
    <s v="2024-08-??"/>
    <x v="2"/>
    <n v="538268"/>
    <x v="3"/>
    <n v="400000"/>
    <x v="1"/>
    <n v="555000"/>
    <x v="667"/>
    <m/>
    <x v="0"/>
    <x v="11"/>
    <m/>
    <s v="Direção Financeira"/>
    <x v="2"/>
    <m/>
    <x v="0"/>
    <x v="1"/>
    <x v="1"/>
    <x v="1"/>
    <x v="0"/>
    <x v="0"/>
    <x v="0"/>
    <x v="0"/>
    <x v="0"/>
    <x v="0"/>
    <x v="0"/>
    <s v="Direção Financeira"/>
    <x v="0"/>
    <x v="0"/>
    <x v="0"/>
    <x v="0"/>
    <x v="0"/>
    <x v="0"/>
    <x v="0"/>
    <x v="2"/>
    <x v="1"/>
    <x v="2"/>
    <x v="11"/>
    <x v="0"/>
    <m/>
  </r>
  <r>
    <x v="0"/>
    <n v="0"/>
    <n v="0"/>
    <n v="159151"/>
    <n v="0"/>
    <x v="6025"/>
    <x v="0"/>
    <x v="0"/>
    <x v="0"/>
    <s v="03.16.15"/>
    <x v="0"/>
    <x v="0"/>
    <x v="0"/>
    <s v="Direção Financeira"/>
    <s v="03.16.15"/>
    <s v="Direção Financeira"/>
    <s v="03.16.15"/>
    <x v="39"/>
    <x v="0"/>
    <x v="0"/>
    <x v="1"/>
    <x v="1"/>
    <x v="0"/>
    <x v="0"/>
    <x v="0"/>
    <x v="7"/>
    <s v="2024-09-??"/>
    <x v="2"/>
    <n v="159151"/>
    <x v="3"/>
    <n v="400000"/>
    <x v="1"/>
    <n v="555000"/>
    <x v="667"/>
    <m/>
    <x v="0"/>
    <x v="11"/>
    <m/>
    <s v="Direção Financeira"/>
    <x v="2"/>
    <m/>
    <x v="0"/>
    <x v="1"/>
    <x v="1"/>
    <x v="1"/>
    <x v="0"/>
    <x v="0"/>
    <x v="0"/>
    <x v="0"/>
    <x v="0"/>
    <x v="0"/>
    <x v="0"/>
    <s v="Direção Financeira"/>
    <x v="0"/>
    <x v="0"/>
    <x v="0"/>
    <x v="0"/>
    <x v="0"/>
    <x v="0"/>
    <x v="0"/>
    <x v="2"/>
    <x v="1"/>
    <x v="2"/>
    <x v="11"/>
    <x v="0"/>
    <m/>
  </r>
  <r>
    <x v="0"/>
    <n v="0"/>
    <n v="0"/>
    <n v="38000"/>
    <n v="0"/>
    <x v="6025"/>
    <x v="0"/>
    <x v="0"/>
    <x v="0"/>
    <s v="03.16.15"/>
    <x v="0"/>
    <x v="0"/>
    <x v="0"/>
    <s v="Direção Financeira"/>
    <s v="03.16.15"/>
    <s v="Direção Financeira"/>
    <s v="03.16.15"/>
    <x v="39"/>
    <x v="0"/>
    <x v="0"/>
    <x v="1"/>
    <x v="1"/>
    <x v="0"/>
    <x v="0"/>
    <x v="0"/>
    <x v="8"/>
    <s v="2024-10-??"/>
    <x v="3"/>
    <n v="38000"/>
    <x v="3"/>
    <n v="400000"/>
    <x v="1"/>
    <n v="555000"/>
    <x v="667"/>
    <m/>
    <x v="0"/>
    <x v="11"/>
    <m/>
    <s v="Direção Financeira"/>
    <x v="2"/>
    <m/>
    <x v="0"/>
    <x v="1"/>
    <x v="1"/>
    <x v="1"/>
    <x v="0"/>
    <x v="0"/>
    <x v="0"/>
    <x v="0"/>
    <x v="0"/>
    <x v="0"/>
    <x v="0"/>
    <s v="Direção Financeira"/>
    <x v="0"/>
    <x v="0"/>
    <x v="0"/>
    <x v="0"/>
    <x v="0"/>
    <x v="0"/>
    <x v="0"/>
    <x v="2"/>
    <x v="1"/>
    <x v="2"/>
    <x v="11"/>
    <x v="0"/>
    <m/>
  </r>
  <r>
    <x v="0"/>
    <n v="0"/>
    <n v="0"/>
    <n v="162660"/>
    <n v="0"/>
    <x v="6025"/>
    <x v="0"/>
    <x v="0"/>
    <x v="0"/>
    <s v="03.16.15"/>
    <x v="0"/>
    <x v="0"/>
    <x v="0"/>
    <s v="Direção Financeira"/>
    <s v="03.16.15"/>
    <s v="Direção Financeira"/>
    <s v="03.16.15"/>
    <x v="39"/>
    <x v="0"/>
    <x v="0"/>
    <x v="1"/>
    <x v="1"/>
    <x v="0"/>
    <x v="0"/>
    <x v="0"/>
    <x v="10"/>
    <s v="2024-11-??"/>
    <x v="3"/>
    <n v="162660"/>
    <x v="3"/>
    <n v="400000"/>
    <x v="1"/>
    <n v="555000"/>
    <x v="667"/>
    <m/>
    <x v="0"/>
    <x v="11"/>
    <m/>
    <s v="Direção Financeira"/>
    <x v="2"/>
    <m/>
    <x v="0"/>
    <x v="1"/>
    <x v="1"/>
    <x v="1"/>
    <x v="0"/>
    <x v="0"/>
    <x v="0"/>
    <x v="0"/>
    <x v="0"/>
    <x v="0"/>
    <x v="0"/>
    <s v="Direção Financeira"/>
    <x v="0"/>
    <x v="0"/>
    <x v="0"/>
    <x v="0"/>
    <x v="0"/>
    <x v="0"/>
    <x v="0"/>
    <x v="2"/>
    <x v="1"/>
    <x v="2"/>
    <x v="11"/>
    <x v="0"/>
    <m/>
  </r>
  <r>
    <x v="0"/>
    <n v="0"/>
    <n v="0"/>
    <n v="36000"/>
    <n v="0"/>
    <x v="6025"/>
    <x v="0"/>
    <x v="0"/>
    <x v="0"/>
    <s v="03.16.15"/>
    <x v="0"/>
    <x v="0"/>
    <x v="0"/>
    <s v="Direção Financeira"/>
    <s v="03.16.15"/>
    <s v="Direção Financeira"/>
    <s v="03.16.15"/>
    <x v="39"/>
    <x v="0"/>
    <x v="0"/>
    <x v="1"/>
    <x v="1"/>
    <x v="0"/>
    <x v="0"/>
    <x v="0"/>
    <x v="11"/>
    <s v="2024-12-??"/>
    <x v="3"/>
    <n v="36000"/>
    <x v="3"/>
    <n v="400000"/>
    <x v="1"/>
    <n v="555000"/>
    <x v="667"/>
    <m/>
    <x v="0"/>
    <x v="11"/>
    <m/>
    <s v="Direção Financeira"/>
    <x v="2"/>
    <m/>
    <x v="0"/>
    <x v="1"/>
    <x v="1"/>
    <x v="1"/>
    <x v="0"/>
    <x v="0"/>
    <x v="0"/>
    <x v="0"/>
    <x v="0"/>
    <x v="0"/>
    <x v="0"/>
    <s v="Direção Financeira"/>
    <x v="0"/>
    <x v="0"/>
    <x v="0"/>
    <x v="0"/>
    <x v="0"/>
    <x v="0"/>
    <x v="0"/>
    <x v="2"/>
    <x v="1"/>
    <x v="2"/>
    <x v="11"/>
    <x v="0"/>
    <m/>
  </r>
  <r>
    <x v="0"/>
    <n v="0"/>
    <n v="0"/>
    <n v="75590"/>
    <n v="0"/>
    <x v="6025"/>
    <x v="0"/>
    <x v="1"/>
    <x v="0"/>
    <s v="03.03.10"/>
    <x v="8"/>
    <x v="0"/>
    <x v="4"/>
    <s v="Receitas Da Câmara"/>
    <s v="03.03.10"/>
    <s v="Receitas Da Câmara"/>
    <s v="03.03.10"/>
    <x v="6"/>
    <x v="0"/>
    <x v="3"/>
    <x v="3"/>
    <x v="0"/>
    <x v="0"/>
    <x v="2"/>
    <x v="0"/>
    <x v="0"/>
    <s v="2024-01-??"/>
    <x v="0"/>
    <n v="75590"/>
    <x v="3"/>
    <n v="0"/>
    <x v="1"/>
    <n v="0"/>
    <x v="667"/>
    <m/>
    <x v="0"/>
    <x v="11"/>
    <m/>
    <s v="Receitas Da Câmara"/>
    <x v="2"/>
    <s v="RDC"/>
    <x v="0"/>
    <x v="1"/>
    <x v="1"/>
    <x v="1"/>
    <x v="0"/>
    <x v="0"/>
    <x v="0"/>
    <x v="0"/>
    <x v="0"/>
    <x v="0"/>
    <x v="0"/>
    <s v="Receitas Da Câmara"/>
    <x v="0"/>
    <x v="0"/>
    <x v="0"/>
    <x v="0"/>
    <x v="0"/>
    <x v="0"/>
    <x v="0"/>
    <x v="2"/>
    <x v="1"/>
    <x v="2"/>
    <x v="11"/>
    <x v="0"/>
    <m/>
  </r>
  <r>
    <x v="0"/>
    <n v="0"/>
    <n v="0"/>
    <n v="175146"/>
    <n v="0"/>
    <x v="6025"/>
    <x v="0"/>
    <x v="1"/>
    <x v="0"/>
    <s v="03.03.10"/>
    <x v="8"/>
    <x v="0"/>
    <x v="4"/>
    <s v="Receitas Da Câmara"/>
    <s v="03.03.10"/>
    <s v="Receitas Da Câmara"/>
    <s v="03.03.10"/>
    <x v="6"/>
    <x v="0"/>
    <x v="3"/>
    <x v="3"/>
    <x v="0"/>
    <x v="0"/>
    <x v="2"/>
    <x v="0"/>
    <x v="2"/>
    <s v="2024-02-??"/>
    <x v="0"/>
    <n v="175146"/>
    <x v="3"/>
    <n v="0"/>
    <x v="1"/>
    <n v="0"/>
    <x v="667"/>
    <m/>
    <x v="0"/>
    <x v="11"/>
    <m/>
    <s v="Receitas Da Câmara"/>
    <x v="2"/>
    <s v="RDC"/>
    <x v="0"/>
    <x v="1"/>
    <x v="1"/>
    <x v="1"/>
    <x v="0"/>
    <x v="0"/>
    <x v="0"/>
    <x v="0"/>
    <x v="0"/>
    <x v="0"/>
    <x v="0"/>
    <s v="Receitas Da Câmara"/>
    <x v="0"/>
    <x v="0"/>
    <x v="0"/>
    <x v="0"/>
    <x v="0"/>
    <x v="0"/>
    <x v="0"/>
    <x v="2"/>
    <x v="1"/>
    <x v="2"/>
    <x v="11"/>
    <x v="0"/>
    <m/>
  </r>
  <r>
    <x v="0"/>
    <n v="0"/>
    <n v="0"/>
    <n v="108752"/>
    <n v="0"/>
    <x v="6025"/>
    <x v="0"/>
    <x v="1"/>
    <x v="0"/>
    <s v="03.03.10"/>
    <x v="8"/>
    <x v="0"/>
    <x v="4"/>
    <s v="Receitas Da Câmara"/>
    <s v="03.03.10"/>
    <s v="Receitas Da Câmara"/>
    <s v="03.03.10"/>
    <x v="6"/>
    <x v="0"/>
    <x v="3"/>
    <x v="3"/>
    <x v="0"/>
    <x v="0"/>
    <x v="2"/>
    <x v="0"/>
    <x v="1"/>
    <s v="2024-03-??"/>
    <x v="0"/>
    <n v="108752"/>
    <x v="3"/>
    <n v="0"/>
    <x v="1"/>
    <n v="0"/>
    <x v="667"/>
    <m/>
    <x v="0"/>
    <x v="11"/>
    <m/>
    <s v="Receitas Da Câmara"/>
    <x v="2"/>
    <s v="RDC"/>
    <x v="0"/>
    <x v="1"/>
    <x v="1"/>
    <x v="1"/>
    <x v="0"/>
    <x v="0"/>
    <x v="0"/>
    <x v="0"/>
    <x v="0"/>
    <x v="0"/>
    <x v="0"/>
    <s v="Receitas Da Câmara"/>
    <x v="0"/>
    <x v="0"/>
    <x v="0"/>
    <x v="0"/>
    <x v="0"/>
    <x v="0"/>
    <x v="0"/>
    <x v="2"/>
    <x v="1"/>
    <x v="2"/>
    <x v="11"/>
    <x v="0"/>
    <m/>
  </r>
  <r>
    <x v="0"/>
    <n v="0"/>
    <n v="0"/>
    <n v="64452"/>
    <n v="0"/>
    <x v="6025"/>
    <x v="0"/>
    <x v="1"/>
    <x v="0"/>
    <s v="03.03.10"/>
    <x v="8"/>
    <x v="0"/>
    <x v="4"/>
    <s v="Receitas Da Câmara"/>
    <s v="03.03.10"/>
    <s v="Receitas Da Câmara"/>
    <s v="03.03.10"/>
    <x v="6"/>
    <x v="0"/>
    <x v="3"/>
    <x v="3"/>
    <x v="0"/>
    <x v="0"/>
    <x v="2"/>
    <x v="0"/>
    <x v="6"/>
    <s v="2024-04-??"/>
    <x v="1"/>
    <n v="64452"/>
    <x v="3"/>
    <n v="0"/>
    <x v="1"/>
    <n v="0"/>
    <x v="667"/>
    <m/>
    <x v="0"/>
    <x v="11"/>
    <m/>
    <s v="Receitas Da Câmara"/>
    <x v="2"/>
    <s v="RDC"/>
    <x v="0"/>
    <x v="1"/>
    <x v="1"/>
    <x v="1"/>
    <x v="0"/>
    <x v="0"/>
    <x v="0"/>
    <x v="0"/>
    <x v="0"/>
    <x v="0"/>
    <x v="0"/>
    <s v="Receitas Da Câmara"/>
    <x v="0"/>
    <x v="0"/>
    <x v="0"/>
    <x v="0"/>
    <x v="0"/>
    <x v="0"/>
    <x v="0"/>
    <x v="2"/>
    <x v="1"/>
    <x v="2"/>
    <x v="11"/>
    <x v="0"/>
    <m/>
  </r>
  <r>
    <x v="0"/>
    <n v="0"/>
    <n v="0"/>
    <n v="101420"/>
    <n v="0"/>
    <x v="6025"/>
    <x v="0"/>
    <x v="1"/>
    <x v="0"/>
    <s v="03.03.10"/>
    <x v="8"/>
    <x v="0"/>
    <x v="4"/>
    <s v="Receitas Da Câmara"/>
    <s v="03.03.10"/>
    <s v="Receitas Da Câmara"/>
    <s v="03.03.10"/>
    <x v="6"/>
    <x v="0"/>
    <x v="3"/>
    <x v="3"/>
    <x v="0"/>
    <x v="0"/>
    <x v="2"/>
    <x v="0"/>
    <x v="3"/>
    <s v="2024-05-??"/>
    <x v="1"/>
    <n v="101420"/>
    <x v="3"/>
    <n v="0"/>
    <x v="1"/>
    <n v="0"/>
    <x v="667"/>
    <m/>
    <x v="0"/>
    <x v="11"/>
    <m/>
    <s v="Receitas Da Câmara"/>
    <x v="2"/>
    <s v="RDC"/>
    <x v="0"/>
    <x v="1"/>
    <x v="1"/>
    <x v="1"/>
    <x v="0"/>
    <x v="0"/>
    <x v="0"/>
    <x v="0"/>
    <x v="0"/>
    <x v="0"/>
    <x v="0"/>
    <s v="Receitas Da Câmara"/>
    <x v="0"/>
    <x v="0"/>
    <x v="0"/>
    <x v="0"/>
    <x v="0"/>
    <x v="0"/>
    <x v="0"/>
    <x v="2"/>
    <x v="1"/>
    <x v="2"/>
    <x v="11"/>
    <x v="0"/>
    <m/>
  </r>
  <r>
    <x v="0"/>
    <n v="0"/>
    <n v="0"/>
    <n v="42670"/>
    <n v="0"/>
    <x v="6025"/>
    <x v="0"/>
    <x v="1"/>
    <x v="0"/>
    <s v="03.03.10"/>
    <x v="8"/>
    <x v="0"/>
    <x v="4"/>
    <s v="Receitas Da Câmara"/>
    <s v="03.03.10"/>
    <s v="Receitas Da Câmara"/>
    <s v="03.03.10"/>
    <x v="6"/>
    <x v="0"/>
    <x v="3"/>
    <x v="3"/>
    <x v="0"/>
    <x v="0"/>
    <x v="2"/>
    <x v="0"/>
    <x v="4"/>
    <s v="2024-06-??"/>
    <x v="1"/>
    <n v="42670"/>
    <x v="3"/>
    <n v="0"/>
    <x v="1"/>
    <n v="0"/>
    <x v="667"/>
    <m/>
    <x v="0"/>
    <x v="11"/>
    <m/>
    <s v="Receitas Da Câmara"/>
    <x v="2"/>
    <s v="RDC"/>
    <x v="0"/>
    <x v="1"/>
    <x v="1"/>
    <x v="1"/>
    <x v="0"/>
    <x v="0"/>
    <x v="0"/>
    <x v="0"/>
    <x v="0"/>
    <x v="0"/>
    <x v="0"/>
    <s v="Receitas Da Câmara"/>
    <x v="0"/>
    <x v="0"/>
    <x v="0"/>
    <x v="0"/>
    <x v="0"/>
    <x v="0"/>
    <x v="0"/>
    <x v="2"/>
    <x v="1"/>
    <x v="2"/>
    <x v="11"/>
    <x v="0"/>
    <m/>
  </r>
  <r>
    <x v="0"/>
    <n v="0"/>
    <n v="0"/>
    <n v="58970"/>
    <n v="0"/>
    <x v="6025"/>
    <x v="0"/>
    <x v="1"/>
    <x v="0"/>
    <s v="03.03.10"/>
    <x v="8"/>
    <x v="0"/>
    <x v="4"/>
    <s v="Receitas Da Câmara"/>
    <s v="03.03.10"/>
    <s v="Receitas Da Câmara"/>
    <s v="03.03.10"/>
    <x v="6"/>
    <x v="0"/>
    <x v="3"/>
    <x v="3"/>
    <x v="0"/>
    <x v="0"/>
    <x v="2"/>
    <x v="0"/>
    <x v="9"/>
    <s v="2024-07-??"/>
    <x v="2"/>
    <n v="58970"/>
    <x v="3"/>
    <n v="0"/>
    <x v="1"/>
    <n v="0"/>
    <x v="667"/>
    <m/>
    <x v="0"/>
    <x v="11"/>
    <m/>
    <s v="Receitas Da Câmara"/>
    <x v="2"/>
    <s v="RDC"/>
    <x v="0"/>
    <x v="1"/>
    <x v="1"/>
    <x v="1"/>
    <x v="0"/>
    <x v="0"/>
    <x v="0"/>
    <x v="0"/>
    <x v="0"/>
    <x v="0"/>
    <x v="0"/>
    <s v="Receitas Da Câmara"/>
    <x v="0"/>
    <x v="0"/>
    <x v="0"/>
    <x v="0"/>
    <x v="0"/>
    <x v="0"/>
    <x v="0"/>
    <x v="2"/>
    <x v="1"/>
    <x v="2"/>
    <x v="11"/>
    <x v="0"/>
    <m/>
  </r>
  <r>
    <x v="0"/>
    <n v="0"/>
    <n v="0"/>
    <n v="4361710"/>
    <n v="0"/>
    <x v="6025"/>
    <x v="0"/>
    <x v="1"/>
    <x v="0"/>
    <s v="03.03.10"/>
    <x v="8"/>
    <x v="0"/>
    <x v="4"/>
    <s v="Receitas Da Câmara"/>
    <s v="03.03.10"/>
    <s v="Receitas Da Câmara"/>
    <s v="03.03.10"/>
    <x v="6"/>
    <x v="0"/>
    <x v="3"/>
    <x v="3"/>
    <x v="0"/>
    <x v="0"/>
    <x v="2"/>
    <x v="0"/>
    <x v="5"/>
    <s v="2024-08-??"/>
    <x v="2"/>
    <n v="4361710"/>
    <x v="3"/>
    <n v="0"/>
    <x v="1"/>
    <n v="0"/>
    <x v="667"/>
    <m/>
    <x v="0"/>
    <x v="11"/>
    <m/>
    <s v="Receitas Da Câmara"/>
    <x v="2"/>
    <s v="RDC"/>
    <x v="0"/>
    <x v="1"/>
    <x v="1"/>
    <x v="1"/>
    <x v="0"/>
    <x v="0"/>
    <x v="0"/>
    <x v="0"/>
    <x v="0"/>
    <x v="0"/>
    <x v="0"/>
    <s v="Receitas Da Câmara"/>
    <x v="0"/>
    <x v="0"/>
    <x v="0"/>
    <x v="0"/>
    <x v="0"/>
    <x v="0"/>
    <x v="0"/>
    <x v="2"/>
    <x v="1"/>
    <x v="2"/>
    <x v="11"/>
    <x v="0"/>
    <m/>
  </r>
  <r>
    <x v="0"/>
    <n v="0"/>
    <n v="0"/>
    <n v="49350"/>
    <n v="0"/>
    <x v="6025"/>
    <x v="0"/>
    <x v="1"/>
    <x v="0"/>
    <s v="03.03.10"/>
    <x v="8"/>
    <x v="0"/>
    <x v="4"/>
    <s v="Receitas Da Câmara"/>
    <s v="03.03.10"/>
    <s v="Receitas Da Câmara"/>
    <s v="03.03.10"/>
    <x v="6"/>
    <x v="0"/>
    <x v="3"/>
    <x v="3"/>
    <x v="0"/>
    <x v="0"/>
    <x v="2"/>
    <x v="0"/>
    <x v="7"/>
    <s v="2024-09-??"/>
    <x v="2"/>
    <n v="49350"/>
    <x v="3"/>
    <n v="0"/>
    <x v="1"/>
    <n v="0"/>
    <x v="667"/>
    <m/>
    <x v="0"/>
    <x v="11"/>
    <m/>
    <s v="Receitas Da Câmara"/>
    <x v="2"/>
    <s v="RDC"/>
    <x v="0"/>
    <x v="1"/>
    <x v="1"/>
    <x v="1"/>
    <x v="0"/>
    <x v="0"/>
    <x v="0"/>
    <x v="0"/>
    <x v="0"/>
    <x v="0"/>
    <x v="0"/>
    <s v="Receitas Da Câmara"/>
    <x v="0"/>
    <x v="0"/>
    <x v="0"/>
    <x v="0"/>
    <x v="0"/>
    <x v="0"/>
    <x v="0"/>
    <x v="2"/>
    <x v="1"/>
    <x v="2"/>
    <x v="11"/>
    <x v="0"/>
    <m/>
  </r>
  <r>
    <x v="0"/>
    <n v="0"/>
    <n v="0"/>
    <n v="37750"/>
    <n v="0"/>
    <x v="6025"/>
    <x v="0"/>
    <x v="1"/>
    <x v="0"/>
    <s v="03.03.10"/>
    <x v="8"/>
    <x v="0"/>
    <x v="4"/>
    <s v="Receitas Da Câmara"/>
    <s v="03.03.10"/>
    <s v="Receitas Da Câmara"/>
    <s v="03.03.10"/>
    <x v="6"/>
    <x v="0"/>
    <x v="3"/>
    <x v="3"/>
    <x v="0"/>
    <x v="0"/>
    <x v="2"/>
    <x v="0"/>
    <x v="8"/>
    <s v="2024-10-??"/>
    <x v="3"/>
    <n v="37750"/>
    <x v="3"/>
    <n v="0"/>
    <x v="1"/>
    <n v="0"/>
    <x v="667"/>
    <m/>
    <x v="0"/>
    <x v="11"/>
    <m/>
    <s v="Receitas Da Câmara"/>
    <x v="2"/>
    <s v="RDC"/>
    <x v="0"/>
    <x v="1"/>
    <x v="1"/>
    <x v="1"/>
    <x v="0"/>
    <x v="0"/>
    <x v="0"/>
    <x v="0"/>
    <x v="0"/>
    <x v="0"/>
    <x v="0"/>
    <s v="Receitas Da Câmara"/>
    <x v="0"/>
    <x v="0"/>
    <x v="0"/>
    <x v="0"/>
    <x v="0"/>
    <x v="0"/>
    <x v="0"/>
    <x v="2"/>
    <x v="1"/>
    <x v="2"/>
    <x v="11"/>
    <x v="0"/>
    <m/>
  </r>
  <r>
    <x v="0"/>
    <n v="0"/>
    <n v="0"/>
    <n v="31230"/>
    <n v="0"/>
    <x v="6025"/>
    <x v="0"/>
    <x v="1"/>
    <x v="0"/>
    <s v="03.03.10"/>
    <x v="8"/>
    <x v="0"/>
    <x v="4"/>
    <s v="Receitas Da Câmara"/>
    <s v="03.03.10"/>
    <s v="Receitas Da Câmara"/>
    <s v="03.03.10"/>
    <x v="6"/>
    <x v="0"/>
    <x v="3"/>
    <x v="3"/>
    <x v="0"/>
    <x v="0"/>
    <x v="2"/>
    <x v="0"/>
    <x v="10"/>
    <s v="2024-11-??"/>
    <x v="3"/>
    <n v="31230"/>
    <x v="3"/>
    <n v="0"/>
    <x v="1"/>
    <n v="0"/>
    <x v="667"/>
    <m/>
    <x v="0"/>
    <x v="11"/>
    <m/>
    <s v="Receitas Da Câmara"/>
    <x v="2"/>
    <s v="RDC"/>
    <x v="0"/>
    <x v="1"/>
    <x v="1"/>
    <x v="1"/>
    <x v="0"/>
    <x v="0"/>
    <x v="0"/>
    <x v="0"/>
    <x v="0"/>
    <x v="0"/>
    <x v="0"/>
    <s v="Receitas Da Câmara"/>
    <x v="0"/>
    <x v="0"/>
    <x v="0"/>
    <x v="0"/>
    <x v="0"/>
    <x v="0"/>
    <x v="0"/>
    <x v="2"/>
    <x v="1"/>
    <x v="2"/>
    <x v="11"/>
    <x v="0"/>
    <m/>
  </r>
  <r>
    <x v="0"/>
    <n v="0"/>
    <n v="0"/>
    <n v="29550"/>
    <n v="0"/>
    <x v="6025"/>
    <x v="0"/>
    <x v="1"/>
    <x v="0"/>
    <s v="03.03.10"/>
    <x v="8"/>
    <x v="0"/>
    <x v="4"/>
    <s v="Receitas Da Câmara"/>
    <s v="03.03.10"/>
    <s v="Receitas Da Câmara"/>
    <s v="03.03.10"/>
    <x v="6"/>
    <x v="0"/>
    <x v="3"/>
    <x v="3"/>
    <x v="0"/>
    <x v="0"/>
    <x v="2"/>
    <x v="0"/>
    <x v="11"/>
    <s v="2024-12-??"/>
    <x v="3"/>
    <n v="29550"/>
    <x v="3"/>
    <n v="0"/>
    <x v="1"/>
    <n v="0"/>
    <x v="667"/>
    <m/>
    <x v="0"/>
    <x v="11"/>
    <m/>
    <s v="Receitas Da Câmara"/>
    <x v="2"/>
    <s v="RDC"/>
    <x v="0"/>
    <x v="1"/>
    <x v="1"/>
    <x v="1"/>
    <x v="0"/>
    <x v="0"/>
    <x v="0"/>
    <x v="0"/>
    <x v="0"/>
    <x v="0"/>
    <x v="0"/>
    <s v="Receitas Da Câmara"/>
    <x v="0"/>
    <x v="0"/>
    <x v="0"/>
    <x v="0"/>
    <x v="0"/>
    <x v="0"/>
    <x v="0"/>
    <x v="2"/>
    <x v="1"/>
    <x v="2"/>
    <x v="11"/>
    <x v="0"/>
    <m/>
  </r>
  <r>
    <x v="1"/>
    <n v="0"/>
    <n v="0"/>
    <n v="101000"/>
    <n v="0"/>
    <x v="6025"/>
    <x v="0"/>
    <x v="0"/>
    <x v="0"/>
    <s v="01.27.04.09"/>
    <x v="64"/>
    <x v="1"/>
    <x v="1"/>
    <s v="Infra-Estruturas e Transportes"/>
    <s v="01.27.04"/>
    <s v="Sinalização de Transito"/>
    <s v="01.27.04.09"/>
    <x v="46"/>
    <x v="0"/>
    <x v="0"/>
    <x v="0"/>
    <x v="0"/>
    <x v="1"/>
    <x v="1"/>
    <x v="0"/>
    <x v="0"/>
    <s v="2024-01-??"/>
    <x v="0"/>
    <n v="101000"/>
    <x v="3"/>
    <n v="0"/>
    <x v="1"/>
    <n v="250000"/>
    <x v="667"/>
    <m/>
    <x v="0"/>
    <x v="11"/>
    <m/>
    <s v="Sinalização de Transito"/>
    <x v="2"/>
    <m/>
    <x v="0"/>
    <x v="1"/>
    <x v="1"/>
    <x v="1"/>
    <x v="0"/>
    <x v="0"/>
    <x v="0"/>
    <x v="0"/>
    <x v="0"/>
    <x v="0"/>
    <x v="0"/>
    <s v="Sinalização de Transito"/>
    <x v="0"/>
    <x v="0"/>
    <x v="0"/>
    <x v="0"/>
    <x v="1"/>
    <x v="0"/>
    <x v="0"/>
    <x v="2"/>
    <x v="1"/>
    <x v="2"/>
    <x v="11"/>
    <x v="0"/>
    <m/>
  </r>
  <r>
    <x v="1"/>
    <n v="0"/>
    <n v="0"/>
    <n v="32000"/>
    <n v="0"/>
    <x v="6025"/>
    <x v="0"/>
    <x v="0"/>
    <x v="0"/>
    <s v="01.27.04.09"/>
    <x v="64"/>
    <x v="1"/>
    <x v="1"/>
    <s v="Infra-Estruturas e Transportes"/>
    <s v="01.27.04"/>
    <s v="Sinalização de Transito"/>
    <s v="01.27.04.09"/>
    <x v="46"/>
    <x v="0"/>
    <x v="0"/>
    <x v="0"/>
    <x v="0"/>
    <x v="1"/>
    <x v="1"/>
    <x v="0"/>
    <x v="4"/>
    <s v="2024-06-??"/>
    <x v="1"/>
    <n v="32000"/>
    <x v="3"/>
    <n v="0"/>
    <x v="1"/>
    <n v="250000"/>
    <x v="667"/>
    <m/>
    <x v="0"/>
    <x v="11"/>
    <m/>
    <s v="Sinalização de Transito"/>
    <x v="2"/>
    <m/>
    <x v="0"/>
    <x v="1"/>
    <x v="1"/>
    <x v="1"/>
    <x v="0"/>
    <x v="0"/>
    <x v="0"/>
    <x v="0"/>
    <x v="0"/>
    <x v="0"/>
    <x v="0"/>
    <s v="Sinalização de Transito"/>
    <x v="0"/>
    <x v="0"/>
    <x v="0"/>
    <x v="0"/>
    <x v="1"/>
    <x v="0"/>
    <x v="0"/>
    <x v="2"/>
    <x v="1"/>
    <x v="2"/>
    <x v="11"/>
    <x v="0"/>
    <m/>
  </r>
  <r>
    <x v="1"/>
    <n v="0"/>
    <n v="0"/>
    <n v="176000"/>
    <n v="0"/>
    <x v="6025"/>
    <x v="0"/>
    <x v="0"/>
    <x v="0"/>
    <s v="01.27.04.09"/>
    <x v="64"/>
    <x v="1"/>
    <x v="1"/>
    <s v="Infra-Estruturas e Transportes"/>
    <s v="01.27.04"/>
    <s v="Sinalização de Transito"/>
    <s v="01.27.04.09"/>
    <x v="46"/>
    <x v="0"/>
    <x v="0"/>
    <x v="0"/>
    <x v="0"/>
    <x v="1"/>
    <x v="1"/>
    <x v="0"/>
    <x v="5"/>
    <s v="2024-08-??"/>
    <x v="2"/>
    <n v="176000"/>
    <x v="3"/>
    <n v="0"/>
    <x v="1"/>
    <n v="250000"/>
    <x v="667"/>
    <m/>
    <x v="0"/>
    <x v="11"/>
    <m/>
    <s v="Sinalização de Transito"/>
    <x v="2"/>
    <m/>
    <x v="0"/>
    <x v="1"/>
    <x v="1"/>
    <x v="1"/>
    <x v="0"/>
    <x v="0"/>
    <x v="0"/>
    <x v="0"/>
    <x v="0"/>
    <x v="0"/>
    <x v="0"/>
    <s v="Sinalização de Transito"/>
    <x v="0"/>
    <x v="0"/>
    <x v="0"/>
    <x v="0"/>
    <x v="1"/>
    <x v="0"/>
    <x v="0"/>
    <x v="2"/>
    <x v="1"/>
    <x v="2"/>
    <x v="11"/>
    <x v="0"/>
    <m/>
  </r>
  <r>
    <x v="0"/>
    <n v="0"/>
    <n v="0"/>
    <n v="8333"/>
    <n v="0"/>
    <x v="6025"/>
    <x v="0"/>
    <x v="0"/>
    <x v="0"/>
    <s v="03.16.27"/>
    <x v="59"/>
    <x v="0"/>
    <x v="0"/>
    <s v="Direção dos Assuntos Jurídicos, Fiscalização e Policia Municipal"/>
    <s v="03.16.27"/>
    <s v="Direção dos Assuntos Jurídicos, Fiscalização e Policia Municipal"/>
    <s v="03.16.27"/>
    <x v="60"/>
    <x v="0"/>
    <x v="0"/>
    <x v="0"/>
    <x v="0"/>
    <x v="0"/>
    <x v="0"/>
    <x v="0"/>
    <x v="0"/>
    <s v="2024-01-??"/>
    <x v="0"/>
    <n v="8333"/>
    <x v="3"/>
    <n v="0"/>
    <x v="1"/>
    <n v="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8333"/>
    <n v="0"/>
    <x v="6025"/>
    <x v="0"/>
    <x v="0"/>
    <x v="0"/>
    <s v="03.16.27"/>
    <x v="59"/>
    <x v="0"/>
    <x v="0"/>
    <s v="Direção dos Assuntos Jurídicos, Fiscalização e Policia Municipal"/>
    <s v="03.16.27"/>
    <s v="Direção dos Assuntos Jurídicos, Fiscalização e Policia Municipal"/>
    <s v="03.16.27"/>
    <x v="60"/>
    <x v="0"/>
    <x v="0"/>
    <x v="0"/>
    <x v="0"/>
    <x v="0"/>
    <x v="0"/>
    <x v="0"/>
    <x v="2"/>
    <s v="2024-02-??"/>
    <x v="0"/>
    <n v="8333"/>
    <x v="3"/>
    <n v="0"/>
    <x v="1"/>
    <n v="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8333"/>
    <n v="0"/>
    <x v="6025"/>
    <x v="0"/>
    <x v="0"/>
    <x v="0"/>
    <s v="03.16.27"/>
    <x v="59"/>
    <x v="0"/>
    <x v="0"/>
    <s v="Direção dos Assuntos Jurídicos, Fiscalização e Policia Municipal"/>
    <s v="03.16.27"/>
    <s v="Direção dos Assuntos Jurídicos, Fiscalização e Policia Municipal"/>
    <s v="03.16.27"/>
    <x v="60"/>
    <x v="0"/>
    <x v="0"/>
    <x v="0"/>
    <x v="0"/>
    <x v="0"/>
    <x v="0"/>
    <x v="0"/>
    <x v="6"/>
    <s v="2024-04-??"/>
    <x v="1"/>
    <n v="8333"/>
    <x v="3"/>
    <n v="0"/>
    <x v="1"/>
    <n v="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8333"/>
    <n v="0"/>
    <x v="6025"/>
    <x v="0"/>
    <x v="0"/>
    <x v="0"/>
    <s v="03.16.27"/>
    <x v="59"/>
    <x v="0"/>
    <x v="0"/>
    <s v="Direção dos Assuntos Jurídicos, Fiscalização e Policia Municipal"/>
    <s v="03.16.27"/>
    <s v="Direção dos Assuntos Jurídicos, Fiscalização e Policia Municipal"/>
    <s v="03.16.27"/>
    <x v="60"/>
    <x v="0"/>
    <x v="0"/>
    <x v="0"/>
    <x v="0"/>
    <x v="0"/>
    <x v="0"/>
    <x v="0"/>
    <x v="3"/>
    <s v="2024-05-??"/>
    <x v="1"/>
    <n v="8333"/>
    <x v="3"/>
    <n v="0"/>
    <x v="1"/>
    <n v="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1"/>
    <n v="0"/>
    <n v="0"/>
    <n v="4861712"/>
    <n v="0"/>
    <x v="6025"/>
    <x v="0"/>
    <x v="1"/>
    <x v="0"/>
    <s v="03.03.10"/>
    <x v="8"/>
    <x v="0"/>
    <x v="4"/>
    <s v="Receitas Da Câmara"/>
    <s v="03.03.10"/>
    <s v="Receitas Da Câmara"/>
    <s v="03.03.10"/>
    <x v="15"/>
    <x v="0"/>
    <x v="0"/>
    <x v="0"/>
    <x v="0"/>
    <x v="0"/>
    <x v="2"/>
    <x v="0"/>
    <x v="0"/>
    <s v="2024-01-??"/>
    <x v="0"/>
    <n v="4861712"/>
    <x v="3"/>
    <n v="0"/>
    <x v="1"/>
    <n v="0"/>
    <x v="667"/>
    <m/>
    <x v="0"/>
    <x v="11"/>
    <m/>
    <s v="Receitas Da Câmara"/>
    <x v="2"/>
    <s v="RDC"/>
    <x v="0"/>
    <x v="1"/>
    <x v="1"/>
    <x v="1"/>
    <x v="0"/>
    <x v="0"/>
    <x v="0"/>
    <x v="0"/>
    <x v="0"/>
    <x v="0"/>
    <x v="0"/>
    <s v="Receitas Da Câmara"/>
    <x v="0"/>
    <x v="0"/>
    <x v="0"/>
    <x v="0"/>
    <x v="0"/>
    <x v="0"/>
    <x v="0"/>
    <x v="2"/>
    <x v="1"/>
    <x v="2"/>
    <x v="11"/>
    <x v="0"/>
    <m/>
  </r>
  <r>
    <x v="1"/>
    <n v="0"/>
    <n v="0"/>
    <n v="1389203"/>
    <n v="0"/>
    <x v="6025"/>
    <x v="0"/>
    <x v="1"/>
    <x v="0"/>
    <s v="03.03.10"/>
    <x v="8"/>
    <x v="0"/>
    <x v="4"/>
    <s v="Receitas Da Câmara"/>
    <s v="03.03.10"/>
    <s v="Receitas Da Câmara"/>
    <s v="03.03.10"/>
    <x v="15"/>
    <x v="0"/>
    <x v="0"/>
    <x v="0"/>
    <x v="0"/>
    <x v="0"/>
    <x v="2"/>
    <x v="0"/>
    <x v="2"/>
    <s v="2024-02-??"/>
    <x v="0"/>
    <n v="1389203"/>
    <x v="3"/>
    <n v="0"/>
    <x v="1"/>
    <n v="0"/>
    <x v="667"/>
    <m/>
    <x v="0"/>
    <x v="11"/>
    <m/>
    <s v="Receitas Da Câmara"/>
    <x v="2"/>
    <s v="RDC"/>
    <x v="0"/>
    <x v="1"/>
    <x v="1"/>
    <x v="1"/>
    <x v="0"/>
    <x v="0"/>
    <x v="0"/>
    <x v="0"/>
    <x v="0"/>
    <x v="0"/>
    <x v="0"/>
    <s v="Receitas Da Câmara"/>
    <x v="0"/>
    <x v="0"/>
    <x v="0"/>
    <x v="0"/>
    <x v="0"/>
    <x v="0"/>
    <x v="0"/>
    <x v="2"/>
    <x v="1"/>
    <x v="2"/>
    <x v="11"/>
    <x v="0"/>
    <m/>
  </r>
  <r>
    <x v="1"/>
    <n v="0"/>
    <n v="0"/>
    <n v="6316229"/>
    <n v="0"/>
    <x v="6025"/>
    <x v="0"/>
    <x v="1"/>
    <x v="0"/>
    <s v="03.03.10"/>
    <x v="8"/>
    <x v="0"/>
    <x v="4"/>
    <s v="Receitas Da Câmara"/>
    <s v="03.03.10"/>
    <s v="Receitas Da Câmara"/>
    <s v="03.03.10"/>
    <x v="15"/>
    <x v="0"/>
    <x v="0"/>
    <x v="0"/>
    <x v="0"/>
    <x v="0"/>
    <x v="2"/>
    <x v="0"/>
    <x v="1"/>
    <s v="2024-03-??"/>
    <x v="0"/>
    <n v="6316229"/>
    <x v="3"/>
    <n v="0"/>
    <x v="1"/>
    <n v="0"/>
    <x v="667"/>
    <m/>
    <x v="0"/>
    <x v="11"/>
    <m/>
    <s v="Receitas Da Câmara"/>
    <x v="2"/>
    <s v="RDC"/>
    <x v="0"/>
    <x v="1"/>
    <x v="1"/>
    <x v="1"/>
    <x v="0"/>
    <x v="0"/>
    <x v="0"/>
    <x v="0"/>
    <x v="0"/>
    <x v="0"/>
    <x v="0"/>
    <s v="Receitas Da Câmara"/>
    <x v="0"/>
    <x v="0"/>
    <x v="0"/>
    <x v="0"/>
    <x v="0"/>
    <x v="0"/>
    <x v="0"/>
    <x v="2"/>
    <x v="1"/>
    <x v="2"/>
    <x v="11"/>
    <x v="0"/>
    <m/>
  </r>
  <r>
    <x v="1"/>
    <n v="0"/>
    <n v="0"/>
    <n v="6737433"/>
    <n v="0"/>
    <x v="6025"/>
    <x v="0"/>
    <x v="1"/>
    <x v="0"/>
    <s v="03.03.10"/>
    <x v="8"/>
    <x v="0"/>
    <x v="4"/>
    <s v="Receitas Da Câmara"/>
    <s v="03.03.10"/>
    <s v="Receitas Da Câmara"/>
    <s v="03.03.10"/>
    <x v="15"/>
    <x v="0"/>
    <x v="0"/>
    <x v="0"/>
    <x v="0"/>
    <x v="0"/>
    <x v="2"/>
    <x v="0"/>
    <x v="6"/>
    <s v="2024-04-??"/>
    <x v="1"/>
    <n v="6737433"/>
    <x v="3"/>
    <n v="0"/>
    <x v="1"/>
    <n v="0"/>
    <x v="667"/>
    <m/>
    <x v="0"/>
    <x v="11"/>
    <m/>
    <s v="Receitas Da Câmara"/>
    <x v="2"/>
    <s v="RDC"/>
    <x v="0"/>
    <x v="1"/>
    <x v="1"/>
    <x v="1"/>
    <x v="0"/>
    <x v="0"/>
    <x v="0"/>
    <x v="0"/>
    <x v="0"/>
    <x v="0"/>
    <x v="0"/>
    <s v="Receitas Da Câmara"/>
    <x v="0"/>
    <x v="0"/>
    <x v="0"/>
    <x v="0"/>
    <x v="0"/>
    <x v="0"/>
    <x v="0"/>
    <x v="2"/>
    <x v="1"/>
    <x v="2"/>
    <x v="11"/>
    <x v="0"/>
    <m/>
  </r>
  <r>
    <x v="1"/>
    <n v="0"/>
    <n v="0"/>
    <n v="680196"/>
    <n v="0"/>
    <x v="6025"/>
    <x v="0"/>
    <x v="1"/>
    <x v="0"/>
    <s v="03.03.10"/>
    <x v="8"/>
    <x v="0"/>
    <x v="4"/>
    <s v="Receitas Da Câmara"/>
    <s v="03.03.10"/>
    <s v="Receitas Da Câmara"/>
    <s v="03.03.10"/>
    <x v="15"/>
    <x v="0"/>
    <x v="0"/>
    <x v="0"/>
    <x v="0"/>
    <x v="0"/>
    <x v="2"/>
    <x v="0"/>
    <x v="3"/>
    <s v="2024-05-??"/>
    <x v="1"/>
    <n v="680196"/>
    <x v="3"/>
    <n v="0"/>
    <x v="1"/>
    <n v="0"/>
    <x v="667"/>
    <m/>
    <x v="0"/>
    <x v="11"/>
    <m/>
    <s v="Receitas Da Câmara"/>
    <x v="2"/>
    <s v="RDC"/>
    <x v="0"/>
    <x v="1"/>
    <x v="1"/>
    <x v="1"/>
    <x v="0"/>
    <x v="0"/>
    <x v="0"/>
    <x v="0"/>
    <x v="0"/>
    <x v="0"/>
    <x v="0"/>
    <s v="Receitas Da Câmara"/>
    <x v="0"/>
    <x v="0"/>
    <x v="0"/>
    <x v="0"/>
    <x v="0"/>
    <x v="0"/>
    <x v="0"/>
    <x v="2"/>
    <x v="1"/>
    <x v="2"/>
    <x v="11"/>
    <x v="0"/>
    <m/>
  </r>
  <r>
    <x v="1"/>
    <n v="0"/>
    <n v="0"/>
    <n v="3133478"/>
    <n v="0"/>
    <x v="6025"/>
    <x v="0"/>
    <x v="1"/>
    <x v="0"/>
    <s v="03.03.10"/>
    <x v="8"/>
    <x v="0"/>
    <x v="4"/>
    <s v="Receitas Da Câmara"/>
    <s v="03.03.10"/>
    <s v="Receitas Da Câmara"/>
    <s v="03.03.10"/>
    <x v="15"/>
    <x v="0"/>
    <x v="0"/>
    <x v="0"/>
    <x v="0"/>
    <x v="0"/>
    <x v="2"/>
    <x v="0"/>
    <x v="4"/>
    <s v="2024-06-??"/>
    <x v="1"/>
    <n v="3133478"/>
    <x v="3"/>
    <n v="0"/>
    <x v="1"/>
    <n v="0"/>
    <x v="667"/>
    <m/>
    <x v="0"/>
    <x v="11"/>
    <m/>
    <s v="Receitas Da Câmara"/>
    <x v="2"/>
    <s v="RDC"/>
    <x v="0"/>
    <x v="1"/>
    <x v="1"/>
    <x v="1"/>
    <x v="0"/>
    <x v="0"/>
    <x v="0"/>
    <x v="0"/>
    <x v="0"/>
    <x v="0"/>
    <x v="0"/>
    <s v="Receitas Da Câmara"/>
    <x v="0"/>
    <x v="0"/>
    <x v="0"/>
    <x v="0"/>
    <x v="0"/>
    <x v="0"/>
    <x v="0"/>
    <x v="2"/>
    <x v="1"/>
    <x v="2"/>
    <x v="11"/>
    <x v="0"/>
    <m/>
  </r>
  <r>
    <x v="1"/>
    <n v="0"/>
    <n v="0"/>
    <n v="2262794"/>
    <n v="0"/>
    <x v="6025"/>
    <x v="0"/>
    <x v="1"/>
    <x v="0"/>
    <s v="03.03.10"/>
    <x v="8"/>
    <x v="0"/>
    <x v="4"/>
    <s v="Receitas Da Câmara"/>
    <s v="03.03.10"/>
    <s v="Receitas Da Câmara"/>
    <s v="03.03.10"/>
    <x v="15"/>
    <x v="0"/>
    <x v="0"/>
    <x v="0"/>
    <x v="0"/>
    <x v="0"/>
    <x v="2"/>
    <x v="0"/>
    <x v="9"/>
    <s v="2024-07-??"/>
    <x v="2"/>
    <n v="2262794"/>
    <x v="3"/>
    <n v="0"/>
    <x v="1"/>
    <n v="0"/>
    <x v="667"/>
    <m/>
    <x v="0"/>
    <x v="11"/>
    <m/>
    <s v="Receitas Da Câmara"/>
    <x v="2"/>
    <s v="RDC"/>
    <x v="0"/>
    <x v="1"/>
    <x v="1"/>
    <x v="1"/>
    <x v="0"/>
    <x v="0"/>
    <x v="0"/>
    <x v="0"/>
    <x v="0"/>
    <x v="0"/>
    <x v="0"/>
    <s v="Receitas Da Câmara"/>
    <x v="0"/>
    <x v="0"/>
    <x v="0"/>
    <x v="0"/>
    <x v="0"/>
    <x v="0"/>
    <x v="0"/>
    <x v="2"/>
    <x v="1"/>
    <x v="2"/>
    <x v="11"/>
    <x v="0"/>
    <m/>
  </r>
  <r>
    <x v="1"/>
    <n v="0"/>
    <n v="0"/>
    <n v="5167577"/>
    <n v="0"/>
    <x v="6025"/>
    <x v="0"/>
    <x v="1"/>
    <x v="0"/>
    <s v="03.03.10"/>
    <x v="8"/>
    <x v="0"/>
    <x v="4"/>
    <s v="Receitas Da Câmara"/>
    <s v="03.03.10"/>
    <s v="Receitas Da Câmara"/>
    <s v="03.03.10"/>
    <x v="15"/>
    <x v="0"/>
    <x v="0"/>
    <x v="0"/>
    <x v="0"/>
    <x v="0"/>
    <x v="2"/>
    <x v="0"/>
    <x v="5"/>
    <s v="2024-08-??"/>
    <x v="2"/>
    <n v="5167577"/>
    <x v="3"/>
    <n v="0"/>
    <x v="1"/>
    <n v="0"/>
    <x v="667"/>
    <m/>
    <x v="0"/>
    <x v="11"/>
    <m/>
    <s v="Receitas Da Câmara"/>
    <x v="2"/>
    <s v="RDC"/>
    <x v="0"/>
    <x v="1"/>
    <x v="1"/>
    <x v="1"/>
    <x v="0"/>
    <x v="0"/>
    <x v="0"/>
    <x v="0"/>
    <x v="0"/>
    <x v="0"/>
    <x v="0"/>
    <s v="Receitas Da Câmara"/>
    <x v="0"/>
    <x v="0"/>
    <x v="0"/>
    <x v="0"/>
    <x v="0"/>
    <x v="0"/>
    <x v="0"/>
    <x v="2"/>
    <x v="1"/>
    <x v="2"/>
    <x v="11"/>
    <x v="0"/>
    <m/>
  </r>
  <r>
    <x v="1"/>
    <n v="0"/>
    <n v="0"/>
    <n v="3806600"/>
    <n v="0"/>
    <x v="6025"/>
    <x v="0"/>
    <x v="1"/>
    <x v="0"/>
    <s v="03.03.10"/>
    <x v="8"/>
    <x v="0"/>
    <x v="4"/>
    <s v="Receitas Da Câmara"/>
    <s v="03.03.10"/>
    <s v="Receitas Da Câmara"/>
    <s v="03.03.10"/>
    <x v="15"/>
    <x v="0"/>
    <x v="0"/>
    <x v="0"/>
    <x v="0"/>
    <x v="0"/>
    <x v="2"/>
    <x v="0"/>
    <x v="7"/>
    <s v="2024-09-??"/>
    <x v="2"/>
    <n v="3806600"/>
    <x v="3"/>
    <n v="0"/>
    <x v="1"/>
    <n v="0"/>
    <x v="667"/>
    <m/>
    <x v="0"/>
    <x v="11"/>
    <m/>
    <s v="Receitas Da Câmara"/>
    <x v="2"/>
    <s v="RDC"/>
    <x v="0"/>
    <x v="1"/>
    <x v="1"/>
    <x v="1"/>
    <x v="0"/>
    <x v="0"/>
    <x v="0"/>
    <x v="0"/>
    <x v="0"/>
    <x v="0"/>
    <x v="0"/>
    <s v="Receitas Da Câmara"/>
    <x v="0"/>
    <x v="0"/>
    <x v="0"/>
    <x v="0"/>
    <x v="0"/>
    <x v="0"/>
    <x v="0"/>
    <x v="2"/>
    <x v="1"/>
    <x v="2"/>
    <x v="11"/>
    <x v="0"/>
    <m/>
  </r>
  <r>
    <x v="1"/>
    <n v="0"/>
    <n v="0"/>
    <n v="2389680"/>
    <n v="0"/>
    <x v="6025"/>
    <x v="0"/>
    <x v="1"/>
    <x v="0"/>
    <s v="03.03.10"/>
    <x v="8"/>
    <x v="0"/>
    <x v="4"/>
    <s v="Receitas Da Câmara"/>
    <s v="03.03.10"/>
    <s v="Receitas Da Câmara"/>
    <s v="03.03.10"/>
    <x v="15"/>
    <x v="0"/>
    <x v="0"/>
    <x v="0"/>
    <x v="0"/>
    <x v="0"/>
    <x v="2"/>
    <x v="0"/>
    <x v="8"/>
    <s v="2024-10-??"/>
    <x v="3"/>
    <n v="2389680"/>
    <x v="3"/>
    <n v="0"/>
    <x v="1"/>
    <n v="0"/>
    <x v="667"/>
    <m/>
    <x v="0"/>
    <x v="11"/>
    <m/>
    <s v="Receitas Da Câmara"/>
    <x v="2"/>
    <s v="RDC"/>
    <x v="0"/>
    <x v="1"/>
    <x v="1"/>
    <x v="1"/>
    <x v="0"/>
    <x v="0"/>
    <x v="0"/>
    <x v="0"/>
    <x v="0"/>
    <x v="0"/>
    <x v="0"/>
    <s v="Receitas Da Câmara"/>
    <x v="0"/>
    <x v="0"/>
    <x v="0"/>
    <x v="0"/>
    <x v="0"/>
    <x v="0"/>
    <x v="0"/>
    <x v="2"/>
    <x v="1"/>
    <x v="2"/>
    <x v="11"/>
    <x v="0"/>
    <m/>
  </r>
  <r>
    <x v="1"/>
    <n v="0"/>
    <n v="0"/>
    <n v="737580"/>
    <n v="0"/>
    <x v="6025"/>
    <x v="0"/>
    <x v="1"/>
    <x v="0"/>
    <s v="03.03.10"/>
    <x v="8"/>
    <x v="0"/>
    <x v="4"/>
    <s v="Receitas Da Câmara"/>
    <s v="03.03.10"/>
    <s v="Receitas Da Câmara"/>
    <s v="03.03.10"/>
    <x v="15"/>
    <x v="0"/>
    <x v="0"/>
    <x v="0"/>
    <x v="0"/>
    <x v="0"/>
    <x v="2"/>
    <x v="0"/>
    <x v="10"/>
    <s v="2024-11-??"/>
    <x v="3"/>
    <n v="737580"/>
    <x v="3"/>
    <n v="0"/>
    <x v="1"/>
    <n v="0"/>
    <x v="667"/>
    <m/>
    <x v="0"/>
    <x v="11"/>
    <m/>
    <s v="Receitas Da Câmara"/>
    <x v="2"/>
    <s v="RDC"/>
    <x v="0"/>
    <x v="1"/>
    <x v="1"/>
    <x v="1"/>
    <x v="0"/>
    <x v="0"/>
    <x v="0"/>
    <x v="0"/>
    <x v="0"/>
    <x v="0"/>
    <x v="0"/>
    <s v="Receitas Da Câmara"/>
    <x v="0"/>
    <x v="0"/>
    <x v="0"/>
    <x v="0"/>
    <x v="0"/>
    <x v="0"/>
    <x v="0"/>
    <x v="2"/>
    <x v="1"/>
    <x v="2"/>
    <x v="11"/>
    <x v="0"/>
    <m/>
  </r>
  <r>
    <x v="1"/>
    <n v="0"/>
    <n v="0"/>
    <n v="6200262"/>
    <n v="0"/>
    <x v="6025"/>
    <x v="0"/>
    <x v="1"/>
    <x v="0"/>
    <s v="03.03.10"/>
    <x v="8"/>
    <x v="0"/>
    <x v="4"/>
    <s v="Receitas Da Câmara"/>
    <s v="03.03.10"/>
    <s v="Receitas Da Câmara"/>
    <s v="03.03.10"/>
    <x v="15"/>
    <x v="0"/>
    <x v="0"/>
    <x v="0"/>
    <x v="0"/>
    <x v="0"/>
    <x v="2"/>
    <x v="0"/>
    <x v="11"/>
    <s v="2024-12-??"/>
    <x v="3"/>
    <n v="6200262"/>
    <x v="3"/>
    <n v="0"/>
    <x v="1"/>
    <n v="0"/>
    <x v="667"/>
    <m/>
    <x v="0"/>
    <x v="11"/>
    <m/>
    <s v="Receitas Da Câmara"/>
    <x v="2"/>
    <s v="RDC"/>
    <x v="0"/>
    <x v="1"/>
    <x v="1"/>
    <x v="1"/>
    <x v="0"/>
    <x v="0"/>
    <x v="0"/>
    <x v="0"/>
    <x v="0"/>
    <x v="0"/>
    <x v="0"/>
    <s v="Receitas Da Câmara"/>
    <x v="0"/>
    <x v="0"/>
    <x v="0"/>
    <x v="0"/>
    <x v="0"/>
    <x v="0"/>
    <x v="0"/>
    <x v="2"/>
    <x v="1"/>
    <x v="2"/>
    <x v="11"/>
    <x v="0"/>
    <m/>
  </r>
  <r>
    <x v="0"/>
    <n v="0"/>
    <n v="0"/>
    <n v="6528"/>
    <n v="0"/>
    <x v="6025"/>
    <x v="0"/>
    <x v="1"/>
    <x v="0"/>
    <s v="80.02.10.26"/>
    <x v="13"/>
    <x v="2"/>
    <x v="2"/>
    <s v="Outros"/>
    <s v="80.02.10"/>
    <s v="Retenção Sansung"/>
    <s v="80.02.10.26"/>
    <x v="34"/>
    <x v="0"/>
    <x v="1"/>
    <x v="9"/>
    <x v="1"/>
    <x v="2"/>
    <x v="2"/>
    <x v="0"/>
    <x v="0"/>
    <s v="2024-01-??"/>
    <x v="0"/>
    <n v="6528"/>
    <x v="3"/>
    <n v="0"/>
    <x v="1"/>
    <n v="0"/>
    <x v="667"/>
    <m/>
    <x v="0"/>
    <x v="11"/>
    <m/>
    <s v="Retenção Sansung"/>
    <x v="2"/>
    <s v="RS"/>
    <x v="0"/>
    <x v="1"/>
    <x v="1"/>
    <x v="1"/>
    <x v="0"/>
    <x v="0"/>
    <x v="0"/>
    <x v="0"/>
    <x v="0"/>
    <x v="0"/>
    <x v="0"/>
    <s v="Retenção Sansung"/>
    <x v="0"/>
    <x v="0"/>
    <x v="0"/>
    <x v="0"/>
    <x v="2"/>
    <x v="0"/>
    <x v="0"/>
    <x v="2"/>
    <x v="1"/>
    <x v="2"/>
    <x v="11"/>
    <x v="0"/>
    <m/>
  </r>
  <r>
    <x v="0"/>
    <n v="0"/>
    <n v="0"/>
    <n v="8959"/>
    <n v="0"/>
    <x v="6025"/>
    <x v="0"/>
    <x v="1"/>
    <x v="0"/>
    <s v="80.02.10.26"/>
    <x v="13"/>
    <x v="2"/>
    <x v="2"/>
    <s v="Outros"/>
    <s v="80.02.10"/>
    <s v="Retenção Sansung"/>
    <s v="80.02.10.26"/>
    <x v="34"/>
    <x v="0"/>
    <x v="1"/>
    <x v="9"/>
    <x v="1"/>
    <x v="2"/>
    <x v="2"/>
    <x v="0"/>
    <x v="2"/>
    <s v="2024-02-??"/>
    <x v="0"/>
    <n v="8959"/>
    <x v="3"/>
    <n v="0"/>
    <x v="1"/>
    <n v="0"/>
    <x v="667"/>
    <m/>
    <x v="0"/>
    <x v="11"/>
    <m/>
    <s v="Retenção Sansung"/>
    <x v="2"/>
    <s v="RS"/>
    <x v="0"/>
    <x v="1"/>
    <x v="1"/>
    <x v="1"/>
    <x v="0"/>
    <x v="0"/>
    <x v="0"/>
    <x v="0"/>
    <x v="0"/>
    <x v="0"/>
    <x v="0"/>
    <s v="Retenção Sansung"/>
    <x v="0"/>
    <x v="0"/>
    <x v="0"/>
    <x v="0"/>
    <x v="2"/>
    <x v="0"/>
    <x v="0"/>
    <x v="2"/>
    <x v="1"/>
    <x v="2"/>
    <x v="11"/>
    <x v="0"/>
    <m/>
  </r>
  <r>
    <x v="0"/>
    <n v="0"/>
    <n v="0"/>
    <n v="14848"/>
    <n v="0"/>
    <x v="6025"/>
    <x v="0"/>
    <x v="1"/>
    <x v="0"/>
    <s v="80.02.10.26"/>
    <x v="13"/>
    <x v="2"/>
    <x v="2"/>
    <s v="Outros"/>
    <s v="80.02.10"/>
    <s v="Retenção Sansung"/>
    <s v="80.02.10.26"/>
    <x v="34"/>
    <x v="0"/>
    <x v="1"/>
    <x v="9"/>
    <x v="1"/>
    <x v="2"/>
    <x v="2"/>
    <x v="0"/>
    <x v="1"/>
    <s v="2024-03-??"/>
    <x v="0"/>
    <n v="14848"/>
    <x v="3"/>
    <n v="0"/>
    <x v="1"/>
    <n v="0"/>
    <x v="667"/>
    <m/>
    <x v="0"/>
    <x v="11"/>
    <m/>
    <s v="Retenção Sansung"/>
    <x v="2"/>
    <s v="RS"/>
    <x v="0"/>
    <x v="1"/>
    <x v="1"/>
    <x v="1"/>
    <x v="0"/>
    <x v="0"/>
    <x v="0"/>
    <x v="0"/>
    <x v="0"/>
    <x v="0"/>
    <x v="0"/>
    <s v="Retenção Sansung"/>
    <x v="0"/>
    <x v="0"/>
    <x v="0"/>
    <x v="0"/>
    <x v="2"/>
    <x v="0"/>
    <x v="0"/>
    <x v="2"/>
    <x v="1"/>
    <x v="2"/>
    <x v="11"/>
    <x v="0"/>
    <m/>
  </r>
  <r>
    <x v="0"/>
    <n v="0"/>
    <n v="0"/>
    <n v="6528"/>
    <n v="0"/>
    <x v="6025"/>
    <x v="0"/>
    <x v="1"/>
    <x v="0"/>
    <s v="80.02.10.26"/>
    <x v="13"/>
    <x v="2"/>
    <x v="2"/>
    <s v="Outros"/>
    <s v="80.02.10"/>
    <s v="Retenção Sansung"/>
    <s v="80.02.10.26"/>
    <x v="34"/>
    <x v="0"/>
    <x v="1"/>
    <x v="9"/>
    <x v="1"/>
    <x v="2"/>
    <x v="2"/>
    <x v="0"/>
    <x v="6"/>
    <s v="2024-04-??"/>
    <x v="1"/>
    <n v="6528"/>
    <x v="3"/>
    <n v="0"/>
    <x v="1"/>
    <n v="0"/>
    <x v="667"/>
    <m/>
    <x v="0"/>
    <x v="11"/>
    <m/>
    <s v="Retenção Sansung"/>
    <x v="2"/>
    <s v="RS"/>
    <x v="0"/>
    <x v="1"/>
    <x v="1"/>
    <x v="1"/>
    <x v="0"/>
    <x v="0"/>
    <x v="0"/>
    <x v="0"/>
    <x v="0"/>
    <x v="0"/>
    <x v="0"/>
    <s v="Retenção Sansung"/>
    <x v="0"/>
    <x v="0"/>
    <x v="0"/>
    <x v="0"/>
    <x v="2"/>
    <x v="0"/>
    <x v="0"/>
    <x v="2"/>
    <x v="1"/>
    <x v="2"/>
    <x v="11"/>
    <x v="0"/>
    <m/>
  </r>
  <r>
    <x v="0"/>
    <n v="0"/>
    <n v="0"/>
    <n v="6528"/>
    <n v="0"/>
    <x v="6025"/>
    <x v="0"/>
    <x v="1"/>
    <x v="0"/>
    <s v="80.02.10.26"/>
    <x v="13"/>
    <x v="2"/>
    <x v="2"/>
    <s v="Outros"/>
    <s v="80.02.10"/>
    <s v="Retenção Sansung"/>
    <s v="80.02.10.26"/>
    <x v="34"/>
    <x v="0"/>
    <x v="1"/>
    <x v="9"/>
    <x v="1"/>
    <x v="2"/>
    <x v="2"/>
    <x v="0"/>
    <x v="3"/>
    <s v="2024-05-??"/>
    <x v="1"/>
    <n v="6528"/>
    <x v="3"/>
    <n v="0"/>
    <x v="1"/>
    <n v="0"/>
    <x v="667"/>
    <m/>
    <x v="0"/>
    <x v="11"/>
    <m/>
    <s v="Retenção Sansung"/>
    <x v="2"/>
    <s v="RS"/>
    <x v="0"/>
    <x v="1"/>
    <x v="1"/>
    <x v="1"/>
    <x v="0"/>
    <x v="0"/>
    <x v="0"/>
    <x v="0"/>
    <x v="0"/>
    <x v="0"/>
    <x v="0"/>
    <s v="Retenção Sansung"/>
    <x v="0"/>
    <x v="0"/>
    <x v="0"/>
    <x v="0"/>
    <x v="2"/>
    <x v="0"/>
    <x v="0"/>
    <x v="2"/>
    <x v="1"/>
    <x v="2"/>
    <x v="11"/>
    <x v="0"/>
    <m/>
  </r>
  <r>
    <x v="0"/>
    <n v="0"/>
    <n v="0"/>
    <n v="32434"/>
    <n v="0"/>
    <x v="6025"/>
    <x v="0"/>
    <x v="1"/>
    <x v="0"/>
    <s v="80.02.10.26"/>
    <x v="13"/>
    <x v="2"/>
    <x v="2"/>
    <s v="Outros"/>
    <s v="80.02.10"/>
    <s v="Retenção Sansung"/>
    <s v="80.02.10.26"/>
    <x v="34"/>
    <x v="0"/>
    <x v="1"/>
    <x v="9"/>
    <x v="1"/>
    <x v="2"/>
    <x v="2"/>
    <x v="0"/>
    <x v="4"/>
    <s v="2024-06-??"/>
    <x v="1"/>
    <n v="32434"/>
    <x v="3"/>
    <n v="0"/>
    <x v="1"/>
    <n v="0"/>
    <x v="667"/>
    <m/>
    <x v="0"/>
    <x v="11"/>
    <m/>
    <s v="Retenção Sansung"/>
    <x v="2"/>
    <s v="RS"/>
    <x v="0"/>
    <x v="1"/>
    <x v="1"/>
    <x v="1"/>
    <x v="0"/>
    <x v="0"/>
    <x v="0"/>
    <x v="0"/>
    <x v="0"/>
    <x v="0"/>
    <x v="0"/>
    <s v="Retenção Sansung"/>
    <x v="0"/>
    <x v="0"/>
    <x v="0"/>
    <x v="0"/>
    <x v="2"/>
    <x v="0"/>
    <x v="0"/>
    <x v="2"/>
    <x v="1"/>
    <x v="2"/>
    <x v="11"/>
    <x v="0"/>
    <m/>
  </r>
  <r>
    <x v="0"/>
    <n v="0"/>
    <n v="0"/>
    <n v="31168"/>
    <n v="0"/>
    <x v="6025"/>
    <x v="0"/>
    <x v="1"/>
    <x v="0"/>
    <s v="80.02.10.26"/>
    <x v="13"/>
    <x v="2"/>
    <x v="2"/>
    <s v="Outros"/>
    <s v="80.02.10"/>
    <s v="Retenção Sansung"/>
    <s v="80.02.10.26"/>
    <x v="34"/>
    <x v="0"/>
    <x v="1"/>
    <x v="9"/>
    <x v="1"/>
    <x v="2"/>
    <x v="2"/>
    <x v="0"/>
    <x v="9"/>
    <s v="2024-07-??"/>
    <x v="2"/>
    <n v="31168"/>
    <x v="3"/>
    <n v="0"/>
    <x v="1"/>
    <n v="0"/>
    <x v="667"/>
    <m/>
    <x v="0"/>
    <x v="11"/>
    <m/>
    <s v="Retenção Sansung"/>
    <x v="2"/>
    <s v="RS"/>
    <x v="0"/>
    <x v="1"/>
    <x v="1"/>
    <x v="1"/>
    <x v="0"/>
    <x v="0"/>
    <x v="0"/>
    <x v="0"/>
    <x v="0"/>
    <x v="0"/>
    <x v="0"/>
    <s v="Retenção Sansung"/>
    <x v="0"/>
    <x v="0"/>
    <x v="0"/>
    <x v="0"/>
    <x v="2"/>
    <x v="0"/>
    <x v="0"/>
    <x v="2"/>
    <x v="1"/>
    <x v="2"/>
    <x v="11"/>
    <x v="0"/>
    <m/>
  </r>
  <r>
    <x v="0"/>
    <n v="0"/>
    <n v="0"/>
    <n v="41695"/>
    <n v="0"/>
    <x v="6025"/>
    <x v="0"/>
    <x v="1"/>
    <x v="0"/>
    <s v="80.02.10.26"/>
    <x v="13"/>
    <x v="2"/>
    <x v="2"/>
    <s v="Outros"/>
    <s v="80.02.10"/>
    <s v="Retenção Sansung"/>
    <s v="80.02.10.26"/>
    <x v="34"/>
    <x v="0"/>
    <x v="1"/>
    <x v="9"/>
    <x v="1"/>
    <x v="2"/>
    <x v="2"/>
    <x v="0"/>
    <x v="5"/>
    <s v="2024-08-??"/>
    <x v="2"/>
    <n v="41695"/>
    <x v="3"/>
    <n v="0"/>
    <x v="1"/>
    <n v="0"/>
    <x v="667"/>
    <m/>
    <x v="0"/>
    <x v="11"/>
    <m/>
    <s v="Retenção Sansung"/>
    <x v="2"/>
    <s v="RS"/>
    <x v="0"/>
    <x v="1"/>
    <x v="1"/>
    <x v="1"/>
    <x v="0"/>
    <x v="0"/>
    <x v="0"/>
    <x v="0"/>
    <x v="0"/>
    <x v="0"/>
    <x v="0"/>
    <s v="Retenção Sansung"/>
    <x v="0"/>
    <x v="0"/>
    <x v="0"/>
    <x v="0"/>
    <x v="2"/>
    <x v="0"/>
    <x v="0"/>
    <x v="2"/>
    <x v="1"/>
    <x v="2"/>
    <x v="11"/>
    <x v="0"/>
    <m/>
  </r>
  <r>
    <x v="0"/>
    <n v="0"/>
    <n v="0"/>
    <n v="34611"/>
    <n v="0"/>
    <x v="6025"/>
    <x v="0"/>
    <x v="1"/>
    <x v="0"/>
    <s v="80.02.10.26"/>
    <x v="13"/>
    <x v="2"/>
    <x v="2"/>
    <s v="Outros"/>
    <s v="80.02.10"/>
    <s v="Retenção Sansung"/>
    <s v="80.02.10.26"/>
    <x v="34"/>
    <x v="0"/>
    <x v="1"/>
    <x v="9"/>
    <x v="1"/>
    <x v="2"/>
    <x v="2"/>
    <x v="0"/>
    <x v="7"/>
    <s v="2024-09-??"/>
    <x v="2"/>
    <n v="34611"/>
    <x v="3"/>
    <n v="0"/>
    <x v="1"/>
    <n v="0"/>
    <x v="667"/>
    <m/>
    <x v="0"/>
    <x v="11"/>
    <m/>
    <s v="Retenção Sansung"/>
    <x v="2"/>
    <s v="RS"/>
    <x v="0"/>
    <x v="1"/>
    <x v="1"/>
    <x v="1"/>
    <x v="0"/>
    <x v="0"/>
    <x v="0"/>
    <x v="0"/>
    <x v="0"/>
    <x v="0"/>
    <x v="0"/>
    <s v="Retenção Sansung"/>
    <x v="0"/>
    <x v="0"/>
    <x v="0"/>
    <x v="0"/>
    <x v="2"/>
    <x v="0"/>
    <x v="0"/>
    <x v="2"/>
    <x v="1"/>
    <x v="2"/>
    <x v="11"/>
    <x v="0"/>
    <m/>
  </r>
  <r>
    <x v="0"/>
    <n v="0"/>
    <n v="0"/>
    <n v="43028"/>
    <n v="0"/>
    <x v="6025"/>
    <x v="0"/>
    <x v="1"/>
    <x v="0"/>
    <s v="80.02.10.26"/>
    <x v="13"/>
    <x v="2"/>
    <x v="2"/>
    <s v="Outros"/>
    <s v="80.02.10"/>
    <s v="Retenção Sansung"/>
    <s v="80.02.10.26"/>
    <x v="34"/>
    <x v="0"/>
    <x v="1"/>
    <x v="9"/>
    <x v="1"/>
    <x v="2"/>
    <x v="2"/>
    <x v="0"/>
    <x v="8"/>
    <s v="2024-10-??"/>
    <x v="3"/>
    <n v="43028"/>
    <x v="3"/>
    <n v="0"/>
    <x v="1"/>
    <n v="0"/>
    <x v="667"/>
    <m/>
    <x v="0"/>
    <x v="11"/>
    <m/>
    <s v="Retenção Sansung"/>
    <x v="2"/>
    <s v="RS"/>
    <x v="0"/>
    <x v="1"/>
    <x v="1"/>
    <x v="1"/>
    <x v="0"/>
    <x v="0"/>
    <x v="0"/>
    <x v="0"/>
    <x v="0"/>
    <x v="0"/>
    <x v="0"/>
    <s v="Retenção Sansung"/>
    <x v="0"/>
    <x v="0"/>
    <x v="0"/>
    <x v="0"/>
    <x v="2"/>
    <x v="0"/>
    <x v="0"/>
    <x v="2"/>
    <x v="1"/>
    <x v="2"/>
    <x v="11"/>
    <x v="0"/>
    <m/>
  </r>
  <r>
    <x v="0"/>
    <n v="0"/>
    <n v="0"/>
    <n v="39232"/>
    <n v="0"/>
    <x v="6025"/>
    <x v="0"/>
    <x v="1"/>
    <x v="0"/>
    <s v="80.02.10.26"/>
    <x v="13"/>
    <x v="2"/>
    <x v="2"/>
    <s v="Outros"/>
    <s v="80.02.10"/>
    <s v="Retenção Sansung"/>
    <s v="80.02.10.26"/>
    <x v="34"/>
    <x v="0"/>
    <x v="1"/>
    <x v="9"/>
    <x v="1"/>
    <x v="2"/>
    <x v="2"/>
    <x v="0"/>
    <x v="10"/>
    <s v="2024-11-??"/>
    <x v="3"/>
    <n v="39232"/>
    <x v="3"/>
    <n v="0"/>
    <x v="1"/>
    <n v="0"/>
    <x v="667"/>
    <m/>
    <x v="0"/>
    <x v="11"/>
    <m/>
    <s v="Retenção Sansung"/>
    <x v="2"/>
    <s v="RS"/>
    <x v="0"/>
    <x v="1"/>
    <x v="1"/>
    <x v="1"/>
    <x v="0"/>
    <x v="0"/>
    <x v="0"/>
    <x v="0"/>
    <x v="0"/>
    <x v="0"/>
    <x v="0"/>
    <s v="Retenção Sansung"/>
    <x v="0"/>
    <x v="0"/>
    <x v="0"/>
    <x v="0"/>
    <x v="2"/>
    <x v="0"/>
    <x v="0"/>
    <x v="2"/>
    <x v="1"/>
    <x v="2"/>
    <x v="11"/>
    <x v="0"/>
    <m/>
  </r>
  <r>
    <x v="0"/>
    <n v="0"/>
    <n v="0"/>
    <n v="35060"/>
    <n v="0"/>
    <x v="6025"/>
    <x v="0"/>
    <x v="1"/>
    <x v="0"/>
    <s v="80.02.10.26"/>
    <x v="13"/>
    <x v="2"/>
    <x v="2"/>
    <s v="Outros"/>
    <s v="80.02.10"/>
    <s v="Retenção Sansung"/>
    <s v="80.02.10.26"/>
    <x v="34"/>
    <x v="0"/>
    <x v="1"/>
    <x v="9"/>
    <x v="1"/>
    <x v="2"/>
    <x v="2"/>
    <x v="0"/>
    <x v="11"/>
    <s v="2024-12-??"/>
    <x v="3"/>
    <n v="35060"/>
    <x v="3"/>
    <n v="0"/>
    <x v="1"/>
    <n v="0"/>
    <x v="667"/>
    <m/>
    <x v="0"/>
    <x v="11"/>
    <m/>
    <s v="Retenção Sansung"/>
    <x v="2"/>
    <s v="RS"/>
    <x v="0"/>
    <x v="1"/>
    <x v="1"/>
    <x v="1"/>
    <x v="0"/>
    <x v="0"/>
    <x v="0"/>
    <x v="0"/>
    <x v="0"/>
    <x v="0"/>
    <x v="0"/>
    <s v="Retenção Sansung"/>
    <x v="0"/>
    <x v="0"/>
    <x v="0"/>
    <x v="0"/>
    <x v="2"/>
    <x v="0"/>
    <x v="0"/>
    <x v="2"/>
    <x v="1"/>
    <x v="2"/>
    <x v="11"/>
    <x v="0"/>
    <m/>
  </r>
  <r>
    <x v="0"/>
    <n v="0"/>
    <n v="0"/>
    <n v="11571"/>
    <n v="0"/>
    <x v="6025"/>
    <x v="0"/>
    <x v="1"/>
    <x v="0"/>
    <s v="03.03.10"/>
    <x v="8"/>
    <x v="0"/>
    <x v="4"/>
    <s v="Receitas Da Câmara"/>
    <s v="03.03.10"/>
    <s v="Receitas Da Câmara"/>
    <s v="03.03.10"/>
    <x v="25"/>
    <x v="0"/>
    <x v="3"/>
    <x v="3"/>
    <x v="0"/>
    <x v="0"/>
    <x v="2"/>
    <x v="0"/>
    <x v="0"/>
    <s v="2024-01-??"/>
    <x v="0"/>
    <n v="11571"/>
    <x v="3"/>
    <n v="0"/>
    <x v="1"/>
    <n v="0"/>
    <x v="667"/>
    <m/>
    <x v="0"/>
    <x v="11"/>
    <m/>
    <s v="Receitas Da Câmara"/>
    <x v="2"/>
    <s v="RDC"/>
    <x v="0"/>
    <x v="1"/>
    <x v="1"/>
    <x v="1"/>
    <x v="0"/>
    <x v="0"/>
    <x v="0"/>
    <x v="0"/>
    <x v="0"/>
    <x v="0"/>
    <x v="0"/>
    <s v="Receitas Da Câmara"/>
    <x v="0"/>
    <x v="0"/>
    <x v="0"/>
    <x v="0"/>
    <x v="0"/>
    <x v="0"/>
    <x v="0"/>
    <x v="2"/>
    <x v="1"/>
    <x v="2"/>
    <x v="11"/>
    <x v="0"/>
    <m/>
  </r>
  <r>
    <x v="0"/>
    <n v="0"/>
    <n v="0"/>
    <n v="10039"/>
    <n v="0"/>
    <x v="6025"/>
    <x v="0"/>
    <x v="1"/>
    <x v="0"/>
    <s v="03.03.10"/>
    <x v="8"/>
    <x v="0"/>
    <x v="4"/>
    <s v="Receitas Da Câmara"/>
    <s v="03.03.10"/>
    <s v="Receitas Da Câmara"/>
    <s v="03.03.10"/>
    <x v="25"/>
    <x v="0"/>
    <x v="3"/>
    <x v="3"/>
    <x v="0"/>
    <x v="0"/>
    <x v="2"/>
    <x v="0"/>
    <x v="2"/>
    <s v="2024-02-??"/>
    <x v="0"/>
    <n v="10039"/>
    <x v="3"/>
    <n v="0"/>
    <x v="1"/>
    <n v="0"/>
    <x v="667"/>
    <m/>
    <x v="0"/>
    <x v="11"/>
    <m/>
    <s v="Receitas Da Câmara"/>
    <x v="2"/>
    <s v="RDC"/>
    <x v="0"/>
    <x v="1"/>
    <x v="1"/>
    <x v="1"/>
    <x v="0"/>
    <x v="0"/>
    <x v="0"/>
    <x v="0"/>
    <x v="0"/>
    <x v="0"/>
    <x v="0"/>
    <s v="Receitas Da Câmara"/>
    <x v="0"/>
    <x v="0"/>
    <x v="0"/>
    <x v="0"/>
    <x v="0"/>
    <x v="0"/>
    <x v="0"/>
    <x v="2"/>
    <x v="1"/>
    <x v="2"/>
    <x v="11"/>
    <x v="0"/>
    <m/>
  </r>
  <r>
    <x v="0"/>
    <n v="0"/>
    <n v="0"/>
    <n v="8986"/>
    <n v="0"/>
    <x v="6025"/>
    <x v="0"/>
    <x v="1"/>
    <x v="0"/>
    <s v="03.03.10"/>
    <x v="8"/>
    <x v="0"/>
    <x v="4"/>
    <s v="Receitas Da Câmara"/>
    <s v="03.03.10"/>
    <s v="Receitas Da Câmara"/>
    <s v="03.03.10"/>
    <x v="25"/>
    <x v="0"/>
    <x v="3"/>
    <x v="3"/>
    <x v="0"/>
    <x v="0"/>
    <x v="2"/>
    <x v="0"/>
    <x v="1"/>
    <s v="2024-03-??"/>
    <x v="0"/>
    <n v="8986"/>
    <x v="3"/>
    <n v="0"/>
    <x v="1"/>
    <n v="0"/>
    <x v="667"/>
    <m/>
    <x v="0"/>
    <x v="11"/>
    <m/>
    <s v="Receitas Da Câmara"/>
    <x v="2"/>
    <s v="RDC"/>
    <x v="0"/>
    <x v="1"/>
    <x v="1"/>
    <x v="1"/>
    <x v="0"/>
    <x v="0"/>
    <x v="0"/>
    <x v="0"/>
    <x v="0"/>
    <x v="0"/>
    <x v="0"/>
    <s v="Receitas Da Câmara"/>
    <x v="0"/>
    <x v="0"/>
    <x v="0"/>
    <x v="0"/>
    <x v="0"/>
    <x v="0"/>
    <x v="0"/>
    <x v="2"/>
    <x v="1"/>
    <x v="2"/>
    <x v="11"/>
    <x v="0"/>
    <m/>
  </r>
  <r>
    <x v="0"/>
    <n v="0"/>
    <n v="0"/>
    <n v="13491"/>
    <n v="0"/>
    <x v="6025"/>
    <x v="0"/>
    <x v="1"/>
    <x v="0"/>
    <s v="03.03.10"/>
    <x v="8"/>
    <x v="0"/>
    <x v="4"/>
    <s v="Receitas Da Câmara"/>
    <s v="03.03.10"/>
    <s v="Receitas Da Câmara"/>
    <s v="03.03.10"/>
    <x v="25"/>
    <x v="0"/>
    <x v="3"/>
    <x v="3"/>
    <x v="0"/>
    <x v="0"/>
    <x v="2"/>
    <x v="0"/>
    <x v="6"/>
    <s v="2024-04-??"/>
    <x v="1"/>
    <n v="13491"/>
    <x v="3"/>
    <n v="0"/>
    <x v="1"/>
    <n v="0"/>
    <x v="667"/>
    <m/>
    <x v="0"/>
    <x v="11"/>
    <m/>
    <s v="Receitas Da Câmara"/>
    <x v="2"/>
    <s v="RDC"/>
    <x v="0"/>
    <x v="1"/>
    <x v="1"/>
    <x v="1"/>
    <x v="0"/>
    <x v="0"/>
    <x v="0"/>
    <x v="0"/>
    <x v="0"/>
    <x v="0"/>
    <x v="0"/>
    <s v="Receitas Da Câmara"/>
    <x v="0"/>
    <x v="0"/>
    <x v="0"/>
    <x v="0"/>
    <x v="0"/>
    <x v="0"/>
    <x v="0"/>
    <x v="2"/>
    <x v="1"/>
    <x v="2"/>
    <x v="11"/>
    <x v="0"/>
    <m/>
  </r>
  <r>
    <x v="0"/>
    <n v="0"/>
    <n v="0"/>
    <n v="11443"/>
    <n v="0"/>
    <x v="6025"/>
    <x v="0"/>
    <x v="1"/>
    <x v="0"/>
    <s v="03.03.10"/>
    <x v="8"/>
    <x v="0"/>
    <x v="4"/>
    <s v="Receitas Da Câmara"/>
    <s v="03.03.10"/>
    <s v="Receitas Da Câmara"/>
    <s v="03.03.10"/>
    <x v="25"/>
    <x v="0"/>
    <x v="3"/>
    <x v="3"/>
    <x v="0"/>
    <x v="0"/>
    <x v="2"/>
    <x v="0"/>
    <x v="3"/>
    <s v="2024-05-??"/>
    <x v="1"/>
    <n v="11443"/>
    <x v="3"/>
    <n v="0"/>
    <x v="1"/>
    <n v="0"/>
    <x v="667"/>
    <m/>
    <x v="0"/>
    <x v="11"/>
    <m/>
    <s v="Receitas Da Câmara"/>
    <x v="2"/>
    <s v="RDC"/>
    <x v="0"/>
    <x v="1"/>
    <x v="1"/>
    <x v="1"/>
    <x v="0"/>
    <x v="0"/>
    <x v="0"/>
    <x v="0"/>
    <x v="0"/>
    <x v="0"/>
    <x v="0"/>
    <s v="Receitas Da Câmara"/>
    <x v="0"/>
    <x v="0"/>
    <x v="0"/>
    <x v="0"/>
    <x v="0"/>
    <x v="0"/>
    <x v="0"/>
    <x v="2"/>
    <x v="1"/>
    <x v="2"/>
    <x v="11"/>
    <x v="0"/>
    <m/>
  </r>
  <r>
    <x v="0"/>
    <n v="0"/>
    <n v="0"/>
    <n v="4073"/>
    <n v="0"/>
    <x v="6025"/>
    <x v="0"/>
    <x v="1"/>
    <x v="0"/>
    <s v="03.03.10"/>
    <x v="8"/>
    <x v="0"/>
    <x v="4"/>
    <s v="Receitas Da Câmara"/>
    <s v="03.03.10"/>
    <s v="Receitas Da Câmara"/>
    <s v="03.03.10"/>
    <x v="25"/>
    <x v="0"/>
    <x v="3"/>
    <x v="3"/>
    <x v="0"/>
    <x v="0"/>
    <x v="2"/>
    <x v="0"/>
    <x v="4"/>
    <s v="2024-06-??"/>
    <x v="1"/>
    <n v="4073"/>
    <x v="3"/>
    <n v="0"/>
    <x v="1"/>
    <n v="0"/>
    <x v="667"/>
    <m/>
    <x v="0"/>
    <x v="11"/>
    <m/>
    <s v="Receitas Da Câmara"/>
    <x v="2"/>
    <s v="RDC"/>
    <x v="0"/>
    <x v="1"/>
    <x v="1"/>
    <x v="1"/>
    <x v="0"/>
    <x v="0"/>
    <x v="0"/>
    <x v="0"/>
    <x v="0"/>
    <x v="0"/>
    <x v="0"/>
    <s v="Receitas Da Câmara"/>
    <x v="0"/>
    <x v="0"/>
    <x v="0"/>
    <x v="0"/>
    <x v="0"/>
    <x v="0"/>
    <x v="0"/>
    <x v="2"/>
    <x v="1"/>
    <x v="2"/>
    <x v="11"/>
    <x v="0"/>
    <m/>
  </r>
  <r>
    <x v="0"/>
    <n v="0"/>
    <n v="0"/>
    <n v="4725"/>
    <n v="0"/>
    <x v="6025"/>
    <x v="0"/>
    <x v="1"/>
    <x v="0"/>
    <s v="03.03.10"/>
    <x v="8"/>
    <x v="0"/>
    <x v="4"/>
    <s v="Receitas Da Câmara"/>
    <s v="03.03.10"/>
    <s v="Receitas Da Câmara"/>
    <s v="03.03.10"/>
    <x v="25"/>
    <x v="0"/>
    <x v="3"/>
    <x v="3"/>
    <x v="0"/>
    <x v="0"/>
    <x v="2"/>
    <x v="0"/>
    <x v="9"/>
    <s v="2024-07-??"/>
    <x v="2"/>
    <n v="4725"/>
    <x v="3"/>
    <n v="0"/>
    <x v="1"/>
    <n v="0"/>
    <x v="667"/>
    <m/>
    <x v="0"/>
    <x v="11"/>
    <m/>
    <s v="Receitas Da Câmara"/>
    <x v="2"/>
    <s v="RDC"/>
    <x v="0"/>
    <x v="1"/>
    <x v="1"/>
    <x v="1"/>
    <x v="0"/>
    <x v="0"/>
    <x v="0"/>
    <x v="0"/>
    <x v="0"/>
    <x v="0"/>
    <x v="0"/>
    <s v="Receitas Da Câmara"/>
    <x v="0"/>
    <x v="0"/>
    <x v="0"/>
    <x v="0"/>
    <x v="0"/>
    <x v="0"/>
    <x v="0"/>
    <x v="2"/>
    <x v="1"/>
    <x v="2"/>
    <x v="11"/>
    <x v="0"/>
    <m/>
  </r>
  <r>
    <x v="0"/>
    <n v="0"/>
    <n v="0"/>
    <n v="11025"/>
    <n v="0"/>
    <x v="6025"/>
    <x v="0"/>
    <x v="1"/>
    <x v="0"/>
    <s v="03.03.10"/>
    <x v="8"/>
    <x v="0"/>
    <x v="4"/>
    <s v="Receitas Da Câmara"/>
    <s v="03.03.10"/>
    <s v="Receitas Da Câmara"/>
    <s v="03.03.10"/>
    <x v="25"/>
    <x v="0"/>
    <x v="3"/>
    <x v="3"/>
    <x v="0"/>
    <x v="0"/>
    <x v="2"/>
    <x v="0"/>
    <x v="5"/>
    <s v="2024-08-??"/>
    <x v="2"/>
    <n v="11025"/>
    <x v="3"/>
    <n v="0"/>
    <x v="1"/>
    <n v="0"/>
    <x v="667"/>
    <m/>
    <x v="0"/>
    <x v="11"/>
    <m/>
    <s v="Receitas Da Câmara"/>
    <x v="2"/>
    <s v="RDC"/>
    <x v="0"/>
    <x v="1"/>
    <x v="1"/>
    <x v="1"/>
    <x v="0"/>
    <x v="0"/>
    <x v="0"/>
    <x v="0"/>
    <x v="0"/>
    <x v="0"/>
    <x v="0"/>
    <s v="Receitas Da Câmara"/>
    <x v="0"/>
    <x v="0"/>
    <x v="0"/>
    <x v="0"/>
    <x v="0"/>
    <x v="0"/>
    <x v="0"/>
    <x v="2"/>
    <x v="1"/>
    <x v="2"/>
    <x v="11"/>
    <x v="0"/>
    <m/>
  </r>
  <r>
    <x v="0"/>
    <n v="0"/>
    <n v="0"/>
    <n v="4224"/>
    <n v="0"/>
    <x v="6025"/>
    <x v="0"/>
    <x v="1"/>
    <x v="0"/>
    <s v="03.03.10"/>
    <x v="8"/>
    <x v="0"/>
    <x v="4"/>
    <s v="Receitas Da Câmara"/>
    <s v="03.03.10"/>
    <s v="Receitas Da Câmara"/>
    <s v="03.03.10"/>
    <x v="25"/>
    <x v="0"/>
    <x v="3"/>
    <x v="3"/>
    <x v="0"/>
    <x v="0"/>
    <x v="2"/>
    <x v="0"/>
    <x v="7"/>
    <s v="2024-09-??"/>
    <x v="2"/>
    <n v="4224"/>
    <x v="3"/>
    <n v="0"/>
    <x v="1"/>
    <n v="0"/>
    <x v="667"/>
    <m/>
    <x v="0"/>
    <x v="11"/>
    <m/>
    <s v="Receitas Da Câmara"/>
    <x v="2"/>
    <s v="RDC"/>
    <x v="0"/>
    <x v="1"/>
    <x v="1"/>
    <x v="1"/>
    <x v="0"/>
    <x v="0"/>
    <x v="0"/>
    <x v="0"/>
    <x v="0"/>
    <x v="0"/>
    <x v="0"/>
    <s v="Receitas Da Câmara"/>
    <x v="0"/>
    <x v="0"/>
    <x v="0"/>
    <x v="0"/>
    <x v="0"/>
    <x v="0"/>
    <x v="0"/>
    <x v="2"/>
    <x v="1"/>
    <x v="2"/>
    <x v="11"/>
    <x v="0"/>
    <m/>
  </r>
  <r>
    <x v="0"/>
    <n v="0"/>
    <n v="0"/>
    <n v="3700"/>
    <n v="0"/>
    <x v="6025"/>
    <x v="0"/>
    <x v="1"/>
    <x v="0"/>
    <s v="03.03.10"/>
    <x v="8"/>
    <x v="0"/>
    <x v="4"/>
    <s v="Receitas Da Câmara"/>
    <s v="03.03.10"/>
    <s v="Receitas Da Câmara"/>
    <s v="03.03.10"/>
    <x v="25"/>
    <x v="0"/>
    <x v="3"/>
    <x v="3"/>
    <x v="0"/>
    <x v="0"/>
    <x v="2"/>
    <x v="0"/>
    <x v="8"/>
    <s v="2024-10-??"/>
    <x v="3"/>
    <n v="3700"/>
    <x v="3"/>
    <n v="0"/>
    <x v="1"/>
    <n v="0"/>
    <x v="667"/>
    <m/>
    <x v="0"/>
    <x v="11"/>
    <m/>
    <s v="Receitas Da Câmara"/>
    <x v="2"/>
    <s v="RDC"/>
    <x v="0"/>
    <x v="1"/>
    <x v="1"/>
    <x v="1"/>
    <x v="0"/>
    <x v="0"/>
    <x v="0"/>
    <x v="0"/>
    <x v="0"/>
    <x v="0"/>
    <x v="0"/>
    <s v="Receitas Da Câmara"/>
    <x v="0"/>
    <x v="0"/>
    <x v="0"/>
    <x v="0"/>
    <x v="0"/>
    <x v="0"/>
    <x v="0"/>
    <x v="2"/>
    <x v="1"/>
    <x v="2"/>
    <x v="11"/>
    <x v="0"/>
    <m/>
  </r>
  <r>
    <x v="0"/>
    <n v="0"/>
    <n v="0"/>
    <n v="1887"/>
    <n v="0"/>
    <x v="6025"/>
    <x v="0"/>
    <x v="1"/>
    <x v="0"/>
    <s v="03.03.10"/>
    <x v="8"/>
    <x v="0"/>
    <x v="4"/>
    <s v="Receitas Da Câmara"/>
    <s v="03.03.10"/>
    <s v="Receitas Da Câmara"/>
    <s v="03.03.10"/>
    <x v="25"/>
    <x v="0"/>
    <x v="3"/>
    <x v="3"/>
    <x v="0"/>
    <x v="0"/>
    <x v="2"/>
    <x v="0"/>
    <x v="10"/>
    <s v="2024-11-??"/>
    <x v="3"/>
    <n v="1887"/>
    <x v="3"/>
    <n v="0"/>
    <x v="1"/>
    <n v="0"/>
    <x v="667"/>
    <m/>
    <x v="0"/>
    <x v="11"/>
    <m/>
    <s v="Receitas Da Câmara"/>
    <x v="2"/>
    <s v="RDC"/>
    <x v="0"/>
    <x v="1"/>
    <x v="1"/>
    <x v="1"/>
    <x v="0"/>
    <x v="0"/>
    <x v="0"/>
    <x v="0"/>
    <x v="0"/>
    <x v="0"/>
    <x v="0"/>
    <s v="Receitas Da Câmara"/>
    <x v="0"/>
    <x v="0"/>
    <x v="0"/>
    <x v="0"/>
    <x v="0"/>
    <x v="0"/>
    <x v="0"/>
    <x v="2"/>
    <x v="1"/>
    <x v="2"/>
    <x v="11"/>
    <x v="0"/>
    <m/>
  </r>
  <r>
    <x v="0"/>
    <n v="0"/>
    <n v="0"/>
    <n v="12595"/>
    <n v="0"/>
    <x v="6025"/>
    <x v="0"/>
    <x v="1"/>
    <x v="0"/>
    <s v="03.03.10"/>
    <x v="8"/>
    <x v="0"/>
    <x v="4"/>
    <s v="Receitas Da Câmara"/>
    <s v="03.03.10"/>
    <s v="Receitas Da Câmara"/>
    <s v="03.03.10"/>
    <x v="25"/>
    <x v="0"/>
    <x v="3"/>
    <x v="3"/>
    <x v="0"/>
    <x v="0"/>
    <x v="2"/>
    <x v="0"/>
    <x v="11"/>
    <s v="2024-12-??"/>
    <x v="3"/>
    <n v="12595"/>
    <x v="3"/>
    <n v="0"/>
    <x v="1"/>
    <n v="0"/>
    <x v="667"/>
    <m/>
    <x v="0"/>
    <x v="11"/>
    <m/>
    <s v="Receitas Da Câmara"/>
    <x v="2"/>
    <s v="RDC"/>
    <x v="0"/>
    <x v="1"/>
    <x v="1"/>
    <x v="1"/>
    <x v="0"/>
    <x v="0"/>
    <x v="0"/>
    <x v="0"/>
    <x v="0"/>
    <x v="0"/>
    <x v="0"/>
    <s v="Receitas Da Câmara"/>
    <x v="0"/>
    <x v="0"/>
    <x v="0"/>
    <x v="0"/>
    <x v="0"/>
    <x v="0"/>
    <x v="0"/>
    <x v="2"/>
    <x v="1"/>
    <x v="2"/>
    <x v="11"/>
    <x v="0"/>
    <m/>
  </r>
  <r>
    <x v="0"/>
    <n v="0"/>
    <n v="0"/>
    <n v="122400"/>
    <n v="0"/>
    <x v="6025"/>
    <x v="0"/>
    <x v="0"/>
    <x v="0"/>
    <s v="03.16.22"/>
    <x v="58"/>
    <x v="0"/>
    <x v="0"/>
    <s v="Direção da Habitação"/>
    <s v="03.16.22"/>
    <s v="Direção da Habitação"/>
    <s v="03.16.22"/>
    <x v="49"/>
    <x v="0"/>
    <x v="0"/>
    <x v="0"/>
    <x v="1"/>
    <x v="0"/>
    <x v="0"/>
    <x v="0"/>
    <x v="0"/>
    <s v="2024-01-??"/>
    <x v="0"/>
    <n v="122400"/>
    <x v="3"/>
    <n v="0"/>
    <x v="1"/>
    <n v="0"/>
    <x v="667"/>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2"/>
    <s v="2024-02-??"/>
    <x v="0"/>
    <n v="122400"/>
    <x v="3"/>
    <n v="0"/>
    <x v="1"/>
    <n v="0"/>
    <x v="667"/>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1"/>
    <s v="2024-03-??"/>
    <x v="0"/>
    <n v="122400"/>
    <x v="3"/>
    <n v="0"/>
    <x v="1"/>
    <n v="0"/>
    <x v="667"/>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6"/>
    <s v="2024-04-??"/>
    <x v="1"/>
    <n v="122400"/>
    <x v="3"/>
    <n v="0"/>
    <x v="1"/>
    <n v="0"/>
    <x v="667"/>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3"/>
    <s v="2024-05-??"/>
    <x v="1"/>
    <n v="122400"/>
    <x v="3"/>
    <n v="0"/>
    <x v="1"/>
    <n v="0"/>
    <x v="667"/>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4"/>
    <s v="2024-06-??"/>
    <x v="1"/>
    <n v="122400"/>
    <x v="3"/>
    <n v="0"/>
    <x v="1"/>
    <n v="0"/>
    <x v="667"/>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9"/>
    <s v="2024-07-??"/>
    <x v="2"/>
    <n v="122400"/>
    <x v="3"/>
    <n v="0"/>
    <x v="1"/>
    <n v="0"/>
    <x v="667"/>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5"/>
    <s v="2024-08-??"/>
    <x v="2"/>
    <n v="122400"/>
    <x v="3"/>
    <n v="0"/>
    <x v="1"/>
    <n v="0"/>
    <x v="667"/>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7"/>
    <s v="2024-09-??"/>
    <x v="2"/>
    <n v="122400"/>
    <x v="3"/>
    <n v="0"/>
    <x v="1"/>
    <n v="0"/>
    <x v="667"/>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8"/>
    <s v="2024-10-??"/>
    <x v="3"/>
    <n v="122400"/>
    <x v="3"/>
    <n v="0"/>
    <x v="1"/>
    <n v="0"/>
    <x v="667"/>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10"/>
    <s v="2024-11-??"/>
    <x v="3"/>
    <n v="122400"/>
    <x v="3"/>
    <n v="0"/>
    <x v="1"/>
    <n v="0"/>
    <x v="667"/>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11"/>
    <s v="2024-12-??"/>
    <x v="3"/>
    <n v="122400"/>
    <x v="3"/>
    <n v="0"/>
    <x v="1"/>
    <n v="0"/>
    <x v="667"/>
    <m/>
    <x v="0"/>
    <x v="11"/>
    <m/>
    <s v="Direção da Habitação"/>
    <x v="2"/>
    <m/>
    <x v="0"/>
    <x v="1"/>
    <x v="1"/>
    <x v="1"/>
    <x v="0"/>
    <x v="0"/>
    <x v="0"/>
    <x v="0"/>
    <x v="0"/>
    <x v="0"/>
    <x v="0"/>
    <s v="Direção da Habitação"/>
    <x v="0"/>
    <x v="0"/>
    <x v="0"/>
    <x v="0"/>
    <x v="0"/>
    <x v="0"/>
    <x v="0"/>
    <x v="2"/>
    <x v="1"/>
    <x v="2"/>
    <x v="11"/>
    <x v="0"/>
    <m/>
  </r>
  <r>
    <x v="0"/>
    <n v="0"/>
    <n v="0"/>
    <n v="10333"/>
    <n v="0"/>
    <x v="6025"/>
    <x v="0"/>
    <x v="0"/>
    <x v="0"/>
    <s v="03.16.23"/>
    <x v="14"/>
    <x v="0"/>
    <x v="0"/>
    <s v="Direção da Educação, Formação Profissional, Emprego"/>
    <s v="03.16.23"/>
    <s v="Direção da Educação, Formação Profissional, Emprego"/>
    <s v="03.16.23"/>
    <x v="60"/>
    <x v="0"/>
    <x v="0"/>
    <x v="0"/>
    <x v="0"/>
    <x v="0"/>
    <x v="0"/>
    <x v="0"/>
    <x v="4"/>
    <s v="2024-06-??"/>
    <x v="1"/>
    <n v="10333"/>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400"/>
    <n v="0"/>
    <x v="6025"/>
    <x v="0"/>
    <x v="0"/>
    <x v="0"/>
    <s v="03.16.23"/>
    <x v="14"/>
    <x v="0"/>
    <x v="0"/>
    <s v="Direção da Educação, Formação Profissional, Emprego"/>
    <s v="03.16.23"/>
    <s v="Direção da Educação, Formação Profissional, Emprego"/>
    <s v="03.16.23"/>
    <x v="3"/>
    <x v="0"/>
    <x v="0"/>
    <x v="1"/>
    <x v="0"/>
    <x v="0"/>
    <x v="0"/>
    <x v="0"/>
    <x v="0"/>
    <s v="2024-01-??"/>
    <x v="0"/>
    <n v="10400"/>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2400"/>
    <n v="0"/>
    <x v="6025"/>
    <x v="0"/>
    <x v="0"/>
    <x v="0"/>
    <s v="03.16.23"/>
    <x v="14"/>
    <x v="0"/>
    <x v="0"/>
    <s v="Direção da Educação, Formação Profissional, Emprego"/>
    <s v="03.16.23"/>
    <s v="Direção da Educação, Formação Profissional, Emprego"/>
    <s v="03.16.23"/>
    <x v="3"/>
    <x v="0"/>
    <x v="0"/>
    <x v="1"/>
    <x v="0"/>
    <x v="0"/>
    <x v="0"/>
    <x v="0"/>
    <x v="2"/>
    <s v="2024-02-??"/>
    <x v="0"/>
    <n v="2400"/>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400"/>
    <n v="0"/>
    <x v="6025"/>
    <x v="0"/>
    <x v="0"/>
    <x v="0"/>
    <s v="03.16.23"/>
    <x v="14"/>
    <x v="0"/>
    <x v="0"/>
    <s v="Direção da Educação, Formação Profissional, Emprego"/>
    <s v="03.16.23"/>
    <s v="Direção da Educação, Formação Profissional, Emprego"/>
    <s v="03.16.23"/>
    <x v="3"/>
    <x v="0"/>
    <x v="0"/>
    <x v="1"/>
    <x v="0"/>
    <x v="0"/>
    <x v="0"/>
    <x v="0"/>
    <x v="4"/>
    <s v="2024-06-??"/>
    <x v="1"/>
    <n v="1400"/>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3800"/>
    <n v="0"/>
    <x v="6025"/>
    <x v="0"/>
    <x v="0"/>
    <x v="0"/>
    <s v="03.16.23"/>
    <x v="14"/>
    <x v="0"/>
    <x v="0"/>
    <s v="Direção da Educação, Formação Profissional, Emprego"/>
    <s v="03.16.23"/>
    <s v="Direção da Educação, Formação Profissional, Emprego"/>
    <s v="03.16.23"/>
    <x v="3"/>
    <x v="0"/>
    <x v="0"/>
    <x v="1"/>
    <x v="0"/>
    <x v="0"/>
    <x v="0"/>
    <x v="0"/>
    <x v="10"/>
    <s v="2024-11-??"/>
    <x v="3"/>
    <n v="3800"/>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00"/>
    <n v="0"/>
    <x v="6025"/>
    <x v="0"/>
    <x v="0"/>
    <x v="0"/>
    <s v="03.16.23"/>
    <x v="14"/>
    <x v="0"/>
    <x v="0"/>
    <s v="Direção da Educação, Formação Profissional, Emprego"/>
    <s v="03.16.23"/>
    <s v="Direção da Educação, Formação Profissional, Emprego"/>
    <s v="03.16.23"/>
    <x v="3"/>
    <x v="0"/>
    <x v="0"/>
    <x v="1"/>
    <x v="0"/>
    <x v="0"/>
    <x v="0"/>
    <x v="0"/>
    <x v="11"/>
    <s v="2024-12-??"/>
    <x v="3"/>
    <n v="1000"/>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1"/>
    <n v="0"/>
    <n v="0"/>
    <n v="3381833"/>
    <n v="0"/>
    <x v="6025"/>
    <x v="0"/>
    <x v="0"/>
    <x v="0"/>
    <s v="01.28.01.08"/>
    <x v="15"/>
    <x v="4"/>
    <x v="5"/>
    <s v="Habitação Social"/>
    <s v="01.28.01"/>
    <s v="Habitações Sociais"/>
    <s v="01.28.01.08"/>
    <x v="1"/>
    <x v="0"/>
    <x v="0"/>
    <x v="0"/>
    <x v="0"/>
    <x v="1"/>
    <x v="1"/>
    <x v="0"/>
    <x v="0"/>
    <s v="2024-01-??"/>
    <x v="0"/>
    <n v="3381833"/>
    <x v="3"/>
    <n v="5250000"/>
    <x v="1"/>
    <n v="950000"/>
    <x v="667"/>
    <m/>
    <x v="0"/>
    <x v="11"/>
    <m/>
    <s v="Habitações Sociais"/>
    <x v="2"/>
    <s v="HS"/>
    <x v="0"/>
    <x v="1"/>
    <x v="1"/>
    <x v="1"/>
    <x v="0"/>
    <x v="0"/>
    <x v="0"/>
    <x v="0"/>
    <x v="0"/>
    <x v="0"/>
    <x v="0"/>
    <s v="Habitações Sociais"/>
    <x v="0"/>
    <x v="0"/>
    <x v="0"/>
    <x v="0"/>
    <x v="1"/>
    <x v="0"/>
    <x v="0"/>
    <x v="2"/>
    <x v="1"/>
    <x v="2"/>
    <x v="11"/>
    <x v="0"/>
    <m/>
  </r>
  <r>
    <x v="1"/>
    <n v="0"/>
    <n v="0"/>
    <n v="954208"/>
    <n v="0"/>
    <x v="6025"/>
    <x v="0"/>
    <x v="0"/>
    <x v="0"/>
    <s v="01.28.01.08"/>
    <x v="15"/>
    <x v="4"/>
    <x v="5"/>
    <s v="Habitação Social"/>
    <s v="01.28.01"/>
    <s v="Habitações Sociais"/>
    <s v="01.28.01.08"/>
    <x v="1"/>
    <x v="0"/>
    <x v="0"/>
    <x v="0"/>
    <x v="0"/>
    <x v="1"/>
    <x v="1"/>
    <x v="0"/>
    <x v="2"/>
    <s v="2024-02-??"/>
    <x v="0"/>
    <n v="954208"/>
    <x v="3"/>
    <n v="5250000"/>
    <x v="1"/>
    <n v="950000"/>
    <x v="667"/>
    <m/>
    <x v="0"/>
    <x v="11"/>
    <m/>
    <s v="Habitações Sociais"/>
    <x v="2"/>
    <s v="HS"/>
    <x v="0"/>
    <x v="1"/>
    <x v="1"/>
    <x v="1"/>
    <x v="0"/>
    <x v="0"/>
    <x v="0"/>
    <x v="0"/>
    <x v="0"/>
    <x v="0"/>
    <x v="0"/>
    <s v="Habitações Sociais"/>
    <x v="0"/>
    <x v="0"/>
    <x v="0"/>
    <x v="0"/>
    <x v="1"/>
    <x v="0"/>
    <x v="0"/>
    <x v="2"/>
    <x v="1"/>
    <x v="2"/>
    <x v="11"/>
    <x v="0"/>
    <m/>
  </r>
  <r>
    <x v="1"/>
    <n v="0"/>
    <n v="0"/>
    <n v="2755212"/>
    <n v="0"/>
    <x v="6025"/>
    <x v="0"/>
    <x v="0"/>
    <x v="0"/>
    <s v="01.28.01.08"/>
    <x v="15"/>
    <x v="4"/>
    <x v="5"/>
    <s v="Habitação Social"/>
    <s v="01.28.01"/>
    <s v="Habitações Sociais"/>
    <s v="01.28.01.08"/>
    <x v="1"/>
    <x v="0"/>
    <x v="0"/>
    <x v="0"/>
    <x v="0"/>
    <x v="1"/>
    <x v="1"/>
    <x v="0"/>
    <x v="1"/>
    <s v="2024-03-??"/>
    <x v="0"/>
    <n v="2755212"/>
    <x v="3"/>
    <n v="5250000"/>
    <x v="1"/>
    <n v="950000"/>
    <x v="667"/>
    <m/>
    <x v="0"/>
    <x v="11"/>
    <m/>
    <s v="Habitações Sociais"/>
    <x v="2"/>
    <s v="HS"/>
    <x v="0"/>
    <x v="1"/>
    <x v="1"/>
    <x v="1"/>
    <x v="0"/>
    <x v="0"/>
    <x v="0"/>
    <x v="0"/>
    <x v="0"/>
    <x v="0"/>
    <x v="0"/>
    <s v="Habitações Sociais"/>
    <x v="0"/>
    <x v="0"/>
    <x v="0"/>
    <x v="0"/>
    <x v="1"/>
    <x v="0"/>
    <x v="0"/>
    <x v="2"/>
    <x v="1"/>
    <x v="2"/>
    <x v="11"/>
    <x v="0"/>
    <m/>
  </r>
  <r>
    <x v="1"/>
    <n v="0"/>
    <n v="0"/>
    <n v="572667"/>
    <n v="0"/>
    <x v="6025"/>
    <x v="0"/>
    <x v="0"/>
    <x v="0"/>
    <s v="01.28.01.08"/>
    <x v="15"/>
    <x v="4"/>
    <x v="5"/>
    <s v="Habitação Social"/>
    <s v="01.28.01"/>
    <s v="Habitações Sociais"/>
    <s v="01.28.01.08"/>
    <x v="1"/>
    <x v="0"/>
    <x v="0"/>
    <x v="0"/>
    <x v="0"/>
    <x v="1"/>
    <x v="1"/>
    <x v="0"/>
    <x v="6"/>
    <s v="2024-04-??"/>
    <x v="1"/>
    <n v="572667"/>
    <x v="3"/>
    <n v="5250000"/>
    <x v="1"/>
    <n v="950000"/>
    <x v="667"/>
    <m/>
    <x v="0"/>
    <x v="11"/>
    <m/>
    <s v="Habitações Sociais"/>
    <x v="2"/>
    <s v="HS"/>
    <x v="0"/>
    <x v="1"/>
    <x v="1"/>
    <x v="1"/>
    <x v="0"/>
    <x v="0"/>
    <x v="0"/>
    <x v="0"/>
    <x v="0"/>
    <x v="0"/>
    <x v="0"/>
    <s v="Habitações Sociais"/>
    <x v="0"/>
    <x v="0"/>
    <x v="0"/>
    <x v="0"/>
    <x v="1"/>
    <x v="0"/>
    <x v="0"/>
    <x v="2"/>
    <x v="1"/>
    <x v="2"/>
    <x v="11"/>
    <x v="0"/>
    <m/>
  </r>
  <r>
    <x v="1"/>
    <n v="0"/>
    <n v="0"/>
    <n v="1749306"/>
    <n v="0"/>
    <x v="6025"/>
    <x v="0"/>
    <x v="0"/>
    <x v="0"/>
    <s v="01.28.01.08"/>
    <x v="15"/>
    <x v="4"/>
    <x v="5"/>
    <s v="Habitação Social"/>
    <s v="01.28.01"/>
    <s v="Habitações Sociais"/>
    <s v="01.28.01.08"/>
    <x v="1"/>
    <x v="0"/>
    <x v="0"/>
    <x v="0"/>
    <x v="0"/>
    <x v="1"/>
    <x v="1"/>
    <x v="0"/>
    <x v="3"/>
    <s v="2024-05-??"/>
    <x v="1"/>
    <n v="1749306"/>
    <x v="3"/>
    <n v="5250000"/>
    <x v="1"/>
    <n v="950000"/>
    <x v="667"/>
    <m/>
    <x v="0"/>
    <x v="11"/>
    <m/>
    <s v="Habitações Sociais"/>
    <x v="2"/>
    <s v="HS"/>
    <x v="0"/>
    <x v="1"/>
    <x v="1"/>
    <x v="1"/>
    <x v="0"/>
    <x v="0"/>
    <x v="0"/>
    <x v="0"/>
    <x v="0"/>
    <x v="0"/>
    <x v="0"/>
    <s v="Habitações Sociais"/>
    <x v="0"/>
    <x v="0"/>
    <x v="0"/>
    <x v="0"/>
    <x v="1"/>
    <x v="0"/>
    <x v="0"/>
    <x v="2"/>
    <x v="1"/>
    <x v="2"/>
    <x v="11"/>
    <x v="0"/>
    <m/>
  </r>
  <r>
    <x v="1"/>
    <n v="0"/>
    <n v="0"/>
    <n v="1500000"/>
    <n v="0"/>
    <x v="6025"/>
    <x v="0"/>
    <x v="0"/>
    <x v="0"/>
    <s v="01.28.01.08"/>
    <x v="15"/>
    <x v="4"/>
    <x v="5"/>
    <s v="Habitação Social"/>
    <s v="01.28.01"/>
    <s v="Habitações Sociais"/>
    <s v="01.28.01.08"/>
    <x v="1"/>
    <x v="0"/>
    <x v="0"/>
    <x v="0"/>
    <x v="0"/>
    <x v="1"/>
    <x v="1"/>
    <x v="0"/>
    <x v="4"/>
    <s v="2024-06-??"/>
    <x v="1"/>
    <n v="1500000"/>
    <x v="3"/>
    <n v="5250000"/>
    <x v="1"/>
    <n v="950000"/>
    <x v="667"/>
    <m/>
    <x v="0"/>
    <x v="11"/>
    <m/>
    <s v="Habitações Sociais"/>
    <x v="2"/>
    <s v="HS"/>
    <x v="0"/>
    <x v="1"/>
    <x v="1"/>
    <x v="1"/>
    <x v="0"/>
    <x v="0"/>
    <x v="0"/>
    <x v="0"/>
    <x v="0"/>
    <x v="0"/>
    <x v="0"/>
    <s v="Habitações Sociais"/>
    <x v="0"/>
    <x v="0"/>
    <x v="0"/>
    <x v="0"/>
    <x v="1"/>
    <x v="0"/>
    <x v="0"/>
    <x v="2"/>
    <x v="1"/>
    <x v="2"/>
    <x v="11"/>
    <x v="0"/>
    <m/>
  </r>
  <r>
    <x v="1"/>
    <n v="0"/>
    <n v="0"/>
    <n v="652511"/>
    <n v="0"/>
    <x v="6025"/>
    <x v="0"/>
    <x v="0"/>
    <x v="0"/>
    <s v="01.28.01.08"/>
    <x v="15"/>
    <x v="4"/>
    <x v="5"/>
    <s v="Habitação Social"/>
    <s v="01.28.01"/>
    <s v="Habitações Sociais"/>
    <s v="01.28.01.08"/>
    <x v="1"/>
    <x v="0"/>
    <x v="0"/>
    <x v="0"/>
    <x v="0"/>
    <x v="1"/>
    <x v="1"/>
    <x v="0"/>
    <x v="9"/>
    <s v="2024-07-??"/>
    <x v="2"/>
    <n v="652511"/>
    <x v="3"/>
    <n v="5250000"/>
    <x v="1"/>
    <n v="950000"/>
    <x v="667"/>
    <m/>
    <x v="0"/>
    <x v="11"/>
    <m/>
    <s v="Habitações Sociais"/>
    <x v="2"/>
    <s v="HS"/>
    <x v="0"/>
    <x v="1"/>
    <x v="1"/>
    <x v="1"/>
    <x v="0"/>
    <x v="0"/>
    <x v="0"/>
    <x v="0"/>
    <x v="0"/>
    <x v="0"/>
    <x v="0"/>
    <s v="Habitações Sociais"/>
    <x v="0"/>
    <x v="0"/>
    <x v="0"/>
    <x v="0"/>
    <x v="1"/>
    <x v="0"/>
    <x v="0"/>
    <x v="2"/>
    <x v="1"/>
    <x v="2"/>
    <x v="11"/>
    <x v="0"/>
    <m/>
  </r>
  <r>
    <x v="1"/>
    <n v="0"/>
    <n v="0"/>
    <n v="5505622"/>
    <n v="0"/>
    <x v="6025"/>
    <x v="0"/>
    <x v="0"/>
    <x v="0"/>
    <s v="01.28.01.08"/>
    <x v="15"/>
    <x v="4"/>
    <x v="5"/>
    <s v="Habitação Social"/>
    <s v="01.28.01"/>
    <s v="Habitações Sociais"/>
    <s v="01.28.01.08"/>
    <x v="1"/>
    <x v="0"/>
    <x v="0"/>
    <x v="0"/>
    <x v="0"/>
    <x v="1"/>
    <x v="1"/>
    <x v="0"/>
    <x v="5"/>
    <s v="2024-08-??"/>
    <x v="2"/>
    <n v="5505622"/>
    <x v="3"/>
    <n v="5250000"/>
    <x v="1"/>
    <n v="950000"/>
    <x v="667"/>
    <m/>
    <x v="0"/>
    <x v="11"/>
    <m/>
    <s v="Habitações Sociais"/>
    <x v="2"/>
    <s v="HS"/>
    <x v="0"/>
    <x v="1"/>
    <x v="1"/>
    <x v="1"/>
    <x v="0"/>
    <x v="0"/>
    <x v="0"/>
    <x v="0"/>
    <x v="0"/>
    <x v="0"/>
    <x v="0"/>
    <s v="Habitações Sociais"/>
    <x v="0"/>
    <x v="0"/>
    <x v="0"/>
    <x v="0"/>
    <x v="1"/>
    <x v="0"/>
    <x v="0"/>
    <x v="2"/>
    <x v="1"/>
    <x v="2"/>
    <x v="11"/>
    <x v="0"/>
    <m/>
  </r>
  <r>
    <x v="1"/>
    <n v="0"/>
    <n v="0"/>
    <n v="1500000"/>
    <n v="0"/>
    <x v="6025"/>
    <x v="0"/>
    <x v="0"/>
    <x v="0"/>
    <s v="01.28.01.08"/>
    <x v="15"/>
    <x v="4"/>
    <x v="5"/>
    <s v="Habitação Social"/>
    <s v="01.28.01"/>
    <s v="Habitações Sociais"/>
    <s v="01.28.01.08"/>
    <x v="1"/>
    <x v="0"/>
    <x v="0"/>
    <x v="0"/>
    <x v="0"/>
    <x v="1"/>
    <x v="1"/>
    <x v="0"/>
    <x v="7"/>
    <s v="2024-09-??"/>
    <x v="2"/>
    <n v="1500000"/>
    <x v="3"/>
    <n v="5250000"/>
    <x v="1"/>
    <n v="950000"/>
    <x v="667"/>
    <m/>
    <x v="0"/>
    <x v="11"/>
    <m/>
    <s v="Habitações Sociais"/>
    <x v="2"/>
    <s v="HS"/>
    <x v="0"/>
    <x v="1"/>
    <x v="1"/>
    <x v="1"/>
    <x v="0"/>
    <x v="0"/>
    <x v="0"/>
    <x v="0"/>
    <x v="0"/>
    <x v="0"/>
    <x v="0"/>
    <s v="Habitações Sociais"/>
    <x v="0"/>
    <x v="0"/>
    <x v="0"/>
    <x v="0"/>
    <x v="1"/>
    <x v="0"/>
    <x v="0"/>
    <x v="2"/>
    <x v="1"/>
    <x v="2"/>
    <x v="11"/>
    <x v="0"/>
    <m/>
  </r>
  <r>
    <x v="1"/>
    <n v="0"/>
    <n v="0"/>
    <n v="678075"/>
    <n v="0"/>
    <x v="6025"/>
    <x v="0"/>
    <x v="0"/>
    <x v="0"/>
    <s v="01.28.01.08"/>
    <x v="15"/>
    <x v="4"/>
    <x v="5"/>
    <s v="Habitação Social"/>
    <s v="01.28.01"/>
    <s v="Habitações Sociais"/>
    <s v="01.28.01.08"/>
    <x v="1"/>
    <x v="0"/>
    <x v="0"/>
    <x v="0"/>
    <x v="0"/>
    <x v="1"/>
    <x v="1"/>
    <x v="0"/>
    <x v="8"/>
    <s v="2024-10-??"/>
    <x v="3"/>
    <n v="678075"/>
    <x v="3"/>
    <n v="5250000"/>
    <x v="1"/>
    <n v="950000"/>
    <x v="667"/>
    <m/>
    <x v="0"/>
    <x v="11"/>
    <m/>
    <s v="Habitações Sociais"/>
    <x v="2"/>
    <s v="HS"/>
    <x v="0"/>
    <x v="1"/>
    <x v="1"/>
    <x v="1"/>
    <x v="0"/>
    <x v="0"/>
    <x v="0"/>
    <x v="0"/>
    <x v="0"/>
    <x v="0"/>
    <x v="0"/>
    <s v="Habitações Sociais"/>
    <x v="0"/>
    <x v="0"/>
    <x v="0"/>
    <x v="0"/>
    <x v="1"/>
    <x v="0"/>
    <x v="0"/>
    <x v="2"/>
    <x v="1"/>
    <x v="2"/>
    <x v="11"/>
    <x v="0"/>
    <m/>
  </r>
  <r>
    <x v="1"/>
    <n v="0"/>
    <n v="0"/>
    <n v="1164495"/>
    <n v="0"/>
    <x v="6025"/>
    <x v="0"/>
    <x v="0"/>
    <x v="0"/>
    <s v="01.28.01.08"/>
    <x v="15"/>
    <x v="4"/>
    <x v="5"/>
    <s v="Habitação Social"/>
    <s v="01.28.01"/>
    <s v="Habitações Sociais"/>
    <s v="01.28.01.08"/>
    <x v="1"/>
    <x v="0"/>
    <x v="0"/>
    <x v="0"/>
    <x v="0"/>
    <x v="1"/>
    <x v="1"/>
    <x v="0"/>
    <x v="10"/>
    <s v="2024-11-??"/>
    <x v="3"/>
    <n v="1164495"/>
    <x v="3"/>
    <n v="5250000"/>
    <x v="1"/>
    <n v="950000"/>
    <x v="667"/>
    <m/>
    <x v="0"/>
    <x v="11"/>
    <m/>
    <s v="Habitações Sociais"/>
    <x v="2"/>
    <s v="HS"/>
    <x v="0"/>
    <x v="1"/>
    <x v="1"/>
    <x v="1"/>
    <x v="0"/>
    <x v="0"/>
    <x v="0"/>
    <x v="0"/>
    <x v="0"/>
    <x v="0"/>
    <x v="0"/>
    <s v="Habitações Sociais"/>
    <x v="0"/>
    <x v="0"/>
    <x v="0"/>
    <x v="0"/>
    <x v="1"/>
    <x v="0"/>
    <x v="0"/>
    <x v="2"/>
    <x v="1"/>
    <x v="2"/>
    <x v="11"/>
    <x v="0"/>
    <m/>
  </r>
  <r>
    <x v="1"/>
    <n v="0"/>
    <n v="0"/>
    <n v="879390"/>
    <n v="0"/>
    <x v="6025"/>
    <x v="0"/>
    <x v="0"/>
    <x v="0"/>
    <s v="01.28.01.08"/>
    <x v="15"/>
    <x v="4"/>
    <x v="5"/>
    <s v="Habitação Social"/>
    <s v="01.28.01"/>
    <s v="Habitações Sociais"/>
    <s v="01.28.01.08"/>
    <x v="1"/>
    <x v="0"/>
    <x v="0"/>
    <x v="0"/>
    <x v="0"/>
    <x v="1"/>
    <x v="1"/>
    <x v="0"/>
    <x v="11"/>
    <s v="2024-12-??"/>
    <x v="3"/>
    <n v="879390"/>
    <x v="3"/>
    <n v="5250000"/>
    <x v="1"/>
    <n v="950000"/>
    <x v="667"/>
    <m/>
    <x v="0"/>
    <x v="11"/>
    <m/>
    <s v="Habitações Sociais"/>
    <x v="2"/>
    <s v="HS"/>
    <x v="0"/>
    <x v="1"/>
    <x v="1"/>
    <x v="1"/>
    <x v="0"/>
    <x v="0"/>
    <x v="0"/>
    <x v="0"/>
    <x v="0"/>
    <x v="0"/>
    <x v="0"/>
    <s v="Habitações Sociais"/>
    <x v="0"/>
    <x v="0"/>
    <x v="0"/>
    <x v="0"/>
    <x v="1"/>
    <x v="0"/>
    <x v="0"/>
    <x v="2"/>
    <x v="1"/>
    <x v="2"/>
    <x v="11"/>
    <x v="0"/>
    <m/>
  </r>
  <r>
    <x v="2"/>
    <n v="0"/>
    <n v="0"/>
    <n v="101599"/>
    <n v="0"/>
    <x v="6025"/>
    <x v="0"/>
    <x v="0"/>
    <x v="0"/>
    <s v="80.02.10.26"/>
    <x v="13"/>
    <x v="2"/>
    <x v="2"/>
    <s v="Outros"/>
    <s v="80.02.10"/>
    <s v="Retenção Sansung"/>
    <s v="80.02.10.26"/>
    <x v="27"/>
    <x v="0"/>
    <x v="5"/>
    <x v="8"/>
    <x v="1"/>
    <x v="2"/>
    <x v="0"/>
    <x v="0"/>
    <x v="2"/>
    <s v="2024-02-??"/>
    <x v="0"/>
    <n v="101599"/>
    <x v="3"/>
    <n v="0"/>
    <x v="1"/>
    <n v="0"/>
    <x v="667"/>
    <m/>
    <x v="0"/>
    <x v="11"/>
    <m/>
    <s v="Retenção Sansung"/>
    <x v="2"/>
    <s v="RS"/>
    <x v="0"/>
    <x v="1"/>
    <x v="1"/>
    <x v="1"/>
    <x v="0"/>
    <x v="0"/>
    <x v="0"/>
    <x v="0"/>
    <x v="0"/>
    <x v="0"/>
    <x v="0"/>
    <s v="Retenção Sansung"/>
    <x v="0"/>
    <x v="0"/>
    <x v="0"/>
    <x v="0"/>
    <x v="2"/>
    <x v="0"/>
    <x v="0"/>
    <x v="2"/>
    <x v="1"/>
    <x v="2"/>
    <x v="11"/>
    <x v="0"/>
    <m/>
  </r>
  <r>
    <x v="2"/>
    <n v="0"/>
    <n v="0"/>
    <n v="52027"/>
    <n v="0"/>
    <x v="6025"/>
    <x v="0"/>
    <x v="0"/>
    <x v="0"/>
    <s v="80.02.10.26"/>
    <x v="13"/>
    <x v="2"/>
    <x v="2"/>
    <s v="Outros"/>
    <s v="80.02.10"/>
    <s v="Retenção Sansung"/>
    <s v="80.02.10.26"/>
    <x v="27"/>
    <x v="0"/>
    <x v="5"/>
    <x v="8"/>
    <x v="1"/>
    <x v="2"/>
    <x v="0"/>
    <x v="0"/>
    <x v="6"/>
    <s v="2024-04-??"/>
    <x v="1"/>
    <n v="52027"/>
    <x v="3"/>
    <n v="0"/>
    <x v="1"/>
    <n v="0"/>
    <x v="667"/>
    <m/>
    <x v="0"/>
    <x v="11"/>
    <m/>
    <s v="Retenção Sansung"/>
    <x v="2"/>
    <s v="RS"/>
    <x v="0"/>
    <x v="1"/>
    <x v="1"/>
    <x v="1"/>
    <x v="0"/>
    <x v="0"/>
    <x v="0"/>
    <x v="0"/>
    <x v="0"/>
    <x v="0"/>
    <x v="0"/>
    <s v="Retenção Sansung"/>
    <x v="0"/>
    <x v="0"/>
    <x v="0"/>
    <x v="0"/>
    <x v="2"/>
    <x v="0"/>
    <x v="0"/>
    <x v="2"/>
    <x v="1"/>
    <x v="2"/>
    <x v="11"/>
    <x v="0"/>
    <m/>
  </r>
  <r>
    <x v="2"/>
    <n v="0"/>
    <n v="0"/>
    <n v="49596"/>
    <n v="0"/>
    <x v="6025"/>
    <x v="0"/>
    <x v="0"/>
    <x v="0"/>
    <s v="80.02.10.26"/>
    <x v="13"/>
    <x v="2"/>
    <x v="2"/>
    <s v="Outros"/>
    <s v="80.02.10"/>
    <s v="Retenção Sansung"/>
    <s v="80.02.10.26"/>
    <x v="27"/>
    <x v="0"/>
    <x v="5"/>
    <x v="8"/>
    <x v="1"/>
    <x v="2"/>
    <x v="0"/>
    <x v="0"/>
    <x v="3"/>
    <s v="2024-05-??"/>
    <x v="1"/>
    <n v="49596"/>
    <x v="3"/>
    <n v="0"/>
    <x v="1"/>
    <n v="0"/>
    <x v="667"/>
    <m/>
    <x v="0"/>
    <x v="11"/>
    <m/>
    <s v="Retenção Sansung"/>
    <x v="2"/>
    <s v="RS"/>
    <x v="0"/>
    <x v="1"/>
    <x v="1"/>
    <x v="1"/>
    <x v="0"/>
    <x v="0"/>
    <x v="0"/>
    <x v="0"/>
    <x v="0"/>
    <x v="0"/>
    <x v="0"/>
    <s v="Retenção Sansung"/>
    <x v="0"/>
    <x v="0"/>
    <x v="0"/>
    <x v="0"/>
    <x v="2"/>
    <x v="0"/>
    <x v="0"/>
    <x v="2"/>
    <x v="1"/>
    <x v="2"/>
    <x v="11"/>
    <x v="0"/>
    <m/>
  </r>
  <r>
    <x v="2"/>
    <n v="0"/>
    <n v="0"/>
    <n v="55850"/>
    <n v="0"/>
    <x v="6025"/>
    <x v="0"/>
    <x v="0"/>
    <x v="0"/>
    <s v="80.02.10.26"/>
    <x v="13"/>
    <x v="2"/>
    <x v="2"/>
    <s v="Outros"/>
    <s v="80.02.10"/>
    <s v="Retenção Sansung"/>
    <s v="80.02.10.26"/>
    <x v="27"/>
    <x v="0"/>
    <x v="5"/>
    <x v="8"/>
    <x v="1"/>
    <x v="2"/>
    <x v="0"/>
    <x v="0"/>
    <x v="4"/>
    <s v="2024-06-??"/>
    <x v="1"/>
    <n v="55850"/>
    <x v="3"/>
    <n v="0"/>
    <x v="1"/>
    <n v="0"/>
    <x v="667"/>
    <m/>
    <x v="0"/>
    <x v="11"/>
    <m/>
    <s v="Retenção Sansung"/>
    <x v="2"/>
    <s v="RS"/>
    <x v="0"/>
    <x v="1"/>
    <x v="1"/>
    <x v="1"/>
    <x v="0"/>
    <x v="0"/>
    <x v="0"/>
    <x v="0"/>
    <x v="0"/>
    <x v="0"/>
    <x v="0"/>
    <s v="Retenção Sansung"/>
    <x v="0"/>
    <x v="0"/>
    <x v="0"/>
    <x v="0"/>
    <x v="2"/>
    <x v="0"/>
    <x v="0"/>
    <x v="2"/>
    <x v="1"/>
    <x v="2"/>
    <x v="11"/>
    <x v="0"/>
    <m/>
  </r>
  <r>
    <x v="2"/>
    <n v="0"/>
    <n v="0"/>
    <n v="58983"/>
    <n v="0"/>
    <x v="6025"/>
    <x v="0"/>
    <x v="0"/>
    <x v="0"/>
    <s v="80.02.10.26"/>
    <x v="13"/>
    <x v="2"/>
    <x v="2"/>
    <s v="Outros"/>
    <s v="80.02.10"/>
    <s v="Retenção Sansung"/>
    <s v="80.02.10.26"/>
    <x v="27"/>
    <x v="0"/>
    <x v="5"/>
    <x v="8"/>
    <x v="1"/>
    <x v="2"/>
    <x v="0"/>
    <x v="0"/>
    <x v="9"/>
    <s v="2024-07-??"/>
    <x v="2"/>
    <n v="58983"/>
    <x v="3"/>
    <n v="0"/>
    <x v="1"/>
    <n v="0"/>
    <x v="667"/>
    <m/>
    <x v="0"/>
    <x v="11"/>
    <m/>
    <s v="Retenção Sansung"/>
    <x v="2"/>
    <s v="RS"/>
    <x v="0"/>
    <x v="1"/>
    <x v="1"/>
    <x v="1"/>
    <x v="0"/>
    <x v="0"/>
    <x v="0"/>
    <x v="0"/>
    <x v="0"/>
    <x v="0"/>
    <x v="0"/>
    <s v="Retenção Sansung"/>
    <x v="0"/>
    <x v="0"/>
    <x v="0"/>
    <x v="0"/>
    <x v="2"/>
    <x v="0"/>
    <x v="0"/>
    <x v="2"/>
    <x v="1"/>
    <x v="2"/>
    <x v="11"/>
    <x v="0"/>
    <m/>
  </r>
  <r>
    <x v="2"/>
    <n v="0"/>
    <n v="0"/>
    <n v="57717"/>
    <n v="0"/>
    <x v="6025"/>
    <x v="0"/>
    <x v="0"/>
    <x v="0"/>
    <s v="80.02.10.26"/>
    <x v="13"/>
    <x v="2"/>
    <x v="2"/>
    <s v="Outros"/>
    <s v="80.02.10"/>
    <s v="Retenção Sansung"/>
    <s v="80.02.10.26"/>
    <x v="27"/>
    <x v="0"/>
    <x v="5"/>
    <x v="8"/>
    <x v="1"/>
    <x v="2"/>
    <x v="0"/>
    <x v="0"/>
    <x v="5"/>
    <s v="2024-08-??"/>
    <x v="2"/>
    <n v="57717"/>
    <x v="3"/>
    <n v="0"/>
    <x v="1"/>
    <n v="0"/>
    <x v="667"/>
    <m/>
    <x v="0"/>
    <x v="11"/>
    <m/>
    <s v="Retenção Sansung"/>
    <x v="2"/>
    <s v="RS"/>
    <x v="0"/>
    <x v="1"/>
    <x v="1"/>
    <x v="1"/>
    <x v="0"/>
    <x v="0"/>
    <x v="0"/>
    <x v="0"/>
    <x v="0"/>
    <x v="0"/>
    <x v="0"/>
    <s v="Retenção Sansung"/>
    <x v="0"/>
    <x v="0"/>
    <x v="0"/>
    <x v="0"/>
    <x v="2"/>
    <x v="0"/>
    <x v="0"/>
    <x v="2"/>
    <x v="1"/>
    <x v="2"/>
    <x v="11"/>
    <x v="0"/>
    <m/>
  </r>
  <r>
    <x v="2"/>
    <n v="0"/>
    <n v="0"/>
    <n v="59219"/>
    <n v="0"/>
    <x v="6025"/>
    <x v="0"/>
    <x v="0"/>
    <x v="0"/>
    <s v="80.02.10.26"/>
    <x v="13"/>
    <x v="2"/>
    <x v="2"/>
    <s v="Outros"/>
    <s v="80.02.10"/>
    <s v="Retenção Sansung"/>
    <s v="80.02.10.26"/>
    <x v="27"/>
    <x v="0"/>
    <x v="5"/>
    <x v="8"/>
    <x v="1"/>
    <x v="2"/>
    <x v="0"/>
    <x v="0"/>
    <x v="7"/>
    <s v="2024-09-??"/>
    <x v="2"/>
    <n v="59219"/>
    <x v="3"/>
    <n v="0"/>
    <x v="1"/>
    <n v="0"/>
    <x v="667"/>
    <m/>
    <x v="0"/>
    <x v="11"/>
    <m/>
    <s v="Retenção Sansung"/>
    <x v="2"/>
    <s v="RS"/>
    <x v="0"/>
    <x v="1"/>
    <x v="1"/>
    <x v="1"/>
    <x v="0"/>
    <x v="0"/>
    <x v="0"/>
    <x v="0"/>
    <x v="0"/>
    <x v="0"/>
    <x v="0"/>
    <s v="Retenção Sansung"/>
    <x v="0"/>
    <x v="0"/>
    <x v="0"/>
    <x v="0"/>
    <x v="2"/>
    <x v="0"/>
    <x v="0"/>
    <x v="2"/>
    <x v="1"/>
    <x v="2"/>
    <x v="11"/>
    <x v="0"/>
    <m/>
  </r>
  <r>
    <x v="2"/>
    <n v="0"/>
    <n v="0"/>
    <n v="52135"/>
    <n v="0"/>
    <x v="6025"/>
    <x v="0"/>
    <x v="0"/>
    <x v="0"/>
    <s v="80.02.10.26"/>
    <x v="13"/>
    <x v="2"/>
    <x v="2"/>
    <s v="Outros"/>
    <s v="80.02.10"/>
    <s v="Retenção Sansung"/>
    <s v="80.02.10.26"/>
    <x v="27"/>
    <x v="0"/>
    <x v="5"/>
    <x v="8"/>
    <x v="1"/>
    <x v="2"/>
    <x v="0"/>
    <x v="0"/>
    <x v="8"/>
    <s v="2024-10-??"/>
    <x v="3"/>
    <n v="52135"/>
    <x v="3"/>
    <n v="0"/>
    <x v="1"/>
    <n v="0"/>
    <x v="667"/>
    <m/>
    <x v="0"/>
    <x v="11"/>
    <m/>
    <s v="Retenção Sansung"/>
    <x v="2"/>
    <s v="RS"/>
    <x v="0"/>
    <x v="1"/>
    <x v="1"/>
    <x v="1"/>
    <x v="0"/>
    <x v="0"/>
    <x v="0"/>
    <x v="0"/>
    <x v="0"/>
    <x v="0"/>
    <x v="0"/>
    <s v="Retenção Sansung"/>
    <x v="0"/>
    <x v="0"/>
    <x v="0"/>
    <x v="0"/>
    <x v="2"/>
    <x v="0"/>
    <x v="0"/>
    <x v="2"/>
    <x v="1"/>
    <x v="2"/>
    <x v="11"/>
    <x v="0"/>
    <m/>
  </r>
  <r>
    <x v="2"/>
    <n v="0"/>
    <n v="0"/>
    <n v="105530"/>
    <n v="0"/>
    <x v="6025"/>
    <x v="0"/>
    <x v="0"/>
    <x v="0"/>
    <s v="80.02.10.26"/>
    <x v="13"/>
    <x v="2"/>
    <x v="2"/>
    <s v="Outros"/>
    <s v="80.02.10"/>
    <s v="Retenção Sansung"/>
    <s v="80.02.10.26"/>
    <x v="27"/>
    <x v="0"/>
    <x v="5"/>
    <x v="8"/>
    <x v="1"/>
    <x v="2"/>
    <x v="0"/>
    <x v="0"/>
    <x v="10"/>
    <s v="2024-11-??"/>
    <x v="3"/>
    <n v="105530"/>
    <x v="3"/>
    <n v="0"/>
    <x v="1"/>
    <n v="0"/>
    <x v="667"/>
    <m/>
    <x v="0"/>
    <x v="11"/>
    <m/>
    <s v="Retenção Sansung"/>
    <x v="2"/>
    <s v="RS"/>
    <x v="0"/>
    <x v="1"/>
    <x v="1"/>
    <x v="1"/>
    <x v="0"/>
    <x v="0"/>
    <x v="0"/>
    <x v="0"/>
    <x v="0"/>
    <x v="0"/>
    <x v="0"/>
    <s v="Retenção Sansung"/>
    <x v="0"/>
    <x v="0"/>
    <x v="0"/>
    <x v="0"/>
    <x v="2"/>
    <x v="0"/>
    <x v="0"/>
    <x v="2"/>
    <x v="1"/>
    <x v="2"/>
    <x v="11"/>
    <x v="0"/>
    <m/>
  </r>
  <r>
    <x v="2"/>
    <n v="0"/>
    <n v="0"/>
    <n v="54095"/>
    <n v="0"/>
    <x v="6025"/>
    <x v="0"/>
    <x v="0"/>
    <x v="0"/>
    <s v="80.02.10.26"/>
    <x v="13"/>
    <x v="2"/>
    <x v="2"/>
    <s v="Outros"/>
    <s v="80.02.10"/>
    <s v="Retenção Sansung"/>
    <s v="80.02.10.26"/>
    <x v="27"/>
    <x v="0"/>
    <x v="5"/>
    <x v="8"/>
    <x v="1"/>
    <x v="2"/>
    <x v="0"/>
    <x v="0"/>
    <x v="11"/>
    <s v="2024-12-??"/>
    <x v="3"/>
    <n v="54095"/>
    <x v="3"/>
    <n v="0"/>
    <x v="1"/>
    <n v="0"/>
    <x v="667"/>
    <m/>
    <x v="0"/>
    <x v="11"/>
    <m/>
    <s v="Retenção Sansung"/>
    <x v="2"/>
    <s v="RS"/>
    <x v="0"/>
    <x v="1"/>
    <x v="1"/>
    <x v="1"/>
    <x v="0"/>
    <x v="0"/>
    <x v="0"/>
    <x v="0"/>
    <x v="0"/>
    <x v="0"/>
    <x v="0"/>
    <s v="Retenção Sansung"/>
    <x v="0"/>
    <x v="0"/>
    <x v="0"/>
    <x v="0"/>
    <x v="2"/>
    <x v="0"/>
    <x v="0"/>
    <x v="2"/>
    <x v="1"/>
    <x v="2"/>
    <x v="11"/>
    <x v="0"/>
    <m/>
  </r>
  <r>
    <x v="0"/>
    <n v="0"/>
    <n v="0"/>
    <n v="63000"/>
    <n v="0"/>
    <x v="6025"/>
    <x v="0"/>
    <x v="0"/>
    <x v="0"/>
    <s v="03.16.19"/>
    <x v="21"/>
    <x v="0"/>
    <x v="0"/>
    <s v="Direção de Inovação e Desporto"/>
    <s v="03.16.19"/>
    <s v="Direção de Inovação e Desporto"/>
    <s v="03.16.19"/>
    <x v="3"/>
    <x v="0"/>
    <x v="0"/>
    <x v="1"/>
    <x v="0"/>
    <x v="0"/>
    <x v="0"/>
    <x v="0"/>
    <x v="6"/>
    <s v="2024-04-??"/>
    <x v="1"/>
    <n v="63000"/>
    <x v="3"/>
    <n v="0"/>
    <x v="1"/>
    <n v="0"/>
    <x v="667"/>
    <m/>
    <x v="0"/>
    <x v="11"/>
    <m/>
    <s v="Direção de Inovação e Desporto"/>
    <x v="2"/>
    <m/>
    <x v="0"/>
    <x v="1"/>
    <x v="1"/>
    <x v="1"/>
    <x v="0"/>
    <x v="0"/>
    <x v="0"/>
    <x v="0"/>
    <x v="0"/>
    <x v="0"/>
    <x v="0"/>
    <s v="Direção de Inovação e Desporto"/>
    <x v="0"/>
    <x v="0"/>
    <x v="0"/>
    <x v="0"/>
    <x v="0"/>
    <x v="0"/>
    <x v="0"/>
    <x v="2"/>
    <x v="1"/>
    <x v="2"/>
    <x v="11"/>
    <x v="0"/>
    <m/>
  </r>
  <r>
    <x v="0"/>
    <n v="0"/>
    <n v="0"/>
    <n v="40000"/>
    <n v="0"/>
    <x v="6025"/>
    <x v="0"/>
    <x v="0"/>
    <x v="0"/>
    <s v="03.16.19"/>
    <x v="21"/>
    <x v="0"/>
    <x v="0"/>
    <s v="Direção de Inovação e Desporto"/>
    <s v="03.16.19"/>
    <s v="Direção de Inovação e Desporto"/>
    <s v="03.16.19"/>
    <x v="3"/>
    <x v="0"/>
    <x v="0"/>
    <x v="1"/>
    <x v="0"/>
    <x v="0"/>
    <x v="0"/>
    <x v="0"/>
    <x v="8"/>
    <s v="2024-10-??"/>
    <x v="3"/>
    <n v="40000"/>
    <x v="3"/>
    <n v="0"/>
    <x v="1"/>
    <n v="0"/>
    <x v="667"/>
    <m/>
    <x v="0"/>
    <x v="11"/>
    <m/>
    <s v="Direção de Inovação e Desporto"/>
    <x v="2"/>
    <m/>
    <x v="0"/>
    <x v="1"/>
    <x v="1"/>
    <x v="1"/>
    <x v="0"/>
    <x v="0"/>
    <x v="0"/>
    <x v="0"/>
    <x v="0"/>
    <x v="0"/>
    <x v="0"/>
    <s v="Direção de Inovação e Desporto"/>
    <x v="0"/>
    <x v="0"/>
    <x v="0"/>
    <x v="0"/>
    <x v="0"/>
    <x v="0"/>
    <x v="0"/>
    <x v="2"/>
    <x v="1"/>
    <x v="2"/>
    <x v="11"/>
    <x v="0"/>
    <m/>
  </r>
  <r>
    <x v="0"/>
    <n v="0"/>
    <n v="0"/>
    <n v="2600"/>
    <n v="0"/>
    <x v="6025"/>
    <x v="0"/>
    <x v="0"/>
    <x v="0"/>
    <s v="03.16.19"/>
    <x v="21"/>
    <x v="0"/>
    <x v="0"/>
    <s v="Direção de Inovação e Desporto"/>
    <s v="03.16.19"/>
    <s v="Direção de Inovação e Desporto"/>
    <s v="03.16.19"/>
    <x v="3"/>
    <x v="0"/>
    <x v="0"/>
    <x v="1"/>
    <x v="0"/>
    <x v="0"/>
    <x v="0"/>
    <x v="0"/>
    <x v="11"/>
    <s v="2024-12-??"/>
    <x v="3"/>
    <n v="2600"/>
    <x v="3"/>
    <n v="0"/>
    <x v="1"/>
    <n v="0"/>
    <x v="667"/>
    <m/>
    <x v="0"/>
    <x v="11"/>
    <m/>
    <s v="Direção de Inovação e Desporto"/>
    <x v="2"/>
    <m/>
    <x v="0"/>
    <x v="1"/>
    <x v="1"/>
    <x v="1"/>
    <x v="0"/>
    <x v="0"/>
    <x v="0"/>
    <x v="0"/>
    <x v="0"/>
    <x v="0"/>
    <x v="0"/>
    <s v="Direção de Inovação e Desporto"/>
    <x v="0"/>
    <x v="0"/>
    <x v="0"/>
    <x v="0"/>
    <x v="0"/>
    <x v="0"/>
    <x v="0"/>
    <x v="2"/>
    <x v="1"/>
    <x v="2"/>
    <x v="11"/>
    <x v="0"/>
    <m/>
  </r>
  <r>
    <x v="0"/>
    <n v="0"/>
    <n v="0"/>
    <n v="122400"/>
    <n v="0"/>
    <x v="6025"/>
    <x v="0"/>
    <x v="0"/>
    <x v="0"/>
    <s v="03.16.25"/>
    <x v="23"/>
    <x v="0"/>
    <x v="0"/>
    <s v="Direção dos  Recursos Humanos"/>
    <s v="03.16.25"/>
    <s v="Direção dos  Recursos Humanos"/>
    <s v="03.16.25"/>
    <x v="49"/>
    <x v="0"/>
    <x v="0"/>
    <x v="0"/>
    <x v="1"/>
    <x v="0"/>
    <x v="0"/>
    <x v="0"/>
    <x v="0"/>
    <s v="2024-01-??"/>
    <x v="0"/>
    <n v="122400"/>
    <x v="3"/>
    <n v="0"/>
    <x v="1"/>
    <n v="0"/>
    <x v="667"/>
    <m/>
    <x v="0"/>
    <x v="11"/>
    <m/>
    <s v="Direção dos  Recursos Humanos"/>
    <x v="2"/>
    <m/>
    <x v="0"/>
    <x v="1"/>
    <x v="1"/>
    <x v="1"/>
    <x v="0"/>
    <x v="0"/>
    <x v="0"/>
    <x v="0"/>
    <x v="0"/>
    <x v="0"/>
    <x v="0"/>
    <s v="Direção dos  Recursos Humanos"/>
    <x v="0"/>
    <x v="0"/>
    <x v="0"/>
    <x v="0"/>
    <x v="0"/>
    <x v="0"/>
    <x v="0"/>
    <x v="2"/>
    <x v="1"/>
    <x v="2"/>
    <x v="11"/>
    <x v="0"/>
    <m/>
  </r>
  <r>
    <x v="0"/>
    <n v="0"/>
    <n v="0"/>
    <n v="122400"/>
    <n v="0"/>
    <x v="6025"/>
    <x v="0"/>
    <x v="0"/>
    <x v="0"/>
    <s v="03.16.25"/>
    <x v="23"/>
    <x v="0"/>
    <x v="0"/>
    <s v="Direção dos  Recursos Humanos"/>
    <s v="03.16.25"/>
    <s v="Direção dos  Recursos Humanos"/>
    <s v="03.16.25"/>
    <x v="49"/>
    <x v="0"/>
    <x v="0"/>
    <x v="0"/>
    <x v="1"/>
    <x v="0"/>
    <x v="0"/>
    <x v="0"/>
    <x v="2"/>
    <s v="2024-02-??"/>
    <x v="0"/>
    <n v="122400"/>
    <x v="3"/>
    <n v="0"/>
    <x v="1"/>
    <n v="0"/>
    <x v="667"/>
    <m/>
    <x v="0"/>
    <x v="11"/>
    <m/>
    <s v="Direção dos  Recursos Humanos"/>
    <x v="2"/>
    <m/>
    <x v="0"/>
    <x v="1"/>
    <x v="1"/>
    <x v="1"/>
    <x v="0"/>
    <x v="0"/>
    <x v="0"/>
    <x v="0"/>
    <x v="0"/>
    <x v="0"/>
    <x v="0"/>
    <s v="Direção dos  Recursos Humanos"/>
    <x v="0"/>
    <x v="0"/>
    <x v="0"/>
    <x v="0"/>
    <x v="0"/>
    <x v="0"/>
    <x v="0"/>
    <x v="2"/>
    <x v="1"/>
    <x v="2"/>
    <x v="11"/>
    <x v="0"/>
    <m/>
  </r>
  <r>
    <x v="0"/>
    <n v="0"/>
    <n v="0"/>
    <n v="122400"/>
    <n v="0"/>
    <x v="6025"/>
    <x v="0"/>
    <x v="0"/>
    <x v="0"/>
    <s v="03.16.25"/>
    <x v="23"/>
    <x v="0"/>
    <x v="0"/>
    <s v="Direção dos  Recursos Humanos"/>
    <s v="03.16.25"/>
    <s v="Direção dos  Recursos Humanos"/>
    <s v="03.16.25"/>
    <x v="49"/>
    <x v="0"/>
    <x v="0"/>
    <x v="0"/>
    <x v="1"/>
    <x v="0"/>
    <x v="0"/>
    <x v="0"/>
    <x v="1"/>
    <s v="2024-03-??"/>
    <x v="0"/>
    <n v="122400"/>
    <x v="3"/>
    <n v="0"/>
    <x v="1"/>
    <n v="0"/>
    <x v="667"/>
    <m/>
    <x v="0"/>
    <x v="11"/>
    <m/>
    <s v="Direção dos  Recursos Humanos"/>
    <x v="2"/>
    <m/>
    <x v="0"/>
    <x v="1"/>
    <x v="1"/>
    <x v="1"/>
    <x v="0"/>
    <x v="0"/>
    <x v="0"/>
    <x v="0"/>
    <x v="0"/>
    <x v="0"/>
    <x v="0"/>
    <s v="Direção dos  Recursos Humanos"/>
    <x v="0"/>
    <x v="0"/>
    <x v="0"/>
    <x v="0"/>
    <x v="0"/>
    <x v="0"/>
    <x v="0"/>
    <x v="2"/>
    <x v="1"/>
    <x v="2"/>
    <x v="11"/>
    <x v="0"/>
    <m/>
  </r>
  <r>
    <x v="0"/>
    <n v="0"/>
    <n v="0"/>
    <n v="122400"/>
    <n v="0"/>
    <x v="6025"/>
    <x v="0"/>
    <x v="0"/>
    <x v="0"/>
    <s v="03.16.25"/>
    <x v="23"/>
    <x v="0"/>
    <x v="0"/>
    <s v="Direção dos  Recursos Humanos"/>
    <s v="03.16.25"/>
    <s v="Direção dos  Recursos Humanos"/>
    <s v="03.16.25"/>
    <x v="49"/>
    <x v="0"/>
    <x v="0"/>
    <x v="0"/>
    <x v="1"/>
    <x v="0"/>
    <x v="0"/>
    <x v="0"/>
    <x v="6"/>
    <s v="2024-04-??"/>
    <x v="1"/>
    <n v="122400"/>
    <x v="3"/>
    <n v="0"/>
    <x v="1"/>
    <n v="0"/>
    <x v="667"/>
    <m/>
    <x v="0"/>
    <x v="11"/>
    <m/>
    <s v="Direção dos  Recursos Humanos"/>
    <x v="2"/>
    <m/>
    <x v="0"/>
    <x v="1"/>
    <x v="1"/>
    <x v="1"/>
    <x v="0"/>
    <x v="0"/>
    <x v="0"/>
    <x v="0"/>
    <x v="0"/>
    <x v="0"/>
    <x v="0"/>
    <s v="Direção dos  Recursos Humanos"/>
    <x v="0"/>
    <x v="0"/>
    <x v="0"/>
    <x v="0"/>
    <x v="0"/>
    <x v="0"/>
    <x v="0"/>
    <x v="2"/>
    <x v="1"/>
    <x v="2"/>
    <x v="11"/>
    <x v="0"/>
    <m/>
  </r>
  <r>
    <x v="0"/>
    <n v="0"/>
    <n v="0"/>
    <n v="122400"/>
    <n v="0"/>
    <x v="6025"/>
    <x v="0"/>
    <x v="0"/>
    <x v="0"/>
    <s v="03.16.25"/>
    <x v="23"/>
    <x v="0"/>
    <x v="0"/>
    <s v="Direção dos  Recursos Humanos"/>
    <s v="03.16.25"/>
    <s v="Direção dos  Recursos Humanos"/>
    <s v="03.16.25"/>
    <x v="49"/>
    <x v="0"/>
    <x v="0"/>
    <x v="0"/>
    <x v="1"/>
    <x v="0"/>
    <x v="0"/>
    <x v="0"/>
    <x v="3"/>
    <s v="2024-05-??"/>
    <x v="1"/>
    <n v="122400"/>
    <x v="3"/>
    <n v="0"/>
    <x v="1"/>
    <n v="0"/>
    <x v="667"/>
    <m/>
    <x v="0"/>
    <x v="11"/>
    <m/>
    <s v="Direção dos  Recursos Humanos"/>
    <x v="2"/>
    <m/>
    <x v="0"/>
    <x v="1"/>
    <x v="1"/>
    <x v="1"/>
    <x v="0"/>
    <x v="0"/>
    <x v="0"/>
    <x v="0"/>
    <x v="0"/>
    <x v="0"/>
    <x v="0"/>
    <s v="Direção dos  Recursos Humanos"/>
    <x v="0"/>
    <x v="0"/>
    <x v="0"/>
    <x v="0"/>
    <x v="0"/>
    <x v="0"/>
    <x v="0"/>
    <x v="2"/>
    <x v="1"/>
    <x v="2"/>
    <x v="11"/>
    <x v="0"/>
    <m/>
  </r>
  <r>
    <x v="0"/>
    <n v="0"/>
    <n v="0"/>
    <n v="122400"/>
    <n v="0"/>
    <x v="6025"/>
    <x v="0"/>
    <x v="0"/>
    <x v="0"/>
    <s v="03.16.25"/>
    <x v="23"/>
    <x v="0"/>
    <x v="0"/>
    <s v="Direção dos  Recursos Humanos"/>
    <s v="03.16.25"/>
    <s v="Direção dos  Recursos Humanos"/>
    <s v="03.16.25"/>
    <x v="49"/>
    <x v="0"/>
    <x v="0"/>
    <x v="0"/>
    <x v="1"/>
    <x v="0"/>
    <x v="0"/>
    <x v="0"/>
    <x v="4"/>
    <s v="2024-06-??"/>
    <x v="1"/>
    <n v="122400"/>
    <x v="3"/>
    <n v="0"/>
    <x v="1"/>
    <n v="0"/>
    <x v="667"/>
    <m/>
    <x v="0"/>
    <x v="11"/>
    <m/>
    <s v="Direção dos  Recursos Humanos"/>
    <x v="2"/>
    <m/>
    <x v="0"/>
    <x v="1"/>
    <x v="1"/>
    <x v="1"/>
    <x v="0"/>
    <x v="0"/>
    <x v="0"/>
    <x v="0"/>
    <x v="0"/>
    <x v="0"/>
    <x v="0"/>
    <s v="Direção dos  Recursos Humanos"/>
    <x v="0"/>
    <x v="0"/>
    <x v="0"/>
    <x v="0"/>
    <x v="0"/>
    <x v="0"/>
    <x v="0"/>
    <x v="2"/>
    <x v="1"/>
    <x v="2"/>
    <x v="11"/>
    <x v="0"/>
    <m/>
  </r>
  <r>
    <x v="0"/>
    <n v="0"/>
    <n v="0"/>
    <n v="122400"/>
    <n v="0"/>
    <x v="6025"/>
    <x v="0"/>
    <x v="0"/>
    <x v="0"/>
    <s v="03.16.25"/>
    <x v="23"/>
    <x v="0"/>
    <x v="0"/>
    <s v="Direção dos  Recursos Humanos"/>
    <s v="03.16.25"/>
    <s v="Direção dos  Recursos Humanos"/>
    <s v="03.16.25"/>
    <x v="49"/>
    <x v="0"/>
    <x v="0"/>
    <x v="0"/>
    <x v="1"/>
    <x v="0"/>
    <x v="0"/>
    <x v="0"/>
    <x v="9"/>
    <s v="2024-07-??"/>
    <x v="2"/>
    <n v="122400"/>
    <x v="3"/>
    <n v="0"/>
    <x v="1"/>
    <n v="0"/>
    <x v="667"/>
    <m/>
    <x v="0"/>
    <x v="11"/>
    <m/>
    <s v="Direção dos  Recursos Humanos"/>
    <x v="2"/>
    <m/>
    <x v="0"/>
    <x v="1"/>
    <x v="1"/>
    <x v="1"/>
    <x v="0"/>
    <x v="0"/>
    <x v="0"/>
    <x v="0"/>
    <x v="0"/>
    <x v="0"/>
    <x v="0"/>
    <s v="Direção dos  Recursos Humanos"/>
    <x v="0"/>
    <x v="0"/>
    <x v="0"/>
    <x v="0"/>
    <x v="0"/>
    <x v="0"/>
    <x v="0"/>
    <x v="2"/>
    <x v="1"/>
    <x v="2"/>
    <x v="11"/>
    <x v="0"/>
    <m/>
  </r>
  <r>
    <x v="0"/>
    <n v="0"/>
    <n v="0"/>
    <n v="122400"/>
    <n v="0"/>
    <x v="6025"/>
    <x v="0"/>
    <x v="0"/>
    <x v="0"/>
    <s v="03.16.25"/>
    <x v="23"/>
    <x v="0"/>
    <x v="0"/>
    <s v="Direção dos  Recursos Humanos"/>
    <s v="03.16.25"/>
    <s v="Direção dos  Recursos Humanos"/>
    <s v="03.16.25"/>
    <x v="49"/>
    <x v="0"/>
    <x v="0"/>
    <x v="0"/>
    <x v="1"/>
    <x v="0"/>
    <x v="0"/>
    <x v="0"/>
    <x v="5"/>
    <s v="2024-08-??"/>
    <x v="2"/>
    <n v="122400"/>
    <x v="3"/>
    <n v="0"/>
    <x v="1"/>
    <n v="0"/>
    <x v="667"/>
    <m/>
    <x v="0"/>
    <x v="11"/>
    <m/>
    <s v="Direção dos  Recursos Humanos"/>
    <x v="2"/>
    <m/>
    <x v="0"/>
    <x v="1"/>
    <x v="1"/>
    <x v="1"/>
    <x v="0"/>
    <x v="0"/>
    <x v="0"/>
    <x v="0"/>
    <x v="0"/>
    <x v="0"/>
    <x v="0"/>
    <s v="Direção dos  Recursos Humanos"/>
    <x v="0"/>
    <x v="0"/>
    <x v="0"/>
    <x v="0"/>
    <x v="0"/>
    <x v="0"/>
    <x v="0"/>
    <x v="2"/>
    <x v="1"/>
    <x v="2"/>
    <x v="11"/>
    <x v="0"/>
    <m/>
  </r>
  <r>
    <x v="0"/>
    <n v="0"/>
    <n v="0"/>
    <n v="122400"/>
    <n v="0"/>
    <x v="6025"/>
    <x v="0"/>
    <x v="0"/>
    <x v="0"/>
    <s v="03.16.25"/>
    <x v="23"/>
    <x v="0"/>
    <x v="0"/>
    <s v="Direção dos  Recursos Humanos"/>
    <s v="03.16.25"/>
    <s v="Direção dos  Recursos Humanos"/>
    <s v="03.16.25"/>
    <x v="49"/>
    <x v="0"/>
    <x v="0"/>
    <x v="0"/>
    <x v="1"/>
    <x v="0"/>
    <x v="0"/>
    <x v="0"/>
    <x v="7"/>
    <s v="2024-09-??"/>
    <x v="2"/>
    <n v="122400"/>
    <x v="3"/>
    <n v="0"/>
    <x v="1"/>
    <n v="0"/>
    <x v="667"/>
    <m/>
    <x v="0"/>
    <x v="11"/>
    <m/>
    <s v="Direção dos  Recursos Humanos"/>
    <x v="2"/>
    <m/>
    <x v="0"/>
    <x v="1"/>
    <x v="1"/>
    <x v="1"/>
    <x v="0"/>
    <x v="0"/>
    <x v="0"/>
    <x v="0"/>
    <x v="0"/>
    <x v="0"/>
    <x v="0"/>
    <s v="Direção dos  Recursos Humanos"/>
    <x v="0"/>
    <x v="0"/>
    <x v="0"/>
    <x v="0"/>
    <x v="0"/>
    <x v="0"/>
    <x v="0"/>
    <x v="2"/>
    <x v="1"/>
    <x v="2"/>
    <x v="11"/>
    <x v="0"/>
    <m/>
  </r>
  <r>
    <x v="0"/>
    <n v="0"/>
    <n v="0"/>
    <n v="122400"/>
    <n v="0"/>
    <x v="6025"/>
    <x v="0"/>
    <x v="0"/>
    <x v="0"/>
    <s v="03.16.25"/>
    <x v="23"/>
    <x v="0"/>
    <x v="0"/>
    <s v="Direção dos  Recursos Humanos"/>
    <s v="03.16.25"/>
    <s v="Direção dos  Recursos Humanos"/>
    <s v="03.16.25"/>
    <x v="49"/>
    <x v="0"/>
    <x v="0"/>
    <x v="0"/>
    <x v="1"/>
    <x v="0"/>
    <x v="0"/>
    <x v="0"/>
    <x v="8"/>
    <s v="2024-10-??"/>
    <x v="3"/>
    <n v="122400"/>
    <x v="3"/>
    <n v="0"/>
    <x v="1"/>
    <n v="0"/>
    <x v="667"/>
    <m/>
    <x v="0"/>
    <x v="11"/>
    <m/>
    <s v="Direção dos  Recursos Humanos"/>
    <x v="2"/>
    <m/>
    <x v="0"/>
    <x v="1"/>
    <x v="1"/>
    <x v="1"/>
    <x v="0"/>
    <x v="0"/>
    <x v="0"/>
    <x v="0"/>
    <x v="0"/>
    <x v="0"/>
    <x v="0"/>
    <s v="Direção dos  Recursos Humanos"/>
    <x v="0"/>
    <x v="0"/>
    <x v="0"/>
    <x v="0"/>
    <x v="0"/>
    <x v="0"/>
    <x v="0"/>
    <x v="2"/>
    <x v="1"/>
    <x v="2"/>
    <x v="11"/>
    <x v="0"/>
    <m/>
  </r>
  <r>
    <x v="0"/>
    <n v="0"/>
    <n v="0"/>
    <n v="122400"/>
    <n v="0"/>
    <x v="6025"/>
    <x v="0"/>
    <x v="0"/>
    <x v="0"/>
    <s v="03.16.25"/>
    <x v="23"/>
    <x v="0"/>
    <x v="0"/>
    <s v="Direção dos  Recursos Humanos"/>
    <s v="03.16.25"/>
    <s v="Direção dos  Recursos Humanos"/>
    <s v="03.16.25"/>
    <x v="49"/>
    <x v="0"/>
    <x v="0"/>
    <x v="0"/>
    <x v="1"/>
    <x v="0"/>
    <x v="0"/>
    <x v="0"/>
    <x v="10"/>
    <s v="2024-11-??"/>
    <x v="3"/>
    <n v="122400"/>
    <x v="3"/>
    <n v="0"/>
    <x v="1"/>
    <n v="0"/>
    <x v="667"/>
    <m/>
    <x v="0"/>
    <x v="11"/>
    <m/>
    <s v="Direção dos  Recursos Humanos"/>
    <x v="2"/>
    <m/>
    <x v="0"/>
    <x v="1"/>
    <x v="1"/>
    <x v="1"/>
    <x v="0"/>
    <x v="0"/>
    <x v="0"/>
    <x v="0"/>
    <x v="0"/>
    <x v="0"/>
    <x v="0"/>
    <s v="Direção dos  Recursos Humanos"/>
    <x v="0"/>
    <x v="0"/>
    <x v="0"/>
    <x v="0"/>
    <x v="0"/>
    <x v="0"/>
    <x v="0"/>
    <x v="2"/>
    <x v="1"/>
    <x v="2"/>
    <x v="11"/>
    <x v="0"/>
    <m/>
  </r>
  <r>
    <x v="0"/>
    <n v="0"/>
    <n v="0"/>
    <n v="122400"/>
    <n v="0"/>
    <x v="6025"/>
    <x v="0"/>
    <x v="0"/>
    <x v="0"/>
    <s v="03.16.25"/>
    <x v="23"/>
    <x v="0"/>
    <x v="0"/>
    <s v="Direção dos  Recursos Humanos"/>
    <s v="03.16.25"/>
    <s v="Direção dos  Recursos Humanos"/>
    <s v="03.16.25"/>
    <x v="49"/>
    <x v="0"/>
    <x v="0"/>
    <x v="0"/>
    <x v="1"/>
    <x v="0"/>
    <x v="0"/>
    <x v="0"/>
    <x v="11"/>
    <s v="2024-12-??"/>
    <x v="3"/>
    <n v="122400"/>
    <x v="3"/>
    <n v="0"/>
    <x v="1"/>
    <n v="0"/>
    <x v="667"/>
    <m/>
    <x v="0"/>
    <x v="11"/>
    <m/>
    <s v="Direção dos  Recursos Humanos"/>
    <x v="2"/>
    <m/>
    <x v="0"/>
    <x v="1"/>
    <x v="1"/>
    <x v="1"/>
    <x v="0"/>
    <x v="0"/>
    <x v="0"/>
    <x v="0"/>
    <x v="0"/>
    <x v="0"/>
    <x v="0"/>
    <s v="Direção dos  Recursos Humanos"/>
    <x v="0"/>
    <x v="0"/>
    <x v="0"/>
    <x v="0"/>
    <x v="0"/>
    <x v="0"/>
    <x v="0"/>
    <x v="2"/>
    <x v="1"/>
    <x v="2"/>
    <x v="11"/>
    <x v="0"/>
    <m/>
  </r>
  <r>
    <x v="0"/>
    <n v="0"/>
    <n v="0"/>
    <n v="50000"/>
    <n v="0"/>
    <x v="6025"/>
    <x v="0"/>
    <x v="0"/>
    <x v="0"/>
    <s v="03.16.25"/>
    <x v="23"/>
    <x v="0"/>
    <x v="0"/>
    <s v="Direção dos  Recursos Humanos"/>
    <s v="03.16.25"/>
    <s v="Direção dos  Recursos Humanos"/>
    <s v="03.16.25"/>
    <x v="30"/>
    <x v="0"/>
    <x v="0"/>
    <x v="0"/>
    <x v="1"/>
    <x v="0"/>
    <x v="0"/>
    <x v="0"/>
    <x v="0"/>
    <s v="2024-01-??"/>
    <x v="0"/>
    <n v="50000"/>
    <x v="3"/>
    <n v="0"/>
    <x v="1"/>
    <n v="691000"/>
    <x v="667"/>
    <m/>
    <x v="0"/>
    <x v="11"/>
    <m/>
    <s v="Direção dos  Recursos Humanos"/>
    <x v="2"/>
    <m/>
    <x v="0"/>
    <x v="1"/>
    <x v="1"/>
    <x v="1"/>
    <x v="0"/>
    <x v="0"/>
    <x v="0"/>
    <x v="0"/>
    <x v="0"/>
    <x v="0"/>
    <x v="0"/>
    <s v="Direção dos  Recursos Humanos"/>
    <x v="0"/>
    <x v="0"/>
    <x v="0"/>
    <x v="0"/>
    <x v="0"/>
    <x v="0"/>
    <x v="0"/>
    <x v="2"/>
    <x v="1"/>
    <x v="2"/>
    <x v="11"/>
    <x v="0"/>
    <m/>
  </r>
  <r>
    <x v="0"/>
    <n v="0"/>
    <n v="0"/>
    <n v="50000"/>
    <n v="0"/>
    <x v="6025"/>
    <x v="0"/>
    <x v="0"/>
    <x v="0"/>
    <s v="03.16.25"/>
    <x v="23"/>
    <x v="0"/>
    <x v="0"/>
    <s v="Direção dos  Recursos Humanos"/>
    <s v="03.16.25"/>
    <s v="Direção dos  Recursos Humanos"/>
    <s v="03.16.25"/>
    <x v="30"/>
    <x v="0"/>
    <x v="0"/>
    <x v="0"/>
    <x v="1"/>
    <x v="0"/>
    <x v="0"/>
    <x v="0"/>
    <x v="2"/>
    <s v="2024-02-??"/>
    <x v="0"/>
    <n v="50000"/>
    <x v="3"/>
    <n v="0"/>
    <x v="1"/>
    <n v="691000"/>
    <x v="667"/>
    <m/>
    <x v="0"/>
    <x v="11"/>
    <m/>
    <s v="Direção dos  Recursos Humanos"/>
    <x v="2"/>
    <m/>
    <x v="0"/>
    <x v="1"/>
    <x v="1"/>
    <x v="1"/>
    <x v="0"/>
    <x v="0"/>
    <x v="0"/>
    <x v="0"/>
    <x v="0"/>
    <x v="0"/>
    <x v="0"/>
    <s v="Direção dos  Recursos Humanos"/>
    <x v="0"/>
    <x v="0"/>
    <x v="0"/>
    <x v="0"/>
    <x v="0"/>
    <x v="0"/>
    <x v="0"/>
    <x v="2"/>
    <x v="1"/>
    <x v="2"/>
    <x v="11"/>
    <x v="0"/>
    <m/>
  </r>
  <r>
    <x v="0"/>
    <n v="0"/>
    <n v="0"/>
    <n v="50000"/>
    <n v="0"/>
    <x v="6025"/>
    <x v="0"/>
    <x v="0"/>
    <x v="0"/>
    <s v="03.16.25"/>
    <x v="23"/>
    <x v="0"/>
    <x v="0"/>
    <s v="Direção dos  Recursos Humanos"/>
    <s v="03.16.25"/>
    <s v="Direção dos  Recursos Humanos"/>
    <s v="03.16.25"/>
    <x v="30"/>
    <x v="0"/>
    <x v="0"/>
    <x v="0"/>
    <x v="1"/>
    <x v="0"/>
    <x v="0"/>
    <x v="0"/>
    <x v="1"/>
    <s v="2024-03-??"/>
    <x v="0"/>
    <n v="50000"/>
    <x v="3"/>
    <n v="0"/>
    <x v="1"/>
    <n v="691000"/>
    <x v="667"/>
    <m/>
    <x v="0"/>
    <x v="11"/>
    <m/>
    <s v="Direção dos  Recursos Humanos"/>
    <x v="2"/>
    <m/>
    <x v="0"/>
    <x v="1"/>
    <x v="1"/>
    <x v="1"/>
    <x v="0"/>
    <x v="0"/>
    <x v="0"/>
    <x v="0"/>
    <x v="0"/>
    <x v="0"/>
    <x v="0"/>
    <s v="Direção dos  Recursos Humanos"/>
    <x v="0"/>
    <x v="0"/>
    <x v="0"/>
    <x v="0"/>
    <x v="0"/>
    <x v="0"/>
    <x v="0"/>
    <x v="2"/>
    <x v="1"/>
    <x v="2"/>
    <x v="11"/>
    <x v="0"/>
    <m/>
  </r>
  <r>
    <x v="0"/>
    <n v="0"/>
    <n v="0"/>
    <n v="50000"/>
    <n v="0"/>
    <x v="6025"/>
    <x v="0"/>
    <x v="0"/>
    <x v="0"/>
    <s v="03.16.25"/>
    <x v="23"/>
    <x v="0"/>
    <x v="0"/>
    <s v="Direção dos  Recursos Humanos"/>
    <s v="03.16.25"/>
    <s v="Direção dos  Recursos Humanos"/>
    <s v="03.16.25"/>
    <x v="30"/>
    <x v="0"/>
    <x v="0"/>
    <x v="0"/>
    <x v="1"/>
    <x v="0"/>
    <x v="0"/>
    <x v="0"/>
    <x v="6"/>
    <s v="2024-04-??"/>
    <x v="1"/>
    <n v="50000"/>
    <x v="3"/>
    <n v="0"/>
    <x v="1"/>
    <n v="691000"/>
    <x v="667"/>
    <m/>
    <x v="0"/>
    <x v="11"/>
    <m/>
    <s v="Direção dos  Recursos Humanos"/>
    <x v="2"/>
    <m/>
    <x v="0"/>
    <x v="1"/>
    <x v="1"/>
    <x v="1"/>
    <x v="0"/>
    <x v="0"/>
    <x v="0"/>
    <x v="0"/>
    <x v="0"/>
    <x v="0"/>
    <x v="0"/>
    <s v="Direção dos  Recursos Humanos"/>
    <x v="0"/>
    <x v="0"/>
    <x v="0"/>
    <x v="0"/>
    <x v="0"/>
    <x v="0"/>
    <x v="0"/>
    <x v="2"/>
    <x v="1"/>
    <x v="2"/>
    <x v="11"/>
    <x v="0"/>
    <m/>
  </r>
  <r>
    <x v="0"/>
    <n v="0"/>
    <n v="0"/>
    <n v="50000"/>
    <n v="0"/>
    <x v="6025"/>
    <x v="0"/>
    <x v="0"/>
    <x v="0"/>
    <s v="03.16.25"/>
    <x v="23"/>
    <x v="0"/>
    <x v="0"/>
    <s v="Direção dos  Recursos Humanos"/>
    <s v="03.16.25"/>
    <s v="Direção dos  Recursos Humanos"/>
    <s v="03.16.25"/>
    <x v="30"/>
    <x v="0"/>
    <x v="0"/>
    <x v="0"/>
    <x v="1"/>
    <x v="0"/>
    <x v="0"/>
    <x v="0"/>
    <x v="3"/>
    <s v="2024-05-??"/>
    <x v="1"/>
    <n v="50000"/>
    <x v="3"/>
    <n v="0"/>
    <x v="1"/>
    <n v="691000"/>
    <x v="667"/>
    <m/>
    <x v="0"/>
    <x v="11"/>
    <m/>
    <s v="Direção dos  Recursos Humanos"/>
    <x v="2"/>
    <m/>
    <x v="0"/>
    <x v="1"/>
    <x v="1"/>
    <x v="1"/>
    <x v="0"/>
    <x v="0"/>
    <x v="0"/>
    <x v="0"/>
    <x v="0"/>
    <x v="0"/>
    <x v="0"/>
    <s v="Direção dos  Recursos Humanos"/>
    <x v="0"/>
    <x v="0"/>
    <x v="0"/>
    <x v="0"/>
    <x v="0"/>
    <x v="0"/>
    <x v="0"/>
    <x v="2"/>
    <x v="1"/>
    <x v="2"/>
    <x v="11"/>
    <x v="0"/>
    <m/>
  </r>
  <r>
    <x v="0"/>
    <n v="0"/>
    <n v="0"/>
    <n v="50000"/>
    <n v="0"/>
    <x v="6025"/>
    <x v="0"/>
    <x v="0"/>
    <x v="0"/>
    <s v="03.16.25"/>
    <x v="23"/>
    <x v="0"/>
    <x v="0"/>
    <s v="Direção dos  Recursos Humanos"/>
    <s v="03.16.25"/>
    <s v="Direção dos  Recursos Humanos"/>
    <s v="03.16.25"/>
    <x v="30"/>
    <x v="0"/>
    <x v="0"/>
    <x v="0"/>
    <x v="1"/>
    <x v="0"/>
    <x v="0"/>
    <x v="0"/>
    <x v="4"/>
    <s v="2024-06-??"/>
    <x v="1"/>
    <n v="50000"/>
    <x v="3"/>
    <n v="0"/>
    <x v="1"/>
    <n v="691000"/>
    <x v="667"/>
    <m/>
    <x v="0"/>
    <x v="11"/>
    <m/>
    <s v="Direção dos  Recursos Humanos"/>
    <x v="2"/>
    <m/>
    <x v="0"/>
    <x v="1"/>
    <x v="1"/>
    <x v="1"/>
    <x v="0"/>
    <x v="0"/>
    <x v="0"/>
    <x v="0"/>
    <x v="0"/>
    <x v="0"/>
    <x v="0"/>
    <s v="Direção dos  Recursos Humanos"/>
    <x v="0"/>
    <x v="0"/>
    <x v="0"/>
    <x v="0"/>
    <x v="0"/>
    <x v="0"/>
    <x v="0"/>
    <x v="2"/>
    <x v="1"/>
    <x v="2"/>
    <x v="11"/>
    <x v="0"/>
    <m/>
  </r>
  <r>
    <x v="0"/>
    <n v="0"/>
    <n v="0"/>
    <n v="50000"/>
    <n v="0"/>
    <x v="6025"/>
    <x v="0"/>
    <x v="0"/>
    <x v="0"/>
    <s v="03.16.25"/>
    <x v="23"/>
    <x v="0"/>
    <x v="0"/>
    <s v="Direção dos  Recursos Humanos"/>
    <s v="03.16.25"/>
    <s v="Direção dos  Recursos Humanos"/>
    <s v="03.16.25"/>
    <x v="30"/>
    <x v="0"/>
    <x v="0"/>
    <x v="0"/>
    <x v="1"/>
    <x v="0"/>
    <x v="0"/>
    <x v="0"/>
    <x v="9"/>
    <s v="2024-07-??"/>
    <x v="2"/>
    <n v="50000"/>
    <x v="3"/>
    <n v="0"/>
    <x v="1"/>
    <n v="691000"/>
    <x v="667"/>
    <m/>
    <x v="0"/>
    <x v="11"/>
    <m/>
    <s v="Direção dos  Recursos Humanos"/>
    <x v="2"/>
    <m/>
    <x v="0"/>
    <x v="1"/>
    <x v="1"/>
    <x v="1"/>
    <x v="0"/>
    <x v="0"/>
    <x v="0"/>
    <x v="0"/>
    <x v="0"/>
    <x v="0"/>
    <x v="0"/>
    <s v="Direção dos  Recursos Humanos"/>
    <x v="0"/>
    <x v="0"/>
    <x v="0"/>
    <x v="0"/>
    <x v="0"/>
    <x v="0"/>
    <x v="0"/>
    <x v="2"/>
    <x v="1"/>
    <x v="2"/>
    <x v="11"/>
    <x v="0"/>
    <m/>
  </r>
  <r>
    <x v="0"/>
    <n v="0"/>
    <n v="0"/>
    <n v="39161"/>
    <n v="0"/>
    <x v="6025"/>
    <x v="0"/>
    <x v="0"/>
    <x v="0"/>
    <s v="03.16.25"/>
    <x v="23"/>
    <x v="0"/>
    <x v="0"/>
    <s v="Direção dos  Recursos Humanos"/>
    <s v="03.16.25"/>
    <s v="Direção dos  Recursos Humanos"/>
    <s v="03.16.25"/>
    <x v="30"/>
    <x v="0"/>
    <x v="0"/>
    <x v="0"/>
    <x v="1"/>
    <x v="0"/>
    <x v="0"/>
    <x v="0"/>
    <x v="5"/>
    <s v="2024-08-??"/>
    <x v="2"/>
    <n v="39161"/>
    <x v="3"/>
    <n v="0"/>
    <x v="1"/>
    <n v="691000"/>
    <x v="667"/>
    <m/>
    <x v="0"/>
    <x v="11"/>
    <m/>
    <s v="Direção dos  Recursos Humanos"/>
    <x v="2"/>
    <m/>
    <x v="0"/>
    <x v="1"/>
    <x v="1"/>
    <x v="1"/>
    <x v="0"/>
    <x v="0"/>
    <x v="0"/>
    <x v="0"/>
    <x v="0"/>
    <x v="0"/>
    <x v="0"/>
    <s v="Direção dos  Recursos Humanos"/>
    <x v="0"/>
    <x v="0"/>
    <x v="0"/>
    <x v="0"/>
    <x v="0"/>
    <x v="0"/>
    <x v="0"/>
    <x v="2"/>
    <x v="1"/>
    <x v="2"/>
    <x v="11"/>
    <x v="0"/>
    <m/>
  </r>
  <r>
    <x v="0"/>
    <n v="0"/>
    <n v="0"/>
    <n v="25000"/>
    <n v="0"/>
    <x v="6025"/>
    <x v="0"/>
    <x v="0"/>
    <x v="0"/>
    <s v="03.16.25"/>
    <x v="23"/>
    <x v="0"/>
    <x v="0"/>
    <s v="Direção dos  Recursos Humanos"/>
    <s v="03.16.25"/>
    <s v="Direção dos  Recursos Humanos"/>
    <s v="03.16.25"/>
    <x v="30"/>
    <x v="0"/>
    <x v="0"/>
    <x v="0"/>
    <x v="1"/>
    <x v="0"/>
    <x v="0"/>
    <x v="0"/>
    <x v="7"/>
    <s v="2024-09-??"/>
    <x v="2"/>
    <n v="25000"/>
    <x v="3"/>
    <n v="0"/>
    <x v="1"/>
    <n v="691000"/>
    <x v="667"/>
    <m/>
    <x v="0"/>
    <x v="11"/>
    <m/>
    <s v="Direção dos  Recursos Humanos"/>
    <x v="2"/>
    <m/>
    <x v="0"/>
    <x v="1"/>
    <x v="1"/>
    <x v="1"/>
    <x v="0"/>
    <x v="0"/>
    <x v="0"/>
    <x v="0"/>
    <x v="0"/>
    <x v="0"/>
    <x v="0"/>
    <s v="Direção dos  Recursos Humanos"/>
    <x v="0"/>
    <x v="0"/>
    <x v="0"/>
    <x v="0"/>
    <x v="0"/>
    <x v="0"/>
    <x v="0"/>
    <x v="2"/>
    <x v="1"/>
    <x v="2"/>
    <x v="11"/>
    <x v="0"/>
    <m/>
  </r>
  <r>
    <x v="0"/>
    <n v="0"/>
    <n v="0"/>
    <n v="25000"/>
    <n v="0"/>
    <x v="6025"/>
    <x v="0"/>
    <x v="0"/>
    <x v="0"/>
    <s v="03.16.25"/>
    <x v="23"/>
    <x v="0"/>
    <x v="0"/>
    <s v="Direção dos  Recursos Humanos"/>
    <s v="03.16.25"/>
    <s v="Direção dos  Recursos Humanos"/>
    <s v="03.16.25"/>
    <x v="30"/>
    <x v="0"/>
    <x v="0"/>
    <x v="0"/>
    <x v="1"/>
    <x v="0"/>
    <x v="0"/>
    <x v="0"/>
    <x v="8"/>
    <s v="2024-10-??"/>
    <x v="3"/>
    <n v="25000"/>
    <x v="3"/>
    <n v="0"/>
    <x v="1"/>
    <n v="691000"/>
    <x v="667"/>
    <m/>
    <x v="0"/>
    <x v="11"/>
    <m/>
    <s v="Direção dos  Recursos Humanos"/>
    <x v="2"/>
    <m/>
    <x v="0"/>
    <x v="1"/>
    <x v="1"/>
    <x v="1"/>
    <x v="0"/>
    <x v="0"/>
    <x v="0"/>
    <x v="0"/>
    <x v="0"/>
    <x v="0"/>
    <x v="0"/>
    <s v="Direção dos  Recursos Humanos"/>
    <x v="0"/>
    <x v="0"/>
    <x v="0"/>
    <x v="0"/>
    <x v="0"/>
    <x v="0"/>
    <x v="0"/>
    <x v="2"/>
    <x v="1"/>
    <x v="2"/>
    <x v="11"/>
    <x v="0"/>
    <m/>
  </r>
  <r>
    <x v="0"/>
    <n v="0"/>
    <n v="0"/>
    <n v="25000"/>
    <n v="0"/>
    <x v="6025"/>
    <x v="0"/>
    <x v="0"/>
    <x v="0"/>
    <s v="03.16.25"/>
    <x v="23"/>
    <x v="0"/>
    <x v="0"/>
    <s v="Direção dos  Recursos Humanos"/>
    <s v="03.16.25"/>
    <s v="Direção dos  Recursos Humanos"/>
    <s v="03.16.25"/>
    <x v="30"/>
    <x v="0"/>
    <x v="0"/>
    <x v="0"/>
    <x v="1"/>
    <x v="0"/>
    <x v="0"/>
    <x v="0"/>
    <x v="10"/>
    <s v="2024-11-??"/>
    <x v="3"/>
    <n v="25000"/>
    <x v="3"/>
    <n v="0"/>
    <x v="1"/>
    <n v="691000"/>
    <x v="667"/>
    <m/>
    <x v="0"/>
    <x v="11"/>
    <m/>
    <s v="Direção dos  Recursos Humanos"/>
    <x v="2"/>
    <m/>
    <x v="0"/>
    <x v="1"/>
    <x v="1"/>
    <x v="1"/>
    <x v="0"/>
    <x v="0"/>
    <x v="0"/>
    <x v="0"/>
    <x v="0"/>
    <x v="0"/>
    <x v="0"/>
    <s v="Direção dos  Recursos Humanos"/>
    <x v="0"/>
    <x v="0"/>
    <x v="0"/>
    <x v="0"/>
    <x v="0"/>
    <x v="0"/>
    <x v="0"/>
    <x v="2"/>
    <x v="1"/>
    <x v="2"/>
    <x v="11"/>
    <x v="0"/>
    <m/>
  </r>
  <r>
    <x v="0"/>
    <n v="0"/>
    <n v="0"/>
    <n v="25000"/>
    <n v="0"/>
    <x v="6025"/>
    <x v="0"/>
    <x v="0"/>
    <x v="0"/>
    <s v="03.16.25"/>
    <x v="23"/>
    <x v="0"/>
    <x v="0"/>
    <s v="Direção dos  Recursos Humanos"/>
    <s v="03.16.25"/>
    <s v="Direção dos  Recursos Humanos"/>
    <s v="03.16.25"/>
    <x v="30"/>
    <x v="0"/>
    <x v="0"/>
    <x v="0"/>
    <x v="1"/>
    <x v="0"/>
    <x v="0"/>
    <x v="0"/>
    <x v="11"/>
    <s v="2024-12-??"/>
    <x v="3"/>
    <n v="25000"/>
    <x v="3"/>
    <n v="0"/>
    <x v="1"/>
    <n v="691000"/>
    <x v="667"/>
    <m/>
    <x v="0"/>
    <x v="11"/>
    <m/>
    <s v="Direção dos  Recursos Humanos"/>
    <x v="2"/>
    <m/>
    <x v="0"/>
    <x v="1"/>
    <x v="1"/>
    <x v="1"/>
    <x v="0"/>
    <x v="0"/>
    <x v="0"/>
    <x v="0"/>
    <x v="0"/>
    <x v="0"/>
    <x v="0"/>
    <s v="Direção dos  Recursos Humanos"/>
    <x v="0"/>
    <x v="0"/>
    <x v="0"/>
    <x v="0"/>
    <x v="0"/>
    <x v="0"/>
    <x v="0"/>
    <x v="2"/>
    <x v="1"/>
    <x v="2"/>
    <x v="11"/>
    <x v="0"/>
    <m/>
  </r>
  <r>
    <x v="0"/>
    <n v="0"/>
    <n v="0"/>
    <n v="75916"/>
    <n v="0"/>
    <x v="6025"/>
    <x v="0"/>
    <x v="0"/>
    <x v="0"/>
    <s v="03.16.25"/>
    <x v="23"/>
    <x v="0"/>
    <x v="0"/>
    <s v="Direção dos  Recursos Humanos"/>
    <s v="03.16.25"/>
    <s v="Direção dos  Recursos Humanos"/>
    <s v="03.16.25"/>
    <x v="44"/>
    <x v="0"/>
    <x v="0"/>
    <x v="0"/>
    <x v="0"/>
    <x v="0"/>
    <x v="0"/>
    <x v="0"/>
    <x v="0"/>
    <s v="2024-01-??"/>
    <x v="0"/>
    <n v="75916"/>
    <x v="3"/>
    <n v="0"/>
    <x v="1"/>
    <n v="0"/>
    <x v="667"/>
    <m/>
    <x v="0"/>
    <x v="11"/>
    <m/>
    <s v="Direção dos  Recursos Humanos"/>
    <x v="2"/>
    <m/>
    <x v="0"/>
    <x v="1"/>
    <x v="1"/>
    <x v="1"/>
    <x v="0"/>
    <x v="0"/>
    <x v="0"/>
    <x v="0"/>
    <x v="0"/>
    <x v="0"/>
    <x v="0"/>
    <s v="Direção dos  Recursos Humanos"/>
    <x v="0"/>
    <x v="0"/>
    <x v="0"/>
    <x v="0"/>
    <x v="0"/>
    <x v="0"/>
    <x v="0"/>
    <x v="2"/>
    <x v="1"/>
    <x v="2"/>
    <x v="11"/>
    <x v="0"/>
    <m/>
  </r>
  <r>
    <x v="0"/>
    <n v="0"/>
    <n v="0"/>
    <n v="33425"/>
    <n v="0"/>
    <x v="6025"/>
    <x v="0"/>
    <x v="0"/>
    <x v="0"/>
    <s v="03.16.25"/>
    <x v="23"/>
    <x v="0"/>
    <x v="0"/>
    <s v="Direção dos  Recursos Humanos"/>
    <s v="03.16.25"/>
    <s v="Direção dos  Recursos Humanos"/>
    <s v="03.16.25"/>
    <x v="44"/>
    <x v="0"/>
    <x v="0"/>
    <x v="0"/>
    <x v="0"/>
    <x v="0"/>
    <x v="0"/>
    <x v="0"/>
    <x v="6"/>
    <s v="2024-04-??"/>
    <x v="1"/>
    <n v="33425"/>
    <x v="3"/>
    <n v="0"/>
    <x v="1"/>
    <n v="0"/>
    <x v="667"/>
    <m/>
    <x v="0"/>
    <x v="11"/>
    <m/>
    <s v="Direção dos  Recursos Humanos"/>
    <x v="2"/>
    <m/>
    <x v="0"/>
    <x v="1"/>
    <x v="1"/>
    <x v="1"/>
    <x v="0"/>
    <x v="0"/>
    <x v="0"/>
    <x v="0"/>
    <x v="0"/>
    <x v="0"/>
    <x v="0"/>
    <s v="Direção dos  Recursos Humanos"/>
    <x v="0"/>
    <x v="0"/>
    <x v="0"/>
    <x v="0"/>
    <x v="0"/>
    <x v="0"/>
    <x v="0"/>
    <x v="2"/>
    <x v="1"/>
    <x v="2"/>
    <x v="11"/>
    <x v="0"/>
    <m/>
  </r>
  <r>
    <x v="0"/>
    <n v="0"/>
    <n v="0"/>
    <n v="22632"/>
    <n v="0"/>
    <x v="6025"/>
    <x v="0"/>
    <x v="0"/>
    <x v="0"/>
    <s v="03.16.25"/>
    <x v="23"/>
    <x v="0"/>
    <x v="0"/>
    <s v="Direção dos  Recursos Humanos"/>
    <s v="03.16.25"/>
    <s v="Direção dos  Recursos Humanos"/>
    <s v="03.16.25"/>
    <x v="44"/>
    <x v="0"/>
    <x v="0"/>
    <x v="0"/>
    <x v="0"/>
    <x v="0"/>
    <x v="0"/>
    <x v="0"/>
    <x v="3"/>
    <s v="2024-05-??"/>
    <x v="1"/>
    <n v="22632"/>
    <x v="3"/>
    <n v="0"/>
    <x v="1"/>
    <n v="0"/>
    <x v="667"/>
    <m/>
    <x v="0"/>
    <x v="11"/>
    <m/>
    <s v="Direção dos  Recursos Humanos"/>
    <x v="2"/>
    <m/>
    <x v="0"/>
    <x v="1"/>
    <x v="1"/>
    <x v="1"/>
    <x v="0"/>
    <x v="0"/>
    <x v="0"/>
    <x v="0"/>
    <x v="0"/>
    <x v="0"/>
    <x v="0"/>
    <s v="Direção dos  Recursos Humanos"/>
    <x v="0"/>
    <x v="0"/>
    <x v="0"/>
    <x v="0"/>
    <x v="0"/>
    <x v="0"/>
    <x v="0"/>
    <x v="2"/>
    <x v="1"/>
    <x v="2"/>
    <x v="11"/>
    <x v="0"/>
    <m/>
  </r>
  <r>
    <x v="0"/>
    <n v="0"/>
    <n v="0"/>
    <n v="14912"/>
    <n v="0"/>
    <x v="6025"/>
    <x v="0"/>
    <x v="0"/>
    <x v="0"/>
    <s v="03.16.25"/>
    <x v="23"/>
    <x v="0"/>
    <x v="0"/>
    <s v="Direção dos  Recursos Humanos"/>
    <s v="03.16.25"/>
    <s v="Direção dos  Recursos Humanos"/>
    <s v="03.16.25"/>
    <x v="44"/>
    <x v="0"/>
    <x v="0"/>
    <x v="0"/>
    <x v="0"/>
    <x v="0"/>
    <x v="0"/>
    <x v="0"/>
    <x v="4"/>
    <s v="2024-06-??"/>
    <x v="1"/>
    <n v="14912"/>
    <x v="3"/>
    <n v="0"/>
    <x v="1"/>
    <n v="0"/>
    <x v="667"/>
    <m/>
    <x v="0"/>
    <x v="11"/>
    <m/>
    <s v="Direção dos  Recursos Humanos"/>
    <x v="2"/>
    <m/>
    <x v="0"/>
    <x v="1"/>
    <x v="1"/>
    <x v="1"/>
    <x v="0"/>
    <x v="0"/>
    <x v="0"/>
    <x v="0"/>
    <x v="0"/>
    <x v="0"/>
    <x v="0"/>
    <s v="Direção dos  Recursos Humanos"/>
    <x v="0"/>
    <x v="0"/>
    <x v="0"/>
    <x v="0"/>
    <x v="0"/>
    <x v="0"/>
    <x v="0"/>
    <x v="2"/>
    <x v="1"/>
    <x v="2"/>
    <x v="11"/>
    <x v="0"/>
    <m/>
  </r>
  <r>
    <x v="0"/>
    <n v="0"/>
    <n v="0"/>
    <n v="15460"/>
    <n v="0"/>
    <x v="6025"/>
    <x v="0"/>
    <x v="0"/>
    <x v="0"/>
    <s v="03.16.25"/>
    <x v="23"/>
    <x v="0"/>
    <x v="0"/>
    <s v="Direção dos  Recursos Humanos"/>
    <s v="03.16.25"/>
    <s v="Direção dos  Recursos Humanos"/>
    <s v="03.16.25"/>
    <x v="44"/>
    <x v="0"/>
    <x v="0"/>
    <x v="0"/>
    <x v="0"/>
    <x v="0"/>
    <x v="0"/>
    <x v="0"/>
    <x v="7"/>
    <s v="2024-09-??"/>
    <x v="2"/>
    <n v="15460"/>
    <x v="3"/>
    <n v="0"/>
    <x v="1"/>
    <n v="0"/>
    <x v="667"/>
    <m/>
    <x v="0"/>
    <x v="11"/>
    <m/>
    <s v="Direção dos  Recursos Humanos"/>
    <x v="2"/>
    <m/>
    <x v="0"/>
    <x v="1"/>
    <x v="1"/>
    <x v="1"/>
    <x v="0"/>
    <x v="0"/>
    <x v="0"/>
    <x v="0"/>
    <x v="0"/>
    <x v="0"/>
    <x v="0"/>
    <s v="Direção dos  Recursos Humanos"/>
    <x v="0"/>
    <x v="0"/>
    <x v="0"/>
    <x v="0"/>
    <x v="0"/>
    <x v="0"/>
    <x v="0"/>
    <x v="2"/>
    <x v="1"/>
    <x v="2"/>
    <x v="11"/>
    <x v="0"/>
    <m/>
  </r>
  <r>
    <x v="0"/>
    <n v="0"/>
    <n v="0"/>
    <n v="1569910.75"/>
    <n v="0"/>
    <x v="6025"/>
    <x v="0"/>
    <x v="1"/>
    <x v="0"/>
    <s v="03.03.10"/>
    <x v="8"/>
    <x v="0"/>
    <x v="4"/>
    <s v="Receitas Da Câmara"/>
    <s v="03.03.10"/>
    <s v="Receitas Da Câmara"/>
    <s v="03.03.10"/>
    <x v="18"/>
    <x v="0"/>
    <x v="0"/>
    <x v="0"/>
    <x v="0"/>
    <x v="0"/>
    <x v="2"/>
    <x v="0"/>
    <x v="0"/>
    <s v="2024-01-??"/>
    <x v="0"/>
    <n v="1569910.75"/>
    <x v="3"/>
    <n v="0"/>
    <x v="1"/>
    <n v="0"/>
    <x v="667"/>
    <m/>
    <x v="0"/>
    <x v="11"/>
    <m/>
    <s v="Receitas Da Câmara"/>
    <x v="2"/>
    <s v="RDC"/>
    <x v="0"/>
    <x v="1"/>
    <x v="1"/>
    <x v="1"/>
    <x v="0"/>
    <x v="0"/>
    <x v="0"/>
    <x v="0"/>
    <x v="0"/>
    <x v="0"/>
    <x v="0"/>
    <s v="Receitas Da Câmara"/>
    <x v="0"/>
    <x v="0"/>
    <x v="0"/>
    <x v="0"/>
    <x v="0"/>
    <x v="0"/>
    <x v="0"/>
    <x v="2"/>
    <x v="1"/>
    <x v="2"/>
    <x v="11"/>
    <x v="0"/>
    <m/>
  </r>
  <r>
    <x v="0"/>
    <n v="0"/>
    <n v="0"/>
    <n v="1003078"/>
    <n v="0"/>
    <x v="6025"/>
    <x v="0"/>
    <x v="1"/>
    <x v="0"/>
    <s v="03.03.10"/>
    <x v="8"/>
    <x v="0"/>
    <x v="4"/>
    <s v="Receitas Da Câmara"/>
    <s v="03.03.10"/>
    <s v="Receitas Da Câmara"/>
    <s v="03.03.10"/>
    <x v="18"/>
    <x v="0"/>
    <x v="0"/>
    <x v="0"/>
    <x v="0"/>
    <x v="0"/>
    <x v="2"/>
    <x v="0"/>
    <x v="2"/>
    <s v="2024-02-??"/>
    <x v="0"/>
    <n v="1003078"/>
    <x v="3"/>
    <n v="0"/>
    <x v="1"/>
    <n v="0"/>
    <x v="667"/>
    <m/>
    <x v="0"/>
    <x v="11"/>
    <m/>
    <s v="Receitas Da Câmara"/>
    <x v="2"/>
    <s v="RDC"/>
    <x v="0"/>
    <x v="1"/>
    <x v="1"/>
    <x v="1"/>
    <x v="0"/>
    <x v="0"/>
    <x v="0"/>
    <x v="0"/>
    <x v="0"/>
    <x v="0"/>
    <x v="0"/>
    <s v="Receitas Da Câmara"/>
    <x v="0"/>
    <x v="0"/>
    <x v="0"/>
    <x v="0"/>
    <x v="0"/>
    <x v="0"/>
    <x v="0"/>
    <x v="2"/>
    <x v="1"/>
    <x v="2"/>
    <x v="11"/>
    <x v="0"/>
    <m/>
  </r>
  <r>
    <x v="0"/>
    <n v="0"/>
    <n v="0"/>
    <n v="1088906.5"/>
    <n v="0"/>
    <x v="6025"/>
    <x v="0"/>
    <x v="1"/>
    <x v="0"/>
    <s v="03.03.10"/>
    <x v="8"/>
    <x v="0"/>
    <x v="4"/>
    <s v="Receitas Da Câmara"/>
    <s v="03.03.10"/>
    <s v="Receitas Da Câmara"/>
    <s v="03.03.10"/>
    <x v="18"/>
    <x v="0"/>
    <x v="0"/>
    <x v="0"/>
    <x v="0"/>
    <x v="0"/>
    <x v="2"/>
    <x v="0"/>
    <x v="1"/>
    <s v="2024-03-??"/>
    <x v="0"/>
    <n v="1088906.5"/>
    <x v="3"/>
    <n v="0"/>
    <x v="1"/>
    <n v="0"/>
    <x v="667"/>
    <m/>
    <x v="0"/>
    <x v="11"/>
    <m/>
    <s v="Receitas Da Câmara"/>
    <x v="2"/>
    <s v="RDC"/>
    <x v="0"/>
    <x v="1"/>
    <x v="1"/>
    <x v="1"/>
    <x v="0"/>
    <x v="0"/>
    <x v="0"/>
    <x v="0"/>
    <x v="0"/>
    <x v="0"/>
    <x v="0"/>
    <s v="Receitas Da Câmara"/>
    <x v="0"/>
    <x v="0"/>
    <x v="0"/>
    <x v="0"/>
    <x v="0"/>
    <x v="0"/>
    <x v="0"/>
    <x v="2"/>
    <x v="1"/>
    <x v="2"/>
    <x v="11"/>
    <x v="0"/>
    <m/>
  </r>
  <r>
    <x v="0"/>
    <n v="0"/>
    <n v="0"/>
    <n v="1163111.375"/>
    <n v="0"/>
    <x v="6025"/>
    <x v="0"/>
    <x v="1"/>
    <x v="0"/>
    <s v="03.03.10"/>
    <x v="8"/>
    <x v="0"/>
    <x v="4"/>
    <s v="Receitas Da Câmara"/>
    <s v="03.03.10"/>
    <s v="Receitas Da Câmara"/>
    <s v="03.03.10"/>
    <x v="18"/>
    <x v="0"/>
    <x v="0"/>
    <x v="0"/>
    <x v="0"/>
    <x v="0"/>
    <x v="2"/>
    <x v="0"/>
    <x v="6"/>
    <s v="2024-04-??"/>
    <x v="1"/>
    <n v="1163111.375"/>
    <x v="3"/>
    <n v="0"/>
    <x v="1"/>
    <n v="0"/>
    <x v="667"/>
    <m/>
    <x v="0"/>
    <x v="11"/>
    <m/>
    <s v="Receitas Da Câmara"/>
    <x v="2"/>
    <s v="RDC"/>
    <x v="0"/>
    <x v="1"/>
    <x v="1"/>
    <x v="1"/>
    <x v="0"/>
    <x v="0"/>
    <x v="0"/>
    <x v="0"/>
    <x v="0"/>
    <x v="0"/>
    <x v="0"/>
    <s v="Receitas Da Câmara"/>
    <x v="0"/>
    <x v="0"/>
    <x v="0"/>
    <x v="0"/>
    <x v="0"/>
    <x v="0"/>
    <x v="0"/>
    <x v="2"/>
    <x v="1"/>
    <x v="2"/>
    <x v="11"/>
    <x v="0"/>
    <m/>
  </r>
  <r>
    <x v="0"/>
    <n v="0"/>
    <n v="0"/>
    <n v="1200502"/>
    <n v="0"/>
    <x v="6025"/>
    <x v="0"/>
    <x v="1"/>
    <x v="0"/>
    <s v="03.03.10"/>
    <x v="8"/>
    <x v="0"/>
    <x v="4"/>
    <s v="Receitas Da Câmara"/>
    <s v="03.03.10"/>
    <s v="Receitas Da Câmara"/>
    <s v="03.03.10"/>
    <x v="18"/>
    <x v="0"/>
    <x v="0"/>
    <x v="0"/>
    <x v="0"/>
    <x v="0"/>
    <x v="2"/>
    <x v="0"/>
    <x v="3"/>
    <s v="2024-05-??"/>
    <x v="1"/>
    <n v="1200502"/>
    <x v="3"/>
    <n v="0"/>
    <x v="1"/>
    <n v="0"/>
    <x v="667"/>
    <m/>
    <x v="0"/>
    <x v="11"/>
    <m/>
    <s v="Receitas Da Câmara"/>
    <x v="2"/>
    <s v="RDC"/>
    <x v="0"/>
    <x v="1"/>
    <x v="1"/>
    <x v="1"/>
    <x v="0"/>
    <x v="0"/>
    <x v="0"/>
    <x v="0"/>
    <x v="0"/>
    <x v="0"/>
    <x v="0"/>
    <s v="Receitas Da Câmara"/>
    <x v="0"/>
    <x v="0"/>
    <x v="0"/>
    <x v="0"/>
    <x v="0"/>
    <x v="0"/>
    <x v="0"/>
    <x v="2"/>
    <x v="1"/>
    <x v="2"/>
    <x v="11"/>
    <x v="0"/>
    <m/>
  </r>
  <r>
    <x v="0"/>
    <n v="0"/>
    <n v="0"/>
    <n v="1114931.01"/>
    <n v="0"/>
    <x v="6025"/>
    <x v="0"/>
    <x v="1"/>
    <x v="0"/>
    <s v="03.03.10"/>
    <x v="8"/>
    <x v="0"/>
    <x v="4"/>
    <s v="Receitas Da Câmara"/>
    <s v="03.03.10"/>
    <s v="Receitas Da Câmara"/>
    <s v="03.03.10"/>
    <x v="18"/>
    <x v="0"/>
    <x v="0"/>
    <x v="0"/>
    <x v="0"/>
    <x v="0"/>
    <x v="2"/>
    <x v="0"/>
    <x v="4"/>
    <s v="2024-06-??"/>
    <x v="1"/>
    <n v="1114931.01"/>
    <x v="3"/>
    <n v="0"/>
    <x v="1"/>
    <n v="0"/>
    <x v="667"/>
    <m/>
    <x v="0"/>
    <x v="11"/>
    <m/>
    <s v="Receitas Da Câmara"/>
    <x v="2"/>
    <s v="RDC"/>
    <x v="0"/>
    <x v="1"/>
    <x v="1"/>
    <x v="1"/>
    <x v="0"/>
    <x v="0"/>
    <x v="0"/>
    <x v="0"/>
    <x v="0"/>
    <x v="0"/>
    <x v="0"/>
    <s v="Receitas Da Câmara"/>
    <x v="0"/>
    <x v="0"/>
    <x v="0"/>
    <x v="0"/>
    <x v="0"/>
    <x v="0"/>
    <x v="0"/>
    <x v="2"/>
    <x v="1"/>
    <x v="2"/>
    <x v="11"/>
    <x v="0"/>
    <m/>
  </r>
  <r>
    <x v="0"/>
    <n v="0"/>
    <n v="0"/>
    <n v="2661075.7999999998"/>
    <n v="0"/>
    <x v="6025"/>
    <x v="0"/>
    <x v="1"/>
    <x v="0"/>
    <s v="03.03.10"/>
    <x v="8"/>
    <x v="0"/>
    <x v="4"/>
    <s v="Receitas Da Câmara"/>
    <s v="03.03.10"/>
    <s v="Receitas Da Câmara"/>
    <s v="03.03.10"/>
    <x v="18"/>
    <x v="0"/>
    <x v="0"/>
    <x v="0"/>
    <x v="0"/>
    <x v="0"/>
    <x v="2"/>
    <x v="0"/>
    <x v="9"/>
    <s v="2024-07-??"/>
    <x v="2"/>
    <n v="2661075.7999999998"/>
    <x v="3"/>
    <n v="0"/>
    <x v="1"/>
    <n v="0"/>
    <x v="667"/>
    <m/>
    <x v="0"/>
    <x v="11"/>
    <m/>
    <s v="Receitas Da Câmara"/>
    <x v="2"/>
    <s v="RDC"/>
    <x v="0"/>
    <x v="1"/>
    <x v="1"/>
    <x v="1"/>
    <x v="0"/>
    <x v="0"/>
    <x v="0"/>
    <x v="0"/>
    <x v="0"/>
    <x v="0"/>
    <x v="0"/>
    <s v="Receitas Da Câmara"/>
    <x v="0"/>
    <x v="0"/>
    <x v="0"/>
    <x v="0"/>
    <x v="0"/>
    <x v="0"/>
    <x v="0"/>
    <x v="2"/>
    <x v="1"/>
    <x v="2"/>
    <x v="11"/>
    <x v="0"/>
    <m/>
  </r>
  <r>
    <x v="0"/>
    <n v="0"/>
    <n v="0"/>
    <n v="2249001"/>
    <n v="0"/>
    <x v="6025"/>
    <x v="0"/>
    <x v="1"/>
    <x v="0"/>
    <s v="03.03.10"/>
    <x v="8"/>
    <x v="0"/>
    <x v="4"/>
    <s v="Receitas Da Câmara"/>
    <s v="03.03.10"/>
    <s v="Receitas Da Câmara"/>
    <s v="03.03.10"/>
    <x v="18"/>
    <x v="0"/>
    <x v="0"/>
    <x v="0"/>
    <x v="0"/>
    <x v="0"/>
    <x v="2"/>
    <x v="0"/>
    <x v="5"/>
    <s v="2024-08-??"/>
    <x v="2"/>
    <n v="2249001"/>
    <x v="3"/>
    <n v="0"/>
    <x v="1"/>
    <n v="0"/>
    <x v="667"/>
    <m/>
    <x v="0"/>
    <x v="11"/>
    <m/>
    <s v="Receitas Da Câmara"/>
    <x v="2"/>
    <s v="RDC"/>
    <x v="0"/>
    <x v="1"/>
    <x v="1"/>
    <x v="1"/>
    <x v="0"/>
    <x v="0"/>
    <x v="0"/>
    <x v="0"/>
    <x v="0"/>
    <x v="0"/>
    <x v="0"/>
    <s v="Receitas Da Câmara"/>
    <x v="0"/>
    <x v="0"/>
    <x v="0"/>
    <x v="0"/>
    <x v="0"/>
    <x v="0"/>
    <x v="0"/>
    <x v="2"/>
    <x v="1"/>
    <x v="2"/>
    <x v="11"/>
    <x v="0"/>
    <m/>
  </r>
  <r>
    <x v="0"/>
    <n v="0"/>
    <n v="0"/>
    <n v="1602521"/>
    <n v="0"/>
    <x v="6025"/>
    <x v="0"/>
    <x v="1"/>
    <x v="0"/>
    <s v="03.03.10"/>
    <x v="8"/>
    <x v="0"/>
    <x v="4"/>
    <s v="Receitas Da Câmara"/>
    <s v="03.03.10"/>
    <s v="Receitas Da Câmara"/>
    <s v="03.03.10"/>
    <x v="18"/>
    <x v="0"/>
    <x v="0"/>
    <x v="0"/>
    <x v="0"/>
    <x v="0"/>
    <x v="2"/>
    <x v="0"/>
    <x v="7"/>
    <s v="2024-09-??"/>
    <x v="2"/>
    <n v="1602521"/>
    <x v="3"/>
    <n v="0"/>
    <x v="1"/>
    <n v="0"/>
    <x v="667"/>
    <m/>
    <x v="0"/>
    <x v="11"/>
    <m/>
    <s v="Receitas Da Câmara"/>
    <x v="2"/>
    <s v="RDC"/>
    <x v="0"/>
    <x v="1"/>
    <x v="1"/>
    <x v="1"/>
    <x v="0"/>
    <x v="0"/>
    <x v="0"/>
    <x v="0"/>
    <x v="0"/>
    <x v="0"/>
    <x v="0"/>
    <s v="Receitas Da Câmara"/>
    <x v="0"/>
    <x v="0"/>
    <x v="0"/>
    <x v="0"/>
    <x v="0"/>
    <x v="0"/>
    <x v="0"/>
    <x v="2"/>
    <x v="1"/>
    <x v="2"/>
    <x v="11"/>
    <x v="0"/>
    <m/>
  </r>
  <r>
    <x v="0"/>
    <n v="0"/>
    <n v="0"/>
    <n v="867843.2"/>
    <n v="0"/>
    <x v="6025"/>
    <x v="0"/>
    <x v="1"/>
    <x v="0"/>
    <s v="03.03.10"/>
    <x v="8"/>
    <x v="0"/>
    <x v="4"/>
    <s v="Receitas Da Câmara"/>
    <s v="03.03.10"/>
    <s v="Receitas Da Câmara"/>
    <s v="03.03.10"/>
    <x v="18"/>
    <x v="0"/>
    <x v="0"/>
    <x v="0"/>
    <x v="0"/>
    <x v="0"/>
    <x v="2"/>
    <x v="0"/>
    <x v="8"/>
    <s v="2024-10-??"/>
    <x v="3"/>
    <n v="867843.2"/>
    <x v="3"/>
    <n v="0"/>
    <x v="1"/>
    <n v="0"/>
    <x v="667"/>
    <m/>
    <x v="0"/>
    <x v="11"/>
    <m/>
    <s v="Receitas Da Câmara"/>
    <x v="2"/>
    <s v="RDC"/>
    <x v="0"/>
    <x v="1"/>
    <x v="1"/>
    <x v="1"/>
    <x v="0"/>
    <x v="0"/>
    <x v="0"/>
    <x v="0"/>
    <x v="0"/>
    <x v="0"/>
    <x v="0"/>
    <s v="Receitas Da Câmara"/>
    <x v="0"/>
    <x v="0"/>
    <x v="0"/>
    <x v="0"/>
    <x v="0"/>
    <x v="0"/>
    <x v="0"/>
    <x v="2"/>
    <x v="1"/>
    <x v="2"/>
    <x v="11"/>
    <x v="0"/>
    <m/>
  </r>
  <r>
    <x v="0"/>
    <n v="0"/>
    <n v="0"/>
    <n v="622804.0625"/>
    <n v="0"/>
    <x v="6025"/>
    <x v="0"/>
    <x v="1"/>
    <x v="0"/>
    <s v="03.03.10"/>
    <x v="8"/>
    <x v="0"/>
    <x v="4"/>
    <s v="Receitas Da Câmara"/>
    <s v="03.03.10"/>
    <s v="Receitas Da Câmara"/>
    <s v="03.03.10"/>
    <x v="18"/>
    <x v="0"/>
    <x v="0"/>
    <x v="0"/>
    <x v="0"/>
    <x v="0"/>
    <x v="2"/>
    <x v="0"/>
    <x v="10"/>
    <s v="2024-11-??"/>
    <x v="3"/>
    <n v="622804.0625"/>
    <x v="3"/>
    <n v="0"/>
    <x v="1"/>
    <n v="0"/>
    <x v="667"/>
    <m/>
    <x v="0"/>
    <x v="11"/>
    <m/>
    <s v="Receitas Da Câmara"/>
    <x v="2"/>
    <s v="RDC"/>
    <x v="0"/>
    <x v="1"/>
    <x v="1"/>
    <x v="1"/>
    <x v="0"/>
    <x v="0"/>
    <x v="0"/>
    <x v="0"/>
    <x v="0"/>
    <x v="0"/>
    <x v="0"/>
    <s v="Receitas Da Câmara"/>
    <x v="0"/>
    <x v="0"/>
    <x v="0"/>
    <x v="0"/>
    <x v="0"/>
    <x v="0"/>
    <x v="0"/>
    <x v="2"/>
    <x v="1"/>
    <x v="2"/>
    <x v="11"/>
    <x v="0"/>
    <m/>
  </r>
  <r>
    <x v="0"/>
    <n v="0"/>
    <n v="0"/>
    <n v="931930"/>
    <n v="0"/>
    <x v="6025"/>
    <x v="0"/>
    <x v="1"/>
    <x v="0"/>
    <s v="03.03.10"/>
    <x v="8"/>
    <x v="0"/>
    <x v="4"/>
    <s v="Receitas Da Câmara"/>
    <s v="03.03.10"/>
    <s v="Receitas Da Câmara"/>
    <s v="03.03.10"/>
    <x v="18"/>
    <x v="0"/>
    <x v="0"/>
    <x v="0"/>
    <x v="0"/>
    <x v="0"/>
    <x v="2"/>
    <x v="0"/>
    <x v="11"/>
    <s v="2024-12-??"/>
    <x v="3"/>
    <n v="931930"/>
    <x v="3"/>
    <n v="0"/>
    <x v="1"/>
    <n v="0"/>
    <x v="667"/>
    <m/>
    <x v="0"/>
    <x v="11"/>
    <m/>
    <s v="Receitas Da Câmara"/>
    <x v="2"/>
    <s v="RDC"/>
    <x v="0"/>
    <x v="1"/>
    <x v="1"/>
    <x v="1"/>
    <x v="0"/>
    <x v="0"/>
    <x v="0"/>
    <x v="0"/>
    <x v="0"/>
    <x v="0"/>
    <x v="0"/>
    <s v="Receitas Da Câmara"/>
    <x v="0"/>
    <x v="0"/>
    <x v="0"/>
    <x v="0"/>
    <x v="0"/>
    <x v="0"/>
    <x v="0"/>
    <x v="2"/>
    <x v="1"/>
    <x v="2"/>
    <x v="11"/>
    <x v="0"/>
    <m/>
  </r>
  <r>
    <x v="0"/>
    <n v="0"/>
    <n v="0"/>
    <n v="11032"/>
    <n v="0"/>
    <x v="6025"/>
    <x v="0"/>
    <x v="0"/>
    <x v="0"/>
    <s v="03.16.15"/>
    <x v="0"/>
    <x v="0"/>
    <x v="0"/>
    <s v="Direção Financeira"/>
    <s v="03.16.15"/>
    <s v="Direção Financeira"/>
    <s v="03.16.15"/>
    <x v="53"/>
    <x v="0"/>
    <x v="0"/>
    <x v="0"/>
    <x v="0"/>
    <x v="0"/>
    <x v="0"/>
    <x v="0"/>
    <x v="1"/>
    <s v="2024-03-??"/>
    <x v="0"/>
    <n v="11032"/>
    <x v="3"/>
    <n v="0"/>
    <x v="1"/>
    <n v="0"/>
    <x v="667"/>
    <m/>
    <x v="0"/>
    <x v="11"/>
    <m/>
    <s v="Direção Financeira"/>
    <x v="2"/>
    <m/>
    <x v="0"/>
    <x v="1"/>
    <x v="1"/>
    <x v="1"/>
    <x v="0"/>
    <x v="0"/>
    <x v="0"/>
    <x v="0"/>
    <x v="0"/>
    <x v="0"/>
    <x v="0"/>
    <s v="Direção Financeira"/>
    <x v="0"/>
    <x v="0"/>
    <x v="0"/>
    <x v="0"/>
    <x v="0"/>
    <x v="0"/>
    <x v="0"/>
    <x v="2"/>
    <x v="1"/>
    <x v="2"/>
    <x v="11"/>
    <x v="0"/>
    <m/>
  </r>
  <r>
    <x v="0"/>
    <n v="0"/>
    <n v="0"/>
    <n v="14000"/>
    <n v="0"/>
    <x v="6025"/>
    <x v="0"/>
    <x v="0"/>
    <x v="0"/>
    <s v="03.16.15"/>
    <x v="0"/>
    <x v="0"/>
    <x v="0"/>
    <s v="Direção Financeira"/>
    <s v="03.16.15"/>
    <s v="Direção Financeira"/>
    <s v="03.16.15"/>
    <x v="53"/>
    <x v="0"/>
    <x v="0"/>
    <x v="0"/>
    <x v="0"/>
    <x v="0"/>
    <x v="0"/>
    <x v="0"/>
    <x v="6"/>
    <s v="2024-04-??"/>
    <x v="1"/>
    <n v="14000"/>
    <x v="3"/>
    <n v="0"/>
    <x v="1"/>
    <n v="0"/>
    <x v="667"/>
    <m/>
    <x v="0"/>
    <x v="11"/>
    <m/>
    <s v="Direção Financeira"/>
    <x v="2"/>
    <m/>
    <x v="0"/>
    <x v="1"/>
    <x v="1"/>
    <x v="1"/>
    <x v="0"/>
    <x v="0"/>
    <x v="0"/>
    <x v="0"/>
    <x v="0"/>
    <x v="0"/>
    <x v="0"/>
    <s v="Direção Financeira"/>
    <x v="0"/>
    <x v="0"/>
    <x v="0"/>
    <x v="0"/>
    <x v="0"/>
    <x v="0"/>
    <x v="0"/>
    <x v="2"/>
    <x v="1"/>
    <x v="2"/>
    <x v="11"/>
    <x v="0"/>
    <m/>
  </r>
  <r>
    <x v="0"/>
    <n v="0"/>
    <n v="0"/>
    <n v="20961"/>
    <n v="0"/>
    <x v="6025"/>
    <x v="0"/>
    <x v="0"/>
    <x v="0"/>
    <s v="03.16.15"/>
    <x v="0"/>
    <x v="0"/>
    <x v="0"/>
    <s v="Direção Financeira"/>
    <s v="03.16.15"/>
    <s v="Direção Financeira"/>
    <s v="03.16.15"/>
    <x v="53"/>
    <x v="0"/>
    <x v="0"/>
    <x v="0"/>
    <x v="0"/>
    <x v="0"/>
    <x v="0"/>
    <x v="0"/>
    <x v="3"/>
    <s v="2024-05-??"/>
    <x v="1"/>
    <n v="20961"/>
    <x v="3"/>
    <n v="0"/>
    <x v="1"/>
    <n v="0"/>
    <x v="667"/>
    <m/>
    <x v="0"/>
    <x v="11"/>
    <m/>
    <s v="Direção Financeira"/>
    <x v="2"/>
    <m/>
    <x v="0"/>
    <x v="1"/>
    <x v="1"/>
    <x v="1"/>
    <x v="0"/>
    <x v="0"/>
    <x v="0"/>
    <x v="0"/>
    <x v="0"/>
    <x v="0"/>
    <x v="0"/>
    <s v="Direção Financeira"/>
    <x v="0"/>
    <x v="0"/>
    <x v="0"/>
    <x v="0"/>
    <x v="0"/>
    <x v="0"/>
    <x v="0"/>
    <x v="2"/>
    <x v="1"/>
    <x v="2"/>
    <x v="11"/>
    <x v="0"/>
    <m/>
  </r>
  <r>
    <x v="0"/>
    <n v="0"/>
    <n v="0"/>
    <n v="64100"/>
    <n v="0"/>
    <x v="6025"/>
    <x v="0"/>
    <x v="0"/>
    <x v="0"/>
    <s v="03.16.15"/>
    <x v="0"/>
    <x v="0"/>
    <x v="0"/>
    <s v="Direção Financeira"/>
    <s v="03.16.15"/>
    <s v="Direção Financeira"/>
    <s v="03.16.15"/>
    <x v="53"/>
    <x v="0"/>
    <x v="0"/>
    <x v="0"/>
    <x v="0"/>
    <x v="0"/>
    <x v="0"/>
    <x v="0"/>
    <x v="10"/>
    <s v="2024-11-??"/>
    <x v="3"/>
    <n v="64100"/>
    <x v="3"/>
    <n v="0"/>
    <x v="1"/>
    <n v="0"/>
    <x v="667"/>
    <m/>
    <x v="0"/>
    <x v="11"/>
    <m/>
    <s v="Direção Financeira"/>
    <x v="2"/>
    <m/>
    <x v="0"/>
    <x v="1"/>
    <x v="1"/>
    <x v="1"/>
    <x v="0"/>
    <x v="0"/>
    <x v="0"/>
    <x v="0"/>
    <x v="0"/>
    <x v="0"/>
    <x v="0"/>
    <s v="Direção Financeira"/>
    <x v="0"/>
    <x v="0"/>
    <x v="0"/>
    <x v="0"/>
    <x v="0"/>
    <x v="0"/>
    <x v="0"/>
    <x v="2"/>
    <x v="1"/>
    <x v="2"/>
    <x v="11"/>
    <x v="0"/>
    <m/>
  </r>
  <r>
    <x v="0"/>
    <n v="0"/>
    <n v="0"/>
    <n v="24999"/>
    <n v="0"/>
    <x v="6025"/>
    <x v="0"/>
    <x v="0"/>
    <x v="0"/>
    <s v="03.16.15"/>
    <x v="0"/>
    <x v="0"/>
    <x v="0"/>
    <s v="Direção Financeira"/>
    <s v="03.16.15"/>
    <s v="Direção Financeira"/>
    <s v="03.16.15"/>
    <x v="53"/>
    <x v="0"/>
    <x v="0"/>
    <x v="0"/>
    <x v="0"/>
    <x v="0"/>
    <x v="0"/>
    <x v="0"/>
    <x v="11"/>
    <s v="2024-12-??"/>
    <x v="3"/>
    <n v="24999"/>
    <x v="3"/>
    <n v="0"/>
    <x v="1"/>
    <n v="0"/>
    <x v="667"/>
    <m/>
    <x v="0"/>
    <x v="11"/>
    <m/>
    <s v="Direção Financeira"/>
    <x v="2"/>
    <m/>
    <x v="0"/>
    <x v="1"/>
    <x v="1"/>
    <x v="1"/>
    <x v="0"/>
    <x v="0"/>
    <x v="0"/>
    <x v="0"/>
    <x v="0"/>
    <x v="0"/>
    <x v="0"/>
    <s v="Direção Financeira"/>
    <x v="0"/>
    <x v="0"/>
    <x v="0"/>
    <x v="0"/>
    <x v="0"/>
    <x v="0"/>
    <x v="0"/>
    <x v="2"/>
    <x v="1"/>
    <x v="2"/>
    <x v="11"/>
    <x v="0"/>
    <m/>
  </r>
  <r>
    <x v="0"/>
    <n v="0"/>
    <n v="0"/>
    <n v="649017"/>
    <n v="0"/>
    <x v="6025"/>
    <x v="0"/>
    <x v="1"/>
    <x v="0"/>
    <s v="80.02.01"/>
    <x v="2"/>
    <x v="2"/>
    <x v="2"/>
    <s v="Retenções Iur"/>
    <s v="80.02.01"/>
    <s v="Retenções Iur"/>
    <s v="80.02.01"/>
    <x v="2"/>
    <x v="0"/>
    <x v="1"/>
    <x v="0"/>
    <x v="1"/>
    <x v="2"/>
    <x v="2"/>
    <x v="0"/>
    <x v="0"/>
    <s v="2024-01-??"/>
    <x v="0"/>
    <n v="649017"/>
    <x v="3"/>
    <n v="0"/>
    <x v="1"/>
    <n v="0"/>
    <x v="667"/>
    <m/>
    <x v="0"/>
    <x v="11"/>
    <m/>
    <s v="Retenções Iur"/>
    <x v="2"/>
    <s v="RIUR"/>
    <x v="0"/>
    <x v="1"/>
    <x v="1"/>
    <x v="1"/>
    <x v="0"/>
    <x v="0"/>
    <x v="0"/>
    <x v="0"/>
    <x v="0"/>
    <x v="0"/>
    <x v="0"/>
    <s v="Retenções Iur"/>
    <x v="0"/>
    <x v="0"/>
    <x v="0"/>
    <x v="0"/>
    <x v="2"/>
    <x v="0"/>
    <x v="0"/>
    <x v="2"/>
    <x v="1"/>
    <x v="2"/>
    <x v="11"/>
    <x v="0"/>
    <m/>
  </r>
  <r>
    <x v="0"/>
    <n v="0"/>
    <n v="0"/>
    <n v="589527"/>
    <n v="0"/>
    <x v="6025"/>
    <x v="0"/>
    <x v="1"/>
    <x v="0"/>
    <s v="80.02.01"/>
    <x v="2"/>
    <x v="2"/>
    <x v="2"/>
    <s v="Retenções Iur"/>
    <s v="80.02.01"/>
    <s v="Retenções Iur"/>
    <s v="80.02.01"/>
    <x v="2"/>
    <x v="0"/>
    <x v="1"/>
    <x v="0"/>
    <x v="1"/>
    <x v="2"/>
    <x v="2"/>
    <x v="0"/>
    <x v="2"/>
    <s v="2024-02-??"/>
    <x v="0"/>
    <n v="589527"/>
    <x v="3"/>
    <n v="0"/>
    <x v="1"/>
    <n v="0"/>
    <x v="667"/>
    <m/>
    <x v="0"/>
    <x v="11"/>
    <m/>
    <s v="Retenções Iur"/>
    <x v="2"/>
    <s v="RIUR"/>
    <x v="0"/>
    <x v="1"/>
    <x v="1"/>
    <x v="1"/>
    <x v="0"/>
    <x v="0"/>
    <x v="0"/>
    <x v="0"/>
    <x v="0"/>
    <x v="0"/>
    <x v="0"/>
    <s v="Retenções Iur"/>
    <x v="0"/>
    <x v="0"/>
    <x v="0"/>
    <x v="0"/>
    <x v="2"/>
    <x v="0"/>
    <x v="0"/>
    <x v="2"/>
    <x v="1"/>
    <x v="2"/>
    <x v="11"/>
    <x v="0"/>
    <m/>
  </r>
  <r>
    <x v="0"/>
    <n v="0"/>
    <n v="0"/>
    <n v="776638"/>
    <n v="0"/>
    <x v="6025"/>
    <x v="0"/>
    <x v="1"/>
    <x v="0"/>
    <s v="80.02.01"/>
    <x v="2"/>
    <x v="2"/>
    <x v="2"/>
    <s v="Retenções Iur"/>
    <s v="80.02.01"/>
    <s v="Retenções Iur"/>
    <s v="80.02.01"/>
    <x v="2"/>
    <x v="0"/>
    <x v="1"/>
    <x v="0"/>
    <x v="1"/>
    <x v="2"/>
    <x v="2"/>
    <x v="0"/>
    <x v="1"/>
    <s v="2024-03-??"/>
    <x v="0"/>
    <n v="776638"/>
    <x v="3"/>
    <n v="0"/>
    <x v="1"/>
    <n v="0"/>
    <x v="667"/>
    <m/>
    <x v="0"/>
    <x v="11"/>
    <m/>
    <s v="Retenções Iur"/>
    <x v="2"/>
    <s v="RIUR"/>
    <x v="0"/>
    <x v="1"/>
    <x v="1"/>
    <x v="1"/>
    <x v="0"/>
    <x v="0"/>
    <x v="0"/>
    <x v="0"/>
    <x v="0"/>
    <x v="0"/>
    <x v="0"/>
    <s v="Retenções Iur"/>
    <x v="0"/>
    <x v="0"/>
    <x v="0"/>
    <x v="0"/>
    <x v="2"/>
    <x v="0"/>
    <x v="0"/>
    <x v="2"/>
    <x v="1"/>
    <x v="2"/>
    <x v="11"/>
    <x v="0"/>
    <m/>
  </r>
  <r>
    <x v="0"/>
    <n v="0"/>
    <n v="0"/>
    <n v="668867"/>
    <n v="0"/>
    <x v="6025"/>
    <x v="0"/>
    <x v="1"/>
    <x v="0"/>
    <s v="80.02.01"/>
    <x v="2"/>
    <x v="2"/>
    <x v="2"/>
    <s v="Retenções Iur"/>
    <s v="80.02.01"/>
    <s v="Retenções Iur"/>
    <s v="80.02.01"/>
    <x v="2"/>
    <x v="0"/>
    <x v="1"/>
    <x v="0"/>
    <x v="1"/>
    <x v="2"/>
    <x v="2"/>
    <x v="0"/>
    <x v="6"/>
    <s v="2024-04-??"/>
    <x v="1"/>
    <n v="668867"/>
    <x v="3"/>
    <n v="0"/>
    <x v="1"/>
    <n v="0"/>
    <x v="667"/>
    <m/>
    <x v="0"/>
    <x v="11"/>
    <m/>
    <s v="Retenções Iur"/>
    <x v="2"/>
    <s v="RIUR"/>
    <x v="0"/>
    <x v="1"/>
    <x v="1"/>
    <x v="1"/>
    <x v="0"/>
    <x v="0"/>
    <x v="0"/>
    <x v="0"/>
    <x v="0"/>
    <x v="0"/>
    <x v="0"/>
    <s v="Retenções Iur"/>
    <x v="0"/>
    <x v="0"/>
    <x v="0"/>
    <x v="0"/>
    <x v="2"/>
    <x v="0"/>
    <x v="0"/>
    <x v="2"/>
    <x v="1"/>
    <x v="2"/>
    <x v="11"/>
    <x v="0"/>
    <m/>
  </r>
  <r>
    <x v="0"/>
    <n v="0"/>
    <n v="0"/>
    <n v="641141"/>
    <n v="0"/>
    <x v="6025"/>
    <x v="0"/>
    <x v="1"/>
    <x v="0"/>
    <s v="80.02.01"/>
    <x v="2"/>
    <x v="2"/>
    <x v="2"/>
    <s v="Retenções Iur"/>
    <s v="80.02.01"/>
    <s v="Retenções Iur"/>
    <s v="80.02.01"/>
    <x v="2"/>
    <x v="0"/>
    <x v="1"/>
    <x v="0"/>
    <x v="1"/>
    <x v="2"/>
    <x v="2"/>
    <x v="0"/>
    <x v="3"/>
    <s v="2024-05-??"/>
    <x v="1"/>
    <n v="641141"/>
    <x v="3"/>
    <n v="0"/>
    <x v="1"/>
    <n v="0"/>
    <x v="667"/>
    <m/>
    <x v="0"/>
    <x v="11"/>
    <m/>
    <s v="Retenções Iur"/>
    <x v="2"/>
    <s v="RIUR"/>
    <x v="0"/>
    <x v="1"/>
    <x v="1"/>
    <x v="1"/>
    <x v="0"/>
    <x v="0"/>
    <x v="0"/>
    <x v="0"/>
    <x v="0"/>
    <x v="0"/>
    <x v="0"/>
    <s v="Retenções Iur"/>
    <x v="0"/>
    <x v="0"/>
    <x v="0"/>
    <x v="0"/>
    <x v="2"/>
    <x v="0"/>
    <x v="0"/>
    <x v="2"/>
    <x v="1"/>
    <x v="2"/>
    <x v="11"/>
    <x v="0"/>
    <m/>
  </r>
  <r>
    <x v="0"/>
    <n v="0"/>
    <n v="0"/>
    <n v="689165"/>
    <n v="0"/>
    <x v="6025"/>
    <x v="0"/>
    <x v="1"/>
    <x v="0"/>
    <s v="80.02.01"/>
    <x v="2"/>
    <x v="2"/>
    <x v="2"/>
    <s v="Retenções Iur"/>
    <s v="80.02.01"/>
    <s v="Retenções Iur"/>
    <s v="80.02.01"/>
    <x v="2"/>
    <x v="0"/>
    <x v="1"/>
    <x v="0"/>
    <x v="1"/>
    <x v="2"/>
    <x v="2"/>
    <x v="0"/>
    <x v="4"/>
    <s v="2024-06-??"/>
    <x v="1"/>
    <n v="689165"/>
    <x v="3"/>
    <n v="0"/>
    <x v="1"/>
    <n v="0"/>
    <x v="667"/>
    <m/>
    <x v="0"/>
    <x v="11"/>
    <m/>
    <s v="Retenções Iur"/>
    <x v="2"/>
    <s v="RIUR"/>
    <x v="0"/>
    <x v="1"/>
    <x v="1"/>
    <x v="1"/>
    <x v="0"/>
    <x v="0"/>
    <x v="0"/>
    <x v="0"/>
    <x v="0"/>
    <x v="0"/>
    <x v="0"/>
    <s v="Retenções Iur"/>
    <x v="0"/>
    <x v="0"/>
    <x v="0"/>
    <x v="0"/>
    <x v="2"/>
    <x v="0"/>
    <x v="0"/>
    <x v="2"/>
    <x v="1"/>
    <x v="2"/>
    <x v="11"/>
    <x v="0"/>
    <m/>
  </r>
  <r>
    <x v="0"/>
    <n v="0"/>
    <n v="0"/>
    <n v="675082"/>
    <n v="0"/>
    <x v="6025"/>
    <x v="0"/>
    <x v="1"/>
    <x v="0"/>
    <s v="80.02.01"/>
    <x v="2"/>
    <x v="2"/>
    <x v="2"/>
    <s v="Retenções Iur"/>
    <s v="80.02.01"/>
    <s v="Retenções Iur"/>
    <s v="80.02.01"/>
    <x v="2"/>
    <x v="0"/>
    <x v="1"/>
    <x v="0"/>
    <x v="1"/>
    <x v="2"/>
    <x v="2"/>
    <x v="0"/>
    <x v="9"/>
    <s v="2024-07-??"/>
    <x v="2"/>
    <n v="675082"/>
    <x v="3"/>
    <n v="0"/>
    <x v="1"/>
    <n v="0"/>
    <x v="667"/>
    <m/>
    <x v="0"/>
    <x v="11"/>
    <m/>
    <s v="Retenções Iur"/>
    <x v="2"/>
    <s v="RIUR"/>
    <x v="0"/>
    <x v="1"/>
    <x v="1"/>
    <x v="1"/>
    <x v="0"/>
    <x v="0"/>
    <x v="0"/>
    <x v="0"/>
    <x v="0"/>
    <x v="0"/>
    <x v="0"/>
    <s v="Retenções Iur"/>
    <x v="0"/>
    <x v="0"/>
    <x v="0"/>
    <x v="0"/>
    <x v="2"/>
    <x v="0"/>
    <x v="0"/>
    <x v="2"/>
    <x v="1"/>
    <x v="2"/>
    <x v="11"/>
    <x v="0"/>
    <m/>
  </r>
  <r>
    <x v="0"/>
    <n v="0"/>
    <n v="0"/>
    <n v="944655"/>
    <n v="0"/>
    <x v="6025"/>
    <x v="0"/>
    <x v="1"/>
    <x v="0"/>
    <s v="80.02.01"/>
    <x v="2"/>
    <x v="2"/>
    <x v="2"/>
    <s v="Retenções Iur"/>
    <s v="80.02.01"/>
    <s v="Retenções Iur"/>
    <s v="80.02.01"/>
    <x v="2"/>
    <x v="0"/>
    <x v="1"/>
    <x v="0"/>
    <x v="1"/>
    <x v="2"/>
    <x v="2"/>
    <x v="0"/>
    <x v="5"/>
    <s v="2024-08-??"/>
    <x v="2"/>
    <n v="944655"/>
    <x v="3"/>
    <n v="0"/>
    <x v="1"/>
    <n v="0"/>
    <x v="667"/>
    <m/>
    <x v="0"/>
    <x v="11"/>
    <m/>
    <s v="Retenções Iur"/>
    <x v="2"/>
    <s v="RIUR"/>
    <x v="0"/>
    <x v="1"/>
    <x v="1"/>
    <x v="1"/>
    <x v="0"/>
    <x v="0"/>
    <x v="0"/>
    <x v="0"/>
    <x v="0"/>
    <x v="0"/>
    <x v="0"/>
    <s v="Retenções Iur"/>
    <x v="0"/>
    <x v="0"/>
    <x v="0"/>
    <x v="0"/>
    <x v="2"/>
    <x v="0"/>
    <x v="0"/>
    <x v="2"/>
    <x v="1"/>
    <x v="2"/>
    <x v="11"/>
    <x v="0"/>
    <m/>
  </r>
  <r>
    <x v="0"/>
    <n v="0"/>
    <n v="0"/>
    <n v="733144"/>
    <n v="0"/>
    <x v="6025"/>
    <x v="0"/>
    <x v="1"/>
    <x v="0"/>
    <s v="80.02.01"/>
    <x v="2"/>
    <x v="2"/>
    <x v="2"/>
    <s v="Retenções Iur"/>
    <s v="80.02.01"/>
    <s v="Retenções Iur"/>
    <s v="80.02.01"/>
    <x v="2"/>
    <x v="0"/>
    <x v="1"/>
    <x v="0"/>
    <x v="1"/>
    <x v="2"/>
    <x v="2"/>
    <x v="0"/>
    <x v="7"/>
    <s v="2024-09-??"/>
    <x v="2"/>
    <n v="733144"/>
    <x v="3"/>
    <n v="0"/>
    <x v="1"/>
    <n v="0"/>
    <x v="667"/>
    <m/>
    <x v="0"/>
    <x v="11"/>
    <m/>
    <s v="Retenções Iur"/>
    <x v="2"/>
    <s v="RIUR"/>
    <x v="0"/>
    <x v="1"/>
    <x v="1"/>
    <x v="1"/>
    <x v="0"/>
    <x v="0"/>
    <x v="0"/>
    <x v="0"/>
    <x v="0"/>
    <x v="0"/>
    <x v="0"/>
    <s v="Retenções Iur"/>
    <x v="0"/>
    <x v="0"/>
    <x v="0"/>
    <x v="0"/>
    <x v="2"/>
    <x v="0"/>
    <x v="0"/>
    <x v="2"/>
    <x v="1"/>
    <x v="2"/>
    <x v="11"/>
    <x v="0"/>
    <m/>
  </r>
  <r>
    <x v="0"/>
    <n v="0"/>
    <n v="0"/>
    <n v="700309"/>
    <n v="0"/>
    <x v="6025"/>
    <x v="0"/>
    <x v="1"/>
    <x v="0"/>
    <s v="80.02.01"/>
    <x v="2"/>
    <x v="2"/>
    <x v="2"/>
    <s v="Retenções Iur"/>
    <s v="80.02.01"/>
    <s v="Retenções Iur"/>
    <s v="80.02.01"/>
    <x v="2"/>
    <x v="0"/>
    <x v="1"/>
    <x v="0"/>
    <x v="1"/>
    <x v="2"/>
    <x v="2"/>
    <x v="0"/>
    <x v="8"/>
    <s v="2024-10-??"/>
    <x v="3"/>
    <n v="700309"/>
    <x v="3"/>
    <n v="0"/>
    <x v="1"/>
    <n v="0"/>
    <x v="667"/>
    <m/>
    <x v="0"/>
    <x v="11"/>
    <m/>
    <s v="Retenções Iur"/>
    <x v="2"/>
    <s v="RIUR"/>
    <x v="0"/>
    <x v="1"/>
    <x v="1"/>
    <x v="1"/>
    <x v="0"/>
    <x v="0"/>
    <x v="0"/>
    <x v="0"/>
    <x v="0"/>
    <x v="0"/>
    <x v="0"/>
    <s v="Retenções Iur"/>
    <x v="0"/>
    <x v="0"/>
    <x v="0"/>
    <x v="0"/>
    <x v="2"/>
    <x v="0"/>
    <x v="0"/>
    <x v="2"/>
    <x v="1"/>
    <x v="2"/>
    <x v="11"/>
    <x v="0"/>
    <m/>
  </r>
  <r>
    <x v="0"/>
    <n v="0"/>
    <n v="0"/>
    <n v="760645"/>
    <n v="0"/>
    <x v="6025"/>
    <x v="0"/>
    <x v="1"/>
    <x v="0"/>
    <s v="80.02.01"/>
    <x v="2"/>
    <x v="2"/>
    <x v="2"/>
    <s v="Retenções Iur"/>
    <s v="80.02.01"/>
    <s v="Retenções Iur"/>
    <s v="80.02.01"/>
    <x v="2"/>
    <x v="0"/>
    <x v="1"/>
    <x v="0"/>
    <x v="1"/>
    <x v="2"/>
    <x v="2"/>
    <x v="0"/>
    <x v="10"/>
    <s v="2024-11-??"/>
    <x v="3"/>
    <n v="760645"/>
    <x v="3"/>
    <n v="0"/>
    <x v="1"/>
    <n v="0"/>
    <x v="667"/>
    <m/>
    <x v="0"/>
    <x v="11"/>
    <m/>
    <s v="Retenções Iur"/>
    <x v="2"/>
    <s v="RIUR"/>
    <x v="0"/>
    <x v="1"/>
    <x v="1"/>
    <x v="1"/>
    <x v="0"/>
    <x v="0"/>
    <x v="0"/>
    <x v="0"/>
    <x v="0"/>
    <x v="0"/>
    <x v="0"/>
    <s v="Retenções Iur"/>
    <x v="0"/>
    <x v="0"/>
    <x v="0"/>
    <x v="0"/>
    <x v="2"/>
    <x v="0"/>
    <x v="0"/>
    <x v="2"/>
    <x v="1"/>
    <x v="2"/>
    <x v="11"/>
    <x v="0"/>
    <m/>
  </r>
  <r>
    <x v="0"/>
    <n v="0"/>
    <n v="0"/>
    <n v="763723"/>
    <n v="0"/>
    <x v="6025"/>
    <x v="0"/>
    <x v="1"/>
    <x v="0"/>
    <s v="80.02.01"/>
    <x v="2"/>
    <x v="2"/>
    <x v="2"/>
    <s v="Retenções Iur"/>
    <s v="80.02.01"/>
    <s v="Retenções Iur"/>
    <s v="80.02.01"/>
    <x v="2"/>
    <x v="0"/>
    <x v="1"/>
    <x v="0"/>
    <x v="1"/>
    <x v="2"/>
    <x v="2"/>
    <x v="0"/>
    <x v="11"/>
    <s v="2024-12-??"/>
    <x v="3"/>
    <n v="763723"/>
    <x v="3"/>
    <n v="0"/>
    <x v="1"/>
    <n v="0"/>
    <x v="667"/>
    <m/>
    <x v="0"/>
    <x v="11"/>
    <m/>
    <s v="Retenções Iur"/>
    <x v="2"/>
    <s v="RIUR"/>
    <x v="0"/>
    <x v="1"/>
    <x v="1"/>
    <x v="1"/>
    <x v="0"/>
    <x v="0"/>
    <x v="0"/>
    <x v="0"/>
    <x v="0"/>
    <x v="0"/>
    <x v="0"/>
    <s v="Retenções Iur"/>
    <x v="0"/>
    <x v="0"/>
    <x v="0"/>
    <x v="0"/>
    <x v="2"/>
    <x v="0"/>
    <x v="0"/>
    <x v="2"/>
    <x v="1"/>
    <x v="2"/>
    <x v="11"/>
    <x v="0"/>
    <m/>
  </r>
  <r>
    <x v="0"/>
    <n v="0"/>
    <n v="0"/>
    <n v="157000"/>
    <n v="0"/>
    <x v="6025"/>
    <x v="0"/>
    <x v="1"/>
    <x v="0"/>
    <s v="03.03.10"/>
    <x v="8"/>
    <x v="0"/>
    <x v="4"/>
    <s v="Receitas Da Câmara"/>
    <s v="03.03.10"/>
    <s v="Receitas Da Câmara"/>
    <s v="03.03.10"/>
    <x v="42"/>
    <x v="0"/>
    <x v="3"/>
    <x v="3"/>
    <x v="0"/>
    <x v="0"/>
    <x v="2"/>
    <x v="0"/>
    <x v="0"/>
    <s v="2024-01-??"/>
    <x v="0"/>
    <n v="157000"/>
    <x v="3"/>
    <n v="0"/>
    <x v="1"/>
    <n v="0"/>
    <x v="667"/>
    <m/>
    <x v="0"/>
    <x v="11"/>
    <m/>
    <s v="Receitas Da Câmara"/>
    <x v="2"/>
    <s v="RDC"/>
    <x v="0"/>
    <x v="1"/>
    <x v="1"/>
    <x v="1"/>
    <x v="0"/>
    <x v="0"/>
    <x v="0"/>
    <x v="0"/>
    <x v="0"/>
    <x v="0"/>
    <x v="0"/>
    <s v="Receitas Da Câmara"/>
    <x v="0"/>
    <x v="0"/>
    <x v="0"/>
    <x v="0"/>
    <x v="0"/>
    <x v="0"/>
    <x v="0"/>
    <x v="2"/>
    <x v="1"/>
    <x v="2"/>
    <x v="11"/>
    <x v="0"/>
    <m/>
  </r>
  <r>
    <x v="0"/>
    <n v="0"/>
    <n v="0"/>
    <n v="238400"/>
    <n v="0"/>
    <x v="6025"/>
    <x v="0"/>
    <x v="1"/>
    <x v="0"/>
    <s v="03.03.10"/>
    <x v="8"/>
    <x v="0"/>
    <x v="4"/>
    <s v="Receitas Da Câmara"/>
    <s v="03.03.10"/>
    <s v="Receitas Da Câmara"/>
    <s v="03.03.10"/>
    <x v="42"/>
    <x v="0"/>
    <x v="3"/>
    <x v="3"/>
    <x v="0"/>
    <x v="0"/>
    <x v="2"/>
    <x v="0"/>
    <x v="2"/>
    <s v="2024-02-??"/>
    <x v="0"/>
    <n v="238400"/>
    <x v="3"/>
    <n v="0"/>
    <x v="1"/>
    <n v="0"/>
    <x v="667"/>
    <m/>
    <x v="0"/>
    <x v="11"/>
    <m/>
    <s v="Receitas Da Câmara"/>
    <x v="2"/>
    <s v="RDC"/>
    <x v="0"/>
    <x v="1"/>
    <x v="1"/>
    <x v="1"/>
    <x v="0"/>
    <x v="0"/>
    <x v="0"/>
    <x v="0"/>
    <x v="0"/>
    <x v="0"/>
    <x v="0"/>
    <s v="Receitas Da Câmara"/>
    <x v="0"/>
    <x v="0"/>
    <x v="0"/>
    <x v="0"/>
    <x v="0"/>
    <x v="0"/>
    <x v="0"/>
    <x v="2"/>
    <x v="1"/>
    <x v="2"/>
    <x v="11"/>
    <x v="0"/>
    <m/>
  </r>
  <r>
    <x v="0"/>
    <n v="0"/>
    <n v="0"/>
    <n v="156690"/>
    <n v="0"/>
    <x v="6025"/>
    <x v="0"/>
    <x v="1"/>
    <x v="0"/>
    <s v="03.03.10"/>
    <x v="8"/>
    <x v="0"/>
    <x v="4"/>
    <s v="Receitas Da Câmara"/>
    <s v="03.03.10"/>
    <s v="Receitas Da Câmara"/>
    <s v="03.03.10"/>
    <x v="42"/>
    <x v="0"/>
    <x v="3"/>
    <x v="3"/>
    <x v="0"/>
    <x v="0"/>
    <x v="2"/>
    <x v="0"/>
    <x v="1"/>
    <s v="2024-03-??"/>
    <x v="0"/>
    <n v="156690"/>
    <x v="3"/>
    <n v="0"/>
    <x v="1"/>
    <n v="0"/>
    <x v="667"/>
    <m/>
    <x v="0"/>
    <x v="11"/>
    <m/>
    <s v="Receitas Da Câmara"/>
    <x v="2"/>
    <s v="RDC"/>
    <x v="0"/>
    <x v="1"/>
    <x v="1"/>
    <x v="1"/>
    <x v="0"/>
    <x v="0"/>
    <x v="0"/>
    <x v="0"/>
    <x v="0"/>
    <x v="0"/>
    <x v="0"/>
    <s v="Receitas Da Câmara"/>
    <x v="0"/>
    <x v="0"/>
    <x v="0"/>
    <x v="0"/>
    <x v="0"/>
    <x v="0"/>
    <x v="0"/>
    <x v="2"/>
    <x v="1"/>
    <x v="2"/>
    <x v="11"/>
    <x v="0"/>
    <m/>
  </r>
  <r>
    <x v="0"/>
    <n v="0"/>
    <n v="0"/>
    <n v="140630"/>
    <n v="0"/>
    <x v="6025"/>
    <x v="0"/>
    <x v="1"/>
    <x v="0"/>
    <s v="03.03.10"/>
    <x v="8"/>
    <x v="0"/>
    <x v="4"/>
    <s v="Receitas Da Câmara"/>
    <s v="03.03.10"/>
    <s v="Receitas Da Câmara"/>
    <s v="03.03.10"/>
    <x v="42"/>
    <x v="0"/>
    <x v="3"/>
    <x v="3"/>
    <x v="0"/>
    <x v="0"/>
    <x v="2"/>
    <x v="0"/>
    <x v="6"/>
    <s v="2024-04-??"/>
    <x v="1"/>
    <n v="140630"/>
    <x v="3"/>
    <n v="0"/>
    <x v="1"/>
    <n v="0"/>
    <x v="667"/>
    <m/>
    <x v="0"/>
    <x v="11"/>
    <m/>
    <s v="Receitas Da Câmara"/>
    <x v="2"/>
    <s v="RDC"/>
    <x v="0"/>
    <x v="1"/>
    <x v="1"/>
    <x v="1"/>
    <x v="0"/>
    <x v="0"/>
    <x v="0"/>
    <x v="0"/>
    <x v="0"/>
    <x v="0"/>
    <x v="0"/>
    <s v="Receitas Da Câmara"/>
    <x v="0"/>
    <x v="0"/>
    <x v="0"/>
    <x v="0"/>
    <x v="0"/>
    <x v="0"/>
    <x v="0"/>
    <x v="2"/>
    <x v="1"/>
    <x v="2"/>
    <x v="11"/>
    <x v="0"/>
    <m/>
  </r>
  <r>
    <x v="0"/>
    <n v="0"/>
    <n v="0"/>
    <n v="138100"/>
    <n v="0"/>
    <x v="6025"/>
    <x v="0"/>
    <x v="1"/>
    <x v="0"/>
    <s v="03.03.10"/>
    <x v="8"/>
    <x v="0"/>
    <x v="4"/>
    <s v="Receitas Da Câmara"/>
    <s v="03.03.10"/>
    <s v="Receitas Da Câmara"/>
    <s v="03.03.10"/>
    <x v="42"/>
    <x v="0"/>
    <x v="3"/>
    <x v="3"/>
    <x v="0"/>
    <x v="0"/>
    <x v="2"/>
    <x v="0"/>
    <x v="3"/>
    <s v="2024-05-??"/>
    <x v="1"/>
    <n v="138100"/>
    <x v="3"/>
    <n v="0"/>
    <x v="1"/>
    <n v="0"/>
    <x v="667"/>
    <m/>
    <x v="0"/>
    <x v="11"/>
    <m/>
    <s v="Receitas Da Câmara"/>
    <x v="2"/>
    <s v="RDC"/>
    <x v="0"/>
    <x v="1"/>
    <x v="1"/>
    <x v="1"/>
    <x v="0"/>
    <x v="0"/>
    <x v="0"/>
    <x v="0"/>
    <x v="0"/>
    <x v="0"/>
    <x v="0"/>
    <s v="Receitas Da Câmara"/>
    <x v="0"/>
    <x v="0"/>
    <x v="0"/>
    <x v="0"/>
    <x v="0"/>
    <x v="0"/>
    <x v="0"/>
    <x v="2"/>
    <x v="1"/>
    <x v="2"/>
    <x v="11"/>
    <x v="0"/>
    <m/>
  </r>
  <r>
    <x v="0"/>
    <n v="0"/>
    <n v="0"/>
    <n v="76150"/>
    <n v="0"/>
    <x v="6025"/>
    <x v="0"/>
    <x v="1"/>
    <x v="0"/>
    <s v="03.03.10"/>
    <x v="8"/>
    <x v="0"/>
    <x v="4"/>
    <s v="Receitas Da Câmara"/>
    <s v="03.03.10"/>
    <s v="Receitas Da Câmara"/>
    <s v="03.03.10"/>
    <x v="42"/>
    <x v="0"/>
    <x v="3"/>
    <x v="3"/>
    <x v="0"/>
    <x v="0"/>
    <x v="2"/>
    <x v="0"/>
    <x v="4"/>
    <s v="2024-06-??"/>
    <x v="1"/>
    <n v="76150"/>
    <x v="3"/>
    <n v="0"/>
    <x v="1"/>
    <n v="0"/>
    <x v="667"/>
    <m/>
    <x v="0"/>
    <x v="11"/>
    <m/>
    <s v="Receitas Da Câmara"/>
    <x v="2"/>
    <s v="RDC"/>
    <x v="0"/>
    <x v="1"/>
    <x v="1"/>
    <x v="1"/>
    <x v="0"/>
    <x v="0"/>
    <x v="0"/>
    <x v="0"/>
    <x v="0"/>
    <x v="0"/>
    <x v="0"/>
    <s v="Receitas Da Câmara"/>
    <x v="0"/>
    <x v="0"/>
    <x v="0"/>
    <x v="0"/>
    <x v="0"/>
    <x v="0"/>
    <x v="0"/>
    <x v="2"/>
    <x v="1"/>
    <x v="2"/>
    <x v="11"/>
    <x v="0"/>
    <m/>
  </r>
  <r>
    <x v="0"/>
    <n v="0"/>
    <n v="0"/>
    <n v="15200"/>
    <n v="0"/>
    <x v="6025"/>
    <x v="0"/>
    <x v="1"/>
    <x v="0"/>
    <s v="03.03.10"/>
    <x v="8"/>
    <x v="0"/>
    <x v="4"/>
    <s v="Receitas Da Câmara"/>
    <s v="03.03.10"/>
    <s v="Receitas Da Câmara"/>
    <s v="03.03.10"/>
    <x v="42"/>
    <x v="0"/>
    <x v="3"/>
    <x v="3"/>
    <x v="0"/>
    <x v="0"/>
    <x v="2"/>
    <x v="0"/>
    <x v="9"/>
    <s v="2024-07-??"/>
    <x v="2"/>
    <n v="15200"/>
    <x v="3"/>
    <n v="0"/>
    <x v="1"/>
    <n v="0"/>
    <x v="667"/>
    <m/>
    <x v="0"/>
    <x v="11"/>
    <m/>
    <s v="Receitas Da Câmara"/>
    <x v="2"/>
    <s v="RDC"/>
    <x v="0"/>
    <x v="1"/>
    <x v="1"/>
    <x v="1"/>
    <x v="0"/>
    <x v="0"/>
    <x v="0"/>
    <x v="0"/>
    <x v="0"/>
    <x v="0"/>
    <x v="0"/>
    <s v="Receitas Da Câmara"/>
    <x v="0"/>
    <x v="0"/>
    <x v="0"/>
    <x v="0"/>
    <x v="0"/>
    <x v="0"/>
    <x v="0"/>
    <x v="2"/>
    <x v="1"/>
    <x v="2"/>
    <x v="11"/>
    <x v="0"/>
    <m/>
  </r>
  <r>
    <x v="0"/>
    <n v="0"/>
    <n v="0"/>
    <n v="400"/>
    <n v="0"/>
    <x v="6025"/>
    <x v="0"/>
    <x v="1"/>
    <x v="0"/>
    <s v="03.03.10"/>
    <x v="8"/>
    <x v="0"/>
    <x v="4"/>
    <s v="Receitas Da Câmara"/>
    <s v="03.03.10"/>
    <s v="Receitas Da Câmara"/>
    <s v="03.03.10"/>
    <x v="42"/>
    <x v="0"/>
    <x v="3"/>
    <x v="3"/>
    <x v="0"/>
    <x v="0"/>
    <x v="2"/>
    <x v="0"/>
    <x v="5"/>
    <s v="2024-08-??"/>
    <x v="2"/>
    <n v="400"/>
    <x v="3"/>
    <n v="0"/>
    <x v="1"/>
    <n v="0"/>
    <x v="667"/>
    <m/>
    <x v="0"/>
    <x v="11"/>
    <m/>
    <s v="Receitas Da Câmara"/>
    <x v="2"/>
    <s v="RDC"/>
    <x v="0"/>
    <x v="1"/>
    <x v="1"/>
    <x v="1"/>
    <x v="0"/>
    <x v="0"/>
    <x v="0"/>
    <x v="0"/>
    <x v="0"/>
    <x v="0"/>
    <x v="0"/>
    <s v="Receitas Da Câmara"/>
    <x v="0"/>
    <x v="0"/>
    <x v="0"/>
    <x v="0"/>
    <x v="0"/>
    <x v="0"/>
    <x v="0"/>
    <x v="2"/>
    <x v="1"/>
    <x v="2"/>
    <x v="11"/>
    <x v="0"/>
    <m/>
  </r>
  <r>
    <x v="0"/>
    <n v="0"/>
    <n v="0"/>
    <n v="74800"/>
    <n v="0"/>
    <x v="6025"/>
    <x v="0"/>
    <x v="1"/>
    <x v="0"/>
    <s v="03.03.10"/>
    <x v="8"/>
    <x v="0"/>
    <x v="4"/>
    <s v="Receitas Da Câmara"/>
    <s v="03.03.10"/>
    <s v="Receitas Da Câmara"/>
    <s v="03.03.10"/>
    <x v="42"/>
    <x v="0"/>
    <x v="3"/>
    <x v="3"/>
    <x v="0"/>
    <x v="0"/>
    <x v="2"/>
    <x v="0"/>
    <x v="8"/>
    <s v="2024-10-??"/>
    <x v="3"/>
    <n v="74800"/>
    <x v="3"/>
    <n v="0"/>
    <x v="1"/>
    <n v="0"/>
    <x v="667"/>
    <m/>
    <x v="0"/>
    <x v="11"/>
    <m/>
    <s v="Receitas Da Câmara"/>
    <x v="2"/>
    <s v="RDC"/>
    <x v="0"/>
    <x v="1"/>
    <x v="1"/>
    <x v="1"/>
    <x v="0"/>
    <x v="0"/>
    <x v="0"/>
    <x v="0"/>
    <x v="0"/>
    <x v="0"/>
    <x v="0"/>
    <s v="Receitas Da Câmara"/>
    <x v="0"/>
    <x v="0"/>
    <x v="0"/>
    <x v="0"/>
    <x v="0"/>
    <x v="0"/>
    <x v="0"/>
    <x v="2"/>
    <x v="1"/>
    <x v="2"/>
    <x v="11"/>
    <x v="0"/>
    <m/>
  </r>
  <r>
    <x v="0"/>
    <n v="0"/>
    <n v="0"/>
    <n v="54700"/>
    <n v="0"/>
    <x v="6025"/>
    <x v="0"/>
    <x v="1"/>
    <x v="0"/>
    <s v="03.03.10"/>
    <x v="8"/>
    <x v="0"/>
    <x v="4"/>
    <s v="Receitas Da Câmara"/>
    <s v="03.03.10"/>
    <s v="Receitas Da Câmara"/>
    <s v="03.03.10"/>
    <x v="42"/>
    <x v="0"/>
    <x v="3"/>
    <x v="3"/>
    <x v="0"/>
    <x v="0"/>
    <x v="2"/>
    <x v="0"/>
    <x v="10"/>
    <s v="2024-11-??"/>
    <x v="3"/>
    <n v="54700"/>
    <x v="3"/>
    <n v="0"/>
    <x v="1"/>
    <n v="0"/>
    <x v="667"/>
    <m/>
    <x v="0"/>
    <x v="11"/>
    <m/>
    <s v="Receitas Da Câmara"/>
    <x v="2"/>
    <s v="RDC"/>
    <x v="0"/>
    <x v="1"/>
    <x v="1"/>
    <x v="1"/>
    <x v="0"/>
    <x v="0"/>
    <x v="0"/>
    <x v="0"/>
    <x v="0"/>
    <x v="0"/>
    <x v="0"/>
    <s v="Receitas Da Câmara"/>
    <x v="0"/>
    <x v="0"/>
    <x v="0"/>
    <x v="0"/>
    <x v="0"/>
    <x v="0"/>
    <x v="0"/>
    <x v="2"/>
    <x v="1"/>
    <x v="2"/>
    <x v="11"/>
    <x v="0"/>
    <m/>
  </r>
  <r>
    <x v="0"/>
    <n v="0"/>
    <n v="0"/>
    <n v="82600"/>
    <n v="0"/>
    <x v="6025"/>
    <x v="0"/>
    <x v="1"/>
    <x v="0"/>
    <s v="03.03.10"/>
    <x v="8"/>
    <x v="0"/>
    <x v="4"/>
    <s v="Receitas Da Câmara"/>
    <s v="03.03.10"/>
    <s v="Receitas Da Câmara"/>
    <s v="03.03.10"/>
    <x v="42"/>
    <x v="0"/>
    <x v="3"/>
    <x v="3"/>
    <x v="0"/>
    <x v="0"/>
    <x v="2"/>
    <x v="0"/>
    <x v="11"/>
    <s v="2024-12-??"/>
    <x v="3"/>
    <n v="82600"/>
    <x v="3"/>
    <n v="0"/>
    <x v="1"/>
    <n v="0"/>
    <x v="667"/>
    <m/>
    <x v="0"/>
    <x v="11"/>
    <m/>
    <s v="Receitas Da Câmara"/>
    <x v="2"/>
    <s v="RDC"/>
    <x v="0"/>
    <x v="1"/>
    <x v="1"/>
    <x v="1"/>
    <x v="0"/>
    <x v="0"/>
    <x v="0"/>
    <x v="0"/>
    <x v="0"/>
    <x v="0"/>
    <x v="0"/>
    <s v="Receitas Da Câmara"/>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0"/>
    <s v="2024-01-??"/>
    <x v="0"/>
    <n v="5440"/>
    <x v="3"/>
    <n v="0"/>
    <x v="1"/>
    <n v="0"/>
    <x v="667"/>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2"/>
    <s v="2024-02-??"/>
    <x v="0"/>
    <n v="5440"/>
    <x v="3"/>
    <n v="0"/>
    <x v="1"/>
    <n v="0"/>
    <x v="667"/>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1"/>
    <s v="2024-03-??"/>
    <x v="0"/>
    <n v="5440"/>
    <x v="3"/>
    <n v="0"/>
    <x v="1"/>
    <n v="0"/>
    <x v="667"/>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6"/>
    <s v="2024-04-??"/>
    <x v="1"/>
    <n v="5440"/>
    <x v="3"/>
    <n v="0"/>
    <x v="1"/>
    <n v="0"/>
    <x v="667"/>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3"/>
    <s v="2024-05-??"/>
    <x v="1"/>
    <n v="5440"/>
    <x v="3"/>
    <n v="0"/>
    <x v="1"/>
    <n v="0"/>
    <x v="667"/>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4"/>
    <s v="2024-06-??"/>
    <x v="1"/>
    <n v="5440"/>
    <x v="3"/>
    <n v="0"/>
    <x v="1"/>
    <n v="0"/>
    <x v="667"/>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9"/>
    <s v="2024-07-??"/>
    <x v="2"/>
    <n v="5440"/>
    <x v="3"/>
    <n v="0"/>
    <x v="1"/>
    <n v="0"/>
    <x v="667"/>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5"/>
    <s v="2024-08-??"/>
    <x v="2"/>
    <n v="5440"/>
    <x v="3"/>
    <n v="0"/>
    <x v="1"/>
    <n v="0"/>
    <x v="667"/>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7"/>
    <s v="2024-09-??"/>
    <x v="2"/>
    <n v="5440"/>
    <x v="3"/>
    <n v="0"/>
    <x v="1"/>
    <n v="0"/>
    <x v="667"/>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8"/>
    <s v="2024-10-??"/>
    <x v="3"/>
    <n v="5440"/>
    <x v="3"/>
    <n v="0"/>
    <x v="1"/>
    <n v="0"/>
    <x v="667"/>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10"/>
    <s v="2024-11-??"/>
    <x v="3"/>
    <n v="5440"/>
    <x v="3"/>
    <n v="0"/>
    <x v="1"/>
    <n v="0"/>
    <x v="667"/>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11"/>
    <s v="2024-12-??"/>
    <x v="3"/>
    <n v="5440"/>
    <x v="3"/>
    <n v="0"/>
    <x v="1"/>
    <n v="0"/>
    <x v="667"/>
    <m/>
    <x v="0"/>
    <x v="11"/>
    <m/>
    <s v="Direção de Inovação e Desporto"/>
    <x v="2"/>
    <m/>
    <x v="0"/>
    <x v="1"/>
    <x v="1"/>
    <x v="1"/>
    <x v="0"/>
    <x v="0"/>
    <x v="0"/>
    <x v="0"/>
    <x v="0"/>
    <x v="0"/>
    <x v="0"/>
    <s v="Direção de Inovação e Desporto"/>
    <x v="0"/>
    <x v="0"/>
    <x v="0"/>
    <x v="0"/>
    <x v="0"/>
    <x v="0"/>
    <x v="0"/>
    <x v="2"/>
    <x v="1"/>
    <x v="2"/>
    <x v="11"/>
    <x v="0"/>
    <m/>
  </r>
  <r>
    <x v="1"/>
    <n v="0"/>
    <n v="0"/>
    <n v="1624851"/>
    <n v="0"/>
    <x v="6025"/>
    <x v="0"/>
    <x v="0"/>
    <x v="0"/>
    <s v="01.27.07.07"/>
    <x v="45"/>
    <x v="1"/>
    <x v="1"/>
    <s v="Requalificação Urbana e Habitação 2"/>
    <s v="01.27.07"/>
    <s v="Arrelvamento do campo de Achada Bolanha"/>
    <s v="01.27.07.07"/>
    <x v="1"/>
    <x v="0"/>
    <x v="0"/>
    <x v="0"/>
    <x v="0"/>
    <x v="1"/>
    <x v="1"/>
    <x v="0"/>
    <x v="4"/>
    <s v="2024-06-??"/>
    <x v="1"/>
    <n v="1624851"/>
    <x v="3"/>
    <n v="0"/>
    <x v="1"/>
    <n v="1500000"/>
    <x v="667"/>
    <m/>
    <x v="0"/>
    <x v="11"/>
    <m/>
    <s v="Arrelvamento do campo de Achada Bolanha"/>
    <x v="2"/>
    <s v="ACAB"/>
    <x v="0"/>
    <x v="1"/>
    <x v="1"/>
    <x v="1"/>
    <x v="0"/>
    <x v="0"/>
    <x v="0"/>
    <x v="0"/>
    <x v="0"/>
    <x v="0"/>
    <x v="0"/>
    <s v="Arrelvamento do campo de Achada Bolanha"/>
    <x v="0"/>
    <x v="0"/>
    <x v="0"/>
    <x v="0"/>
    <x v="1"/>
    <x v="0"/>
    <x v="0"/>
    <x v="2"/>
    <x v="1"/>
    <x v="2"/>
    <x v="11"/>
    <x v="0"/>
    <m/>
  </r>
  <r>
    <x v="1"/>
    <n v="0"/>
    <n v="0"/>
    <n v="257984"/>
    <n v="0"/>
    <x v="6025"/>
    <x v="0"/>
    <x v="0"/>
    <x v="0"/>
    <s v="01.27.07.07"/>
    <x v="45"/>
    <x v="1"/>
    <x v="1"/>
    <s v="Requalificação Urbana e Habitação 2"/>
    <s v="01.27.07"/>
    <s v="Arrelvamento do campo de Achada Bolanha"/>
    <s v="01.27.07.07"/>
    <x v="1"/>
    <x v="0"/>
    <x v="0"/>
    <x v="0"/>
    <x v="0"/>
    <x v="1"/>
    <x v="1"/>
    <x v="0"/>
    <x v="9"/>
    <s v="2024-07-??"/>
    <x v="2"/>
    <n v="257984"/>
    <x v="3"/>
    <n v="0"/>
    <x v="1"/>
    <n v="1500000"/>
    <x v="667"/>
    <m/>
    <x v="0"/>
    <x v="11"/>
    <m/>
    <s v="Arrelvamento do campo de Achada Bolanha"/>
    <x v="2"/>
    <s v="ACAB"/>
    <x v="0"/>
    <x v="1"/>
    <x v="1"/>
    <x v="1"/>
    <x v="0"/>
    <x v="0"/>
    <x v="0"/>
    <x v="0"/>
    <x v="0"/>
    <x v="0"/>
    <x v="0"/>
    <s v="Arrelvamento do campo de Achada Bolanha"/>
    <x v="0"/>
    <x v="0"/>
    <x v="0"/>
    <x v="0"/>
    <x v="1"/>
    <x v="0"/>
    <x v="0"/>
    <x v="2"/>
    <x v="1"/>
    <x v="2"/>
    <x v="11"/>
    <x v="0"/>
    <m/>
  </r>
  <r>
    <x v="1"/>
    <n v="0"/>
    <n v="0"/>
    <n v="1288280"/>
    <n v="0"/>
    <x v="6025"/>
    <x v="0"/>
    <x v="0"/>
    <x v="0"/>
    <s v="01.27.07.07"/>
    <x v="45"/>
    <x v="1"/>
    <x v="1"/>
    <s v="Requalificação Urbana e Habitação 2"/>
    <s v="01.27.07"/>
    <s v="Arrelvamento do campo de Achada Bolanha"/>
    <s v="01.27.07.07"/>
    <x v="1"/>
    <x v="0"/>
    <x v="0"/>
    <x v="0"/>
    <x v="0"/>
    <x v="1"/>
    <x v="1"/>
    <x v="0"/>
    <x v="5"/>
    <s v="2024-08-??"/>
    <x v="2"/>
    <n v="1288280"/>
    <x v="3"/>
    <n v="0"/>
    <x v="1"/>
    <n v="1500000"/>
    <x v="667"/>
    <m/>
    <x v="0"/>
    <x v="11"/>
    <m/>
    <s v="Arrelvamento do campo de Achada Bolanha"/>
    <x v="2"/>
    <s v="ACAB"/>
    <x v="0"/>
    <x v="1"/>
    <x v="1"/>
    <x v="1"/>
    <x v="0"/>
    <x v="0"/>
    <x v="0"/>
    <x v="0"/>
    <x v="0"/>
    <x v="0"/>
    <x v="0"/>
    <s v="Arrelvamento do campo de Achada Bolanha"/>
    <x v="0"/>
    <x v="0"/>
    <x v="0"/>
    <x v="0"/>
    <x v="1"/>
    <x v="0"/>
    <x v="0"/>
    <x v="2"/>
    <x v="1"/>
    <x v="2"/>
    <x v="11"/>
    <x v="0"/>
    <m/>
  </r>
  <r>
    <x v="0"/>
    <n v="0"/>
    <n v="0"/>
    <n v="49788"/>
    <n v="0"/>
    <x v="6025"/>
    <x v="0"/>
    <x v="0"/>
    <x v="0"/>
    <s v="01.25.05.09"/>
    <x v="26"/>
    <x v="3"/>
    <x v="3"/>
    <s v="Saúde"/>
    <s v="01.25.05"/>
    <s v="Apoio a Consultas de Especialidade e Medicamentos"/>
    <s v="01.25.05.09"/>
    <x v="7"/>
    <x v="0"/>
    <x v="4"/>
    <x v="4"/>
    <x v="0"/>
    <x v="1"/>
    <x v="0"/>
    <x v="0"/>
    <x v="0"/>
    <s v="2024-01-??"/>
    <x v="0"/>
    <n v="49788"/>
    <x v="3"/>
    <n v="100000"/>
    <x v="1"/>
    <n v="0"/>
    <x v="667"/>
    <m/>
    <x v="0"/>
    <x v="11"/>
    <m/>
    <s v="Apoio a Consultas de Especialidade e Medicamentos"/>
    <x v="2"/>
    <s v="ACE"/>
    <x v="0"/>
    <x v="1"/>
    <x v="1"/>
    <x v="1"/>
    <x v="0"/>
    <x v="0"/>
    <x v="0"/>
    <x v="0"/>
    <x v="0"/>
    <x v="0"/>
    <x v="0"/>
    <s v="Apoio a Consultas de Especialidade e Medicamentos"/>
    <x v="0"/>
    <x v="0"/>
    <x v="0"/>
    <x v="0"/>
    <x v="1"/>
    <x v="0"/>
    <x v="0"/>
    <x v="2"/>
    <x v="1"/>
    <x v="2"/>
    <x v="11"/>
    <x v="0"/>
    <m/>
  </r>
  <r>
    <x v="0"/>
    <n v="0"/>
    <n v="0"/>
    <n v="43440"/>
    <n v="0"/>
    <x v="6025"/>
    <x v="0"/>
    <x v="0"/>
    <x v="0"/>
    <s v="01.25.05.09"/>
    <x v="26"/>
    <x v="3"/>
    <x v="3"/>
    <s v="Saúde"/>
    <s v="01.25.05"/>
    <s v="Apoio a Consultas de Especialidade e Medicamentos"/>
    <s v="01.25.05.09"/>
    <x v="7"/>
    <x v="0"/>
    <x v="4"/>
    <x v="4"/>
    <x v="0"/>
    <x v="1"/>
    <x v="0"/>
    <x v="0"/>
    <x v="2"/>
    <s v="2024-02-??"/>
    <x v="0"/>
    <n v="43440"/>
    <x v="3"/>
    <n v="100000"/>
    <x v="1"/>
    <n v="0"/>
    <x v="667"/>
    <m/>
    <x v="0"/>
    <x v="11"/>
    <m/>
    <s v="Apoio a Consultas de Especialidade e Medicamentos"/>
    <x v="2"/>
    <s v="ACE"/>
    <x v="0"/>
    <x v="1"/>
    <x v="1"/>
    <x v="1"/>
    <x v="0"/>
    <x v="0"/>
    <x v="0"/>
    <x v="0"/>
    <x v="0"/>
    <x v="0"/>
    <x v="0"/>
    <s v="Apoio a Consultas de Especialidade e Medicamentos"/>
    <x v="0"/>
    <x v="0"/>
    <x v="0"/>
    <x v="0"/>
    <x v="1"/>
    <x v="0"/>
    <x v="0"/>
    <x v="2"/>
    <x v="1"/>
    <x v="2"/>
    <x v="11"/>
    <x v="0"/>
    <m/>
  </r>
  <r>
    <x v="0"/>
    <n v="0"/>
    <n v="0"/>
    <n v="18394"/>
    <n v="0"/>
    <x v="6025"/>
    <x v="0"/>
    <x v="0"/>
    <x v="0"/>
    <s v="01.25.05.09"/>
    <x v="26"/>
    <x v="3"/>
    <x v="3"/>
    <s v="Saúde"/>
    <s v="01.25.05"/>
    <s v="Apoio a Consultas de Especialidade e Medicamentos"/>
    <s v="01.25.05.09"/>
    <x v="7"/>
    <x v="0"/>
    <x v="4"/>
    <x v="4"/>
    <x v="0"/>
    <x v="1"/>
    <x v="0"/>
    <x v="0"/>
    <x v="1"/>
    <s v="2024-03-??"/>
    <x v="0"/>
    <n v="18394"/>
    <x v="3"/>
    <n v="100000"/>
    <x v="1"/>
    <n v="0"/>
    <x v="667"/>
    <m/>
    <x v="0"/>
    <x v="11"/>
    <m/>
    <s v="Apoio a Consultas de Especialidade e Medicamentos"/>
    <x v="2"/>
    <s v="ACE"/>
    <x v="0"/>
    <x v="1"/>
    <x v="1"/>
    <x v="1"/>
    <x v="0"/>
    <x v="0"/>
    <x v="0"/>
    <x v="0"/>
    <x v="0"/>
    <x v="0"/>
    <x v="0"/>
    <s v="Apoio a Consultas de Especialidade e Medicamentos"/>
    <x v="0"/>
    <x v="0"/>
    <x v="0"/>
    <x v="0"/>
    <x v="1"/>
    <x v="0"/>
    <x v="0"/>
    <x v="2"/>
    <x v="1"/>
    <x v="2"/>
    <x v="11"/>
    <x v="0"/>
    <m/>
  </r>
  <r>
    <x v="0"/>
    <n v="0"/>
    <n v="0"/>
    <n v="12774"/>
    <n v="0"/>
    <x v="6025"/>
    <x v="0"/>
    <x v="0"/>
    <x v="0"/>
    <s v="01.25.05.09"/>
    <x v="26"/>
    <x v="3"/>
    <x v="3"/>
    <s v="Saúde"/>
    <s v="01.25.05"/>
    <s v="Apoio a Consultas de Especialidade e Medicamentos"/>
    <s v="01.25.05.09"/>
    <x v="7"/>
    <x v="0"/>
    <x v="4"/>
    <x v="4"/>
    <x v="0"/>
    <x v="1"/>
    <x v="0"/>
    <x v="0"/>
    <x v="6"/>
    <s v="2024-04-??"/>
    <x v="1"/>
    <n v="12774"/>
    <x v="3"/>
    <n v="100000"/>
    <x v="1"/>
    <n v="0"/>
    <x v="667"/>
    <m/>
    <x v="0"/>
    <x v="11"/>
    <m/>
    <s v="Apoio a Consultas de Especialidade e Medicamentos"/>
    <x v="2"/>
    <s v="ACE"/>
    <x v="0"/>
    <x v="1"/>
    <x v="1"/>
    <x v="1"/>
    <x v="0"/>
    <x v="0"/>
    <x v="0"/>
    <x v="0"/>
    <x v="0"/>
    <x v="0"/>
    <x v="0"/>
    <s v="Apoio a Consultas de Especialidade e Medicamentos"/>
    <x v="0"/>
    <x v="0"/>
    <x v="0"/>
    <x v="0"/>
    <x v="1"/>
    <x v="0"/>
    <x v="0"/>
    <x v="2"/>
    <x v="1"/>
    <x v="2"/>
    <x v="11"/>
    <x v="0"/>
    <m/>
  </r>
  <r>
    <x v="0"/>
    <n v="0"/>
    <n v="0"/>
    <n v="4569"/>
    <n v="0"/>
    <x v="6025"/>
    <x v="0"/>
    <x v="0"/>
    <x v="0"/>
    <s v="01.25.05.09"/>
    <x v="26"/>
    <x v="3"/>
    <x v="3"/>
    <s v="Saúde"/>
    <s v="01.25.05"/>
    <s v="Apoio a Consultas de Especialidade e Medicamentos"/>
    <s v="01.25.05.09"/>
    <x v="7"/>
    <x v="0"/>
    <x v="4"/>
    <x v="4"/>
    <x v="0"/>
    <x v="1"/>
    <x v="0"/>
    <x v="0"/>
    <x v="3"/>
    <s v="2024-05-??"/>
    <x v="1"/>
    <n v="4569"/>
    <x v="3"/>
    <n v="100000"/>
    <x v="1"/>
    <n v="0"/>
    <x v="667"/>
    <m/>
    <x v="0"/>
    <x v="11"/>
    <m/>
    <s v="Apoio a Consultas de Especialidade e Medicamentos"/>
    <x v="2"/>
    <s v="ACE"/>
    <x v="0"/>
    <x v="1"/>
    <x v="1"/>
    <x v="1"/>
    <x v="0"/>
    <x v="0"/>
    <x v="0"/>
    <x v="0"/>
    <x v="0"/>
    <x v="0"/>
    <x v="0"/>
    <s v="Apoio a Consultas de Especialidade e Medicamentos"/>
    <x v="0"/>
    <x v="0"/>
    <x v="0"/>
    <x v="0"/>
    <x v="1"/>
    <x v="0"/>
    <x v="0"/>
    <x v="2"/>
    <x v="1"/>
    <x v="2"/>
    <x v="11"/>
    <x v="0"/>
    <m/>
  </r>
  <r>
    <x v="0"/>
    <n v="0"/>
    <n v="0"/>
    <n v="19764"/>
    <n v="0"/>
    <x v="6025"/>
    <x v="0"/>
    <x v="0"/>
    <x v="0"/>
    <s v="01.25.05.09"/>
    <x v="26"/>
    <x v="3"/>
    <x v="3"/>
    <s v="Saúde"/>
    <s v="01.25.05"/>
    <s v="Apoio a Consultas de Especialidade e Medicamentos"/>
    <s v="01.25.05.09"/>
    <x v="7"/>
    <x v="0"/>
    <x v="4"/>
    <x v="4"/>
    <x v="0"/>
    <x v="1"/>
    <x v="0"/>
    <x v="0"/>
    <x v="4"/>
    <s v="2024-06-??"/>
    <x v="1"/>
    <n v="19764"/>
    <x v="3"/>
    <n v="100000"/>
    <x v="1"/>
    <n v="0"/>
    <x v="667"/>
    <m/>
    <x v="0"/>
    <x v="11"/>
    <m/>
    <s v="Apoio a Consultas de Especialidade e Medicamentos"/>
    <x v="2"/>
    <s v="ACE"/>
    <x v="0"/>
    <x v="1"/>
    <x v="1"/>
    <x v="1"/>
    <x v="0"/>
    <x v="0"/>
    <x v="0"/>
    <x v="0"/>
    <x v="0"/>
    <x v="0"/>
    <x v="0"/>
    <s v="Apoio a Consultas de Especialidade e Medicamentos"/>
    <x v="0"/>
    <x v="0"/>
    <x v="0"/>
    <x v="0"/>
    <x v="1"/>
    <x v="0"/>
    <x v="0"/>
    <x v="2"/>
    <x v="1"/>
    <x v="2"/>
    <x v="11"/>
    <x v="0"/>
    <m/>
  </r>
  <r>
    <x v="0"/>
    <n v="0"/>
    <n v="0"/>
    <n v="34000"/>
    <n v="0"/>
    <x v="6025"/>
    <x v="0"/>
    <x v="0"/>
    <x v="0"/>
    <s v="01.25.05.09"/>
    <x v="26"/>
    <x v="3"/>
    <x v="3"/>
    <s v="Saúde"/>
    <s v="01.25.05"/>
    <s v="Apoio a Consultas de Especialidade e Medicamentos"/>
    <s v="01.25.05.09"/>
    <x v="7"/>
    <x v="0"/>
    <x v="4"/>
    <x v="4"/>
    <x v="0"/>
    <x v="1"/>
    <x v="0"/>
    <x v="0"/>
    <x v="9"/>
    <s v="2024-07-??"/>
    <x v="2"/>
    <n v="34000"/>
    <x v="3"/>
    <n v="100000"/>
    <x v="1"/>
    <n v="0"/>
    <x v="667"/>
    <m/>
    <x v="0"/>
    <x v="11"/>
    <m/>
    <s v="Apoio a Consultas de Especialidade e Medicamentos"/>
    <x v="2"/>
    <s v="ACE"/>
    <x v="0"/>
    <x v="1"/>
    <x v="1"/>
    <x v="1"/>
    <x v="0"/>
    <x v="0"/>
    <x v="0"/>
    <x v="0"/>
    <x v="0"/>
    <x v="0"/>
    <x v="0"/>
    <s v="Apoio a Consultas de Especialidade e Medicamentos"/>
    <x v="0"/>
    <x v="0"/>
    <x v="0"/>
    <x v="0"/>
    <x v="1"/>
    <x v="0"/>
    <x v="0"/>
    <x v="2"/>
    <x v="1"/>
    <x v="2"/>
    <x v="11"/>
    <x v="0"/>
    <m/>
  </r>
  <r>
    <x v="0"/>
    <n v="0"/>
    <n v="0"/>
    <n v="20354"/>
    <n v="0"/>
    <x v="6025"/>
    <x v="0"/>
    <x v="0"/>
    <x v="0"/>
    <s v="01.25.05.09"/>
    <x v="26"/>
    <x v="3"/>
    <x v="3"/>
    <s v="Saúde"/>
    <s v="01.25.05"/>
    <s v="Apoio a Consultas de Especialidade e Medicamentos"/>
    <s v="01.25.05.09"/>
    <x v="7"/>
    <x v="0"/>
    <x v="4"/>
    <x v="4"/>
    <x v="0"/>
    <x v="1"/>
    <x v="0"/>
    <x v="0"/>
    <x v="5"/>
    <s v="2024-08-??"/>
    <x v="2"/>
    <n v="20354"/>
    <x v="3"/>
    <n v="100000"/>
    <x v="1"/>
    <n v="0"/>
    <x v="667"/>
    <m/>
    <x v="0"/>
    <x v="11"/>
    <m/>
    <s v="Apoio a Consultas de Especialidade e Medicamentos"/>
    <x v="2"/>
    <s v="ACE"/>
    <x v="0"/>
    <x v="1"/>
    <x v="1"/>
    <x v="1"/>
    <x v="0"/>
    <x v="0"/>
    <x v="0"/>
    <x v="0"/>
    <x v="0"/>
    <x v="0"/>
    <x v="0"/>
    <s v="Apoio a Consultas de Especialidade e Medicamentos"/>
    <x v="0"/>
    <x v="0"/>
    <x v="0"/>
    <x v="0"/>
    <x v="1"/>
    <x v="0"/>
    <x v="0"/>
    <x v="2"/>
    <x v="1"/>
    <x v="2"/>
    <x v="11"/>
    <x v="0"/>
    <m/>
  </r>
  <r>
    <x v="0"/>
    <n v="0"/>
    <n v="0"/>
    <n v="13428"/>
    <n v="0"/>
    <x v="6025"/>
    <x v="0"/>
    <x v="0"/>
    <x v="0"/>
    <s v="01.25.05.09"/>
    <x v="26"/>
    <x v="3"/>
    <x v="3"/>
    <s v="Saúde"/>
    <s v="01.25.05"/>
    <s v="Apoio a Consultas de Especialidade e Medicamentos"/>
    <s v="01.25.05.09"/>
    <x v="7"/>
    <x v="0"/>
    <x v="4"/>
    <x v="4"/>
    <x v="0"/>
    <x v="1"/>
    <x v="0"/>
    <x v="0"/>
    <x v="7"/>
    <s v="2024-09-??"/>
    <x v="2"/>
    <n v="13428"/>
    <x v="3"/>
    <n v="100000"/>
    <x v="1"/>
    <n v="0"/>
    <x v="667"/>
    <m/>
    <x v="0"/>
    <x v="11"/>
    <m/>
    <s v="Apoio a Consultas de Especialidade e Medicamentos"/>
    <x v="2"/>
    <s v="ACE"/>
    <x v="0"/>
    <x v="1"/>
    <x v="1"/>
    <x v="1"/>
    <x v="0"/>
    <x v="0"/>
    <x v="0"/>
    <x v="0"/>
    <x v="0"/>
    <x v="0"/>
    <x v="0"/>
    <s v="Apoio a Consultas de Especialidade e Medicamentos"/>
    <x v="0"/>
    <x v="0"/>
    <x v="0"/>
    <x v="0"/>
    <x v="1"/>
    <x v="0"/>
    <x v="0"/>
    <x v="2"/>
    <x v="1"/>
    <x v="2"/>
    <x v="11"/>
    <x v="0"/>
    <m/>
  </r>
  <r>
    <x v="0"/>
    <n v="0"/>
    <n v="0"/>
    <n v="4273"/>
    <n v="0"/>
    <x v="6025"/>
    <x v="0"/>
    <x v="0"/>
    <x v="0"/>
    <s v="01.25.05.09"/>
    <x v="26"/>
    <x v="3"/>
    <x v="3"/>
    <s v="Saúde"/>
    <s v="01.25.05"/>
    <s v="Apoio a Consultas de Especialidade e Medicamentos"/>
    <s v="01.25.05.09"/>
    <x v="7"/>
    <x v="0"/>
    <x v="4"/>
    <x v="4"/>
    <x v="0"/>
    <x v="1"/>
    <x v="0"/>
    <x v="0"/>
    <x v="8"/>
    <s v="2024-10-??"/>
    <x v="3"/>
    <n v="4273"/>
    <x v="3"/>
    <n v="100000"/>
    <x v="1"/>
    <n v="0"/>
    <x v="667"/>
    <m/>
    <x v="0"/>
    <x v="11"/>
    <m/>
    <s v="Apoio a Consultas de Especialidade e Medicamentos"/>
    <x v="2"/>
    <s v="ACE"/>
    <x v="0"/>
    <x v="1"/>
    <x v="1"/>
    <x v="1"/>
    <x v="0"/>
    <x v="0"/>
    <x v="0"/>
    <x v="0"/>
    <x v="0"/>
    <x v="0"/>
    <x v="0"/>
    <s v="Apoio a Consultas de Especialidade e Medicamentos"/>
    <x v="0"/>
    <x v="0"/>
    <x v="0"/>
    <x v="0"/>
    <x v="1"/>
    <x v="0"/>
    <x v="0"/>
    <x v="2"/>
    <x v="1"/>
    <x v="2"/>
    <x v="11"/>
    <x v="0"/>
    <m/>
  </r>
  <r>
    <x v="0"/>
    <n v="0"/>
    <n v="0"/>
    <n v="34000"/>
    <n v="0"/>
    <x v="6025"/>
    <x v="0"/>
    <x v="0"/>
    <x v="0"/>
    <s v="01.25.05.09"/>
    <x v="26"/>
    <x v="3"/>
    <x v="3"/>
    <s v="Saúde"/>
    <s v="01.25.05"/>
    <s v="Apoio a Consultas de Especialidade e Medicamentos"/>
    <s v="01.25.05.09"/>
    <x v="7"/>
    <x v="0"/>
    <x v="4"/>
    <x v="4"/>
    <x v="0"/>
    <x v="1"/>
    <x v="0"/>
    <x v="0"/>
    <x v="10"/>
    <s v="2024-11-??"/>
    <x v="3"/>
    <n v="34000"/>
    <x v="3"/>
    <n v="100000"/>
    <x v="1"/>
    <n v="0"/>
    <x v="667"/>
    <m/>
    <x v="0"/>
    <x v="11"/>
    <m/>
    <s v="Apoio a Consultas de Especialidade e Medicamentos"/>
    <x v="2"/>
    <s v="ACE"/>
    <x v="0"/>
    <x v="1"/>
    <x v="1"/>
    <x v="1"/>
    <x v="0"/>
    <x v="0"/>
    <x v="0"/>
    <x v="0"/>
    <x v="0"/>
    <x v="0"/>
    <x v="0"/>
    <s v="Apoio a Consultas de Especialidade e Medicamentos"/>
    <x v="0"/>
    <x v="0"/>
    <x v="0"/>
    <x v="0"/>
    <x v="1"/>
    <x v="0"/>
    <x v="0"/>
    <x v="2"/>
    <x v="1"/>
    <x v="2"/>
    <x v="11"/>
    <x v="0"/>
    <m/>
  </r>
  <r>
    <x v="0"/>
    <n v="0"/>
    <n v="0"/>
    <n v="2000"/>
    <n v="0"/>
    <x v="6025"/>
    <x v="0"/>
    <x v="0"/>
    <x v="0"/>
    <s v="01.25.05.09"/>
    <x v="26"/>
    <x v="3"/>
    <x v="3"/>
    <s v="Saúde"/>
    <s v="01.25.05"/>
    <s v="Apoio a Consultas de Especialidade e Medicamentos"/>
    <s v="01.25.05.09"/>
    <x v="7"/>
    <x v="0"/>
    <x v="4"/>
    <x v="4"/>
    <x v="0"/>
    <x v="1"/>
    <x v="0"/>
    <x v="0"/>
    <x v="11"/>
    <s v="2024-12-??"/>
    <x v="3"/>
    <n v="2000"/>
    <x v="3"/>
    <n v="100000"/>
    <x v="1"/>
    <n v="0"/>
    <x v="667"/>
    <m/>
    <x v="0"/>
    <x v="11"/>
    <m/>
    <s v="Apoio a Consultas de Especialidade e Medicamentos"/>
    <x v="2"/>
    <s v="ACE"/>
    <x v="0"/>
    <x v="1"/>
    <x v="1"/>
    <x v="1"/>
    <x v="0"/>
    <x v="0"/>
    <x v="0"/>
    <x v="0"/>
    <x v="0"/>
    <x v="0"/>
    <x v="0"/>
    <s v="Apoio a Consultas de Especialidade e Medicamentos"/>
    <x v="0"/>
    <x v="0"/>
    <x v="0"/>
    <x v="0"/>
    <x v="1"/>
    <x v="0"/>
    <x v="0"/>
    <x v="2"/>
    <x v="1"/>
    <x v="2"/>
    <x v="11"/>
    <x v="0"/>
    <m/>
  </r>
  <r>
    <x v="0"/>
    <n v="0"/>
    <n v="0"/>
    <n v="132400"/>
    <n v="0"/>
    <x v="6025"/>
    <x v="0"/>
    <x v="0"/>
    <x v="0"/>
    <s v="03.16.19"/>
    <x v="21"/>
    <x v="0"/>
    <x v="0"/>
    <s v="Direção de Inovação e Desporto"/>
    <s v="03.16.19"/>
    <s v="Direção de Inovação e Desporto"/>
    <s v="03.16.19"/>
    <x v="30"/>
    <x v="0"/>
    <x v="0"/>
    <x v="0"/>
    <x v="1"/>
    <x v="0"/>
    <x v="0"/>
    <x v="0"/>
    <x v="0"/>
    <s v="2024-01-??"/>
    <x v="0"/>
    <n v="132400"/>
    <x v="3"/>
    <n v="0"/>
    <x v="1"/>
    <n v="400000"/>
    <x v="667"/>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2"/>
    <s v="2024-02-??"/>
    <x v="0"/>
    <n v="132400"/>
    <x v="3"/>
    <n v="0"/>
    <x v="1"/>
    <n v="400000"/>
    <x v="667"/>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1"/>
    <s v="2024-03-??"/>
    <x v="0"/>
    <n v="132400"/>
    <x v="3"/>
    <n v="0"/>
    <x v="1"/>
    <n v="400000"/>
    <x v="667"/>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6"/>
    <s v="2024-04-??"/>
    <x v="1"/>
    <n v="132400"/>
    <x v="3"/>
    <n v="0"/>
    <x v="1"/>
    <n v="400000"/>
    <x v="667"/>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3"/>
    <s v="2024-05-??"/>
    <x v="1"/>
    <n v="132400"/>
    <x v="3"/>
    <n v="0"/>
    <x v="1"/>
    <n v="400000"/>
    <x v="667"/>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4"/>
    <s v="2024-06-??"/>
    <x v="1"/>
    <n v="132400"/>
    <x v="3"/>
    <n v="0"/>
    <x v="1"/>
    <n v="400000"/>
    <x v="667"/>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9"/>
    <s v="2024-07-??"/>
    <x v="2"/>
    <n v="132400"/>
    <x v="3"/>
    <n v="0"/>
    <x v="1"/>
    <n v="400000"/>
    <x v="667"/>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5"/>
    <s v="2024-08-??"/>
    <x v="2"/>
    <n v="132400"/>
    <x v="3"/>
    <n v="0"/>
    <x v="1"/>
    <n v="400000"/>
    <x v="667"/>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7"/>
    <s v="2024-09-??"/>
    <x v="2"/>
    <n v="132400"/>
    <x v="3"/>
    <n v="0"/>
    <x v="1"/>
    <n v="400000"/>
    <x v="667"/>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8"/>
    <s v="2024-10-??"/>
    <x v="3"/>
    <n v="132400"/>
    <x v="3"/>
    <n v="0"/>
    <x v="1"/>
    <n v="400000"/>
    <x v="667"/>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10"/>
    <s v="2024-11-??"/>
    <x v="3"/>
    <n v="132400"/>
    <x v="3"/>
    <n v="0"/>
    <x v="1"/>
    <n v="400000"/>
    <x v="667"/>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11"/>
    <s v="2024-12-??"/>
    <x v="3"/>
    <n v="132400"/>
    <x v="3"/>
    <n v="0"/>
    <x v="1"/>
    <n v="400000"/>
    <x v="667"/>
    <m/>
    <x v="0"/>
    <x v="11"/>
    <m/>
    <s v="Direção de Inovação e Desporto"/>
    <x v="2"/>
    <m/>
    <x v="0"/>
    <x v="1"/>
    <x v="1"/>
    <x v="1"/>
    <x v="0"/>
    <x v="0"/>
    <x v="0"/>
    <x v="0"/>
    <x v="0"/>
    <x v="0"/>
    <x v="0"/>
    <s v="Direção de Inovação e Desporto"/>
    <x v="0"/>
    <x v="0"/>
    <x v="0"/>
    <x v="0"/>
    <x v="0"/>
    <x v="0"/>
    <x v="0"/>
    <x v="2"/>
    <x v="1"/>
    <x v="2"/>
    <x v="11"/>
    <x v="0"/>
    <m/>
  </r>
  <r>
    <x v="0"/>
    <n v="0"/>
    <n v="0"/>
    <n v="60943"/>
    <n v="0"/>
    <x v="6025"/>
    <x v="0"/>
    <x v="0"/>
    <x v="0"/>
    <s v="03.16.25"/>
    <x v="23"/>
    <x v="0"/>
    <x v="0"/>
    <s v="Direção dos  Recursos Humanos"/>
    <s v="03.16.25"/>
    <s v="Direção dos  Recursos Humanos"/>
    <s v="03.16.25"/>
    <x v="78"/>
    <x v="0"/>
    <x v="4"/>
    <x v="17"/>
    <x v="0"/>
    <x v="0"/>
    <x v="0"/>
    <x v="0"/>
    <x v="0"/>
    <s v="2024-01-??"/>
    <x v="0"/>
    <n v="60943"/>
    <x v="3"/>
    <n v="0"/>
    <x v="1"/>
    <n v="800000"/>
    <x v="667"/>
    <m/>
    <x v="0"/>
    <x v="11"/>
    <m/>
    <s v="Direção dos  Recursos Humanos"/>
    <x v="2"/>
    <m/>
    <x v="0"/>
    <x v="1"/>
    <x v="1"/>
    <x v="1"/>
    <x v="0"/>
    <x v="0"/>
    <x v="0"/>
    <x v="0"/>
    <x v="0"/>
    <x v="0"/>
    <x v="0"/>
    <s v="Direção dos  Recursos Humanos"/>
    <x v="0"/>
    <x v="0"/>
    <x v="0"/>
    <x v="0"/>
    <x v="0"/>
    <x v="0"/>
    <x v="0"/>
    <x v="2"/>
    <x v="1"/>
    <x v="2"/>
    <x v="11"/>
    <x v="0"/>
    <m/>
  </r>
  <r>
    <x v="0"/>
    <n v="0"/>
    <n v="0"/>
    <n v="60943"/>
    <n v="0"/>
    <x v="6025"/>
    <x v="0"/>
    <x v="0"/>
    <x v="0"/>
    <s v="03.16.25"/>
    <x v="23"/>
    <x v="0"/>
    <x v="0"/>
    <s v="Direção dos  Recursos Humanos"/>
    <s v="03.16.25"/>
    <s v="Direção dos  Recursos Humanos"/>
    <s v="03.16.25"/>
    <x v="78"/>
    <x v="0"/>
    <x v="4"/>
    <x v="17"/>
    <x v="0"/>
    <x v="0"/>
    <x v="0"/>
    <x v="0"/>
    <x v="2"/>
    <s v="2024-02-??"/>
    <x v="0"/>
    <n v="60943"/>
    <x v="3"/>
    <n v="0"/>
    <x v="1"/>
    <n v="800000"/>
    <x v="667"/>
    <m/>
    <x v="0"/>
    <x v="11"/>
    <m/>
    <s v="Direção dos  Recursos Humanos"/>
    <x v="2"/>
    <m/>
    <x v="0"/>
    <x v="1"/>
    <x v="1"/>
    <x v="1"/>
    <x v="0"/>
    <x v="0"/>
    <x v="0"/>
    <x v="0"/>
    <x v="0"/>
    <x v="0"/>
    <x v="0"/>
    <s v="Direção dos  Recursos Humanos"/>
    <x v="0"/>
    <x v="0"/>
    <x v="0"/>
    <x v="0"/>
    <x v="0"/>
    <x v="0"/>
    <x v="0"/>
    <x v="2"/>
    <x v="1"/>
    <x v="2"/>
    <x v="11"/>
    <x v="0"/>
    <m/>
  </r>
  <r>
    <x v="0"/>
    <n v="0"/>
    <n v="0"/>
    <n v="60943"/>
    <n v="0"/>
    <x v="6025"/>
    <x v="0"/>
    <x v="0"/>
    <x v="0"/>
    <s v="03.16.25"/>
    <x v="23"/>
    <x v="0"/>
    <x v="0"/>
    <s v="Direção dos  Recursos Humanos"/>
    <s v="03.16.25"/>
    <s v="Direção dos  Recursos Humanos"/>
    <s v="03.16.25"/>
    <x v="78"/>
    <x v="0"/>
    <x v="4"/>
    <x v="17"/>
    <x v="0"/>
    <x v="0"/>
    <x v="0"/>
    <x v="0"/>
    <x v="1"/>
    <s v="2024-03-??"/>
    <x v="0"/>
    <n v="60943"/>
    <x v="3"/>
    <n v="0"/>
    <x v="1"/>
    <n v="800000"/>
    <x v="667"/>
    <m/>
    <x v="0"/>
    <x v="11"/>
    <m/>
    <s v="Direção dos  Recursos Humanos"/>
    <x v="2"/>
    <m/>
    <x v="0"/>
    <x v="1"/>
    <x v="1"/>
    <x v="1"/>
    <x v="0"/>
    <x v="0"/>
    <x v="0"/>
    <x v="0"/>
    <x v="0"/>
    <x v="0"/>
    <x v="0"/>
    <s v="Direção dos  Recursos Humanos"/>
    <x v="0"/>
    <x v="0"/>
    <x v="0"/>
    <x v="0"/>
    <x v="0"/>
    <x v="0"/>
    <x v="0"/>
    <x v="2"/>
    <x v="1"/>
    <x v="2"/>
    <x v="11"/>
    <x v="0"/>
    <m/>
  </r>
  <r>
    <x v="0"/>
    <n v="0"/>
    <n v="0"/>
    <n v="60943"/>
    <n v="0"/>
    <x v="6025"/>
    <x v="0"/>
    <x v="0"/>
    <x v="0"/>
    <s v="03.16.25"/>
    <x v="23"/>
    <x v="0"/>
    <x v="0"/>
    <s v="Direção dos  Recursos Humanos"/>
    <s v="03.16.25"/>
    <s v="Direção dos  Recursos Humanos"/>
    <s v="03.16.25"/>
    <x v="78"/>
    <x v="0"/>
    <x v="4"/>
    <x v="17"/>
    <x v="0"/>
    <x v="0"/>
    <x v="0"/>
    <x v="0"/>
    <x v="6"/>
    <s v="2024-04-??"/>
    <x v="1"/>
    <n v="60943"/>
    <x v="3"/>
    <n v="0"/>
    <x v="1"/>
    <n v="800000"/>
    <x v="667"/>
    <m/>
    <x v="0"/>
    <x v="11"/>
    <m/>
    <s v="Direção dos  Recursos Humanos"/>
    <x v="2"/>
    <m/>
    <x v="0"/>
    <x v="1"/>
    <x v="1"/>
    <x v="1"/>
    <x v="0"/>
    <x v="0"/>
    <x v="0"/>
    <x v="0"/>
    <x v="0"/>
    <x v="0"/>
    <x v="0"/>
    <s v="Direção dos  Recursos Humanos"/>
    <x v="0"/>
    <x v="0"/>
    <x v="0"/>
    <x v="0"/>
    <x v="0"/>
    <x v="0"/>
    <x v="0"/>
    <x v="2"/>
    <x v="1"/>
    <x v="2"/>
    <x v="11"/>
    <x v="0"/>
    <m/>
  </r>
  <r>
    <x v="0"/>
    <n v="0"/>
    <n v="0"/>
    <n v="60943"/>
    <n v="0"/>
    <x v="6025"/>
    <x v="0"/>
    <x v="0"/>
    <x v="0"/>
    <s v="03.16.25"/>
    <x v="23"/>
    <x v="0"/>
    <x v="0"/>
    <s v="Direção dos  Recursos Humanos"/>
    <s v="03.16.25"/>
    <s v="Direção dos  Recursos Humanos"/>
    <s v="03.16.25"/>
    <x v="78"/>
    <x v="0"/>
    <x v="4"/>
    <x v="17"/>
    <x v="0"/>
    <x v="0"/>
    <x v="0"/>
    <x v="0"/>
    <x v="3"/>
    <s v="2024-05-??"/>
    <x v="1"/>
    <n v="60943"/>
    <x v="3"/>
    <n v="0"/>
    <x v="1"/>
    <n v="800000"/>
    <x v="667"/>
    <m/>
    <x v="0"/>
    <x v="11"/>
    <m/>
    <s v="Direção dos  Recursos Humanos"/>
    <x v="2"/>
    <m/>
    <x v="0"/>
    <x v="1"/>
    <x v="1"/>
    <x v="1"/>
    <x v="0"/>
    <x v="0"/>
    <x v="0"/>
    <x v="0"/>
    <x v="0"/>
    <x v="0"/>
    <x v="0"/>
    <s v="Direção dos  Recursos Humanos"/>
    <x v="0"/>
    <x v="0"/>
    <x v="0"/>
    <x v="0"/>
    <x v="0"/>
    <x v="0"/>
    <x v="0"/>
    <x v="2"/>
    <x v="1"/>
    <x v="2"/>
    <x v="11"/>
    <x v="0"/>
    <m/>
  </r>
  <r>
    <x v="0"/>
    <n v="0"/>
    <n v="0"/>
    <n v="60943"/>
    <n v="0"/>
    <x v="6025"/>
    <x v="0"/>
    <x v="0"/>
    <x v="0"/>
    <s v="03.16.25"/>
    <x v="23"/>
    <x v="0"/>
    <x v="0"/>
    <s v="Direção dos  Recursos Humanos"/>
    <s v="03.16.25"/>
    <s v="Direção dos  Recursos Humanos"/>
    <s v="03.16.25"/>
    <x v="78"/>
    <x v="0"/>
    <x v="4"/>
    <x v="17"/>
    <x v="0"/>
    <x v="0"/>
    <x v="0"/>
    <x v="0"/>
    <x v="4"/>
    <s v="2024-06-??"/>
    <x v="1"/>
    <n v="60943"/>
    <x v="3"/>
    <n v="0"/>
    <x v="1"/>
    <n v="800000"/>
    <x v="667"/>
    <m/>
    <x v="0"/>
    <x v="11"/>
    <m/>
    <s v="Direção dos  Recursos Humanos"/>
    <x v="2"/>
    <m/>
    <x v="0"/>
    <x v="1"/>
    <x v="1"/>
    <x v="1"/>
    <x v="0"/>
    <x v="0"/>
    <x v="0"/>
    <x v="0"/>
    <x v="0"/>
    <x v="0"/>
    <x v="0"/>
    <s v="Direção dos  Recursos Humanos"/>
    <x v="0"/>
    <x v="0"/>
    <x v="0"/>
    <x v="0"/>
    <x v="0"/>
    <x v="0"/>
    <x v="0"/>
    <x v="2"/>
    <x v="1"/>
    <x v="2"/>
    <x v="11"/>
    <x v="0"/>
    <m/>
  </r>
  <r>
    <x v="0"/>
    <n v="0"/>
    <n v="0"/>
    <n v="60943"/>
    <n v="0"/>
    <x v="6025"/>
    <x v="0"/>
    <x v="0"/>
    <x v="0"/>
    <s v="03.16.25"/>
    <x v="23"/>
    <x v="0"/>
    <x v="0"/>
    <s v="Direção dos  Recursos Humanos"/>
    <s v="03.16.25"/>
    <s v="Direção dos  Recursos Humanos"/>
    <s v="03.16.25"/>
    <x v="78"/>
    <x v="0"/>
    <x v="4"/>
    <x v="17"/>
    <x v="0"/>
    <x v="0"/>
    <x v="0"/>
    <x v="0"/>
    <x v="9"/>
    <s v="2024-07-??"/>
    <x v="2"/>
    <n v="60943"/>
    <x v="3"/>
    <n v="0"/>
    <x v="1"/>
    <n v="800000"/>
    <x v="667"/>
    <m/>
    <x v="0"/>
    <x v="11"/>
    <m/>
    <s v="Direção dos  Recursos Humanos"/>
    <x v="2"/>
    <m/>
    <x v="0"/>
    <x v="1"/>
    <x v="1"/>
    <x v="1"/>
    <x v="0"/>
    <x v="0"/>
    <x v="0"/>
    <x v="0"/>
    <x v="0"/>
    <x v="0"/>
    <x v="0"/>
    <s v="Direção dos  Recursos Humanos"/>
    <x v="0"/>
    <x v="0"/>
    <x v="0"/>
    <x v="0"/>
    <x v="0"/>
    <x v="0"/>
    <x v="0"/>
    <x v="2"/>
    <x v="1"/>
    <x v="2"/>
    <x v="11"/>
    <x v="0"/>
    <m/>
  </r>
  <r>
    <x v="0"/>
    <n v="0"/>
    <n v="0"/>
    <n v="60943"/>
    <n v="0"/>
    <x v="6025"/>
    <x v="0"/>
    <x v="0"/>
    <x v="0"/>
    <s v="03.16.25"/>
    <x v="23"/>
    <x v="0"/>
    <x v="0"/>
    <s v="Direção dos  Recursos Humanos"/>
    <s v="03.16.25"/>
    <s v="Direção dos  Recursos Humanos"/>
    <s v="03.16.25"/>
    <x v="78"/>
    <x v="0"/>
    <x v="4"/>
    <x v="17"/>
    <x v="0"/>
    <x v="0"/>
    <x v="0"/>
    <x v="0"/>
    <x v="5"/>
    <s v="2024-08-??"/>
    <x v="2"/>
    <n v="60943"/>
    <x v="3"/>
    <n v="0"/>
    <x v="1"/>
    <n v="800000"/>
    <x v="667"/>
    <m/>
    <x v="0"/>
    <x v="11"/>
    <m/>
    <s v="Direção dos  Recursos Humanos"/>
    <x v="2"/>
    <m/>
    <x v="0"/>
    <x v="1"/>
    <x v="1"/>
    <x v="1"/>
    <x v="0"/>
    <x v="0"/>
    <x v="0"/>
    <x v="0"/>
    <x v="0"/>
    <x v="0"/>
    <x v="0"/>
    <s v="Direção dos  Recursos Humanos"/>
    <x v="0"/>
    <x v="0"/>
    <x v="0"/>
    <x v="0"/>
    <x v="0"/>
    <x v="0"/>
    <x v="0"/>
    <x v="2"/>
    <x v="1"/>
    <x v="2"/>
    <x v="11"/>
    <x v="0"/>
    <m/>
  </r>
  <r>
    <x v="0"/>
    <n v="0"/>
    <n v="0"/>
    <n v="60943"/>
    <n v="0"/>
    <x v="6025"/>
    <x v="0"/>
    <x v="0"/>
    <x v="0"/>
    <s v="03.16.25"/>
    <x v="23"/>
    <x v="0"/>
    <x v="0"/>
    <s v="Direção dos  Recursos Humanos"/>
    <s v="03.16.25"/>
    <s v="Direção dos  Recursos Humanos"/>
    <s v="03.16.25"/>
    <x v="78"/>
    <x v="0"/>
    <x v="4"/>
    <x v="17"/>
    <x v="0"/>
    <x v="0"/>
    <x v="0"/>
    <x v="0"/>
    <x v="7"/>
    <s v="2024-09-??"/>
    <x v="2"/>
    <n v="60943"/>
    <x v="3"/>
    <n v="0"/>
    <x v="1"/>
    <n v="800000"/>
    <x v="667"/>
    <m/>
    <x v="0"/>
    <x v="11"/>
    <m/>
    <s v="Direção dos  Recursos Humanos"/>
    <x v="2"/>
    <m/>
    <x v="0"/>
    <x v="1"/>
    <x v="1"/>
    <x v="1"/>
    <x v="0"/>
    <x v="0"/>
    <x v="0"/>
    <x v="0"/>
    <x v="0"/>
    <x v="0"/>
    <x v="0"/>
    <s v="Direção dos  Recursos Humanos"/>
    <x v="0"/>
    <x v="0"/>
    <x v="0"/>
    <x v="0"/>
    <x v="0"/>
    <x v="0"/>
    <x v="0"/>
    <x v="2"/>
    <x v="1"/>
    <x v="2"/>
    <x v="11"/>
    <x v="0"/>
    <m/>
  </r>
  <r>
    <x v="0"/>
    <n v="0"/>
    <n v="0"/>
    <n v="60943"/>
    <n v="0"/>
    <x v="6025"/>
    <x v="0"/>
    <x v="0"/>
    <x v="0"/>
    <s v="03.16.25"/>
    <x v="23"/>
    <x v="0"/>
    <x v="0"/>
    <s v="Direção dos  Recursos Humanos"/>
    <s v="03.16.25"/>
    <s v="Direção dos  Recursos Humanos"/>
    <s v="03.16.25"/>
    <x v="78"/>
    <x v="0"/>
    <x v="4"/>
    <x v="17"/>
    <x v="0"/>
    <x v="0"/>
    <x v="0"/>
    <x v="0"/>
    <x v="8"/>
    <s v="2024-10-??"/>
    <x v="3"/>
    <n v="60943"/>
    <x v="3"/>
    <n v="0"/>
    <x v="1"/>
    <n v="800000"/>
    <x v="667"/>
    <m/>
    <x v="0"/>
    <x v="11"/>
    <m/>
    <s v="Direção dos  Recursos Humanos"/>
    <x v="2"/>
    <m/>
    <x v="0"/>
    <x v="1"/>
    <x v="1"/>
    <x v="1"/>
    <x v="0"/>
    <x v="0"/>
    <x v="0"/>
    <x v="0"/>
    <x v="0"/>
    <x v="0"/>
    <x v="0"/>
    <s v="Direção dos  Recursos Humanos"/>
    <x v="0"/>
    <x v="0"/>
    <x v="0"/>
    <x v="0"/>
    <x v="0"/>
    <x v="0"/>
    <x v="0"/>
    <x v="2"/>
    <x v="1"/>
    <x v="2"/>
    <x v="11"/>
    <x v="0"/>
    <m/>
  </r>
  <r>
    <x v="0"/>
    <n v="0"/>
    <n v="0"/>
    <n v="60943"/>
    <n v="0"/>
    <x v="6025"/>
    <x v="0"/>
    <x v="0"/>
    <x v="0"/>
    <s v="03.16.25"/>
    <x v="23"/>
    <x v="0"/>
    <x v="0"/>
    <s v="Direção dos  Recursos Humanos"/>
    <s v="03.16.25"/>
    <s v="Direção dos  Recursos Humanos"/>
    <s v="03.16.25"/>
    <x v="78"/>
    <x v="0"/>
    <x v="4"/>
    <x v="17"/>
    <x v="0"/>
    <x v="0"/>
    <x v="0"/>
    <x v="0"/>
    <x v="10"/>
    <s v="2024-11-??"/>
    <x v="3"/>
    <n v="60943"/>
    <x v="3"/>
    <n v="0"/>
    <x v="1"/>
    <n v="800000"/>
    <x v="667"/>
    <m/>
    <x v="0"/>
    <x v="11"/>
    <m/>
    <s v="Direção dos  Recursos Humanos"/>
    <x v="2"/>
    <m/>
    <x v="0"/>
    <x v="1"/>
    <x v="1"/>
    <x v="1"/>
    <x v="0"/>
    <x v="0"/>
    <x v="0"/>
    <x v="0"/>
    <x v="0"/>
    <x v="0"/>
    <x v="0"/>
    <s v="Direção dos  Recursos Humanos"/>
    <x v="0"/>
    <x v="0"/>
    <x v="0"/>
    <x v="0"/>
    <x v="0"/>
    <x v="0"/>
    <x v="0"/>
    <x v="2"/>
    <x v="1"/>
    <x v="2"/>
    <x v="11"/>
    <x v="0"/>
    <m/>
  </r>
  <r>
    <x v="0"/>
    <n v="0"/>
    <n v="0"/>
    <n v="60943"/>
    <n v="0"/>
    <x v="6025"/>
    <x v="0"/>
    <x v="0"/>
    <x v="0"/>
    <s v="03.16.25"/>
    <x v="23"/>
    <x v="0"/>
    <x v="0"/>
    <s v="Direção dos  Recursos Humanos"/>
    <s v="03.16.25"/>
    <s v="Direção dos  Recursos Humanos"/>
    <s v="03.16.25"/>
    <x v="78"/>
    <x v="0"/>
    <x v="4"/>
    <x v="17"/>
    <x v="0"/>
    <x v="0"/>
    <x v="0"/>
    <x v="0"/>
    <x v="11"/>
    <s v="2024-12-??"/>
    <x v="3"/>
    <n v="60943"/>
    <x v="3"/>
    <n v="0"/>
    <x v="1"/>
    <n v="800000"/>
    <x v="667"/>
    <m/>
    <x v="0"/>
    <x v="11"/>
    <m/>
    <s v="Direção dos  Recursos Humanos"/>
    <x v="2"/>
    <m/>
    <x v="0"/>
    <x v="1"/>
    <x v="1"/>
    <x v="1"/>
    <x v="0"/>
    <x v="0"/>
    <x v="0"/>
    <x v="0"/>
    <x v="0"/>
    <x v="0"/>
    <x v="0"/>
    <s v="Direção dos  Recursos Humanos"/>
    <x v="0"/>
    <x v="0"/>
    <x v="0"/>
    <x v="0"/>
    <x v="0"/>
    <x v="0"/>
    <x v="0"/>
    <x v="2"/>
    <x v="1"/>
    <x v="2"/>
    <x v="11"/>
    <x v="0"/>
    <m/>
  </r>
  <r>
    <x v="1"/>
    <n v="0"/>
    <n v="0"/>
    <n v="596160"/>
    <n v="0"/>
    <x v="6025"/>
    <x v="0"/>
    <x v="0"/>
    <x v="0"/>
    <s v="01.27.06.76"/>
    <x v="11"/>
    <x v="1"/>
    <x v="1"/>
    <s v="Requalificação Urbana e habitação"/>
    <s v="01.27.06"/>
    <s v="Requalificação Urbana e Ambiental de Achada Monte III"/>
    <s v="01.27.06.76"/>
    <x v="1"/>
    <x v="0"/>
    <x v="0"/>
    <x v="0"/>
    <x v="0"/>
    <x v="1"/>
    <x v="1"/>
    <x v="0"/>
    <x v="6"/>
    <s v="2024-04-??"/>
    <x v="1"/>
    <n v="596160"/>
    <x v="3"/>
    <n v="3250000"/>
    <x v="1"/>
    <n v="600000"/>
    <x v="667"/>
    <m/>
    <x v="0"/>
    <x v="11"/>
    <m/>
    <s v="Requalificação Urbana e Ambiental de Achada Monte III"/>
    <x v="2"/>
    <m/>
    <x v="0"/>
    <x v="1"/>
    <x v="1"/>
    <x v="1"/>
    <x v="0"/>
    <x v="0"/>
    <x v="0"/>
    <x v="0"/>
    <x v="0"/>
    <x v="0"/>
    <x v="0"/>
    <s v="Requalificação Urbana e Ambiental de Achada Monte III"/>
    <x v="0"/>
    <x v="0"/>
    <x v="0"/>
    <x v="0"/>
    <x v="1"/>
    <x v="0"/>
    <x v="0"/>
    <x v="2"/>
    <x v="1"/>
    <x v="2"/>
    <x v="11"/>
    <x v="0"/>
    <m/>
  </r>
  <r>
    <x v="1"/>
    <n v="0"/>
    <n v="0"/>
    <n v="178300"/>
    <n v="0"/>
    <x v="6025"/>
    <x v="0"/>
    <x v="0"/>
    <x v="0"/>
    <s v="01.27.06.76"/>
    <x v="11"/>
    <x v="1"/>
    <x v="1"/>
    <s v="Requalificação Urbana e habitação"/>
    <s v="01.27.06"/>
    <s v="Requalificação Urbana e Ambiental de Achada Monte III"/>
    <s v="01.27.06.76"/>
    <x v="1"/>
    <x v="0"/>
    <x v="0"/>
    <x v="0"/>
    <x v="0"/>
    <x v="1"/>
    <x v="1"/>
    <x v="0"/>
    <x v="3"/>
    <s v="2024-05-??"/>
    <x v="1"/>
    <n v="178300"/>
    <x v="3"/>
    <n v="3250000"/>
    <x v="1"/>
    <n v="600000"/>
    <x v="667"/>
    <m/>
    <x v="0"/>
    <x v="11"/>
    <m/>
    <s v="Requalificação Urbana e Ambiental de Achada Monte III"/>
    <x v="2"/>
    <m/>
    <x v="0"/>
    <x v="1"/>
    <x v="1"/>
    <x v="1"/>
    <x v="0"/>
    <x v="0"/>
    <x v="0"/>
    <x v="0"/>
    <x v="0"/>
    <x v="0"/>
    <x v="0"/>
    <s v="Requalificação Urbana e Ambiental de Achada Monte III"/>
    <x v="0"/>
    <x v="0"/>
    <x v="0"/>
    <x v="0"/>
    <x v="1"/>
    <x v="0"/>
    <x v="0"/>
    <x v="2"/>
    <x v="1"/>
    <x v="2"/>
    <x v="11"/>
    <x v="0"/>
    <m/>
  </r>
  <r>
    <x v="1"/>
    <n v="0"/>
    <n v="0"/>
    <n v="1489929"/>
    <n v="0"/>
    <x v="6025"/>
    <x v="0"/>
    <x v="0"/>
    <x v="0"/>
    <s v="01.27.06.76"/>
    <x v="11"/>
    <x v="1"/>
    <x v="1"/>
    <s v="Requalificação Urbana e habitação"/>
    <s v="01.27.06"/>
    <s v="Requalificação Urbana e Ambiental de Achada Monte III"/>
    <s v="01.27.06.76"/>
    <x v="1"/>
    <x v="0"/>
    <x v="0"/>
    <x v="0"/>
    <x v="0"/>
    <x v="1"/>
    <x v="1"/>
    <x v="0"/>
    <x v="4"/>
    <s v="2024-06-??"/>
    <x v="1"/>
    <n v="1489929"/>
    <x v="3"/>
    <n v="3250000"/>
    <x v="1"/>
    <n v="600000"/>
    <x v="667"/>
    <m/>
    <x v="0"/>
    <x v="11"/>
    <m/>
    <s v="Requalificação Urbana e Ambiental de Achada Monte III"/>
    <x v="2"/>
    <m/>
    <x v="0"/>
    <x v="1"/>
    <x v="1"/>
    <x v="1"/>
    <x v="0"/>
    <x v="0"/>
    <x v="0"/>
    <x v="0"/>
    <x v="0"/>
    <x v="0"/>
    <x v="0"/>
    <s v="Requalificação Urbana e Ambiental de Achada Monte III"/>
    <x v="0"/>
    <x v="0"/>
    <x v="0"/>
    <x v="0"/>
    <x v="1"/>
    <x v="0"/>
    <x v="0"/>
    <x v="2"/>
    <x v="1"/>
    <x v="2"/>
    <x v="11"/>
    <x v="0"/>
    <m/>
  </r>
  <r>
    <x v="1"/>
    <n v="0"/>
    <n v="0"/>
    <n v="566000"/>
    <n v="0"/>
    <x v="6025"/>
    <x v="0"/>
    <x v="0"/>
    <x v="0"/>
    <s v="01.27.06.76"/>
    <x v="11"/>
    <x v="1"/>
    <x v="1"/>
    <s v="Requalificação Urbana e habitação"/>
    <s v="01.27.06"/>
    <s v="Requalificação Urbana e Ambiental de Achada Monte III"/>
    <s v="01.27.06.76"/>
    <x v="1"/>
    <x v="0"/>
    <x v="0"/>
    <x v="0"/>
    <x v="0"/>
    <x v="1"/>
    <x v="1"/>
    <x v="0"/>
    <x v="9"/>
    <s v="2024-07-??"/>
    <x v="2"/>
    <n v="566000"/>
    <x v="3"/>
    <n v="3250000"/>
    <x v="1"/>
    <n v="600000"/>
    <x v="667"/>
    <m/>
    <x v="0"/>
    <x v="11"/>
    <m/>
    <s v="Requalificação Urbana e Ambiental de Achada Monte III"/>
    <x v="2"/>
    <m/>
    <x v="0"/>
    <x v="1"/>
    <x v="1"/>
    <x v="1"/>
    <x v="0"/>
    <x v="0"/>
    <x v="0"/>
    <x v="0"/>
    <x v="0"/>
    <x v="0"/>
    <x v="0"/>
    <s v="Requalificação Urbana e Ambiental de Achada Monte III"/>
    <x v="0"/>
    <x v="0"/>
    <x v="0"/>
    <x v="0"/>
    <x v="1"/>
    <x v="0"/>
    <x v="0"/>
    <x v="2"/>
    <x v="1"/>
    <x v="2"/>
    <x v="11"/>
    <x v="0"/>
    <m/>
  </r>
  <r>
    <x v="1"/>
    <n v="0"/>
    <n v="0"/>
    <n v="2311358"/>
    <n v="0"/>
    <x v="6025"/>
    <x v="0"/>
    <x v="0"/>
    <x v="0"/>
    <s v="01.27.06.76"/>
    <x v="11"/>
    <x v="1"/>
    <x v="1"/>
    <s v="Requalificação Urbana e habitação"/>
    <s v="01.27.06"/>
    <s v="Requalificação Urbana e Ambiental de Achada Monte III"/>
    <s v="01.27.06.76"/>
    <x v="1"/>
    <x v="0"/>
    <x v="0"/>
    <x v="0"/>
    <x v="0"/>
    <x v="1"/>
    <x v="1"/>
    <x v="0"/>
    <x v="5"/>
    <s v="2024-08-??"/>
    <x v="2"/>
    <n v="2311358"/>
    <x v="3"/>
    <n v="3250000"/>
    <x v="1"/>
    <n v="600000"/>
    <x v="667"/>
    <m/>
    <x v="0"/>
    <x v="11"/>
    <m/>
    <s v="Requalificação Urbana e Ambiental de Achada Monte III"/>
    <x v="2"/>
    <m/>
    <x v="0"/>
    <x v="1"/>
    <x v="1"/>
    <x v="1"/>
    <x v="0"/>
    <x v="0"/>
    <x v="0"/>
    <x v="0"/>
    <x v="0"/>
    <x v="0"/>
    <x v="0"/>
    <s v="Requalificação Urbana e Ambiental de Achada Monte III"/>
    <x v="0"/>
    <x v="0"/>
    <x v="0"/>
    <x v="0"/>
    <x v="1"/>
    <x v="0"/>
    <x v="0"/>
    <x v="2"/>
    <x v="1"/>
    <x v="2"/>
    <x v="11"/>
    <x v="0"/>
    <m/>
  </r>
  <r>
    <x v="1"/>
    <n v="0"/>
    <n v="0"/>
    <n v="181750"/>
    <n v="0"/>
    <x v="6025"/>
    <x v="0"/>
    <x v="0"/>
    <x v="0"/>
    <s v="01.27.06.76"/>
    <x v="11"/>
    <x v="1"/>
    <x v="1"/>
    <s v="Requalificação Urbana e habitação"/>
    <s v="01.27.06"/>
    <s v="Requalificação Urbana e Ambiental de Achada Monte III"/>
    <s v="01.27.06.76"/>
    <x v="1"/>
    <x v="0"/>
    <x v="0"/>
    <x v="0"/>
    <x v="0"/>
    <x v="1"/>
    <x v="1"/>
    <x v="0"/>
    <x v="7"/>
    <s v="2024-09-??"/>
    <x v="2"/>
    <n v="181750"/>
    <x v="3"/>
    <n v="3250000"/>
    <x v="1"/>
    <n v="600000"/>
    <x v="667"/>
    <m/>
    <x v="0"/>
    <x v="11"/>
    <m/>
    <s v="Requalificação Urbana e Ambiental de Achada Monte III"/>
    <x v="2"/>
    <m/>
    <x v="0"/>
    <x v="1"/>
    <x v="1"/>
    <x v="1"/>
    <x v="0"/>
    <x v="0"/>
    <x v="0"/>
    <x v="0"/>
    <x v="0"/>
    <x v="0"/>
    <x v="0"/>
    <s v="Requalificação Urbana e Ambiental de Achada Monte III"/>
    <x v="0"/>
    <x v="0"/>
    <x v="0"/>
    <x v="0"/>
    <x v="1"/>
    <x v="0"/>
    <x v="0"/>
    <x v="2"/>
    <x v="1"/>
    <x v="2"/>
    <x v="11"/>
    <x v="0"/>
    <m/>
  </r>
  <r>
    <x v="1"/>
    <n v="0"/>
    <n v="0"/>
    <n v="679904"/>
    <n v="0"/>
    <x v="6025"/>
    <x v="0"/>
    <x v="0"/>
    <x v="0"/>
    <s v="01.27.06.76"/>
    <x v="11"/>
    <x v="1"/>
    <x v="1"/>
    <s v="Requalificação Urbana e habitação"/>
    <s v="01.27.06"/>
    <s v="Requalificação Urbana e Ambiental de Achada Monte III"/>
    <s v="01.27.06.76"/>
    <x v="1"/>
    <x v="0"/>
    <x v="0"/>
    <x v="0"/>
    <x v="0"/>
    <x v="1"/>
    <x v="1"/>
    <x v="0"/>
    <x v="8"/>
    <s v="2024-10-??"/>
    <x v="3"/>
    <n v="679904"/>
    <x v="3"/>
    <n v="3250000"/>
    <x v="1"/>
    <n v="600000"/>
    <x v="667"/>
    <m/>
    <x v="0"/>
    <x v="11"/>
    <m/>
    <s v="Requalificação Urbana e Ambiental de Achada Monte III"/>
    <x v="2"/>
    <m/>
    <x v="0"/>
    <x v="1"/>
    <x v="1"/>
    <x v="1"/>
    <x v="0"/>
    <x v="0"/>
    <x v="0"/>
    <x v="0"/>
    <x v="0"/>
    <x v="0"/>
    <x v="0"/>
    <s v="Requalificação Urbana e Ambiental de Achada Monte III"/>
    <x v="0"/>
    <x v="0"/>
    <x v="0"/>
    <x v="0"/>
    <x v="1"/>
    <x v="0"/>
    <x v="0"/>
    <x v="2"/>
    <x v="1"/>
    <x v="2"/>
    <x v="11"/>
    <x v="0"/>
    <m/>
  </r>
  <r>
    <x v="1"/>
    <n v="0"/>
    <n v="0"/>
    <n v="12000"/>
    <n v="0"/>
    <x v="6025"/>
    <x v="0"/>
    <x v="0"/>
    <x v="0"/>
    <s v="01.27.06.76"/>
    <x v="11"/>
    <x v="1"/>
    <x v="1"/>
    <s v="Requalificação Urbana e habitação"/>
    <s v="01.27.06"/>
    <s v="Requalificação Urbana e Ambiental de Achada Monte III"/>
    <s v="01.27.06.76"/>
    <x v="1"/>
    <x v="0"/>
    <x v="0"/>
    <x v="0"/>
    <x v="0"/>
    <x v="1"/>
    <x v="1"/>
    <x v="0"/>
    <x v="10"/>
    <s v="2024-11-??"/>
    <x v="3"/>
    <n v="12000"/>
    <x v="3"/>
    <n v="3250000"/>
    <x v="1"/>
    <n v="600000"/>
    <x v="667"/>
    <m/>
    <x v="0"/>
    <x v="11"/>
    <m/>
    <s v="Requalificação Urbana e Ambiental de Achada Monte III"/>
    <x v="2"/>
    <m/>
    <x v="0"/>
    <x v="1"/>
    <x v="1"/>
    <x v="1"/>
    <x v="0"/>
    <x v="0"/>
    <x v="0"/>
    <x v="0"/>
    <x v="0"/>
    <x v="0"/>
    <x v="0"/>
    <s v="Requalificação Urbana e Ambiental de Achada Monte III"/>
    <x v="0"/>
    <x v="0"/>
    <x v="0"/>
    <x v="0"/>
    <x v="1"/>
    <x v="0"/>
    <x v="0"/>
    <x v="2"/>
    <x v="1"/>
    <x v="2"/>
    <x v="11"/>
    <x v="0"/>
    <m/>
  </r>
  <r>
    <x v="1"/>
    <n v="0"/>
    <n v="0"/>
    <n v="580000"/>
    <n v="0"/>
    <x v="6025"/>
    <x v="0"/>
    <x v="0"/>
    <x v="0"/>
    <s v="01.27.06.76"/>
    <x v="11"/>
    <x v="1"/>
    <x v="1"/>
    <s v="Requalificação Urbana e habitação"/>
    <s v="01.27.06"/>
    <s v="Requalificação Urbana e Ambiental de Achada Monte III"/>
    <s v="01.27.06.76"/>
    <x v="1"/>
    <x v="0"/>
    <x v="0"/>
    <x v="0"/>
    <x v="0"/>
    <x v="1"/>
    <x v="1"/>
    <x v="0"/>
    <x v="11"/>
    <s v="2024-12-??"/>
    <x v="3"/>
    <n v="580000"/>
    <x v="3"/>
    <n v="3250000"/>
    <x v="1"/>
    <n v="600000"/>
    <x v="667"/>
    <m/>
    <x v="0"/>
    <x v="11"/>
    <m/>
    <s v="Requalificação Urbana e Ambiental de Achada Monte III"/>
    <x v="2"/>
    <m/>
    <x v="0"/>
    <x v="1"/>
    <x v="1"/>
    <x v="1"/>
    <x v="0"/>
    <x v="0"/>
    <x v="0"/>
    <x v="0"/>
    <x v="0"/>
    <x v="0"/>
    <x v="0"/>
    <s v="Requalificação Urbana e Ambiental de Achada Monte III"/>
    <x v="0"/>
    <x v="0"/>
    <x v="0"/>
    <x v="0"/>
    <x v="1"/>
    <x v="0"/>
    <x v="0"/>
    <x v="2"/>
    <x v="1"/>
    <x v="2"/>
    <x v="11"/>
    <x v="0"/>
    <m/>
  </r>
  <r>
    <x v="0"/>
    <n v="0"/>
    <n v="0"/>
    <n v="8233"/>
    <n v="0"/>
    <x v="6025"/>
    <x v="0"/>
    <x v="1"/>
    <x v="0"/>
    <s v="80.02.10.21"/>
    <x v="52"/>
    <x v="2"/>
    <x v="2"/>
    <s v="Outros"/>
    <s v="80.02.10"/>
    <s v="Retenções Descontos Judiciais"/>
    <s v="80.02.10.21"/>
    <x v="71"/>
    <x v="0"/>
    <x v="1"/>
    <x v="0"/>
    <x v="1"/>
    <x v="2"/>
    <x v="2"/>
    <x v="0"/>
    <x v="0"/>
    <s v="2024-01-??"/>
    <x v="0"/>
    <n v="8233"/>
    <x v="3"/>
    <n v="0"/>
    <x v="1"/>
    <n v="0"/>
    <x v="667"/>
    <m/>
    <x v="0"/>
    <x v="11"/>
    <m/>
    <s v="Retenções Descontos Judiciais"/>
    <x v="2"/>
    <m/>
    <x v="0"/>
    <x v="1"/>
    <x v="1"/>
    <x v="1"/>
    <x v="0"/>
    <x v="0"/>
    <x v="0"/>
    <x v="0"/>
    <x v="0"/>
    <x v="0"/>
    <x v="0"/>
    <s v="Retenções Descontos Judiciais"/>
    <x v="0"/>
    <x v="0"/>
    <x v="0"/>
    <x v="0"/>
    <x v="2"/>
    <x v="0"/>
    <x v="0"/>
    <x v="2"/>
    <x v="1"/>
    <x v="2"/>
    <x v="11"/>
    <x v="0"/>
    <m/>
  </r>
  <r>
    <x v="0"/>
    <n v="0"/>
    <n v="0"/>
    <n v="8233"/>
    <n v="0"/>
    <x v="6025"/>
    <x v="0"/>
    <x v="1"/>
    <x v="0"/>
    <s v="80.02.10.21"/>
    <x v="52"/>
    <x v="2"/>
    <x v="2"/>
    <s v="Outros"/>
    <s v="80.02.10"/>
    <s v="Retenções Descontos Judiciais"/>
    <s v="80.02.10.21"/>
    <x v="71"/>
    <x v="0"/>
    <x v="1"/>
    <x v="0"/>
    <x v="1"/>
    <x v="2"/>
    <x v="2"/>
    <x v="0"/>
    <x v="2"/>
    <s v="2024-02-??"/>
    <x v="0"/>
    <n v="8233"/>
    <x v="3"/>
    <n v="0"/>
    <x v="1"/>
    <n v="0"/>
    <x v="667"/>
    <m/>
    <x v="0"/>
    <x v="11"/>
    <m/>
    <s v="Retenções Descontos Judiciais"/>
    <x v="2"/>
    <m/>
    <x v="0"/>
    <x v="1"/>
    <x v="1"/>
    <x v="1"/>
    <x v="0"/>
    <x v="0"/>
    <x v="0"/>
    <x v="0"/>
    <x v="0"/>
    <x v="0"/>
    <x v="0"/>
    <s v="Retenções Descontos Judiciais"/>
    <x v="0"/>
    <x v="0"/>
    <x v="0"/>
    <x v="0"/>
    <x v="2"/>
    <x v="0"/>
    <x v="0"/>
    <x v="2"/>
    <x v="1"/>
    <x v="2"/>
    <x v="11"/>
    <x v="0"/>
    <m/>
  </r>
  <r>
    <x v="0"/>
    <n v="0"/>
    <n v="0"/>
    <n v="8233"/>
    <n v="0"/>
    <x v="6025"/>
    <x v="0"/>
    <x v="1"/>
    <x v="0"/>
    <s v="80.02.10.21"/>
    <x v="52"/>
    <x v="2"/>
    <x v="2"/>
    <s v="Outros"/>
    <s v="80.02.10"/>
    <s v="Retenções Descontos Judiciais"/>
    <s v="80.02.10.21"/>
    <x v="71"/>
    <x v="0"/>
    <x v="1"/>
    <x v="0"/>
    <x v="1"/>
    <x v="2"/>
    <x v="2"/>
    <x v="0"/>
    <x v="1"/>
    <s v="2024-03-??"/>
    <x v="0"/>
    <n v="8233"/>
    <x v="3"/>
    <n v="0"/>
    <x v="1"/>
    <n v="0"/>
    <x v="667"/>
    <m/>
    <x v="0"/>
    <x v="11"/>
    <m/>
    <s v="Retenções Descontos Judiciais"/>
    <x v="2"/>
    <m/>
    <x v="0"/>
    <x v="1"/>
    <x v="1"/>
    <x v="1"/>
    <x v="0"/>
    <x v="0"/>
    <x v="0"/>
    <x v="0"/>
    <x v="0"/>
    <x v="0"/>
    <x v="0"/>
    <s v="Retenções Descontos Judiciais"/>
    <x v="0"/>
    <x v="0"/>
    <x v="0"/>
    <x v="0"/>
    <x v="2"/>
    <x v="0"/>
    <x v="0"/>
    <x v="2"/>
    <x v="1"/>
    <x v="2"/>
    <x v="11"/>
    <x v="0"/>
    <m/>
  </r>
  <r>
    <x v="0"/>
    <n v="0"/>
    <n v="0"/>
    <n v="8233"/>
    <n v="0"/>
    <x v="6025"/>
    <x v="0"/>
    <x v="1"/>
    <x v="0"/>
    <s v="80.02.10.21"/>
    <x v="52"/>
    <x v="2"/>
    <x v="2"/>
    <s v="Outros"/>
    <s v="80.02.10"/>
    <s v="Retenções Descontos Judiciais"/>
    <s v="80.02.10.21"/>
    <x v="71"/>
    <x v="0"/>
    <x v="1"/>
    <x v="0"/>
    <x v="1"/>
    <x v="2"/>
    <x v="2"/>
    <x v="0"/>
    <x v="6"/>
    <s v="2024-04-??"/>
    <x v="1"/>
    <n v="8233"/>
    <x v="3"/>
    <n v="0"/>
    <x v="1"/>
    <n v="0"/>
    <x v="667"/>
    <m/>
    <x v="0"/>
    <x v="11"/>
    <m/>
    <s v="Retenções Descontos Judiciais"/>
    <x v="2"/>
    <m/>
    <x v="0"/>
    <x v="1"/>
    <x v="1"/>
    <x v="1"/>
    <x v="0"/>
    <x v="0"/>
    <x v="0"/>
    <x v="0"/>
    <x v="0"/>
    <x v="0"/>
    <x v="0"/>
    <s v="Retenções Descontos Judiciais"/>
    <x v="0"/>
    <x v="0"/>
    <x v="0"/>
    <x v="0"/>
    <x v="2"/>
    <x v="0"/>
    <x v="0"/>
    <x v="2"/>
    <x v="1"/>
    <x v="2"/>
    <x v="11"/>
    <x v="0"/>
    <m/>
  </r>
  <r>
    <x v="0"/>
    <n v="0"/>
    <n v="0"/>
    <n v="8233"/>
    <n v="0"/>
    <x v="6025"/>
    <x v="0"/>
    <x v="1"/>
    <x v="0"/>
    <s v="80.02.10.21"/>
    <x v="52"/>
    <x v="2"/>
    <x v="2"/>
    <s v="Outros"/>
    <s v="80.02.10"/>
    <s v="Retenções Descontos Judiciais"/>
    <s v="80.02.10.21"/>
    <x v="71"/>
    <x v="0"/>
    <x v="1"/>
    <x v="0"/>
    <x v="1"/>
    <x v="2"/>
    <x v="2"/>
    <x v="0"/>
    <x v="3"/>
    <s v="2024-05-??"/>
    <x v="1"/>
    <n v="8233"/>
    <x v="3"/>
    <n v="0"/>
    <x v="1"/>
    <n v="0"/>
    <x v="667"/>
    <m/>
    <x v="0"/>
    <x v="11"/>
    <m/>
    <s v="Retenções Descontos Judiciais"/>
    <x v="2"/>
    <m/>
    <x v="0"/>
    <x v="1"/>
    <x v="1"/>
    <x v="1"/>
    <x v="0"/>
    <x v="0"/>
    <x v="0"/>
    <x v="0"/>
    <x v="0"/>
    <x v="0"/>
    <x v="0"/>
    <s v="Retenções Descontos Judiciais"/>
    <x v="0"/>
    <x v="0"/>
    <x v="0"/>
    <x v="0"/>
    <x v="2"/>
    <x v="0"/>
    <x v="0"/>
    <x v="2"/>
    <x v="1"/>
    <x v="2"/>
    <x v="11"/>
    <x v="0"/>
    <m/>
  </r>
  <r>
    <x v="0"/>
    <n v="0"/>
    <n v="0"/>
    <n v="8233"/>
    <n v="0"/>
    <x v="6025"/>
    <x v="0"/>
    <x v="1"/>
    <x v="0"/>
    <s v="80.02.10.21"/>
    <x v="52"/>
    <x v="2"/>
    <x v="2"/>
    <s v="Outros"/>
    <s v="80.02.10"/>
    <s v="Retenções Descontos Judiciais"/>
    <s v="80.02.10.21"/>
    <x v="71"/>
    <x v="0"/>
    <x v="1"/>
    <x v="0"/>
    <x v="1"/>
    <x v="2"/>
    <x v="2"/>
    <x v="0"/>
    <x v="4"/>
    <s v="2024-06-??"/>
    <x v="1"/>
    <n v="8233"/>
    <x v="3"/>
    <n v="0"/>
    <x v="1"/>
    <n v="0"/>
    <x v="667"/>
    <m/>
    <x v="0"/>
    <x v="11"/>
    <m/>
    <s v="Retenções Descontos Judiciais"/>
    <x v="2"/>
    <m/>
    <x v="0"/>
    <x v="1"/>
    <x v="1"/>
    <x v="1"/>
    <x v="0"/>
    <x v="0"/>
    <x v="0"/>
    <x v="0"/>
    <x v="0"/>
    <x v="0"/>
    <x v="0"/>
    <s v="Retenções Descontos Judiciais"/>
    <x v="0"/>
    <x v="0"/>
    <x v="0"/>
    <x v="0"/>
    <x v="2"/>
    <x v="0"/>
    <x v="0"/>
    <x v="2"/>
    <x v="1"/>
    <x v="2"/>
    <x v="11"/>
    <x v="0"/>
    <m/>
  </r>
  <r>
    <x v="0"/>
    <n v="0"/>
    <n v="0"/>
    <n v="8233"/>
    <n v="0"/>
    <x v="6025"/>
    <x v="0"/>
    <x v="1"/>
    <x v="0"/>
    <s v="80.02.10.21"/>
    <x v="52"/>
    <x v="2"/>
    <x v="2"/>
    <s v="Outros"/>
    <s v="80.02.10"/>
    <s v="Retenções Descontos Judiciais"/>
    <s v="80.02.10.21"/>
    <x v="71"/>
    <x v="0"/>
    <x v="1"/>
    <x v="0"/>
    <x v="1"/>
    <x v="2"/>
    <x v="2"/>
    <x v="0"/>
    <x v="9"/>
    <s v="2024-07-??"/>
    <x v="2"/>
    <n v="8233"/>
    <x v="3"/>
    <n v="0"/>
    <x v="1"/>
    <n v="0"/>
    <x v="667"/>
    <m/>
    <x v="0"/>
    <x v="11"/>
    <m/>
    <s v="Retenções Descontos Judiciais"/>
    <x v="2"/>
    <m/>
    <x v="0"/>
    <x v="1"/>
    <x v="1"/>
    <x v="1"/>
    <x v="0"/>
    <x v="0"/>
    <x v="0"/>
    <x v="0"/>
    <x v="0"/>
    <x v="0"/>
    <x v="0"/>
    <s v="Retenções Descontos Judiciais"/>
    <x v="0"/>
    <x v="0"/>
    <x v="0"/>
    <x v="0"/>
    <x v="2"/>
    <x v="0"/>
    <x v="0"/>
    <x v="2"/>
    <x v="1"/>
    <x v="2"/>
    <x v="11"/>
    <x v="0"/>
    <m/>
  </r>
  <r>
    <x v="0"/>
    <n v="0"/>
    <n v="0"/>
    <n v="8233"/>
    <n v="0"/>
    <x v="6025"/>
    <x v="0"/>
    <x v="1"/>
    <x v="0"/>
    <s v="80.02.10.21"/>
    <x v="52"/>
    <x v="2"/>
    <x v="2"/>
    <s v="Outros"/>
    <s v="80.02.10"/>
    <s v="Retenções Descontos Judiciais"/>
    <s v="80.02.10.21"/>
    <x v="71"/>
    <x v="0"/>
    <x v="1"/>
    <x v="0"/>
    <x v="1"/>
    <x v="2"/>
    <x v="2"/>
    <x v="0"/>
    <x v="5"/>
    <s v="2024-08-??"/>
    <x v="2"/>
    <n v="8233"/>
    <x v="3"/>
    <n v="0"/>
    <x v="1"/>
    <n v="0"/>
    <x v="667"/>
    <m/>
    <x v="0"/>
    <x v="11"/>
    <m/>
    <s v="Retenções Descontos Judiciais"/>
    <x v="2"/>
    <m/>
    <x v="0"/>
    <x v="1"/>
    <x v="1"/>
    <x v="1"/>
    <x v="0"/>
    <x v="0"/>
    <x v="0"/>
    <x v="0"/>
    <x v="0"/>
    <x v="0"/>
    <x v="0"/>
    <s v="Retenções Descontos Judiciais"/>
    <x v="0"/>
    <x v="0"/>
    <x v="0"/>
    <x v="0"/>
    <x v="2"/>
    <x v="0"/>
    <x v="0"/>
    <x v="2"/>
    <x v="1"/>
    <x v="2"/>
    <x v="11"/>
    <x v="0"/>
    <m/>
  </r>
  <r>
    <x v="0"/>
    <n v="0"/>
    <n v="0"/>
    <n v="8233"/>
    <n v="0"/>
    <x v="6025"/>
    <x v="0"/>
    <x v="1"/>
    <x v="0"/>
    <s v="80.02.10.21"/>
    <x v="52"/>
    <x v="2"/>
    <x v="2"/>
    <s v="Outros"/>
    <s v="80.02.10"/>
    <s v="Retenções Descontos Judiciais"/>
    <s v="80.02.10.21"/>
    <x v="71"/>
    <x v="0"/>
    <x v="1"/>
    <x v="0"/>
    <x v="1"/>
    <x v="2"/>
    <x v="2"/>
    <x v="0"/>
    <x v="7"/>
    <s v="2024-09-??"/>
    <x v="2"/>
    <n v="8233"/>
    <x v="3"/>
    <n v="0"/>
    <x v="1"/>
    <n v="0"/>
    <x v="667"/>
    <m/>
    <x v="0"/>
    <x v="11"/>
    <m/>
    <s v="Retenções Descontos Judiciais"/>
    <x v="2"/>
    <m/>
    <x v="0"/>
    <x v="1"/>
    <x v="1"/>
    <x v="1"/>
    <x v="0"/>
    <x v="0"/>
    <x v="0"/>
    <x v="0"/>
    <x v="0"/>
    <x v="0"/>
    <x v="0"/>
    <s v="Retenções Descontos Judiciais"/>
    <x v="0"/>
    <x v="0"/>
    <x v="0"/>
    <x v="0"/>
    <x v="2"/>
    <x v="0"/>
    <x v="0"/>
    <x v="2"/>
    <x v="1"/>
    <x v="2"/>
    <x v="11"/>
    <x v="0"/>
    <m/>
  </r>
  <r>
    <x v="0"/>
    <n v="0"/>
    <n v="0"/>
    <n v="8233"/>
    <n v="0"/>
    <x v="6025"/>
    <x v="0"/>
    <x v="1"/>
    <x v="0"/>
    <s v="80.02.10.21"/>
    <x v="52"/>
    <x v="2"/>
    <x v="2"/>
    <s v="Outros"/>
    <s v="80.02.10"/>
    <s v="Retenções Descontos Judiciais"/>
    <s v="80.02.10.21"/>
    <x v="71"/>
    <x v="0"/>
    <x v="1"/>
    <x v="0"/>
    <x v="1"/>
    <x v="2"/>
    <x v="2"/>
    <x v="0"/>
    <x v="8"/>
    <s v="2024-10-??"/>
    <x v="3"/>
    <n v="8233"/>
    <x v="3"/>
    <n v="0"/>
    <x v="1"/>
    <n v="0"/>
    <x v="667"/>
    <m/>
    <x v="0"/>
    <x v="11"/>
    <m/>
    <s v="Retenções Descontos Judiciais"/>
    <x v="2"/>
    <m/>
    <x v="0"/>
    <x v="1"/>
    <x v="1"/>
    <x v="1"/>
    <x v="0"/>
    <x v="0"/>
    <x v="0"/>
    <x v="0"/>
    <x v="0"/>
    <x v="0"/>
    <x v="0"/>
    <s v="Retenções Descontos Judiciais"/>
    <x v="0"/>
    <x v="0"/>
    <x v="0"/>
    <x v="0"/>
    <x v="2"/>
    <x v="0"/>
    <x v="0"/>
    <x v="2"/>
    <x v="1"/>
    <x v="2"/>
    <x v="11"/>
    <x v="0"/>
    <m/>
  </r>
  <r>
    <x v="0"/>
    <n v="0"/>
    <n v="0"/>
    <n v="8233"/>
    <n v="0"/>
    <x v="6025"/>
    <x v="0"/>
    <x v="1"/>
    <x v="0"/>
    <s v="80.02.10.21"/>
    <x v="52"/>
    <x v="2"/>
    <x v="2"/>
    <s v="Outros"/>
    <s v="80.02.10"/>
    <s v="Retenções Descontos Judiciais"/>
    <s v="80.02.10.21"/>
    <x v="71"/>
    <x v="0"/>
    <x v="1"/>
    <x v="0"/>
    <x v="1"/>
    <x v="2"/>
    <x v="2"/>
    <x v="0"/>
    <x v="10"/>
    <s v="2024-11-??"/>
    <x v="3"/>
    <n v="8233"/>
    <x v="3"/>
    <n v="0"/>
    <x v="1"/>
    <n v="0"/>
    <x v="667"/>
    <m/>
    <x v="0"/>
    <x v="11"/>
    <m/>
    <s v="Retenções Descontos Judiciais"/>
    <x v="2"/>
    <m/>
    <x v="0"/>
    <x v="1"/>
    <x v="1"/>
    <x v="1"/>
    <x v="0"/>
    <x v="0"/>
    <x v="0"/>
    <x v="0"/>
    <x v="0"/>
    <x v="0"/>
    <x v="0"/>
    <s v="Retenções Descontos Judiciais"/>
    <x v="0"/>
    <x v="0"/>
    <x v="0"/>
    <x v="0"/>
    <x v="2"/>
    <x v="0"/>
    <x v="0"/>
    <x v="2"/>
    <x v="1"/>
    <x v="2"/>
    <x v="11"/>
    <x v="0"/>
    <m/>
  </r>
  <r>
    <x v="0"/>
    <n v="0"/>
    <n v="0"/>
    <n v="12766"/>
    <n v="0"/>
    <x v="6025"/>
    <x v="0"/>
    <x v="1"/>
    <x v="0"/>
    <s v="80.02.10.21"/>
    <x v="52"/>
    <x v="2"/>
    <x v="2"/>
    <s v="Outros"/>
    <s v="80.02.10"/>
    <s v="Retenções Descontos Judiciais"/>
    <s v="80.02.10.21"/>
    <x v="71"/>
    <x v="0"/>
    <x v="1"/>
    <x v="0"/>
    <x v="1"/>
    <x v="2"/>
    <x v="2"/>
    <x v="0"/>
    <x v="11"/>
    <s v="2024-12-??"/>
    <x v="3"/>
    <n v="12766"/>
    <x v="3"/>
    <n v="0"/>
    <x v="1"/>
    <n v="0"/>
    <x v="667"/>
    <m/>
    <x v="0"/>
    <x v="11"/>
    <m/>
    <s v="Retenções Descontos Judiciais"/>
    <x v="2"/>
    <m/>
    <x v="0"/>
    <x v="1"/>
    <x v="1"/>
    <x v="1"/>
    <x v="0"/>
    <x v="0"/>
    <x v="0"/>
    <x v="0"/>
    <x v="0"/>
    <x v="0"/>
    <x v="0"/>
    <s v="Retenções Descontos Judiciais"/>
    <x v="0"/>
    <x v="0"/>
    <x v="0"/>
    <x v="0"/>
    <x v="2"/>
    <x v="0"/>
    <x v="0"/>
    <x v="2"/>
    <x v="1"/>
    <x v="2"/>
    <x v="11"/>
    <x v="0"/>
    <m/>
  </r>
  <r>
    <x v="1"/>
    <n v="0"/>
    <n v="0"/>
    <n v="50000"/>
    <n v="0"/>
    <x v="6025"/>
    <x v="0"/>
    <x v="1"/>
    <x v="0"/>
    <s v="03.03.10"/>
    <x v="8"/>
    <x v="0"/>
    <x v="4"/>
    <s v="Receitas Da Câmara"/>
    <s v="03.03.10"/>
    <s v="Receitas Da Câmara"/>
    <s v="03.03.10"/>
    <x v="72"/>
    <x v="0"/>
    <x v="6"/>
    <x v="14"/>
    <x v="0"/>
    <x v="0"/>
    <x v="2"/>
    <x v="0"/>
    <x v="0"/>
    <s v="2024-01-??"/>
    <x v="0"/>
    <n v="50000"/>
    <x v="3"/>
    <n v="0"/>
    <x v="1"/>
    <n v="0"/>
    <x v="667"/>
    <m/>
    <x v="0"/>
    <x v="11"/>
    <m/>
    <s v="Receitas Da Câmara"/>
    <x v="2"/>
    <s v="RDC"/>
    <x v="0"/>
    <x v="1"/>
    <x v="1"/>
    <x v="1"/>
    <x v="0"/>
    <x v="0"/>
    <x v="0"/>
    <x v="0"/>
    <x v="0"/>
    <x v="0"/>
    <x v="0"/>
    <s v="Receitas Da Câmara"/>
    <x v="0"/>
    <x v="0"/>
    <x v="0"/>
    <x v="0"/>
    <x v="0"/>
    <x v="0"/>
    <x v="0"/>
    <x v="2"/>
    <x v="1"/>
    <x v="2"/>
    <x v="11"/>
    <x v="0"/>
    <m/>
  </r>
  <r>
    <x v="1"/>
    <n v="0"/>
    <n v="0"/>
    <n v="100000"/>
    <n v="0"/>
    <x v="6025"/>
    <x v="0"/>
    <x v="1"/>
    <x v="0"/>
    <s v="03.03.10"/>
    <x v="8"/>
    <x v="0"/>
    <x v="4"/>
    <s v="Receitas Da Câmara"/>
    <s v="03.03.10"/>
    <s v="Receitas Da Câmara"/>
    <s v="03.03.10"/>
    <x v="72"/>
    <x v="0"/>
    <x v="6"/>
    <x v="14"/>
    <x v="0"/>
    <x v="0"/>
    <x v="2"/>
    <x v="0"/>
    <x v="2"/>
    <s v="2024-02-??"/>
    <x v="0"/>
    <n v="100000"/>
    <x v="3"/>
    <n v="0"/>
    <x v="1"/>
    <n v="0"/>
    <x v="667"/>
    <m/>
    <x v="0"/>
    <x v="11"/>
    <m/>
    <s v="Receitas Da Câmara"/>
    <x v="2"/>
    <s v="RDC"/>
    <x v="0"/>
    <x v="1"/>
    <x v="1"/>
    <x v="1"/>
    <x v="0"/>
    <x v="0"/>
    <x v="0"/>
    <x v="0"/>
    <x v="0"/>
    <x v="0"/>
    <x v="0"/>
    <s v="Receitas Da Câmara"/>
    <x v="0"/>
    <x v="0"/>
    <x v="0"/>
    <x v="0"/>
    <x v="0"/>
    <x v="0"/>
    <x v="0"/>
    <x v="2"/>
    <x v="1"/>
    <x v="2"/>
    <x v="11"/>
    <x v="0"/>
    <m/>
  </r>
  <r>
    <x v="1"/>
    <n v="0"/>
    <n v="0"/>
    <n v="7773317"/>
    <n v="0"/>
    <x v="6025"/>
    <x v="0"/>
    <x v="1"/>
    <x v="0"/>
    <s v="03.03.10"/>
    <x v="8"/>
    <x v="0"/>
    <x v="4"/>
    <s v="Receitas Da Câmara"/>
    <s v="03.03.10"/>
    <s v="Receitas Da Câmara"/>
    <s v="03.03.10"/>
    <x v="72"/>
    <x v="0"/>
    <x v="6"/>
    <x v="14"/>
    <x v="0"/>
    <x v="0"/>
    <x v="2"/>
    <x v="0"/>
    <x v="5"/>
    <s v="2024-08-??"/>
    <x v="2"/>
    <n v="7773317"/>
    <x v="3"/>
    <n v="0"/>
    <x v="1"/>
    <n v="0"/>
    <x v="667"/>
    <m/>
    <x v="0"/>
    <x v="11"/>
    <m/>
    <s v="Receitas Da Câmara"/>
    <x v="2"/>
    <s v="RDC"/>
    <x v="0"/>
    <x v="1"/>
    <x v="1"/>
    <x v="1"/>
    <x v="0"/>
    <x v="0"/>
    <x v="0"/>
    <x v="0"/>
    <x v="0"/>
    <x v="0"/>
    <x v="0"/>
    <s v="Receitas Da Câmara"/>
    <x v="0"/>
    <x v="0"/>
    <x v="0"/>
    <x v="0"/>
    <x v="0"/>
    <x v="0"/>
    <x v="0"/>
    <x v="2"/>
    <x v="1"/>
    <x v="2"/>
    <x v="11"/>
    <x v="0"/>
    <m/>
  </r>
  <r>
    <x v="1"/>
    <n v="0"/>
    <n v="0"/>
    <n v="350000"/>
    <n v="0"/>
    <x v="6025"/>
    <x v="0"/>
    <x v="1"/>
    <x v="0"/>
    <s v="03.03.10"/>
    <x v="8"/>
    <x v="0"/>
    <x v="4"/>
    <s v="Receitas Da Câmara"/>
    <s v="03.03.10"/>
    <s v="Receitas Da Câmara"/>
    <s v="03.03.10"/>
    <x v="72"/>
    <x v="0"/>
    <x v="6"/>
    <x v="14"/>
    <x v="0"/>
    <x v="0"/>
    <x v="2"/>
    <x v="0"/>
    <x v="7"/>
    <s v="2024-09-??"/>
    <x v="2"/>
    <n v="350000"/>
    <x v="3"/>
    <n v="0"/>
    <x v="1"/>
    <n v="0"/>
    <x v="667"/>
    <m/>
    <x v="0"/>
    <x v="11"/>
    <m/>
    <s v="Receitas Da Câmara"/>
    <x v="2"/>
    <s v="RDC"/>
    <x v="0"/>
    <x v="1"/>
    <x v="1"/>
    <x v="1"/>
    <x v="0"/>
    <x v="0"/>
    <x v="0"/>
    <x v="0"/>
    <x v="0"/>
    <x v="0"/>
    <x v="0"/>
    <s v="Receitas Da Câmara"/>
    <x v="0"/>
    <x v="0"/>
    <x v="0"/>
    <x v="0"/>
    <x v="0"/>
    <x v="0"/>
    <x v="0"/>
    <x v="2"/>
    <x v="1"/>
    <x v="2"/>
    <x v="11"/>
    <x v="0"/>
    <m/>
  </r>
  <r>
    <x v="1"/>
    <n v="0"/>
    <n v="0"/>
    <n v="250000"/>
    <n v="0"/>
    <x v="6025"/>
    <x v="0"/>
    <x v="1"/>
    <x v="0"/>
    <s v="03.03.10"/>
    <x v="8"/>
    <x v="0"/>
    <x v="4"/>
    <s v="Receitas Da Câmara"/>
    <s v="03.03.10"/>
    <s v="Receitas Da Câmara"/>
    <s v="03.03.10"/>
    <x v="72"/>
    <x v="0"/>
    <x v="6"/>
    <x v="14"/>
    <x v="0"/>
    <x v="0"/>
    <x v="2"/>
    <x v="0"/>
    <x v="11"/>
    <s v="2024-12-??"/>
    <x v="3"/>
    <n v="250000"/>
    <x v="3"/>
    <n v="0"/>
    <x v="1"/>
    <n v="0"/>
    <x v="667"/>
    <m/>
    <x v="0"/>
    <x v="11"/>
    <m/>
    <s v="Receitas Da Câmara"/>
    <x v="2"/>
    <s v="RDC"/>
    <x v="0"/>
    <x v="1"/>
    <x v="1"/>
    <x v="1"/>
    <x v="0"/>
    <x v="0"/>
    <x v="0"/>
    <x v="0"/>
    <x v="0"/>
    <x v="0"/>
    <x v="0"/>
    <s v="Receitas Da Câmara"/>
    <x v="0"/>
    <x v="0"/>
    <x v="0"/>
    <x v="0"/>
    <x v="0"/>
    <x v="0"/>
    <x v="0"/>
    <x v="2"/>
    <x v="1"/>
    <x v="2"/>
    <x v="11"/>
    <x v="0"/>
    <m/>
  </r>
  <r>
    <x v="0"/>
    <n v="0"/>
    <n v="0"/>
    <n v="30200"/>
    <n v="0"/>
    <x v="6025"/>
    <x v="0"/>
    <x v="0"/>
    <x v="0"/>
    <s v="03.16.15"/>
    <x v="0"/>
    <x v="0"/>
    <x v="0"/>
    <s v="Direção Financeira"/>
    <s v="03.16.15"/>
    <s v="Direção Financeira"/>
    <s v="03.16.15"/>
    <x v="3"/>
    <x v="0"/>
    <x v="0"/>
    <x v="1"/>
    <x v="0"/>
    <x v="0"/>
    <x v="0"/>
    <x v="0"/>
    <x v="0"/>
    <s v="2024-01-??"/>
    <x v="0"/>
    <n v="30200"/>
    <x v="3"/>
    <n v="50000"/>
    <x v="1"/>
    <n v="50000"/>
    <x v="667"/>
    <m/>
    <x v="0"/>
    <x v="11"/>
    <m/>
    <s v="Direção Financeira"/>
    <x v="2"/>
    <m/>
    <x v="0"/>
    <x v="1"/>
    <x v="1"/>
    <x v="1"/>
    <x v="0"/>
    <x v="0"/>
    <x v="0"/>
    <x v="0"/>
    <x v="0"/>
    <x v="0"/>
    <x v="0"/>
    <s v="Direção Financeira"/>
    <x v="0"/>
    <x v="0"/>
    <x v="0"/>
    <x v="0"/>
    <x v="0"/>
    <x v="0"/>
    <x v="0"/>
    <x v="2"/>
    <x v="1"/>
    <x v="2"/>
    <x v="11"/>
    <x v="0"/>
    <m/>
  </r>
  <r>
    <x v="0"/>
    <n v="0"/>
    <n v="0"/>
    <n v="71400"/>
    <n v="0"/>
    <x v="6025"/>
    <x v="0"/>
    <x v="0"/>
    <x v="0"/>
    <s v="03.16.15"/>
    <x v="0"/>
    <x v="0"/>
    <x v="0"/>
    <s v="Direção Financeira"/>
    <s v="03.16.15"/>
    <s v="Direção Financeira"/>
    <s v="03.16.15"/>
    <x v="3"/>
    <x v="0"/>
    <x v="0"/>
    <x v="1"/>
    <x v="0"/>
    <x v="0"/>
    <x v="0"/>
    <x v="0"/>
    <x v="2"/>
    <s v="2024-02-??"/>
    <x v="0"/>
    <n v="71400"/>
    <x v="3"/>
    <n v="50000"/>
    <x v="1"/>
    <n v="50000"/>
    <x v="667"/>
    <m/>
    <x v="0"/>
    <x v="11"/>
    <m/>
    <s v="Direção Financeira"/>
    <x v="2"/>
    <m/>
    <x v="0"/>
    <x v="1"/>
    <x v="1"/>
    <x v="1"/>
    <x v="0"/>
    <x v="0"/>
    <x v="0"/>
    <x v="0"/>
    <x v="0"/>
    <x v="0"/>
    <x v="0"/>
    <s v="Direção Financeira"/>
    <x v="0"/>
    <x v="0"/>
    <x v="0"/>
    <x v="0"/>
    <x v="0"/>
    <x v="0"/>
    <x v="0"/>
    <x v="2"/>
    <x v="1"/>
    <x v="2"/>
    <x v="11"/>
    <x v="0"/>
    <m/>
  </r>
  <r>
    <x v="0"/>
    <n v="0"/>
    <n v="0"/>
    <n v="32206"/>
    <n v="0"/>
    <x v="6025"/>
    <x v="0"/>
    <x v="0"/>
    <x v="0"/>
    <s v="03.16.15"/>
    <x v="0"/>
    <x v="0"/>
    <x v="0"/>
    <s v="Direção Financeira"/>
    <s v="03.16.15"/>
    <s v="Direção Financeira"/>
    <s v="03.16.15"/>
    <x v="3"/>
    <x v="0"/>
    <x v="0"/>
    <x v="1"/>
    <x v="0"/>
    <x v="0"/>
    <x v="0"/>
    <x v="0"/>
    <x v="1"/>
    <s v="2024-03-??"/>
    <x v="0"/>
    <n v="32206"/>
    <x v="3"/>
    <n v="50000"/>
    <x v="1"/>
    <n v="50000"/>
    <x v="667"/>
    <m/>
    <x v="0"/>
    <x v="11"/>
    <m/>
    <s v="Direção Financeira"/>
    <x v="2"/>
    <m/>
    <x v="0"/>
    <x v="1"/>
    <x v="1"/>
    <x v="1"/>
    <x v="0"/>
    <x v="0"/>
    <x v="0"/>
    <x v="0"/>
    <x v="0"/>
    <x v="0"/>
    <x v="0"/>
    <s v="Direção Financeira"/>
    <x v="0"/>
    <x v="0"/>
    <x v="0"/>
    <x v="0"/>
    <x v="0"/>
    <x v="0"/>
    <x v="0"/>
    <x v="2"/>
    <x v="1"/>
    <x v="2"/>
    <x v="11"/>
    <x v="0"/>
    <m/>
  </r>
  <r>
    <x v="0"/>
    <n v="0"/>
    <n v="0"/>
    <n v="91808"/>
    <n v="0"/>
    <x v="6025"/>
    <x v="0"/>
    <x v="0"/>
    <x v="0"/>
    <s v="03.16.15"/>
    <x v="0"/>
    <x v="0"/>
    <x v="0"/>
    <s v="Direção Financeira"/>
    <s v="03.16.15"/>
    <s v="Direção Financeira"/>
    <s v="03.16.15"/>
    <x v="3"/>
    <x v="0"/>
    <x v="0"/>
    <x v="1"/>
    <x v="0"/>
    <x v="0"/>
    <x v="0"/>
    <x v="0"/>
    <x v="6"/>
    <s v="2024-04-??"/>
    <x v="1"/>
    <n v="91808"/>
    <x v="3"/>
    <n v="50000"/>
    <x v="1"/>
    <n v="50000"/>
    <x v="667"/>
    <m/>
    <x v="0"/>
    <x v="11"/>
    <m/>
    <s v="Direção Financeira"/>
    <x v="2"/>
    <m/>
    <x v="0"/>
    <x v="1"/>
    <x v="1"/>
    <x v="1"/>
    <x v="0"/>
    <x v="0"/>
    <x v="0"/>
    <x v="0"/>
    <x v="0"/>
    <x v="0"/>
    <x v="0"/>
    <s v="Direção Financeira"/>
    <x v="0"/>
    <x v="0"/>
    <x v="0"/>
    <x v="0"/>
    <x v="0"/>
    <x v="0"/>
    <x v="0"/>
    <x v="2"/>
    <x v="1"/>
    <x v="2"/>
    <x v="11"/>
    <x v="0"/>
    <m/>
  </r>
  <r>
    <x v="0"/>
    <n v="0"/>
    <n v="0"/>
    <n v="94172"/>
    <n v="0"/>
    <x v="6025"/>
    <x v="0"/>
    <x v="0"/>
    <x v="0"/>
    <s v="03.16.15"/>
    <x v="0"/>
    <x v="0"/>
    <x v="0"/>
    <s v="Direção Financeira"/>
    <s v="03.16.15"/>
    <s v="Direção Financeira"/>
    <s v="03.16.15"/>
    <x v="3"/>
    <x v="0"/>
    <x v="0"/>
    <x v="1"/>
    <x v="0"/>
    <x v="0"/>
    <x v="0"/>
    <x v="0"/>
    <x v="3"/>
    <s v="2024-05-??"/>
    <x v="1"/>
    <n v="94172"/>
    <x v="3"/>
    <n v="50000"/>
    <x v="1"/>
    <n v="50000"/>
    <x v="667"/>
    <m/>
    <x v="0"/>
    <x v="11"/>
    <m/>
    <s v="Direção Financeira"/>
    <x v="2"/>
    <m/>
    <x v="0"/>
    <x v="1"/>
    <x v="1"/>
    <x v="1"/>
    <x v="0"/>
    <x v="0"/>
    <x v="0"/>
    <x v="0"/>
    <x v="0"/>
    <x v="0"/>
    <x v="0"/>
    <s v="Direção Financeira"/>
    <x v="0"/>
    <x v="0"/>
    <x v="0"/>
    <x v="0"/>
    <x v="0"/>
    <x v="0"/>
    <x v="0"/>
    <x v="2"/>
    <x v="1"/>
    <x v="2"/>
    <x v="11"/>
    <x v="0"/>
    <m/>
  </r>
  <r>
    <x v="0"/>
    <n v="0"/>
    <n v="0"/>
    <n v="26800"/>
    <n v="0"/>
    <x v="6025"/>
    <x v="0"/>
    <x v="0"/>
    <x v="0"/>
    <s v="03.16.15"/>
    <x v="0"/>
    <x v="0"/>
    <x v="0"/>
    <s v="Direção Financeira"/>
    <s v="03.16.15"/>
    <s v="Direção Financeira"/>
    <s v="03.16.15"/>
    <x v="3"/>
    <x v="0"/>
    <x v="0"/>
    <x v="1"/>
    <x v="0"/>
    <x v="0"/>
    <x v="0"/>
    <x v="0"/>
    <x v="4"/>
    <s v="2024-06-??"/>
    <x v="1"/>
    <n v="26800"/>
    <x v="3"/>
    <n v="50000"/>
    <x v="1"/>
    <n v="50000"/>
    <x v="667"/>
    <m/>
    <x v="0"/>
    <x v="11"/>
    <m/>
    <s v="Direção Financeira"/>
    <x v="2"/>
    <m/>
    <x v="0"/>
    <x v="1"/>
    <x v="1"/>
    <x v="1"/>
    <x v="0"/>
    <x v="0"/>
    <x v="0"/>
    <x v="0"/>
    <x v="0"/>
    <x v="0"/>
    <x v="0"/>
    <s v="Direção Financeira"/>
    <x v="0"/>
    <x v="0"/>
    <x v="0"/>
    <x v="0"/>
    <x v="0"/>
    <x v="0"/>
    <x v="0"/>
    <x v="2"/>
    <x v="1"/>
    <x v="2"/>
    <x v="11"/>
    <x v="0"/>
    <m/>
  </r>
  <r>
    <x v="0"/>
    <n v="0"/>
    <n v="0"/>
    <n v="47000"/>
    <n v="0"/>
    <x v="6025"/>
    <x v="0"/>
    <x v="0"/>
    <x v="0"/>
    <s v="03.16.15"/>
    <x v="0"/>
    <x v="0"/>
    <x v="0"/>
    <s v="Direção Financeira"/>
    <s v="03.16.15"/>
    <s v="Direção Financeira"/>
    <s v="03.16.15"/>
    <x v="3"/>
    <x v="0"/>
    <x v="0"/>
    <x v="1"/>
    <x v="0"/>
    <x v="0"/>
    <x v="0"/>
    <x v="0"/>
    <x v="9"/>
    <s v="2024-07-??"/>
    <x v="2"/>
    <n v="47000"/>
    <x v="3"/>
    <n v="50000"/>
    <x v="1"/>
    <n v="50000"/>
    <x v="667"/>
    <m/>
    <x v="0"/>
    <x v="11"/>
    <m/>
    <s v="Direção Financeira"/>
    <x v="2"/>
    <m/>
    <x v="0"/>
    <x v="1"/>
    <x v="1"/>
    <x v="1"/>
    <x v="0"/>
    <x v="0"/>
    <x v="0"/>
    <x v="0"/>
    <x v="0"/>
    <x v="0"/>
    <x v="0"/>
    <s v="Direção Financeira"/>
    <x v="0"/>
    <x v="0"/>
    <x v="0"/>
    <x v="0"/>
    <x v="0"/>
    <x v="0"/>
    <x v="0"/>
    <x v="2"/>
    <x v="1"/>
    <x v="2"/>
    <x v="11"/>
    <x v="0"/>
    <m/>
  </r>
  <r>
    <x v="0"/>
    <n v="0"/>
    <n v="0"/>
    <n v="14400"/>
    <n v="0"/>
    <x v="6025"/>
    <x v="0"/>
    <x v="0"/>
    <x v="0"/>
    <s v="03.16.15"/>
    <x v="0"/>
    <x v="0"/>
    <x v="0"/>
    <s v="Direção Financeira"/>
    <s v="03.16.15"/>
    <s v="Direção Financeira"/>
    <s v="03.16.15"/>
    <x v="3"/>
    <x v="0"/>
    <x v="0"/>
    <x v="1"/>
    <x v="0"/>
    <x v="0"/>
    <x v="0"/>
    <x v="0"/>
    <x v="5"/>
    <s v="2024-08-??"/>
    <x v="2"/>
    <n v="14400"/>
    <x v="3"/>
    <n v="50000"/>
    <x v="1"/>
    <n v="50000"/>
    <x v="667"/>
    <m/>
    <x v="0"/>
    <x v="11"/>
    <m/>
    <s v="Direção Financeira"/>
    <x v="2"/>
    <m/>
    <x v="0"/>
    <x v="1"/>
    <x v="1"/>
    <x v="1"/>
    <x v="0"/>
    <x v="0"/>
    <x v="0"/>
    <x v="0"/>
    <x v="0"/>
    <x v="0"/>
    <x v="0"/>
    <s v="Direção Financeira"/>
    <x v="0"/>
    <x v="0"/>
    <x v="0"/>
    <x v="0"/>
    <x v="0"/>
    <x v="0"/>
    <x v="0"/>
    <x v="2"/>
    <x v="1"/>
    <x v="2"/>
    <x v="11"/>
    <x v="0"/>
    <m/>
  </r>
  <r>
    <x v="0"/>
    <n v="0"/>
    <n v="0"/>
    <n v="9200"/>
    <n v="0"/>
    <x v="6025"/>
    <x v="0"/>
    <x v="0"/>
    <x v="0"/>
    <s v="03.16.15"/>
    <x v="0"/>
    <x v="0"/>
    <x v="0"/>
    <s v="Direção Financeira"/>
    <s v="03.16.15"/>
    <s v="Direção Financeira"/>
    <s v="03.16.15"/>
    <x v="3"/>
    <x v="0"/>
    <x v="0"/>
    <x v="1"/>
    <x v="0"/>
    <x v="0"/>
    <x v="0"/>
    <x v="0"/>
    <x v="7"/>
    <s v="2024-09-??"/>
    <x v="2"/>
    <n v="9200"/>
    <x v="3"/>
    <n v="50000"/>
    <x v="1"/>
    <n v="50000"/>
    <x v="667"/>
    <m/>
    <x v="0"/>
    <x v="11"/>
    <m/>
    <s v="Direção Financeira"/>
    <x v="2"/>
    <m/>
    <x v="0"/>
    <x v="1"/>
    <x v="1"/>
    <x v="1"/>
    <x v="0"/>
    <x v="0"/>
    <x v="0"/>
    <x v="0"/>
    <x v="0"/>
    <x v="0"/>
    <x v="0"/>
    <s v="Direção Financeira"/>
    <x v="0"/>
    <x v="0"/>
    <x v="0"/>
    <x v="0"/>
    <x v="0"/>
    <x v="0"/>
    <x v="0"/>
    <x v="2"/>
    <x v="1"/>
    <x v="2"/>
    <x v="11"/>
    <x v="0"/>
    <m/>
  </r>
  <r>
    <x v="0"/>
    <n v="0"/>
    <n v="0"/>
    <n v="85450"/>
    <n v="0"/>
    <x v="6025"/>
    <x v="0"/>
    <x v="0"/>
    <x v="0"/>
    <s v="03.16.15"/>
    <x v="0"/>
    <x v="0"/>
    <x v="0"/>
    <s v="Direção Financeira"/>
    <s v="03.16.15"/>
    <s v="Direção Financeira"/>
    <s v="03.16.15"/>
    <x v="3"/>
    <x v="0"/>
    <x v="0"/>
    <x v="1"/>
    <x v="0"/>
    <x v="0"/>
    <x v="0"/>
    <x v="0"/>
    <x v="8"/>
    <s v="2024-10-??"/>
    <x v="3"/>
    <n v="85450"/>
    <x v="3"/>
    <n v="50000"/>
    <x v="1"/>
    <n v="50000"/>
    <x v="667"/>
    <m/>
    <x v="0"/>
    <x v="11"/>
    <m/>
    <s v="Direção Financeira"/>
    <x v="2"/>
    <m/>
    <x v="0"/>
    <x v="1"/>
    <x v="1"/>
    <x v="1"/>
    <x v="0"/>
    <x v="0"/>
    <x v="0"/>
    <x v="0"/>
    <x v="0"/>
    <x v="0"/>
    <x v="0"/>
    <s v="Direção Financeira"/>
    <x v="0"/>
    <x v="0"/>
    <x v="0"/>
    <x v="0"/>
    <x v="0"/>
    <x v="0"/>
    <x v="0"/>
    <x v="2"/>
    <x v="1"/>
    <x v="2"/>
    <x v="11"/>
    <x v="0"/>
    <m/>
  </r>
  <r>
    <x v="0"/>
    <n v="0"/>
    <n v="0"/>
    <n v="135800"/>
    <n v="0"/>
    <x v="6025"/>
    <x v="0"/>
    <x v="0"/>
    <x v="0"/>
    <s v="03.16.15"/>
    <x v="0"/>
    <x v="0"/>
    <x v="0"/>
    <s v="Direção Financeira"/>
    <s v="03.16.15"/>
    <s v="Direção Financeira"/>
    <s v="03.16.15"/>
    <x v="3"/>
    <x v="0"/>
    <x v="0"/>
    <x v="1"/>
    <x v="0"/>
    <x v="0"/>
    <x v="0"/>
    <x v="0"/>
    <x v="10"/>
    <s v="2024-11-??"/>
    <x v="3"/>
    <n v="135800"/>
    <x v="3"/>
    <n v="50000"/>
    <x v="1"/>
    <n v="50000"/>
    <x v="667"/>
    <m/>
    <x v="0"/>
    <x v="11"/>
    <m/>
    <s v="Direção Financeira"/>
    <x v="2"/>
    <m/>
    <x v="0"/>
    <x v="1"/>
    <x v="1"/>
    <x v="1"/>
    <x v="0"/>
    <x v="0"/>
    <x v="0"/>
    <x v="0"/>
    <x v="0"/>
    <x v="0"/>
    <x v="0"/>
    <s v="Direção Financeira"/>
    <x v="0"/>
    <x v="0"/>
    <x v="0"/>
    <x v="0"/>
    <x v="0"/>
    <x v="0"/>
    <x v="0"/>
    <x v="2"/>
    <x v="1"/>
    <x v="2"/>
    <x v="11"/>
    <x v="0"/>
    <m/>
  </r>
  <r>
    <x v="0"/>
    <n v="0"/>
    <n v="0"/>
    <n v="53800"/>
    <n v="0"/>
    <x v="6025"/>
    <x v="0"/>
    <x v="0"/>
    <x v="0"/>
    <s v="03.16.15"/>
    <x v="0"/>
    <x v="0"/>
    <x v="0"/>
    <s v="Direção Financeira"/>
    <s v="03.16.15"/>
    <s v="Direção Financeira"/>
    <s v="03.16.15"/>
    <x v="3"/>
    <x v="0"/>
    <x v="0"/>
    <x v="1"/>
    <x v="0"/>
    <x v="0"/>
    <x v="0"/>
    <x v="0"/>
    <x v="11"/>
    <s v="2024-12-??"/>
    <x v="3"/>
    <n v="53800"/>
    <x v="3"/>
    <n v="50000"/>
    <x v="1"/>
    <n v="50000"/>
    <x v="667"/>
    <m/>
    <x v="0"/>
    <x v="11"/>
    <m/>
    <s v="Direção Financeira"/>
    <x v="2"/>
    <m/>
    <x v="0"/>
    <x v="1"/>
    <x v="1"/>
    <x v="1"/>
    <x v="0"/>
    <x v="0"/>
    <x v="0"/>
    <x v="0"/>
    <x v="0"/>
    <x v="0"/>
    <x v="0"/>
    <s v="Direção Financeira"/>
    <x v="0"/>
    <x v="0"/>
    <x v="0"/>
    <x v="0"/>
    <x v="0"/>
    <x v="0"/>
    <x v="0"/>
    <x v="2"/>
    <x v="1"/>
    <x v="2"/>
    <x v="11"/>
    <x v="0"/>
    <m/>
  </r>
  <r>
    <x v="0"/>
    <n v="0"/>
    <n v="0"/>
    <n v="2800"/>
    <n v="0"/>
    <x v="6025"/>
    <x v="0"/>
    <x v="0"/>
    <x v="0"/>
    <s v="03.16.20"/>
    <x v="55"/>
    <x v="0"/>
    <x v="0"/>
    <s v="Dir. do Comércio, Indústria, Transporte Feiras e Pesca"/>
    <s v="03.16.20"/>
    <s v="Dir. do Comércio, Indústria, Transporte Feiras e Pesca"/>
    <s v="03.16.20"/>
    <x v="3"/>
    <x v="0"/>
    <x v="0"/>
    <x v="1"/>
    <x v="0"/>
    <x v="0"/>
    <x v="0"/>
    <x v="0"/>
    <x v="4"/>
    <s v="2024-06-??"/>
    <x v="1"/>
    <n v="2800"/>
    <x v="3"/>
    <n v="0"/>
    <x v="1"/>
    <n v="0"/>
    <x v="667"/>
    <m/>
    <x v="0"/>
    <x v="11"/>
    <m/>
    <s v="Dir. do Comércio, Indústria, Transporte Feiras e Pesca"/>
    <x v="2"/>
    <m/>
    <x v="0"/>
    <x v="1"/>
    <x v="1"/>
    <x v="1"/>
    <x v="0"/>
    <x v="0"/>
    <x v="0"/>
    <x v="0"/>
    <x v="0"/>
    <x v="0"/>
    <x v="0"/>
    <s v="Dir. do Comércio, Indústria, Transporte Feiras e Pesca"/>
    <x v="0"/>
    <x v="0"/>
    <x v="0"/>
    <x v="0"/>
    <x v="0"/>
    <x v="0"/>
    <x v="0"/>
    <x v="2"/>
    <x v="1"/>
    <x v="2"/>
    <x v="11"/>
    <x v="0"/>
    <m/>
  </r>
  <r>
    <x v="0"/>
    <n v="0"/>
    <n v="0"/>
    <n v="60850"/>
    <n v="0"/>
    <x v="6025"/>
    <x v="0"/>
    <x v="0"/>
    <x v="0"/>
    <s v="03.16.02"/>
    <x v="3"/>
    <x v="0"/>
    <x v="0"/>
    <s v="Gabinete do Presidente"/>
    <s v="03.16.02"/>
    <s v="Gabinete do Presidente"/>
    <s v="03.16.02"/>
    <x v="3"/>
    <x v="0"/>
    <x v="0"/>
    <x v="1"/>
    <x v="0"/>
    <x v="0"/>
    <x v="0"/>
    <x v="0"/>
    <x v="0"/>
    <s v="2024-01-??"/>
    <x v="0"/>
    <n v="60850"/>
    <x v="3"/>
    <n v="0"/>
    <x v="1"/>
    <n v="0"/>
    <x v="667"/>
    <m/>
    <x v="0"/>
    <x v="11"/>
    <m/>
    <s v="Gabinete do Presidente"/>
    <x v="2"/>
    <m/>
    <x v="0"/>
    <x v="1"/>
    <x v="1"/>
    <x v="1"/>
    <x v="0"/>
    <x v="0"/>
    <x v="0"/>
    <x v="0"/>
    <x v="0"/>
    <x v="0"/>
    <x v="0"/>
    <s v="Gabinete do Presidente"/>
    <x v="0"/>
    <x v="0"/>
    <x v="0"/>
    <x v="0"/>
    <x v="0"/>
    <x v="0"/>
    <x v="0"/>
    <x v="2"/>
    <x v="1"/>
    <x v="2"/>
    <x v="11"/>
    <x v="0"/>
    <m/>
  </r>
  <r>
    <x v="0"/>
    <n v="0"/>
    <n v="0"/>
    <n v="6000"/>
    <n v="0"/>
    <x v="6025"/>
    <x v="0"/>
    <x v="0"/>
    <x v="0"/>
    <s v="03.16.02"/>
    <x v="3"/>
    <x v="0"/>
    <x v="0"/>
    <s v="Gabinete do Presidente"/>
    <s v="03.16.02"/>
    <s v="Gabinete do Presidente"/>
    <s v="03.16.02"/>
    <x v="3"/>
    <x v="0"/>
    <x v="0"/>
    <x v="1"/>
    <x v="0"/>
    <x v="0"/>
    <x v="0"/>
    <x v="0"/>
    <x v="2"/>
    <s v="2024-02-??"/>
    <x v="0"/>
    <n v="6000"/>
    <x v="3"/>
    <n v="0"/>
    <x v="1"/>
    <n v="0"/>
    <x v="667"/>
    <m/>
    <x v="0"/>
    <x v="11"/>
    <m/>
    <s v="Gabinete do Presidente"/>
    <x v="2"/>
    <m/>
    <x v="0"/>
    <x v="1"/>
    <x v="1"/>
    <x v="1"/>
    <x v="0"/>
    <x v="0"/>
    <x v="0"/>
    <x v="0"/>
    <x v="0"/>
    <x v="0"/>
    <x v="0"/>
    <s v="Gabinete do Presidente"/>
    <x v="0"/>
    <x v="0"/>
    <x v="0"/>
    <x v="0"/>
    <x v="0"/>
    <x v="0"/>
    <x v="0"/>
    <x v="2"/>
    <x v="1"/>
    <x v="2"/>
    <x v="11"/>
    <x v="0"/>
    <m/>
  </r>
  <r>
    <x v="0"/>
    <n v="0"/>
    <n v="0"/>
    <n v="21600"/>
    <n v="0"/>
    <x v="6025"/>
    <x v="0"/>
    <x v="0"/>
    <x v="0"/>
    <s v="03.16.02"/>
    <x v="3"/>
    <x v="0"/>
    <x v="0"/>
    <s v="Gabinete do Presidente"/>
    <s v="03.16.02"/>
    <s v="Gabinete do Presidente"/>
    <s v="03.16.02"/>
    <x v="3"/>
    <x v="0"/>
    <x v="0"/>
    <x v="1"/>
    <x v="0"/>
    <x v="0"/>
    <x v="0"/>
    <x v="0"/>
    <x v="1"/>
    <s v="2024-03-??"/>
    <x v="0"/>
    <n v="21600"/>
    <x v="3"/>
    <n v="0"/>
    <x v="1"/>
    <n v="0"/>
    <x v="667"/>
    <m/>
    <x v="0"/>
    <x v="11"/>
    <m/>
    <s v="Gabinete do Presidente"/>
    <x v="2"/>
    <m/>
    <x v="0"/>
    <x v="1"/>
    <x v="1"/>
    <x v="1"/>
    <x v="0"/>
    <x v="0"/>
    <x v="0"/>
    <x v="0"/>
    <x v="0"/>
    <x v="0"/>
    <x v="0"/>
    <s v="Gabinete do Presidente"/>
    <x v="0"/>
    <x v="0"/>
    <x v="0"/>
    <x v="0"/>
    <x v="0"/>
    <x v="0"/>
    <x v="0"/>
    <x v="2"/>
    <x v="1"/>
    <x v="2"/>
    <x v="11"/>
    <x v="0"/>
    <m/>
  </r>
  <r>
    <x v="0"/>
    <n v="0"/>
    <n v="0"/>
    <n v="94742"/>
    <n v="0"/>
    <x v="6025"/>
    <x v="0"/>
    <x v="0"/>
    <x v="0"/>
    <s v="03.16.02"/>
    <x v="3"/>
    <x v="0"/>
    <x v="0"/>
    <s v="Gabinete do Presidente"/>
    <s v="03.16.02"/>
    <s v="Gabinete do Presidente"/>
    <s v="03.16.02"/>
    <x v="3"/>
    <x v="0"/>
    <x v="0"/>
    <x v="1"/>
    <x v="0"/>
    <x v="0"/>
    <x v="0"/>
    <x v="0"/>
    <x v="6"/>
    <s v="2024-04-??"/>
    <x v="1"/>
    <n v="94742"/>
    <x v="3"/>
    <n v="0"/>
    <x v="1"/>
    <n v="0"/>
    <x v="667"/>
    <m/>
    <x v="0"/>
    <x v="11"/>
    <m/>
    <s v="Gabinete do Presidente"/>
    <x v="2"/>
    <m/>
    <x v="0"/>
    <x v="1"/>
    <x v="1"/>
    <x v="1"/>
    <x v="0"/>
    <x v="0"/>
    <x v="0"/>
    <x v="0"/>
    <x v="0"/>
    <x v="0"/>
    <x v="0"/>
    <s v="Gabinete do Presidente"/>
    <x v="0"/>
    <x v="0"/>
    <x v="0"/>
    <x v="0"/>
    <x v="0"/>
    <x v="0"/>
    <x v="0"/>
    <x v="2"/>
    <x v="1"/>
    <x v="2"/>
    <x v="11"/>
    <x v="0"/>
    <m/>
  </r>
  <r>
    <x v="0"/>
    <n v="0"/>
    <n v="0"/>
    <n v="27800"/>
    <n v="0"/>
    <x v="6025"/>
    <x v="0"/>
    <x v="0"/>
    <x v="0"/>
    <s v="03.16.02"/>
    <x v="3"/>
    <x v="0"/>
    <x v="0"/>
    <s v="Gabinete do Presidente"/>
    <s v="03.16.02"/>
    <s v="Gabinete do Presidente"/>
    <s v="03.16.02"/>
    <x v="3"/>
    <x v="0"/>
    <x v="0"/>
    <x v="1"/>
    <x v="0"/>
    <x v="0"/>
    <x v="0"/>
    <x v="0"/>
    <x v="4"/>
    <s v="2024-06-??"/>
    <x v="1"/>
    <n v="27800"/>
    <x v="3"/>
    <n v="0"/>
    <x v="1"/>
    <n v="0"/>
    <x v="667"/>
    <m/>
    <x v="0"/>
    <x v="11"/>
    <m/>
    <s v="Gabinete do Presidente"/>
    <x v="2"/>
    <m/>
    <x v="0"/>
    <x v="1"/>
    <x v="1"/>
    <x v="1"/>
    <x v="0"/>
    <x v="0"/>
    <x v="0"/>
    <x v="0"/>
    <x v="0"/>
    <x v="0"/>
    <x v="0"/>
    <s v="Gabinete do Presidente"/>
    <x v="0"/>
    <x v="0"/>
    <x v="0"/>
    <x v="0"/>
    <x v="0"/>
    <x v="0"/>
    <x v="0"/>
    <x v="2"/>
    <x v="1"/>
    <x v="2"/>
    <x v="11"/>
    <x v="0"/>
    <m/>
  </r>
  <r>
    <x v="0"/>
    <n v="0"/>
    <n v="0"/>
    <n v="26904"/>
    <n v="0"/>
    <x v="6025"/>
    <x v="0"/>
    <x v="0"/>
    <x v="0"/>
    <s v="03.16.02"/>
    <x v="3"/>
    <x v="0"/>
    <x v="0"/>
    <s v="Gabinete do Presidente"/>
    <s v="03.16.02"/>
    <s v="Gabinete do Presidente"/>
    <s v="03.16.02"/>
    <x v="3"/>
    <x v="0"/>
    <x v="0"/>
    <x v="1"/>
    <x v="0"/>
    <x v="0"/>
    <x v="0"/>
    <x v="0"/>
    <x v="9"/>
    <s v="2024-07-??"/>
    <x v="2"/>
    <n v="26904"/>
    <x v="3"/>
    <n v="0"/>
    <x v="1"/>
    <n v="0"/>
    <x v="667"/>
    <m/>
    <x v="0"/>
    <x v="11"/>
    <m/>
    <s v="Gabinete do Presidente"/>
    <x v="2"/>
    <m/>
    <x v="0"/>
    <x v="1"/>
    <x v="1"/>
    <x v="1"/>
    <x v="0"/>
    <x v="0"/>
    <x v="0"/>
    <x v="0"/>
    <x v="0"/>
    <x v="0"/>
    <x v="0"/>
    <s v="Gabinete do Presidente"/>
    <x v="0"/>
    <x v="0"/>
    <x v="0"/>
    <x v="0"/>
    <x v="0"/>
    <x v="0"/>
    <x v="0"/>
    <x v="2"/>
    <x v="1"/>
    <x v="2"/>
    <x v="11"/>
    <x v="0"/>
    <m/>
  </r>
  <r>
    <x v="0"/>
    <n v="0"/>
    <n v="0"/>
    <n v="73350"/>
    <n v="0"/>
    <x v="6025"/>
    <x v="0"/>
    <x v="0"/>
    <x v="0"/>
    <s v="03.16.02"/>
    <x v="3"/>
    <x v="0"/>
    <x v="0"/>
    <s v="Gabinete do Presidente"/>
    <s v="03.16.02"/>
    <s v="Gabinete do Presidente"/>
    <s v="03.16.02"/>
    <x v="3"/>
    <x v="0"/>
    <x v="0"/>
    <x v="1"/>
    <x v="0"/>
    <x v="0"/>
    <x v="0"/>
    <x v="0"/>
    <x v="7"/>
    <s v="2024-09-??"/>
    <x v="2"/>
    <n v="73350"/>
    <x v="3"/>
    <n v="0"/>
    <x v="1"/>
    <n v="0"/>
    <x v="667"/>
    <m/>
    <x v="0"/>
    <x v="11"/>
    <m/>
    <s v="Gabinete do Presidente"/>
    <x v="2"/>
    <m/>
    <x v="0"/>
    <x v="1"/>
    <x v="1"/>
    <x v="1"/>
    <x v="0"/>
    <x v="0"/>
    <x v="0"/>
    <x v="0"/>
    <x v="0"/>
    <x v="0"/>
    <x v="0"/>
    <s v="Gabinete do Presidente"/>
    <x v="0"/>
    <x v="0"/>
    <x v="0"/>
    <x v="0"/>
    <x v="0"/>
    <x v="0"/>
    <x v="0"/>
    <x v="2"/>
    <x v="1"/>
    <x v="2"/>
    <x v="11"/>
    <x v="0"/>
    <m/>
  </r>
  <r>
    <x v="0"/>
    <n v="0"/>
    <n v="0"/>
    <n v="7200"/>
    <n v="0"/>
    <x v="6025"/>
    <x v="0"/>
    <x v="0"/>
    <x v="0"/>
    <s v="03.16.02"/>
    <x v="3"/>
    <x v="0"/>
    <x v="0"/>
    <s v="Gabinete do Presidente"/>
    <s v="03.16.02"/>
    <s v="Gabinete do Presidente"/>
    <s v="03.16.02"/>
    <x v="3"/>
    <x v="0"/>
    <x v="0"/>
    <x v="1"/>
    <x v="0"/>
    <x v="0"/>
    <x v="0"/>
    <x v="0"/>
    <x v="10"/>
    <s v="2024-11-??"/>
    <x v="3"/>
    <n v="7200"/>
    <x v="3"/>
    <n v="0"/>
    <x v="1"/>
    <n v="0"/>
    <x v="667"/>
    <m/>
    <x v="0"/>
    <x v="11"/>
    <m/>
    <s v="Gabinete do Presidente"/>
    <x v="2"/>
    <m/>
    <x v="0"/>
    <x v="1"/>
    <x v="1"/>
    <x v="1"/>
    <x v="0"/>
    <x v="0"/>
    <x v="0"/>
    <x v="0"/>
    <x v="0"/>
    <x v="0"/>
    <x v="0"/>
    <s v="Gabinete do Presidente"/>
    <x v="0"/>
    <x v="0"/>
    <x v="0"/>
    <x v="0"/>
    <x v="0"/>
    <x v="0"/>
    <x v="0"/>
    <x v="2"/>
    <x v="1"/>
    <x v="2"/>
    <x v="11"/>
    <x v="0"/>
    <m/>
  </r>
  <r>
    <x v="0"/>
    <n v="0"/>
    <n v="0"/>
    <n v="1400"/>
    <n v="0"/>
    <x v="6025"/>
    <x v="0"/>
    <x v="0"/>
    <x v="0"/>
    <s v="03.16.02"/>
    <x v="3"/>
    <x v="0"/>
    <x v="0"/>
    <s v="Gabinete do Presidente"/>
    <s v="03.16.02"/>
    <s v="Gabinete do Presidente"/>
    <s v="03.16.02"/>
    <x v="3"/>
    <x v="0"/>
    <x v="0"/>
    <x v="1"/>
    <x v="0"/>
    <x v="0"/>
    <x v="0"/>
    <x v="0"/>
    <x v="11"/>
    <s v="2024-12-??"/>
    <x v="3"/>
    <n v="1400"/>
    <x v="3"/>
    <n v="0"/>
    <x v="1"/>
    <n v="0"/>
    <x v="667"/>
    <m/>
    <x v="0"/>
    <x v="11"/>
    <m/>
    <s v="Gabinete do Presidente"/>
    <x v="2"/>
    <m/>
    <x v="0"/>
    <x v="1"/>
    <x v="1"/>
    <x v="1"/>
    <x v="0"/>
    <x v="0"/>
    <x v="0"/>
    <x v="0"/>
    <x v="0"/>
    <x v="0"/>
    <x v="0"/>
    <s v="Gabinete do Presidente"/>
    <x v="0"/>
    <x v="0"/>
    <x v="0"/>
    <x v="0"/>
    <x v="0"/>
    <x v="0"/>
    <x v="0"/>
    <x v="2"/>
    <x v="1"/>
    <x v="2"/>
    <x v="11"/>
    <x v="0"/>
    <m/>
  </r>
  <r>
    <x v="1"/>
    <n v="0"/>
    <n v="0"/>
    <n v="1032461"/>
    <n v="0"/>
    <x v="6025"/>
    <x v="0"/>
    <x v="0"/>
    <x v="0"/>
    <s v="01.27.06.42"/>
    <x v="22"/>
    <x v="1"/>
    <x v="1"/>
    <s v="Requalificação Urbana e habitação"/>
    <s v="01.27.06"/>
    <s v="Manutenção do Estádio Municipal/Campos Futebol 11"/>
    <s v="01.27.06.42"/>
    <x v="1"/>
    <x v="0"/>
    <x v="0"/>
    <x v="0"/>
    <x v="0"/>
    <x v="1"/>
    <x v="1"/>
    <x v="0"/>
    <x v="0"/>
    <s v="2024-01-??"/>
    <x v="0"/>
    <n v="1032461"/>
    <x v="3"/>
    <n v="26118235"/>
    <x v="1"/>
    <n v="0"/>
    <x v="667"/>
    <m/>
    <x v="0"/>
    <x v="11"/>
    <m/>
    <s v="Manutenção do Estádio Municipal/Campos Futebol 11"/>
    <x v="2"/>
    <s v="MCF"/>
    <x v="0"/>
    <x v="1"/>
    <x v="1"/>
    <x v="1"/>
    <x v="0"/>
    <x v="0"/>
    <x v="0"/>
    <x v="0"/>
    <x v="0"/>
    <x v="0"/>
    <x v="0"/>
    <s v="Manutenção do Estádio Municipal/Campos Futebol 11"/>
    <x v="0"/>
    <x v="0"/>
    <x v="0"/>
    <x v="0"/>
    <x v="1"/>
    <x v="0"/>
    <x v="0"/>
    <x v="2"/>
    <x v="1"/>
    <x v="2"/>
    <x v="11"/>
    <x v="0"/>
    <m/>
  </r>
  <r>
    <x v="1"/>
    <n v="0"/>
    <n v="0"/>
    <n v="881742"/>
    <n v="0"/>
    <x v="6025"/>
    <x v="0"/>
    <x v="0"/>
    <x v="0"/>
    <s v="01.27.06.42"/>
    <x v="22"/>
    <x v="1"/>
    <x v="1"/>
    <s v="Requalificação Urbana e habitação"/>
    <s v="01.27.06"/>
    <s v="Manutenção do Estádio Municipal/Campos Futebol 11"/>
    <s v="01.27.06.42"/>
    <x v="1"/>
    <x v="0"/>
    <x v="0"/>
    <x v="0"/>
    <x v="0"/>
    <x v="1"/>
    <x v="1"/>
    <x v="0"/>
    <x v="2"/>
    <s v="2024-02-??"/>
    <x v="0"/>
    <n v="881742"/>
    <x v="3"/>
    <n v="26118235"/>
    <x v="1"/>
    <n v="0"/>
    <x v="667"/>
    <m/>
    <x v="0"/>
    <x v="11"/>
    <m/>
    <s v="Manutenção do Estádio Municipal/Campos Futebol 11"/>
    <x v="2"/>
    <s v="MCF"/>
    <x v="0"/>
    <x v="1"/>
    <x v="1"/>
    <x v="1"/>
    <x v="0"/>
    <x v="0"/>
    <x v="0"/>
    <x v="0"/>
    <x v="0"/>
    <x v="0"/>
    <x v="0"/>
    <s v="Manutenção do Estádio Municipal/Campos Futebol 11"/>
    <x v="0"/>
    <x v="0"/>
    <x v="0"/>
    <x v="0"/>
    <x v="1"/>
    <x v="0"/>
    <x v="0"/>
    <x v="2"/>
    <x v="1"/>
    <x v="2"/>
    <x v="11"/>
    <x v="0"/>
    <m/>
  </r>
  <r>
    <x v="1"/>
    <n v="0"/>
    <n v="0"/>
    <n v="723029"/>
    <n v="0"/>
    <x v="6025"/>
    <x v="0"/>
    <x v="0"/>
    <x v="0"/>
    <s v="01.27.06.42"/>
    <x v="22"/>
    <x v="1"/>
    <x v="1"/>
    <s v="Requalificação Urbana e habitação"/>
    <s v="01.27.06"/>
    <s v="Manutenção do Estádio Municipal/Campos Futebol 11"/>
    <s v="01.27.06.42"/>
    <x v="1"/>
    <x v="0"/>
    <x v="0"/>
    <x v="0"/>
    <x v="0"/>
    <x v="1"/>
    <x v="1"/>
    <x v="0"/>
    <x v="1"/>
    <s v="2024-03-??"/>
    <x v="0"/>
    <n v="723029"/>
    <x v="3"/>
    <n v="26118235"/>
    <x v="1"/>
    <n v="0"/>
    <x v="667"/>
    <m/>
    <x v="0"/>
    <x v="11"/>
    <m/>
    <s v="Manutenção do Estádio Municipal/Campos Futebol 11"/>
    <x v="2"/>
    <s v="MCF"/>
    <x v="0"/>
    <x v="1"/>
    <x v="1"/>
    <x v="1"/>
    <x v="0"/>
    <x v="0"/>
    <x v="0"/>
    <x v="0"/>
    <x v="0"/>
    <x v="0"/>
    <x v="0"/>
    <s v="Manutenção do Estádio Municipal/Campos Futebol 11"/>
    <x v="0"/>
    <x v="0"/>
    <x v="0"/>
    <x v="0"/>
    <x v="1"/>
    <x v="0"/>
    <x v="0"/>
    <x v="2"/>
    <x v="1"/>
    <x v="2"/>
    <x v="11"/>
    <x v="0"/>
    <m/>
  </r>
  <r>
    <x v="1"/>
    <n v="0"/>
    <n v="0"/>
    <n v="2263340"/>
    <n v="0"/>
    <x v="6025"/>
    <x v="0"/>
    <x v="0"/>
    <x v="0"/>
    <s v="01.27.06.42"/>
    <x v="22"/>
    <x v="1"/>
    <x v="1"/>
    <s v="Requalificação Urbana e habitação"/>
    <s v="01.27.06"/>
    <s v="Manutenção do Estádio Municipal/Campos Futebol 11"/>
    <s v="01.27.06.42"/>
    <x v="1"/>
    <x v="0"/>
    <x v="0"/>
    <x v="0"/>
    <x v="0"/>
    <x v="1"/>
    <x v="1"/>
    <x v="0"/>
    <x v="6"/>
    <s v="2024-04-??"/>
    <x v="1"/>
    <n v="2263340"/>
    <x v="3"/>
    <n v="26118235"/>
    <x v="1"/>
    <n v="0"/>
    <x v="667"/>
    <m/>
    <x v="0"/>
    <x v="11"/>
    <m/>
    <s v="Manutenção do Estádio Municipal/Campos Futebol 11"/>
    <x v="2"/>
    <s v="MCF"/>
    <x v="0"/>
    <x v="1"/>
    <x v="1"/>
    <x v="1"/>
    <x v="0"/>
    <x v="0"/>
    <x v="0"/>
    <x v="0"/>
    <x v="0"/>
    <x v="0"/>
    <x v="0"/>
    <s v="Manutenção do Estádio Municipal/Campos Futebol 11"/>
    <x v="0"/>
    <x v="0"/>
    <x v="0"/>
    <x v="0"/>
    <x v="1"/>
    <x v="0"/>
    <x v="0"/>
    <x v="2"/>
    <x v="1"/>
    <x v="2"/>
    <x v="11"/>
    <x v="0"/>
    <m/>
  </r>
  <r>
    <x v="1"/>
    <n v="0"/>
    <n v="0"/>
    <n v="17714828"/>
    <n v="0"/>
    <x v="6025"/>
    <x v="0"/>
    <x v="0"/>
    <x v="0"/>
    <s v="01.27.06.42"/>
    <x v="22"/>
    <x v="1"/>
    <x v="1"/>
    <s v="Requalificação Urbana e habitação"/>
    <s v="01.27.06"/>
    <s v="Manutenção do Estádio Municipal/Campos Futebol 11"/>
    <s v="01.27.06.42"/>
    <x v="1"/>
    <x v="0"/>
    <x v="0"/>
    <x v="0"/>
    <x v="0"/>
    <x v="1"/>
    <x v="1"/>
    <x v="0"/>
    <x v="3"/>
    <s v="2024-05-??"/>
    <x v="1"/>
    <n v="17714828"/>
    <x v="3"/>
    <n v="26118235"/>
    <x v="1"/>
    <n v="0"/>
    <x v="667"/>
    <m/>
    <x v="0"/>
    <x v="11"/>
    <m/>
    <s v="Manutenção do Estádio Municipal/Campos Futebol 11"/>
    <x v="2"/>
    <s v="MCF"/>
    <x v="0"/>
    <x v="1"/>
    <x v="1"/>
    <x v="1"/>
    <x v="0"/>
    <x v="0"/>
    <x v="0"/>
    <x v="0"/>
    <x v="0"/>
    <x v="0"/>
    <x v="0"/>
    <s v="Manutenção do Estádio Municipal/Campos Futebol 11"/>
    <x v="0"/>
    <x v="0"/>
    <x v="0"/>
    <x v="0"/>
    <x v="1"/>
    <x v="0"/>
    <x v="0"/>
    <x v="2"/>
    <x v="1"/>
    <x v="2"/>
    <x v="11"/>
    <x v="0"/>
    <m/>
  </r>
  <r>
    <x v="1"/>
    <n v="0"/>
    <n v="0"/>
    <n v="1423851"/>
    <n v="0"/>
    <x v="6025"/>
    <x v="0"/>
    <x v="0"/>
    <x v="0"/>
    <s v="01.27.06.42"/>
    <x v="22"/>
    <x v="1"/>
    <x v="1"/>
    <s v="Requalificação Urbana e habitação"/>
    <s v="01.27.06"/>
    <s v="Manutenção do Estádio Municipal/Campos Futebol 11"/>
    <s v="01.27.06.42"/>
    <x v="1"/>
    <x v="0"/>
    <x v="0"/>
    <x v="0"/>
    <x v="0"/>
    <x v="1"/>
    <x v="1"/>
    <x v="0"/>
    <x v="4"/>
    <s v="2024-06-??"/>
    <x v="1"/>
    <n v="1423851"/>
    <x v="3"/>
    <n v="26118235"/>
    <x v="1"/>
    <n v="0"/>
    <x v="667"/>
    <m/>
    <x v="0"/>
    <x v="11"/>
    <m/>
    <s v="Manutenção do Estádio Municipal/Campos Futebol 11"/>
    <x v="2"/>
    <s v="MCF"/>
    <x v="0"/>
    <x v="1"/>
    <x v="1"/>
    <x v="1"/>
    <x v="0"/>
    <x v="0"/>
    <x v="0"/>
    <x v="0"/>
    <x v="0"/>
    <x v="0"/>
    <x v="0"/>
    <s v="Manutenção do Estádio Municipal/Campos Futebol 11"/>
    <x v="0"/>
    <x v="0"/>
    <x v="0"/>
    <x v="0"/>
    <x v="1"/>
    <x v="0"/>
    <x v="0"/>
    <x v="2"/>
    <x v="1"/>
    <x v="2"/>
    <x v="11"/>
    <x v="0"/>
    <m/>
  </r>
  <r>
    <x v="1"/>
    <n v="0"/>
    <n v="0"/>
    <n v="278985"/>
    <n v="0"/>
    <x v="6025"/>
    <x v="0"/>
    <x v="0"/>
    <x v="0"/>
    <s v="01.27.06.42"/>
    <x v="22"/>
    <x v="1"/>
    <x v="1"/>
    <s v="Requalificação Urbana e habitação"/>
    <s v="01.27.06"/>
    <s v="Manutenção do Estádio Municipal/Campos Futebol 11"/>
    <s v="01.27.06.42"/>
    <x v="1"/>
    <x v="0"/>
    <x v="0"/>
    <x v="0"/>
    <x v="0"/>
    <x v="1"/>
    <x v="1"/>
    <x v="0"/>
    <x v="9"/>
    <s v="2024-07-??"/>
    <x v="2"/>
    <n v="278985"/>
    <x v="3"/>
    <n v="26118235"/>
    <x v="1"/>
    <n v="0"/>
    <x v="667"/>
    <m/>
    <x v="0"/>
    <x v="11"/>
    <m/>
    <s v="Manutenção do Estádio Municipal/Campos Futebol 11"/>
    <x v="2"/>
    <s v="MCF"/>
    <x v="0"/>
    <x v="1"/>
    <x v="1"/>
    <x v="1"/>
    <x v="0"/>
    <x v="0"/>
    <x v="0"/>
    <x v="0"/>
    <x v="0"/>
    <x v="0"/>
    <x v="0"/>
    <s v="Manutenção do Estádio Municipal/Campos Futebol 11"/>
    <x v="0"/>
    <x v="0"/>
    <x v="0"/>
    <x v="0"/>
    <x v="1"/>
    <x v="0"/>
    <x v="0"/>
    <x v="2"/>
    <x v="1"/>
    <x v="2"/>
    <x v="11"/>
    <x v="0"/>
    <m/>
  </r>
  <r>
    <x v="1"/>
    <n v="0"/>
    <n v="0"/>
    <n v="3541824"/>
    <n v="0"/>
    <x v="6025"/>
    <x v="0"/>
    <x v="0"/>
    <x v="0"/>
    <s v="01.27.06.42"/>
    <x v="22"/>
    <x v="1"/>
    <x v="1"/>
    <s v="Requalificação Urbana e habitação"/>
    <s v="01.27.06"/>
    <s v="Manutenção do Estádio Municipal/Campos Futebol 11"/>
    <s v="01.27.06.42"/>
    <x v="1"/>
    <x v="0"/>
    <x v="0"/>
    <x v="0"/>
    <x v="0"/>
    <x v="1"/>
    <x v="1"/>
    <x v="0"/>
    <x v="5"/>
    <s v="2024-08-??"/>
    <x v="2"/>
    <n v="3541824"/>
    <x v="3"/>
    <n v="26118235"/>
    <x v="1"/>
    <n v="0"/>
    <x v="667"/>
    <m/>
    <x v="0"/>
    <x v="11"/>
    <m/>
    <s v="Manutenção do Estádio Municipal/Campos Futebol 11"/>
    <x v="2"/>
    <s v="MCF"/>
    <x v="0"/>
    <x v="1"/>
    <x v="1"/>
    <x v="1"/>
    <x v="0"/>
    <x v="0"/>
    <x v="0"/>
    <x v="0"/>
    <x v="0"/>
    <x v="0"/>
    <x v="0"/>
    <s v="Manutenção do Estádio Municipal/Campos Futebol 11"/>
    <x v="0"/>
    <x v="0"/>
    <x v="0"/>
    <x v="0"/>
    <x v="1"/>
    <x v="0"/>
    <x v="0"/>
    <x v="2"/>
    <x v="1"/>
    <x v="2"/>
    <x v="11"/>
    <x v="0"/>
    <m/>
  </r>
  <r>
    <x v="1"/>
    <n v="0"/>
    <n v="0"/>
    <n v="110000"/>
    <n v="0"/>
    <x v="6025"/>
    <x v="0"/>
    <x v="0"/>
    <x v="0"/>
    <s v="01.27.06.42"/>
    <x v="22"/>
    <x v="1"/>
    <x v="1"/>
    <s v="Requalificação Urbana e habitação"/>
    <s v="01.27.06"/>
    <s v="Manutenção do Estádio Municipal/Campos Futebol 11"/>
    <s v="01.27.06.42"/>
    <x v="1"/>
    <x v="0"/>
    <x v="0"/>
    <x v="0"/>
    <x v="0"/>
    <x v="1"/>
    <x v="1"/>
    <x v="0"/>
    <x v="7"/>
    <s v="2024-09-??"/>
    <x v="2"/>
    <n v="110000"/>
    <x v="3"/>
    <n v="26118235"/>
    <x v="1"/>
    <n v="0"/>
    <x v="667"/>
    <m/>
    <x v="0"/>
    <x v="11"/>
    <m/>
    <s v="Manutenção do Estádio Municipal/Campos Futebol 11"/>
    <x v="2"/>
    <s v="MCF"/>
    <x v="0"/>
    <x v="1"/>
    <x v="1"/>
    <x v="1"/>
    <x v="0"/>
    <x v="0"/>
    <x v="0"/>
    <x v="0"/>
    <x v="0"/>
    <x v="0"/>
    <x v="0"/>
    <s v="Manutenção do Estádio Municipal/Campos Futebol 11"/>
    <x v="0"/>
    <x v="0"/>
    <x v="0"/>
    <x v="0"/>
    <x v="1"/>
    <x v="0"/>
    <x v="0"/>
    <x v="2"/>
    <x v="1"/>
    <x v="2"/>
    <x v="11"/>
    <x v="0"/>
    <m/>
  </r>
  <r>
    <x v="1"/>
    <n v="0"/>
    <n v="0"/>
    <n v="889314"/>
    <n v="0"/>
    <x v="6025"/>
    <x v="0"/>
    <x v="0"/>
    <x v="0"/>
    <s v="01.27.06.42"/>
    <x v="22"/>
    <x v="1"/>
    <x v="1"/>
    <s v="Requalificação Urbana e habitação"/>
    <s v="01.27.06"/>
    <s v="Manutenção do Estádio Municipal/Campos Futebol 11"/>
    <s v="01.27.06.42"/>
    <x v="1"/>
    <x v="0"/>
    <x v="0"/>
    <x v="0"/>
    <x v="0"/>
    <x v="1"/>
    <x v="1"/>
    <x v="0"/>
    <x v="8"/>
    <s v="2024-10-??"/>
    <x v="3"/>
    <n v="889314"/>
    <x v="3"/>
    <n v="26118235"/>
    <x v="1"/>
    <n v="0"/>
    <x v="667"/>
    <m/>
    <x v="0"/>
    <x v="11"/>
    <m/>
    <s v="Manutenção do Estádio Municipal/Campos Futebol 11"/>
    <x v="2"/>
    <s v="MCF"/>
    <x v="0"/>
    <x v="1"/>
    <x v="1"/>
    <x v="1"/>
    <x v="0"/>
    <x v="0"/>
    <x v="0"/>
    <x v="0"/>
    <x v="0"/>
    <x v="0"/>
    <x v="0"/>
    <s v="Manutenção do Estádio Municipal/Campos Futebol 11"/>
    <x v="0"/>
    <x v="0"/>
    <x v="0"/>
    <x v="0"/>
    <x v="1"/>
    <x v="0"/>
    <x v="0"/>
    <x v="2"/>
    <x v="1"/>
    <x v="2"/>
    <x v="11"/>
    <x v="0"/>
    <m/>
  </r>
  <r>
    <x v="1"/>
    <n v="0"/>
    <n v="0"/>
    <n v="15000"/>
    <n v="0"/>
    <x v="6025"/>
    <x v="0"/>
    <x v="0"/>
    <x v="0"/>
    <s v="01.27.06.42"/>
    <x v="22"/>
    <x v="1"/>
    <x v="1"/>
    <s v="Requalificação Urbana e habitação"/>
    <s v="01.27.06"/>
    <s v="Manutenção do Estádio Municipal/Campos Futebol 11"/>
    <s v="01.27.06.42"/>
    <x v="1"/>
    <x v="0"/>
    <x v="0"/>
    <x v="0"/>
    <x v="0"/>
    <x v="1"/>
    <x v="1"/>
    <x v="0"/>
    <x v="10"/>
    <s v="2024-11-??"/>
    <x v="3"/>
    <n v="15000"/>
    <x v="3"/>
    <n v="26118235"/>
    <x v="1"/>
    <n v="0"/>
    <x v="667"/>
    <m/>
    <x v="0"/>
    <x v="11"/>
    <m/>
    <s v="Manutenção do Estádio Municipal/Campos Futebol 11"/>
    <x v="2"/>
    <s v="MCF"/>
    <x v="0"/>
    <x v="1"/>
    <x v="1"/>
    <x v="1"/>
    <x v="0"/>
    <x v="0"/>
    <x v="0"/>
    <x v="0"/>
    <x v="0"/>
    <x v="0"/>
    <x v="0"/>
    <s v="Manutenção do Estádio Municipal/Campos Futebol 11"/>
    <x v="0"/>
    <x v="0"/>
    <x v="0"/>
    <x v="0"/>
    <x v="1"/>
    <x v="0"/>
    <x v="0"/>
    <x v="2"/>
    <x v="1"/>
    <x v="2"/>
    <x v="11"/>
    <x v="0"/>
    <m/>
  </r>
  <r>
    <x v="1"/>
    <n v="0"/>
    <n v="0"/>
    <n v="208333"/>
    <n v="0"/>
    <x v="6025"/>
    <x v="0"/>
    <x v="0"/>
    <x v="0"/>
    <s v="01.27.06.42"/>
    <x v="22"/>
    <x v="1"/>
    <x v="1"/>
    <s v="Requalificação Urbana e habitação"/>
    <s v="01.27.06"/>
    <s v="Manutenção do Estádio Municipal/Campos Futebol 11"/>
    <s v="01.27.06.42"/>
    <x v="1"/>
    <x v="0"/>
    <x v="0"/>
    <x v="0"/>
    <x v="0"/>
    <x v="1"/>
    <x v="1"/>
    <x v="0"/>
    <x v="11"/>
    <s v="2024-12-??"/>
    <x v="3"/>
    <n v="208333"/>
    <x v="3"/>
    <n v="26118235"/>
    <x v="1"/>
    <n v="0"/>
    <x v="667"/>
    <m/>
    <x v="0"/>
    <x v="11"/>
    <m/>
    <s v="Manutenção do Estádio Municipal/Campos Futebol 11"/>
    <x v="2"/>
    <s v="MCF"/>
    <x v="0"/>
    <x v="1"/>
    <x v="1"/>
    <x v="1"/>
    <x v="0"/>
    <x v="0"/>
    <x v="0"/>
    <x v="0"/>
    <x v="0"/>
    <x v="0"/>
    <x v="0"/>
    <s v="Manutenção do Estádio Municipal/Campos Futebol 11"/>
    <x v="0"/>
    <x v="0"/>
    <x v="0"/>
    <x v="0"/>
    <x v="1"/>
    <x v="0"/>
    <x v="0"/>
    <x v="2"/>
    <x v="1"/>
    <x v="2"/>
    <x v="11"/>
    <x v="0"/>
    <m/>
  </r>
  <r>
    <x v="0"/>
    <n v="0"/>
    <n v="0"/>
    <n v="314550"/>
    <n v="0"/>
    <x v="6025"/>
    <x v="0"/>
    <x v="0"/>
    <x v="0"/>
    <s v="01.25.01.10"/>
    <x v="33"/>
    <x v="3"/>
    <x v="3"/>
    <s v="Educação"/>
    <s v="01.25.01"/>
    <s v="Transporte escolar"/>
    <s v="01.25.01.10"/>
    <x v="4"/>
    <x v="0"/>
    <x v="2"/>
    <x v="2"/>
    <x v="0"/>
    <x v="1"/>
    <x v="0"/>
    <x v="0"/>
    <x v="0"/>
    <s v="2024-01-??"/>
    <x v="0"/>
    <n v="314550"/>
    <x v="3"/>
    <n v="400000"/>
    <x v="1"/>
    <n v="2920000"/>
    <x v="667"/>
    <m/>
    <x v="0"/>
    <x v="11"/>
    <m/>
    <s v="Transporte escolar"/>
    <x v="2"/>
    <m/>
    <x v="0"/>
    <x v="1"/>
    <x v="1"/>
    <x v="1"/>
    <x v="0"/>
    <x v="0"/>
    <x v="0"/>
    <x v="0"/>
    <x v="0"/>
    <x v="0"/>
    <x v="0"/>
    <s v="Transporte escolar"/>
    <x v="0"/>
    <x v="0"/>
    <x v="0"/>
    <x v="0"/>
    <x v="1"/>
    <x v="0"/>
    <x v="0"/>
    <x v="2"/>
    <x v="1"/>
    <x v="2"/>
    <x v="11"/>
    <x v="0"/>
    <m/>
  </r>
  <r>
    <x v="0"/>
    <n v="0"/>
    <n v="0"/>
    <n v="17989"/>
    <n v="0"/>
    <x v="6025"/>
    <x v="0"/>
    <x v="0"/>
    <x v="0"/>
    <s v="01.25.01.10"/>
    <x v="33"/>
    <x v="3"/>
    <x v="3"/>
    <s v="Educação"/>
    <s v="01.25.01"/>
    <s v="Transporte escolar"/>
    <s v="01.25.01.10"/>
    <x v="4"/>
    <x v="0"/>
    <x v="2"/>
    <x v="2"/>
    <x v="0"/>
    <x v="1"/>
    <x v="0"/>
    <x v="0"/>
    <x v="2"/>
    <s v="2024-02-??"/>
    <x v="0"/>
    <n v="17989"/>
    <x v="3"/>
    <n v="400000"/>
    <x v="1"/>
    <n v="2920000"/>
    <x v="667"/>
    <m/>
    <x v="0"/>
    <x v="11"/>
    <m/>
    <s v="Transporte escolar"/>
    <x v="2"/>
    <m/>
    <x v="0"/>
    <x v="1"/>
    <x v="1"/>
    <x v="1"/>
    <x v="0"/>
    <x v="0"/>
    <x v="0"/>
    <x v="0"/>
    <x v="0"/>
    <x v="0"/>
    <x v="0"/>
    <s v="Transporte escolar"/>
    <x v="0"/>
    <x v="0"/>
    <x v="0"/>
    <x v="0"/>
    <x v="1"/>
    <x v="0"/>
    <x v="0"/>
    <x v="2"/>
    <x v="1"/>
    <x v="2"/>
    <x v="11"/>
    <x v="0"/>
    <m/>
  </r>
  <r>
    <x v="0"/>
    <n v="0"/>
    <n v="0"/>
    <n v="315348"/>
    <n v="0"/>
    <x v="6025"/>
    <x v="0"/>
    <x v="0"/>
    <x v="0"/>
    <s v="01.25.01.10"/>
    <x v="33"/>
    <x v="3"/>
    <x v="3"/>
    <s v="Educação"/>
    <s v="01.25.01"/>
    <s v="Transporte escolar"/>
    <s v="01.25.01.10"/>
    <x v="4"/>
    <x v="0"/>
    <x v="2"/>
    <x v="2"/>
    <x v="0"/>
    <x v="1"/>
    <x v="0"/>
    <x v="0"/>
    <x v="1"/>
    <s v="2024-03-??"/>
    <x v="0"/>
    <n v="315348"/>
    <x v="3"/>
    <n v="400000"/>
    <x v="1"/>
    <n v="2920000"/>
    <x v="667"/>
    <m/>
    <x v="0"/>
    <x v="11"/>
    <m/>
    <s v="Transporte escolar"/>
    <x v="2"/>
    <m/>
    <x v="0"/>
    <x v="1"/>
    <x v="1"/>
    <x v="1"/>
    <x v="0"/>
    <x v="0"/>
    <x v="0"/>
    <x v="0"/>
    <x v="0"/>
    <x v="0"/>
    <x v="0"/>
    <s v="Transporte escolar"/>
    <x v="0"/>
    <x v="0"/>
    <x v="0"/>
    <x v="0"/>
    <x v="1"/>
    <x v="0"/>
    <x v="0"/>
    <x v="2"/>
    <x v="1"/>
    <x v="2"/>
    <x v="11"/>
    <x v="0"/>
    <m/>
  </r>
  <r>
    <x v="0"/>
    <n v="0"/>
    <n v="0"/>
    <n v="437794"/>
    <n v="0"/>
    <x v="6025"/>
    <x v="0"/>
    <x v="0"/>
    <x v="0"/>
    <s v="01.25.01.10"/>
    <x v="33"/>
    <x v="3"/>
    <x v="3"/>
    <s v="Educação"/>
    <s v="01.25.01"/>
    <s v="Transporte escolar"/>
    <s v="01.25.01.10"/>
    <x v="4"/>
    <x v="0"/>
    <x v="2"/>
    <x v="2"/>
    <x v="0"/>
    <x v="1"/>
    <x v="0"/>
    <x v="0"/>
    <x v="6"/>
    <s v="2024-04-??"/>
    <x v="1"/>
    <n v="437794"/>
    <x v="3"/>
    <n v="400000"/>
    <x v="1"/>
    <n v="2920000"/>
    <x v="667"/>
    <m/>
    <x v="0"/>
    <x v="11"/>
    <m/>
    <s v="Transporte escolar"/>
    <x v="2"/>
    <m/>
    <x v="0"/>
    <x v="1"/>
    <x v="1"/>
    <x v="1"/>
    <x v="0"/>
    <x v="0"/>
    <x v="0"/>
    <x v="0"/>
    <x v="0"/>
    <x v="0"/>
    <x v="0"/>
    <s v="Transporte escolar"/>
    <x v="0"/>
    <x v="0"/>
    <x v="0"/>
    <x v="0"/>
    <x v="1"/>
    <x v="0"/>
    <x v="0"/>
    <x v="2"/>
    <x v="1"/>
    <x v="2"/>
    <x v="11"/>
    <x v="0"/>
    <m/>
  </r>
  <r>
    <x v="0"/>
    <n v="0"/>
    <n v="0"/>
    <n v="236832"/>
    <n v="0"/>
    <x v="6025"/>
    <x v="0"/>
    <x v="0"/>
    <x v="0"/>
    <s v="01.25.01.10"/>
    <x v="33"/>
    <x v="3"/>
    <x v="3"/>
    <s v="Educação"/>
    <s v="01.25.01"/>
    <s v="Transporte escolar"/>
    <s v="01.25.01.10"/>
    <x v="4"/>
    <x v="0"/>
    <x v="2"/>
    <x v="2"/>
    <x v="0"/>
    <x v="1"/>
    <x v="0"/>
    <x v="0"/>
    <x v="3"/>
    <s v="2024-05-??"/>
    <x v="1"/>
    <n v="236832"/>
    <x v="3"/>
    <n v="400000"/>
    <x v="1"/>
    <n v="2920000"/>
    <x v="667"/>
    <m/>
    <x v="0"/>
    <x v="11"/>
    <m/>
    <s v="Transporte escolar"/>
    <x v="2"/>
    <m/>
    <x v="0"/>
    <x v="1"/>
    <x v="1"/>
    <x v="1"/>
    <x v="0"/>
    <x v="0"/>
    <x v="0"/>
    <x v="0"/>
    <x v="0"/>
    <x v="0"/>
    <x v="0"/>
    <s v="Transporte escolar"/>
    <x v="0"/>
    <x v="0"/>
    <x v="0"/>
    <x v="0"/>
    <x v="1"/>
    <x v="0"/>
    <x v="0"/>
    <x v="2"/>
    <x v="1"/>
    <x v="2"/>
    <x v="11"/>
    <x v="0"/>
    <m/>
  </r>
  <r>
    <x v="0"/>
    <n v="0"/>
    <n v="0"/>
    <n v="235230"/>
    <n v="0"/>
    <x v="6025"/>
    <x v="0"/>
    <x v="0"/>
    <x v="0"/>
    <s v="01.25.01.10"/>
    <x v="33"/>
    <x v="3"/>
    <x v="3"/>
    <s v="Educação"/>
    <s v="01.25.01"/>
    <s v="Transporte escolar"/>
    <s v="01.25.01.10"/>
    <x v="4"/>
    <x v="0"/>
    <x v="2"/>
    <x v="2"/>
    <x v="0"/>
    <x v="1"/>
    <x v="0"/>
    <x v="0"/>
    <x v="4"/>
    <s v="2024-06-??"/>
    <x v="1"/>
    <n v="235230"/>
    <x v="3"/>
    <n v="400000"/>
    <x v="1"/>
    <n v="2920000"/>
    <x v="667"/>
    <m/>
    <x v="0"/>
    <x v="11"/>
    <m/>
    <s v="Transporte escolar"/>
    <x v="2"/>
    <m/>
    <x v="0"/>
    <x v="1"/>
    <x v="1"/>
    <x v="1"/>
    <x v="0"/>
    <x v="0"/>
    <x v="0"/>
    <x v="0"/>
    <x v="0"/>
    <x v="0"/>
    <x v="0"/>
    <s v="Transporte escolar"/>
    <x v="0"/>
    <x v="0"/>
    <x v="0"/>
    <x v="0"/>
    <x v="1"/>
    <x v="0"/>
    <x v="0"/>
    <x v="2"/>
    <x v="1"/>
    <x v="2"/>
    <x v="11"/>
    <x v="0"/>
    <m/>
  </r>
  <r>
    <x v="0"/>
    <n v="0"/>
    <n v="0"/>
    <n v="9100"/>
    <n v="0"/>
    <x v="6025"/>
    <x v="0"/>
    <x v="0"/>
    <x v="0"/>
    <s v="01.25.01.10"/>
    <x v="33"/>
    <x v="3"/>
    <x v="3"/>
    <s v="Educação"/>
    <s v="01.25.01"/>
    <s v="Transporte escolar"/>
    <s v="01.25.01.10"/>
    <x v="4"/>
    <x v="0"/>
    <x v="2"/>
    <x v="2"/>
    <x v="0"/>
    <x v="1"/>
    <x v="0"/>
    <x v="0"/>
    <x v="5"/>
    <s v="2024-08-??"/>
    <x v="2"/>
    <n v="9100"/>
    <x v="3"/>
    <n v="400000"/>
    <x v="1"/>
    <n v="2920000"/>
    <x v="667"/>
    <m/>
    <x v="0"/>
    <x v="11"/>
    <m/>
    <s v="Transporte escolar"/>
    <x v="2"/>
    <m/>
    <x v="0"/>
    <x v="1"/>
    <x v="1"/>
    <x v="1"/>
    <x v="0"/>
    <x v="0"/>
    <x v="0"/>
    <x v="0"/>
    <x v="0"/>
    <x v="0"/>
    <x v="0"/>
    <s v="Transporte escolar"/>
    <x v="0"/>
    <x v="0"/>
    <x v="0"/>
    <x v="0"/>
    <x v="1"/>
    <x v="0"/>
    <x v="0"/>
    <x v="2"/>
    <x v="1"/>
    <x v="2"/>
    <x v="11"/>
    <x v="0"/>
    <m/>
  </r>
  <r>
    <x v="0"/>
    <n v="0"/>
    <n v="0"/>
    <n v="363868"/>
    <n v="0"/>
    <x v="6025"/>
    <x v="0"/>
    <x v="0"/>
    <x v="0"/>
    <s v="01.25.01.10"/>
    <x v="33"/>
    <x v="3"/>
    <x v="3"/>
    <s v="Educação"/>
    <s v="01.25.01"/>
    <s v="Transporte escolar"/>
    <s v="01.25.01.10"/>
    <x v="4"/>
    <x v="0"/>
    <x v="2"/>
    <x v="2"/>
    <x v="0"/>
    <x v="1"/>
    <x v="0"/>
    <x v="0"/>
    <x v="7"/>
    <s v="2024-09-??"/>
    <x v="2"/>
    <n v="363868"/>
    <x v="3"/>
    <n v="400000"/>
    <x v="1"/>
    <n v="2920000"/>
    <x v="667"/>
    <m/>
    <x v="0"/>
    <x v="11"/>
    <m/>
    <s v="Transporte escolar"/>
    <x v="2"/>
    <m/>
    <x v="0"/>
    <x v="1"/>
    <x v="1"/>
    <x v="1"/>
    <x v="0"/>
    <x v="0"/>
    <x v="0"/>
    <x v="0"/>
    <x v="0"/>
    <x v="0"/>
    <x v="0"/>
    <s v="Transporte escolar"/>
    <x v="0"/>
    <x v="0"/>
    <x v="0"/>
    <x v="0"/>
    <x v="1"/>
    <x v="0"/>
    <x v="0"/>
    <x v="2"/>
    <x v="1"/>
    <x v="2"/>
    <x v="11"/>
    <x v="0"/>
    <m/>
  </r>
  <r>
    <x v="0"/>
    <n v="0"/>
    <n v="0"/>
    <n v="592469"/>
    <n v="0"/>
    <x v="6025"/>
    <x v="0"/>
    <x v="0"/>
    <x v="0"/>
    <s v="01.25.01.10"/>
    <x v="33"/>
    <x v="3"/>
    <x v="3"/>
    <s v="Educação"/>
    <s v="01.25.01"/>
    <s v="Transporte escolar"/>
    <s v="01.25.01.10"/>
    <x v="4"/>
    <x v="0"/>
    <x v="2"/>
    <x v="2"/>
    <x v="0"/>
    <x v="1"/>
    <x v="0"/>
    <x v="0"/>
    <x v="8"/>
    <s v="2024-10-??"/>
    <x v="3"/>
    <n v="592469"/>
    <x v="3"/>
    <n v="400000"/>
    <x v="1"/>
    <n v="2920000"/>
    <x v="667"/>
    <m/>
    <x v="0"/>
    <x v="11"/>
    <m/>
    <s v="Transporte escolar"/>
    <x v="2"/>
    <m/>
    <x v="0"/>
    <x v="1"/>
    <x v="1"/>
    <x v="1"/>
    <x v="0"/>
    <x v="0"/>
    <x v="0"/>
    <x v="0"/>
    <x v="0"/>
    <x v="0"/>
    <x v="0"/>
    <s v="Transporte escolar"/>
    <x v="0"/>
    <x v="0"/>
    <x v="0"/>
    <x v="0"/>
    <x v="1"/>
    <x v="0"/>
    <x v="0"/>
    <x v="2"/>
    <x v="1"/>
    <x v="2"/>
    <x v="11"/>
    <x v="0"/>
    <m/>
  </r>
  <r>
    <x v="0"/>
    <n v="0"/>
    <n v="0"/>
    <n v="433505"/>
    <n v="0"/>
    <x v="6025"/>
    <x v="0"/>
    <x v="0"/>
    <x v="0"/>
    <s v="01.25.01.10"/>
    <x v="33"/>
    <x v="3"/>
    <x v="3"/>
    <s v="Educação"/>
    <s v="01.25.01"/>
    <s v="Transporte escolar"/>
    <s v="01.25.01.10"/>
    <x v="4"/>
    <x v="0"/>
    <x v="2"/>
    <x v="2"/>
    <x v="0"/>
    <x v="1"/>
    <x v="0"/>
    <x v="0"/>
    <x v="10"/>
    <s v="2024-11-??"/>
    <x v="3"/>
    <n v="433505"/>
    <x v="3"/>
    <n v="400000"/>
    <x v="1"/>
    <n v="2920000"/>
    <x v="667"/>
    <m/>
    <x v="0"/>
    <x v="11"/>
    <m/>
    <s v="Transporte escolar"/>
    <x v="2"/>
    <m/>
    <x v="0"/>
    <x v="1"/>
    <x v="1"/>
    <x v="1"/>
    <x v="0"/>
    <x v="0"/>
    <x v="0"/>
    <x v="0"/>
    <x v="0"/>
    <x v="0"/>
    <x v="0"/>
    <s v="Transporte escolar"/>
    <x v="0"/>
    <x v="0"/>
    <x v="0"/>
    <x v="0"/>
    <x v="1"/>
    <x v="0"/>
    <x v="0"/>
    <x v="2"/>
    <x v="1"/>
    <x v="2"/>
    <x v="11"/>
    <x v="0"/>
    <m/>
  </r>
  <r>
    <x v="0"/>
    <n v="0"/>
    <n v="0"/>
    <n v="434500"/>
    <n v="0"/>
    <x v="6025"/>
    <x v="0"/>
    <x v="0"/>
    <x v="0"/>
    <s v="01.25.01.10"/>
    <x v="33"/>
    <x v="3"/>
    <x v="3"/>
    <s v="Educação"/>
    <s v="01.25.01"/>
    <s v="Transporte escolar"/>
    <s v="01.25.01.10"/>
    <x v="4"/>
    <x v="0"/>
    <x v="2"/>
    <x v="2"/>
    <x v="0"/>
    <x v="1"/>
    <x v="0"/>
    <x v="0"/>
    <x v="11"/>
    <s v="2024-12-??"/>
    <x v="3"/>
    <n v="434500"/>
    <x v="3"/>
    <n v="400000"/>
    <x v="1"/>
    <n v="2920000"/>
    <x v="667"/>
    <m/>
    <x v="0"/>
    <x v="11"/>
    <m/>
    <s v="Transporte escolar"/>
    <x v="2"/>
    <m/>
    <x v="0"/>
    <x v="1"/>
    <x v="1"/>
    <x v="1"/>
    <x v="0"/>
    <x v="0"/>
    <x v="0"/>
    <x v="0"/>
    <x v="0"/>
    <x v="0"/>
    <x v="0"/>
    <s v="Transporte escolar"/>
    <x v="0"/>
    <x v="0"/>
    <x v="0"/>
    <x v="0"/>
    <x v="1"/>
    <x v="0"/>
    <x v="0"/>
    <x v="2"/>
    <x v="1"/>
    <x v="2"/>
    <x v="11"/>
    <x v="0"/>
    <m/>
  </r>
  <r>
    <x v="0"/>
    <n v="0"/>
    <n v="0"/>
    <n v="150748"/>
    <n v="0"/>
    <x v="6025"/>
    <x v="0"/>
    <x v="0"/>
    <x v="0"/>
    <s v="03.16.15"/>
    <x v="0"/>
    <x v="0"/>
    <x v="0"/>
    <s v="Direção Financeira"/>
    <s v="03.16.15"/>
    <s v="Direção Financeira"/>
    <s v="03.16.15"/>
    <x v="74"/>
    <x v="0"/>
    <x v="0"/>
    <x v="0"/>
    <x v="0"/>
    <x v="0"/>
    <x v="0"/>
    <x v="0"/>
    <x v="1"/>
    <s v="2024-03-??"/>
    <x v="0"/>
    <n v="150748"/>
    <x v="3"/>
    <n v="0"/>
    <x v="1"/>
    <n v="550000"/>
    <x v="667"/>
    <m/>
    <x v="0"/>
    <x v="11"/>
    <m/>
    <s v="Direção Financeira"/>
    <x v="2"/>
    <m/>
    <x v="0"/>
    <x v="1"/>
    <x v="1"/>
    <x v="1"/>
    <x v="0"/>
    <x v="0"/>
    <x v="0"/>
    <x v="0"/>
    <x v="0"/>
    <x v="0"/>
    <x v="0"/>
    <s v="Direção Financeira"/>
    <x v="0"/>
    <x v="0"/>
    <x v="0"/>
    <x v="0"/>
    <x v="0"/>
    <x v="0"/>
    <x v="0"/>
    <x v="2"/>
    <x v="1"/>
    <x v="2"/>
    <x v="11"/>
    <x v="0"/>
    <m/>
  </r>
  <r>
    <x v="0"/>
    <n v="0"/>
    <n v="0"/>
    <n v="25358"/>
    <n v="0"/>
    <x v="6025"/>
    <x v="0"/>
    <x v="0"/>
    <x v="0"/>
    <s v="03.16.15"/>
    <x v="0"/>
    <x v="0"/>
    <x v="0"/>
    <s v="Direção Financeira"/>
    <s v="03.16.15"/>
    <s v="Direção Financeira"/>
    <s v="03.16.15"/>
    <x v="74"/>
    <x v="0"/>
    <x v="0"/>
    <x v="0"/>
    <x v="0"/>
    <x v="0"/>
    <x v="0"/>
    <x v="0"/>
    <x v="6"/>
    <s v="2024-04-??"/>
    <x v="1"/>
    <n v="25358"/>
    <x v="3"/>
    <n v="0"/>
    <x v="1"/>
    <n v="550000"/>
    <x v="667"/>
    <m/>
    <x v="0"/>
    <x v="11"/>
    <m/>
    <s v="Direção Financeira"/>
    <x v="2"/>
    <m/>
    <x v="0"/>
    <x v="1"/>
    <x v="1"/>
    <x v="1"/>
    <x v="0"/>
    <x v="0"/>
    <x v="0"/>
    <x v="0"/>
    <x v="0"/>
    <x v="0"/>
    <x v="0"/>
    <s v="Direção Financeira"/>
    <x v="0"/>
    <x v="0"/>
    <x v="0"/>
    <x v="0"/>
    <x v="0"/>
    <x v="0"/>
    <x v="0"/>
    <x v="2"/>
    <x v="1"/>
    <x v="2"/>
    <x v="11"/>
    <x v="0"/>
    <m/>
  </r>
  <r>
    <x v="0"/>
    <n v="0"/>
    <n v="0"/>
    <n v="9400"/>
    <n v="0"/>
    <x v="6025"/>
    <x v="0"/>
    <x v="0"/>
    <x v="0"/>
    <s v="03.16.15"/>
    <x v="0"/>
    <x v="0"/>
    <x v="0"/>
    <s v="Direção Financeira"/>
    <s v="03.16.15"/>
    <s v="Direção Financeira"/>
    <s v="03.16.15"/>
    <x v="74"/>
    <x v="0"/>
    <x v="0"/>
    <x v="0"/>
    <x v="0"/>
    <x v="0"/>
    <x v="0"/>
    <x v="0"/>
    <x v="9"/>
    <s v="2024-07-??"/>
    <x v="2"/>
    <n v="9400"/>
    <x v="3"/>
    <n v="0"/>
    <x v="1"/>
    <n v="550000"/>
    <x v="667"/>
    <m/>
    <x v="0"/>
    <x v="11"/>
    <m/>
    <s v="Direção Financeira"/>
    <x v="2"/>
    <m/>
    <x v="0"/>
    <x v="1"/>
    <x v="1"/>
    <x v="1"/>
    <x v="0"/>
    <x v="0"/>
    <x v="0"/>
    <x v="0"/>
    <x v="0"/>
    <x v="0"/>
    <x v="0"/>
    <s v="Direção Financeira"/>
    <x v="0"/>
    <x v="0"/>
    <x v="0"/>
    <x v="0"/>
    <x v="0"/>
    <x v="0"/>
    <x v="0"/>
    <x v="2"/>
    <x v="1"/>
    <x v="2"/>
    <x v="11"/>
    <x v="0"/>
    <m/>
  </r>
  <r>
    <x v="0"/>
    <n v="0"/>
    <n v="0"/>
    <n v="12000"/>
    <n v="0"/>
    <x v="6025"/>
    <x v="0"/>
    <x v="0"/>
    <x v="0"/>
    <s v="03.16.15"/>
    <x v="0"/>
    <x v="0"/>
    <x v="0"/>
    <s v="Direção Financeira"/>
    <s v="03.16.15"/>
    <s v="Direção Financeira"/>
    <s v="03.16.15"/>
    <x v="74"/>
    <x v="0"/>
    <x v="0"/>
    <x v="0"/>
    <x v="0"/>
    <x v="0"/>
    <x v="0"/>
    <x v="0"/>
    <x v="8"/>
    <s v="2024-10-??"/>
    <x v="3"/>
    <n v="12000"/>
    <x v="3"/>
    <n v="0"/>
    <x v="1"/>
    <n v="550000"/>
    <x v="667"/>
    <m/>
    <x v="0"/>
    <x v="11"/>
    <m/>
    <s v="Direção Financeira"/>
    <x v="2"/>
    <m/>
    <x v="0"/>
    <x v="1"/>
    <x v="1"/>
    <x v="1"/>
    <x v="0"/>
    <x v="0"/>
    <x v="0"/>
    <x v="0"/>
    <x v="0"/>
    <x v="0"/>
    <x v="0"/>
    <s v="Direção Financeira"/>
    <x v="0"/>
    <x v="0"/>
    <x v="0"/>
    <x v="0"/>
    <x v="0"/>
    <x v="0"/>
    <x v="0"/>
    <x v="2"/>
    <x v="1"/>
    <x v="2"/>
    <x v="11"/>
    <x v="0"/>
    <m/>
  </r>
  <r>
    <x v="0"/>
    <n v="0"/>
    <n v="0"/>
    <n v="192790"/>
    <n v="0"/>
    <x v="6025"/>
    <x v="0"/>
    <x v="0"/>
    <x v="0"/>
    <s v="03.16.15"/>
    <x v="0"/>
    <x v="0"/>
    <x v="0"/>
    <s v="Direção Financeira"/>
    <s v="03.16.15"/>
    <s v="Direção Financeira"/>
    <s v="03.16.15"/>
    <x v="74"/>
    <x v="0"/>
    <x v="0"/>
    <x v="0"/>
    <x v="0"/>
    <x v="0"/>
    <x v="0"/>
    <x v="0"/>
    <x v="10"/>
    <s v="2024-11-??"/>
    <x v="3"/>
    <n v="192790"/>
    <x v="3"/>
    <n v="0"/>
    <x v="1"/>
    <n v="550000"/>
    <x v="667"/>
    <m/>
    <x v="0"/>
    <x v="11"/>
    <m/>
    <s v="Direção Financeira"/>
    <x v="2"/>
    <m/>
    <x v="0"/>
    <x v="1"/>
    <x v="1"/>
    <x v="1"/>
    <x v="0"/>
    <x v="0"/>
    <x v="0"/>
    <x v="0"/>
    <x v="0"/>
    <x v="0"/>
    <x v="0"/>
    <s v="Direção Financeira"/>
    <x v="0"/>
    <x v="0"/>
    <x v="0"/>
    <x v="0"/>
    <x v="0"/>
    <x v="0"/>
    <x v="0"/>
    <x v="2"/>
    <x v="1"/>
    <x v="2"/>
    <x v="11"/>
    <x v="0"/>
    <m/>
  </r>
  <r>
    <x v="0"/>
    <n v="0"/>
    <n v="0"/>
    <n v="1086437"/>
    <n v="0"/>
    <x v="6025"/>
    <x v="0"/>
    <x v="0"/>
    <x v="0"/>
    <s v="03.16.23"/>
    <x v="14"/>
    <x v="0"/>
    <x v="0"/>
    <s v="Direção da Educação, Formação Profissional, Emprego"/>
    <s v="03.16.23"/>
    <s v="Direção da Educação, Formação Profissional, Emprego"/>
    <s v="03.16.23"/>
    <x v="30"/>
    <x v="0"/>
    <x v="0"/>
    <x v="0"/>
    <x v="1"/>
    <x v="0"/>
    <x v="0"/>
    <x v="0"/>
    <x v="0"/>
    <s v="2024-01-??"/>
    <x v="0"/>
    <n v="1086437"/>
    <x v="3"/>
    <n v="25000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191000"/>
    <n v="0"/>
    <x v="6025"/>
    <x v="0"/>
    <x v="0"/>
    <x v="0"/>
    <s v="03.16.23"/>
    <x v="14"/>
    <x v="0"/>
    <x v="0"/>
    <s v="Direção da Educação, Formação Profissional, Emprego"/>
    <s v="03.16.23"/>
    <s v="Direção da Educação, Formação Profissional, Emprego"/>
    <s v="03.16.23"/>
    <x v="30"/>
    <x v="0"/>
    <x v="0"/>
    <x v="0"/>
    <x v="1"/>
    <x v="0"/>
    <x v="0"/>
    <x v="0"/>
    <x v="2"/>
    <s v="2024-02-??"/>
    <x v="0"/>
    <n v="1191000"/>
    <x v="3"/>
    <n v="25000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141000"/>
    <n v="0"/>
    <x v="6025"/>
    <x v="0"/>
    <x v="0"/>
    <x v="0"/>
    <s v="03.16.23"/>
    <x v="14"/>
    <x v="0"/>
    <x v="0"/>
    <s v="Direção da Educação, Formação Profissional, Emprego"/>
    <s v="03.16.23"/>
    <s v="Direção da Educação, Formação Profissional, Emprego"/>
    <s v="03.16.23"/>
    <x v="30"/>
    <x v="0"/>
    <x v="0"/>
    <x v="0"/>
    <x v="1"/>
    <x v="0"/>
    <x v="0"/>
    <x v="0"/>
    <x v="1"/>
    <s v="2024-03-??"/>
    <x v="0"/>
    <n v="1141000"/>
    <x v="3"/>
    <n v="25000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83482"/>
    <n v="0"/>
    <x v="6025"/>
    <x v="0"/>
    <x v="0"/>
    <x v="0"/>
    <s v="03.16.23"/>
    <x v="14"/>
    <x v="0"/>
    <x v="0"/>
    <s v="Direção da Educação, Formação Profissional, Emprego"/>
    <s v="03.16.23"/>
    <s v="Direção da Educação, Formação Profissional, Emprego"/>
    <s v="03.16.23"/>
    <x v="30"/>
    <x v="0"/>
    <x v="0"/>
    <x v="0"/>
    <x v="1"/>
    <x v="0"/>
    <x v="0"/>
    <x v="0"/>
    <x v="6"/>
    <s v="2024-04-??"/>
    <x v="1"/>
    <n v="1083482"/>
    <x v="3"/>
    <n v="25000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75000"/>
    <n v="0"/>
    <x v="6025"/>
    <x v="0"/>
    <x v="0"/>
    <x v="0"/>
    <s v="03.16.23"/>
    <x v="14"/>
    <x v="0"/>
    <x v="0"/>
    <s v="Direção da Educação, Formação Profissional, Emprego"/>
    <s v="03.16.23"/>
    <s v="Direção da Educação, Formação Profissional, Emprego"/>
    <s v="03.16.23"/>
    <x v="30"/>
    <x v="0"/>
    <x v="0"/>
    <x v="0"/>
    <x v="1"/>
    <x v="0"/>
    <x v="0"/>
    <x v="0"/>
    <x v="3"/>
    <s v="2024-05-??"/>
    <x v="1"/>
    <n v="1075000"/>
    <x v="3"/>
    <n v="25000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75000"/>
    <n v="0"/>
    <x v="6025"/>
    <x v="0"/>
    <x v="0"/>
    <x v="0"/>
    <s v="03.16.23"/>
    <x v="14"/>
    <x v="0"/>
    <x v="0"/>
    <s v="Direção da Educação, Formação Profissional, Emprego"/>
    <s v="03.16.23"/>
    <s v="Direção da Educação, Formação Profissional, Emprego"/>
    <s v="03.16.23"/>
    <x v="30"/>
    <x v="0"/>
    <x v="0"/>
    <x v="0"/>
    <x v="1"/>
    <x v="0"/>
    <x v="0"/>
    <x v="0"/>
    <x v="4"/>
    <s v="2024-06-??"/>
    <x v="1"/>
    <n v="1075000"/>
    <x v="3"/>
    <n v="25000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75000"/>
    <n v="0"/>
    <x v="6025"/>
    <x v="0"/>
    <x v="0"/>
    <x v="0"/>
    <s v="03.16.23"/>
    <x v="14"/>
    <x v="0"/>
    <x v="0"/>
    <s v="Direção da Educação, Formação Profissional, Emprego"/>
    <s v="03.16.23"/>
    <s v="Direção da Educação, Formação Profissional, Emprego"/>
    <s v="03.16.23"/>
    <x v="30"/>
    <x v="0"/>
    <x v="0"/>
    <x v="0"/>
    <x v="1"/>
    <x v="0"/>
    <x v="0"/>
    <x v="0"/>
    <x v="9"/>
    <s v="2024-07-??"/>
    <x v="2"/>
    <n v="1075000"/>
    <x v="3"/>
    <n v="25000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107000"/>
    <n v="0"/>
    <x v="6025"/>
    <x v="0"/>
    <x v="0"/>
    <x v="0"/>
    <s v="03.16.23"/>
    <x v="14"/>
    <x v="0"/>
    <x v="0"/>
    <s v="Direção da Educação, Formação Profissional, Emprego"/>
    <s v="03.16.23"/>
    <s v="Direção da Educação, Formação Profissional, Emprego"/>
    <s v="03.16.23"/>
    <x v="30"/>
    <x v="0"/>
    <x v="0"/>
    <x v="0"/>
    <x v="1"/>
    <x v="0"/>
    <x v="0"/>
    <x v="0"/>
    <x v="5"/>
    <s v="2024-08-??"/>
    <x v="2"/>
    <n v="1107000"/>
    <x v="3"/>
    <n v="25000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107000"/>
    <n v="0"/>
    <x v="6025"/>
    <x v="0"/>
    <x v="0"/>
    <x v="0"/>
    <s v="03.16.23"/>
    <x v="14"/>
    <x v="0"/>
    <x v="0"/>
    <s v="Direção da Educação, Formação Profissional, Emprego"/>
    <s v="03.16.23"/>
    <s v="Direção da Educação, Formação Profissional, Emprego"/>
    <s v="03.16.23"/>
    <x v="30"/>
    <x v="0"/>
    <x v="0"/>
    <x v="0"/>
    <x v="1"/>
    <x v="0"/>
    <x v="0"/>
    <x v="0"/>
    <x v="7"/>
    <s v="2024-09-??"/>
    <x v="2"/>
    <n v="1107000"/>
    <x v="3"/>
    <n v="25000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34000"/>
    <n v="0"/>
    <x v="6025"/>
    <x v="0"/>
    <x v="0"/>
    <x v="0"/>
    <s v="03.16.23"/>
    <x v="14"/>
    <x v="0"/>
    <x v="0"/>
    <s v="Direção da Educação, Formação Profissional, Emprego"/>
    <s v="03.16.23"/>
    <s v="Direção da Educação, Formação Profissional, Emprego"/>
    <s v="03.16.23"/>
    <x v="30"/>
    <x v="0"/>
    <x v="0"/>
    <x v="0"/>
    <x v="1"/>
    <x v="0"/>
    <x v="0"/>
    <x v="0"/>
    <x v="8"/>
    <s v="2024-10-??"/>
    <x v="3"/>
    <n v="1034000"/>
    <x v="3"/>
    <n v="25000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997000"/>
    <n v="0"/>
    <x v="6025"/>
    <x v="0"/>
    <x v="0"/>
    <x v="0"/>
    <s v="03.16.23"/>
    <x v="14"/>
    <x v="0"/>
    <x v="0"/>
    <s v="Direção da Educação, Formação Profissional, Emprego"/>
    <s v="03.16.23"/>
    <s v="Direção da Educação, Formação Profissional, Emprego"/>
    <s v="03.16.23"/>
    <x v="30"/>
    <x v="0"/>
    <x v="0"/>
    <x v="0"/>
    <x v="1"/>
    <x v="0"/>
    <x v="0"/>
    <x v="0"/>
    <x v="10"/>
    <s v="2024-11-??"/>
    <x v="3"/>
    <n v="997000"/>
    <x v="3"/>
    <n v="25000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984500"/>
    <n v="0"/>
    <x v="6025"/>
    <x v="0"/>
    <x v="0"/>
    <x v="0"/>
    <s v="03.16.23"/>
    <x v="14"/>
    <x v="0"/>
    <x v="0"/>
    <s v="Direção da Educação, Formação Profissional, Emprego"/>
    <s v="03.16.23"/>
    <s v="Direção da Educação, Formação Profissional, Emprego"/>
    <s v="03.16.23"/>
    <x v="30"/>
    <x v="0"/>
    <x v="0"/>
    <x v="0"/>
    <x v="1"/>
    <x v="0"/>
    <x v="0"/>
    <x v="0"/>
    <x v="11"/>
    <s v="2024-12-??"/>
    <x v="3"/>
    <n v="984500"/>
    <x v="3"/>
    <n v="25000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13240"/>
    <n v="0"/>
    <x v="6025"/>
    <x v="0"/>
    <x v="0"/>
    <x v="0"/>
    <s v="03.16.25"/>
    <x v="23"/>
    <x v="0"/>
    <x v="0"/>
    <s v="Direção dos  Recursos Humanos"/>
    <s v="03.16.25"/>
    <s v="Direção dos  Recursos Humanos"/>
    <s v="03.16.25"/>
    <x v="79"/>
    <x v="0"/>
    <x v="4"/>
    <x v="17"/>
    <x v="0"/>
    <x v="0"/>
    <x v="0"/>
    <x v="0"/>
    <x v="0"/>
    <s v="2024-01-??"/>
    <x v="0"/>
    <n v="1013240"/>
    <x v="3"/>
    <n v="0"/>
    <x v="1"/>
    <n v="0"/>
    <x v="667"/>
    <m/>
    <x v="0"/>
    <x v="11"/>
    <m/>
    <s v="Direção dos  Recursos Humanos"/>
    <x v="2"/>
    <m/>
    <x v="0"/>
    <x v="1"/>
    <x v="1"/>
    <x v="1"/>
    <x v="0"/>
    <x v="0"/>
    <x v="0"/>
    <x v="0"/>
    <x v="0"/>
    <x v="0"/>
    <x v="0"/>
    <s v="Direção dos  Recursos Humanos"/>
    <x v="0"/>
    <x v="0"/>
    <x v="0"/>
    <x v="0"/>
    <x v="0"/>
    <x v="0"/>
    <x v="0"/>
    <x v="2"/>
    <x v="1"/>
    <x v="2"/>
    <x v="11"/>
    <x v="0"/>
    <m/>
  </r>
  <r>
    <x v="0"/>
    <n v="0"/>
    <n v="0"/>
    <n v="1013240"/>
    <n v="0"/>
    <x v="6025"/>
    <x v="0"/>
    <x v="0"/>
    <x v="0"/>
    <s v="03.16.25"/>
    <x v="23"/>
    <x v="0"/>
    <x v="0"/>
    <s v="Direção dos  Recursos Humanos"/>
    <s v="03.16.25"/>
    <s v="Direção dos  Recursos Humanos"/>
    <s v="03.16.25"/>
    <x v="79"/>
    <x v="0"/>
    <x v="4"/>
    <x v="17"/>
    <x v="0"/>
    <x v="0"/>
    <x v="0"/>
    <x v="0"/>
    <x v="2"/>
    <s v="2024-02-??"/>
    <x v="0"/>
    <n v="1013240"/>
    <x v="3"/>
    <n v="0"/>
    <x v="1"/>
    <n v="0"/>
    <x v="667"/>
    <m/>
    <x v="0"/>
    <x v="11"/>
    <m/>
    <s v="Direção dos  Recursos Humanos"/>
    <x v="2"/>
    <m/>
    <x v="0"/>
    <x v="1"/>
    <x v="1"/>
    <x v="1"/>
    <x v="0"/>
    <x v="0"/>
    <x v="0"/>
    <x v="0"/>
    <x v="0"/>
    <x v="0"/>
    <x v="0"/>
    <s v="Direção dos  Recursos Humanos"/>
    <x v="0"/>
    <x v="0"/>
    <x v="0"/>
    <x v="0"/>
    <x v="0"/>
    <x v="0"/>
    <x v="0"/>
    <x v="2"/>
    <x v="1"/>
    <x v="2"/>
    <x v="11"/>
    <x v="0"/>
    <m/>
  </r>
  <r>
    <x v="0"/>
    <n v="0"/>
    <n v="0"/>
    <n v="1174816"/>
    <n v="0"/>
    <x v="6025"/>
    <x v="0"/>
    <x v="0"/>
    <x v="0"/>
    <s v="03.16.25"/>
    <x v="23"/>
    <x v="0"/>
    <x v="0"/>
    <s v="Direção dos  Recursos Humanos"/>
    <s v="03.16.25"/>
    <s v="Direção dos  Recursos Humanos"/>
    <s v="03.16.25"/>
    <x v="79"/>
    <x v="0"/>
    <x v="4"/>
    <x v="17"/>
    <x v="0"/>
    <x v="0"/>
    <x v="0"/>
    <x v="0"/>
    <x v="1"/>
    <s v="2024-03-??"/>
    <x v="0"/>
    <n v="1174816"/>
    <x v="3"/>
    <n v="0"/>
    <x v="1"/>
    <n v="0"/>
    <x v="667"/>
    <m/>
    <x v="0"/>
    <x v="11"/>
    <m/>
    <s v="Direção dos  Recursos Humanos"/>
    <x v="2"/>
    <m/>
    <x v="0"/>
    <x v="1"/>
    <x v="1"/>
    <x v="1"/>
    <x v="0"/>
    <x v="0"/>
    <x v="0"/>
    <x v="0"/>
    <x v="0"/>
    <x v="0"/>
    <x v="0"/>
    <s v="Direção dos  Recursos Humanos"/>
    <x v="0"/>
    <x v="0"/>
    <x v="0"/>
    <x v="0"/>
    <x v="0"/>
    <x v="0"/>
    <x v="0"/>
    <x v="2"/>
    <x v="1"/>
    <x v="2"/>
    <x v="11"/>
    <x v="0"/>
    <m/>
  </r>
  <r>
    <x v="0"/>
    <n v="0"/>
    <n v="0"/>
    <n v="1031354"/>
    <n v="0"/>
    <x v="6025"/>
    <x v="0"/>
    <x v="0"/>
    <x v="0"/>
    <s v="03.16.25"/>
    <x v="23"/>
    <x v="0"/>
    <x v="0"/>
    <s v="Direção dos  Recursos Humanos"/>
    <s v="03.16.25"/>
    <s v="Direção dos  Recursos Humanos"/>
    <s v="03.16.25"/>
    <x v="79"/>
    <x v="0"/>
    <x v="4"/>
    <x v="17"/>
    <x v="0"/>
    <x v="0"/>
    <x v="0"/>
    <x v="0"/>
    <x v="6"/>
    <s v="2024-04-??"/>
    <x v="1"/>
    <n v="1031354"/>
    <x v="3"/>
    <n v="0"/>
    <x v="1"/>
    <n v="0"/>
    <x v="667"/>
    <m/>
    <x v="0"/>
    <x v="11"/>
    <m/>
    <s v="Direção dos  Recursos Humanos"/>
    <x v="2"/>
    <m/>
    <x v="0"/>
    <x v="1"/>
    <x v="1"/>
    <x v="1"/>
    <x v="0"/>
    <x v="0"/>
    <x v="0"/>
    <x v="0"/>
    <x v="0"/>
    <x v="0"/>
    <x v="0"/>
    <s v="Direção dos  Recursos Humanos"/>
    <x v="0"/>
    <x v="0"/>
    <x v="0"/>
    <x v="0"/>
    <x v="0"/>
    <x v="0"/>
    <x v="0"/>
    <x v="2"/>
    <x v="1"/>
    <x v="2"/>
    <x v="11"/>
    <x v="0"/>
    <m/>
  </r>
  <r>
    <x v="0"/>
    <n v="0"/>
    <n v="0"/>
    <n v="1086249"/>
    <n v="0"/>
    <x v="6025"/>
    <x v="0"/>
    <x v="0"/>
    <x v="0"/>
    <s v="03.16.25"/>
    <x v="23"/>
    <x v="0"/>
    <x v="0"/>
    <s v="Direção dos  Recursos Humanos"/>
    <s v="03.16.25"/>
    <s v="Direção dos  Recursos Humanos"/>
    <s v="03.16.25"/>
    <x v="79"/>
    <x v="0"/>
    <x v="4"/>
    <x v="17"/>
    <x v="0"/>
    <x v="0"/>
    <x v="0"/>
    <x v="0"/>
    <x v="3"/>
    <s v="2024-05-??"/>
    <x v="1"/>
    <n v="1086249"/>
    <x v="3"/>
    <n v="0"/>
    <x v="1"/>
    <n v="0"/>
    <x v="667"/>
    <m/>
    <x v="0"/>
    <x v="11"/>
    <m/>
    <s v="Direção dos  Recursos Humanos"/>
    <x v="2"/>
    <m/>
    <x v="0"/>
    <x v="1"/>
    <x v="1"/>
    <x v="1"/>
    <x v="0"/>
    <x v="0"/>
    <x v="0"/>
    <x v="0"/>
    <x v="0"/>
    <x v="0"/>
    <x v="0"/>
    <s v="Direção dos  Recursos Humanos"/>
    <x v="0"/>
    <x v="0"/>
    <x v="0"/>
    <x v="0"/>
    <x v="0"/>
    <x v="0"/>
    <x v="0"/>
    <x v="2"/>
    <x v="1"/>
    <x v="2"/>
    <x v="11"/>
    <x v="0"/>
    <m/>
  </r>
  <r>
    <x v="0"/>
    <n v="0"/>
    <n v="0"/>
    <n v="1076769"/>
    <n v="0"/>
    <x v="6025"/>
    <x v="0"/>
    <x v="0"/>
    <x v="0"/>
    <s v="03.16.25"/>
    <x v="23"/>
    <x v="0"/>
    <x v="0"/>
    <s v="Direção dos  Recursos Humanos"/>
    <s v="03.16.25"/>
    <s v="Direção dos  Recursos Humanos"/>
    <s v="03.16.25"/>
    <x v="79"/>
    <x v="0"/>
    <x v="4"/>
    <x v="17"/>
    <x v="0"/>
    <x v="0"/>
    <x v="0"/>
    <x v="0"/>
    <x v="4"/>
    <s v="2024-06-??"/>
    <x v="1"/>
    <n v="1076769"/>
    <x v="3"/>
    <n v="0"/>
    <x v="1"/>
    <n v="0"/>
    <x v="667"/>
    <m/>
    <x v="0"/>
    <x v="11"/>
    <m/>
    <s v="Direção dos  Recursos Humanos"/>
    <x v="2"/>
    <m/>
    <x v="0"/>
    <x v="1"/>
    <x v="1"/>
    <x v="1"/>
    <x v="0"/>
    <x v="0"/>
    <x v="0"/>
    <x v="0"/>
    <x v="0"/>
    <x v="0"/>
    <x v="0"/>
    <s v="Direção dos  Recursos Humanos"/>
    <x v="0"/>
    <x v="0"/>
    <x v="0"/>
    <x v="0"/>
    <x v="0"/>
    <x v="0"/>
    <x v="0"/>
    <x v="2"/>
    <x v="1"/>
    <x v="2"/>
    <x v="11"/>
    <x v="0"/>
    <m/>
  </r>
  <r>
    <x v="0"/>
    <n v="0"/>
    <n v="0"/>
    <n v="1093600"/>
    <n v="0"/>
    <x v="6025"/>
    <x v="0"/>
    <x v="0"/>
    <x v="0"/>
    <s v="03.16.25"/>
    <x v="23"/>
    <x v="0"/>
    <x v="0"/>
    <s v="Direção dos  Recursos Humanos"/>
    <s v="03.16.25"/>
    <s v="Direção dos  Recursos Humanos"/>
    <s v="03.16.25"/>
    <x v="79"/>
    <x v="0"/>
    <x v="4"/>
    <x v="17"/>
    <x v="0"/>
    <x v="0"/>
    <x v="0"/>
    <x v="0"/>
    <x v="9"/>
    <s v="2024-07-??"/>
    <x v="2"/>
    <n v="1093600"/>
    <x v="3"/>
    <n v="0"/>
    <x v="1"/>
    <n v="0"/>
    <x v="667"/>
    <m/>
    <x v="0"/>
    <x v="11"/>
    <m/>
    <s v="Direção dos  Recursos Humanos"/>
    <x v="2"/>
    <m/>
    <x v="0"/>
    <x v="1"/>
    <x v="1"/>
    <x v="1"/>
    <x v="0"/>
    <x v="0"/>
    <x v="0"/>
    <x v="0"/>
    <x v="0"/>
    <x v="0"/>
    <x v="0"/>
    <s v="Direção dos  Recursos Humanos"/>
    <x v="0"/>
    <x v="0"/>
    <x v="0"/>
    <x v="0"/>
    <x v="0"/>
    <x v="0"/>
    <x v="0"/>
    <x v="2"/>
    <x v="1"/>
    <x v="2"/>
    <x v="11"/>
    <x v="0"/>
    <m/>
  </r>
  <r>
    <x v="0"/>
    <n v="0"/>
    <n v="0"/>
    <n v="1091950"/>
    <n v="0"/>
    <x v="6025"/>
    <x v="0"/>
    <x v="0"/>
    <x v="0"/>
    <s v="03.16.25"/>
    <x v="23"/>
    <x v="0"/>
    <x v="0"/>
    <s v="Direção dos  Recursos Humanos"/>
    <s v="03.16.25"/>
    <s v="Direção dos  Recursos Humanos"/>
    <s v="03.16.25"/>
    <x v="79"/>
    <x v="0"/>
    <x v="4"/>
    <x v="17"/>
    <x v="0"/>
    <x v="0"/>
    <x v="0"/>
    <x v="0"/>
    <x v="5"/>
    <s v="2024-08-??"/>
    <x v="2"/>
    <n v="1091950"/>
    <x v="3"/>
    <n v="0"/>
    <x v="1"/>
    <n v="0"/>
    <x v="667"/>
    <m/>
    <x v="0"/>
    <x v="11"/>
    <m/>
    <s v="Direção dos  Recursos Humanos"/>
    <x v="2"/>
    <m/>
    <x v="0"/>
    <x v="1"/>
    <x v="1"/>
    <x v="1"/>
    <x v="0"/>
    <x v="0"/>
    <x v="0"/>
    <x v="0"/>
    <x v="0"/>
    <x v="0"/>
    <x v="0"/>
    <s v="Direção dos  Recursos Humanos"/>
    <x v="0"/>
    <x v="0"/>
    <x v="0"/>
    <x v="0"/>
    <x v="0"/>
    <x v="0"/>
    <x v="0"/>
    <x v="2"/>
    <x v="1"/>
    <x v="2"/>
    <x v="11"/>
    <x v="0"/>
    <m/>
  </r>
  <r>
    <x v="0"/>
    <n v="0"/>
    <n v="0"/>
    <n v="1091950"/>
    <n v="0"/>
    <x v="6025"/>
    <x v="0"/>
    <x v="0"/>
    <x v="0"/>
    <s v="03.16.25"/>
    <x v="23"/>
    <x v="0"/>
    <x v="0"/>
    <s v="Direção dos  Recursos Humanos"/>
    <s v="03.16.25"/>
    <s v="Direção dos  Recursos Humanos"/>
    <s v="03.16.25"/>
    <x v="79"/>
    <x v="0"/>
    <x v="4"/>
    <x v="17"/>
    <x v="0"/>
    <x v="0"/>
    <x v="0"/>
    <x v="0"/>
    <x v="7"/>
    <s v="2024-09-??"/>
    <x v="2"/>
    <n v="1091950"/>
    <x v="3"/>
    <n v="0"/>
    <x v="1"/>
    <n v="0"/>
    <x v="667"/>
    <m/>
    <x v="0"/>
    <x v="11"/>
    <m/>
    <s v="Direção dos  Recursos Humanos"/>
    <x v="2"/>
    <m/>
    <x v="0"/>
    <x v="1"/>
    <x v="1"/>
    <x v="1"/>
    <x v="0"/>
    <x v="0"/>
    <x v="0"/>
    <x v="0"/>
    <x v="0"/>
    <x v="0"/>
    <x v="0"/>
    <s v="Direção dos  Recursos Humanos"/>
    <x v="0"/>
    <x v="0"/>
    <x v="0"/>
    <x v="0"/>
    <x v="0"/>
    <x v="0"/>
    <x v="0"/>
    <x v="2"/>
    <x v="1"/>
    <x v="2"/>
    <x v="11"/>
    <x v="0"/>
    <m/>
  </r>
  <r>
    <x v="0"/>
    <n v="0"/>
    <n v="0"/>
    <n v="1108862"/>
    <n v="0"/>
    <x v="6025"/>
    <x v="0"/>
    <x v="0"/>
    <x v="0"/>
    <s v="03.16.25"/>
    <x v="23"/>
    <x v="0"/>
    <x v="0"/>
    <s v="Direção dos  Recursos Humanos"/>
    <s v="03.16.25"/>
    <s v="Direção dos  Recursos Humanos"/>
    <s v="03.16.25"/>
    <x v="79"/>
    <x v="0"/>
    <x v="4"/>
    <x v="17"/>
    <x v="0"/>
    <x v="0"/>
    <x v="0"/>
    <x v="0"/>
    <x v="8"/>
    <s v="2024-10-??"/>
    <x v="3"/>
    <n v="1108862"/>
    <x v="3"/>
    <n v="0"/>
    <x v="1"/>
    <n v="0"/>
    <x v="667"/>
    <m/>
    <x v="0"/>
    <x v="11"/>
    <m/>
    <s v="Direção dos  Recursos Humanos"/>
    <x v="2"/>
    <m/>
    <x v="0"/>
    <x v="1"/>
    <x v="1"/>
    <x v="1"/>
    <x v="0"/>
    <x v="0"/>
    <x v="0"/>
    <x v="0"/>
    <x v="0"/>
    <x v="0"/>
    <x v="0"/>
    <s v="Direção dos  Recursos Humanos"/>
    <x v="0"/>
    <x v="0"/>
    <x v="0"/>
    <x v="0"/>
    <x v="0"/>
    <x v="0"/>
    <x v="0"/>
    <x v="2"/>
    <x v="1"/>
    <x v="2"/>
    <x v="11"/>
    <x v="0"/>
    <m/>
  </r>
  <r>
    <x v="0"/>
    <n v="0"/>
    <n v="0"/>
    <n v="1120089"/>
    <n v="0"/>
    <x v="6025"/>
    <x v="0"/>
    <x v="0"/>
    <x v="0"/>
    <s v="03.16.25"/>
    <x v="23"/>
    <x v="0"/>
    <x v="0"/>
    <s v="Direção dos  Recursos Humanos"/>
    <s v="03.16.25"/>
    <s v="Direção dos  Recursos Humanos"/>
    <s v="03.16.25"/>
    <x v="79"/>
    <x v="0"/>
    <x v="4"/>
    <x v="17"/>
    <x v="0"/>
    <x v="0"/>
    <x v="0"/>
    <x v="0"/>
    <x v="10"/>
    <s v="2024-11-??"/>
    <x v="3"/>
    <n v="1120089"/>
    <x v="3"/>
    <n v="0"/>
    <x v="1"/>
    <n v="0"/>
    <x v="667"/>
    <m/>
    <x v="0"/>
    <x v="11"/>
    <m/>
    <s v="Direção dos  Recursos Humanos"/>
    <x v="2"/>
    <m/>
    <x v="0"/>
    <x v="1"/>
    <x v="1"/>
    <x v="1"/>
    <x v="0"/>
    <x v="0"/>
    <x v="0"/>
    <x v="0"/>
    <x v="0"/>
    <x v="0"/>
    <x v="0"/>
    <s v="Direção dos  Recursos Humanos"/>
    <x v="0"/>
    <x v="0"/>
    <x v="0"/>
    <x v="0"/>
    <x v="0"/>
    <x v="0"/>
    <x v="0"/>
    <x v="2"/>
    <x v="1"/>
    <x v="2"/>
    <x v="11"/>
    <x v="0"/>
    <m/>
  </r>
  <r>
    <x v="0"/>
    <n v="0"/>
    <n v="0"/>
    <n v="1120089"/>
    <n v="0"/>
    <x v="6025"/>
    <x v="0"/>
    <x v="0"/>
    <x v="0"/>
    <s v="03.16.25"/>
    <x v="23"/>
    <x v="0"/>
    <x v="0"/>
    <s v="Direção dos  Recursos Humanos"/>
    <s v="03.16.25"/>
    <s v="Direção dos  Recursos Humanos"/>
    <s v="03.16.25"/>
    <x v="79"/>
    <x v="0"/>
    <x v="4"/>
    <x v="17"/>
    <x v="0"/>
    <x v="0"/>
    <x v="0"/>
    <x v="0"/>
    <x v="11"/>
    <s v="2024-12-??"/>
    <x v="3"/>
    <n v="1120089"/>
    <x v="3"/>
    <n v="0"/>
    <x v="1"/>
    <n v="0"/>
    <x v="667"/>
    <m/>
    <x v="0"/>
    <x v="11"/>
    <m/>
    <s v="Direção dos  Recursos Humanos"/>
    <x v="2"/>
    <m/>
    <x v="0"/>
    <x v="1"/>
    <x v="1"/>
    <x v="1"/>
    <x v="0"/>
    <x v="0"/>
    <x v="0"/>
    <x v="0"/>
    <x v="0"/>
    <x v="0"/>
    <x v="0"/>
    <s v="Direção dos  Recursos Humanos"/>
    <x v="0"/>
    <x v="0"/>
    <x v="0"/>
    <x v="0"/>
    <x v="0"/>
    <x v="0"/>
    <x v="0"/>
    <x v="2"/>
    <x v="1"/>
    <x v="2"/>
    <x v="11"/>
    <x v="0"/>
    <m/>
  </r>
  <r>
    <x v="1"/>
    <n v="0"/>
    <n v="0"/>
    <n v="22303739"/>
    <n v="0"/>
    <x v="6025"/>
    <x v="0"/>
    <x v="0"/>
    <x v="0"/>
    <s v="03.16.15"/>
    <x v="0"/>
    <x v="0"/>
    <x v="0"/>
    <s v="Direção Financeira"/>
    <s v="03.16.15"/>
    <s v="Direção Financeira"/>
    <s v="03.16.15"/>
    <x v="32"/>
    <x v="0"/>
    <x v="0"/>
    <x v="0"/>
    <x v="0"/>
    <x v="0"/>
    <x v="1"/>
    <x v="0"/>
    <x v="0"/>
    <s v="2024-01-??"/>
    <x v="0"/>
    <n v="22303739"/>
    <x v="3"/>
    <n v="0"/>
    <x v="1"/>
    <n v="25200000"/>
    <x v="667"/>
    <m/>
    <x v="0"/>
    <x v="11"/>
    <m/>
    <s v="Direção Financeira"/>
    <x v="2"/>
    <m/>
    <x v="0"/>
    <x v="1"/>
    <x v="1"/>
    <x v="1"/>
    <x v="0"/>
    <x v="0"/>
    <x v="0"/>
    <x v="0"/>
    <x v="0"/>
    <x v="0"/>
    <x v="0"/>
    <s v="Direção Financeira"/>
    <x v="0"/>
    <x v="0"/>
    <x v="0"/>
    <x v="0"/>
    <x v="0"/>
    <x v="0"/>
    <x v="0"/>
    <x v="2"/>
    <x v="1"/>
    <x v="2"/>
    <x v="11"/>
    <x v="0"/>
    <m/>
  </r>
  <r>
    <x v="1"/>
    <n v="0"/>
    <n v="0"/>
    <n v="1283240"/>
    <n v="0"/>
    <x v="6025"/>
    <x v="0"/>
    <x v="0"/>
    <x v="0"/>
    <s v="03.16.15"/>
    <x v="0"/>
    <x v="0"/>
    <x v="0"/>
    <s v="Direção Financeira"/>
    <s v="03.16.15"/>
    <s v="Direção Financeira"/>
    <s v="03.16.15"/>
    <x v="32"/>
    <x v="0"/>
    <x v="0"/>
    <x v="0"/>
    <x v="0"/>
    <x v="0"/>
    <x v="1"/>
    <x v="0"/>
    <x v="2"/>
    <s v="2024-02-??"/>
    <x v="0"/>
    <n v="1283240"/>
    <x v="3"/>
    <n v="0"/>
    <x v="1"/>
    <n v="25200000"/>
    <x v="667"/>
    <m/>
    <x v="0"/>
    <x v="11"/>
    <m/>
    <s v="Direção Financeira"/>
    <x v="2"/>
    <m/>
    <x v="0"/>
    <x v="1"/>
    <x v="1"/>
    <x v="1"/>
    <x v="0"/>
    <x v="0"/>
    <x v="0"/>
    <x v="0"/>
    <x v="0"/>
    <x v="0"/>
    <x v="0"/>
    <s v="Direção Financeira"/>
    <x v="0"/>
    <x v="0"/>
    <x v="0"/>
    <x v="0"/>
    <x v="0"/>
    <x v="0"/>
    <x v="0"/>
    <x v="2"/>
    <x v="1"/>
    <x v="2"/>
    <x v="11"/>
    <x v="0"/>
    <m/>
  </r>
  <r>
    <x v="1"/>
    <n v="0"/>
    <n v="0"/>
    <n v="1290707"/>
    <n v="0"/>
    <x v="6025"/>
    <x v="0"/>
    <x v="0"/>
    <x v="0"/>
    <s v="03.16.15"/>
    <x v="0"/>
    <x v="0"/>
    <x v="0"/>
    <s v="Direção Financeira"/>
    <s v="03.16.15"/>
    <s v="Direção Financeira"/>
    <s v="03.16.15"/>
    <x v="32"/>
    <x v="0"/>
    <x v="0"/>
    <x v="0"/>
    <x v="0"/>
    <x v="0"/>
    <x v="1"/>
    <x v="0"/>
    <x v="1"/>
    <s v="2024-03-??"/>
    <x v="0"/>
    <n v="1290707"/>
    <x v="3"/>
    <n v="0"/>
    <x v="1"/>
    <n v="25200000"/>
    <x v="667"/>
    <m/>
    <x v="0"/>
    <x v="11"/>
    <m/>
    <s v="Direção Financeira"/>
    <x v="2"/>
    <m/>
    <x v="0"/>
    <x v="1"/>
    <x v="1"/>
    <x v="1"/>
    <x v="0"/>
    <x v="0"/>
    <x v="0"/>
    <x v="0"/>
    <x v="0"/>
    <x v="0"/>
    <x v="0"/>
    <s v="Direção Financeira"/>
    <x v="0"/>
    <x v="0"/>
    <x v="0"/>
    <x v="0"/>
    <x v="0"/>
    <x v="0"/>
    <x v="0"/>
    <x v="2"/>
    <x v="1"/>
    <x v="2"/>
    <x v="11"/>
    <x v="0"/>
    <m/>
  </r>
  <r>
    <x v="1"/>
    <n v="0"/>
    <n v="0"/>
    <n v="1298210"/>
    <n v="0"/>
    <x v="6025"/>
    <x v="0"/>
    <x v="0"/>
    <x v="0"/>
    <s v="03.16.15"/>
    <x v="0"/>
    <x v="0"/>
    <x v="0"/>
    <s v="Direção Financeira"/>
    <s v="03.16.15"/>
    <s v="Direção Financeira"/>
    <s v="03.16.15"/>
    <x v="32"/>
    <x v="0"/>
    <x v="0"/>
    <x v="0"/>
    <x v="0"/>
    <x v="0"/>
    <x v="1"/>
    <x v="0"/>
    <x v="6"/>
    <s v="2024-04-??"/>
    <x v="1"/>
    <n v="1298210"/>
    <x v="3"/>
    <n v="0"/>
    <x v="1"/>
    <n v="25200000"/>
    <x v="667"/>
    <m/>
    <x v="0"/>
    <x v="11"/>
    <m/>
    <s v="Direção Financeira"/>
    <x v="2"/>
    <m/>
    <x v="0"/>
    <x v="1"/>
    <x v="1"/>
    <x v="1"/>
    <x v="0"/>
    <x v="0"/>
    <x v="0"/>
    <x v="0"/>
    <x v="0"/>
    <x v="0"/>
    <x v="0"/>
    <s v="Direção Financeira"/>
    <x v="0"/>
    <x v="0"/>
    <x v="0"/>
    <x v="0"/>
    <x v="0"/>
    <x v="0"/>
    <x v="0"/>
    <x v="2"/>
    <x v="1"/>
    <x v="2"/>
    <x v="11"/>
    <x v="0"/>
    <m/>
  </r>
  <r>
    <x v="1"/>
    <n v="0"/>
    <n v="0"/>
    <n v="1305751"/>
    <n v="0"/>
    <x v="6025"/>
    <x v="0"/>
    <x v="0"/>
    <x v="0"/>
    <s v="03.16.15"/>
    <x v="0"/>
    <x v="0"/>
    <x v="0"/>
    <s v="Direção Financeira"/>
    <s v="03.16.15"/>
    <s v="Direção Financeira"/>
    <s v="03.16.15"/>
    <x v="32"/>
    <x v="0"/>
    <x v="0"/>
    <x v="0"/>
    <x v="0"/>
    <x v="0"/>
    <x v="1"/>
    <x v="0"/>
    <x v="3"/>
    <s v="2024-05-??"/>
    <x v="1"/>
    <n v="1305751"/>
    <x v="3"/>
    <n v="0"/>
    <x v="1"/>
    <n v="25200000"/>
    <x v="667"/>
    <m/>
    <x v="0"/>
    <x v="11"/>
    <m/>
    <s v="Direção Financeira"/>
    <x v="2"/>
    <m/>
    <x v="0"/>
    <x v="1"/>
    <x v="1"/>
    <x v="1"/>
    <x v="0"/>
    <x v="0"/>
    <x v="0"/>
    <x v="0"/>
    <x v="0"/>
    <x v="0"/>
    <x v="0"/>
    <s v="Direção Financeira"/>
    <x v="0"/>
    <x v="0"/>
    <x v="0"/>
    <x v="0"/>
    <x v="0"/>
    <x v="0"/>
    <x v="0"/>
    <x v="2"/>
    <x v="1"/>
    <x v="2"/>
    <x v="11"/>
    <x v="0"/>
    <m/>
  </r>
  <r>
    <x v="1"/>
    <n v="0"/>
    <n v="0"/>
    <n v="1313330"/>
    <n v="0"/>
    <x v="6025"/>
    <x v="0"/>
    <x v="0"/>
    <x v="0"/>
    <s v="03.16.15"/>
    <x v="0"/>
    <x v="0"/>
    <x v="0"/>
    <s v="Direção Financeira"/>
    <s v="03.16.15"/>
    <s v="Direção Financeira"/>
    <s v="03.16.15"/>
    <x v="32"/>
    <x v="0"/>
    <x v="0"/>
    <x v="0"/>
    <x v="0"/>
    <x v="0"/>
    <x v="1"/>
    <x v="0"/>
    <x v="9"/>
    <s v="2024-07-??"/>
    <x v="2"/>
    <n v="1313330"/>
    <x v="3"/>
    <n v="0"/>
    <x v="1"/>
    <n v="25200000"/>
    <x v="667"/>
    <m/>
    <x v="0"/>
    <x v="11"/>
    <m/>
    <s v="Direção Financeira"/>
    <x v="2"/>
    <m/>
    <x v="0"/>
    <x v="1"/>
    <x v="1"/>
    <x v="1"/>
    <x v="0"/>
    <x v="0"/>
    <x v="0"/>
    <x v="0"/>
    <x v="0"/>
    <x v="0"/>
    <x v="0"/>
    <s v="Direção Financeira"/>
    <x v="0"/>
    <x v="0"/>
    <x v="0"/>
    <x v="0"/>
    <x v="0"/>
    <x v="0"/>
    <x v="0"/>
    <x v="2"/>
    <x v="1"/>
    <x v="2"/>
    <x v="11"/>
    <x v="0"/>
    <m/>
  </r>
  <r>
    <x v="1"/>
    <n v="0"/>
    <n v="0"/>
    <n v="1319971"/>
    <n v="0"/>
    <x v="6025"/>
    <x v="0"/>
    <x v="0"/>
    <x v="0"/>
    <s v="03.16.15"/>
    <x v="0"/>
    <x v="0"/>
    <x v="0"/>
    <s v="Direção Financeira"/>
    <s v="03.16.15"/>
    <s v="Direção Financeira"/>
    <s v="03.16.15"/>
    <x v="32"/>
    <x v="0"/>
    <x v="0"/>
    <x v="0"/>
    <x v="0"/>
    <x v="0"/>
    <x v="1"/>
    <x v="0"/>
    <x v="5"/>
    <s v="2024-08-??"/>
    <x v="2"/>
    <n v="1319971"/>
    <x v="3"/>
    <n v="0"/>
    <x v="1"/>
    <n v="25200000"/>
    <x v="667"/>
    <m/>
    <x v="0"/>
    <x v="11"/>
    <m/>
    <s v="Direção Financeira"/>
    <x v="2"/>
    <m/>
    <x v="0"/>
    <x v="1"/>
    <x v="1"/>
    <x v="1"/>
    <x v="0"/>
    <x v="0"/>
    <x v="0"/>
    <x v="0"/>
    <x v="0"/>
    <x v="0"/>
    <x v="0"/>
    <s v="Direção Financeira"/>
    <x v="0"/>
    <x v="0"/>
    <x v="0"/>
    <x v="0"/>
    <x v="0"/>
    <x v="0"/>
    <x v="0"/>
    <x v="2"/>
    <x v="1"/>
    <x v="2"/>
    <x v="11"/>
    <x v="0"/>
    <m/>
  </r>
  <r>
    <x v="1"/>
    <n v="0"/>
    <n v="0"/>
    <n v="2659774"/>
    <n v="0"/>
    <x v="6025"/>
    <x v="0"/>
    <x v="0"/>
    <x v="0"/>
    <s v="03.16.15"/>
    <x v="0"/>
    <x v="0"/>
    <x v="0"/>
    <s v="Direção Financeira"/>
    <s v="03.16.15"/>
    <s v="Direção Financeira"/>
    <s v="03.16.15"/>
    <x v="32"/>
    <x v="0"/>
    <x v="0"/>
    <x v="0"/>
    <x v="0"/>
    <x v="0"/>
    <x v="1"/>
    <x v="0"/>
    <x v="7"/>
    <s v="2024-09-??"/>
    <x v="2"/>
    <n v="2659774"/>
    <x v="3"/>
    <n v="0"/>
    <x v="1"/>
    <n v="25200000"/>
    <x v="667"/>
    <m/>
    <x v="0"/>
    <x v="11"/>
    <m/>
    <s v="Direção Financeira"/>
    <x v="2"/>
    <m/>
    <x v="0"/>
    <x v="1"/>
    <x v="1"/>
    <x v="1"/>
    <x v="0"/>
    <x v="0"/>
    <x v="0"/>
    <x v="0"/>
    <x v="0"/>
    <x v="0"/>
    <x v="0"/>
    <s v="Direção Financeira"/>
    <x v="0"/>
    <x v="0"/>
    <x v="0"/>
    <x v="0"/>
    <x v="0"/>
    <x v="0"/>
    <x v="0"/>
    <x v="2"/>
    <x v="1"/>
    <x v="2"/>
    <x v="11"/>
    <x v="0"/>
    <m/>
  </r>
  <r>
    <x v="1"/>
    <n v="0"/>
    <n v="0"/>
    <n v="1339869"/>
    <n v="0"/>
    <x v="6025"/>
    <x v="0"/>
    <x v="0"/>
    <x v="0"/>
    <s v="03.16.15"/>
    <x v="0"/>
    <x v="0"/>
    <x v="0"/>
    <s v="Direção Financeira"/>
    <s v="03.16.15"/>
    <s v="Direção Financeira"/>
    <s v="03.16.15"/>
    <x v="32"/>
    <x v="0"/>
    <x v="0"/>
    <x v="0"/>
    <x v="0"/>
    <x v="0"/>
    <x v="1"/>
    <x v="0"/>
    <x v="8"/>
    <s v="2024-10-??"/>
    <x v="3"/>
    <n v="1339869"/>
    <x v="3"/>
    <n v="0"/>
    <x v="1"/>
    <n v="25200000"/>
    <x v="667"/>
    <m/>
    <x v="0"/>
    <x v="11"/>
    <m/>
    <s v="Direção Financeira"/>
    <x v="2"/>
    <m/>
    <x v="0"/>
    <x v="1"/>
    <x v="1"/>
    <x v="1"/>
    <x v="0"/>
    <x v="0"/>
    <x v="0"/>
    <x v="0"/>
    <x v="0"/>
    <x v="0"/>
    <x v="0"/>
    <s v="Direção Financeira"/>
    <x v="0"/>
    <x v="0"/>
    <x v="0"/>
    <x v="0"/>
    <x v="0"/>
    <x v="0"/>
    <x v="0"/>
    <x v="2"/>
    <x v="1"/>
    <x v="2"/>
    <x v="11"/>
    <x v="0"/>
    <m/>
  </r>
  <r>
    <x v="1"/>
    <n v="0"/>
    <n v="0"/>
    <n v="3153614"/>
    <n v="0"/>
    <x v="6025"/>
    <x v="0"/>
    <x v="0"/>
    <x v="0"/>
    <s v="03.16.15"/>
    <x v="0"/>
    <x v="0"/>
    <x v="0"/>
    <s v="Direção Financeira"/>
    <s v="03.16.15"/>
    <s v="Direção Financeira"/>
    <s v="03.16.15"/>
    <x v="32"/>
    <x v="0"/>
    <x v="0"/>
    <x v="0"/>
    <x v="0"/>
    <x v="0"/>
    <x v="1"/>
    <x v="0"/>
    <x v="11"/>
    <s v="2024-12-??"/>
    <x v="3"/>
    <n v="3153614"/>
    <x v="3"/>
    <n v="0"/>
    <x v="1"/>
    <n v="25200000"/>
    <x v="667"/>
    <m/>
    <x v="0"/>
    <x v="11"/>
    <m/>
    <s v="Direção Financeira"/>
    <x v="2"/>
    <m/>
    <x v="0"/>
    <x v="1"/>
    <x v="1"/>
    <x v="1"/>
    <x v="0"/>
    <x v="0"/>
    <x v="0"/>
    <x v="0"/>
    <x v="0"/>
    <x v="0"/>
    <x v="0"/>
    <s v="Direção Financeira"/>
    <x v="0"/>
    <x v="0"/>
    <x v="0"/>
    <x v="0"/>
    <x v="0"/>
    <x v="0"/>
    <x v="0"/>
    <x v="2"/>
    <x v="1"/>
    <x v="2"/>
    <x v="11"/>
    <x v="0"/>
    <m/>
  </r>
  <r>
    <x v="0"/>
    <n v="0"/>
    <n v="0"/>
    <n v="123280"/>
    <n v="0"/>
    <x v="6025"/>
    <x v="0"/>
    <x v="0"/>
    <x v="0"/>
    <s v="01.28.03.06"/>
    <x v="9"/>
    <x v="4"/>
    <x v="5"/>
    <s v="Proteção Social"/>
    <s v="01.28.03"/>
    <s v="Apoio a Crianças Vulneráveis "/>
    <s v="01.28.03.06"/>
    <x v="4"/>
    <x v="0"/>
    <x v="2"/>
    <x v="2"/>
    <x v="0"/>
    <x v="1"/>
    <x v="0"/>
    <x v="0"/>
    <x v="0"/>
    <s v="2024-01-??"/>
    <x v="0"/>
    <n v="123280"/>
    <x v="3"/>
    <n v="150000"/>
    <x v="1"/>
    <n v="0"/>
    <x v="667"/>
    <m/>
    <x v="0"/>
    <x v="11"/>
    <m/>
    <s v="Apoio a Crianças Vulneráveis "/>
    <x v="2"/>
    <s v="ACV"/>
    <x v="0"/>
    <x v="1"/>
    <x v="1"/>
    <x v="1"/>
    <x v="0"/>
    <x v="0"/>
    <x v="0"/>
    <x v="0"/>
    <x v="0"/>
    <x v="0"/>
    <x v="0"/>
    <s v="Apoio a Crianças Vulneráveis "/>
    <x v="0"/>
    <x v="0"/>
    <x v="0"/>
    <x v="0"/>
    <x v="1"/>
    <x v="0"/>
    <x v="0"/>
    <x v="2"/>
    <x v="1"/>
    <x v="2"/>
    <x v="11"/>
    <x v="0"/>
    <m/>
  </r>
  <r>
    <x v="0"/>
    <n v="0"/>
    <n v="0"/>
    <n v="72000"/>
    <n v="0"/>
    <x v="6025"/>
    <x v="0"/>
    <x v="0"/>
    <x v="0"/>
    <s v="01.28.03.06"/>
    <x v="9"/>
    <x v="4"/>
    <x v="5"/>
    <s v="Proteção Social"/>
    <s v="01.28.03"/>
    <s v="Apoio a Crianças Vulneráveis "/>
    <s v="01.28.03.06"/>
    <x v="4"/>
    <x v="0"/>
    <x v="2"/>
    <x v="2"/>
    <x v="0"/>
    <x v="1"/>
    <x v="0"/>
    <x v="0"/>
    <x v="2"/>
    <s v="2024-02-??"/>
    <x v="0"/>
    <n v="72000"/>
    <x v="3"/>
    <n v="150000"/>
    <x v="1"/>
    <n v="0"/>
    <x v="667"/>
    <m/>
    <x v="0"/>
    <x v="11"/>
    <m/>
    <s v="Apoio a Crianças Vulneráveis "/>
    <x v="2"/>
    <s v="ACV"/>
    <x v="0"/>
    <x v="1"/>
    <x v="1"/>
    <x v="1"/>
    <x v="0"/>
    <x v="0"/>
    <x v="0"/>
    <x v="0"/>
    <x v="0"/>
    <x v="0"/>
    <x v="0"/>
    <s v="Apoio a Crianças Vulneráveis "/>
    <x v="0"/>
    <x v="0"/>
    <x v="0"/>
    <x v="0"/>
    <x v="1"/>
    <x v="0"/>
    <x v="0"/>
    <x v="2"/>
    <x v="1"/>
    <x v="2"/>
    <x v="11"/>
    <x v="0"/>
    <m/>
  </r>
  <r>
    <x v="0"/>
    <n v="0"/>
    <n v="0"/>
    <n v="67000"/>
    <n v="0"/>
    <x v="6025"/>
    <x v="0"/>
    <x v="0"/>
    <x v="0"/>
    <s v="01.28.03.06"/>
    <x v="9"/>
    <x v="4"/>
    <x v="5"/>
    <s v="Proteção Social"/>
    <s v="01.28.03"/>
    <s v="Apoio a Crianças Vulneráveis "/>
    <s v="01.28.03.06"/>
    <x v="4"/>
    <x v="0"/>
    <x v="2"/>
    <x v="2"/>
    <x v="0"/>
    <x v="1"/>
    <x v="0"/>
    <x v="0"/>
    <x v="1"/>
    <s v="2024-03-??"/>
    <x v="0"/>
    <n v="67000"/>
    <x v="3"/>
    <n v="150000"/>
    <x v="1"/>
    <n v="0"/>
    <x v="667"/>
    <m/>
    <x v="0"/>
    <x v="11"/>
    <m/>
    <s v="Apoio a Crianças Vulneráveis "/>
    <x v="2"/>
    <s v="ACV"/>
    <x v="0"/>
    <x v="1"/>
    <x v="1"/>
    <x v="1"/>
    <x v="0"/>
    <x v="0"/>
    <x v="0"/>
    <x v="0"/>
    <x v="0"/>
    <x v="0"/>
    <x v="0"/>
    <s v="Apoio a Crianças Vulneráveis "/>
    <x v="0"/>
    <x v="0"/>
    <x v="0"/>
    <x v="0"/>
    <x v="1"/>
    <x v="0"/>
    <x v="0"/>
    <x v="2"/>
    <x v="1"/>
    <x v="2"/>
    <x v="11"/>
    <x v="0"/>
    <m/>
  </r>
  <r>
    <x v="0"/>
    <n v="0"/>
    <n v="0"/>
    <n v="70000"/>
    <n v="0"/>
    <x v="6025"/>
    <x v="0"/>
    <x v="0"/>
    <x v="0"/>
    <s v="01.28.03.06"/>
    <x v="9"/>
    <x v="4"/>
    <x v="5"/>
    <s v="Proteção Social"/>
    <s v="01.28.03"/>
    <s v="Apoio a Crianças Vulneráveis "/>
    <s v="01.28.03.06"/>
    <x v="4"/>
    <x v="0"/>
    <x v="2"/>
    <x v="2"/>
    <x v="0"/>
    <x v="1"/>
    <x v="0"/>
    <x v="0"/>
    <x v="6"/>
    <s v="2024-04-??"/>
    <x v="1"/>
    <n v="70000"/>
    <x v="3"/>
    <n v="150000"/>
    <x v="1"/>
    <n v="0"/>
    <x v="667"/>
    <m/>
    <x v="0"/>
    <x v="11"/>
    <m/>
    <s v="Apoio a Crianças Vulneráveis "/>
    <x v="2"/>
    <s v="ACV"/>
    <x v="0"/>
    <x v="1"/>
    <x v="1"/>
    <x v="1"/>
    <x v="0"/>
    <x v="0"/>
    <x v="0"/>
    <x v="0"/>
    <x v="0"/>
    <x v="0"/>
    <x v="0"/>
    <s v="Apoio a Crianças Vulneráveis "/>
    <x v="0"/>
    <x v="0"/>
    <x v="0"/>
    <x v="0"/>
    <x v="1"/>
    <x v="0"/>
    <x v="0"/>
    <x v="2"/>
    <x v="1"/>
    <x v="2"/>
    <x v="11"/>
    <x v="0"/>
    <m/>
  </r>
  <r>
    <x v="0"/>
    <n v="0"/>
    <n v="0"/>
    <n v="70000"/>
    <n v="0"/>
    <x v="6025"/>
    <x v="0"/>
    <x v="0"/>
    <x v="0"/>
    <s v="01.28.03.06"/>
    <x v="9"/>
    <x v="4"/>
    <x v="5"/>
    <s v="Proteção Social"/>
    <s v="01.28.03"/>
    <s v="Apoio a Crianças Vulneráveis "/>
    <s v="01.28.03.06"/>
    <x v="4"/>
    <x v="0"/>
    <x v="2"/>
    <x v="2"/>
    <x v="0"/>
    <x v="1"/>
    <x v="0"/>
    <x v="0"/>
    <x v="3"/>
    <s v="2024-05-??"/>
    <x v="1"/>
    <n v="70000"/>
    <x v="3"/>
    <n v="150000"/>
    <x v="1"/>
    <n v="0"/>
    <x v="667"/>
    <m/>
    <x v="0"/>
    <x v="11"/>
    <m/>
    <s v="Apoio a Crianças Vulneráveis "/>
    <x v="2"/>
    <s v="ACV"/>
    <x v="0"/>
    <x v="1"/>
    <x v="1"/>
    <x v="1"/>
    <x v="0"/>
    <x v="0"/>
    <x v="0"/>
    <x v="0"/>
    <x v="0"/>
    <x v="0"/>
    <x v="0"/>
    <s v="Apoio a Crianças Vulneráveis "/>
    <x v="0"/>
    <x v="0"/>
    <x v="0"/>
    <x v="0"/>
    <x v="1"/>
    <x v="0"/>
    <x v="0"/>
    <x v="2"/>
    <x v="1"/>
    <x v="2"/>
    <x v="11"/>
    <x v="0"/>
    <m/>
  </r>
  <r>
    <x v="0"/>
    <n v="0"/>
    <n v="0"/>
    <n v="43140"/>
    <n v="0"/>
    <x v="6025"/>
    <x v="0"/>
    <x v="0"/>
    <x v="0"/>
    <s v="01.28.03.06"/>
    <x v="9"/>
    <x v="4"/>
    <x v="5"/>
    <s v="Proteção Social"/>
    <s v="01.28.03"/>
    <s v="Apoio a Crianças Vulneráveis "/>
    <s v="01.28.03.06"/>
    <x v="4"/>
    <x v="0"/>
    <x v="2"/>
    <x v="2"/>
    <x v="0"/>
    <x v="1"/>
    <x v="0"/>
    <x v="0"/>
    <x v="4"/>
    <s v="2024-06-??"/>
    <x v="1"/>
    <n v="43140"/>
    <x v="3"/>
    <n v="150000"/>
    <x v="1"/>
    <n v="0"/>
    <x v="667"/>
    <m/>
    <x v="0"/>
    <x v="11"/>
    <m/>
    <s v="Apoio a Crianças Vulneráveis "/>
    <x v="2"/>
    <s v="ACV"/>
    <x v="0"/>
    <x v="1"/>
    <x v="1"/>
    <x v="1"/>
    <x v="0"/>
    <x v="0"/>
    <x v="0"/>
    <x v="0"/>
    <x v="0"/>
    <x v="0"/>
    <x v="0"/>
    <s v="Apoio a Crianças Vulneráveis "/>
    <x v="0"/>
    <x v="0"/>
    <x v="0"/>
    <x v="0"/>
    <x v="1"/>
    <x v="0"/>
    <x v="0"/>
    <x v="2"/>
    <x v="1"/>
    <x v="2"/>
    <x v="11"/>
    <x v="0"/>
    <m/>
  </r>
  <r>
    <x v="0"/>
    <n v="0"/>
    <n v="0"/>
    <n v="135500"/>
    <n v="0"/>
    <x v="6025"/>
    <x v="0"/>
    <x v="0"/>
    <x v="0"/>
    <s v="01.28.03.06"/>
    <x v="9"/>
    <x v="4"/>
    <x v="5"/>
    <s v="Proteção Social"/>
    <s v="01.28.03"/>
    <s v="Apoio a Crianças Vulneráveis "/>
    <s v="01.28.03.06"/>
    <x v="4"/>
    <x v="0"/>
    <x v="2"/>
    <x v="2"/>
    <x v="0"/>
    <x v="1"/>
    <x v="0"/>
    <x v="0"/>
    <x v="9"/>
    <s v="2024-07-??"/>
    <x v="2"/>
    <n v="135500"/>
    <x v="3"/>
    <n v="150000"/>
    <x v="1"/>
    <n v="0"/>
    <x v="667"/>
    <m/>
    <x v="0"/>
    <x v="11"/>
    <m/>
    <s v="Apoio a Crianças Vulneráveis "/>
    <x v="2"/>
    <s v="ACV"/>
    <x v="0"/>
    <x v="1"/>
    <x v="1"/>
    <x v="1"/>
    <x v="0"/>
    <x v="0"/>
    <x v="0"/>
    <x v="0"/>
    <x v="0"/>
    <x v="0"/>
    <x v="0"/>
    <s v="Apoio a Crianças Vulneráveis "/>
    <x v="0"/>
    <x v="0"/>
    <x v="0"/>
    <x v="0"/>
    <x v="1"/>
    <x v="0"/>
    <x v="0"/>
    <x v="2"/>
    <x v="1"/>
    <x v="2"/>
    <x v="11"/>
    <x v="0"/>
    <m/>
  </r>
  <r>
    <x v="0"/>
    <n v="0"/>
    <n v="0"/>
    <n v="142665"/>
    <n v="0"/>
    <x v="6025"/>
    <x v="0"/>
    <x v="0"/>
    <x v="0"/>
    <s v="01.28.03.06"/>
    <x v="9"/>
    <x v="4"/>
    <x v="5"/>
    <s v="Proteção Social"/>
    <s v="01.28.03"/>
    <s v="Apoio a Crianças Vulneráveis "/>
    <s v="01.28.03.06"/>
    <x v="4"/>
    <x v="0"/>
    <x v="2"/>
    <x v="2"/>
    <x v="0"/>
    <x v="1"/>
    <x v="0"/>
    <x v="0"/>
    <x v="7"/>
    <s v="2024-09-??"/>
    <x v="2"/>
    <n v="142665"/>
    <x v="3"/>
    <n v="150000"/>
    <x v="1"/>
    <n v="0"/>
    <x v="667"/>
    <m/>
    <x v="0"/>
    <x v="11"/>
    <m/>
    <s v="Apoio a Crianças Vulneráveis "/>
    <x v="2"/>
    <s v="ACV"/>
    <x v="0"/>
    <x v="1"/>
    <x v="1"/>
    <x v="1"/>
    <x v="0"/>
    <x v="0"/>
    <x v="0"/>
    <x v="0"/>
    <x v="0"/>
    <x v="0"/>
    <x v="0"/>
    <s v="Apoio a Crianças Vulneráveis "/>
    <x v="0"/>
    <x v="0"/>
    <x v="0"/>
    <x v="0"/>
    <x v="1"/>
    <x v="0"/>
    <x v="0"/>
    <x v="2"/>
    <x v="1"/>
    <x v="2"/>
    <x v="11"/>
    <x v="0"/>
    <m/>
  </r>
  <r>
    <x v="0"/>
    <n v="0"/>
    <n v="0"/>
    <n v="131000"/>
    <n v="0"/>
    <x v="6025"/>
    <x v="0"/>
    <x v="0"/>
    <x v="0"/>
    <s v="01.28.03.06"/>
    <x v="9"/>
    <x v="4"/>
    <x v="5"/>
    <s v="Proteção Social"/>
    <s v="01.28.03"/>
    <s v="Apoio a Crianças Vulneráveis "/>
    <s v="01.28.03.06"/>
    <x v="4"/>
    <x v="0"/>
    <x v="2"/>
    <x v="2"/>
    <x v="0"/>
    <x v="1"/>
    <x v="0"/>
    <x v="0"/>
    <x v="10"/>
    <s v="2024-11-??"/>
    <x v="3"/>
    <n v="131000"/>
    <x v="3"/>
    <n v="150000"/>
    <x v="1"/>
    <n v="0"/>
    <x v="667"/>
    <m/>
    <x v="0"/>
    <x v="11"/>
    <m/>
    <s v="Apoio a Crianças Vulneráveis "/>
    <x v="2"/>
    <s v="ACV"/>
    <x v="0"/>
    <x v="1"/>
    <x v="1"/>
    <x v="1"/>
    <x v="0"/>
    <x v="0"/>
    <x v="0"/>
    <x v="0"/>
    <x v="0"/>
    <x v="0"/>
    <x v="0"/>
    <s v="Apoio a Crianças Vulneráveis "/>
    <x v="0"/>
    <x v="0"/>
    <x v="0"/>
    <x v="0"/>
    <x v="1"/>
    <x v="0"/>
    <x v="0"/>
    <x v="2"/>
    <x v="1"/>
    <x v="2"/>
    <x v="11"/>
    <x v="0"/>
    <m/>
  </r>
  <r>
    <x v="0"/>
    <n v="0"/>
    <n v="0"/>
    <n v="69000"/>
    <n v="0"/>
    <x v="6025"/>
    <x v="0"/>
    <x v="0"/>
    <x v="0"/>
    <s v="01.28.03.06"/>
    <x v="9"/>
    <x v="4"/>
    <x v="5"/>
    <s v="Proteção Social"/>
    <s v="01.28.03"/>
    <s v="Apoio a Crianças Vulneráveis "/>
    <s v="01.28.03.06"/>
    <x v="4"/>
    <x v="0"/>
    <x v="2"/>
    <x v="2"/>
    <x v="0"/>
    <x v="1"/>
    <x v="0"/>
    <x v="0"/>
    <x v="11"/>
    <s v="2024-12-??"/>
    <x v="3"/>
    <n v="69000"/>
    <x v="3"/>
    <n v="150000"/>
    <x v="1"/>
    <n v="0"/>
    <x v="667"/>
    <m/>
    <x v="0"/>
    <x v="11"/>
    <m/>
    <s v="Apoio a Crianças Vulneráveis "/>
    <x v="2"/>
    <s v="ACV"/>
    <x v="0"/>
    <x v="1"/>
    <x v="1"/>
    <x v="1"/>
    <x v="0"/>
    <x v="0"/>
    <x v="0"/>
    <x v="0"/>
    <x v="0"/>
    <x v="0"/>
    <x v="0"/>
    <s v="Apoio a Crianças Vulneráveis "/>
    <x v="0"/>
    <x v="0"/>
    <x v="0"/>
    <x v="0"/>
    <x v="1"/>
    <x v="0"/>
    <x v="0"/>
    <x v="2"/>
    <x v="1"/>
    <x v="2"/>
    <x v="11"/>
    <x v="0"/>
    <m/>
  </r>
  <r>
    <x v="0"/>
    <n v="0"/>
    <n v="0"/>
    <n v="343078"/>
    <n v="0"/>
    <x v="6025"/>
    <x v="0"/>
    <x v="0"/>
    <x v="0"/>
    <s v="03.16.15"/>
    <x v="0"/>
    <x v="0"/>
    <x v="0"/>
    <s v="Direção Financeira"/>
    <s v="03.16.15"/>
    <s v="Direção Financeira"/>
    <s v="03.16.15"/>
    <x v="43"/>
    <x v="0"/>
    <x v="0"/>
    <x v="1"/>
    <x v="0"/>
    <x v="0"/>
    <x v="0"/>
    <x v="0"/>
    <x v="0"/>
    <s v="2024-01-??"/>
    <x v="0"/>
    <n v="343078"/>
    <x v="3"/>
    <n v="1610000"/>
    <x v="1"/>
    <n v="0"/>
    <x v="667"/>
    <m/>
    <x v="0"/>
    <x v="11"/>
    <m/>
    <s v="Direção Financeira"/>
    <x v="2"/>
    <m/>
    <x v="0"/>
    <x v="1"/>
    <x v="1"/>
    <x v="1"/>
    <x v="0"/>
    <x v="0"/>
    <x v="0"/>
    <x v="0"/>
    <x v="0"/>
    <x v="0"/>
    <x v="0"/>
    <s v="Direção Financeira"/>
    <x v="0"/>
    <x v="0"/>
    <x v="0"/>
    <x v="0"/>
    <x v="0"/>
    <x v="0"/>
    <x v="0"/>
    <x v="2"/>
    <x v="1"/>
    <x v="2"/>
    <x v="11"/>
    <x v="0"/>
    <m/>
  </r>
  <r>
    <x v="0"/>
    <n v="0"/>
    <n v="0"/>
    <n v="123924"/>
    <n v="0"/>
    <x v="6025"/>
    <x v="0"/>
    <x v="0"/>
    <x v="0"/>
    <s v="03.16.15"/>
    <x v="0"/>
    <x v="0"/>
    <x v="0"/>
    <s v="Direção Financeira"/>
    <s v="03.16.15"/>
    <s v="Direção Financeira"/>
    <s v="03.16.15"/>
    <x v="43"/>
    <x v="0"/>
    <x v="0"/>
    <x v="1"/>
    <x v="0"/>
    <x v="0"/>
    <x v="0"/>
    <x v="0"/>
    <x v="2"/>
    <s v="2024-02-??"/>
    <x v="0"/>
    <n v="123924"/>
    <x v="3"/>
    <n v="1610000"/>
    <x v="1"/>
    <n v="0"/>
    <x v="667"/>
    <m/>
    <x v="0"/>
    <x v="11"/>
    <m/>
    <s v="Direção Financeira"/>
    <x v="2"/>
    <m/>
    <x v="0"/>
    <x v="1"/>
    <x v="1"/>
    <x v="1"/>
    <x v="0"/>
    <x v="0"/>
    <x v="0"/>
    <x v="0"/>
    <x v="0"/>
    <x v="0"/>
    <x v="0"/>
    <s v="Direção Financeira"/>
    <x v="0"/>
    <x v="0"/>
    <x v="0"/>
    <x v="0"/>
    <x v="0"/>
    <x v="0"/>
    <x v="0"/>
    <x v="2"/>
    <x v="1"/>
    <x v="2"/>
    <x v="11"/>
    <x v="0"/>
    <m/>
  </r>
  <r>
    <x v="0"/>
    <n v="0"/>
    <n v="0"/>
    <n v="499048"/>
    <n v="0"/>
    <x v="6025"/>
    <x v="0"/>
    <x v="0"/>
    <x v="0"/>
    <s v="03.16.15"/>
    <x v="0"/>
    <x v="0"/>
    <x v="0"/>
    <s v="Direção Financeira"/>
    <s v="03.16.15"/>
    <s v="Direção Financeira"/>
    <s v="03.16.15"/>
    <x v="43"/>
    <x v="0"/>
    <x v="0"/>
    <x v="1"/>
    <x v="0"/>
    <x v="0"/>
    <x v="0"/>
    <x v="0"/>
    <x v="1"/>
    <s v="2024-03-??"/>
    <x v="0"/>
    <n v="499048"/>
    <x v="3"/>
    <n v="1610000"/>
    <x v="1"/>
    <n v="0"/>
    <x v="667"/>
    <m/>
    <x v="0"/>
    <x v="11"/>
    <m/>
    <s v="Direção Financeira"/>
    <x v="2"/>
    <m/>
    <x v="0"/>
    <x v="1"/>
    <x v="1"/>
    <x v="1"/>
    <x v="0"/>
    <x v="0"/>
    <x v="0"/>
    <x v="0"/>
    <x v="0"/>
    <x v="0"/>
    <x v="0"/>
    <s v="Direção Financeira"/>
    <x v="0"/>
    <x v="0"/>
    <x v="0"/>
    <x v="0"/>
    <x v="0"/>
    <x v="0"/>
    <x v="0"/>
    <x v="2"/>
    <x v="1"/>
    <x v="2"/>
    <x v="11"/>
    <x v="0"/>
    <m/>
  </r>
  <r>
    <x v="0"/>
    <n v="0"/>
    <n v="0"/>
    <n v="369205"/>
    <n v="0"/>
    <x v="6025"/>
    <x v="0"/>
    <x v="0"/>
    <x v="0"/>
    <s v="03.16.15"/>
    <x v="0"/>
    <x v="0"/>
    <x v="0"/>
    <s v="Direção Financeira"/>
    <s v="03.16.15"/>
    <s v="Direção Financeira"/>
    <s v="03.16.15"/>
    <x v="43"/>
    <x v="0"/>
    <x v="0"/>
    <x v="1"/>
    <x v="0"/>
    <x v="0"/>
    <x v="0"/>
    <x v="0"/>
    <x v="6"/>
    <s v="2024-04-??"/>
    <x v="1"/>
    <n v="369205"/>
    <x v="3"/>
    <n v="1610000"/>
    <x v="1"/>
    <n v="0"/>
    <x v="667"/>
    <m/>
    <x v="0"/>
    <x v="11"/>
    <m/>
    <s v="Direção Financeira"/>
    <x v="2"/>
    <m/>
    <x v="0"/>
    <x v="1"/>
    <x v="1"/>
    <x v="1"/>
    <x v="0"/>
    <x v="0"/>
    <x v="0"/>
    <x v="0"/>
    <x v="0"/>
    <x v="0"/>
    <x v="0"/>
    <s v="Direção Financeira"/>
    <x v="0"/>
    <x v="0"/>
    <x v="0"/>
    <x v="0"/>
    <x v="0"/>
    <x v="0"/>
    <x v="0"/>
    <x v="2"/>
    <x v="1"/>
    <x v="2"/>
    <x v="11"/>
    <x v="0"/>
    <m/>
  </r>
  <r>
    <x v="0"/>
    <n v="0"/>
    <n v="0"/>
    <n v="135700"/>
    <n v="0"/>
    <x v="6025"/>
    <x v="0"/>
    <x v="0"/>
    <x v="0"/>
    <s v="03.16.15"/>
    <x v="0"/>
    <x v="0"/>
    <x v="0"/>
    <s v="Direção Financeira"/>
    <s v="03.16.15"/>
    <s v="Direção Financeira"/>
    <s v="03.16.15"/>
    <x v="43"/>
    <x v="0"/>
    <x v="0"/>
    <x v="1"/>
    <x v="0"/>
    <x v="0"/>
    <x v="0"/>
    <x v="0"/>
    <x v="3"/>
    <s v="2024-05-??"/>
    <x v="1"/>
    <n v="135700"/>
    <x v="3"/>
    <n v="1610000"/>
    <x v="1"/>
    <n v="0"/>
    <x v="667"/>
    <m/>
    <x v="0"/>
    <x v="11"/>
    <m/>
    <s v="Direção Financeira"/>
    <x v="2"/>
    <m/>
    <x v="0"/>
    <x v="1"/>
    <x v="1"/>
    <x v="1"/>
    <x v="0"/>
    <x v="0"/>
    <x v="0"/>
    <x v="0"/>
    <x v="0"/>
    <x v="0"/>
    <x v="0"/>
    <s v="Direção Financeira"/>
    <x v="0"/>
    <x v="0"/>
    <x v="0"/>
    <x v="0"/>
    <x v="0"/>
    <x v="0"/>
    <x v="0"/>
    <x v="2"/>
    <x v="1"/>
    <x v="2"/>
    <x v="11"/>
    <x v="0"/>
    <m/>
  </r>
  <r>
    <x v="0"/>
    <n v="0"/>
    <n v="0"/>
    <n v="225261"/>
    <n v="0"/>
    <x v="6025"/>
    <x v="0"/>
    <x v="0"/>
    <x v="0"/>
    <s v="03.16.15"/>
    <x v="0"/>
    <x v="0"/>
    <x v="0"/>
    <s v="Direção Financeira"/>
    <s v="03.16.15"/>
    <s v="Direção Financeira"/>
    <s v="03.16.15"/>
    <x v="43"/>
    <x v="0"/>
    <x v="0"/>
    <x v="1"/>
    <x v="0"/>
    <x v="0"/>
    <x v="0"/>
    <x v="0"/>
    <x v="9"/>
    <s v="2024-07-??"/>
    <x v="2"/>
    <n v="225261"/>
    <x v="3"/>
    <n v="1610000"/>
    <x v="1"/>
    <n v="0"/>
    <x v="667"/>
    <m/>
    <x v="0"/>
    <x v="11"/>
    <m/>
    <s v="Direção Financeira"/>
    <x v="2"/>
    <m/>
    <x v="0"/>
    <x v="1"/>
    <x v="1"/>
    <x v="1"/>
    <x v="0"/>
    <x v="0"/>
    <x v="0"/>
    <x v="0"/>
    <x v="0"/>
    <x v="0"/>
    <x v="0"/>
    <s v="Direção Financeira"/>
    <x v="0"/>
    <x v="0"/>
    <x v="0"/>
    <x v="0"/>
    <x v="0"/>
    <x v="0"/>
    <x v="0"/>
    <x v="2"/>
    <x v="1"/>
    <x v="2"/>
    <x v="11"/>
    <x v="0"/>
    <m/>
  </r>
  <r>
    <x v="0"/>
    <n v="0"/>
    <n v="0"/>
    <n v="119589"/>
    <n v="0"/>
    <x v="6025"/>
    <x v="0"/>
    <x v="0"/>
    <x v="0"/>
    <s v="03.16.15"/>
    <x v="0"/>
    <x v="0"/>
    <x v="0"/>
    <s v="Direção Financeira"/>
    <s v="03.16.15"/>
    <s v="Direção Financeira"/>
    <s v="03.16.15"/>
    <x v="43"/>
    <x v="0"/>
    <x v="0"/>
    <x v="1"/>
    <x v="0"/>
    <x v="0"/>
    <x v="0"/>
    <x v="0"/>
    <x v="5"/>
    <s v="2024-08-??"/>
    <x v="2"/>
    <n v="119589"/>
    <x v="3"/>
    <n v="1610000"/>
    <x v="1"/>
    <n v="0"/>
    <x v="667"/>
    <m/>
    <x v="0"/>
    <x v="11"/>
    <m/>
    <s v="Direção Financeira"/>
    <x v="2"/>
    <m/>
    <x v="0"/>
    <x v="1"/>
    <x v="1"/>
    <x v="1"/>
    <x v="0"/>
    <x v="0"/>
    <x v="0"/>
    <x v="0"/>
    <x v="0"/>
    <x v="0"/>
    <x v="0"/>
    <s v="Direção Financeira"/>
    <x v="0"/>
    <x v="0"/>
    <x v="0"/>
    <x v="0"/>
    <x v="0"/>
    <x v="0"/>
    <x v="0"/>
    <x v="2"/>
    <x v="1"/>
    <x v="2"/>
    <x v="11"/>
    <x v="0"/>
    <m/>
  </r>
  <r>
    <x v="0"/>
    <n v="0"/>
    <n v="0"/>
    <n v="625216"/>
    <n v="0"/>
    <x v="6025"/>
    <x v="0"/>
    <x v="0"/>
    <x v="0"/>
    <s v="03.16.15"/>
    <x v="0"/>
    <x v="0"/>
    <x v="0"/>
    <s v="Direção Financeira"/>
    <s v="03.16.15"/>
    <s v="Direção Financeira"/>
    <s v="03.16.15"/>
    <x v="43"/>
    <x v="0"/>
    <x v="0"/>
    <x v="1"/>
    <x v="0"/>
    <x v="0"/>
    <x v="0"/>
    <x v="0"/>
    <x v="7"/>
    <s v="2024-09-??"/>
    <x v="2"/>
    <n v="625216"/>
    <x v="3"/>
    <n v="1610000"/>
    <x v="1"/>
    <n v="0"/>
    <x v="667"/>
    <m/>
    <x v="0"/>
    <x v="11"/>
    <m/>
    <s v="Direção Financeira"/>
    <x v="2"/>
    <m/>
    <x v="0"/>
    <x v="1"/>
    <x v="1"/>
    <x v="1"/>
    <x v="0"/>
    <x v="0"/>
    <x v="0"/>
    <x v="0"/>
    <x v="0"/>
    <x v="0"/>
    <x v="0"/>
    <s v="Direção Financeira"/>
    <x v="0"/>
    <x v="0"/>
    <x v="0"/>
    <x v="0"/>
    <x v="0"/>
    <x v="0"/>
    <x v="0"/>
    <x v="2"/>
    <x v="1"/>
    <x v="2"/>
    <x v="11"/>
    <x v="0"/>
    <m/>
  </r>
  <r>
    <x v="0"/>
    <n v="0"/>
    <n v="0"/>
    <n v="211209"/>
    <n v="0"/>
    <x v="6025"/>
    <x v="0"/>
    <x v="0"/>
    <x v="0"/>
    <s v="03.16.15"/>
    <x v="0"/>
    <x v="0"/>
    <x v="0"/>
    <s v="Direção Financeira"/>
    <s v="03.16.15"/>
    <s v="Direção Financeira"/>
    <s v="03.16.15"/>
    <x v="43"/>
    <x v="0"/>
    <x v="0"/>
    <x v="1"/>
    <x v="0"/>
    <x v="0"/>
    <x v="0"/>
    <x v="0"/>
    <x v="8"/>
    <s v="2024-10-??"/>
    <x v="3"/>
    <n v="211209"/>
    <x v="3"/>
    <n v="1610000"/>
    <x v="1"/>
    <n v="0"/>
    <x v="667"/>
    <m/>
    <x v="0"/>
    <x v="11"/>
    <m/>
    <s v="Direção Financeira"/>
    <x v="2"/>
    <m/>
    <x v="0"/>
    <x v="1"/>
    <x v="1"/>
    <x v="1"/>
    <x v="0"/>
    <x v="0"/>
    <x v="0"/>
    <x v="0"/>
    <x v="0"/>
    <x v="0"/>
    <x v="0"/>
    <s v="Direção Financeira"/>
    <x v="0"/>
    <x v="0"/>
    <x v="0"/>
    <x v="0"/>
    <x v="0"/>
    <x v="0"/>
    <x v="0"/>
    <x v="2"/>
    <x v="1"/>
    <x v="2"/>
    <x v="11"/>
    <x v="0"/>
    <m/>
  </r>
  <r>
    <x v="0"/>
    <n v="0"/>
    <n v="0"/>
    <n v="83333"/>
    <n v="0"/>
    <x v="6025"/>
    <x v="0"/>
    <x v="0"/>
    <x v="0"/>
    <s v="03.16.15"/>
    <x v="0"/>
    <x v="0"/>
    <x v="0"/>
    <s v="Direção Financeira"/>
    <s v="03.16.15"/>
    <s v="Direção Financeira"/>
    <s v="03.16.15"/>
    <x v="43"/>
    <x v="0"/>
    <x v="0"/>
    <x v="1"/>
    <x v="0"/>
    <x v="0"/>
    <x v="0"/>
    <x v="0"/>
    <x v="10"/>
    <s v="2024-11-??"/>
    <x v="3"/>
    <n v="83333"/>
    <x v="3"/>
    <n v="1610000"/>
    <x v="1"/>
    <n v="0"/>
    <x v="667"/>
    <m/>
    <x v="0"/>
    <x v="11"/>
    <m/>
    <s v="Direção Financeira"/>
    <x v="2"/>
    <m/>
    <x v="0"/>
    <x v="1"/>
    <x v="1"/>
    <x v="1"/>
    <x v="0"/>
    <x v="0"/>
    <x v="0"/>
    <x v="0"/>
    <x v="0"/>
    <x v="0"/>
    <x v="0"/>
    <s v="Direção Financeira"/>
    <x v="0"/>
    <x v="0"/>
    <x v="0"/>
    <x v="0"/>
    <x v="0"/>
    <x v="0"/>
    <x v="0"/>
    <x v="2"/>
    <x v="1"/>
    <x v="2"/>
    <x v="11"/>
    <x v="0"/>
    <m/>
  </r>
  <r>
    <x v="0"/>
    <n v="0"/>
    <n v="0"/>
    <n v="306867"/>
    <n v="0"/>
    <x v="6025"/>
    <x v="0"/>
    <x v="0"/>
    <x v="0"/>
    <s v="03.16.15"/>
    <x v="0"/>
    <x v="0"/>
    <x v="0"/>
    <s v="Direção Financeira"/>
    <s v="03.16.15"/>
    <s v="Direção Financeira"/>
    <s v="03.16.15"/>
    <x v="43"/>
    <x v="0"/>
    <x v="0"/>
    <x v="1"/>
    <x v="0"/>
    <x v="0"/>
    <x v="0"/>
    <x v="0"/>
    <x v="11"/>
    <s v="2024-12-??"/>
    <x v="3"/>
    <n v="306867"/>
    <x v="3"/>
    <n v="1610000"/>
    <x v="1"/>
    <n v="0"/>
    <x v="667"/>
    <m/>
    <x v="0"/>
    <x v="11"/>
    <m/>
    <s v="Direção Financeira"/>
    <x v="2"/>
    <m/>
    <x v="0"/>
    <x v="1"/>
    <x v="1"/>
    <x v="1"/>
    <x v="0"/>
    <x v="0"/>
    <x v="0"/>
    <x v="0"/>
    <x v="0"/>
    <x v="0"/>
    <x v="0"/>
    <s v="Direção Financeira"/>
    <x v="0"/>
    <x v="0"/>
    <x v="0"/>
    <x v="0"/>
    <x v="0"/>
    <x v="0"/>
    <x v="0"/>
    <x v="2"/>
    <x v="1"/>
    <x v="2"/>
    <x v="11"/>
    <x v="0"/>
    <m/>
  </r>
  <r>
    <x v="0"/>
    <n v="0"/>
    <n v="0"/>
    <n v="43333"/>
    <n v="0"/>
    <x v="6025"/>
    <x v="0"/>
    <x v="0"/>
    <x v="0"/>
    <s v="03.16.17"/>
    <x v="51"/>
    <x v="0"/>
    <x v="0"/>
    <s v="Direção Proteção Civil"/>
    <s v="03.16.17"/>
    <s v="Direção Proteção Civil"/>
    <s v="03.16.17"/>
    <x v="28"/>
    <x v="0"/>
    <x v="0"/>
    <x v="0"/>
    <x v="0"/>
    <x v="0"/>
    <x v="0"/>
    <x v="0"/>
    <x v="0"/>
    <s v="2024-01-??"/>
    <x v="0"/>
    <n v="43333"/>
    <x v="3"/>
    <n v="159996"/>
    <x v="1"/>
    <n v="0"/>
    <x v="667"/>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2"/>
    <s v="2024-02-??"/>
    <x v="0"/>
    <n v="43333"/>
    <x v="3"/>
    <n v="159996"/>
    <x v="1"/>
    <n v="0"/>
    <x v="667"/>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1"/>
    <s v="2024-03-??"/>
    <x v="0"/>
    <n v="43333"/>
    <x v="3"/>
    <n v="159996"/>
    <x v="1"/>
    <n v="0"/>
    <x v="667"/>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6"/>
    <s v="2024-04-??"/>
    <x v="1"/>
    <n v="43333"/>
    <x v="3"/>
    <n v="159996"/>
    <x v="1"/>
    <n v="0"/>
    <x v="667"/>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3"/>
    <s v="2024-05-??"/>
    <x v="1"/>
    <n v="43333"/>
    <x v="3"/>
    <n v="159996"/>
    <x v="1"/>
    <n v="0"/>
    <x v="667"/>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4"/>
    <s v="2024-06-??"/>
    <x v="1"/>
    <n v="43333"/>
    <x v="3"/>
    <n v="159996"/>
    <x v="1"/>
    <n v="0"/>
    <x v="667"/>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9"/>
    <s v="2024-07-??"/>
    <x v="2"/>
    <n v="43333"/>
    <x v="3"/>
    <n v="159996"/>
    <x v="1"/>
    <n v="0"/>
    <x v="667"/>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5"/>
    <s v="2024-08-??"/>
    <x v="2"/>
    <n v="43333"/>
    <x v="3"/>
    <n v="159996"/>
    <x v="1"/>
    <n v="0"/>
    <x v="667"/>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7"/>
    <s v="2024-09-??"/>
    <x v="2"/>
    <n v="43333"/>
    <x v="3"/>
    <n v="159996"/>
    <x v="1"/>
    <n v="0"/>
    <x v="667"/>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8"/>
    <s v="2024-10-??"/>
    <x v="3"/>
    <n v="43333"/>
    <x v="3"/>
    <n v="159996"/>
    <x v="1"/>
    <n v="0"/>
    <x v="667"/>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10"/>
    <s v="2024-11-??"/>
    <x v="3"/>
    <n v="43333"/>
    <x v="3"/>
    <n v="159996"/>
    <x v="1"/>
    <n v="0"/>
    <x v="667"/>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11"/>
    <s v="2024-12-??"/>
    <x v="3"/>
    <n v="43333"/>
    <x v="3"/>
    <n v="159996"/>
    <x v="1"/>
    <n v="0"/>
    <x v="667"/>
    <m/>
    <x v="0"/>
    <x v="11"/>
    <m/>
    <s v="Direção Proteção Civil"/>
    <x v="2"/>
    <m/>
    <x v="0"/>
    <x v="1"/>
    <x v="1"/>
    <x v="1"/>
    <x v="0"/>
    <x v="0"/>
    <x v="0"/>
    <x v="0"/>
    <x v="0"/>
    <x v="0"/>
    <x v="0"/>
    <s v="Direção Proteção Civil"/>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0"/>
    <s v="2024-01-??"/>
    <x v="0"/>
    <n v="102662"/>
    <x v="3"/>
    <n v="0"/>
    <x v="1"/>
    <n v="0"/>
    <x v="667"/>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2"/>
    <s v="2024-02-??"/>
    <x v="0"/>
    <n v="102662"/>
    <x v="3"/>
    <n v="0"/>
    <x v="1"/>
    <n v="0"/>
    <x v="667"/>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1"/>
    <s v="2024-03-??"/>
    <x v="0"/>
    <n v="102662"/>
    <x v="3"/>
    <n v="0"/>
    <x v="1"/>
    <n v="0"/>
    <x v="667"/>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6"/>
    <s v="2024-04-??"/>
    <x v="1"/>
    <n v="102662"/>
    <x v="3"/>
    <n v="0"/>
    <x v="1"/>
    <n v="0"/>
    <x v="667"/>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3"/>
    <s v="2024-05-??"/>
    <x v="1"/>
    <n v="102662"/>
    <x v="3"/>
    <n v="0"/>
    <x v="1"/>
    <n v="0"/>
    <x v="667"/>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4"/>
    <s v="2024-06-??"/>
    <x v="1"/>
    <n v="102662"/>
    <x v="3"/>
    <n v="0"/>
    <x v="1"/>
    <n v="0"/>
    <x v="667"/>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9"/>
    <s v="2024-07-??"/>
    <x v="2"/>
    <n v="102662"/>
    <x v="3"/>
    <n v="0"/>
    <x v="1"/>
    <n v="0"/>
    <x v="667"/>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5"/>
    <s v="2024-08-??"/>
    <x v="2"/>
    <n v="102662"/>
    <x v="3"/>
    <n v="0"/>
    <x v="1"/>
    <n v="0"/>
    <x v="667"/>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7"/>
    <s v="2024-09-??"/>
    <x v="2"/>
    <n v="102662"/>
    <x v="3"/>
    <n v="0"/>
    <x v="1"/>
    <n v="0"/>
    <x v="667"/>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8"/>
    <s v="2024-10-??"/>
    <x v="3"/>
    <n v="102662"/>
    <x v="3"/>
    <n v="0"/>
    <x v="1"/>
    <n v="0"/>
    <x v="667"/>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10"/>
    <s v="2024-11-??"/>
    <x v="3"/>
    <n v="102662"/>
    <x v="3"/>
    <n v="0"/>
    <x v="1"/>
    <n v="0"/>
    <x v="667"/>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11"/>
    <s v="2024-12-??"/>
    <x v="3"/>
    <n v="102662"/>
    <x v="3"/>
    <n v="0"/>
    <x v="1"/>
    <n v="0"/>
    <x v="667"/>
    <m/>
    <x v="0"/>
    <x v="11"/>
    <m/>
    <s v="Dir. do Comércio, Indústria, Transporte Feiras e Pesca"/>
    <x v="2"/>
    <m/>
    <x v="0"/>
    <x v="1"/>
    <x v="1"/>
    <x v="1"/>
    <x v="0"/>
    <x v="0"/>
    <x v="0"/>
    <x v="0"/>
    <x v="0"/>
    <x v="0"/>
    <x v="0"/>
    <s v="Dir. do Comércio, Indústria, Transporte Feiras e Pesca"/>
    <x v="0"/>
    <x v="0"/>
    <x v="0"/>
    <x v="0"/>
    <x v="0"/>
    <x v="0"/>
    <x v="0"/>
    <x v="2"/>
    <x v="1"/>
    <x v="2"/>
    <x v="11"/>
    <x v="0"/>
    <m/>
  </r>
  <r>
    <x v="0"/>
    <n v="0"/>
    <n v="0"/>
    <n v="2300"/>
    <n v="0"/>
    <x v="6025"/>
    <x v="0"/>
    <x v="0"/>
    <x v="0"/>
    <s v="03.16.15"/>
    <x v="0"/>
    <x v="0"/>
    <x v="0"/>
    <s v="Direção Financeira"/>
    <s v="03.16.15"/>
    <s v="Direção Financeira"/>
    <s v="03.16.15"/>
    <x v="52"/>
    <x v="0"/>
    <x v="0"/>
    <x v="0"/>
    <x v="0"/>
    <x v="0"/>
    <x v="0"/>
    <x v="0"/>
    <x v="0"/>
    <s v="2024-01-??"/>
    <x v="0"/>
    <n v="2300"/>
    <x v="3"/>
    <n v="0"/>
    <x v="1"/>
    <n v="0"/>
    <x v="667"/>
    <m/>
    <x v="0"/>
    <x v="11"/>
    <m/>
    <s v="Direção Financeira"/>
    <x v="2"/>
    <m/>
    <x v="0"/>
    <x v="1"/>
    <x v="1"/>
    <x v="1"/>
    <x v="0"/>
    <x v="0"/>
    <x v="0"/>
    <x v="0"/>
    <x v="0"/>
    <x v="0"/>
    <x v="0"/>
    <s v="Direção Financeira"/>
    <x v="0"/>
    <x v="0"/>
    <x v="0"/>
    <x v="0"/>
    <x v="0"/>
    <x v="0"/>
    <x v="0"/>
    <x v="2"/>
    <x v="1"/>
    <x v="2"/>
    <x v="11"/>
    <x v="0"/>
    <m/>
  </r>
  <r>
    <x v="0"/>
    <n v="0"/>
    <n v="0"/>
    <n v="39123"/>
    <n v="0"/>
    <x v="6025"/>
    <x v="0"/>
    <x v="0"/>
    <x v="0"/>
    <s v="03.16.15"/>
    <x v="0"/>
    <x v="0"/>
    <x v="0"/>
    <s v="Direção Financeira"/>
    <s v="03.16.15"/>
    <s v="Direção Financeira"/>
    <s v="03.16.15"/>
    <x v="52"/>
    <x v="0"/>
    <x v="0"/>
    <x v="0"/>
    <x v="0"/>
    <x v="0"/>
    <x v="0"/>
    <x v="0"/>
    <x v="1"/>
    <s v="2024-03-??"/>
    <x v="0"/>
    <n v="39123"/>
    <x v="3"/>
    <n v="0"/>
    <x v="1"/>
    <n v="0"/>
    <x v="667"/>
    <m/>
    <x v="0"/>
    <x v="11"/>
    <m/>
    <s v="Direção Financeira"/>
    <x v="2"/>
    <m/>
    <x v="0"/>
    <x v="1"/>
    <x v="1"/>
    <x v="1"/>
    <x v="0"/>
    <x v="0"/>
    <x v="0"/>
    <x v="0"/>
    <x v="0"/>
    <x v="0"/>
    <x v="0"/>
    <s v="Direção Financeira"/>
    <x v="0"/>
    <x v="0"/>
    <x v="0"/>
    <x v="0"/>
    <x v="0"/>
    <x v="0"/>
    <x v="0"/>
    <x v="2"/>
    <x v="1"/>
    <x v="2"/>
    <x v="11"/>
    <x v="0"/>
    <m/>
  </r>
  <r>
    <x v="0"/>
    <n v="0"/>
    <n v="0"/>
    <n v="3000"/>
    <n v="0"/>
    <x v="6025"/>
    <x v="0"/>
    <x v="0"/>
    <x v="0"/>
    <s v="03.16.15"/>
    <x v="0"/>
    <x v="0"/>
    <x v="0"/>
    <s v="Direção Financeira"/>
    <s v="03.16.15"/>
    <s v="Direção Financeira"/>
    <s v="03.16.15"/>
    <x v="52"/>
    <x v="0"/>
    <x v="0"/>
    <x v="0"/>
    <x v="0"/>
    <x v="0"/>
    <x v="0"/>
    <x v="0"/>
    <x v="9"/>
    <s v="2024-07-??"/>
    <x v="2"/>
    <n v="3000"/>
    <x v="3"/>
    <n v="0"/>
    <x v="1"/>
    <n v="0"/>
    <x v="667"/>
    <m/>
    <x v="0"/>
    <x v="11"/>
    <m/>
    <s v="Direção Financeira"/>
    <x v="2"/>
    <m/>
    <x v="0"/>
    <x v="1"/>
    <x v="1"/>
    <x v="1"/>
    <x v="0"/>
    <x v="0"/>
    <x v="0"/>
    <x v="0"/>
    <x v="0"/>
    <x v="0"/>
    <x v="0"/>
    <s v="Direção Financeira"/>
    <x v="0"/>
    <x v="0"/>
    <x v="0"/>
    <x v="0"/>
    <x v="0"/>
    <x v="0"/>
    <x v="0"/>
    <x v="2"/>
    <x v="1"/>
    <x v="2"/>
    <x v="11"/>
    <x v="0"/>
    <m/>
  </r>
  <r>
    <x v="0"/>
    <n v="0"/>
    <n v="0"/>
    <n v="31660"/>
    <n v="0"/>
    <x v="6025"/>
    <x v="0"/>
    <x v="0"/>
    <x v="0"/>
    <s v="03.16.15"/>
    <x v="0"/>
    <x v="0"/>
    <x v="0"/>
    <s v="Direção Financeira"/>
    <s v="03.16.15"/>
    <s v="Direção Financeira"/>
    <s v="03.16.15"/>
    <x v="52"/>
    <x v="0"/>
    <x v="0"/>
    <x v="0"/>
    <x v="0"/>
    <x v="0"/>
    <x v="0"/>
    <x v="0"/>
    <x v="8"/>
    <s v="2024-10-??"/>
    <x v="3"/>
    <n v="31660"/>
    <x v="3"/>
    <n v="0"/>
    <x v="1"/>
    <n v="0"/>
    <x v="667"/>
    <m/>
    <x v="0"/>
    <x v="11"/>
    <m/>
    <s v="Direção Financeira"/>
    <x v="2"/>
    <m/>
    <x v="0"/>
    <x v="1"/>
    <x v="1"/>
    <x v="1"/>
    <x v="0"/>
    <x v="0"/>
    <x v="0"/>
    <x v="0"/>
    <x v="0"/>
    <x v="0"/>
    <x v="0"/>
    <s v="Direção Financeira"/>
    <x v="0"/>
    <x v="0"/>
    <x v="0"/>
    <x v="0"/>
    <x v="0"/>
    <x v="0"/>
    <x v="0"/>
    <x v="2"/>
    <x v="1"/>
    <x v="2"/>
    <x v="11"/>
    <x v="0"/>
    <m/>
  </r>
  <r>
    <x v="0"/>
    <n v="0"/>
    <n v="0"/>
    <n v="3000"/>
    <n v="0"/>
    <x v="6025"/>
    <x v="0"/>
    <x v="0"/>
    <x v="0"/>
    <s v="03.16.15"/>
    <x v="0"/>
    <x v="0"/>
    <x v="0"/>
    <s v="Direção Financeira"/>
    <s v="03.16.15"/>
    <s v="Direção Financeira"/>
    <s v="03.16.15"/>
    <x v="52"/>
    <x v="0"/>
    <x v="0"/>
    <x v="0"/>
    <x v="0"/>
    <x v="0"/>
    <x v="0"/>
    <x v="0"/>
    <x v="11"/>
    <s v="2024-12-??"/>
    <x v="3"/>
    <n v="3000"/>
    <x v="3"/>
    <n v="0"/>
    <x v="1"/>
    <n v="0"/>
    <x v="667"/>
    <m/>
    <x v="0"/>
    <x v="11"/>
    <m/>
    <s v="Direção Financeira"/>
    <x v="2"/>
    <m/>
    <x v="0"/>
    <x v="1"/>
    <x v="1"/>
    <x v="1"/>
    <x v="0"/>
    <x v="0"/>
    <x v="0"/>
    <x v="0"/>
    <x v="0"/>
    <x v="0"/>
    <x v="0"/>
    <s v="Direção Financeira"/>
    <x v="0"/>
    <x v="0"/>
    <x v="0"/>
    <x v="0"/>
    <x v="0"/>
    <x v="0"/>
    <x v="0"/>
    <x v="2"/>
    <x v="1"/>
    <x v="2"/>
    <x v="11"/>
    <x v="0"/>
    <m/>
  </r>
  <r>
    <x v="1"/>
    <n v="0"/>
    <n v="0"/>
    <n v="20000000"/>
    <n v="0"/>
    <x v="6025"/>
    <x v="0"/>
    <x v="1"/>
    <x v="0"/>
    <s v="03.03.10"/>
    <x v="8"/>
    <x v="0"/>
    <x v="4"/>
    <s v="Receitas Da Câmara"/>
    <s v="03.03.10"/>
    <s v="Receitas Da Câmara"/>
    <s v="03.03.10"/>
    <x v="47"/>
    <x v="0"/>
    <x v="0"/>
    <x v="0"/>
    <x v="0"/>
    <x v="0"/>
    <x v="2"/>
    <x v="0"/>
    <x v="9"/>
    <s v="2024-07-??"/>
    <x v="2"/>
    <n v="20000000"/>
    <x v="3"/>
    <n v="0"/>
    <x v="1"/>
    <n v="0"/>
    <x v="667"/>
    <m/>
    <x v="0"/>
    <x v="11"/>
    <m/>
    <s v="Receitas Da Câmara"/>
    <x v="2"/>
    <s v="RDC"/>
    <x v="0"/>
    <x v="1"/>
    <x v="1"/>
    <x v="1"/>
    <x v="0"/>
    <x v="0"/>
    <x v="0"/>
    <x v="0"/>
    <x v="0"/>
    <x v="0"/>
    <x v="0"/>
    <s v="Receitas Da Câmara"/>
    <x v="0"/>
    <x v="0"/>
    <x v="0"/>
    <x v="0"/>
    <x v="0"/>
    <x v="0"/>
    <x v="0"/>
    <x v="2"/>
    <x v="1"/>
    <x v="2"/>
    <x v="11"/>
    <x v="0"/>
    <m/>
  </r>
  <r>
    <x v="1"/>
    <n v="0"/>
    <n v="0"/>
    <n v="4373629"/>
    <n v="0"/>
    <x v="6025"/>
    <x v="0"/>
    <x v="1"/>
    <x v="0"/>
    <s v="03.03.10"/>
    <x v="8"/>
    <x v="0"/>
    <x v="4"/>
    <s v="Receitas Da Câmara"/>
    <s v="03.03.10"/>
    <s v="Receitas Da Câmara"/>
    <s v="03.03.10"/>
    <x v="47"/>
    <x v="0"/>
    <x v="0"/>
    <x v="0"/>
    <x v="0"/>
    <x v="0"/>
    <x v="2"/>
    <x v="0"/>
    <x v="5"/>
    <s v="2024-08-??"/>
    <x v="2"/>
    <n v="4373629"/>
    <x v="3"/>
    <n v="0"/>
    <x v="1"/>
    <n v="0"/>
    <x v="667"/>
    <m/>
    <x v="0"/>
    <x v="11"/>
    <m/>
    <s v="Receitas Da Câmara"/>
    <x v="2"/>
    <s v="RDC"/>
    <x v="0"/>
    <x v="1"/>
    <x v="1"/>
    <x v="1"/>
    <x v="0"/>
    <x v="0"/>
    <x v="0"/>
    <x v="0"/>
    <x v="0"/>
    <x v="0"/>
    <x v="0"/>
    <s v="Receitas Da Câmara"/>
    <x v="0"/>
    <x v="0"/>
    <x v="0"/>
    <x v="0"/>
    <x v="0"/>
    <x v="0"/>
    <x v="0"/>
    <x v="2"/>
    <x v="1"/>
    <x v="2"/>
    <x v="11"/>
    <x v="0"/>
    <m/>
  </r>
  <r>
    <x v="1"/>
    <n v="0"/>
    <n v="0"/>
    <n v="50626371"/>
    <n v="0"/>
    <x v="6025"/>
    <x v="0"/>
    <x v="1"/>
    <x v="0"/>
    <s v="03.03.10"/>
    <x v="8"/>
    <x v="0"/>
    <x v="4"/>
    <s v="Receitas Da Câmara"/>
    <s v="03.03.10"/>
    <s v="Receitas Da Câmara"/>
    <s v="03.03.10"/>
    <x v="47"/>
    <x v="0"/>
    <x v="0"/>
    <x v="0"/>
    <x v="0"/>
    <x v="0"/>
    <x v="2"/>
    <x v="0"/>
    <x v="10"/>
    <s v="2024-11-??"/>
    <x v="3"/>
    <n v="50626371"/>
    <x v="3"/>
    <n v="0"/>
    <x v="1"/>
    <n v="0"/>
    <x v="667"/>
    <m/>
    <x v="0"/>
    <x v="11"/>
    <m/>
    <s v="Receitas Da Câmara"/>
    <x v="2"/>
    <s v="RDC"/>
    <x v="0"/>
    <x v="1"/>
    <x v="1"/>
    <x v="1"/>
    <x v="0"/>
    <x v="0"/>
    <x v="0"/>
    <x v="0"/>
    <x v="0"/>
    <x v="0"/>
    <x v="0"/>
    <s v="Receitas Da Câmara"/>
    <x v="0"/>
    <x v="0"/>
    <x v="0"/>
    <x v="0"/>
    <x v="0"/>
    <x v="0"/>
    <x v="0"/>
    <x v="2"/>
    <x v="1"/>
    <x v="2"/>
    <x v="11"/>
    <x v="0"/>
    <m/>
  </r>
  <r>
    <x v="0"/>
    <n v="0"/>
    <n v="0"/>
    <n v="58538"/>
    <n v="0"/>
    <x v="6025"/>
    <x v="0"/>
    <x v="0"/>
    <x v="0"/>
    <s v="03.16.15"/>
    <x v="0"/>
    <x v="0"/>
    <x v="0"/>
    <s v="Direção Financeira"/>
    <s v="03.16.15"/>
    <s v="Direção Financeira"/>
    <s v="03.16.15"/>
    <x v="64"/>
    <x v="0"/>
    <x v="0"/>
    <x v="0"/>
    <x v="0"/>
    <x v="0"/>
    <x v="0"/>
    <x v="0"/>
    <x v="0"/>
    <s v="2024-01-??"/>
    <x v="0"/>
    <n v="58538"/>
    <x v="3"/>
    <n v="900000"/>
    <x v="1"/>
    <n v="150000"/>
    <x v="667"/>
    <m/>
    <x v="0"/>
    <x v="11"/>
    <m/>
    <s v="Direção Financeira"/>
    <x v="2"/>
    <m/>
    <x v="0"/>
    <x v="1"/>
    <x v="1"/>
    <x v="1"/>
    <x v="0"/>
    <x v="0"/>
    <x v="0"/>
    <x v="0"/>
    <x v="0"/>
    <x v="0"/>
    <x v="0"/>
    <s v="Direção Financeira"/>
    <x v="0"/>
    <x v="0"/>
    <x v="0"/>
    <x v="0"/>
    <x v="0"/>
    <x v="0"/>
    <x v="0"/>
    <x v="2"/>
    <x v="1"/>
    <x v="2"/>
    <x v="11"/>
    <x v="0"/>
    <m/>
  </r>
  <r>
    <x v="0"/>
    <n v="0"/>
    <n v="0"/>
    <n v="70538"/>
    <n v="0"/>
    <x v="6025"/>
    <x v="0"/>
    <x v="0"/>
    <x v="0"/>
    <s v="03.16.15"/>
    <x v="0"/>
    <x v="0"/>
    <x v="0"/>
    <s v="Direção Financeira"/>
    <s v="03.16.15"/>
    <s v="Direção Financeira"/>
    <s v="03.16.15"/>
    <x v="64"/>
    <x v="0"/>
    <x v="0"/>
    <x v="0"/>
    <x v="0"/>
    <x v="0"/>
    <x v="0"/>
    <x v="0"/>
    <x v="2"/>
    <s v="2024-02-??"/>
    <x v="0"/>
    <n v="70538"/>
    <x v="3"/>
    <n v="900000"/>
    <x v="1"/>
    <n v="150000"/>
    <x v="667"/>
    <m/>
    <x v="0"/>
    <x v="11"/>
    <m/>
    <s v="Direção Financeira"/>
    <x v="2"/>
    <m/>
    <x v="0"/>
    <x v="1"/>
    <x v="1"/>
    <x v="1"/>
    <x v="0"/>
    <x v="0"/>
    <x v="0"/>
    <x v="0"/>
    <x v="0"/>
    <x v="0"/>
    <x v="0"/>
    <s v="Direção Financeira"/>
    <x v="0"/>
    <x v="0"/>
    <x v="0"/>
    <x v="0"/>
    <x v="0"/>
    <x v="0"/>
    <x v="0"/>
    <x v="2"/>
    <x v="1"/>
    <x v="2"/>
    <x v="11"/>
    <x v="0"/>
    <m/>
  </r>
  <r>
    <x v="0"/>
    <n v="0"/>
    <n v="0"/>
    <n v="62538"/>
    <n v="0"/>
    <x v="6025"/>
    <x v="0"/>
    <x v="0"/>
    <x v="0"/>
    <s v="03.16.15"/>
    <x v="0"/>
    <x v="0"/>
    <x v="0"/>
    <s v="Direção Financeira"/>
    <s v="03.16.15"/>
    <s v="Direção Financeira"/>
    <s v="03.16.15"/>
    <x v="64"/>
    <x v="0"/>
    <x v="0"/>
    <x v="0"/>
    <x v="0"/>
    <x v="0"/>
    <x v="0"/>
    <x v="0"/>
    <x v="1"/>
    <s v="2024-03-??"/>
    <x v="0"/>
    <n v="62538"/>
    <x v="3"/>
    <n v="900000"/>
    <x v="1"/>
    <n v="150000"/>
    <x v="667"/>
    <m/>
    <x v="0"/>
    <x v="11"/>
    <m/>
    <s v="Direção Financeira"/>
    <x v="2"/>
    <m/>
    <x v="0"/>
    <x v="1"/>
    <x v="1"/>
    <x v="1"/>
    <x v="0"/>
    <x v="0"/>
    <x v="0"/>
    <x v="0"/>
    <x v="0"/>
    <x v="0"/>
    <x v="0"/>
    <s v="Direção Financeira"/>
    <x v="0"/>
    <x v="0"/>
    <x v="0"/>
    <x v="0"/>
    <x v="0"/>
    <x v="0"/>
    <x v="0"/>
    <x v="2"/>
    <x v="1"/>
    <x v="2"/>
    <x v="11"/>
    <x v="0"/>
    <m/>
  </r>
  <r>
    <x v="0"/>
    <n v="0"/>
    <n v="0"/>
    <n v="62538"/>
    <n v="0"/>
    <x v="6025"/>
    <x v="0"/>
    <x v="0"/>
    <x v="0"/>
    <s v="03.16.15"/>
    <x v="0"/>
    <x v="0"/>
    <x v="0"/>
    <s v="Direção Financeira"/>
    <s v="03.16.15"/>
    <s v="Direção Financeira"/>
    <s v="03.16.15"/>
    <x v="64"/>
    <x v="0"/>
    <x v="0"/>
    <x v="0"/>
    <x v="0"/>
    <x v="0"/>
    <x v="0"/>
    <x v="0"/>
    <x v="6"/>
    <s v="2024-04-??"/>
    <x v="1"/>
    <n v="62538"/>
    <x v="3"/>
    <n v="900000"/>
    <x v="1"/>
    <n v="150000"/>
    <x v="667"/>
    <m/>
    <x v="0"/>
    <x v="11"/>
    <m/>
    <s v="Direção Financeira"/>
    <x v="2"/>
    <m/>
    <x v="0"/>
    <x v="1"/>
    <x v="1"/>
    <x v="1"/>
    <x v="0"/>
    <x v="0"/>
    <x v="0"/>
    <x v="0"/>
    <x v="0"/>
    <x v="0"/>
    <x v="0"/>
    <s v="Direção Financeira"/>
    <x v="0"/>
    <x v="0"/>
    <x v="0"/>
    <x v="0"/>
    <x v="0"/>
    <x v="0"/>
    <x v="0"/>
    <x v="2"/>
    <x v="1"/>
    <x v="2"/>
    <x v="11"/>
    <x v="0"/>
    <m/>
  </r>
  <r>
    <x v="0"/>
    <n v="0"/>
    <n v="0"/>
    <n v="82538"/>
    <n v="0"/>
    <x v="6025"/>
    <x v="0"/>
    <x v="0"/>
    <x v="0"/>
    <s v="03.16.15"/>
    <x v="0"/>
    <x v="0"/>
    <x v="0"/>
    <s v="Direção Financeira"/>
    <s v="03.16.15"/>
    <s v="Direção Financeira"/>
    <s v="03.16.15"/>
    <x v="64"/>
    <x v="0"/>
    <x v="0"/>
    <x v="0"/>
    <x v="0"/>
    <x v="0"/>
    <x v="0"/>
    <x v="0"/>
    <x v="3"/>
    <s v="2024-05-??"/>
    <x v="1"/>
    <n v="82538"/>
    <x v="3"/>
    <n v="900000"/>
    <x v="1"/>
    <n v="150000"/>
    <x v="667"/>
    <m/>
    <x v="0"/>
    <x v="11"/>
    <m/>
    <s v="Direção Financeira"/>
    <x v="2"/>
    <m/>
    <x v="0"/>
    <x v="1"/>
    <x v="1"/>
    <x v="1"/>
    <x v="0"/>
    <x v="0"/>
    <x v="0"/>
    <x v="0"/>
    <x v="0"/>
    <x v="0"/>
    <x v="0"/>
    <s v="Direção Financeira"/>
    <x v="0"/>
    <x v="0"/>
    <x v="0"/>
    <x v="0"/>
    <x v="0"/>
    <x v="0"/>
    <x v="0"/>
    <x v="2"/>
    <x v="1"/>
    <x v="2"/>
    <x v="11"/>
    <x v="0"/>
    <m/>
  </r>
  <r>
    <x v="0"/>
    <n v="0"/>
    <n v="0"/>
    <n v="77538"/>
    <n v="0"/>
    <x v="6025"/>
    <x v="0"/>
    <x v="0"/>
    <x v="0"/>
    <s v="03.16.15"/>
    <x v="0"/>
    <x v="0"/>
    <x v="0"/>
    <s v="Direção Financeira"/>
    <s v="03.16.15"/>
    <s v="Direção Financeira"/>
    <s v="03.16.15"/>
    <x v="64"/>
    <x v="0"/>
    <x v="0"/>
    <x v="0"/>
    <x v="0"/>
    <x v="0"/>
    <x v="0"/>
    <x v="0"/>
    <x v="4"/>
    <s v="2024-06-??"/>
    <x v="1"/>
    <n v="77538"/>
    <x v="3"/>
    <n v="900000"/>
    <x v="1"/>
    <n v="150000"/>
    <x v="667"/>
    <m/>
    <x v="0"/>
    <x v="11"/>
    <m/>
    <s v="Direção Financeira"/>
    <x v="2"/>
    <m/>
    <x v="0"/>
    <x v="1"/>
    <x v="1"/>
    <x v="1"/>
    <x v="0"/>
    <x v="0"/>
    <x v="0"/>
    <x v="0"/>
    <x v="0"/>
    <x v="0"/>
    <x v="0"/>
    <s v="Direção Financeira"/>
    <x v="0"/>
    <x v="0"/>
    <x v="0"/>
    <x v="0"/>
    <x v="0"/>
    <x v="0"/>
    <x v="0"/>
    <x v="2"/>
    <x v="1"/>
    <x v="2"/>
    <x v="11"/>
    <x v="0"/>
    <m/>
  </r>
  <r>
    <x v="0"/>
    <n v="0"/>
    <n v="0"/>
    <n v="4000"/>
    <n v="0"/>
    <x v="6025"/>
    <x v="0"/>
    <x v="0"/>
    <x v="0"/>
    <s v="03.16.15"/>
    <x v="0"/>
    <x v="0"/>
    <x v="0"/>
    <s v="Direção Financeira"/>
    <s v="03.16.15"/>
    <s v="Direção Financeira"/>
    <s v="03.16.15"/>
    <x v="64"/>
    <x v="0"/>
    <x v="0"/>
    <x v="0"/>
    <x v="0"/>
    <x v="0"/>
    <x v="0"/>
    <x v="0"/>
    <x v="9"/>
    <s v="2024-07-??"/>
    <x v="2"/>
    <n v="4000"/>
    <x v="3"/>
    <n v="900000"/>
    <x v="1"/>
    <n v="150000"/>
    <x v="667"/>
    <m/>
    <x v="0"/>
    <x v="11"/>
    <m/>
    <s v="Direção Financeira"/>
    <x v="2"/>
    <m/>
    <x v="0"/>
    <x v="1"/>
    <x v="1"/>
    <x v="1"/>
    <x v="0"/>
    <x v="0"/>
    <x v="0"/>
    <x v="0"/>
    <x v="0"/>
    <x v="0"/>
    <x v="0"/>
    <s v="Direção Financeira"/>
    <x v="0"/>
    <x v="0"/>
    <x v="0"/>
    <x v="0"/>
    <x v="0"/>
    <x v="0"/>
    <x v="0"/>
    <x v="2"/>
    <x v="1"/>
    <x v="2"/>
    <x v="11"/>
    <x v="0"/>
    <m/>
  </r>
  <r>
    <x v="0"/>
    <n v="0"/>
    <n v="0"/>
    <n v="207614"/>
    <n v="0"/>
    <x v="6025"/>
    <x v="0"/>
    <x v="0"/>
    <x v="0"/>
    <s v="03.16.15"/>
    <x v="0"/>
    <x v="0"/>
    <x v="0"/>
    <s v="Direção Financeira"/>
    <s v="03.16.15"/>
    <s v="Direção Financeira"/>
    <s v="03.16.15"/>
    <x v="64"/>
    <x v="0"/>
    <x v="0"/>
    <x v="0"/>
    <x v="0"/>
    <x v="0"/>
    <x v="0"/>
    <x v="0"/>
    <x v="5"/>
    <s v="2024-08-??"/>
    <x v="2"/>
    <n v="207614"/>
    <x v="3"/>
    <n v="900000"/>
    <x v="1"/>
    <n v="150000"/>
    <x v="667"/>
    <m/>
    <x v="0"/>
    <x v="11"/>
    <m/>
    <s v="Direção Financeira"/>
    <x v="2"/>
    <m/>
    <x v="0"/>
    <x v="1"/>
    <x v="1"/>
    <x v="1"/>
    <x v="0"/>
    <x v="0"/>
    <x v="0"/>
    <x v="0"/>
    <x v="0"/>
    <x v="0"/>
    <x v="0"/>
    <s v="Direção Financeira"/>
    <x v="0"/>
    <x v="0"/>
    <x v="0"/>
    <x v="0"/>
    <x v="0"/>
    <x v="0"/>
    <x v="0"/>
    <x v="2"/>
    <x v="1"/>
    <x v="2"/>
    <x v="11"/>
    <x v="0"/>
    <m/>
  </r>
  <r>
    <x v="0"/>
    <n v="0"/>
    <n v="0"/>
    <n v="177598"/>
    <n v="0"/>
    <x v="6025"/>
    <x v="0"/>
    <x v="0"/>
    <x v="0"/>
    <s v="03.16.15"/>
    <x v="0"/>
    <x v="0"/>
    <x v="0"/>
    <s v="Direção Financeira"/>
    <s v="03.16.15"/>
    <s v="Direção Financeira"/>
    <s v="03.16.15"/>
    <x v="64"/>
    <x v="0"/>
    <x v="0"/>
    <x v="0"/>
    <x v="0"/>
    <x v="0"/>
    <x v="0"/>
    <x v="0"/>
    <x v="7"/>
    <s v="2024-09-??"/>
    <x v="2"/>
    <n v="177598"/>
    <x v="3"/>
    <n v="900000"/>
    <x v="1"/>
    <n v="150000"/>
    <x v="667"/>
    <m/>
    <x v="0"/>
    <x v="11"/>
    <m/>
    <s v="Direção Financeira"/>
    <x v="2"/>
    <m/>
    <x v="0"/>
    <x v="1"/>
    <x v="1"/>
    <x v="1"/>
    <x v="0"/>
    <x v="0"/>
    <x v="0"/>
    <x v="0"/>
    <x v="0"/>
    <x v="0"/>
    <x v="0"/>
    <s v="Direção Financeira"/>
    <x v="0"/>
    <x v="0"/>
    <x v="0"/>
    <x v="0"/>
    <x v="0"/>
    <x v="0"/>
    <x v="0"/>
    <x v="2"/>
    <x v="1"/>
    <x v="2"/>
    <x v="11"/>
    <x v="0"/>
    <m/>
  </r>
  <r>
    <x v="0"/>
    <n v="0"/>
    <n v="0"/>
    <n v="67388"/>
    <n v="0"/>
    <x v="6025"/>
    <x v="0"/>
    <x v="0"/>
    <x v="0"/>
    <s v="03.16.15"/>
    <x v="0"/>
    <x v="0"/>
    <x v="0"/>
    <s v="Direção Financeira"/>
    <s v="03.16.15"/>
    <s v="Direção Financeira"/>
    <s v="03.16.15"/>
    <x v="64"/>
    <x v="0"/>
    <x v="0"/>
    <x v="0"/>
    <x v="0"/>
    <x v="0"/>
    <x v="0"/>
    <x v="0"/>
    <x v="8"/>
    <s v="2024-10-??"/>
    <x v="3"/>
    <n v="67388"/>
    <x v="3"/>
    <n v="900000"/>
    <x v="1"/>
    <n v="150000"/>
    <x v="667"/>
    <m/>
    <x v="0"/>
    <x v="11"/>
    <m/>
    <s v="Direção Financeira"/>
    <x v="2"/>
    <m/>
    <x v="0"/>
    <x v="1"/>
    <x v="1"/>
    <x v="1"/>
    <x v="0"/>
    <x v="0"/>
    <x v="0"/>
    <x v="0"/>
    <x v="0"/>
    <x v="0"/>
    <x v="0"/>
    <s v="Direção Financeira"/>
    <x v="0"/>
    <x v="0"/>
    <x v="0"/>
    <x v="0"/>
    <x v="0"/>
    <x v="0"/>
    <x v="0"/>
    <x v="2"/>
    <x v="1"/>
    <x v="2"/>
    <x v="11"/>
    <x v="0"/>
    <m/>
  </r>
  <r>
    <x v="0"/>
    <n v="0"/>
    <n v="0"/>
    <n v="92388"/>
    <n v="0"/>
    <x v="6025"/>
    <x v="0"/>
    <x v="0"/>
    <x v="0"/>
    <s v="03.16.15"/>
    <x v="0"/>
    <x v="0"/>
    <x v="0"/>
    <s v="Direção Financeira"/>
    <s v="03.16.15"/>
    <s v="Direção Financeira"/>
    <s v="03.16.15"/>
    <x v="64"/>
    <x v="0"/>
    <x v="0"/>
    <x v="0"/>
    <x v="0"/>
    <x v="0"/>
    <x v="0"/>
    <x v="0"/>
    <x v="10"/>
    <s v="2024-11-??"/>
    <x v="3"/>
    <n v="92388"/>
    <x v="3"/>
    <n v="900000"/>
    <x v="1"/>
    <n v="150000"/>
    <x v="667"/>
    <m/>
    <x v="0"/>
    <x v="11"/>
    <m/>
    <s v="Direção Financeira"/>
    <x v="2"/>
    <m/>
    <x v="0"/>
    <x v="1"/>
    <x v="1"/>
    <x v="1"/>
    <x v="0"/>
    <x v="0"/>
    <x v="0"/>
    <x v="0"/>
    <x v="0"/>
    <x v="0"/>
    <x v="0"/>
    <s v="Direção Financeira"/>
    <x v="0"/>
    <x v="0"/>
    <x v="0"/>
    <x v="0"/>
    <x v="0"/>
    <x v="0"/>
    <x v="0"/>
    <x v="2"/>
    <x v="1"/>
    <x v="2"/>
    <x v="11"/>
    <x v="0"/>
    <m/>
  </r>
  <r>
    <x v="0"/>
    <n v="0"/>
    <n v="0"/>
    <n v="85254"/>
    <n v="0"/>
    <x v="6025"/>
    <x v="0"/>
    <x v="0"/>
    <x v="0"/>
    <s v="03.16.15"/>
    <x v="0"/>
    <x v="0"/>
    <x v="0"/>
    <s v="Direção Financeira"/>
    <s v="03.16.15"/>
    <s v="Direção Financeira"/>
    <s v="03.16.15"/>
    <x v="64"/>
    <x v="0"/>
    <x v="0"/>
    <x v="0"/>
    <x v="0"/>
    <x v="0"/>
    <x v="0"/>
    <x v="0"/>
    <x v="11"/>
    <s v="2024-12-??"/>
    <x v="3"/>
    <n v="85254"/>
    <x v="3"/>
    <n v="900000"/>
    <x v="1"/>
    <n v="150000"/>
    <x v="667"/>
    <m/>
    <x v="0"/>
    <x v="11"/>
    <m/>
    <s v="Direção Financeira"/>
    <x v="2"/>
    <m/>
    <x v="0"/>
    <x v="1"/>
    <x v="1"/>
    <x v="1"/>
    <x v="0"/>
    <x v="0"/>
    <x v="0"/>
    <x v="0"/>
    <x v="0"/>
    <x v="0"/>
    <x v="0"/>
    <s v="Direção Financeira"/>
    <x v="0"/>
    <x v="0"/>
    <x v="0"/>
    <x v="0"/>
    <x v="0"/>
    <x v="0"/>
    <x v="0"/>
    <x v="2"/>
    <x v="1"/>
    <x v="2"/>
    <x v="11"/>
    <x v="0"/>
    <m/>
  </r>
  <r>
    <x v="0"/>
    <n v="0"/>
    <n v="0"/>
    <n v="59634"/>
    <n v="0"/>
    <x v="6025"/>
    <x v="0"/>
    <x v="0"/>
    <x v="0"/>
    <s v="03.16.15"/>
    <x v="0"/>
    <x v="0"/>
    <x v="0"/>
    <s v="Direção Financeira"/>
    <s v="03.16.15"/>
    <s v="Direção Financeira"/>
    <s v="03.16.15"/>
    <x v="60"/>
    <x v="0"/>
    <x v="0"/>
    <x v="0"/>
    <x v="0"/>
    <x v="0"/>
    <x v="0"/>
    <x v="0"/>
    <x v="7"/>
    <s v="2024-09-??"/>
    <x v="2"/>
    <n v="59634"/>
    <x v="3"/>
    <n v="20000"/>
    <x v="1"/>
    <n v="0"/>
    <x v="667"/>
    <m/>
    <x v="0"/>
    <x v="11"/>
    <m/>
    <s v="Direção Financeira"/>
    <x v="2"/>
    <m/>
    <x v="0"/>
    <x v="1"/>
    <x v="1"/>
    <x v="1"/>
    <x v="0"/>
    <x v="0"/>
    <x v="0"/>
    <x v="0"/>
    <x v="0"/>
    <x v="0"/>
    <x v="0"/>
    <s v="Direção Financeira"/>
    <x v="0"/>
    <x v="0"/>
    <x v="0"/>
    <x v="0"/>
    <x v="0"/>
    <x v="0"/>
    <x v="0"/>
    <x v="2"/>
    <x v="1"/>
    <x v="2"/>
    <x v="11"/>
    <x v="0"/>
    <m/>
  </r>
  <r>
    <x v="0"/>
    <n v="0"/>
    <n v="0"/>
    <n v="60175"/>
    <n v="0"/>
    <x v="6025"/>
    <x v="0"/>
    <x v="0"/>
    <x v="0"/>
    <s v="03.16.15"/>
    <x v="0"/>
    <x v="0"/>
    <x v="0"/>
    <s v="Direção Financeira"/>
    <s v="03.16.15"/>
    <s v="Direção Financeira"/>
    <s v="03.16.15"/>
    <x v="60"/>
    <x v="0"/>
    <x v="0"/>
    <x v="0"/>
    <x v="0"/>
    <x v="0"/>
    <x v="0"/>
    <x v="0"/>
    <x v="8"/>
    <s v="2024-10-??"/>
    <x v="3"/>
    <n v="60175"/>
    <x v="3"/>
    <n v="20000"/>
    <x v="1"/>
    <n v="0"/>
    <x v="667"/>
    <m/>
    <x v="0"/>
    <x v="11"/>
    <m/>
    <s v="Direção Financeira"/>
    <x v="2"/>
    <m/>
    <x v="0"/>
    <x v="1"/>
    <x v="1"/>
    <x v="1"/>
    <x v="0"/>
    <x v="0"/>
    <x v="0"/>
    <x v="0"/>
    <x v="0"/>
    <x v="0"/>
    <x v="0"/>
    <s v="Direção Financeira"/>
    <x v="0"/>
    <x v="0"/>
    <x v="0"/>
    <x v="0"/>
    <x v="0"/>
    <x v="0"/>
    <x v="0"/>
    <x v="2"/>
    <x v="1"/>
    <x v="2"/>
    <x v="11"/>
    <x v="0"/>
    <m/>
  </r>
  <r>
    <x v="0"/>
    <n v="0"/>
    <n v="0"/>
    <n v="31175"/>
    <n v="0"/>
    <x v="6025"/>
    <x v="0"/>
    <x v="0"/>
    <x v="0"/>
    <s v="03.16.15"/>
    <x v="0"/>
    <x v="0"/>
    <x v="0"/>
    <s v="Direção Financeira"/>
    <s v="03.16.15"/>
    <s v="Direção Financeira"/>
    <s v="03.16.15"/>
    <x v="60"/>
    <x v="0"/>
    <x v="0"/>
    <x v="0"/>
    <x v="0"/>
    <x v="0"/>
    <x v="0"/>
    <x v="0"/>
    <x v="10"/>
    <s v="2024-11-??"/>
    <x v="3"/>
    <n v="31175"/>
    <x v="3"/>
    <n v="20000"/>
    <x v="1"/>
    <n v="0"/>
    <x v="667"/>
    <m/>
    <x v="0"/>
    <x v="11"/>
    <m/>
    <s v="Direção Financeira"/>
    <x v="2"/>
    <m/>
    <x v="0"/>
    <x v="1"/>
    <x v="1"/>
    <x v="1"/>
    <x v="0"/>
    <x v="0"/>
    <x v="0"/>
    <x v="0"/>
    <x v="0"/>
    <x v="0"/>
    <x v="0"/>
    <s v="Direção Financeira"/>
    <x v="0"/>
    <x v="0"/>
    <x v="0"/>
    <x v="0"/>
    <x v="0"/>
    <x v="0"/>
    <x v="0"/>
    <x v="2"/>
    <x v="1"/>
    <x v="2"/>
    <x v="11"/>
    <x v="0"/>
    <m/>
  </r>
  <r>
    <x v="0"/>
    <n v="0"/>
    <n v="0"/>
    <n v="47019"/>
    <n v="0"/>
    <x v="6025"/>
    <x v="0"/>
    <x v="0"/>
    <x v="0"/>
    <s v="03.16.15"/>
    <x v="0"/>
    <x v="0"/>
    <x v="0"/>
    <s v="Direção Financeira"/>
    <s v="03.16.15"/>
    <s v="Direção Financeira"/>
    <s v="03.16.15"/>
    <x v="60"/>
    <x v="0"/>
    <x v="0"/>
    <x v="0"/>
    <x v="0"/>
    <x v="0"/>
    <x v="0"/>
    <x v="0"/>
    <x v="11"/>
    <s v="2024-12-??"/>
    <x v="3"/>
    <n v="47019"/>
    <x v="3"/>
    <n v="20000"/>
    <x v="1"/>
    <n v="0"/>
    <x v="667"/>
    <m/>
    <x v="0"/>
    <x v="11"/>
    <m/>
    <s v="Direção Financeira"/>
    <x v="2"/>
    <m/>
    <x v="0"/>
    <x v="1"/>
    <x v="1"/>
    <x v="1"/>
    <x v="0"/>
    <x v="0"/>
    <x v="0"/>
    <x v="0"/>
    <x v="0"/>
    <x v="0"/>
    <x v="0"/>
    <s v="Direção Financeira"/>
    <x v="0"/>
    <x v="0"/>
    <x v="0"/>
    <x v="0"/>
    <x v="0"/>
    <x v="0"/>
    <x v="0"/>
    <x v="2"/>
    <x v="1"/>
    <x v="2"/>
    <x v="11"/>
    <x v="0"/>
    <m/>
  </r>
  <r>
    <x v="0"/>
    <n v="0"/>
    <n v="0"/>
    <n v="750"/>
    <n v="0"/>
    <x v="6025"/>
    <x v="0"/>
    <x v="1"/>
    <x v="0"/>
    <s v="03.03.10"/>
    <x v="8"/>
    <x v="0"/>
    <x v="4"/>
    <s v="Receitas Da Câmara"/>
    <s v="03.03.10"/>
    <s v="Receitas Da Câmara"/>
    <s v="03.03.10"/>
    <x v="16"/>
    <x v="0"/>
    <x v="0"/>
    <x v="5"/>
    <x v="0"/>
    <x v="0"/>
    <x v="2"/>
    <x v="0"/>
    <x v="0"/>
    <s v="2024-01-??"/>
    <x v="0"/>
    <n v="750"/>
    <x v="3"/>
    <n v="0"/>
    <x v="1"/>
    <n v="0"/>
    <x v="667"/>
    <m/>
    <x v="0"/>
    <x v="11"/>
    <m/>
    <s v="Receitas Da Câmara"/>
    <x v="2"/>
    <s v="RDC"/>
    <x v="0"/>
    <x v="1"/>
    <x v="1"/>
    <x v="1"/>
    <x v="0"/>
    <x v="0"/>
    <x v="0"/>
    <x v="0"/>
    <x v="0"/>
    <x v="0"/>
    <x v="0"/>
    <s v="Receitas Da Câmara"/>
    <x v="0"/>
    <x v="0"/>
    <x v="0"/>
    <x v="0"/>
    <x v="0"/>
    <x v="0"/>
    <x v="0"/>
    <x v="2"/>
    <x v="1"/>
    <x v="2"/>
    <x v="11"/>
    <x v="0"/>
    <m/>
  </r>
  <r>
    <x v="0"/>
    <n v="0"/>
    <n v="0"/>
    <n v="1500"/>
    <n v="0"/>
    <x v="6025"/>
    <x v="0"/>
    <x v="1"/>
    <x v="0"/>
    <s v="03.03.10"/>
    <x v="8"/>
    <x v="0"/>
    <x v="4"/>
    <s v="Receitas Da Câmara"/>
    <s v="03.03.10"/>
    <s v="Receitas Da Câmara"/>
    <s v="03.03.10"/>
    <x v="16"/>
    <x v="0"/>
    <x v="0"/>
    <x v="5"/>
    <x v="0"/>
    <x v="0"/>
    <x v="2"/>
    <x v="0"/>
    <x v="2"/>
    <s v="2024-02-??"/>
    <x v="0"/>
    <n v="1500"/>
    <x v="3"/>
    <n v="0"/>
    <x v="1"/>
    <n v="0"/>
    <x v="667"/>
    <m/>
    <x v="0"/>
    <x v="11"/>
    <m/>
    <s v="Receitas Da Câmara"/>
    <x v="2"/>
    <s v="RDC"/>
    <x v="0"/>
    <x v="1"/>
    <x v="1"/>
    <x v="1"/>
    <x v="0"/>
    <x v="0"/>
    <x v="0"/>
    <x v="0"/>
    <x v="0"/>
    <x v="0"/>
    <x v="0"/>
    <s v="Receitas Da Câmara"/>
    <x v="0"/>
    <x v="0"/>
    <x v="0"/>
    <x v="0"/>
    <x v="0"/>
    <x v="0"/>
    <x v="0"/>
    <x v="2"/>
    <x v="1"/>
    <x v="2"/>
    <x v="11"/>
    <x v="0"/>
    <m/>
  </r>
  <r>
    <x v="0"/>
    <n v="0"/>
    <n v="0"/>
    <n v="29058"/>
    <n v="0"/>
    <x v="6025"/>
    <x v="0"/>
    <x v="1"/>
    <x v="0"/>
    <s v="03.03.10"/>
    <x v="8"/>
    <x v="0"/>
    <x v="4"/>
    <s v="Receitas Da Câmara"/>
    <s v="03.03.10"/>
    <s v="Receitas Da Câmara"/>
    <s v="03.03.10"/>
    <x v="16"/>
    <x v="0"/>
    <x v="0"/>
    <x v="5"/>
    <x v="0"/>
    <x v="0"/>
    <x v="2"/>
    <x v="0"/>
    <x v="1"/>
    <s v="2024-03-??"/>
    <x v="0"/>
    <n v="29058"/>
    <x v="3"/>
    <n v="0"/>
    <x v="1"/>
    <n v="0"/>
    <x v="667"/>
    <m/>
    <x v="0"/>
    <x v="11"/>
    <m/>
    <s v="Receitas Da Câmara"/>
    <x v="2"/>
    <s v="RDC"/>
    <x v="0"/>
    <x v="1"/>
    <x v="1"/>
    <x v="1"/>
    <x v="0"/>
    <x v="0"/>
    <x v="0"/>
    <x v="0"/>
    <x v="0"/>
    <x v="0"/>
    <x v="0"/>
    <s v="Receitas Da Câmara"/>
    <x v="0"/>
    <x v="0"/>
    <x v="0"/>
    <x v="0"/>
    <x v="0"/>
    <x v="0"/>
    <x v="0"/>
    <x v="2"/>
    <x v="1"/>
    <x v="2"/>
    <x v="11"/>
    <x v="0"/>
    <m/>
  </r>
  <r>
    <x v="0"/>
    <n v="0"/>
    <n v="0"/>
    <n v="1500"/>
    <n v="0"/>
    <x v="6025"/>
    <x v="0"/>
    <x v="1"/>
    <x v="0"/>
    <s v="03.03.10"/>
    <x v="8"/>
    <x v="0"/>
    <x v="4"/>
    <s v="Receitas Da Câmara"/>
    <s v="03.03.10"/>
    <s v="Receitas Da Câmara"/>
    <s v="03.03.10"/>
    <x v="16"/>
    <x v="0"/>
    <x v="0"/>
    <x v="5"/>
    <x v="0"/>
    <x v="0"/>
    <x v="2"/>
    <x v="0"/>
    <x v="3"/>
    <s v="2024-05-??"/>
    <x v="1"/>
    <n v="1500"/>
    <x v="3"/>
    <n v="0"/>
    <x v="1"/>
    <n v="0"/>
    <x v="667"/>
    <m/>
    <x v="0"/>
    <x v="11"/>
    <m/>
    <s v="Receitas Da Câmara"/>
    <x v="2"/>
    <s v="RDC"/>
    <x v="0"/>
    <x v="1"/>
    <x v="1"/>
    <x v="1"/>
    <x v="0"/>
    <x v="0"/>
    <x v="0"/>
    <x v="0"/>
    <x v="0"/>
    <x v="0"/>
    <x v="0"/>
    <s v="Receitas Da Câmara"/>
    <x v="0"/>
    <x v="0"/>
    <x v="0"/>
    <x v="0"/>
    <x v="0"/>
    <x v="0"/>
    <x v="0"/>
    <x v="2"/>
    <x v="1"/>
    <x v="2"/>
    <x v="11"/>
    <x v="0"/>
    <m/>
  </r>
  <r>
    <x v="0"/>
    <n v="0"/>
    <n v="0"/>
    <n v="3000"/>
    <n v="0"/>
    <x v="6025"/>
    <x v="0"/>
    <x v="1"/>
    <x v="0"/>
    <s v="03.03.10"/>
    <x v="8"/>
    <x v="0"/>
    <x v="4"/>
    <s v="Receitas Da Câmara"/>
    <s v="03.03.10"/>
    <s v="Receitas Da Câmara"/>
    <s v="03.03.10"/>
    <x v="16"/>
    <x v="0"/>
    <x v="0"/>
    <x v="5"/>
    <x v="0"/>
    <x v="0"/>
    <x v="2"/>
    <x v="0"/>
    <x v="4"/>
    <s v="2024-06-??"/>
    <x v="1"/>
    <n v="3000"/>
    <x v="3"/>
    <n v="0"/>
    <x v="1"/>
    <n v="0"/>
    <x v="667"/>
    <m/>
    <x v="0"/>
    <x v="11"/>
    <m/>
    <s v="Receitas Da Câmara"/>
    <x v="2"/>
    <s v="RDC"/>
    <x v="0"/>
    <x v="1"/>
    <x v="1"/>
    <x v="1"/>
    <x v="0"/>
    <x v="0"/>
    <x v="0"/>
    <x v="0"/>
    <x v="0"/>
    <x v="0"/>
    <x v="0"/>
    <s v="Receitas Da Câmara"/>
    <x v="0"/>
    <x v="0"/>
    <x v="0"/>
    <x v="0"/>
    <x v="0"/>
    <x v="0"/>
    <x v="0"/>
    <x v="2"/>
    <x v="1"/>
    <x v="2"/>
    <x v="11"/>
    <x v="0"/>
    <m/>
  </r>
  <r>
    <x v="0"/>
    <n v="0"/>
    <n v="0"/>
    <n v="750"/>
    <n v="0"/>
    <x v="6025"/>
    <x v="0"/>
    <x v="1"/>
    <x v="0"/>
    <s v="03.03.10"/>
    <x v="8"/>
    <x v="0"/>
    <x v="4"/>
    <s v="Receitas Da Câmara"/>
    <s v="03.03.10"/>
    <s v="Receitas Da Câmara"/>
    <s v="03.03.10"/>
    <x v="16"/>
    <x v="0"/>
    <x v="0"/>
    <x v="5"/>
    <x v="0"/>
    <x v="0"/>
    <x v="2"/>
    <x v="0"/>
    <x v="9"/>
    <s v="2024-07-??"/>
    <x v="2"/>
    <n v="750"/>
    <x v="3"/>
    <n v="0"/>
    <x v="1"/>
    <n v="0"/>
    <x v="667"/>
    <m/>
    <x v="0"/>
    <x v="11"/>
    <m/>
    <s v="Receitas Da Câmara"/>
    <x v="2"/>
    <s v="RDC"/>
    <x v="0"/>
    <x v="1"/>
    <x v="1"/>
    <x v="1"/>
    <x v="0"/>
    <x v="0"/>
    <x v="0"/>
    <x v="0"/>
    <x v="0"/>
    <x v="0"/>
    <x v="0"/>
    <s v="Receitas Da Câmara"/>
    <x v="0"/>
    <x v="0"/>
    <x v="0"/>
    <x v="0"/>
    <x v="0"/>
    <x v="0"/>
    <x v="0"/>
    <x v="2"/>
    <x v="1"/>
    <x v="2"/>
    <x v="11"/>
    <x v="0"/>
    <m/>
  </r>
  <r>
    <x v="0"/>
    <n v="0"/>
    <n v="0"/>
    <n v="3000"/>
    <n v="0"/>
    <x v="6025"/>
    <x v="0"/>
    <x v="1"/>
    <x v="0"/>
    <s v="03.03.10"/>
    <x v="8"/>
    <x v="0"/>
    <x v="4"/>
    <s v="Receitas Da Câmara"/>
    <s v="03.03.10"/>
    <s v="Receitas Da Câmara"/>
    <s v="03.03.10"/>
    <x v="16"/>
    <x v="0"/>
    <x v="0"/>
    <x v="5"/>
    <x v="0"/>
    <x v="0"/>
    <x v="2"/>
    <x v="0"/>
    <x v="5"/>
    <s v="2024-08-??"/>
    <x v="2"/>
    <n v="3000"/>
    <x v="3"/>
    <n v="0"/>
    <x v="1"/>
    <n v="0"/>
    <x v="667"/>
    <m/>
    <x v="0"/>
    <x v="11"/>
    <m/>
    <s v="Receitas Da Câmara"/>
    <x v="2"/>
    <s v="RDC"/>
    <x v="0"/>
    <x v="1"/>
    <x v="1"/>
    <x v="1"/>
    <x v="0"/>
    <x v="0"/>
    <x v="0"/>
    <x v="0"/>
    <x v="0"/>
    <x v="0"/>
    <x v="0"/>
    <s v="Receitas Da Câmara"/>
    <x v="0"/>
    <x v="0"/>
    <x v="0"/>
    <x v="0"/>
    <x v="0"/>
    <x v="0"/>
    <x v="0"/>
    <x v="2"/>
    <x v="1"/>
    <x v="2"/>
    <x v="11"/>
    <x v="0"/>
    <m/>
  </r>
  <r>
    <x v="0"/>
    <n v="0"/>
    <n v="0"/>
    <n v="2250"/>
    <n v="0"/>
    <x v="6025"/>
    <x v="0"/>
    <x v="1"/>
    <x v="0"/>
    <s v="03.03.10"/>
    <x v="8"/>
    <x v="0"/>
    <x v="4"/>
    <s v="Receitas Da Câmara"/>
    <s v="03.03.10"/>
    <s v="Receitas Da Câmara"/>
    <s v="03.03.10"/>
    <x v="16"/>
    <x v="0"/>
    <x v="0"/>
    <x v="5"/>
    <x v="0"/>
    <x v="0"/>
    <x v="2"/>
    <x v="0"/>
    <x v="7"/>
    <s v="2024-09-??"/>
    <x v="2"/>
    <n v="2250"/>
    <x v="3"/>
    <n v="0"/>
    <x v="1"/>
    <n v="0"/>
    <x v="667"/>
    <m/>
    <x v="0"/>
    <x v="11"/>
    <m/>
    <s v="Receitas Da Câmara"/>
    <x v="2"/>
    <s v="RDC"/>
    <x v="0"/>
    <x v="1"/>
    <x v="1"/>
    <x v="1"/>
    <x v="0"/>
    <x v="0"/>
    <x v="0"/>
    <x v="0"/>
    <x v="0"/>
    <x v="0"/>
    <x v="0"/>
    <s v="Receitas Da Câmara"/>
    <x v="0"/>
    <x v="0"/>
    <x v="0"/>
    <x v="0"/>
    <x v="0"/>
    <x v="0"/>
    <x v="0"/>
    <x v="2"/>
    <x v="1"/>
    <x v="2"/>
    <x v="11"/>
    <x v="0"/>
    <m/>
  </r>
  <r>
    <x v="0"/>
    <n v="0"/>
    <n v="0"/>
    <n v="1500"/>
    <n v="0"/>
    <x v="6025"/>
    <x v="0"/>
    <x v="1"/>
    <x v="0"/>
    <s v="03.03.10"/>
    <x v="8"/>
    <x v="0"/>
    <x v="4"/>
    <s v="Receitas Da Câmara"/>
    <s v="03.03.10"/>
    <s v="Receitas Da Câmara"/>
    <s v="03.03.10"/>
    <x v="16"/>
    <x v="0"/>
    <x v="0"/>
    <x v="5"/>
    <x v="0"/>
    <x v="0"/>
    <x v="2"/>
    <x v="0"/>
    <x v="8"/>
    <s v="2024-10-??"/>
    <x v="3"/>
    <n v="1500"/>
    <x v="3"/>
    <n v="0"/>
    <x v="1"/>
    <n v="0"/>
    <x v="667"/>
    <m/>
    <x v="0"/>
    <x v="11"/>
    <m/>
    <s v="Receitas Da Câmara"/>
    <x v="2"/>
    <s v="RDC"/>
    <x v="0"/>
    <x v="1"/>
    <x v="1"/>
    <x v="1"/>
    <x v="0"/>
    <x v="0"/>
    <x v="0"/>
    <x v="0"/>
    <x v="0"/>
    <x v="0"/>
    <x v="0"/>
    <s v="Receitas Da Câmara"/>
    <x v="0"/>
    <x v="0"/>
    <x v="0"/>
    <x v="0"/>
    <x v="0"/>
    <x v="0"/>
    <x v="0"/>
    <x v="2"/>
    <x v="1"/>
    <x v="2"/>
    <x v="11"/>
    <x v="0"/>
    <m/>
  </r>
  <r>
    <x v="0"/>
    <n v="0"/>
    <n v="0"/>
    <n v="2250"/>
    <n v="0"/>
    <x v="6025"/>
    <x v="0"/>
    <x v="1"/>
    <x v="0"/>
    <s v="03.03.10"/>
    <x v="8"/>
    <x v="0"/>
    <x v="4"/>
    <s v="Receitas Da Câmara"/>
    <s v="03.03.10"/>
    <s v="Receitas Da Câmara"/>
    <s v="03.03.10"/>
    <x v="16"/>
    <x v="0"/>
    <x v="0"/>
    <x v="5"/>
    <x v="0"/>
    <x v="0"/>
    <x v="2"/>
    <x v="0"/>
    <x v="10"/>
    <s v="2024-11-??"/>
    <x v="3"/>
    <n v="2250"/>
    <x v="3"/>
    <n v="0"/>
    <x v="1"/>
    <n v="0"/>
    <x v="667"/>
    <m/>
    <x v="0"/>
    <x v="11"/>
    <m/>
    <s v="Receitas Da Câmara"/>
    <x v="2"/>
    <s v="RDC"/>
    <x v="0"/>
    <x v="1"/>
    <x v="1"/>
    <x v="1"/>
    <x v="0"/>
    <x v="0"/>
    <x v="0"/>
    <x v="0"/>
    <x v="0"/>
    <x v="0"/>
    <x v="0"/>
    <s v="Receitas Da Câmara"/>
    <x v="0"/>
    <x v="0"/>
    <x v="0"/>
    <x v="0"/>
    <x v="0"/>
    <x v="0"/>
    <x v="0"/>
    <x v="2"/>
    <x v="1"/>
    <x v="2"/>
    <x v="11"/>
    <x v="0"/>
    <m/>
  </r>
  <r>
    <x v="0"/>
    <n v="0"/>
    <n v="0"/>
    <n v="229500"/>
    <n v="0"/>
    <x v="6025"/>
    <x v="0"/>
    <x v="0"/>
    <x v="0"/>
    <s v="03.16.15"/>
    <x v="0"/>
    <x v="0"/>
    <x v="0"/>
    <s v="Direção Financeira"/>
    <s v="03.16.15"/>
    <s v="Direção Financeira"/>
    <s v="03.16.15"/>
    <x v="65"/>
    <x v="0"/>
    <x v="0"/>
    <x v="0"/>
    <x v="0"/>
    <x v="0"/>
    <x v="0"/>
    <x v="0"/>
    <x v="6"/>
    <s v="2024-04-??"/>
    <x v="1"/>
    <n v="229500"/>
    <x v="3"/>
    <n v="50000"/>
    <x v="1"/>
    <n v="0"/>
    <x v="667"/>
    <m/>
    <x v="0"/>
    <x v="11"/>
    <m/>
    <s v="Direção Financeira"/>
    <x v="2"/>
    <m/>
    <x v="0"/>
    <x v="1"/>
    <x v="1"/>
    <x v="1"/>
    <x v="0"/>
    <x v="0"/>
    <x v="0"/>
    <x v="0"/>
    <x v="0"/>
    <x v="0"/>
    <x v="0"/>
    <s v="Direção Financeira"/>
    <x v="0"/>
    <x v="0"/>
    <x v="0"/>
    <x v="0"/>
    <x v="0"/>
    <x v="0"/>
    <x v="0"/>
    <x v="2"/>
    <x v="1"/>
    <x v="2"/>
    <x v="11"/>
    <x v="0"/>
    <m/>
  </r>
  <r>
    <x v="0"/>
    <n v="0"/>
    <n v="0"/>
    <n v="11740"/>
    <n v="0"/>
    <x v="6025"/>
    <x v="0"/>
    <x v="0"/>
    <x v="0"/>
    <s v="03.16.22"/>
    <x v="58"/>
    <x v="0"/>
    <x v="0"/>
    <s v="Direção da Habitação"/>
    <s v="03.16.22"/>
    <s v="Direção da Habitação"/>
    <s v="03.16.22"/>
    <x v="31"/>
    <x v="0"/>
    <x v="0"/>
    <x v="1"/>
    <x v="0"/>
    <x v="0"/>
    <x v="0"/>
    <x v="0"/>
    <x v="0"/>
    <s v="2024-01-??"/>
    <x v="0"/>
    <n v="11740"/>
    <x v="3"/>
    <n v="0"/>
    <x v="1"/>
    <n v="0"/>
    <x v="667"/>
    <m/>
    <x v="0"/>
    <x v="11"/>
    <m/>
    <s v="Direção da Habitação"/>
    <x v="2"/>
    <m/>
    <x v="0"/>
    <x v="1"/>
    <x v="1"/>
    <x v="1"/>
    <x v="0"/>
    <x v="0"/>
    <x v="0"/>
    <x v="0"/>
    <x v="0"/>
    <x v="0"/>
    <x v="0"/>
    <s v="Direção da Habitação"/>
    <x v="0"/>
    <x v="0"/>
    <x v="0"/>
    <x v="0"/>
    <x v="0"/>
    <x v="0"/>
    <x v="0"/>
    <x v="2"/>
    <x v="1"/>
    <x v="2"/>
    <x v="11"/>
    <x v="0"/>
    <m/>
  </r>
  <r>
    <x v="0"/>
    <n v="0"/>
    <n v="0"/>
    <n v="11740"/>
    <n v="0"/>
    <x v="6025"/>
    <x v="0"/>
    <x v="0"/>
    <x v="0"/>
    <s v="03.16.22"/>
    <x v="58"/>
    <x v="0"/>
    <x v="0"/>
    <s v="Direção da Habitação"/>
    <s v="03.16.22"/>
    <s v="Direção da Habitação"/>
    <s v="03.16.22"/>
    <x v="31"/>
    <x v="0"/>
    <x v="0"/>
    <x v="1"/>
    <x v="0"/>
    <x v="0"/>
    <x v="0"/>
    <x v="0"/>
    <x v="2"/>
    <s v="2024-02-??"/>
    <x v="0"/>
    <n v="11740"/>
    <x v="3"/>
    <n v="0"/>
    <x v="1"/>
    <n v="0"/>
    <x v="667"/>
    <m/>
    <x v="0"/>
    <x v="11"/>
    <m/>
    <s v="Direção da Habitação"/>
    <x v="2"/>
    <m/>
    <x v="0"/>
    <x v="1"/>
    <x v="1"/>
    <x v="1"/>
    <x v="0"/>
    <x v="0"/>
    <x v="0"/>
    <x v="0"/>
    <x v="0"/>
    <x v="0"/>
    <x v="0"/>
    <s v="Direção da Habitação"/>
    <x v="0"/>
    <x v="0"/>
    <x v="0"/>
    <x v="0"/>
    <x v="0"/>
    <x v="0"/>
    <x v="0"/>
    <x v="2"/>
    <x v="1"/>
    <x v="2"/>
    <x v="11"/>
    <x v="0"/>
    <m/>
  </r>
  <r>
    <x v="0"/>
    <n v="0"/>
    <n v="0"/>
    <n v="11740"/>
    <n v="0"/>
    <x v="6025"/>
    <x v="0"/>
    <x v="0"/>
    <x v="0"/>
    <s v="03.16.22"/>
    <x v="58"/>
    <x v="0"/>
    <x v="0"/>
    <s v="Direção da Habitação"/>
    <s v="03.16.22"/>
    <s v="Direção da Habitação"/>
    <s v="03.16.22"/>
    <x v="31"/>
    <x v="0"/>
    <x v="0"/>
    <x v="1"/>
    <x v="0"/>
    <x v="0"/>
    <x v="0"/>
    <x v="0"/>
    <x v="1"/>
    <s v="2024-03-??"/>
    <x v="0"/>
    <n v="11740"/>
    <x v="3"/>
    <n v="0"/>
    <x v="1"/>
    <n v="0"/>
    <x v="667"/>
    <m/>
    <x v="0"/>
    <x v="11"/>
    <m/>
    <s v="Direção da Habitação"/>
    <x v="2"/>
    <m/>
    <x v="0"/>
    <x v="1"/>
    <x v="1"/>
    <x v="1"/>
    <x v="0"/>
    <x v="0"/>
    <x v="0"/>
    <x v="0"/>
    <x v="0"/>
    <x v="0"/>
    <x v="0"/>
    <s v="Direção da Habitação"/>
    <x v="0"/>
    <x v="0"/>
    <x v="0"/>
    <x v="0"/>
    <x v="0"/>
    <x v="0"/>
    <x v="0"/>
    <x v="2"/>
    <x v="1"/>
    <x v="2"/>
    <x v="11"/>
    <x v="0"/>
    <m/>
  </r>
  <r>
    <x v="0"/>
    <n v="0"/>
    <n v="0"/>
    <n v="11740"/>
    <n v="0"/>
    <x v="6025"/>
    <x v="0"/>
    <x v="0"/>
    <x v="0"/>
    <s v="03.16.22"/>
    <x v="58"/>
    <x v="0"/>
    <x v="0"/>
    <s v="Direção da Habitação"/>
    <s v="03.16.22"/>
    <s v="Direção da Habitação"/>
    <s v="03.16.22"/>
    <x v="31"/>
    <x v="0"/>
    <x v="0"/>
    <x v="1"/>
    <x v="0"/>
    <x v="0"/>
    <x v="0"/>
    <x v="0"/>
    <x v="6"/>
    <s v="2024-04-??"/>
    <x v="1"/>
    <n v="11740"/>
    <x v="3"/>
    <n v="0"/>
    <x v="1"/>
    <n v="0"/>
    <x v="667"/>
    <m/>
    <x v="0"/>
    <x v="11"/>
    <m/>
    <s v="Direção da Habitação"/>
    <x v="2"/>
    <m/>
    <x v="0"/>
    <x v="1"/>
    <x v="1"/>
    <x v="1"/>
    <x v="0"/>
    <x v="0"/>
    <x v="0"/>
    <x v="0"/>
    <x v="0"/>
    <x v="0"/>
    <x v="0"/>
    <s v="Direção da Habitação"/>
    <x v="0"/>
    <x v="0"/>
    <x v="0"/>
    <x v="0"/>
    <x v="0"/>
    <x v="0"/>
    <x v="0"/>
    <x v="2"/>
    <x v="1"/>
    <x v="2"/>
    <x v="11"/>
    <x v="0"/>
    <m/>
  </r>
  <r>
    <x v="0"/>
    <n v="0"/>
    <n v="0"/>
    <n v="11740"/>
    <n v="0"/>
    <x v="6025"/>
    <x v="0"/>
    <x v="0"/>
    <x v="0"/>
    <s v="03.16.22"/>
    <x v="58"/>
    <x v="0"/>
    <x v="0"/>
    <s v="Direção da Habitação"/>
    <s v="03.16.22"/>
    <s v="Direção da Habitação"/>
    <s v="03.16.22"/>
    <x v="31"/>
    <x v="0"/>
    <x v="0"/>
    <x v="1"/>
    <x v="0"/>
    <x v="0"/>
    <x v="0"/>
    <x v="0"/>
    <x v="3"/>
    <s v="2024-05-??"/>
    <x v="1"/>
    <n v="11740"/>
    <x v="3"/>
    <n v="0"/>
    <x v="1"/>
    <n v="0"/>
    <x v="667"/>
    <m/>
    <x v="0"/>
    <x v="11"/>
    <m/>
    <s v="Direção da Habitação"/>
    <x v="2"/>
    <m/>
    <x v="0"/>
    <x v="1"/>
    <x v="1"/>
    <x v="1"/>
    <x v="0"/>
    <x v="0"/>
    <x v="0"/>
    <x v="0"/>
    <x v="0"/>
    <x v="0"/>
    <x v="0"/>
    <s v="Direção da Habitação"/>
    <x v="0"/>
    <x v="0"/>
    <x v="0"/>
    <x v="0"/>
    <x v="0"/>
    <x v="0"/>
    <x v="0"/>
    <x v="2"/>
    <x v="1"/>
    <x v="2"/>
    <x v="11"/>
    <x v="0"/>
    <m/>
  </r>
  <r>
    <x v="0"/>
    <n v="0"/>
    <n v="0"/>
    <n v="46960"/>
    <n v="0"/>
    <x v="6025"/>
    <x v="0"/>
    <x v="0"/>
    <x v="0"/>
    <s v="03.16.22"/>
    <x v="58"/>
    <x v="0"/>
    <x v="0"/>
    <s v="Direção da Habitação"/>
    <s v="03.16.22"/>
    <s v="Direção da Habitação"/>
    <s v="03.16.22"/>
    <x v="31"/>
    <x v="0"/>
    <x v="0"/>
    <x v="1"/>
    <x v="0"/>
    <x v="0"/>
    <x v="0"/>
    <x v="0"/>
    <x v="7"/>
    <s v="2024-09-??"/>
    <x v="2"/>
    <n v="46960"/>
    <x v="3"/>
    <n v="0"/>
    <x v="1"/>
    <n v="0"/>
    <x v="667"/>
    <m/>
    <x v="0"/>
    <x v="11"/>
    <m/>
    <s v="Direção da Habitação"/>
    <x v="2"/>
    <m/>
    <x v="0"/>
    <x v="1"/>
    <x v="1"/>
    <x v="1"/>
    <x v="0"/>
    <x v="0"/>
    <x v="0"/>
    <x v="0"/>
    <x v="0"/>
    <x v="0"/>
    <x v="0"/>
    <s v="Direção da Habitação"/>
    <x v="0"/>
    <x v="0"/>
    <x v="0"/>
    <x v="0"/>
    <x v="0"/>
    <x v="0"/>
    <x v="0"/>
    <x v="2"/>
    <x v="1"/>
    <x v="2"/>
    <x v="11"/>
    <x v="0"/>
    <m/>
  </r>
  <r>
    <x v="0"/>
    <n v="0"/>
    <n v="0"/>
    <n v="11740"/>
    <n v="0"/>
    <x v="6025"/>
    <x v="0"/>
    <x v="0"/>
    <x v="0"/>
    <s v="03.16.22"/>
    <x v="58"/>
    <x v="0"/>
    <x v="0"/>
    <s v="Direção da Habitação"/>
    <s v="03.16.22"/>
    <s v="Direção da Habitação"/>
    <s v="03.16.22"/>
    <x v="31"/>
    <x v="0"/>
    <x v="0"/>
    <x v="1"/>
    <x v="0"/>
    <x v="0"/>
    <x v="0"/>
    <x v="0"/>
    <x v="8"/>
    <s v="2024-10-??"/>
    <x v="3"/>
    <n v="11740"/>
    <x v="3"/>
    <n v="0"/>
    <x v="1"/>
    <n v="0"/>
    <x v="667"/>
    <m/>
    <x v="0"/>
    <x v="11"/>
    <m/>
    <s v="Direção da Habitação"/>
    <x v="2"/>
    <m/>
    <x v="0"/>
    <x v="1"/>
    <x v="1"/>
    <x v="1"/>
    <x v="0"/>
    <x v="0"/>
    <x v="0"/>
    <x v="0"/>
    <x v="0"/>
    <x v="0"/>
    <x v="0"/>
    <s v="Direção da Habitação"/>
    <x v="0"/>
    <x v="0"/>
    <x v="0"/>
    <x v="0"/>
    <x v="0"/>
    <x v="0"/>
    <x v="0"/>
    <x v="2"/>
    <x v="1"/>
    <x v="2"/>
    <x v="11"/>
    <x v="0"/>
    <m/>
  </r>
  <r>
    <x v="0"/>
    <n v="0"/>
    <n v="0"/>
    <n v="11740"/>
    <n v="0"/>
    <x v="6025"/>
    <x v="0"/>
    <x v="0"/>
    <x v="0"/>
    <s v="03.16.22"/>
    <x v="58"/>
    <x v="0"/>
    <x v="0"/>
    <s v="Direção da Habitação"/>
    <s v="03.16.22"/>
    <s v="Direção da Habitação"/>
    <s v="03.16.22"/>
    <x v="31"/>
    <x v="0"/>
    <x v="0"/>
    <x v="1"/>
    <x v="0"/>
    <x v="0"/>
    <x v="0"/>
    <x v="0"/>
    <x v="10"/>
    <s v="2024-11-??"/>
    <x v="3"/>
    <n v="11740"/>
    <x v="3"/>
    <n v="0"/>
    <x v="1"/>
    <n v="0"/>
    <x v="667"/>
    <m/>
    <x v="0"/>
    <x v="11"/>
    <m/>
    <s v="Direção da Habitação"/>
    <x v="2"/>
    <m/>
    <x v="0"/>
    <x v="1"/>
    <x v="1"/>
    <x v="1"/>
    <x v="0"/>
    <x v="0"/>
    <x v="0"/>
    <x v="0"/>
    <x v="0"/>
    <x v="0"/>
    <x v="0"/>
    <s v="Direção da Habitação"/>
    <x v="0"/>
    <x v="0"/>
    <x v="0"/>
    <x v="0"/>
    <x v="0"/>
    <x v="0"/>
    <x v="0"/>
    <x v="2"/>
    <x v="1"/>
    <x v="2"/>
    <x v="11"/>
    <x v="0"/>
    <m/>
  </r>
  <r>
    <x v="0"/>
    <n v="0"/>
    <n v="0"/>
    <n v="11740"/>
    <n v="0"/>
    <x v="6025"/>
    <x v="0"/>
    <x v="0"/>
    <x v="0"/>
    <s v="03.16.22"/>
    <x v="58"/>
    <x v="0"/>
    <x v="0"/>
    <s v="Direção da Habitação"/>
    <s v="03.16.22"/>
    <s v="Direção da Habitação"/>
    <s v="03.16.22"/>
    <x v="31"/>
    <x v="0"/>
    <x v="0"/>
    <x v="1"/>
    <x v="0"/>
    <x v="0"/>
    <x v="0"/>
    <x v="0"/>
    <x v="11"/>
    <s v="2024-12-??"/>
    <x v="3"/>
    <n v="11740"/>
    <x v="3"/>
    <n v="0"/>
    <x v="1"/>
    <n v="0"/>
    <x v="667"/>
    <m/>
    <x v="0"/>
    <x v="11"/>
    <m/>
    <s v="Direção da Habitação"/>
    <x v="2"/>
    <m/>
    <x v="0"/>
    <x v="1"/>
    <x v="1"/>
    <x v="1"/>
    <x v="0"/>
    <x v="0"/>
    <x v="0"/>
    <x v="0"/>
    <x v="0"/>
    <x v="0"/>
    <x v="0"/>
    <s v="Direção da Habitação"/>
    <x v="0"/>
    <x v="0"/>
    <x v="0"/>
    <x v="0"/>
    <x v="0"/>
    <x v="0"/>
    <x v="0"/>
    <x v="2"/>
    <x v="1"/>
    <x v="2"/>
    <x v="11"/>
    <x v="0"/>
    <m/>
  </r>
  <r>
    <x v="0"/>
    <n v="0"/>
    <n v="0"/>
    <n v="9353"/>
    <n v="0"/>
    <x v="6025"/>
    <x v="0"/>
    <x v="0"/>
    <x v="0"/>
    <s v="03.16.23"/>
    <x v="14"/>
    <x v="0"/>
    <x v="0"/>
    <s v="Direção da Educação, Formação Profissional, Emprego"/>
    <s v="03.16.23"/>
    <s v="Direção da Educação, Formação Profissional, Emprego"/>
    <s v="03.16.23"/>
    <x v="28"/>
    <x v="0"/>
    <x v="0"/>
    <x v="0"/>
    <x v="0"/>
    <x v="0"/>
    <x v="0"/>
    <x v="0"/>
    <x v="0"/>
    <s v="2024-01-??"/>
    <x v="0"/>
    <n v="9353"/>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333"/>
    <n v="0"/>
    <x v="6025"/>
    <x v="0"/>
    <x v="0"/>
    <x v="0"/>
    <s v="03.16.23"/>
    <x v="14"/>
    <x v="0"/>
    <x v="0"/>
    <s v="Direção da Educação, Formação Profissional, Emprego"/>
    <s v="03.16.23"/>
    <s v="Direção da Educação, Formação Profissional, Emprego"/>
    <s v="03.16.23"/>
    <x v="28"/>
    <x v="0"/>
    <x v="0"/>
    <x v="0"/>
    <x v="0"/>
    <x v="0"/>
    <x v="0"/>
    <x v="0"/>
    <x v="2"/>
    <s v="2024-02-??"/>
    <x v="0"/>
    <n v="10333"/>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333"/>
    <n v="0"/>
    <x v="6025"/>
    <x v="0"/>
    <x v="0"/>
    <x v="0"/>
    <s v="03.16.23"/>
    <x v="14"/>
    <x v="0"/>
    <x v="0"/>
    <s v="Direção da Educação, Formação Profissional, Emprego"/>
    <s v="03.16.23"/>
    <s v="Direção da Educação, Formação Profissional, Emprego"/>
    <s v="03.16.23"/>
    <x v="28"/>
    <x v="0"/>
    <x v="0"/>
    <x v="0"/>
    <x v="0"/>
    <x v="0"/>
    <x v="0"/>
    <x v="0"/>
    <x v="5"/>
    <s v="2024-08-??"/>
    <x v="2"/>
    <n v="10333"/>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333"/>
    <n v="0"/>
    <x v="6025"/>
    <x v="0"/>
    <x v="0"/>
    <x v="0"/>
    <s v="03.16.23"/>
    <x v="14"/>
    <x v="0"/>
    <x v="0"/>
    <s v="Direção da Educação, Formação Profissional, Emprego"/>
    <s v="03.16.23"/>
    <s v="Direção da Educação, Formação Profissional, Emprego"/>
    <s v="03.16.23"/>
    <x v="28"/>
    <x v="0"/>
    <x v="0"/>
    <x v="0"/>
    <x v="0"/>
    <x v="0"/>
    <x v="0"/>
    <x v="0"/>
    <x v="7"/>
    <s v="2024-09-??"/>
    <x v="2"/>
    <n v="10333"/>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333"/>
    <n v="0"/>
    <x v="6025"/>
    <x v="0"/>
    <x v="0"/>
    <x v="0"/>
    <s v="03.16.23"/>
    <x v="14"/>
    <x v="0"/>
    <x v="0"/>
    <s v="Direção da Educação, Formação Profissional, Emprego"/>
    <s v="03.16.23"/>
    <s v="Direção da Educação, Formação Profissional, Emprego"/>
    <s v="03.16.23"/>
    <x v="28"/>
    <x v="0"/>
    <x v="0"/>
    <x v="0"/>
    <x v="0"/>
    <x v="0"/>
    <x v="0"/>
    <x v="0"/>
    <x v="8"/>
    <s v="2024-10-??"/>
    <x v="3"/>
    <n v="10333"/>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333"/>
    <n v="0"/>
    <x v="6025"/>
    <x v="0"/>
    <x v="0"/>
    <x v="0"/>
    <s v="03.16.23"/>
    <x v="14"/>
    <x v="0"/>
    <x v="0"/>
    <s v="Direção da Educação, Formação Profissional, Emprego"/>
    <s v="03.16.23"/>
    <s v="Direção da Educação, Formação Profissional, Emprego"/>
    <s v="03.16.23"/>
    <x v="28"/>
    <x v="0"/>
    <x v="0"/>
    <x v="0"/>
    <x v="0"/>
    <x v="0"/>
    <x v="0"/>
    <x v="0"/>
    <x v="10"/>
    <s v="2024-11-??"/>
    <x v="3"/>
    <n v="10333"/>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333"/>
    <n v="0"/>
    <x v="6025"/>
    <x v="0"/>
    <x v="0"/>
    <x v="0"/>
    <s v="03.16.23"/>
    <x v="14"/>
    <x v="0"/>
    <x v="0"/>
    <s v="Direção da Educação, Formação Profissional, Emprego"/>
    <s v="03.16.23"/>
    <s v="Direção da Educação, Formação Profissional, Emprego"/>
    <s v="03.16.23"/>
    <x v="28"/>
    <x v="0"/>
    <x v="0"/>
    <x v="0"/>
    <x v="0"/>
    <x v="0"/>
    <x v="0"/>
    <x v="0"/>
    <x v="11"/>
    <s v="2024-12-??"/>
    <x v="3"/>
    <n v="10333"/>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0"/>
    <s v="2024-01-??"/>
    <x v="0"/>
    <n v="1800"/>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2"/>
    <s v="2024-02-??"/>
    <x v="0"/>
    <n v="1800"/>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1"/>
    <s v="2024-03-??"/>
    <x v="0"/>
    <n v="1800"/>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6"/>
    <s v="2024-04-??"/>
    <x v="1"/>
    <n v="1800"/>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3"/>
    <s v="2024-05-??"/>
    <x v="1"/>
    <n v="1800"/>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4"/>
    <s v="2024-06-??"/>
    <x v="1"/>
    <n v="1800"/>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9"/>
    <s v="2024-07-??"/>
    <x v="2"/>
    <n v="1800"/>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5"/>
    <s v="2024-08-??"/>
    <x v="2"/>
    <n v="1800"/>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7"/>
    <s v="2024-09-??"/>
    <x v="2"/>
    <n v="1800"/>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8"/>
    <s v="2024-10-??"/>
    <x v="3"/>
    <n v="1800"/>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10"/>
    <s v="2024-11-??"/>
    <x v="3"/>
    <n v="1800"/>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11"/>
    <s v="2024-12-??"/>
    <x v="3"/>
    <n v="1800"/>
    <x v="3"/>
    <n v="0"/>
    <x v="1"/>
    <n v="0"/>
    <x v="667"/>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800"/>
    <n v="0"/>
    <x v="6025"/>
    <x v="0"/>
    <x v="1"/>
    <x v="0"/>
    <s v="80.02.10.20"/>
    <x v="20"/>
    <x v="2"/>
    <x v="2"/>
    <s v="Outros"/>
    <s v="80.02.10"/>
    <s v="Retenções CVMovel"/>
    <s v="80.02.10.20"/>
    <x v="34"/>
    <x v="0"/>
    <x v="1"/>
    <x v="9"/>
    <x v="1"/>
    <x v="2"/>
    <x v="2"/>
    <x v="0"/>
    <x v="2"/>
    <s v="2024-02-??"/>
    <x v="0"/>
    <n v="800"/>
    <x v="3"/>
    <n v="0"/>
    <x v="1"/>
    <n v="0"/>
    <x v="667"/>
    <m/>
    <x v="0"/>
    <x v="11"/>
    <m/>
    <s v="Retenções CVMovel"/>
    <x v="2"/>
    <s v="RT"/>
    <x v="0"/>
    <x v="1"/>
    <x v="1"/>
    <x v="1"/>
    <x v="0"/>
    <x v="0"/>
    <x v="0"/>
    <x v="0"/>
    <x v="0"/>
    <x v="0"/>
    <x v="0"/>
    <s v="Retenções CVMovel"/>
    <x v="0"/>
    <x v="0"/>
    <x v="0"/>
    <x v="0"/>
    <x v="2"/>
    <x v="0"/>
    <x v="0"/>
    <x v="2"/>
    <x v="1"/>
    <x v="2"/>
    <x v="11"/>
    <x v="0"/>
    <m/>
  </r>
  <r>
    <x v="0"/>
    <n v="0"/>
    <n v="0"/>
    <n v="800"/>
    <n v="0"/>
    <x v="6025"/>
    <x v="0"/>
    <x v="1"/>
    <x v="0"/>
    <s v="80.02.10.20"/>
    <x v="20"/>
    <x v="2"/>
    <x v="2"/>
    <s v="Outros"/>
    <s v="80.02.10"/>
    <s v="Retenções CVMovel"/>
    <s v="80.02.10.20"/>
    <x v="34"/>
    <x v="0"/>
    <x v="1"/>
    <x v="9"/>
    <x v="1"/>
    <x v="2"/>
    <x v="2"/>
    <x v="0"/>
    <x v="1"/>
    <s v="2024-03-??"/>
    <x v="0"/>
    <n v="800"/>
    <x v="3"/>
    <n v="0"/>
    <x v="1"/>
    <n v="0"/>
    <x v="667"/>
    <m/>
    <x v="0"/>
    <x v="11"/>
    <m/>
    <s v="Retenções CVMovel"/>
    <x v="2"/>
    <s v="RT"/>
    <x v="0"/>
    <x v="1"/>
    <x v="1"/>
    <x v="1"/>
    <x v="0"/>
    <x v="0"/>
    <x v="0"/>
    <x v="0"/>
    <x v="0"/>
    <x v="0"/>
    <x v="0"/>
    <s v="Retenções CVMovel"/>
    <x v="0"/>
    <x v="0"/>
    <x v="0"/>
    <x v="0"/>
    <x v="2"/>
    <x v="0"/>
    <x v="0"/>
    <x v="2"/>
    <x v="1"/>
    <x v="2"/>
    <x v="11"/>
    <x v="0"/>
    <m/>
  </r>
  <r>
    <x v="0"/>
    <n v="0"/>
    <n v="0"/>
    <n v="800"/>
    <n v="0"/>
    <x v="6025"/>
    <x v="0"/>
    <x v="1"/>
    <x v="0"/>
    <s v="80.02.10.20"/>
    <x v="20"/>
    <x v="2"/>
    <x v="2"/>
    <s v="Outros"/>
    <s v="80.02.10"/>
    <s v="Retenções CVMovel"/>
    <s v="80.02.10.20"/>
    <x v="34"/>
    <x v="0"/>
    <x v="1"/>
    <x v="9"/>
    <x v="1"/>
    <x v="2"/>
    <x v="2"/>
    <x v="0"/>
    <x v="6"/>
    <s v="2024-04-??"/>
    <x v="1"/>
    <n v="800"/>
    <x v="3"/>
    <n v="0"/>
    <x v="1"/>
    <n v="0"/>
    <x v="667"/>
    <m/>
    <x v="0"/>
    <x v="11"/>
    <m/>
    <s v="Retenções CVMovel"/>
    <x v="2"/>
    <s v="RT"/>
    <x v="0"/>
    <x v="1"/>
    <x v="1"/>
    <x v="1"/>
    <x v="0"/>
    <x v="0"/>
    <x v="0"/>
    <x v="0"/>
    <x v="0"/>
    <x v="0"/>
    <x v="0"/>
    <s v="Retenções CVMovel"/>
    <x v="0"/>
    <x v="0"/>
    <x v="0"/>
    <x v="0"/>
    <x v="2"/>
    <x v="0"/>
    <x v="0"/>
    <x v="2"/>
    <x v="1"/>
    <x v="2"/>
    <x v="11"/>
    <x v="0"/>
    <m/>
  </r>
  <r>
    <x v="0"/>
    <n v="0"/>
    <n v="0"/>
    <n v="800"/>
    <n v="0"/>
    <x v="6025"/>
    <x v="0"/>
    <x v="1"/>
    <x v="0"/>
    <s v="80.02.10.20"/>
    <x v="20"/>
    <x v="2"/>
    <x v="2"/>
    <s v="Outros"/>
    <s v="80.02.10"/>
    <s v="Retenções CVMovel"/>
    <s v="80.02.10.20"/>
    <x v="34"/>
    <x v="0"/>
    <x v="1"/>
    <x v="9"/>
    <x v="1"/>
    <x v="2"/>
    <x v="2"/>
    <x v="0"/>
    <x v="3"/>
    <s v="2024-05-??"/>
    <x v="1"/>
    <n v="800"/>
    <x v="3"/>
    <n v="0"/>
    <x v="1"/>
    <n v="0"/>
    <x v="667"/>
    <m/>
    <x v="0"/>
    <x v="11"/>
    <m/>
    <s v="Retenções CVMovel"/>
    <x v="2"/>
    <s v="RT"/>
    <x v="0"/>
    <x v="1"/>
    <x v="1"/>
    <x v="1"/>
    <x v="0"/>
    <x v="0"/>
    <x v="0"/>
    <x v="0"/>
    <x v="0"/>
    <x v="0"/>
    <x v="0"/>
    <s v="Retenções CVMovel"/>
    <x v="0"/>
    <x v="0"/>
    <x v="0"/>
    <x v="0"/>
    <x v="2"/>
    <x v="0"/>
    <x v="0"/>
    <x v="2"/>
    <x v="1"/>
    <x v="2"/>
    <x v="11"/>
    <x v="0"/>
    <m/>
  </r>
  <r>
    <x v="0"/>
    <n v="0"/>
    <n v="0"/>
    <n v="5600"/>
    <n v="0"/>
    <x v="6025"/>
    <x v="0"/>
    <x v="1"/>
    <x v="0"/>
    <s v="80.02.10.20"/>
    <x v="20"/>
    <x v="2"/>
    <x v="2"/>
    <s v="Outros"/>
    <s v="80.02.10"/>
    <s v="Retenções CVMovel"/>
    <s v="80.02.10.20"/>
    <x v="34"/>
    <x v="0"/>
    <x v="1"/>
    <x v="9"/>
    <x v="1"/>
    <x v="2"/>
    <x v="2"/>
    <x v="0"/>
    <x v="4"/>
    <s v="2024-06-??"/>
    <x v="1"/>
    <n v="5600"/>
    <x v="3"/>
    <n v="0"/>
    <x v="1"/>
    <n v="0"/>
    <x v="667"/>
    <m/>
    <x v="0"/>
    <x v="11"/>
    <m/>
    <s v="Retenções CVMovel"/>
    <x v="2"/>
    <s v="RT"/>
    <x v="0"/>
    <x v="1"/>
    <x v="1"/>
    <x v="1"/>
    <x v="0"/>
    <x v="0"/>
    <x v="0"/>
    <x v="0"/>
    <x v="0"/>
    <x v="0"/>
    <x v="0"/>
    <s v="Retenções CVMovel"/>
    <x v="0"/>
    <x v="0"/>
    <x v="0"/>
    <x v="0"/>
    <x v="2"/>
    <x v="0"/>
    <x v="0"/>
    <x v="2"/>
    <x v="1"/>
    <x v="2"/>
    <x v="11"/>
    <x v="0"/>
    <m/>
  </r>
  <r>
    <x v="0"/>
    <n v="0"/>
    <n v="0"/>
    <n v="5600"/>
    <n v="0"/>
    <x v="6025"/>
    <x v="0"/>
    <x v="1"/>
    <x v="0"/>
    <s v="80.02.10.20"/>
    <x v="20"/>
    <x v="2"/>
    <x v="2"/>
    <s v="Outros"/>
    <s v="80.02.10"/>
    <s v="Retenções CVMovel"/>
    <s v="80.02.10.20"/>
    <x v="34"/>
    <x v="0"/>
    <x v="1"/>
    <x v="9"/>
    <x v="1"/>
    <x v="2"/>
    <x v="2"/>
    <x v="0"/>
    <x v="9"/>
    <s v="2024-07-??"/>
    <x v="2"/>
    <n v="5600"/>
    <x v="3"/>
    <n v="0"/>
    <x v="1"/>
    <n v="0"/>
    <x v="667"/>
    <m/>
    <x v="0"/>
    <x v="11"/>
    <m/>
    <s v="Retenções CVMovel"/>
    <x v="2"/>
    <s v="RT"/>
    <x v="0"/>
    <x v="1"/>
    <x v="1"/>
    <x v="1"/>
    <x v="0"/>
    <x v="0"/>
    <x v="0"/>
    <x v="0"/>
    <x v="0"/>
    <x v="0"/>
    <x v="0"/>
    <s v="Retenções CVMovel"/>
    <x v="0"/>
    <x v="0"/>
    <x v="0"/>
    <x v="0"/>
    <x v="2"/>
    <x v="0"/>
    <x v="0"/>
    <x v="2"/>
    <x v="1"/>
    <x v="2"/>
    <x v="11"/>
    <x v="0"/>
    <m/>
  </r>
  <r>
    <x v="0"/>
    <n v="0"/>
    <n v="0"/>
    <n v="6400"/>
    <n v="0"/>
    <x v="6025"/>
    <x v="0"/>
    <x v="1"/>
    <x v="0"/>
    <s v="80.02.10.20"/>
    <x v="20"/>
    <x v="2"/>
    <x v="2"/>
    <s v="Outros"/>
    <s v="80.02.10"/>
    <s v="Retenções CVMovel"/>
    <s v="80.02.10.20"/>
    <x v="34"/>
    <x v="0"/>
    <x v="1"/>
    <x v="9"/>
    <x v="1"/>
    <x v="2"/>
    <x v="2"/>
    <x v="0"/>
    <x v="5"/>
    <s v="2024-08-??"/>
    <x v="2"/>
    <n v="6400"/>
    <x v="3"/>
    <n v="0"/>
    <x v="1"/>
    <n v="0"/>
    <x v="667"/>
    <m/>
    <x v="0"/>
    <x v="11"/>
    <m/>
    <s v="Retenções CVMovel"/>
    <x v="2"/>
    <s v="RT"/>
    <x v="0"/>
    <x v="1"/>
    <x v="1"/>
    <x v="1"/>
    <x v="0"/>
    <x v="0"/>
    <x v="0"/>
    <x v="0"/>
    <x v="0"/>
    <x v="0"/>
    <x v="0"/>
    <s v="Retenções CVMovel"/>
    <x v="0"/>
    <x v="0"/>
    <x v="0"/>
    <x v="0"/>
    <x v="2"/>
    <x v="0"/>
    <x v="0"/>
    <x v="2"/>
    <x v="1"/>
    <x v="2"/>
    <x v="11"/>
    <x v="0"/>
    <m/>
  </r>
  <r>
    <x v="0"/>
    <n v="0"/>
    <n v="0"/>
    <n v="6400"/>
    <n v="0"/>
    <x v="6025"/>
    <x v="0"/>
    <x v="1"/>
    <x v="0"/>
    <s v="80.02.10.20"/>
    <x v="20"/>
    <x v="2"/>
    <x v="2"/>
    <s v="Outros"/>
    <s v="80.02.10"/>
    <s v="Retenções CVMovel"/>
    <s v="80.02.10.20"/>
    <x v="34"/>
    <x v="0"/>
    <x v="1"/>
    <x v="9"/>
    <x v="1"/>
    <x v="2"/>
    <x v="2"/>
    <x v="0"/>
    <x v="7"/>
    <s v="2024-09-??"/>
    <x v="2"/>
    <n v="6400"/>
    <x v="3"/>
    <n v="0"/>
    <x v="1"/>
    <n v="0"/>
    <x v="667"/>
    <m/>
    <x v="0"/>
    <x v="11"/>
    <m/>
    <s v="Retenções CVMovel"/>
    <x v="2"/>
    <s v="RT"/>
    <x v="0"/>
    <x v="1"/>
    <x v="1"/>
    <x v="1"/>
    <x v="0"/>
    <x v="0"/>
    <x v="0"/>
    <x v="0"/>
    <x v="0"/>
    <x v="0"/>
    <x v="0"/>
    <s v="Retenções CVMovel"/>
    <x v="0"/>
    <x v="0"/>
    <x v="0"/>
    <x v="0"/>
    <x v="2"/>
    <x v="0"/>
    <x v="0"/>
    <x v="2"/>
    <x v="1"/>
    <x v="2"/>
    <x v="11"/>
    <x v="0"/>
    <m/>
  </r>
  <r>
    <x v="0"/>
    <n v="0"/>
    <n v="0"/>
    <n v="6400"/>
    <n v="0"/>
    <x v="6025"/>
    <x v="0"/>
    <x v="1"/>
    <x v="0"/>
    <s v="80.02.10.20"/>
    <x v="20"/>
    <x v="2"/>
    <x v="2"/>
    <s v="Outros"/>
    <s v="80.02.10"/>
    <s v="Retenções CVMovel"/>
    <s v="80.02.10.20"/>
    <x v="34"/>
    <x v="0"/>
    <x v="1"/>
    <x v="9"/>
    <x v="1"/>
    <x v="2"/>
    <x v="2"/>
    <x v="0"/>
    <x v="8"/>
    <s v="2024-10-??"/>
    <x v="3"/>
    <n v="6400"/>
    <x v="3"/>
    <n v="0"/>
    <x v="1"/>
    <n v="0"/>
    <x v="667"/>
    <m/>
    <x v="0"/>
    <x v="11"/>
    <m/>
    <s v="Retenções CVMovel"/>
    <x v="2"/>
    <s v="RT"/>
    <x v="0"/>
    <x v="1"/>
    <x v="1"/>
    <x v="1"/>
    <x v="0"/>
    <x v="0"/>
    <x v="0"/>
    <x v="0"/>
    <x v="0"/>
    <x v="0"/>
    <x v="0"/>
    <s v="Retenções CVMovel"/>
    <x v="0"/>
    <x v="0"/>
    <x v="0"/>
    <x v="0"/>
    <x v="2"/>
    <x v="0"/>
    <x v="0"/>
    <x v="2"/>
    <x v="1"/>
    <x v="2"/>
    <x v="11"/>
    <x v="0"/>
    <m/>
  </r>
  <r>
    <x v="0"/>
    <n v="0"/>
    <n v="0"/>
    <n v="6400"/>
    <n v="0"/>
    <x v="6025"/>
    <x v="0"/>
    <x v="1"/>
    <x v="0"/>
    <s v="80.02.10.20"/>
    <x v="20"/>
    <x v="2"/>
    <x v="2"/>
    <s v="Outros"/>
    <s v="80.02.10"/>
    <s v="Retenções CVMovel"/>
    <s v="80.02.10.20"/>
    <x v="34"/>
    <x v="0"/>
    <x v="1"/>
    <x v="9"/>
    <x v="1"/>
    <x v="2"/>
    <x v="2"/>
    <x v="0"/>
    <x v="10"/>
    <s v="2024-11-??"/>
    <x v="3"/>
    <n v="6400"/>
    <x v="3"/>
    <n v="0"/>
    <x v="1"/>
    <n v="0"/>
    <x v="667"/>
    <m/>
    <x v="0"/>
    <x v="11"/>
    <m/>
    <s v="Retenções CVMovel"/>
    <x v="2"/>
    <s v="RT"/>
    <x v="0"/>
    <x v="1"/>
    <x v="1"/>
    <x v="1"/>
    <x v="0"/>
    <x v="0"/>
    <x v="0"/>
    <x v="0"/>
    <x v="0"/>
    <x v="0"/>
    <x v="0"/>
    <s v="Retenções CVMovel"/>
    <x v="0"/>
    <x v="0"/>
    <x v="0"/>
    <x v="0"/>
    <x v="2"/>
    <x v="0"/>
    <x v="0"/>
    <x v="2"/>
    <x v="1"/>
    <x v="2"/>
    <x v="11"/>
    <x v="0"/>
    <m/>
  </r>
  <r>
    <x v="0"/>
    <n v="0"/>
    <n v="0"/>
    <n v="5600"/>
    <n v="0"/>
    <x v="6025"/>
    <x v="0"/>
    <x v="1"/>
    <x v="0"/>
    <s v="80.02.10.20"/>
    <x v="20"/>
    <x v="2"/>
    <x v="2"/>
    <s v="Outros"/>
    <s v="80.02.10"/>
    <s v="Retenções CVMovel"/>
    <s v="80.02.10.20"/>
    <x v="34"/>
    <x v="0"/>
    <x v="1"/>
    <x v="9"/>
    <x v="1"/>
    <x v="2"/>
    <x v="2"/>
    <x v="0"/>
    <x v="11"/>
    <s v="2024-12-??"/>
    <x v="3"/>
    <n v="5600"/>
    <x v="3"/>
    <n v="0"/>
    <x v="1"/>
    <n v="0"/>
    <x v="667"/>
    <m/>
    <x v="0"/>
    <x v="11"/>
    <m/>
    <s v="Retenções CVMovel"/>
    <x v="2"/>
    <s v="RT"/>
    <x v="0"/>
    <x v="1"/>
    <x v="1"/>
    <x v="1"/>
    <x v="0"/>
    <x v="0"/>
    <x v="0"/>
    <x v="0"/>
    <x v="0"/>
    <x v="0"/>
    <x v="0"/>
    <s v="Retenções CVMovel"/>
    <x v="0"/>
    <x v="0"/>
    <x v="0"/>
    <x v="0"/>
    <x v="2"/>
    <x v="0"/>
    <x v="0"/>
    <x v="2"/>
    <x v="1"/>
    <x v="2"/>
    <x v="11"/>
    <x v="0"/>
    <m/>
  </r>
  <r>
    <x v="1"/>
    <n v="0"/>
    <n v="0"/>
    <n v="122346"/>
    <n v="0"/>
    <x v="6025"/>
    <x v="0"/>
    <x v="0"/>
    <x v="0"/>
    <s v="01.27.03.12"/>
    <x v="53"/>
    <x v="1"/>
    <x v="1"/>
    <s v="Gestão de Recursos Hídricos"/>
    <s v="01.27.03"/>
    <s v="Ligações Domiciliarias em Jaquetão e Ribeira de Flamengos"/>
    <s v="01.27.03.12"/>
    <x v="46"/>
    <x v="0"/>
    <x v="0"/>
    <x v="0"/>
    <x v="0"/>
    <x v="1"/>
    <x v="1"/>
    <x v="0"/>
    <x v="1"/>
    <s v="2024-03-??"/>
    <x v="0"/>
    <n v="122346"/>
    <x v="3"/>
    <n v="8062913"/>
    <x v="1"/>
    <n v="0"/>
    <x v="667"/>
    <m/>
    <x v="0"/>
    <x v="11"/>
    <m/>
    <s v="Ligações Domiciliarias em Jaquetão e Ribeira de Flamengos"/>
    <x v="2"/>
    <s v="LDJF"/>
    <x v="0"/>
    <x v="1"/>
    <x v="1"/>
    <x v="1"/>
    <x v="0"/>
    <x v="0"/>
    <x v="0"/>
    <x v="0"/>
    <x v="0"/>
    <x v="0"/>
    <x v="0"/>
    <s v="Ligações Domiciliarias em Jaquetão e Ribeira de Flamengos"/>
    <x v="0"/>
    <x v="0"/>
    <x v="0"/>
    <x v="0"/>
    <x v="1"/>
    <x v="0"/>
    <x v="0"/>
    <x v="2"/>
    <x v="1"/>
    <x v="2"/>
    <x v="11"/>
    <x v="0"/>
    <m/>
  </r>
  <r>
    <x v="1"/>
    <n v="0"/>
    <n v="0"/>
    <n v="320777"/>
    <n v="0"/>
    <x v="6025"/>
    <x v="0"/>
    <x v="0"/>
    <x v="0"/>
    <s v="01.27.03.12"/>
    <x v="53"/>
    <x v="1"/>
    <x v="1"/>
    <s v="Gestão de Recursos Hídricos"/>
    <s v="01.27.03"/>
    <s v="Ligações Domiciliarias em Jaquetão e Ribeira de Flamengos"/>
    <s v="01.27.03.12"/>
    <x v="46"/>
    <x v="0"/>
    <x v="0"/>
    <x v="0"/>
    <x v="0"/>
    <x v="1"/>
    <x v="1"/>
    <x v="0"/>
    <x v="6"/>
    <s v="2024-04-??"/>
    <x v="1"/>
    <n v="320777"/>
    <x v="3"/>
    <n v="8062913"/>
    <x v="1"/>
    <n v="0"/>
    <x v="667"/>
    <m/>
    <x v="0"/>
    <x v="11"/>
    <m/>
    <s v="Ligações Domiciliarias em Jaquetão e Ribeira de Flamengos"/>
    <x v="2"/>
    <s v="LDJF"/>
    <x v="0"/>
    <x v="1"/>
    <x v="1"/>
    <x v="1"/>
    <x v="0"/>
    <x v="0"/>
    <x v="0"/>
    <x v="0"/>
    <x v="0"/>
    <x v="0"/>
    <x v="0"/>
    <s v="Ligações Domiciliarias em Jaquetão e Ribeira de Flamengos"/>
    <x v="0"/>
    <x v="0"/>
    <x v="0"/>
    <x v="0"/>
    <x v="1"/>
    <x v="0"/>
    <x v="0"/>
    <x v="2"/>
    <x v="1"/>
    <x v="2"/>
    <x v="11"/>
    <x v="0"/>
    <m/>
  </r>
  <r>
    <x v="1"/>
    <n v="0"/>
    <n v="0"/>
    <n v="311100"/>
    <n v="0"/>
    <x v="6025"/>
    <x v="0"/>
    <x v="0"/>
    <x v="0"/>
    <s v="01.27.03.12"/>
    <x v="53"/>
    <x v="1"/>
    <x v="1"/>
    <s v="Gestão de Recursos Hídricos"/>
    <s v="01.27.03"/>
    <s v="Ligações Domiciliarias em Jaquetão e Ribeira de Flamengos"/>
    <s v="01.27.03.12"/>
    <x v="46"/>
    <x v="0"/>
    <x v="0"/>
    <x v="0"/>
    <x v="0"/>
    <x v="1"/>
    <x v="1"/>
    <x v="0"/>
    <x v="3"/>
    <s v="2024-05-??"/>
    <x v="1"/>
    <n v="311100"/>
    <x v="3"/>
    <n v="8062913"/>
    <x v="1"/>
    <n v="0"/>
    <x v="667"/>
    <m/>
    <x v="0"/>
    <x v="11"/>
    <m/>
    <s v="Ligações Domiciliarias em Jaquetão e Ribeira de Flamengos"/>
    <x v="2"/>
    <s v="LDJF"/>
    <x v="0"/>
    <x v="1"/>
    <x v="1"/>
    <x v="1"/>
    <x v="0"/>
    <x v="0"/>
    <x v="0"/>
    <x v="0"/>
    <x v="0"/>
    <x v="0"/>
    <x v="0"/>
    <s v="Ligações Domiciliarias em Jaquetão e Ribeira de Flamengos"/>
    <x v="0"/>
    <x v="0"/>
    <x v="0"/>
    <x v="0"/>
    <x v="1"/>
    <x v="0"/>
    <x v="0"/>
    <x v="2"/>
    <x v="1"/>
    <x v="2"/>
    <x v="11"/>
    <x v="0"/>
    <m/>
  </r>
  <r>
    <x v="1"/>
    <n v="0"/>
    <n v="0"/>
    <n v="8050"/>
    <n v="0"/>
    <x v="6025"/>
    <x v="0"/>
    <x v="0"/>
    <x v="0"/>
    <s v="01.27.03.12"/>
    <x v="53"/>
    <x v="1"/>
    <x v="1"/>
    <s v="Gestão de Recursos Hídricos"/>
    <s v="01.27.03"/>
    <s v="Ligações Domiciliarias em Jaquetão e Ribeira de Flamengos"/>
    <s v="01.27.03.12"/>
    <x v="46"/>
    <x v="0"/>
    <x v="0"/>
    <x v="0"/>
    <x v="0"/>
    <x v="1"/>
    <x v="1"/>
    <x v="0"/>
    <x v="5"/>
    <s v="2024-08-??"/>
    <x v="2"/>
    <n v="8050"/>
    <x v="3"/>
    <n v="8062913"/>
    <x v="1"/>
    <n v="0"/>
    <x v="667"/>
    <m/>
    <x v="0"/>
    <x v="11"/>
    <m/>
    <s v="Ligações Domiciliarias em Jaquetão e Ribeira de Flamengos"/>
    <x v="2"/>
    <s v="LDJF"/>
    <x v="0"/>
    <x v="1"/>
    <x v="1"/>
    <x v="1"/>
    <x v="0"/>
    <x v="0"/>
    <x v="0"/>
    <x v="0"/>
    <x v="0"/>
    <x v="0"/>
    <x v="0"/>
    <s v="Ligações Domiciliarias em Jaquetão e Ribeira de Flamengos"/>
    <x v="0"/>
    <x v="0"/>
    <x v="0"/>
    <x v="0"/>
    <x v="1"/>
    <x v="0"/>
    <x v="0"/>
    <x v="2"/>
    <x v="1"/>
    <x v="2"/>
    <x v="11"/>
    <x v="0"/>
    <m/>
  </r>
  <r>
    <x v="1"/>
    <n v="0"/>
    <n v="0"/>
    <n v="5333149"/>
    <n v="0"/>
    <x v="6025"/>
    <x v="0"/>
    <x v="0"/>
    <x v="0"/>
    <s v="01.27.03.12"/>
    <x v="53"/>
    <x v="1"/>
    <x v="1"/>
    <s v="Gestão de Recursos Hídricos"/>
    <s v="01.27.03"/>
    <s v="Ligações Domiciliarias em Jaquetão e Ribeira de Flamengos"/>
    <s v="01.27.03.12"/>
    <x v="46"/>
    <x v="0"/>
    <x v="0"/>
    <x v="0"/>
    <x v="0"/>
    <x v="1"/>
    <x v="1"/>
    <x v="0"/>
    <x v="8"/>
    <s v="2024-10-??"/>
    <x v="3"/>
    <n v="5333149"/>
    <x v="3"/>
    <n v="8062913"/>
    <x v="1"/>
    <n v="0"/>
    <x v="667"/>
    <m/>
    <x v="0"/>
    <x v="11"/>
    <m/>
    <s v="Ligações Domiciliarias em Jaquetão e Ribeira de Flamengos"/>
    <x v="2"/>
    <s v="LDJF"/>
    <x v="0"/>
    <x v="1"/>
    <x v="1"/>
    <x v="1"/>
    <x v="0"/>
    <x v="0"/>
    <x v="0"/>
    <x v="0"/>
    <x v="0"/>
    <x v="0"/>
    <x v="0"/>
    <s v="Ligações Domiciliarias em Jaquetão e Ribeira de Flamengos"/>
    <x v="0"/>
    <x v="0"/>
    <x v="0"/>
    <x v="0"/>
    <x v="1"/>
    <x v="0"/>
    <x v="0"/>
    <x v="2"/>
    <x v="1"/>
    <x v="2"/>
    <x v="11"/>
    <x v="0"/>
    <m/>
  </r>
  <r>
    <x v="1"/>
    <n v="0"/>
    <n v="0"/>
    <n v="4003184"/>
    <n v="0"/>
    <x v="6025"/>
    <x v="0"/>
    <x v="0"/>
    <x v="0"/>
    <s v="01.27.03.12"/>
    <x v="53"/>
    <x v="1"/>
    <x v="1"/>
    <s v="Gestão de Recursos Hídricos"/>
    <s v="01.27.03"/>
    <s v="Ligações Domiciliarias em Jaquetão e Ribeira de Flamengos"/>
    <s v="01.27.03.12"/>
    <x v="46"/>
    <x v="0"/>
    <x v="0"/>
    <x v="0"/>
    <x v="0"/>
    <x v="1"/>
    <x v="1"/>
    <x v="0"/>
    <x v="10"/>
    <s v="2024-11-??"/>
    <x v="3"/>
    <n v="4003184"/>
    <x v="3"/>
    <n v="8062913"/>
    <x v="1"/>
    <n v="0"/>
    <x v="667"/>
    <m/>
    <x v="0"/>
    <x v="11"/>
    <m/>
    <s v="Ligações Domiciliarias em Jaquetão e Ribeira de Flamengos"/>
    <x v="2"/>
    <s v="LDJF"/>
    <x v="0"/>
    <x v="1"/>
    <x v="1"/>
    <x v="1"/>
    <x v="0"/>
    <x v="0"/>
    <x v="0"/>
    <x v="0"/>
    <x v="0"/>
    <x v="0"/>
    <x v="0"/>
    <s v="Ligações Domiciliarias em Jaquetão e Ribeira de Flamengos"/>
    <x v="0"/>
    <x v="0"/>
    <x v="0"/>
    <x v="0"/>
    <x v="1"/>
    <x v="0"/>
    <x v="0"/>
    <x v="2"/>
    <x v="1"/>
    <x v="2"/>
    <x v="11"/>
    <x v="0"/>
    <m/>
  </r>
  <r>
    <x v="1"/>
    <n v="0"/>
    <n v="0"/>
    <n v="2659913"/>
    <n v="0"/>
    <x v="6025"/>
    <x v="0"/>
    <x v="0"/>
    <x v="0"/>
    <s v="01.27.03.12"/>
    <x v="53"/>
    <x v="1"/>
    <x v="1"/>
    <s v="Gestão de Recursos Hídricos"/>
    <s v="01.27.03"/>
    <s v="Ligações Domiciliarias em Jaquetão e Ribeira de Flamengos"/>
    <s v="01.27.03.12"/>
    <x v="46"/>
    <x v="0"/>
    <x v="0"/>
    <x v="0"/>
    <x v="0"/>
    <x v="1"/>
    <x v="1"/>
    <x v="0"/>
    <x v="11"/>
    <s v="2024-12-??"/>
    <x v="3"/>
    <n v="2659913"/>
    <x v="3"/>
    <n v="8062913"/>
    <x v="1"/>
    <n v="0"/>
    <x v="667"/>
    <m/>
    <x v="0"/>
    <x v="11"/>
    <m/>
    <s v="Ligações Domiciliarias em Jaquetão e Ribeira de Flamengos"/>
    <x v="2"/>
    <s v="LDJF"/>
    <x v="0"/>
    <x v="1"/>
    <x v="1"/>
    <x v="1"/>
    <x v="0"/>
    <x v="0"/>
    <x v="0"/>
    <x v="0"/>
    <x v="0"/>
    <x v="0"/>
    <x v="0"/>
    <s v="Ligações Domiciliarias em Jaquetão e Ribeira de Flamengos"/>
    <x v="0"/>
    <x v="0"/>
    <x v="0"/>
    <x v="0"/>
    <x v="1"/>
    <x v="0"/>
    <x v="0"/>
    <x v="2"/>
    <x v="1"/>
    <x v="2"/>
    <x v="11"/>
    <x v="0"/>
    <m/>
  </r>
  <r>
    <x v="0"/>
    <n v="0"/>
    <n v="0"/>
    <n v="10000"/>
    <n v="0"/>
    <x v="6025"/>
    <x v="0"/>
    <x v="1"/>
    <x v="0"/>
    <s v="80.02.10.28"/>
    <x v="60"/>
    <x v="2"/>
    <x v="2"/>
    <s v="Outros"/>
    <s v="80.02.10"/>
    <s v="Desconto Vencimento"/>
    <s v="80.02.10.28"/>
    <x v="34"/>
    <x v="0"/>
    <x v="1"/>
    <x v="9"/>
    <x v="1"/>
    <x v="2"/>
    <x v="2"/>
    <x v="0"/>
    <x v="6"/>
    <s v="2024-04-??"/>
    <x v="1"/>
    <n v="10000"/>
    <x v="3"/>
    <n v="0"/>
    <x v="1"/>
    <n v="0"/>
    <x v="667"/>
    <m/>
    <x v="0"/>
    <x v="11"/>
    <m/>
    <s v="Desconto Vencimento"/>
    <x v="2"/>
    <s v="DV"/>
    <x v="0"/>
    <x v="1"/>
    <x v="1"/>
    <x v="1"/>
    <x v="0"/>
    <x v="0"/>
    <x v="0"/>
    <x v="0"/>
    <x v="0"/>
    <x v="0"/>
    <x v="0"/>
    <s v="Desconto Vencimento"/>
    <x v="0"/>
    <x v="0"/>
    <x v="0"/>
    <x v="0"/>
    <x v="2"/>
    <x v="0"/>
    <x v="0"/>
    <x v="2"/>
    <x v="1"/>
    <x v="2"/>
    <x v="11"/>
    <x v="0"/>
    <m/>
  </r>
  <r>
    <x v="0"/>
    <n v="0"/>
    <n v="0"/>
    <n v="5000"/>
    <n v="0"/>
    <x v="6025"/>
    <x v="0"/>
    <x v="1"/>
    <x v="0"/>
    <s v="80.02.10.28"/>
    <x v="60"/>
    <x v="2"/>
    <x v="2"/>
    <s v="Outros"/>
    <s v="80.02.10"/>
    <s v="Desconto Vencimento"/>
    <s v="80.02.10.28"/>
    <x v="34"/>
    <x v="0"/>
    <x v="1"/>
    <x v="9"/>
    <x v="1"/>
    <x v="2"/>
    <x v="2"/>
    <x v="0"/>
    <x v="3"/>
    <s v="2024-05-??"/>
    <x v="1"/>
    <n v="5000"/>
    <x v="3"/>
    <n v="0"/>
    <x v="1"/>
    <n v="0"/>
    <x v="667"/>
    <m/>
    <x v="0"/>
    <x v="11"/>
    <m/>
    <s v="Desconto Vencimento"/>
    <x v="2"/>
    <s v="DV"/>
    <x v="0"/>
    <x v="1"/>
    <x v="1"/>
    <x v="1"/>
    <x v="0"/>
    <x v="0"/>
    <x v="0"/>
    <x v="0"/>
    <x v="0"/>
    <x v="0"/>
    <x v="0"/>
    <s v="Desconto Vencimento"/>
    <x v="0"/>
    <x v="0"/>
    <x v="0"/>
    <x v="0"/>
    <x v="2"/>
    <x v="0"/>
    <x v="0"/>
    <x v="2"/>
    <x v="1"/>
    <x v="2"/>
    <x v="11"/>
    <x v="0"/>
    <m/>
  </r>
  <r>
    <x v="0"/>
    <n v="0"/>
    <n v="0"/>
    <n v="5000"/>
    <n v="0"/>
    <x v="6025"/>
    <x v="0"/>
    <x v="1"/>
    <x v="0"/>
    <s v="80.02.10.28"/>
    <x v="60"/>
    <x v="2"/>
    <x v="2"/>
    <s v="Outros"/>
    <s v="80.02.10"/>
    <s v="Desconto Vencimento"/>
    <s v="80.02.10.28"/>
    <x v="34"/>
    <x v="0"/>
    <x v="1"/>
    <x v="9"/>
    <x v="1"/>
    <x v="2"/>
    <x v="2"/>
    <x v="0"/>
    <x v="4"/>
    <s v="2024-06-??"/>
    <x v="1"/>
    <n v="5000"/>
    <x v="3"/>
    <n v="0"/>
    <x v="1"/>
    <n v="0"/>
    <x v="667"/>
    <m/>
    <x v="0"/>
    <x v="11"/>
    <m/>
    <s v="Desconto Vencimento"/>
    <x v="2"/>
    <s v="DV"/>
    <x v="0"/>
    <x v="1"/>
    <x v="1"/>
    <x v="1"/>
    <x v="0"/>
    <x v="0"/>
    <x v="0"/>
    <x v="0"/>
    <x v="0"/>
    <x v="0"/>
    <x v="0"/>
    <s v="Desconto Vencimento"/>
    <x v="0"/>
    <x v="0"/>
    <x v="0"/>
    <x v="0"/>
    <x v="2"/>
    <x v="0"/>
    <x v="0"/>
    <x v="2"/>
    <x v="1"/>
    <x v="2"/>
    <x v="11"/>
    <x v="0"/>
    <m/>
  </r>
  <r>
    <x v="0"/>
    <n v="0"/>
    <n v="0"/>
    <n v="5000"/>
    <n v="0"/>
    <x v="6025"/>
    <x v="0"/>
    <x v="1"/>
    <x v="0"/>
    <s v="80.02.10.28"/>
    <x v="60"/>
    <x v="2"/>
    <x v="2"/>
    <s v="Outros"/>
    <s v="80.02.10"/>
    <s v="Desconto Vencimento"/>
    <s v="80.02.10.28"/>
    <x v="34"/>
    <x v="0"/>
    <x v="1"/>
    <x v="9"/>
    <x v="1"/>
    <x v="2"/>
    <x v="2"/>
    <x v="0"/>
    <x v="9"/>
    <s v="2024-07-??"/>
    <x v="2"/>
    <n v="5000"/>
    <x v="3"/>
    <n v="0"/>
    <x v="1"/>
    <n v="0"/>
    <x v="667"/>
    <m/>
    <x v="0"/>
    <x v="11"/>
    <m/>
    <s v="Desconto Vencimento"/>
    <x v="2"/>
    <s v="DV"/>
    <x v="0"/>
    <x v="1"/>
    <x v="1"/>
    <x v="1"/>
    <x v="0"/>
    <x v="0"/>
    <x v="0"/>
    <x v="0"/>
    <x v="0"/>
    <x v="0"/>
    <x v="0"/>
    <s v="Desconto Vencimento"/>
    <x v="0"/>
    <x v="0"/>
    <x v="0"/>
    <x v="0"/>
    <x v="2"/>
    <x v="0"/>
    <x v="0"/>
    <x v="2"/>
    <x v="1"/>
    <x v="2"/>
    <x v="11"/>
    <x v="0"/>
    <m/>
  </r>
  <r>
    <x v="0"/>
    <n v="0"/>
    <n v="0"/>
    <n v="5200"/>
    <n v="0"/>
    <x v="6025"/>
    <x v="0"/>
    <x v="1"/>
    <x v="0"/>
    <s v="80.02.10.28"/>
    <x v="60"/>
    <x v="2"/>
    <x v="2"/>
    <s v="Outros"/>
    <s v="80.02.10"/>
    <s v="Desconto Vencimento"/>
    <s v="80.02.10.28"/>
    <x v="34"/>
    <x v="0"/>
    <x v="1"/>
    <x v="9"/>
    <x v="1"/>
    <x v="2"/>
    <x v="2"/>
    <x v="0"/>
    <x v="8"/>
    <s v="2024-10-??"/>
    <x v="3"/>
    <n v="5200"/>
    <x v="3"/>
    <n v="0"/>
    <x v="1"/>
    <n v="0"/>
    <x v="667"/>
    <m/>
    <x v="0"/>
    <x v="11"/>
    <m/>
    <s v="Desconto Vencimento"/>
    <x v="2"/>
    <s v="DV"/>
    <x v="0"/>
    <x v="1"/>
    <x v="1"/>
    <x v="1"/>
    <x v="0"/>
    <x v="0"/>
    <x v="0"/>
    <x v="0"/>
    <x v="0"/>
    <x v="0"/>
    <x v="0"/>
    <s v="Desconto Vencimento"/>
    <x v="0"/>
    <x v="0"/>
    <x v="0"/>
    <x v="0"/>
    <x v="2"/>
    <x v="0"/>
    <x v="0"/>
    <x v="2"/>
    <x v="1"/>
    <x v="2"/>
    <x v="11"/>
    <x v="0"/>
    <m/>
  </r>
  <r>
    <x v="0"/>
    <n v="0"/>
    <n v="0"/>
    <n v="5200"/>
    <n v="0"/>
    <x v="6025"/>
    <x v="0"/>
    <x v="1"/>
    <x v="0"/>
    <s v="80.02.10.28"/>
    <x v="60"/>
    <x v="2"/>
    <x v="2"/>
    <s v="Outros"/>
    <s v="80.02.10"/>
    <s v="Desconto Vencimento"/>
    <s v="80.02.10.28"/>
    <x v="34"/>
    <x v="0"/>
    <x v="1"/>
    <x v="9"/>
    <x v="1"/>
    <x v="2"/>
    <x v="2"/>
    <x v="0"/>
    <x v="10"/>
    <s v="2024-11-??"/>
    <x v="3"/>
    <n v="5200"/>
    <x v="3"/>
    <n v="0"/>
    <x v="1"/>
    <n v="0"/>
    <x v="667"/>
    <m/>
    <x v="0"/>
    <x v="11"/>
    <m/>
    <s v="Desconto Vencimento"/>
    <x v="2"/>
    <s v="DV"/>
    <x v="0"/>
    <x v="1"/>
    <x v="1"/>
    <x v="1"/>
    <x v="0"/>
    <x v="0"/>
    <x v="0"/>
    <x v="0"/>
    <x v="0"/>
    <x v="0"/>
    <x v="0"/>
    <s v="Desconto Vencimento"/>
    <x v="0"/>
    <x v="0"/>
    <x v="0"/>
    <x v="0"/>
    <x v="2"/>
    <x v="0"/>
    <x v="0"/>
    <x v="2"/>
    <x v="1"/>
    <x v="2"/>
    <x v="11"/>
    <x v="0"/>
    <m/>
  </r>
  <r>
    <x v="0"/>
    <n v="0"/>
    <n v="0"/>
    <n v="5200"/>
    <n v="0"/>
    <x v="6025"/>
    <x v="0"/>
    <x v="1"/>
    <x v="0"/>
    <s v="80.02.10.28"/>
    <x v="60"/>
    <x v="2"/>
    <x v="2"/>
    <s v="Outros"/>
    <s v="80.02.10"/>
    <s v="Desconto Vencimento"/>
    <s v="80.02.10.28"/>
    <x v="34"/>
    <x v="0"/>
    <x v="1"/>
    <x v="9"/>
    <x v="1"/>
    <x v="2"/>
    <x v="2"/>
    <x v="0"/>
    <x v="11"/>
    <s v="2024-12-??"/>
    <x v="3"/>
    <n v="5200"/>
    <x v="3"/>
    <n v="0"/>
    <x v="1"/>
    <n v="0"/>
    <x v="667"/>
    <m/>
    <x v="0"/>
    <x v="11"/>
    <m/>
    <s v="Desconto Vencimento"/>
    <x v="2"/>
    <s v="DV"/>
    <x v="0"/>
    <x v="1"/>
    <x v="1"/>
    <x v="1"/>
    <x v="0"/>
    <x v="0"/>
    <x v="0"/>
    <x v="0"/>
    <x v="0"/>
    <x v="0"/>
    <x v="0"/>
    <s v="Desconto Vencimento"/>
    <x v="0"/>
    <x v="0"/>
    <x v="0"/>
    <x v="0"/>
    <x v="2"/>
    <x v="0"/>
    <x v="0"/>
    <x v="2"/>
    <x v="1"/>
    <x v="2"/>
    <x v="11"/>
    <x v="0"/>
    <m/>
  </r>
  <r>
    <x v="0"/>
    <n v="0"/>
    <n v="0"/>
    <n v="700668"/>
    <n v="0"/>
    <x v="6025"/>
    <x v="0"/>
    <x v="0"/>
    <x v="0"/>
    <s v="03.16.15"/>
    <x v="0"/>
    <x v="0"/>
    <x v="0"/>
    <s v="Direção Financeira"/>
    <s v="03.16.15"/>
    <s v="Direção Financeira"/>
    <s v="03.16.15"/>
    <x v="61"/>
    <x v="0"/>
    <x v="0"/>
    <x v="0"/>
    <x v="0"/>
    <x v="0"/>
    <x v="0"/>
    <x v="0"/>
    <x v="2"/>
    <s v="2024-02-??"/>
    <x v="0"/>
    <n v="700668"/>
    <x v="3"/>
    <n v="0"/>
    <x v="1"/>
    <n v="800000"/>
    <x v="667"/>
    <m/>
    <x v="0"/>
    <x v="11"/>
    <m/>
    <s v="Direção Financeira"/>
    <x v="2"/>
    <m/>
    <x v="0"/>
    <x v="1"/>
    <x v="1"/>
    <x v="1"/>
    <x v="0"/>
    <x v="0"/>
    <x v="0"/>
    <x v="0"/>
    <x v="0"/>
    <x v="0"/>
    <x v="0"/>
    <s v="Direção Financeira"/>
    <x v="0"/>
    <x v="0"/>
    <x v="0"/>
    <x v="0"/>
    <x v="0"/>
    <x v="0"/>
    <x v="0"/>
    <x v="2"/>
    <x v="1"/>
    <x v="2"/>
    <x v="11"/>
    <x v="0"/>
    <m/>
  </r>
  <r>
    <x v="0"/>
    <n v="0"/>
    <n v="0"/>
    <n v="671736"/>
    <n v="0"/>
    <x v="6025"/>
    <x v="0"/>
    <x v="0"/>
    <x v="0"/>
    <s v="03.16.15"/>
    <x v="0"/>
    <x v="0"/>
    <x v="0"/>
    <s v="Direção Financeira"/>
    <s v="03.16.15"/>
    <s v="Direção Financeira"/>
    <s v="03.16.15"/>
    <x v="61"/>
    <x v="0"/>
    <x v="0"/>
    <x v="0"/>
    <x v="0"/>
    <x v="0"/>
    <x v="0"/>
    <x v="0"/>
    <x v="6"/>
    <s v="2024-04-??"/>
    <x v="1"/>
    <n v="671736"/>
    <x v="3"/>
    <n v="0"/>
    <x v="1"/>
    <n v="800000"/>
    <x v="667"/>
    <m/>
    <x v="0"/>
    <x v="11"/>
    <m/>
    <s v="Direção Financeira"/>
    <x v="2"/>
    <m/>
    <x v="0"/>
    <x v="1"/>
    <x v="1"/>
    <x v="1"/>
    <x v="0"/>
    <x v="0"/>
    <x v="0"/>
    <x v="0"/>
    <x v="0"/>
    <x v="0"/>
    <x v="0"/>
    <s v="Direção Financeira"/>
    <x v="0"/>
    <x v="0"/>
    <x v="0"/>
    <x v="0"/>
    <x v="0"/>
    <x v="0"/>
    <x v="0"/>
    <x v="2"/>
    <x v="1"/>
    <x v="2"/>
    <x v="11"/>
    <x v="0"/>
    <m/>
  </r>
  <r>
    <x v="0"/>
    <n v="0"/>
    <n v="0"/>
    <n v="659498"/>
    <n v="0"/>
    <x v="6025"/>
    <x v="0"/>
    <x v="0"/>
    <x v="0"/>
    <s v="03.16.15"/>
    <x v="0"/>
    <x v="0"/>
    <x v="0"/>
    <s v="Direção Financeira"/>
    <s v="03.16.15"/>
    <s v="Direção Financeira"/>
    <s v="03.16.15"/>
    <x v="61"/>
    <x v="0"/>
    <x v="0"/>
    <x v="0"/>
    <x v="0"/>
    <x v="0"/>
    <x v="0"/>
    <x v="0"/>
    <x v="4"/>
    <s v="2024-06-??"/>
    <x v="1"/>
    <n v="659498"/>
    <x v="3"/>
    <n v="0"/>
    <x v="1"/>
    <n v="800000"/>
    <x v="667"/>
    <m/>
    <x v="0"/>
    <x v="11"/>
    <m/>
    <s v="Direção Financeira"/>
    <x v="2"/>
    <m/>
    <x v="0"/>
    <x v="1"/>
    <x v="1"/>
    <x v="1"/>
    <x v="0"/>
    <x v="0"/>
    <x v="0"/>
    <x v="0"/>
    <x v="0"/>
    <x v="0"/>
    <x v="0"/>
    <s v="Direção Financeira"/>
    <x v="0"/>
    <x v="0"/>
    <x v="0"/>
    <x v="0"/>
    <x v="0"/>
    <x v="0"/>
    <x v="0"/>
    <x v="2"/>
    <x v="1"/>
    <x v="2"/>
    <x v="11"/>
    <x v="0"/>
    <m/>
  </r>
  <r>
    <x v="0"/>
    <n v="0"/>
    <n v="0"/>
    <n v="1281590"/>
    <n v="0"/>
    <x v="6025"/>
    <x v="0"/>
    <x v="0"/>
    <x v="0"/>
    <s v="03.16.15"/>
    <x v="0"/>
    <x v="0"/>
    <x v="0"/>
    <s v="Direção Financeira"/>
    <s v="03.16.15"/>
    <s v="Direção Financeira"/>
    <s v="03.16.15"/>
    <x v="61"/>
    <x v="0"/>
    <x v="0"/>
    <x v="0"/>
    <x v="0"/>
    <x v="0"/>
    <x v="0"/>
    <x v="0"/>
    <x v="5"/>
    <s v="2024-08-??"/>
    <x v="2"/>
    <n v="1281590"/>
    <x v="3"/>
    <n v="0"/>
    <x v="1"/>
    <n v="800000"/>
    <x v="667"/>
    <m/>
    <x v="0"/>
    <x v="11"/>
    <m/>
    <s v="Direção Financeira"/>
    <x v="2"/>
    <m/>
    <x v="0"/>
    <x v="1"/>
    <x v="1"/>
    <x v="1"/>
    <x v="0"/>
    <x v="0"/>
    <x v="0"/>
    <x v="0"/>
    <x v="0"/>
    <x v="0"/>
    <x v="0"/>
    <s v="Direção Financeira"/>
    <x v="0"/>
    <x v="0"/>
    <x v="0"/>
    <x v="0"/>
    <x v="0"/>
    <x v="0"/>
    <x v="0"/>
    <x v="2"/>
    <x v="1"/>
    <x v="2"/>
    <x v="11"/>
    <x v="0"/>
    <m/>
  </r>
  <r>
    <x v="0"/>
    <n v="0"/>
    <n v="0"/>
    <n v="610670"/>
    <n v="0"/>
    <x v="6025"/>
    <x v="0"/>
    <x v="0"/>
    <x v="0"/>
    <s v="03.16.15"/>
    <x v="0"/>
    <x v="0"/>
    <x v="0"/>
    <s v="Direção Financeira"/>
    <s v="03.16.15"/>
    <s v="Direção Financeira"/>
    <s v="03.16.15"/>
    <x v="33"/>
    <x v="0"/>
    <x v="0"/>
    <x v="0"/>
    <x v="0"/>
    <x v="0"/>
    <x v="0"/>
    <x v="0"/>
    <x v="0"/>
    <s v="2024-01-??"/>
    <x v="0"/>
    <n v="610670"/>
    <x v="3"/>
    <n v="400000"/>
    <x v="1"/>
    <n v="0"/>
    <x v="667"/>
    <m/>
    <x v="0"/>
    <x v="11"/>
    <m/>
    <s v="Direção Financeira"/>
    <x v="2"/>
    <m/>
    <x v="0"/>
    <x v="1"/>
    <x v="1"/>
    <x v="1"/>
    <x v="0"/>
    <x v="0"/>
    <x v="0"/>
    <x v="0"/>
    <x v="0"/>
    <x v="0"/>
    <x v="0"/>
    <s v="Direção Financeira"/>
    <x v="0"/>
    <x v="0"/>
    <x v="0"/>
    <x v="0"/>
    <x v="0"/>
    <x v="0"/>
    <x v="0"/>
    <x v="2"/>
    <x v="1"/>
    <x v="2"/>
    <x v="11"/>
    <x v="0"/>
    <m/>
  </r>
  <r>
    <x v="0"/>
    <n v="0"/>
    <n v="0"/>
    <n v="42700"/>
    <n v="0"/>
    <x v="6025"/>
    <x v="0"/>
    <x v="0"/>
    <x v="0"/>
    <s v="03.16.15"/>
    <x v="0"/>
    <x v="0"/>
    <x v="0"/>
    <s v="Direção Financeira"/>
    <s v="03.16.15"/>
    <s v="Direção Financeira"/>
    <s v="03.16.15"/>
    <x v="33"/>
    <x v="0"/>
    <x v="0"/>
    <x v="0"/>
    <x v="0"/>
    <x v="0"/>
    <x v="0"/>
    <x v="0"/>
    <x v="2"/>
    <s v="2024-02-??"/>
    <x v="0"/>
    <n v="42700"/>
    <x v="3"/>
    <n v="400000"/>
    <x v="1"/>
    <n v="0"/>
    <x v="667"/>
    <m/>
    <x v="0"/>
    <x v="11"/>
    <m/>
    <s v="Direção Financeira"/>
    <x v="2"/>
    <m/>
    <x v="0"/>
    <x v="1"/>
    <x v="1"/>
    <x v="1"/>
    <x v="0"/>
    <x v="0"/>
    <x v="0"/>
    <x v="0"/>
    <x v="0"/>
    <x v="0"/>
    <x v="0"/>
    <s v="Direção Financeira"/>
    <x v="0"/>
    <x v="0"/>
    <x v="0"/>
    <x v="0"/>
    <x v="0"/>
    <x v="0"/>
    <x v="0"/>
    <x v="2"/>
    <x v="1"/>
    <x v="2"/>
    <x v="11"/>
    <x v="0"/>
    <m/>
  </r>
  <r>
    <x v="0"/>
    <n v="0"/>
    <n v="0"/>
    <n v="152086"/>
    <n v="0"/>
    <x v="6025"/>
    <x v="0"/>
    <x v="0"/>
    <x v="0"/>
    <s v="03.16.15"/>
    <x v="0"/>
    <x v="0"/>
    <x v="0"/>
    <s v="Direção Financeira"/>
    <s v="03.16.15"/>
    <s v="Direção Financeira"/>
    <s v="03.16.15"/>
    <x v="33"/>
    <x v="0"/>
    <x v="0"/>
    <x v="0"/>
    <x v="0"/>
    <x v="0"/>
    <x v="0"/>
    <x v="0"/>
    <x v="1"/>
    <s v="2024-03-??"/>
    <x v="0"/>
    <n v="152086"/>
    <x v="3"/>
    <n v="400000"/>
    <x v="1"/>
    <n v="0"/>
    <x v="667"/>
    <m/>
    <x v="0"/>
    <x v="11"/>
    <m/>
    <s v="Direção Financeira"/>
    <x v="2"/>
    <m/>
    <x v="0"/>
    <x v="1"/>
    <x v="1"/>
    <x v="1"/>
    <x v="0"/>
    <x v="0"/>
    <x v="0"/>
    <x v="0"/>
    <x v="0"/>
    <x v="0"/>
    <x v="0"/>
    <s v="Direção Financeira"/>
    <x v="0"/>
    <x v="0"/>
    <x v="0"/>
    <x v="0"/>
    <x v="0"/>
    <x v="0"/>
    <x v="0"/>
    <x v="2"/>
    <x v="1"/>
    <x v="2"/>
    <x v="11"/>
    <x v="0"/>
    <m/>
  </r>
  <r>
    <x v="0"/>
    <n v="0"/>
    <n v="0"/>
    <n v="115180"/>
    <n v="0"/>
    <x v="6025"/>
    <x v="0"/>
    <x v="0"/>
    <x v="0"/>
    <s v="03.16.15"/>
    <x v="0"/>
    <x v="0"/>
    <x v="0"/>
    <s v="Direção Financeira"/>
    <s v="03.16.15"/>
    <s v="Direção Financeira"/>
    <s v="03.16.15"/>
    <x v="33"/>
    <x v="0"/>
    <x v="0"/>
    <x v="0"/>
    <x v="0"/>
    <x v="0"/>
    <x v="0"/>
    <x v="0"/>
    <x v="6"/>
    <s v="2024-04-??"/>
    <x v="1"/>
    <n v="115180"/>
    <x v="3"/>
    <n v="400000"/>
    <x v="1"/>
    <n v="0"/>
    <x v="667"/>
    <m/>
    <x v="0"/>
    <x v="11"/>
    <m/>
    <s v="Direção Financeira"/>
    <x v="2"/>
    <m/>
    <x v="0"/>
    <x v="1"/>
    <x v="1"/>
    <x v="1"/>
    <x v="0"/>
    <x v="0"/>
    <x v="0"/>
    <x v="0"/>
    <x v="0"/>
    <x v="0"/>
    <x v="0"/>
    <s v="Direção Financeira"/>
    <x v="0"/>
    <x v="0"/>
    <x v="0"/>
    <x v="0"/>
    <x v="0"/>
    <x v="0"/>
    <x v="0"/>
    <x v="2"/>
    <x v="1"/>
    <x v="2"/>
    <x v="11"/>
    <x v="0"/>
    <m/>
  </r>
  <r>
    <x v="0"/>
    <n v="0"/>
    <n v="0"/>
    <n v="91363"/>
    <n v="0"/>
    <x v="6025"/>
    <x v="0"/>
    <x v="0"/>
    <x v="0"/>
    <s v="03.16.15"/>
    <x v="0"/>
    <x v="0"/>
    <x v="0"/>
    <s v="Direção Financeira"/>
    <s v="03.16.15"/>
    <s v="Direção Financeira"/>
    <s v="03.16.15"/>
    <x v="33"/>
    <x v="0"/>
    <x v="0"/>
    <x v="0"/>
    <x v="0"/>
    <x v="0"/>
    <x v="0"/>
    <x v="0"/>
    <x v="3"/>
    <s v="2024-05-??"/>
    <x v="1"/>
    <n v="91363"/>
    <x v="3"/>
    <n v="400000"/>
    <x v="1"/>
    <n v="0"/>
    <x v="667"/>
    <m/>
    <x v="0"/>
    <x v="11"/>
    <m/>
    <s v="Direção Financeira"/>
    <x v="2"/>
    <m/>
    <x v="0"/>
    <x v="1"/>
    <x v="1"/>
    <x v="1"/>
    <x v="0"/>
    <x v="0"/>
    <x v="0"/>
    <x v="0"/>
    <x v="0"/>
    <x v="0"/>
    <x v="0"/>
    <s v="Direção Financeira"/>
    <x v="0"/>
    <x v="0"/>
    <x v="0"/>
    <x v="0"/>
    <x v="0"/>
    <x v="0"/>
    <x v="0"/>
    <x v="2"/>
    <x v="1"/>
    <x v="2"/>
    <x v="11"/>
    <x v="0"/>
    <m/>
  </r>
  <r>
    <x v="0"/>
    <n v="0"/>
    <n v="0"/>
    <n v="24200"/>
    <n v="0"/>
    <x v="6025"/>
    <x v="0"/>
    <x v="0"/>
    <x v="0"/>
    <s v="03.16.15"/>
    <x v="0"/>
    <x v="0"/>
    <x v="0"/>
    <s v="Direção Financeira"/>
    <s v="03.16.15"/>
    <s v="Direção Financeira"/>
    <s v="03.16.15"/>
    <x v="33"/>
    <x v="0"/>
    <x v="0"/>
    <x v="0"/>
    <x v="0"/>
    <x v="0"/>
    <x v="0"/>
    <x v="0"/>
    <x v="4"/>
    <s v="2024-06-??"/>
    <x v="1"/>
    <n v="24200"/>
    <x v="3"/>
    <n v="400000"/>
    <x v="1"/>
    <n v="0"/>
    <x v="667"/>
    <m/>
    <x v="0"/>
    <x v="11"/>
    <m/>
    <s v="Direção Financeira"/>
    <x v="2"/>
    <m/>
    <x v="0"/>
    <x v="1"/>
    <x v="1"/>
    <x v="1"/>
    <x v="0"/>
    <x v="0"/>
    <x v="0"/>
    <x v="0"/>
    <x v="0"/>
    <x v="0"/>
    <x v="0"/>
    <s v="Direção Financeira"/>
    <x v="0"/>
    <x v="0"/>
    <x v="0"/>
    <x v="0"/>
    <x v="0"/>
    <x v="0"/>
    <x v="0"/>
    <x v="2"/>
    <x v="1"/>
    <x v="2"/>
    <x v="11"/>
    <x v="0"/>
    <m/>
  </r>
  <r>
    <x v="0"/>
    <n v="0"/>
    <n v="0"/>
    <n v="78546"/>
    <n v="0"/>
    <x v="6025"/>
    <x v="0"/>
    <x v="0"/>
    <x v="0"/>
    <s v="03.16.15"/>
    <x v="0"/>
    <x v="0"/>
    <x v="0"/>
    <s v="Direção Financeira"/>
    <s v="03.16.15"/>
    <s v="Direção Financeira"/>
    <s v="03.16.15"/>
    <x v="33"/>
    <x v="0"/>
    <x v="0"/>
    <x v="0"/>
    <x v="0"/>
    <x v="0"/>
    <x v="0"/>
    <x v="0"/>
    <x v="9"/>
    <s v="2024-07-??"/>
    <x v="2"/>
    <n v="78546"/>
    <x v="3"/>
    <n v="400000"/>
    <x v="1"/>
    <n v="0"/>
    <x v="667"/>
    <m/>
    <x v="0"/>
    <x v="11"/>
    <m/>
    <s v="Direção Financeira"/>
    <x v="2"/>
    <m/>
    <x v="0"/>
    <x v="1"/>
    <x v="1"/>
    <x v="1"/>
    <x v="0"/>
    <x v="0"/>
    <x v="0"/>
    <x v="0"/>
    <x v="0"/>
    <x v="0"/>
    <x v="0"/>
    <s v="Direção Financeira"/>
    <x v="0"/>
    <x v="0"/>
    <x v="0"/>
    <x v="0"/>
    <x v="0"/>
    <x v="0"/>
    <x v="0"/>
    <x v="2"/>
    <x v="1"/>
    <x v="2"/>
    <x v="11"/>
    <x v="0"/>
    <m/>
  </r>
  <r>
    <x v="0"/>
    <n v="0"/>
    <n v="0"/>
    <n v="76300"/>
    <n v="0"/>
    <x v="6025"/>
    <x v="0"/>
    <x v="0"/>
    <x v="0"/>
    <s v="03.16.15"/>
    <x v="0"/>
    <x v="0"/>
    <x v="0"/>
    <s v="Direção Financeira"/>
    <s v="03.16.15"/>
    <s v="Direção Financeira"/>
    <s v="03.16.15"/>
    <x v="33"/>
    <x v="0"/>
    <x v="0"/>
    <x v="0"/>
    <x v="0"/>
    <x v="0"/>
    <x v="0"/>
    <x v="0"/>
    <x v="5"/>
    <s v="2024-08-??"/>
    <x v="2"/>
    <n v="76300"/>
    <x v="3"/>
    <n v="400000"/>
    <x v="1"/>
    <n v="0"/>
    <x v="667"/>
    <m/>
    <x v="0"/>
    <x v="11"/>
    <m/>
    <s v="Direção Financeira"/>
    <x v="2"/>
    <m/>
    <x v="0"/>
    <x v="1"/>
    <x v="1"/>
    <x v="1"/>
    <x v="0"/>
    <x v="0"/>
    <x v="0"/>
    <x v="0"/>
    <x v="0"/>
    <x v="0"/>
    <x v="0"/>
    <s v="Direção Financeira"/>
    <x v="0"/>
    <x v="0"/>
    <x v="0"/>
    <x v="0"/>
    <x v="0"/>
    <x v="0"/>
    <x v="0"/>
    <x v="2"/>
    <x v="1"/>
    <x v="2"/>
    <x v="11"/>
    <x v="0"/>
    <m/>
  </r>
  <r>
    <x v="0"/>
    <n v="0"/>
    <n v="0"/>
    <n v="27800"/>
    <n v="0"/>
    <x v="6025"/>
    <x v="0"/>
    <x v="0"/>
    <x v="0"/>
    <s v="03.16.15"/>
    <x v="0"/>
    <x v="0"/>
    <x v="0"/>
    <s v="Direção Financeira"/>
    <s v="03.16.15"/>
    <s v="Direção Financeira"/>
    <s v="03.16.15"/>
    <x v="33"/>
    <x v="0"/>
    <x v="0"/>
    <x v="0"/>
    <x v="0"/>
    <x v="0"/>
    <x v="0"/>
    <x v="0"/>
    <x v="7"/>
    <s v="2024-09-??"/>
    <x v="2"/>
    <n v="27800"/>
    <x v="3"/>
    <n v="400000"/>
    <x v="1"/>
    <n v="0"/>
    <x v="667"/>
    <m/>
    <x v="0"/>
    <x v="11"/>
    <m/>
    <s v="Direção Financeira"/>
    <x v="2"/>
    <m/>
    <x v="0"/>
    <x v="1"/>
    <x v="1"/>
    <x v="1"/>
    <x v="0"/>
    <x v="0"/>
    <x v="0"/>
    <x v="0"/>
    <x v="0"/>
    <x v="0"/>
    <x v="0"/>
    <s v="Direção Financeira"/>
    <x v="0"/>
    <x v="0"/>
    <x v="0"/>
    <x v="0"/>
    <x v="0"/>
    <x v="0"/>
    <x v="0"/>
    <x v="2"/>
    <x v="1"/>
    <x v="2"/>
    <x v="11"/>
    <x v="0"/>
    <m/>
  </r>
  <r>
    <x v="0"/>
    <n v="0"/>
    <n v="0"/>
    <n v="8600"/>
    <n v="0"/>
    <x v="6025"/>
    <x v="0"/>
    <x v="0"/>
    <x v="0"/>
    <s v="03.16.15"/>
    <x v="0"/>
    <x v="0"/>
    <x v="0"/>
    <s v="Direção Financeira"/>
    <s v="03.16.15"/>
    <s v="Direção Financeira"/>
    <s v="03.16.15"/>
    <x v="33"/>
    <x v="0"/>
    <x v="0"/>
    <x v="0"/>
    <x v="0"/>
    <x v="0"/>
    <x v="0"/>
    <x v="0"/>
    <x v="8"/>
    <s v="2024-10-??"/>
    <x v="3"/>
    <n v="8600"/>
    <x v="3"/>
    <n v="400000"/>
    <x v="1"/>
    <n v="0"/>
    <x v="667"/>
    <m/>
    <x v="0"/>
    <x v="11"/>
    <m/>
    <s v="Direção Financeira"/>
    <x v="2"/>
    <m/>
    <x v="0"/>
    <x v="1"/>
    <x v="1"/>
    <x v="1"/>
    <x v="0"/>
    <x v="0"/>
    <x v="0"/>
    <x v="0"/>
    <x v="0"/>
    <x v="0"/>
    <x v="0"/>
    <s v="Direção Financeira"/>
    <x v="0"/>
    <x v="0"/>
    <x v="0"/>
    <x v="0"/>
    <x v="0"/>
    <x v="0"/>
    <x v="0"/>
    <x v="2"/>
    <x v="1"/>
    <x v="2"/>
    <x v="11"/>
    <x v="0"/>
    <m/>
  </r>
  <r>
    <x v="0"/>
    <n v="0"/>
    <n v="0"/>
    <n v="249944"/>
    <n v="0"/>
    <x v="6025"/>
    <x v="0"/>
    <x v="0"/>
    <x v="0"/>
    <s v="03.16.15"/>
    <x v="0"/>
    <x v="0"/>
    <x v="0"/>
    <s v="Direção Financeira"/>
    <s v="03.16.15"/>
    <s v="Direção Financeira"/>
    <s v="03.16.15"/>
    <x v="33"/>
    <x v="0"/>
    <x v="0"/>
    <x v="0"/>
    <x v="0"/>
    <x v="0"/>
    <x v="0"/>
    <x v="0"/>
    <x v="10"/>
    <s v="2024-11-??"/>
    <x v="3"/>
    <n v="249944"/>
    <x v="3"/>
    <n v="400000"/>
    <x v="1"/>
    <n v="0"/>
    <x v="667"/>
    <m/>
    <x v="0"/>
    <x v="11"/>
    <m/>
    <s v="Direção Financeira"/>
    <x v="2"/>
    <m/>
    <x v="0"/>
    <x v="1"/>
    <x v="1"/>
    <x v="1"/>
    <x v="0"/>
    <x v="0"/>
    <x v="0"/>
    <x v="0"/>
    <x v="0"/>
    <x v="0"/>
    <x v="0"/>
    <s v="Direção Financeira"/>
    <x v="0"/>
    <x v="0"/>
    <x v="0"/>
    <x v="0"/>
    <x v="0"/>
    <x v="0"/>
    <x v="0"/>
    <x v="2"/>
    <x v="1"/>
    <x v="2"/>
    <x v="11"/>
    <x v="0"/>
    <m/>
  </r>
  <r>
    <x v="0"/>
    <n v="0"/>
    <n v="0"/>
    <n v="18800"/>
    <n v="0"/>
    <x v="6025"/>
    <x v="0"/>
    <x v="0"/>
    <x v="0"/>
    <s v="03.16.15"/>
    <x v="0"/>
    <x v="0"/>
    <x v="0"/>
    <s v="Direção Financeira"/>
    <s v="03.16.15"/>
    <s v="Direção Financeira"/>
    <s v="03.16.15"/>
    <x v="33"/>
    <x v="0"/>
    <x v="0"/>
    <x v="0"/>
    <x v="0"/>
    <x v="0"/>
    <x v="0"/>
    <x v="0"/>
    <x v="11"/>
    <s v="2024-12-??"/>
    <x v="3"/>
    <n v="18800"/>
    <x v="3"/>
    <n v="400000"/>
    <x v="1"/>
    <n v="0"/>
    <x v="667"/>
    <m/>
    <x v="0"/>
    <x v="11"/>
    <m/>
    <s v="Direção Financeira"/>
    <x v="2"/>
    <m/>
    <x v="0"/>
    <x v="1"/>
    <x v="1"/>
    <x v="1"/>
    <x v="0"/>
    <x v="0"/>
    <x v="0"/>
    <x v="0"/>
    <x v="0"/>
    <x v="0"/>
    <x v="0"/>
    <s v="Direção Financeira"/>
    <x v="0"/>
    <x v="0"/>
    <x v="0"/>
    <x v="0"/>
    <x v="0"/>
    <x v="0"/>
    <x v="0"/>
    <x v="2"/>
    <x v="1"/>
    <x v="2"/>
    <x v="11"/>
    <x v="0"/>
    <m/>
  </r>
  <r>
    <x v="0"/>
    <n v="0"/>
    <n v="0"/>
    <n v="884"/>
    <n v="0"/>
    <x v="6025"/>
    <x v="0"/>
    <x v="1"/>
    <x v="0"/>
    <s v="03.03.10"/>
    <x v="8"/>
    <x v="0"/>
    <x v="4"/>
    <s v="Receitas Da Câmara"/>
    <s v="03.03.10"/>
    <s v="Receitas Da Câmara"/>
    <s v="03.03.10"/>
    <x v="23"/>
    <x v="0"/>
    <x v="3"/>
    <x v="7"/>
    <x v="0"/>
    <x v="0"/>
    <x v="2"/>
    <x v="0"/>
    <x v="0"/>
    <s v="2024-01-??"/>
    <x v="0"/>
    <n v="884"/>
    <x v="3"/>
    <n v="0"/>
    <x v="1"/>
    <n v="0"/>
    <x v="667"/>
    <m/>
    <x v="0"/>
    <x v="11"/>
    <m/>
    <s v="Receitas Da Câmara"/>
    <x v="2"/>
    <s v="RDC"/>
    <x v="0"/>
    <x v="1"/>
    <x v="1"/>
    <x v="1"/>
    <x v="0"/>
    <x v="0"/>
    <x v="0"/>
    <x v="0"/>
    <x v="0"/>
    <x v="0"/>
    <x v="0"/>
    <s v="Receitas Da Câmara"/>
    <x v="0"/>
    <x v="0"/>
    <x v="0"/>
    <x v="0"/>
    <x v="0"/>
    <x v="0"/>
    <x v="0"/>
    <x v="2"/>
    <x v="1"/>
    <x v="2"/>
    <x v="11"/>
    <x v="0"/>
    <m/>
  </r>
  <r>
    <x v="0"/>
    <n v="0"/>
    <n v="0"/>
    <n v="606"/>
    <n v="0"/>
    <x v="6025"/>
    <x v="0"/>
    <x v="1"/>
    <x v="0"/>
    <s v="03.03.10"/>
    <x v="8"/>
    <x v="0"/>
    <x v="4"/>
    <s v="Receitas Da Câmara"/>
    <s v="03.03.10"/>
    <s v="Receitas Da Câmara"/>
    <s v="03.03.10"/>
    <x v="23"/>
    <x v="0"/>
    <x v="3"/>
    <x v="7"/>
    <x v="0"/>
    <x v="0"/>
    <x v="2"/>
    <x v="0"/>
    <x v="2"/>
    <s v="2024-02-??"/>
    <x v="0"/>
    <n v="606"/>
    <x v="3"/>
    <n v="0"/>
    <x v="1"/>
    <n v="0"/>
    <x v="667"/>
    <m/>
    <x v="0"/>
    <x v="11"/>
    <m/>
    <s v="Receitas Da Câmara"/>
    <x v="2"/>
    <s v="RDC"/>
    <x v="0"/>
    <x v="1"/>
    <x v="1"/>
    <x v="1"/>
    <x v="0"/>
    <x v="0"/>
    <x v="0"/>
    <x v="0"/>
    <x v="0"/>
    <x v="0"/>
    <x v="0"/>
    <s v="Receitas Da Câmara"/>
    <x v="0"/>
    <x v="0"/>
    <x v="0"/>
    <x v="0"/>
    <x v="0"/>
    <x v="0"/>
    <x v="0"/>
    <x v="2"/>
    <x v="1"/>
    <x v="2"/>
    <x v="11"/>
    <x v="0"/>
    <m/>
  </r>
  <r>
    <x v="0"/>
    <n v="0"/>
    <n v="0"/>
    <n v="253"/>
    <n v="0"/>
    <x v="6025"/>
    <x v="0"/>
    <x v="1"/>
    <x v="0"/>
    <s v="03.03.10"/>
    <x v="8"/>
    <x v="0"/>
    <x v="4"/>
    <s v="Receitas Da Câmara"/>
    <s v="03.03.10"/>
    <s v="Receitas Da Câmara"/>
    <s v="03.03.10"/>
    <x v="23"/>
    <x v="0"/>
    <x v="3"/>
    <x v="7"/>
    <x v="0"/>
    <x v="0"/>
    <x v="2"/>
    <x v="0"/>
    <x v="1"/>
    <s v="2024-03-??"/>
    <x v="0"/>
    <n v="253"/>
    <x v="3"/>
    <n v="0"/>
    <x v="1"/>
    <n v="0"/>
    <x v="667"/>
    <m/>
    <x v="0"/>
    <x v="11"/>
    <m/>
    <s v="Receitas Da Câmara"/>
    <x v="2"/>
    <s v="RDC"/>
    <x v="0"/>
    <x v="1"/>
    <x v="1"/>
    <x v="1"/>
    <x v="0"/>
    <x v="0"/>
    <x v="0"/>
    <x v="0"/>
    <x v="0"/>
    <x v="0"/>
    <x v="0"/>
    <s v="Receitas Da Câmara"/>
    <x v="0"/>
    <x v="0"/>
    <x v="0"/>
    <x v="0"/>
    <x v="0"/>
    <x v="0"/>
    <x v="0"/>
    <x v="2"/>
    <x v="1"/>
    <x v="2"/>
    <x v="11"/>
    <x v="0"/>
    <m/>
  </r>
  <r>
    <x v="0"/>
    <n v="0"/>
    <n v="0"/>
    <n v="317"/>
    <n v="0"/>
    <x v="6025"/>
    <x v="0"/>
    <x v="1"/>
    <x v="0"/>
    <s v="03.03.10"/>
    <x v="8"/>
    <x v="0"/>
    <x v="4"/>
    <s v="Receitas Da Câmara"/>
    <s v="03.03.10"/>
    <s v="Receitas Da Câmara"/>
    <s v="03.03.10"/>
    <x v="23"/>
    <x v="0"/>
    <x v="3"/>
    <x v="7"/>
    <x v="0"/>
    <x v="0"/>
    <x v="2"/>
    <x v="0"/>
    <x v="6"/>
    <s v="2024-04-??"/>
    <x v="1"/>
    <n v="317"/>
    <x v="3"/>
    <n v="0"/>
    <x v="1"/>
    <n v="0"/>
    <x v="667"/>
    <m/>
    <x v="0"/>
    <x v="11"/>
    <m/>
    <s v="Receitas Da Câmara"/>
    <x v="2"/>
    <s v="RDC"/>
    <x v="0"/>
    <x v="1"/>
    <x v="1"/>
    <x v="1"/>
    <x v="0"/>
    <x v="0"/>
    <x v="0"/>
    <x v="0"/>
    <x v="0"/>
    <x v="0"/>
    <x v="0"/>
    <s v="Receitas Da Câmara"/>
    <x v="0"/>
    <x v="0"/>
    <x v="0"/>
    <x v="0"/>
    <x v="0"/>
    <x v="0"/>
    <x v="0"/>
    <x v="2"/>
    <x v="1"/>
    <x v="2"/>
    <x v="11"/>
    <x v="0"/>
    <m/>
  </r>
  <r>
    <x v="0"/>
    <n v="0"/>
    <n v="0"/>
    <n v="26"/>
    <n v="0"/>
    <x v="6025"/>
    <x v="0"/>
    <x v="1"/>
    <x v="0"/>
    <s v="03.03.10"/>
    <x v="8"/>
    <x v="0"/>
    <x v="4"/>
    <s v="Receitas Da Câmara"/>
    <s v="03.03.10"/>
    <s v="Receitas Da Câmara"/>
    <s v="03.03.10"/>
    <x v="23"/>
    <x v="0"/>
    <x v="3"/>
    <x v="7"/>
    <x v="0"/>
    <x v="0"/>
    <x v="2"/>
    <x v="0"/>
    <x v="3"/>
    <s v="2024-05-??"/>
    <x v="1"/>
    <n v="26"/>
    <x v="3"/>
    <n v="0"/>
    <x v="1"/>
    <n v="0"/>
    <x v="667"/>
    <m/>
    <x v="0"/>
    <x v="11"/>
    <m/>
    <s v="Receitas Da Câmara"/>
    <x v="2"/>
    <s v="RDC"/>
    <x v="0"/>
    <x v="1"/>
    <x v="1"/>
    <x v="1"/>
    <x v="0"/>
    <x v="0"/>
    <x v="0"/>
    <x v="0"/>
    <x v="0"/>
    <x v="0"/>
    <x v="0"/>
    <s v="Receitas Da Câmara"/>
    <x v="0"/>
    <x v="0"/>
    <x v="0"/>
    <x v="0"/>
    <x v="0"/>
    <x v="0"/>
    <x v="0"/>
    <x v="2"/>
    <x v="1"/>
    <x v="2"/>
    <x v="11"/>
    <x v="0"/>
    <m/>
  </r>
  <r>
    <x v="0"/>
    <n v="0"/>
    <n v="0"/>
    <n v="247"/>
    <n v="0"/>
    <x v="6025"/>
    <x v="0"/>
    <x v="1"/>
    <x v="0"/>
    <s v="03.03.10"/>
    <x v="8"/>
    <x v="0"/>
    <x v="4"/>
    <s v="Receitas Da Câmara"/>
    <s v="03.03.10"/>
    <s v="Receitas Da Câmara"/>
    <s v="03.03.10"/>
    <x v="23"/>
    <x v="0"/>
    <x v="3"/>
    <x v="7"/>
    <x v="0"/>
    <x v="0"/>
    <x v="2"/>
    <x v="0"/>
    <x v="9"/>
    <s v="2024-07-??"/>
    <x v="2"/>
    <n v="247"/>
    <x v="3"/>
    <n v="0"/>
    <x v="1"/>
    <n v="0"/>
    <x v="667"/>
    <m/>
    <x v="0"/>
    <x v="11"/>
    <m/>
    <s v="Receitas Da Câmara"/>
    <x v="2"/>
    <s v="RDC"/>
    <x v="0"/>
    <x v="1"/>
    <x v="1"/>
    <x v="1"/>
    <x v="0"/>
    <x v="0"/>
    <x v="0"/>
    <x v="0"/>
    <x v="0"/>
    <x v="0"/>
    <x v="0"/>
    <s v="Receitas Da Câmara"/>
    <x v="0"/>
    <x v="0"/>
    <x v="0"/>
    <x v="0"/>
    <x v="0"/>
    <x v="0"/>
    <x v="0"/>
    <x v="2"/>
    <x v="1"/>
    <x v="2"/>
    <x v="11"/>
    <x v="0"/>
    <m/>
  </r>
  <r>
    <x v="0"/>
    <n v="0"/>
    <n v="0"/>
    <n v="43"/>
    <n v="0"/>
    <x v="6025"/>
    <x v="0"/>
    <x v="1"/>
    <x v="0"/>
    <s v="03.03.10"/>
    <x v="8"/>
    <x v="0"/>
    <x v="4"/>
    <s v="Receitas Da Câmara"/>
    <s v="03.03.10"/>
    <s v="Receitas Da Câmara"/>
    <s v="03.03.10"/>
    <x v="23"/>
    <x v="0"/>
    <x v="3"/>
    <x v="7"/>
    <x v="0"/>
    <x v="0"/>
    <x v="2"/>
    <x v="0"/>
    <x v="5"/>
    <s v="2024-08-??"/>
    <x v="2"/>
    <n v="43"/>
    <x v="3"/>
    <n v="0"/>
    <x v="1"/>
    <n v="0"/>
    <x v="667"/>
    <m/>
    <x v="0"/>
    <x v="11"/>
    <m/>
    <s v="Receitas Da Câmara"/>
    <x v="2"/>
    <s v="RDC"/>
    <x v="0"/>
    <x v="1"/>
    <x v="1"/>
    <x v="1"/>
    <x v="0"/>
    <x v="0"/>
    <x v="0"/>
    <x v="0"/>
    <x v="0"/>
    <x v="0"/>
    <x v="0"/>
    <s v="Receitas Da Câmara"/>
    <x v="0"/>
    <x v="0"/>
    <x v="0"/>
    <x v="0"/>
    <x v="0"/>
    <x v="0"/>
    <x v="0"/>
    <x v="2"/>
    <x v="1"/>
    <x v="2"/>
    <x v="11"/>
    <x v="0"/>
    <m/>
  </r>
  <r>
    <x v="0"/>
    <n v="0"/>
    <n v="0"/>
    <n v="88"/>
    <n v="0"/>
    <x v="6025"/>
    <x v="0"/>
    <x v="1"/>
    <x v="0"/>
    <s v="03.03.10"/>
    <x v="8"/>
    <x v="0"/>
    <x v="4"/>
    <s v="Receitas Da Câmara"/>
    <s v="03.03.10"/>
    <s v="Receitas Da Câmara"/>
    <s v="03.03.10"/>
    <x v="23"/>
    <x v="0"/>
    <x v="3"/>
    <x v="7"/>
    <x v="0"/>
    <x v="0"/>
    <x v="2"/>
    <x v="0"/>
    <x v="7"/>
    <s v="2024-09-??"/>
    <x v="2"/>
    <n v="88"/>
    <x v="3"/>
    <n v="0"/>
    <x v="1"/>
    <n v="0"/>
    <x v="667"/>
    <m/>
    <x v="0"/>
    <x v="11"/>
    <m/>
    <s v="Receitas Da Câmara"/>
    <x v="2"/>
    <s v="RDC"/>
    <x v="0"/>
    <x v="1"/>
    <x v="1"/>
    <x v="1"/>
    <x v="0"/>
    <x v="0"/>
    <x v="0"/>
    <x v="0"/>
    <x v="0"/>
    <x v="0"/>
    <x v="0"/>
    <s v="Receitas Da Câmara"/>
    <x v="0"/>
    <x v="0"/>
    <x v="0"/>
    <x v="0"/>
    <x v="0"/>
    <x v="0"/>
    <x v="0"/>
    <x v="2"/>
    <x v="1"/>
    <x v="2"/>
    <x v="11"/>
    <x v="0"/>
    <m/>
  </r>
  <r>
    <x v="0"/>
    <n v="0"/>
    <n v="0"/>
    <n v="620"/>
    <n v="0"/>
    <x v="6025"/>
    <x v="0"/>
    <x v="1"/>
    <x v="0"/>
    <s v="03.03.10"/>
    <x v="8"/>
    <x v="0"/>
    <x v="4"/>
    <s v="Receitas Da Câmara"/>
    <s v="03.03.10"/>
    <s v="Receitas Da Câmara"/>
    <s v="03.03.10"/>
    <x v="23"/>
    <x v="0"/>
    <x v="3"/>
    <x v="7"/>
    <x v="0"/>
    <x v="0"/>
    <x v="2"/>
    <x v="0"/>
    <x v="8"/>
    <s v="2024-10-??"/>
    <x v="3"/>
    <n v="620"/>
    <x v="3"/>
    <n v="0"/>
    <x v="1"/>
    <n v="0"/>
    <x v="667"/>
    <m/>
    <x v="0"/>
    <x v="11"/>
    <m/>
    <s v="Receitas Da Câmara"/>
    <x v="2"/>
    <s v="RDC"/>
    <x v="0"/>
    <x v="1"/>
    <x v="1"/>
    <x v="1"/>
    <x v="0"/>
    <x v="0"/>
    <x v="0"/>
    <x v="0"/>
    <x v="0"/>
    <x v="0"/>
    <x v="0"/>
    <s v="Receitas Da Câmara"/>
    <x v="0"/>
    <x v="0"/>
    <x v="0"/>
    <x v="0"/>
    <x v="0"/>
    <x v="0"/>
    <x v="0"/>
    <x v="2"/>
    <x v="1"/>
    <x v="2"/>
    <x v="11"/>
    <x v="0"/>
    <m/>
  </r>
  <r>
    <x v="0"/>
    <n v="0"/>
    <n v="0"/>
    <n v="48"/>
    <n v="0"/>
    <x v="6025"/>
    <x v="0"/>
    <x v="1"/>
    <x v="0"/>
    <s v="03.03.10"/>
    <x v="8"/>
    <x v="0"/>
    <x v="4"/>
    <s v="Receitas Da Câmara"/>
    <s v="03.03.10"/>
    <s v="Receitas Da Câmara"/>
    <s v="03.03.10"/>
    <x v="23"/>
    <x v="0"/>
    <x v="3"/>
    <x v="7"/>
    <x v="0"/>
    <x v="0"/>
    <x v="2"/>
    <x v="0"/>
    <x v="11"/>
    <s v="2024-12-??"/>
    <x v="3"/>
    <n v="48"/>
    <x v="3"/>
    <n v="0"/>
    <x v="1"/>
    <n v="0"/>
    <x v="667"/>
    <m/>
    <x v="0"/>
    <x v="11"/>
    <m/>
    <s v="Receitas Da Câmara"/>
    <x v="2"/>
    <s v="RDC"/>
    <x v="0"/>
    <x v="1"/>
    <x v="1"/>
    <x v="1"/>
    <x v="0"/>
    <x v="0"/>
    <x v="0"/>
    <x v="0"/>
    <x v="0"/>
    <x v="0"/>
    <x v="0"/>
    <s v="Receitas Da Câmara"/>
    <x v="0"/>
    <x v="0"/>
    <x v="0"/>
    <x v="0"/>
    <x v="0"/>
    <x v="0"/>
    <x v="0"/>
    <x v="2"/>
    <x v="1"/>
    <x v="2"/>
    <x v="11"/>
    <x v="0"/>
    <m/>
  </r>
  <r>
    <x v="0"/>
    <n v="0"/>
    <n v="0"/>
    <n v="85000"/>
    <n v="0"/>
    <x v="6025"/>
    <x v="0"/>
    <x v="0"/>
    <x v="0"/>
    <s v="03.16.17"/>
    <x v="51"/>
    <x v="0"/>
    <x v="0"/>
    <s v="Direção Proteção Civil"/>
    <s v="03.16.17"/>
    <s v="Direção Proteção Civil"/>
    <s v="03.16.17"/>
    <x v="30"/>
    <x v="0"/>
    <x v="0"/>
    <x v="0"/>
    <x v="1"/>
    <x v="0"/>
    <x v="0"/>
    <x v="0"/>
    <x v="0"/>
    <s v="2024-01-??"/>
    <x v="0"/>
    <n v="85000"/>
    <x v="3"/>
    <n v="0"/>
    <x v="1"/>
    <n v="400000"/>
    <x v="667"/>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2"/>
    <s v="2024-02-??"/>
    <x v="0"/>
    <n v="85000"/>
    <x v="3"/>
    <n v="0"/>
    <x v="1"/>
    <n v="400000"/>
    <x v="667"/>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1"/>
    <s v="2024-03-??"/>
    <x v="0"/>
    <n v="85000"/>
    <x v="3"/>
    <n v="0"/>
    <x v="1"/>
    <n v="400000"/>
    <x v="667"/>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6"/>
    <s v="2024-04-??"/>
    <x v="1"/>
    <n v="85000"/>
    <x v="3"/>
    <n v="0"/>
    <x v="1"/>
    <n v="400000"/>
    <x v="667"/>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3"/>
    <s v="2024-05-??"/>
    <x v="1"/>
    <n v="85000"/>
    <x v="3"/>
    <n v="0"/>
    <x v="1"/>
    <n v="400000"/>
    <x v="667"/>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4"/>
    <s v="2024-06-??"/>
    <x v="1"/>
    <n v="85000"/>
    <x v="3"/>
    <n v="0"/>
    <x v="1"/>
    <n v="400000"/>
    <x v="667"/>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9"/>
    <s v="2024-07-??"/>
    <x v="2"/>
    <n v="85000"/>
    <x v="3"/>
    <n v="0"/>
    <x v="1"/>
    <n v="400000"/>
    <x v="667"/>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5"/>
    <s v="2024-08-??"/>
    <x v="2"/>
    <n v="85000"/>
    <x v="3"/>
    <n v="0"/>
    <x v="1"/>
    <n v="400000"/>
    <x v="667"/>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7"/>
    <s v="2024-09-??"/>
    <x v="2"/>
    <n v="85000"/>
    <x v="3"/>
    <n v="0"/>
    <x v="1"/>
    <n v="400000"/>
    <x v="667"/>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8"/>
    <s v="2024-10-??"/>
    <x v="3"/>
    <n v="85000"/>
    <x v="3"/>
    <n v="0"/>
    <x v="1"/>
    <n v="400000"/>
    <x v="667"/>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10"/>
    <s v="2024-11-??"/>
    <x v="3"/>
    <n v="85000"/>
    <x v="3"/>
    <n v="0"/>
    <x v="1"/>
    <n v="400000"/>
    <x v="667"/>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11"/>
    <s v="2024-12-??"/>
    <x v="3"/>
    <n v="85000"/>
    <x v="3"/>
    <n v="0"/>
    <x v="1"/>
    <n v="400000"/>
    <x v="667"/>
    <m/>
    <x v="0"/>
    <x v="11"/>
    <m/>
    <s v="Direção Proteção Civil"/>
    <x v="2"/>
    <m/>
    <x v="0"/>
    <x v="1"/>
    <x v="1"/>
    <x v="1"/>
    <x v="0"/>
    <x v="0"/>
    <x v="0"/>
    <x v="0"/>
    <x v="0"/>
    <x v="0"/>
    <x v="0"/>
    <s v="Direção Proteção Civil"/>
    <x v="0"/>
    <x v="0"/>
    <x v="0"/>
    <x v="0"/>
    <x v="0"/>
    <x v="0"/>
    <x v="0"/>
    <x v="2"/>
    <x v="1"/>
    <x v="2"/>
    <x v="11"/>
    <x v="0"/>
    <m/>
  </r>
  <r>
    <x v="0"/>
    <n v="0"/>
    <n v="0"/>
    <n v="337000"/>
    <n v="0"/>
    <x v="6025"/>
    <x v="0"/>
    <x v="0"/>
    <x v="0"/>
    <s v="03.16.11"/>
    <x v="27"/>
    <x v="0"/>
    <x v="0"/>
    <s v="Direcção de Obras"/>
    <s v="03.16.11"/>
    <s v="Direcção de Obras"/>
    <s v="03.16.11"/>
    <x v="30"/>
    <x v="0"/>
    <x v="0"/>
    <x v="0"/>
    <x v="1"/>
    <x v="0"/>
    <x v="0"/>
    <x v="0"/>
    <x v="0"/>
    <s v="2024-01-??"/>
    <x v="0"/>
    <n v="337000"/>
    <x v="3"/>
    <n v="0"/>
    <x v="1"/>
    <n v="334000"/>
    <x v="667"/>
    <m/>
    <x v="0"/>
    <x v="11"/>
    <m/>
    <s v="Direcção de Obras"/>
    <x v="2"/>
    <m/>
    <x v="0"/>
    <x v="1"/>
    <x v="1"/>
    <x v="1"/>
    <x v="0"/>
    <x v="0"/>
    <x v="0"/>
    <x v="0"/>
    <x v="0"/>
    <x v="0"/>
    <x v="0"/>
    <s v="Direcção de Obras"/>
    <x v="0"/>
    <x v="0"/>
    <x v="0"/>
    <x v="0"/>
    <x v="0"/>
    <x v="0"/>
    <x v="0"/>
    <x v="2"/>
    <x v="1"/>
    <x v="2"/>
    <x v="11"/>
    <x v="0"/>
    <m/>
  </r>
  <r>
    <x v="0"/>
    <n v="0"/>
    <n v="0"/>
    <n v="306000"/>
    <n v="0"/>
    <x v="6025"/>
    <x v="0"/>
    <x v="0"/>
    <x v="0"/>
    <s v="03.16.11"/>
    <x v="27"/>
    <x v="0"/>
    <x v="0"/>
    <s v="Direcção de Obras"/>
    <s v="03.16.11"/>
    <s v="Direcção de Obras"/>
    <s v="03.16.11"/>
    <x v="30"/>
    <x v="0"/>
    <x v="0"/>
    <x v="0"/>
    <x v="1"/>
    <x v="0"/>
    <x v="0"/>
    <x v="0"/>
    <x v="2"/>
    <s v="2024-02-??"/>
    <x v="0"/>
    <n v="306000"/>
    <x v="3"/>
    <n v="0"/>
    <x v="1"/>
    <n v="334000"/>
    <x v="667"/>
    <m/>
    <x v="0"/>
    <x v="11"/>
    <m/>
    <s v="Direcção de Obras"/>
    <x v="2"/>
    <m/>
    <x v="0"/>
    <x v="1"/>
    <x v="1"/>
    <x v="1"/>
    <x v="0"/>
    <x v="0"/>
    <x v="0"/>
    <x v="0"/>
    <x v="0"/>
    <x v="0"/>
    <x v="0"/>
    <s v="Direcção de Obras"/>
    <x v="0"/>
    <x v="0"/>
    <x v="0"/>
    <x v="0"/>
    <x v="0"/>
    <x v="0"/>
    <x v="0"/>
    <x v="2"/>
    <x v="1"/>
    <x v="2"/>
    <x v="11"/>
    <x v="0"/>
    <m/>
  </r>
  <r>
    <x v="0"/>
    <n v="0"/>
    <n v="0"/>
    <n v="306000"/>
    <n v="0"/>
    <x v="6025"/>
    <x v="0"/>
    <x v="0"/>
    <x v="0"/>
    <s v="03.16.11"/>
    <x v="27"/>
    <x v="0"/>
    <x v="0"/>
    <s v="Direcção de Obras"/>
    <s v="03.16.11"/>
    <s v="Direcção de Obras"/>
    <s v="03.16.11"/>
    <x v="30"/>
    <x v="0"/>
    <x v="0"/>
    <x v="0"/>
    <x v="1"/>
    <x v="0"/>
    <x v="0"/>
    <x v="0"/>
    <x v="1"/>
    <s v="2024-03-??"/>
    <x v="0"/>
    <n v="306000"/>
    <x v="3"/>
    <n v="0"/>
    <x v="1"/>
    <n v="334000"/>
    <x v="667"/>
    <m/>
    <x v="0"/>
    <x v="11"/>
    <m/>
    <s v="Direcção de Obras"/>
    <x v="2"/>
    <m/>
    <x v="0"/>
    <x v="1"/>
    <x v="1"/>
    <x v="1"/>
    <x v="0"/>
    <x v="0"/>
    <x v="0"/>
    <x v="0"/>
    <x v="0"/>
    <x v="0"/>
    <x v="0"/>
    <s v="Direcção de Obras"/>
    <x v="0"/>
    <x v="0"/>
    <x v="0"/>
    <x v="0"/>
    <x v="0"/>
    <x v="0"/>
    <x v="0"/>
    <x v="2"/>
    <x v="1"/>
    <x v="2"/>
    <x v="11"/>
    <x v="0"/>
    <m/>
  </r>
  <r>
    <x v="0"/>
    <n v="0"/>
    <n v="0"/>
    <n v="306000"/>
    <n v="0"/>
    <x v="6025"/>
    <x v="0"/>
    <x v="0"/>
    <x v="0"/>
    <s v="03.16.11"/>
    <x v="27"/>
    <x v="0"/>
    <x v="0"/>
    <s v="Direcção de Obras"/>
    <s v="03.16.11"/>
    <s v="Direcção de Obras"/>
    <s v="03.16.11"/>
    <x v="30"/>
    <x v="0"/>
    <x v="0"/>
    <x v="0"/>
    <x v="1"/>
    <x v="0"/>
    <x v="0"/>
    <x v="0"/>
    <x v="6"/>
    <s v="2024-04-??"/>
    <x v="1"/>
    <n v="306000"/>
    <x v="3"/>
    <n v="0"/>
    <x v="1"/>
    <n v="334000"/>
    <x v="667"/>
    <m/>
    <x v="0"/>
    <x v="11"/>
    <m/>
    <s v="Direcção de Obras"/>
    <x v="2"/>
    <m/>
    <x v="0"/>
    <x v="1"/>
    <x v="1"/>
    <x v="1"/>
    <x v="0"/>
    <x v="0"/>
    <x v="0"/>
    <x v="0"/>
    <x v="0"/>
    <x v="0"/>
    <x v="0"/>
    <s v="Direcção de Obras"/>
    <x v="0"/>
    <x v="0"/>
    <x v="0"/>
    <x v="0"/>
    <x v="0"/>
    <x v="0"/>
    <x v="0"/>
    <x v="2"/>
    <x v="1"/>
    <x v="2"/>
    <x v="11"/>
    <x v="0"/>
    <m/>
  </r>
  <r>
    <x v="0"/>
    <n v="0"/>
    <n v="0"/>
    <n v="287000"/>
    <n v="0"/>
    <x v="6025"/>
    <x v="0"/>
    <x v="0"/>
    <x v="0"/>
    <s v="03.16.11"/>
    <x v="27"/>
    <x v="0"/>
    <x v="0"/>
    <s v="Direcção de Obras"/>
    <s v="03.16.11"/>
    <s v="Direcção de Obras"/>
    <s v="03.16.11"/>
    <x v="30"/>
    <x v="0"/>
    <x v="0"/>
    <x v="0"/>
    <x v="1"/>
    <x v="0"/>
    <x v="0"/>
    <x v="0"/>
    <x v="3"/>
    <s v="2024-05-??"/>
    <x v="1"/>
    <n v="287000"/>
    <x v="3"/>
    <n v="0"/>
    <x v="1"/>
    <n v="334000"/>
    <x v="667"/>
    <m/>
    <x v="0"/>
    <x v="11"/>
    <m/>
    <s v="Direcção de Obras"/>
    <x v="2"/>
    <m/>
    <x v="0"/>
    <x v="1"/>
    <x v="1"/>
    <x v="1"/>
    <x v="0"/>
    <x v="0"/>
    <x v="0"/>
    <x v="0"/>
    <x v="0"/>
    <x v="0"/>
    <x v="0"/>
    <s v="Direcção de Obras"/>
    <x v="0"/>
    <x v="0"/>
    <x v="0"/>
    <x v="0"/>
    <x v="0"/>
    <x v="0"/>
    <x v="0"/>
    <x v="2"/>
    <x v="1"/>
    <x v="2"/>
    <x v="11"/>
    <x v="0"/>
    <m/>
  </r>
  <r>
    <x v="0"/>
    <n v="0"/>
    <n v="0"/>
    <n v="273000"/>
    <n v="0"/>
    <x v="6025"/>
    <x v="0"/>
    <x v="0"/>
    <x v="0"/>
    <s v="03.16.11"/>
    <x v="27"/>
    <x v="0"/>
    <x v="0"/>
    <s v="Direcção de Obras"/>
    <s v="03.16.11"/>
    <s v="Direcção de Obras"/>
    <s v="03.16.11"/>
    <x v="30"/>
    <x v="0"/>
    <x v="0"/>
    <x v="0"/>
    <x v="1"/>
    <x v="0"/>
    <x v="0"/>
    <x v="0"/>
    <x v="4"/>
    <s v="2024-06-??"/>
    <x v="1"/>
    <n v="273000"/>
    <x v="3"/>
    <n v="0"/>
    <x v="1"/>
    <n v="334000"/>
    <x v="667"/>
    <m/>
    <x v="0"/>
    <x v="11"/>
    <m/>
    <s v="Direcção de Obras"/>
    <x v="2"/>
    <m/>
    <x v="0"/>
    <x v="1"/>
    <x v="1"/>
    <x v="1"/>
    <x v="0"/>
    <x v="0"/>
    <x v="0"/>
    <x v="0"/>
    <x v="0"/>
    <x v="0"/>
    <x v="0"/>
    <s v="Direcção de Obras"/>
    <x v="0"/>
    <x v="0"/>
    <x v="0"/>
    <x v="0"/>
    <x v="0"/>
    <x v="0"/>
    <x v="0"/>
    <x v="2"/>
    <x v="1"/>
    <x v="2"/>
    <x v="11"/>
    <x v="0"/>
    <m/>
  </r>
  <r>
    <x v="0"/>
    <n v="0"/>
    <n v="0"/>
    <n v="268000"/>
    <n v="0"/>
    <x v="6025"/>
    <x v="0"/>
    <x v="0"/>
    <x v="0"/>
    <s v="03.16.11"/>
    <x v="27"/>
    <x v="0"/>
    <x v="0"/>
    <s v="Direcção de Obras"/>
    <s v="03.16.11"/>
    <s v="Direcção de Obras"/>
    <s v="03.16.11"/>
    <x v="30"/>
    <x v="0"/>
    <x v="0"/>
    <x v="0"/>
    <x v="1"/>
    <x v="0"/>
    <x v="0"/>
    <x v="0"/>
    <x v="9"/>
    <s v="2024-07-??"/>
    <x v="2"/>
    <n v="268000"/>
    <x v="3"/>
    <n v="0"/>
    <x v="1"/>
    <n v="334000"/>
    <x v="667"/>
    <m/>
    <x v="0"/>
    <x v="11"/>
    <m/>
    <s v="Direcção de Obras"/>
    <x v="2"/>
    <m/>
    <x v="0"/>
    <x v="1"/>
    <x v="1"/>
    <x v="1"/>
    <x v="0"/>
    <x v="0"/>
    <x v="0"/>
    <x v="0"/>
    <x v="0"/>
    <x v="0"/>
    <x v="0"/>
    <s v="Direcção de Obras"/>
    <x v="0"/>
    <x v="0"/>
    <x v="0"/>
    <x v="0"/>
    <x v="0"/>
    <x v="0"/>
    <x v="0"/>
    <x v="2"/>
    <x v="1"/>
    <x v="2"/>
    <x v="11"/>
    <x v="0"/>
    <m/>
  </r>
  <r>
    <x v="0"/>
    <n v="0"/>
    <n v="0"/>
    <n v="268000"/>
    <n v="0"/>
    <x v="6025"/>
    <x v="0"/>
    <x v="0"/>
    <x v="0"/>
    <s v="03.16.11"/>
    <x v="27"/>
    <x v="0"/>
    <x v="0"/>
    <s v="Direcção de Obras"/>
    <s v="03.16.11"/>
    <s v="Direcção de Obras"/>
    <s v="03.16.11"/>
    <x v="30"/>
    <x v="0"/>
    <x v="0"/>
    <x v="0"/>
    <x v="1"/>
    <x v="0"/>
    <x v="0"/>
    <x v="0"/>
    <x v="5"/>
    <s v="2024-08-??"/>
    <x v="2"/>
    <n v="268000"/>
    <x v="3"/>
    <n v="0"/>
    <x v="1"/>
    <n v="334000"/>
    <x v="667"/>
    <m/>
    <x v="0"/>
    <x v="11"/>
    <m/>
    <s v="Direcção de Obras"/>
    <x v="2"/>
    <m/>
    <x v="0"/>
    <x v="1"/>
    <x v="1"/>
    <x v="1"/>
    <x v="0"/>
    <x v="0"/>
    <x v="0"/>
    <x v="0"/>
    <x v="0"/>
    <x v="0"/>
    <x v="0"/>
    <s v="Direcção de Obras"/>
    <x v="0"/>
    <x v="0"/>
    <x v="0"/>
    <x v="0"/>
    <x v="0"/>
    <x v="0"/>
    <x v="0"/>
    <x v="2"/>
    <x v="1"/>
    <x v="2"/>
    <x v="11"/>
    <x v="0"/>
    <m/>
  </r>
  <r>
    <x v="0"/>
    <n v="0"/>
    <n v="0"/>
    <n v="280660"/>
    <n v="0"/>
    <x v="6025"/>
    <x v="0"/>
    <x v="0"/>
    <x v="0"/>
    <s v="03.16.11"/>
    <x v="27"/>
    <x v="0"/>
    <x v="0"/>
    <s v="Direcção de Obras"/>
    <s v="03.16.11"/>
    <s v="Direcção de Obras"/>
    <s v="03.16.11"/>
    <x v="30"/>
    <x v="0"/>
    <x v="0"/>
    <x v="0"/>
    <x v="1"/>
    <x v="0"/>
    <x v="0"/>
    <x v="0"/>
    <x v="7"/>
    <s v="2024-09-??"/>
    <x v="2"/>
    <n v="280660"/>
    <x v="3"/>
    <n v="0"/>
    <x v="1"/>
    <n v="334000"/>
    <x v="667"/>
    <m/>
    <x v="0"/>
    <x v="11"/>
    <m/>
    <s v="Direcção de Obras"/>
    <x v="2"/>
    <m/>
    <x v="0"/>
    <x v="1"/>
    <x v="1"/>
    <x v="1"/>
    <x v="0"/>
    <x v="0"/>
    <x v="0"/>
    <x v="0"/>
    <x v="0"/>
    <x v="0"/>
    <x v="0"/>
    <s v="Direcção de Obras"/>
    <x v="0"/>
    <x v="0"/>
    <x v="0"/>
    <x v="0"/>
    <x v="0"/>
    <x v="0"/>
    <x v="0"/>
    <x v="2"/>
    <x v="1"/>
    <x v="2"/>
    <x v="11"/>
    <x v="0"/>
    <m/>
  </r>
  <r>
    <x v="0"/>
    <n v="0"/>
    <n v="0"/>
    <n v="287000"/>
    <n v="0"/>
    <x v="6025"/>
    <x v="0"/>
    <x v="0"/>
    <x v="0"/>
    <s v="03.16.11"/>
    <x v="27"/>
    <x v="0"/>
    <x v="0"/>
    <s v="Direcção de Obras"/>
    <s v="03.16.11"/>
    <s v="Direcção de Obras"/>
    <s v="03.16.11"/>
    <x v="30"/>
    <x v="0"/>
    <x v="0"/>
    <x v="0"/>
    <x v="1"/>
    <x v="0"/>
    <x v="0"/>
    <x v="0"/>
    <x v="8"/>
    <s v="2024-10-??"/>
    <x v="3"/>
    <n v="287000"/>
    <x v="3"/>
    <n v="0"/>
    <x v="1"/>
    <n v="334000"/>
    <x v="667"/>
    <m/>
    <x v="0"/>
    <x v="11"/>
    <m/>
    <s v="Direcção de Obras"/>
    <x v="2"/>
    <m/>
    <x v="0"/>
    <x v="1"/>
    <x v="1"/>
    <x v="1"/>
    <x v="0"/>
    <x v="0"/>
    <x v="0"/>
    <x v="0"/>
    <x v="0"/>
    <x v="0"/>
    <x v="0"/>
    <s v="Direcção de Obras"/>
    <x v="0"/>
    <x v="0"/>
    <x v="0"/>
    <x v="0"/>
    <x v="0"/>
    <x v="0"/>
    <x v="0"/>
    <x v="2"/>
    <x v="1"/>
    <x v="2"/>
    <x v="11"/>
    <x v="0"/>
    <m/>
  </r>
  <r>
    <x v="0"/>
    <n v="0"/>
    <n v="0"/>
    <n v="287000"/>
    <n v="0"/>
    <x v="6025"/>
    <x v="0"/>
    <x v="0"/>
    <x v="0"/>
    <s v="03.16.11"/>
    <x v="27"/>
    <x v="0"/>
    <x v="0"/>
    <s v="Direcção de Obras"/>
    <s v="03.16.11"/>
    <s v="Direcção de Obras"/>
    <s v="03.16.11"/>
    <x v="30"/>
    <x v="0"/>
    <x v="0"/>
    <x v="0"/>
    <x v="1"/>
    <x v="0"/>
    <x v="0"/>
    <x v="0"/>
    <x v="10"/>
    <s v="2024-11-??"/>
    <x v="3"/>
    <n v="287000"/>
    <x v="3"/>
    <n v="0"/>
    <x v="1"/>
    <n v="334000"/>
    <x v="667"/>
    <m/>
    <x v="0"/>
    <x v="11"/>
    <m/>
    <s v="Direcção de Obras"/>
    <x v="2"/>
    <m/>
    <x v="0"/>
    <x v="1"/>
    <x v="1"/>
    <x v="1"/>
    <x v="0"/>
    <x v="0"/>
    <x v="0"/>
    <x v="0"/>
    <x v="0"/>
    <x v="0"/>
    <x v="0"/>
    <s v="Direcção de Obras"/>
    <x v="0"/>
    <x v="0"/>
    <x v="0"/>
    <x v="0"/>
    <x v="0"/>
    <x v="0"/>
    <x v="0"/>
    <x v="2"/>
    <x v="1"/>
    <x v="2"/>
    <x v="11"/>
    <x v="0"/>
    <m/>
  </r>
  <r>
    <x v="0"/>
    <n v="0"/>
    <n v="0"/>
    <n v="288213"/>
    <n v="0"/>
    <x v="6025"/>
    <x v="0"/>
    <x v="0"/>
    <x v="0"/>
    <s v="03.16.11"/>
    <x v="27"/>
    <x v="0"/>
    <x v="0"/>
    <s v="Direcção de Obras"/>
    <s v="03.16.11"/>
    <s v="Direcção de Obras"/>
    <s v="03.16.11"/>
    <x v="30"/>
    <x v="0"/>
    <x v="0"/>
    <x v="0"/>
    <x v="1"/>
    <x v="0"/>
    <x v="0"/>
    <x v="0"/>
    <x v="11"/>
    <s v="2024-12-??"/>
    <x v="3"/>
    <n v="288213"/>
    <x v="3"/>
    <n v="0"/>
    <x v="1"/>
    <n v="334000"/>
    <x v="667"/>
    <m/>
    <x v="0"/>
    <x v="11"/>
    <m/>
    <s v="Direcção de Obras"/>
    <x v="2"/>
    <m/>
    <x v="0"/>
    <x v="1"/>
    <x v="1"/>
    <x v="1"/>
    <x v="0"/>
    <x v="0"/>
    <x v="0"/>
    <x v="0"/>
    <x v="0"/>
    <x v="0"/>
    <x v="0"/>
    <s v="Direcção de Obras"/>
    <x v="0"/>
    <x v="0"/>
    <x v="0"/>
    <x v="0"/>
    <x v="0"/>
    <x v="0"/>
    <x v="0"/>
    <x v="2"/>
    <x v="1"/>
    <x v="2"/>
    <x v="11"/>
    <x v="0"/>
    <m/>
  </r>
  <r>
    <x v="0"/>
    <n v="0"/>
    <n v="0"/>
    <n v="2000"/>
    <n v="0"/>
    <x v="6025"/>
    <x v="0"/>
    <x v="0"/>
    <x v="0"/>
    <s v="03.16.11"/>
    <x v="27"/>
    <x v="0"/>
    <x v="0"/>
    <s v="Direcção de Obras"/>
    <s v="03.16.11"/>
    <s v="Direcção de Obras"/>
    <s v="03.16.11"/>
    <x v="3"/>
    <x v="0"/>
    <x v="0"/>
    <x v="1"/>
    <x v="0"/>
    <x v="0"/>
    <x v="0"/>
    <x v="0"/>
    <x v="4"/>
    <s v="2024-06-??"/>
    <x v="1"/>
    <n v="2000"/>
    <x v="3"/>
    <n v="0"/>
    <x v="1"/>
    <n v="0"/>
    <x v="667"/>
    <m/>
    <x v="0"/>
    <x v="11"/>
    <m/>
    <s v="Direcção de Obras"/>
    <x v="2"/>
    <m/>
    <x v="0"/>
    <x v="1"/>
    <x v="1"/>
    <x v="1"/>
    <x v="0"/>
    <x v="0"/>
    <x v="0"/>
    <x v="0"/>
    <x v="0"/>
    <x v="0"/>
    <x v="0"/>
    <s v="Direcção de Obras"/>
    <x v="0"/>
    <x v="0"/>
    <x v="0"/>
    <x v="0"/>
    <x v="0"/>
    <x v="0"/>
    <x v="0"/>
    <x v="2"/>
    <x v="1"/>
    <x v="2"/>
    <x v="11"/>
    <x v="0"/>
    <m/>
  </r>
  <r>
    <x v="0"/>
    <n v="0"/>
    <n v="0"/>
    <n v="2400"/>
    <n v="0"/>
    <x v="6025"/>
    <x v="0"/>
    <x v="0"/>
    <x v="0"/>
    <s v="03.16.11"/>
    <x v="27"/>
    <x v="0"/>
    <x v="0"/>
    <s v="Direcção de Obras"/>
    <s v="03.16.11"/>
    <s v="Direcção de Obras"/>
    <s v="03.16.11"/>
    <x v="3"/>
    <x v="0"/>
    <x v="0"/>
    <x v="1"/>
    <x v="0"/>
    <x v="0"/>
    <x v="0"/>
    <x v="0"/>
    <x v="9"/>
    <s v="2024-07-??"/>
    <x v="2"/>
    <n v="2400"/>
    <x v="3"/>
    <n v="0"/>
    <x v="1"/>
    <n v="0"/>
    <x v="667"/>
    <m/>
    <x v="0"/>
    <x v="11"/>
    <m/>
    <s v="Direcção de Obras"/>
    <x v="2"/>
    <m/>
    <x v="0"/>
    <x v="1"/>
    <x v="1"/>
    <x v="1"/>
    <x v="0"/>
    <x v="0"/>
    <x v="0"/>
    <x v="0"/>
    <x v="0"/>
    <x v="0"/>
    <x v="0"/>
    <s v="Direcção de Obras"/>
    <x v="0"/>
    <x v="0"/>
    <x v="0"/>
    <x v="0"/>
    <x v="0"/>
    <x v="0"/>
    <x v="0"/>
    <x v="2"/>
    <x v="1"/>
    <x v="2"/>
    <x v="11"/>
    <x v="0"/>
    <m/>
  </r>
  <r>
    <x v="0"/>
    <n v="0"/>
    <n v="0"/>
    <n v="66500"/>
    <n v="0"/>
    <x v="6025"/>
    <x v="0"/>
    <x v="0"/>
    <x v="0"/>
    <s v="03.16.11"/>
    <x v="27"/>
    <x v="0"/>
    <x v="0"/>
    <s v="Direcção de Obras"/>
    <s v="03.16.11"/>
    <s v="Direcção de Obras"/>
    <s v="03.16.11"/>
    <x v="3"/>
    <x v="0"/>
    <x v="0"/>
    <x v="1"/>
    <x v="0"/>
    <x v="0"/>
    <x v="0"/>
    <x v="0"/>
    <x v="11"/>
    <s v="2024-12-??"/>
    <x v="3"/>
    <n v="66500"/>
    <x v="3"/>
    <n v="0"/>
    <x v="1"/>
    <n v="0"/>
    <x v="667"/>
    <m/>
    <x v="0"/>
    <x v="11"/>
    <m/>
    <s v="Direcção de Obras"/>
    <x v="2"/>
    <m/>
    <x v="0"/>
    <x v="1"/>
    <x v="1"/>
    <x v="1"/>
    <x v="0"/>
    <x v="0"/>
    <x v="0"/>
    <x v="0"/>
    <x v="0"/>
    <x v="0"/>
    <x v="0"/>
    <s v="Direcção de Obras"/>
    <x v="0"/>
    <x v="0"/>
    <x v="0"/>
    <x v="0"/>
    <x v="0"/>
    <x v="0"/>
    <x v="0"/>
    <x v="2"/>
    <x v="1"/>
    <x v="2"/>
    <x v="11"/>
    <x v="0"/>
    <m/>
  </r>
  <r>
    <x v="0"/>
    <n v="0"/>
    <n v="0"/>
    <n v="50281"/>
    <n v="0"/>
    <x v="6025"/>
    <x v="0"/>
    <x v="0"/>
    <x v="0"/>
    <s v="03.16.15"/>
    <x v="0"/>
    <x v="0"/>
    <x v="0"/>
    <s v="Direção Financeira"/>
    <s v="03.16.15"/>
    <s v="Direção Financeira"/>
    <s v="03.16.15"/>
    <x v="50"/>
    <x v="0"/>
    <x v="2"/>
    <x v="11"/>
    <x v="0"/>
    <x v="0"/>
    <x v="0"/>
    <x v="0"/>
    <x v="0"/>
    <s v="2024-01-??"/>
    <x v="0"/>
    <n v="50281"/>
    <x v="3"/>
    <n v="0"/>
    <x v="1"/>
    <n v="0"/>
    <x v="667"/>
    <m/>
    <x v="0"/>
    <x v="11"/>
    <m/>
    <s v="Direção Financeira"/>
    <x v="2"/>
    <m/>
    <x v="0"/>
    <x v="1"/>
    <x v="1"/>
    <x v="1"/>
    <x v="0"/>
    <x v="0"/>
    <x v="0"/>
    <x v="0"/>
    <x v="0"/>
    <x v="0"/>
    <x v="0"/>
    <s v="Direção Financeira"/>
    <x v="0"/>
    <x v="0"/>
    <x v="0"/>
    <x v="0"/>
    <x v="0"/>
    <x v="0"/>
    <x v="0"/>
    <x v="2"/>
    <x v="1"/>
    <x v="2"/>
    <x v="11"/>
    <x v="0"/>
    <m/>
  </r>
  <r>
    <x v="0"/>
    <n v="0"/>
    <n v="0"/>
    <n v="76783"/>
    <n v="0"/>
    <x v="6025"/>
    <x v="0"/>
    <x v="0"/>
    <x v="0"/>
    <s v="03.16.15"/>
    <x v="0"/>
    <x v="0"/>
    <x v="0"/>
    <s v="Direção Financeira"/>
    <s v="03.16.15"/>
    <s v="Direção Financeira"/>
    <s v="03.16.15"/>
    <x v="50"/>
    <x v="0"/>
    <x v="2"/>
    <x v="11"/>
    <x v="0"/>
    <x v="0"/>
    <x v="0"/>
    <x v="0"/>
    <x v="2"/>
    <s v="2024-02-??"/>
    <x v="0"/>
    <n v="76783"/>
    <x v="3"/>
    <n v="0"/>
    <x v="1"/>
    <n v="0"/>
    <x v="667"/>
    <m/>
    <x v="0"/>
    <x v="11"/>
    <m/>
    <s v="Direção Financeira"/>
    <x v="2"/>
    <m/>
    <x v="0"/>
    <x v="1"/>
    <x v="1"/>
    <x v="1"/>
    <x v="0"/>
    <x v="0"/>
    <x v="0"/>
    <x v="0"/>
    <x v="0"/>
    <x v="0"/>
    <x v="0"/>
    <s v="Direção Financeira"/>
    <x v="0"/>
    <x v="0"/>
    <x v="0"/>
    <x v="0"/>
    <x v="0"/>
    <x v="0"/>
    <x v="0"/>
    <x v="2"/>
    <x v="1"/>
    <x v="2"/>
    <x v="11"/>
    <x v="0"/>
    <m/>
  </r>
  <r>
    <x v="0"/>
    <n v="0"/>
    <n v="0"/>
    <n v="80513"/>
    <n v="0"/>
    <x v="6025"/>
    <x v="0"/>
    <x v="0"/>
    <x v="0"/>
    <s v="03.16.15"/>
    <x v="0"/>
    <x v="0"/>
    <x v="0"/>
    <s v="Direção Financeira"/>
    <s v="03.16.15"/>
    <s v="Direção Financeira"/>
    <s v="03.16.15"/>
    <x v="50"/>
    <x v="0"/>
    <x v="2"/>
    <x v="11"/>
    <x v="0"/>
    <x v="0"/>
    <x v="0"/>
    <x v="0"/>
    <x v="1"/>
    <s v="2024-03-??"/>
    <x v="0"/>
    <n v="80513"/>
    <x v="3"/>
    <n v="0"/>
    <x v="1"/>
    <n v="0"/>
    <x v="667"/>
    <m/>
    <x v="0"/>
    <x v="11"/>
    <m/>
    <s v="Direção Financeira"/>
    <x v="2"/>
    <m/>
    <x v="0"/>
    <x v="1"/>
    <x v="1"/>
    <x v="1"/>
    <x v="0"/>
    <x v="0"/>
    <x v="0"/>
    <x v="0"/>
    <x v="0"/>
    <x v="0"/>
    <x v="0"/>
    <s v="Direção Financeira"/>
    <x v="0"/>
    <x v="0"/>
    <x v="0"/>
    <x v="0"/>
    <x v="0"/>
    <x v="0"/>
    <x v="0"/>
    <x v="2"/>
    <x v="1"/>
    <x v="2"/>
    <x v="11"/>
    <x v="0"/>
    <m/>
  </r>
  <r>
    <x v="0"/>
    <n v="0"/>
    <n v="0"/>
    <n v="46030"/>
    <n v="0"/>
    <x v="6025"/>
    <x v="0"/>
    <x v="0"/>
    <x v="0"/>
    <s v="03.16.15"/>
    <x v="0"/>
    <x v="0"/>
    <x v="0"/>
    <s v="Direção Financeira"/>
    <s v="03.16.15"/>
    <s v="Direção Financeira"/>
    <s v="03.16.15"/>
    <x v="50"/>
    <x v="0"/>
    <x v="2"/>
    <x v="11"/>
    <x v="0"/>
    <x v="0"/>
    <x v="0"/>
    <x v="0"/>
    <x v="6"/>
    <s v="2024-04-??"/>
    <x v="1"/>
    <n v="46030"/>
    <x v="3"/>
    <n v="0"/>
    <x v="1"/>
    <n v="0"/>
    <x v="667"/>
    <m/>
    <x v="0"/>
    <x v="11"/>
    <m/>
    <s v="Direção Financeira"/>
    <x v="2"/>
    <m/>
    <x v="0"/>
    <x v="1"/>
    <x v="1"/>
    <x v="1"/>
    <x v="0"/>
    <x v="0"/>
    <x v="0"/>
    <x v="0"/>
    <x v="0"/>
    <x v="0"/>
    <x v="0"/>
    <s v="Direção Financeira"/>
    <x v="0"/>
    <x v="0"/>
    <x v="0"/>
    <x v="0"/>
    <x v="0"/>
    <x v="0"/>
    <x v="0"/>
    <x v="2"/>
    <x v="1"/>
    <x v="2"/>
    <x v="11"/>
    <x v="0"/>
    <m/>
  </r>
  <r>
    <x v="0"/>
    <n v="0"/>
    <n v="0"/>
    <n v="33930"/>
    <n v="0"/>
    <x v="6025"/>
    <x v="0"/>
    <x v="0"/>
    <x v="0"/>
    <s v="03.16.15"/>
    <x v="0"/>
    <x v="0"/>
    <x v="0"/>
    <s v="Direção Financeira"/>
    <s v="03.16.15"/>
    <s v="Direção Financeira"/>
    <s v="03.16.15"/>
    <x v="50"/>
    <x v="0"/>
    <x v="2"/>
    <x v="11"/>
    <x v="0"/>
    <x v="0"/>
    <x v="0"/>
    <x v="0"/>
    <x v="3"/>
    <s v="2024-05-??"/>
    <x v="1"/>
    <n v="33930"/>
    <x v="3"/>
    <n v="0"/>
    <x v="1"/>
    <n v="0"/>
    <x v="667"/>
    <m/>
    <x v="0"/>
    <x v="11"/>
    <m/>
    <s v="Direção Financeira"/>
    <x v="2"/>
    <m/>
    <x v="0"/>
    <x v="1"/>
    <x v="1"/>
    <x v="1"/>
    <x v="0"/>
    <x v="0"/>
    <x v="0"/>
    <x v="0"/>
    <x v="0"/>
    <x v="0"/>
    <x v="0"/>
    <s v="Direção Financeira"/>
    <x v="0"/>
    <x v="0"/>
    <x v="0"/>
    <x v="0"/>
    <x v="0"/>
    <x v="0"/>
    <x v="0"/>
    <x v="2"/>
    <x v="1"/>
    <x v="2"/>
    <x v="11"/>
    <x v="0"/>
    <m/>
  </r>
  <r>
    <x v="0"/>
    <n v="0"/>
    <n v="0"/>
    <n v="19297"/>
    <n v="0"/>
    <x v="6025"/>
    <x v="0"/>
    <x v="0"/>
    <x v="0"/>
    <s v="03.16.15"/>
    <x v="0"/>
    <x v="0"/>
    <x v="0"/>
    <s v="Direção Financeira"/>
    <s v="03.16.15"/>
    <s v="Direção Financeira"/>
    <s v="03.16.15"/>
    <x v="50"/>
    <x v="0"/>
    <x v="2"/>
    <x v="11"/>
    <x v="0"/>
    <x v="0"/>
    <x v="0"/>
    <x v="0"/>
    <x v="4"/>
    <s v="2024-06-??"/>
    <x v="1"/>
    <n v="19297"/>
    <x v="3"/>
    <n v="0"/>
    <x v="1"/>
    <n v="0"/>
    <x v="667"/>
    <m/>
    <x v="0"/>
    <x v="11"/>
    <m/>
    <s v="Direção Financeira"/>
    <x v="2"/>
    <m/>
    <x v="0"/>
    <x v="1"/>
    <x v="1"/>
    <x v="1"/>
    <x v="0"/>
    <x v="0"/>
    <x v="0"/>
    <x v="0"/>
    <x v="0"/>
    <x v="0"/>
    <x v="0"/>
    <s v="Direção Financeira"/>
    <x v="0"/>
    <x v="0"/>
    <x v="0"/>
    <x v="0"/>
    <x v="0"/>
    <x v="0"/>
    <x v="0"/>
    <x v="2"/>
    <x v="1"/>
    <x v="2"/>
    <x v="11"/>
    <x v="0"/>
    <m/>
  </r>
  <r>
    <x v="0"/>
    <n v="0"/>
    <n v="0"/>
    <n v="52760"/>
    <n v="0"/>
    <x v="6025"/>
    <x v="0"/>
    <x v="0"/>
    <x v="0"/>
    <s v="03.16.15"/>
    <x v="0"/>
    <x v="0"/>
    <x v="0"/>
    <s v="Direção Financeira"/>
    <s v="03.16.15"/>
    <s v="Direção Financeira"/>
    <s v="03.16.15"/>
    <x v="50"/>
    <x v="0"/>
    <x v="2"/>
    <x v="11"/>
    <x v="0"/>
    <x v="0"/>
    <x v="0"/>
    <x v="0"/>
    <x v="9"/>
    <s v="2024-07-??"/>
    <x v="2"/>
    <n v="52760"/>
    <x v="3"/>
    <n v="0"/>
    <x v="1"/>
    <n v="0"/>
    <x v="667"/>
    <m/>
    <x v="0"/>
    <x v="11"/>
    <m/>
    <s v="Direção Financeira"/>
    <x v="2"/>
    <m/>
    <x v="0"/>
    <x v="1"/>
    <x v="1"/>
    <x v="1"/>
    <x v="0"/>
    <x v="0"/>
    <x v="0"/>
    <x v="0"/>
    <x v="0"/>
    <x v="0"/>
    <x v="0"/>
    <s v="Direção Financeira"/>
    <x v="0"/>
    <x v="0"/>
    <x v="0"/>
    <x v="0"/>
    <x v="0"/>
    <x v="0"/>
    <x v="0"/>
    <x v="2"/>
    <x v="1"/>
    <x v="2"/>
    <x v="11"/>
    <x v="0"/>
    <m/>
  </r>
  <r>
    <x v="0"/>
    <n v="0"/>
    <n v="0"/>
    <n v="153021"/>
    <n v="0"/>
    <x v="6025"/>
    <x v="0"/>
    <x v="0"/>
    <x v="0"/>
    <s v="03.16.15"/>
    <x v="0"/>
    <x v="0"/>
    <x v="0"/>
    <s v="Direção Financeira"/>
    <s v="03.16.15"/>
    <s v="Direção Financeira"/>
    <s v="03.16.15"/>
    <x v="50"/>
    <x v="0"/>
    <x v="2"/>
    <x v="11"/>
    <x v="0"/>
    <x v="0"/>
    <x v="0"/>
    <x v="0"/>
    <x v="7"/>
    <s v="2024-09-??"/>
    <x v="2"/>
    <n v="153021"/>
    <x v="3"/>
    <n v="0"/>
    <x v="1"/>
    <n v="0"/>
    <x v="667"/>
    <m/>
    <x v="0"/>
    <x v="11"/>
    <m/>
    <s v="Direção Financeira"/>
    <x v="2"/>
    <m/>
    <x v="0"/>
    <x v="1"/>
    <x v="1"/>
    <x v="1"/>
    <x v="0"/>
    <x v="0"/>
    <x v="0"/>
    <x v="0"/>
    <x v="0"/>
    <x v="0"/>
    <x v="0"/>
    <s v="Direção Financeira"/>
    <x v="0"/>
    <x v="0"/>
    <x v="0"/>
    <x v="0"/>
    <x v="0"/>
    <x v="0"/>
    <x v="0"/>
    <x v="2"/>
    <x v="1"/>
    <x v="2"/>
    <x v="11"/>
    <x v="0"/>
    <m/>
  </r>
  <r>
    <x v="0"/>
    <n v="0"/>
    <n v="0"/>
    <n v="48496"/>
    <n v="0"/>
    <x v="6025"/>
    <x v="0"/>
    <x v="0"/>
    <x v="0"/>
    <s v="03.16.15"/>
    <x v="0"/>
    <x v="0"/>
    <x v="0"/>
    <s v="Direção Financeira"/>
    <s v="03.16.15"/>
    <s v="Direção Financeira"/>
    <s v="03.16.15"/>
    <x v="50"/>
    <x v="0"/>
    <x v="2"/>
    <x v="11"/>
    <x v="0"/>
    <x v="0"/>
    <x v="0"/>
    <x v="0"/>
    <x v="8"/>
    <s v="2024-10-??"/>
    <x v="3"/>
    <n v="48496"/>
    <x v="3"/>
    <n v="0"/>
    <x v="1"/>
    <n v="0"/>
    <x v="667"/>
    <m/>
    <x v="0"/>
    <x v="11"/>
    <m/>
    <s v="Direção Financeira"/>
    <x v="2"/>
    <m/>
    <x v="0"/>
    <x v="1"/>
    <x v="1"/>
    <x v="1"/>
    <x v="0"/>
    <x v="0"/>
    <x v="0"/>
    <x v="0"/>
    <x v="0"/>
    <x v="0"/>
    <x v="0"/>
    <s v="Direção Financeira"/>
    <x v="0"/>
    <x v="0"/>
    <x v="0"/>
    <x v="0"/>
    <x v="0"/>
    <x v="0"/>
    <x v="0"/>
    <x v="2"/>
    <x v="1"/>
    <x v="2"/>
    <x v="11"/>
    <x v="0"/>
    <m/>
  </r>
  <r>
    <x v="0"/>
    <n v="0"/>
    <n v="0"/>
    <n v="19193"/>
    <n v="0"/>
    <x v="6025"/>
    <x v="0"/>
    <x v="0"/>
    <x v="0"/>
    <s v="03.16.15"/>
    <x v="0"/>
    <x v="0"/>
    <x v="0"/>
    <s v="Direção Financeira"/>
    <s v="03.16.15"/>
    <s v="Direção Financeira"/>
    <s v="03.16.15"/>
    <x v="50"/>
    <x v="0"/>
    <x v="2"/>
    <x v="11"/>
    <x v="0"/>
    <x v="0"/>
    <x v="0"/>
    <x v="0"/>
    <x v="11"/>
    <s v="2024-12-??"/>
    <x v="3"/>
    <n v="19193"/>
    <x v="3"/>
    <n v="0"/>
    <x v="1"/>
    <n v="0"/>
    <x v="667"/>
    <m/>
    <x v="0"/>
    <x v="11"/>
    <m/>
    <s v="Direção Financeira"/>
    <x v="2"/>
    <m/>
    <x v="0"/>
    <x v="1"/>
    <x v="1"/>
    <x v="1"/>
    <x v="0"/>
    <x v="0"/>
    <x v="0"/>
    <x v="0"/>
    <x v="0"/>
    <x v="0"/>
    <x v="0"/>
    <s v="Direção Financeira"/>
    <x v="0"/>
    <x v="0"/>
    <x v="0"/>
    <x v="0"/>
    <x v="0"/>
    <x v="0"/>
    <x v="0"/>
    <x v="2"/>
    <x v="1"/>
    <x v="2"/>
    <x v="11"/>
    <x v="0"/>
    <m/>
  </r>
  <r>
    <x v="0"/>
    <n v="0"/>
    <n v="0"/>
    <n v="21610"/>
    <n v="0"/>
    <x v="6025"/>
    <x v="0"/>
    <x v="0"/>
    <x v="0"/>
    <s v="03.16.15"/>
    <x v="0"/>
    <x v="0"/>
    <x v="0"/>
    <s v="Direção Financeira"/>
    <s v="03.16.15"/>
    <s v="Direção Financeira"/>
    <s v="03.16.15"/>
    <x v="0"/>
    <x v="0"/>
    <x v="0"/>
    <x v="0"/>
    <x v="0"/>
    <x v="0"/>
    <x v="0"/>
    <x v="0"/>
    <x v="0"/>
    <s v="2024-01-??"/>
    <x v="0"/>
    <n v="21610"/>
    <x v="3"/>
    <n v="2500000"/>
    <x v="1"/>
    <n v="0"/>
    <x v="667"/>
    <m/>
    <x v="0"/>
    <x v="11"/>
    <m/>
    <s v="Direção Financeira"/>
    <x v="2"/>
    <m/>
    <x v="0"/>
    <x v="1"/>
    <x v="1"/>
    <x v="1"/>
    <x v="0"/>
    <x v="0"/>
    <x v="0"/>
    <x v="0"/>
    <x v="0"/>
    <x v="0"/>
    <x v="0"/>
    <s v="Direção Financeira"/>
    <x v="0"/>
    <x v="0"/>
    <x v="0"/>
    <x v="0"/>
    <x v="0"/>
    <x v="0"/>
    <x v="0"/>
    <x v="2"/>
    <x v="1"/>
    <x v="2"/>
    <x v="11"/>
    <x v="0"/>
    <m/>
  </r>
  <r>
    <x v="0"/>
    <n v="0"/>
    <n v="0"/>
    <n v="1418759"/>
    <n v="0"/>
    <x v="6025"/>
    <x v="0"/>
    <x v="0"/>
    <x v="0"/>
    <s v="03.16.15"/>
    <x v="0"/>
    <x v="0"/>
    <x v="0"/>
    <s v="Direção Financeira"/>
    <s v="03.16.15"/>
    <s v="Direção Financeira"/>
    <s v="03.16.15"/>
    <x v="0"/>
    <x v="0"/>
    <x v="0"/>
    <x v="0"/>
    <x v="0"/>
    <x v="0"/>
    <x v="0"/>
    <x v="0"/>
    <x v="2"/>
    <s v="2024-02-??"/>
    <x v="0"/>
    <n v="1418759"/>
    <x v="3"/>
    <n v="2500000"/>
    <x v="1"/>
    <n v="0"/>
    <x v="667"/>
    <m/>
    <x v="0"/>
    <x v="11"/>
    <m/>
    <s v="Direção Financeira"/>
    <x v="2"/>
    <m/>
    <x v="0"/>
    <x v="1"/>
    <x v="1"/>
    <x v="1"/>
    <x v="0"/>
    <x v="0"/>
    <x v="0"/>
    <x v="0"/>
    <x v="0"/>
    <x v="0"/>
    <x v="0"/>
    <s v="Direção Financeira"/>
    <x v="0"/>
    <x v="0"/>
    <x v="0"/>
    <x v="0"/>
    <x v="0"/>
    <x v="0"/>
    <x v="0"/>
    <x v="2"/>
    <x v="1"/>
    <x v="2"/>
    <x v="11"/>
    <x v="0"/>
    <m/>
  </r>
  <r>
    <x v="0"/>
    <n v="0"/>
    <n v="0"/>
    <n v="1198232"/>
    <n v="0"/>
    <x v="6025"/>
    <x v="0"/>
    <x v="0"/>
    <x v="0"/>
    <s v="03.16.15"/>
    <x v="0"/>
    <x v="0"/>
    <x v="0"/>
    <s v="Direção Financeira"/>
    <s v="03.16.15"/>
    <s v="Direção Financeira"/>
    <s v="03.16.15"/>
    <x v="0"/>
    <x v="0"/>
    <x v="0"/>
    <x v="0"/>
    <x v="0"/>
    <x v="0"/>
    <x v="0"/>
    <x v="0"/>
    <x v="1"/>
    <s v="2024-03-??"/>
    <x v="0"/>
    <n v="1198232"/>
    <x v="3"/>
    <n v="2500000"/>
    <x v="1"/>
    <n v="0"/>
    <x v="667"/>
    <m/>
    <x v="0"/>
    <x v="11"/>
    <m/>
    <s v="Direção Financeira"/>
    <x v="2"/>
    <m/>
    <x v="0"/>
    <x v="1"/>
    <x v="1"/>
    <x v="1"/>
    <x v="0"/>
    <x v="0"/>
    <x v="0"/>
    <x v="0"/>
    <x v="0"/>
    <x v="0"/>
    <x v="0"/>
    <s v="Direção Financeira"/>
    <x v="0"/>
    <x v="0"/>
    <x v="0"/>
    <x v="0"/>
    <x v="0"/>
    <x v="0"/>
    <x v="0"/>
    <x v="2"/>
    <x v="1"/>
    <x v="2"/>
    <x v="11"/>
    <x v="0"/>
    <m/>
  </r>
  <r>
    <x v="0"/>
    <n v="0"/>
    <n v="0"/>
    <n v="732414"/>
    <n v="0"/>
    <x v="6025"/>
    <x v="0"/>
    <x v="0"/>
    <x v="0"/>
    <s v="03.16.15"/>
    <x v="0"/>
    <x v="0"/>
    <x v="0"/>
    <s v="Direção Financeira"/>
    <s v="03.16.15"/>
    <s v="Direção Financeira"/>
    <s v="03.16.15"/>
    <x v="0"/>
    <x v="0"/>
    <x v="0"/>
    <x v="0"/>
    <x v="0"/>
    <x v="0"/>
    <x v="0"/>
    <x v="0"/>
    <x v="6"/>
    <s v="2024-04-??"/>
    <x v="1"/>
    <n v="732414"/>
    <x v="3"/>
    <n v="2500000"/>
    <x v="1"/>
    <n v="0"/>
    <x v="667"/>
    <m/>
    <x v="0"/>
    <x v="11"/>
    <m/>
    <s v="Direção Financeira"/>
    <x v="2"/>
    <m/>
    <x v="0"/>
    <x v="1"/>
    <x v="1"/>
    <x v="1"/>
    <x v="0"/>
    <x v="0"/>
    <x v="0"/>
    <x v="0"/>
    <x v="0"/>
    <x v="0"/>
    <x v="0"/>
    <s v="Direção Financeira"/>
    <x v="0"/>
    <x v="0"/>
    <x v="0"/>
    <x v="0"/>
    <x v="0"/>
    <x v="0"/>
    <x v="0"/>
    <x v="2"/>
    <x v="1"/>
    <x v="2"/>
    <x v="11"/>
    <x v="0"/>
    <m/>
  </r>
  <r>
    <x v="0"/>
    <n v="0"/>
    <n v="0"/>
    <n v="326017"/>
    <n v="0"/>
    <x v="6025"/>
    <x v="0"/>
    <x v="0"/>
    <x v="0"/>
    <s v="03.16.15"/>
    <x v="0"/>
    <x v="0"/>
    <x v="0"/>
    <s v="Direção Financeira"/>
    <s v="03.16.15"/>
    <s v="Direção Financeira"/>
    <s v="03.16.15"/>
    <x v="0"/>
    <x v="0"/>
    <x v="0"/>
    <x v="0"/>
    <x v="0"/>
    <x v="0"/>
    <x v="0"/>
    <x v="0"/>
    <x v="3"/>
    <s v="2024-05-??"/>
    <x v="1"/>
    <n v="326017"/>
    <x v="3"/>
    <n v="2500000"/>
    <x v="1"/>
    <n v="0"/>
    <x v="667"/>
    <m/>
    <x v="0"/>
    <x v="11"/>
    <m/>
    <s v="Direção Financeira"/>
    <x v="2"/>
    <m/>
    <x v="0"/>
    <x v="1"/>
    <x v="1"/>
    <x v="1"/>
    <x v="0"/>
    <x v="0"/>
    <x v="0"/>
    <x v="0"/>
    <x v="0"/>
    <x v="0"/>
    <x v="0"/>
    <s v="Direção Financeira"/>
    <x v="0"/>
    <x v="0"/>
    <x v="0"/>
    <x v="0"/>
    <x v="0"/>
    <x v="0"/>
    <x v="0"/>
    <x v="2"/>
    <x v="1"/>
    <x v="2"/>
    <x v="11"/>
    <x v="0"/>
    <m/>
  </r>
  <r>
    <x v="0"/>
    <n v="0"/>
    <n v="0"/>
    <n v="230925"/>
    <n v="0"/>
    <x v="6025"/>
    <x v="0"/>
    <x v="0"/>
    <x v="0"/>
    <s v="03.16.15"/>
    <x v="0"/>
    <x v="0"/>
    <x v="0"/>
    <s v="Direção Financeira"/>
    <s v="03.16.15"/>
    <s v="Direção Financeira"/>
    <s v="03.16.15"/>
    <x v="0"/>
    <x v="0"/>
    <x v="0"/>
    <x v="0"/>
    <x v="0"/>
    <x v="0"/>
    <x v="0"/>
    <x v="0"/>
    <x v="9"/>
    <s v="2024-07-??"/>
    <x v="2"/>
    <n v="230925"/>
    <x v="3"/>
    <n v="2500000"/>
    <x v="1"/>
    <n v="0"/>
    <x v="667"/>
    <m/>
    <x v="0"/>
    <x v="11"/>
    <m/>
    <s v="Direção Financeira"/>
    <x v="2"/>
    <m/>
    <x v="0"/>
    <x v="1"/>
    <x v="1"/>
    <x v="1"/>
    <x v="0"/>
    <x v="0"/>
    <x v="0"/>
    <x v="0"/>
    <x v="0"/>
    <x v="0"/>
    <x v="0"/>
    <s v="Direção Financeira"/>
    <x v="0"/>
    <x v="0"/>
    <x v="0"/>
    <x v="0"/>
    <x v="0"/>
    <x v="0"/>
    <x v="0"/>
    <x v="2"/>
    <x v="1"/>
    <x v="2"/>
    <x v="11"/>
    <x v="0"/>
    <m/>
  </r>
  <r>
    <x v="0"/>
    <n v="0"/>
    <n v="0"/>
    <n v="133159"/>
    <n v="0"/>
    <x v="6025"/>
    <x v="0"/>
    <x v="0"/>
    <x v="0"/>
    <s v="03.16.15"/>
    <x v="0"/>
    <x v="0"/>
    <x v="0"/>
    <s v="Direção Financeira"/>
    <s v="03.16.15"/>
    <s v="Direção Financeira"/>
    <s v="03.16.15"/>
    <x v="0"/>
    <x v="0"/>
    <x v="0"/>
    <x v="0"/>
    <x v="0"/>
    <x v="0"/>
    <x v="0"/>
    <x v="0"/>
    <x v="5"/>
    <s v="2024-08-??"/>
    <x v="2"/>
    <n v="133159"/>
    <x v="3"/>
    <n v="2500000"/>
    <x v="1"/>
    <n v="0"/>
    <x v="667"/>
    <m/>
    <x v="0"/>
    <x v="11"/>
    <m/>
    <s v="Direção Financeira"/>
    <x v="2"/>
    <m/>
    <x v="0"/>
    <x v="1"/>
    <x v="1"/>
    <x v="1"/>
    <x v="0"/>
    <x v="0"/>
    <x v="0"/>
    <x v="0"/>
    <x v="0"/>
    <x v="0"/>
    <x v="0"/>
    <s v="Direção Financeira"/>
    <x v="0"/>
    <x v="0"/>
    <x v="0"/>
    <x v="0"/>
    <x v="0"/>
    <x v="0"/>
    <x v="0"/>
    <x v="2"/>
    <x v="1"/>
    <x v="2"/>
    <x v="11"/>
    <x v="0"/>
    <m/>
  </r>
  <r>
    <x v="0"/>
    <n v="0"/>
    <n v="0"/>
    <n v="313000"/>
    <n v="0"/>
    <x v="6025"/>
    <x v="0"/>
    <x v="0"/>
    <x v="0"/>
    <s v="03.16.15"/>
    <x v="0"/>
    <x v="0"/>
    <x v="0"/>
    <s v="Direção Financeira"/>
    <s v="03.16.15"/>
    <s v="Direção Financeira"/>
    <s v="03.16.15"/>
    <x v="0"/>
    <x v="0"/>
    <x v="0"/>
    <x v="0"/>
    <x v="0"/>
    <x v="0"/>
    <x v="0"/>
    <x v="0"/>
    <x v="7"/>
    <s v="2024-09-??"/>
    <x v="2"/>
    <n v="313000"/>
    <x v="3"/>
    <n v="2500000"/>
    <x v="1"/>
    <n v="0"/>
    <x v="667"/>
    <m/>
    <x v="0"/>
    <x v="11"/>
    <m/>
    <s v="Direção Financeira"/>
    <x v="2"/>
    <m/>
    <x v="0"/>
    <x v="1"/>
    <x v="1"/>
    <x v="1"/>
    <x v="0"/>
    <x v="0"/>
    <x v="0"/>
    <x v="0"/>
    <x v="0"/>
    <x v="0"/>
    <x v="0"/>
    <s v="Direção Financeira"/>
    <x v="0"/>
    <x v="0"/>
    <x v="0"/>
    <x v="0"/>
    <x v="0"/>
    <x v="0"/>
    <x v="0"/>
    <x v="2"/>
    <x v="1"/>
    <x v="2"/>
    <x v="11"/>
    <x v="0"/>
    <m/>
  </r>
  <r>
    <x v="0"/>
    <n v="0"/>
    <n v="0"/>
    <n v="142641"/>
    <n v="0"/>
    <x v="6025"/>
    <x v="0"/>
    <x v="0"/>
    <x v="0"/>
    <s v="03.16.15"/>
    <x v="0"/>
    <x v="0"/>
    <x v="0"/>
    <s v="Direção Financeira"/>
    <s v="03.16.15"/>
    <s v="Direção Financeira"/>
    <s v="03.16.15"/>
    <x v="0"/>
    <x v="0"/>
    <x v="0"/>
    <x v="0"/>
    <x v="0"/>
    <x v="0"/>
    <x v="0"/>
    <x v="0"/>
    <x v="8"/>
    <s v="2024-10-??"/>
    <x v="3"/>
    <n v="142641"/>
    <x v="3"/>
    <n v="2500000"/>
    <x v="1"/>
    <n v="0"/>
    <x v="667"/>
    <m/>
    <x v="0"/>
    <x v="11"/>
    <m/>
    <s v="Direção Financeira"/>
    <x v="2"/>
    <m/>
    <x v="0"/>
    <x v="1"/>
    <x v="1"/>
    <x v="1"/>
    <x v="0"/>
    <x v="0"/>
    <x v="0"/>
    <x v="0"/>
    <x v="0"/>
    <x v="0"/>
    <x v="0"/>
    <s v="Direção Financeira"/>
    <x v="0"/>
    <x v="0"/>
    <x v="0"/>
    <x v="0"/>
    <x v="0"/>
    <x v="0"/>
    <x v="0"/>
    <x v="2"/>
    <x v="1"/>
    <x v="2"/>
    <x v="11"/>
    <x v="0"/>
    <m/>
  </r>
  <r>
    <x v="0"/>
    <n v="0"/>
    <n v="0"/>
    <n v="73997"/>
    <n v="0"/>
    <x v="6025"/>
    <x v="0"/>
    <x v="0"/>
    <x v="0"/>
    <s v="03.16.15"/>
    <x v="0"/>
    <x v="0"/>
    <x v="0"/>
    <s v="Direção Financeira"/>
    <s v="03.16.15"/>
    <s v="Direção Financeira"/>
    <s v="03.16.15"/>
    <x v="0"/>
    <x v="0"/>
    <x v="0"/>
    <x v="0"/>
    <x v="0"/>
    <x v="0"/>
    <x v="0"/>
    <x v="0"/>
    <x v="10"/>
    <s v="2024-11-??"/>
    <x v="3"/>
    <n v="73997"/>
    <x v="3"/>
    <n v="2500000"/>
    <x v="1"/>
    <n v="0"/>
    <x v="667"/>
    <m/>
    <x v="0"/>
    <x v="11"/>
    <m/>
    <s v="Direção Financeira"/>
    <x v="2"/>
    <m/>
    <x v="0"/>
    <x v="1"/>
    <x v="1"/>
    <x v="1"/>
    <x v="0"/>
    <x v="0"/>
    <x v="0"/>
    <x v="0"/>
    <x v="0"/>
    <x v="0"/>
    <x v="0"/>
    <s v="Direção Financeira"/>
    <x v="0"/>
    <x v="0"/>
    <x v="0"/>
    <x v="0"/>
    <x v="0"/>
    <x v="0"/>
    <x v="0"/>
    <x v="2"/>
    <x v="1"/>
    <x v="2"/>
    <x v="11"/>
    <x v="0"/>
    <m/>
  </r>
  <r>
    <x v="0"/>
    <n v="0"/>
    <n v="0"/>
    <n v="400567"/>
    <n v="0"/>
    <x v="6025"/>
    <x v="0"/>
    <x v="0"/>
    <x v="0"/>
    <s v="03.16.15"/>
    <x v="0"/>
    <x v="0"/>
    <x v="0"/>
    <s v="Direção Financeira"/>
    <s v="03.16.15"/>
    <s v="Direção Financeira"/>
    <s v="03.16.15"/>
    <x v="0"/>
    <x v="0"/>
    <x v="0"/>
    <x v="0"/>
    <x v="0"/>
    <x v="0"/>
    <x v="0"/>
    <x v="0"/>
    <x v="11"/>
    <s v="2024-12-??"/>
    <x v="3"/>
    <n v="400567"/>
    <x v="3"/>
    <n v="2500000"/>
    <x v="1"/>
    <n v="0"/>
    <x v="667"/>
    <m/>
    <x v="0"/>
    <x v="11"/>
    <m/>
    <s v="Direção Financeira"/>
    <x v="2"/>
    <m/>
    <x v="0"/>
    <x v="1"/>
    <x v="1"/>
    <x v="1"/>
    <x v="0"/>
    <x v="0"/>
    <x v="0"/>
    <x v="0"/>
    <x v="0"/>
    <x v="0"/>
    <x v="0"/>
    <s v="Direção Financeira"/>
    <x v="0"/>
    <x v="0"/>
    <x v="0"/>
    <x v="0"/>
    <x v="0"/>
    <x v="0"/>
    <x v="0"/>
    <x v="2"/>
    <x v="1"/>
    <x v="2"/>
    <x v="11"/>
    <x v="0"/>
    <m/>
  </r>
  <r>
    <x v="0"/>
    <n v="0"/>
    <n v="0"/>
    <n v="11280"/>
    <n v="0"/>
    <x v="6025"/>
    <x v="0"/>
    <x v="1"/>
    <x v="0"/>
    <s v="03.03.10"/>
    <x v="8"/>
    <x v="0"/>
    <x v="4"/>
    <s v="Receitas Da Câmara"/>
    <s v="03.03.10"/>
    <s v="Receitas Da Câmara"/>
    <s v="03.03.10"/>
    <x v="8"/>
    <x v="0"/>
    <x v="3"/>
    <x v="3"/>
    <x v="0"/>
    <x v="0"/>
    <x v="2"/>
    <x v="0"/>
    <x v="0"/>
    <s v="2024-01-??"/>
    <x v="0"/>
    <n v="11280"/>
    <x v="3"/>
    <n v="0"/>
    <x v="1"/>
    <n v="0"/>
    <x v="667"/>
    <m/>
    <x v="0"/>
    <x v="11"/>
    <m/>
    <s v="Receitas Da Câmara"/>
    <x v="2"/>
    <s v="RDC"/>
    <x v="0"/>
    <x v="1"/>
    <x v="1"/>
    <x v="1"/>
    <x v="0"/>
    <x v="0"/>
    <x v="0"/>
    <x v="0"/>
    <x v="0"/>
    <x v="0"/>
    <x v="0"/>
    <s v="Receitas Da Câmara"/>
    <x v="0"/>
    <x v="0"/>
    <x v="0"/>
    <x v="0"/>
    <x v="0"/>
    <x v="0"/>
    <x v="0"/>
    <x v="2"/>
    <x v="1"/>
    <x v="2"/>
    <x v="11"/>
    <x v="0"/>
    <m/>
  </r>
  <r>
    <x v="0"/>
    <n v="0"/>
    <n v="0"/>
    <n v="6580"/>
    <n v="0"/>
    <x v="6025"/>
    <x v="0"/>
    <x v="1"/>
    <x v="0"/>
    <s v="03.03.10"/>
    <x v="8"/>
    <x v="0"/>
    <x v="4"/>
    <s v="Receitas Da Câmara"/>
    <s v="03.03.10"/>
    <s v="Receitas Da Câmara"/>
    <s v="03.03.10"/>
    <x v="8"/>
    <x v="0"/>
    <x v="3"/>
    <x v="3"/>
    <x v="0"/>
    <x v="0"/>
    <x v="2"/>
    <x v="0"/>
    <x v="2"/>
    <s v="2024-02-??"/>
    <x v="0"/>
    <n v="6580"/>
    <x v="3"/>
    <n v="0"/>
    <x v="1"/>
    <n v="0"/>
    <x v="667"/>
    <m/>
    <x v="0"/>
    <x v="11"/>
    <m/>
    <s v="Receitas Da Câmara"/>
    <x v="2"/>
    <s v="RDC"/>
    <x v="0"/>
    <x v="1"/>
    <x v="1"/>
    <x v="1"/>
    <x v="0"/>
    <x v="0"/>
    <x v="0"/>
    <x v="0"/>
    <x v="0"/>
    <x v="0"/>
    <x v="0"/>
    <s v="Receitas Da Câmara"/>
    <x v="0"/>
    <x v="0"/>
    <x v="0"/>
    <x v="0"/>
    <x v="0"/>
    <x v="0"/>
    <x v="0"/>
    <x v="2"/>
    <x v="1"/>
    <x v="2"/>
    <x v="11"/>
    <x v="0"/>
    <m/>
  </r>
  <r>
    <x v="0"/>
    <n v="0"/>
    <n v="0"/>
    <n v="5900"/>
    <n v="0"/>
    <x v="6025"/>
    <x v="0"/>
    <x v="1"/>
    <x v="0"/>
    <s v="03.03.10"/>
    <x v="8"/>
    <x v="0"/>
    <x v="4"/>
    <s v="Receitas Da Câmara"/>
    <s v="03.03.10"/>
    <s v="Receitas Da Câmara"/>
    <s v="03.03.10"/>
    <x v="8"/>
    <x v="0"/>
    <x v="3"/>
    <x v="3"/>
    <x v="0"/>
    <x v="0"/>
    <x v="2"/>
    <x v="0"/>
    <x v="1"/>
    <s v="2024-03-??"/>
    <x v="0"/>
    <n v="5900"/>
    <x v="3"/>
    <n v="0"/>
    <x v="1"/>
    <n v="0"/>
    <x v="667"/>
    <m/>
    <x v="0"/>
    <x v="11"/>
    <m/>
    <s v="Receitas Da Câmara"/>
    <x v="2"/>
    <s v="RDC"/>
    <x v="0"/>
    <x v="1"/>
    <x v="1"/>
    <x v="1"/>
    <x v="0"/>
    <x v="0"/>
    <x v="0"/>
    <x v="0"/>
    <x v="0"/>
    <x v="0"/>
    <x v="0"/>
    <s v="Receitas Da Câmara"/>
    <x v="0"/>
    <x v="0"/>
    <x v="0"/>
    <x v="0"/>
    <x v="0"/>
    <x v="0"/>
    <x v="0"/>
    <x v="2"/>
    <x v="1"/>
    <x v="2"/>
    <x v="11"/>
    <x v="0"/>
    <m/>
  </r>
  <r>
    <x v="0"/>
    <n v="0"/>
    <n v="0"/>
    <n v="8880"/>
    <n v="0"/>
    <x v="6025"/>
    <x v="0"/>
    <x v="1"/>
    <x v="0"/>
    <s v="03.03.10"/>
    <x v="8"/>
    <x v="0"/>
    <x v="4"/>
    <s v="Receitas Da Câmara"/>
    <s v="03.03.10"/>
    <s v="Receitas Da Câmara"/>
    <s v="03.03.10"/>
    <x v="8"/>
    <x v="0"/>
    <x v="3"/>
    <x v="3"/>
    <x v="0"/>
    <x v="0"/>
    <x v="2"/>
    <x v="0"/>
    <x v="6"/>
    <s v="2024-04-??"/>
    <x v="1"/>
    <n v="8880"/>
    <x v="3"/>
    <n v="0"/>
    <x v="1"/>
    <n v="0"/>
    <x v="667"/>
    <m/>
    <x v="0"/>
    <x v="11"/>
    <m/>
    <s v="Receitas Da Câmara"/>
    <x v="2"/>
    <s v="RDC"/>
    <x v="0"/>
    <x v="1"/>
    <x v="1"/>
    <x v="1"/>
    <x v="0"/>
    <x v="0"/>
    <x v="0"/>
    <x v="0"/>
    <x v="0"/>
    <x v="0"/>
    <x v="0"/>
    <s v="Receitas Da Câmara"/>
    <x v="0"/>
    <x v="0"/>
    <x v="0"/>
    <x v="0"/>
    <x v="0"/>
    <x v="0"/>
    <x v="0"/>
    <x v="2"/>
    <x v="1"/>
    <x v="2"/>
    <x v="11"/>
    <x v="0"/>
    <m/>
  </r>
  <r>
    <x v="0"/>
    <n v="0"/>
    <n v="0"/>
    <n v="9000"/>
    <n v="0"/>
    <x v="6025"/>
    <x v="0"/>
    <x v="1"/>
    <x v="0"/>
    <s v="03.03.10"/>
    <x v="8"/>
    <x v="0"/>
    <x v="4"/>
    <s v="Receitas Da Câmara"/>
    <s v="03.03.10"/>
    <s v="Receitas Da Câmara"/>
    <s v="03.03.10"/>
    <x v="8"/>
    <x v="0"/>
    <x v="3"/>
    <x v="3"/>
    <x v="0"/>
    <x v="0"/>
    <x v="2"/>
    <x v="0"/>
    <x v="3"/>
    <s v="2024-05-??"/>
    <x v="1"/>
    <n v="9000"/>
    <x v="3"/>
    <n v="0"/>
    <x v="1"/>
    <n v="0"/>
    <x v="667"/>
    <m/>
    <x v="0"/>
    <x v="11"/>
    <m/>
    <s v="Receitas Da Câmara"/>
    <x v="2"/>
    <s v="RDC"/>
    <x v="0"/>
    <x v="1"/>
    <x v="1"/>
    <x v="1"/>
    <x v="0"/>
    <x v="0"/>
    <x v="0"/>
    <x v="0"/>
    <x v="0"/>
    <x v="0"/>
    <x v="0"/>
    <s v="Receitas Da Câmara"/>
    <x v="0"/>
    <x v="0"/>
    <x v="0"/>
    <x v="0"/>
    <x v="0"/>
    <x v="0"/>
    <x v="0"/>
    <x v="2"/>
    <x v="1"/>
    <x v="2"/>
    <x v="11"/>
    <x v="0"/>
    <m/>
  </r>
  <r>
    <x v="0"/>
    <n v="0"/>
    <n v="0"/>
    <n v="5900"/>
    <n v="0"/>
    <x v="6025"/>
    <x v="0"/>
    <x v="1"/>
    <x v="0"/>
    <s v="03.03.10"/>
    <x v="8"/>
    <x v="0"/>
    <x v="4"/>
    <s v="Receitas Da Câmara"/>
    <s v="03.03.10"/>
    <s v="Receitas Da Câmara"/>
    <s v="03.03.10"/>
    <x v="8"/>
    <x v="0"/>
    <x v="3"/>
    <x v="3"/>
    <x v="0"/>
    <x v="0"/>
    <x v="2"/>
    <x v="0"/>
    <x v="4"/>
    <s v="2024-06-??"/>
    <x v="1"/>
    <n v="5900"/>
    <x v="3"/>
    <n v="0"/>
    <x v="1"/>
    <n v="0"/>
    <x v="667"/>
    <m/>
    <x v="0"/>
    <x v="11"/>
    <m/>
    <s v="Receitas Da Câmara"/>
    <x v="2"/>
    <s v="RDC"/>
    <x v="0"/>
    <x v="1"/>
    <x v="1"/>
    <x v="1"/>
    <x v="0"/>
    <x v="0"/>
    <x v="0"/>
    <x v="0"/>
    <x v="0"/>
    <x v="0"/>
    <x v="0"/>
    <s v="Receitas Da Câmara"/>
    <x v="0"/>
    <x v="0"/>
    <x v="0"/>
    <x v="0"/>
    <x v="0"/>
    <x v="0"/>
    <x v="0"/>
    <x v="2"/>
    <x v="1"/>
    <x v="2"/>
    <x v="11"/>
    <x v="0"/>
    <m/>
  </r>
  <r>
    <x v="0"/>
    <n v="0"/>
    <n v="0"/>
    <n v="12383"/>
    <n v="0"/>
    <x v="6025"/>
    <x v="0"/>
    <x v="1"/>
    <x v="0"/>
    <s v="03.03.10"/>
    <x v="8"/>
    <x v="0"/>
    <x v="4"/>
    <s v="Receitas Da Câmara"/>
    <s v="03.03.10"/>
    <s v="Receitas Da Câmara"/>
    <s v="03.03.10"/>
    <x v="8"/>
    <x v="0"/>
    <x v="3"/>
    <x v="3"/>
    <x v="0"/>
    <x v="0"/>
    <x v="2"/>
    <x v="0"/>
    <x v="9"/>
    <s v="2024-07-??"/>
    <x v="2"/>
    <n v="12383"/>
    <x v="3"/>
    <n v="0"/>
    <x v="1"/>
    <n v="0"/>
    <x v="667"/>
    <m/>
    <x v="0"/>
    <x v="11"/>
    <m/>
    <s v="Receitas Da Câmara"/>
    <x v="2"/>
    <s v="RDC"/>
    <x v="0"/>
    <x v="1"/>
    <x v="1"/>
    <x v="1"/>
    <x v="0"/>
    <x v="0"/>
    <x v="0"/>
    <x v="0"/>
    <x v="0"/>
    <x v="0"/>
    <x v="0"/>
    <s v="Receitas Da Câmara"/>
    <x v="0"/>
    <x v="0"/>
    <x v="0"/>
    <x v="0"/>
    <x v="0"/>
    <x v="0"/>
    <x v="0"/>
    <x v="2"/>
    <x v="1"/>
    <x v="2"/>
    <x v="11"/>
    <x v="0"/>
    <m/>
  </r>
  <r>
    <x v="0"/>
    <n v="0"/>
    <n v="0"/>
    <n v="12150"/>
    <n v="0"/>
    <x v="6025"/>
    <x v="0"/>
    <x v="1"/>
    <x v="0"/>
    <s v="03.03.10"/>
    <x v="8"/>
    <x v="0"/>
    <x v="4"/>
    <s v="Receitas Da Câmara"/>
    <s v="03.03.10"/>
    <s v="Receitas Da Câmara"/>
    <s v="03.03.10"/>
    <x v="8"/>
    <x v="0"/>
    <x v="3"/>
    <x v="3"/>
    <x v="0"/>
    <x v="0"/>
    <x v="2"/>
    <x v="0"/>
    <x v="5"/>
    <s v="2024-08-??"/>
    <x v="2"/>
    <n v="12150"/>
    <x v="3"/>
    <n v="0"/>
    <x v="1"/>
    <n v="0"/>
    <x v="667"/>
    <m/>
    <x v="0"/>
    <x v="11"/>
    <m/>
    <s v="Receitas Da Câmara"/>
    <x v="2"/>
    <s v="RDC"/>
    <x v="0"/>
    <x v="1"/>
    <x v="1"/>
    <x v="1"/>
    <x v="0"/>
    <x v="0"/>
    <x v="0"/>
    <x v="0"/>
    <x v="0"/>
    <x v="0"/>
    <x v="0"/>
    <s v="Receitas Da Câmara"/>
    <x v="0"/>
    <x v="0"/>
    <x v="0"/>
    <x v="0"/>
    <x v="0"/>
    <x v="0"/>
    <x v="0"/>
    <x v="2"/>
    <x v="1"/>
    <x v="2"/>
    <x v="11"/>
    <x v="0"/>
    <m/>
  </r>
  <r>
    <x v="0"/>
    <n v="0"/>
    <n v="0"/>
    <n v="3560"/>
    <n v="0"/>
    <x v="6025"/>
    <x v="0"/>
    <x v="1"/>
    <x v="0"/>
    <s v="03.03.10"/>
    <x v="8"/>
    <x v="0"/>
    <x v="4"/>
    <s v="Receitas Da Câmara"/>
    <s v="03.03.10"/>
    <s v="Receitas Da Câmara"/>
    <s v="03.03.10"/>
    <x v="8"/>
    <x v="0"/>
    <x v="3"/>
    <x v="3"/>
    <x v="0"/>
    <x v="0"/>
    <x v="2"/>
    <x v="0"/>
    <x v="7"/>
    <s v="2024-09-??"/>
    <x v="2"/>
    <n v="3560"/>
    <x v="3"/>
    <n v="0"/>
    <x v="1"/>
    <n v="0"/>
    <x v="667"/>
    <m/>
    <x v="0"/>
    <x v="11"/>
    <m/>
    <s v="Receitas Da Câmara"/>
    <x v="2"/>
    <s v="RDC"/>
    <x v="0"/>
    <x v="1"/>
    <x v="1"/>
    <x v="1"/>
    <x v="0"/>
    <x v="0"/>
    <x v="0"/>
    <x v="0"/>
    <x v="0"/>
    <x v="0"/>
    <x v="0"/>
    <s v="Receitas Da Câmara"/>
    <x v="0"/>
    <x v="0"/>
    <x v="0"/>
    <x v="0"/>
    <x v="0"/>
    <x v="0"/>
    <x v="0"/>
    <x v="2"/>
    <x v="1"/>
    <x v="2"/>
    <x v="11"/>
    <x v="0"/>
    <m/>
  </r>
  <r>
    <x v="0"/>
    <n v="0"/>
    <n v="0"/>
    <n v="2860"/>
    <n v="0"/>
    <x v="6025"/>
    <x v="0"/>
    <x v="1"/>
    <x v="0"/>
    <s v="03.03.10"/>
    <x v="8"/>
    <x v="0"/>
    <x v="4"/>
    <s v="Receitas Da Câmara"/>
    <s v="03.03.10"/>
    <s v="Receitas Da Câmara"/>
    <s v="03.03.10"/>
    <x v="8"/>
    <x v="0"/>
    <x v="3"/>
    <x v="3"/>
    <x v="0"/>
    <x v="0"/>
    <x v="2"/>
    <x v="0"/>
    <x v="8"/>
    <s v="2024-10-??"/>
    <x v="3"/>
    <n v="2860"/>
    <x v="3"/>
    <n v="0"/>
    <x v="1"/>
    <n v="0"/>
    <x v="667"/>
    <m/>
    <x v="0"/>
    <x v="11"/>
    <m/>
    <s v="Receitas Da Câmara"/>
    <x v="2"/>
    <s v="RDC"/>
    <x v="0"/>
    <x v="1"/>
    <x v="1"/>
    <x v="1"/>
    <x v="0"/>
    <x v="0"/>
    <x v="0"/>
    <x v="0"/>
    <x v="0"/>
    <x v="0"/>
    <x v="0"/>
    <s v="Receitas Da Câmara"/>
    <x v="0"/>
    <x v="0"/>
    <x v="0"/>
    <x v="0"/>
    <x v="0"/>
    <x v="0"/>
    <x v="0"/>
    <x v="2"/>
    <x v="1"/>
    <x v="2"/>
    <x v="11"/>
    <x v="0"/>
    <m/>
  </r>
  <r>
    <x v="0"/>
    <n v="0"/>
    <n v="0"/>
    <n v="2380"/>
    <n v="0"/>
    <x v="6025"/>
    <x v="0"/>
    <x v="1"/>
    <x v="0"/>
    <s v="03.03.10"/>
    <x v="8"/>
    <x v="0"/>
    <x v="4"/>
    <s v="Receitas Da Câmara"/>
    <s v="03.03.10"/>
    <s v="Receitas Da Câmara"/>
    <s v="03.03.10"/>
    <x v="8"/>
    <x v="0"/>
    <x v="3"/>
    <x v="3"/>
    <x v="0"/>
    <x v="0"/>
    <x v="2"/>
    <x v="0"/>
    <x v="10"/>
    <s v="2024-11-??"/>
    <x v="3"/>
    <n v="2380"/>
    <x v="3"/>
    <n v="0"/>
    <x v="1"/>
    <n v="0"/>
    <x v="667"/>
    <m/>
    <x v="0"/>
    <x v="11"/>
    <m/>
    <s v="Receitas Da Câmara"/>
    <x v="2"/>
    <s v="RDC"/>
    <x v="0"/>
    <x v="1"/>
    <x v="1"/>
    <x v="1"/>
    <x v="0"/>
    <x v="0"/>
    <x v="0"/>
    <x v="0"/>
    <x v="0"/>
    <x v="0"/>
    <x v="0"/>
    <s v="Receitas Da Câmara"/>
    <x v="0"/>
    <x v="0"/>
    <x v="0"/>
    <x v="0"/>
    <x v="0"/>
    <x v="0"/>
    <x v="0"/>
    <x v="2"/>
    <x v="1"/>
    <x v="2"/>
    <x v="11"/>
    <x v="0"/>
    <m/>
  </r>
  <r>
    <x v="0"/>
    <n v="0"/>
    <n v="0"/>
    <n v="1980"/>
    <n v="0"/>
    <x v="6025"/>
    <x v="0"/>
    <x v="1"/>
    <x v="0"/>
    <s v="03.03.10"/>
    <x v="8"/>
    <x v="0"/>
    <x v="4"/>
    <s v="Receitas Da Câmara"/>
    <s v="03.03.10"/>
    <s v="Receitas Da Câmara"/>
    <s v="03.03.10"/>
    <x v="8"/>
    <x v="0"/>
    <x v="3"/>
    <x v="3"/>
    <x v="0"/>
    <x v="0"/>
    <x v="2"/>
    <x v="0"/>
    <x v="11"/>
    <s v="2024-12-??"/>
    <x v="3"/>
    <n v="1980"/>
    <x v="3"/>
    <n v="0"/>
    <x v="1"/>
    <n v="0"/>
    <x v="667"/>
    <m/>
    <x v="0"/>
    <x v="11"/>
    <m/>
    <s v="Receitas Da Câmara"/>
    <x v="2"/>
    <s v="RDC"/>
    <x v="0"/>
    <x v="1"/>
    <x v="1"/>
    <x v="1"/>
    <x v="0"/>
    <x v="0"/>
    <x v="0"/>
    <x v="0"/>
    <x v="0"/>
    <x v="0"/>
    <x v="0"/>
    <s v="Receitas Da Câmara"/>
    <x v="0"/>
    <x v="0"/>
    <x v="0"/>
    <x v="0"/>
    <x v="0"/>
    <x v="0"/>
    <x v="0"/>
    <x v="2"/>
    <x v="1"/>
    <x v="2"/>
    <x v="11"/>
    <x v="0"/>
    <m/>
  </r>
  <r>
    <x v="0"/>
    <n v="0"/>
    <n v="0"/>
    <n v="30000"/>
    <n v="0"/>
    <x v="6025"/>
    <x v="0"/>
    <x v="1"/>
    <x v="0"/>
    <s v="80.02.10.03"/>
    <x v="43"/>
    <x v="2"/>
    <x v="2"/>
    <s v="Outros"/>
    <s v="80.02.10"/>
    <s v="Retençoes Pensao Alimenticia"/>
    <s v="80.02.10.03"/>
    <x v="68"/>
    <x v="0"/>
    <x v="1"/>
    <x v="0"/>
    <x v="1"/>
    <x v="2"/>
    <x v="2"/>
    <x v="0"/>
    <x v="0"/>
    <s v="2024-01-??"/>
    <x v="0"/>
    <n v="30000"/>
    <x v="3"/>
    <n v="0"/>
    <x v="1"/>
    <n v="0"/>
    <x v="667"/>
    <m/>
    <x v="0"/>
    <x v="11"/>
    <m/>
    <s v="Retençoes Pensao Alimenticia"/>
    <x v="2"/>
    <s v="RPA"/>
    <x v="0"/>
    <x v="1"/>
    <x v="1"/>
    <x v="1"/>
    <x v="0"/>
    <x v="0"/>
    <x v="0"/>
    <x v="0"/>
    <x v="0"/>
    <x v="0"/>
    <x v="0"/>
    <s v="Retençoes Pensao Alimenticia"/>
    <x v="0"/>
    <x v="0"/>
    <x v="0"/>
    <x v="0"/>
    <x v="2"/>
    <x v="0"/>
    <x v="0"/>
    <x v="2"/>
    <x v="1"/>
    <x v="2"/>
    <x v="11"/>
    <x v="0"/>
    <m/>
  </r>
  <r>
    <x v="0"/>
    <n v="0"/>
    <n v="0"/>
    <n v="18000"/>
    <n v="0"/>
    <x v="6025"/>
    <x v="0"/>
    <x v="1"/>
    <x v="0"/>
    <s v="80.02.10.03"/>
    <x v="43"/>
    <x v="2"/>
    <x v="2"/>
    <s v="Outros"/>
    <s v="80.02.10"/>
    <s v="Retençoes Pensao Alimenticia"/>
    <s v="80.02.10.03"/>
    <x v="68"/>
    <x v="0"/>
    <x v="1"/>
    <x v="0"/>
    <x v="1"/>
    <x v="2"/>
    <x v="2"/>
    <x v="0"/>
    <x v="2"/>
    <s v="2024-02-??"/>
    <x v="0"/>
    <n v="18000"/>
    <x v="3"/>
    <n v="0"/>
    <x v="1"/>
    <n v="0"/>
    <x v="667"/>
    <m/>
    <x v="0"/>
    <x v="11"/>
    <m/>
    <s v="Retençoes Pensao Alimenticia"/>
    <x v="2"/>
    <s v="RPA"/>
    <x v="0"/>
    <x v="1"/>
    <x v="1"/>
    <x v="1"/>
    <x v="0"/>
    <x v="0"/>
    <x v="0"/>
    <x v="0"/>
    <x v="0"/>
    <x v="0"/>
    <x v="0"/>
    <s v="Retençoes Pensao Alimenticia"/>
    <x v="0"/>
    <x v="0"/>
    <x v="0"/>
    <x v="0"/>
    <x v="2"/>
    <x v="0"/>
    <x v="0"/>
    <x v="2"/>
    <x v="1"/>
    <x v="2"/>
    <x v="11"/>
    <x v="0"/>
    <m/>
  </r>
  <r>
    <x v="0"/>
    <n v="0"/>
    <n v="0"/>
    <n v="18000"/>
    <n v="0"/>
    <x v="6025"/>
    <x v="0"/>
    <x v="1"/>
    <x v="0"/>
    <s v="80.02.10.03"/>
    <x v="43"/>
    <x v="2"/>
    <x v="2"/>
    <s v="Outros"/>
    <s v="80.02.10"/>
    <s v="Retençoes Pensao Alimenticia"/>
    <s v="80.02.10.03"/>
    <x v="68"/>
    <x v="0"/>
    <x v="1"/>
    <x v="0"/>
    <x v="1"/>
    <x v="2"/>
    <x v="2"/>
    <x v="0"/>
    <x v="1"/>
    <s v="2024-03-??"/>
    <x v="0"/>
    <n v="18000"/>
    <x v="3"/>
    <n v="0"/>
    <x v="1"/>
    <n v="0"/>
    <x v="667"/>
    <m/>
    <x v="0"/>
    <x v="11"/>
    <m/>
    <s v="Retençoes Pensao Alimenticia"/>
    <x v="2"/>
    <s v="RPA"/>
    <x v="0"/>
    <x v="1"/>
    <x v="1"/>
    <x v="1"/>
    <x v="0"/>
    <x v="0"/>
    <x v="0"/>
    <x v="0"/>
    <x v="0"/>
    <x v="0"/>
    <x v="0"/>
    <s v="Retençoes Pensao Alimenticia"/>
    <x v="0"/>
    <x v="0"/>
    <x v="0"/>
    <x v="0"/>
    <x v="2"/>
    <x v="0"/>
    <x v="0"/>
    <x v="2"/>
    <x v="1"/>
    <x v="2"/>
    <x v="11"/>
    <x v="0"/>
    <m/>
  </r>
  <r>
    <x v="0"/>
    <n v="0"/>
    <n v="0"/>
    <n v="18000"/>
    <n v="0"/>
    <x v="6025"/>
    <x v="0"/>
    <x v="1"/>
    <x v="0"/>
    <s v="80.02.10.03"/>
    <x v="43"/>
    <x v="2"/>
    <x v="2"/>
    <s v="Outros"/>
    <s v="80.02.10"/>
    <s v="Retençoes Pensao Alimenticia"/>
    <s v="80.02.10.03"/>
    <x v="68"/>
    <x v="0"/>
    <x v="1"/>
    <x v="0"/>
    <x v="1"/>
    <x v="2"/>
    <x v="2"/>
    <x v="0"/>
    <x v="6"/>
    <s v="2024-04-??"/>
    <x v="1"/>
    <n v="18000"/>
    <x v="3"/>
    <n v="0"/>
    <x v="1"/>
    <n v="0"/>
    <x v="667"/>
    <m/>
    <x v="0"/>
    <x v="11"/>
    <m/>
    <s v="Retençoes Pensao Alimenticia"/>
    <x v="2"/>
    <s v="RPA"/>
    <x v="0"/>
    <x v="1"/>
    <x v="1"/>
    <x v="1"/>
    <x v="0"/>
    <x v="0"/>
    <x v="0"/>
    <x v="0"/>
    <x v="0"/>
    <x v="0"/>
    <x v="0"/>
    <s v="Retençoes Pensao Alimenticia"/>
    <x v="0"/>
    <x v="0"/>
    <x v="0"/>
    <x v="0"/>
    <x v="2"/>
    <x v="0"/>
    <x v="0"/>
    <x v="2"/>
    <x v="1"/>
    <x v="2"/>
    <x v="11"/>
    <x v="0"/>
    <m/>
  </r>
  <r>
    <x v="0"/>
    <n v="0"/>
    <n v="0"/>
    <n v="18000"/>
    <n v="0"/>
    <x v="6025"/>
    <x v="0"/>
    <x v="1"/>
    <x v="0"/>
    <s v="80.02.10.03"/>
    <x v="43"/>
    <x v="2"/>
    <x v="2"/>
    <s v="Outros"/>
    <s v="80.02.10"/>
    <s v="Retençoes Pensao Alimenticia"/>
    <s v="80.02.10.03"/>
    <x v="68"/>
    <x v="0"/>
    <x v="1"/>
    <x v="0"/>
    <x v="1"/>
    <x v="2"/>
    <x v="2"/>
    <x v="0"/>
    <x v="3"/>
    <s v="2024-05-??"/>
    <x v="1"/>
    <n v="18000"/>
    <x v="3"/>
    <n v="0"/>
    <x v="1"/>
    <n v="0"/>
    <x v="667"/>
    <m/>
    <x v="0"/>
    <x v="11"/>
    <m/>
    <s v="Retençoes Pensao Alimenticia"/>
    <x v="2"/>
    <s v="RPA"/>
    <x v="0"/>
    <x v="1"/>
    <x v="1"/>
    <x v="1"/>
    <x v="0"/>
    <x v="0"/>
    <x v="0"/>
    <x v="0"/>
    <x v="0"/>
    <x v="0"/>
    <x v="0"/>
    <s v="Retençoes Pensao Alimenticia"/>
    <x v="0"/>
    <x v="0"/>
    <x v="0"/>
    <x v="0"/>
    <x v="2"/>
    <x v="0"/>
    <x v="0"/>
    <x v="2"/>
    <x v="1"/>
    <x v="2"/>
    <x v="11"/>
    <x v="0"/>
    <m/>
  </r>
  <r>
    <x v="0"/>
    <n v="0"/>
    <n v="0"/>
    <n v="18000"/>
    <n v="0"/>
    <x v="6025"/>
    <x v="0"/>
    <x v="1"/>
    <x v="0"/>
    <s v="80.02.10.03"/>
    <x v="43"/>
    <x v="2"/>
    <x v="2"/>
    <s v="Outros"/>
    <s v="80.02.10"/>
    <s v="Retençoes Pensao Alimenticia"/>
    <s v="80.02.10.03"/>
    <x v="68"/>
    <x v="0"/>
    <x v="1"/>
    <x v="0"/>
    <x v="1"/>
    <x v="2"/>
    <x v="2"/>
    <x v="0"/>
    <x v="4"/>
    <s v="2024-06-??"/>
    <x v="1"/>
    <n v="18000"/>
    <x v="3"/>
    <n v="0"/>
    <x v="1"/>
    <n v="0"/>
    <x v="667"/>
    <m/>
    <x v="0"/>
    <x v="11"/>
    <m/>
    <s v="Retençoes Pensao Alimenticia"/>
    <x v="2"/>
    <s v="RPA"/>
    <x v="0"/>
    <x v="1"/>
    <x v="1"/>
    <x v="1"/>
    <x v="0"/>
    <x v="0"/>
    <x v="0"/>
    <x v="0"/>
    <x v="0"/>
    <x v="0"/>
    <x v="0"/>
    <s v="Retençoes Pensao Alimenticia"/>
    <x v="0"/>
    <x v="0"/>
    <x v="0"/>
    <x v="0"/>
    <x v="2"/>
    <x v="0"/>
    <x v="0"/>
    <x v="2"/>
    <x v="1"/>
    <x v="2"/>
    <x v="11"/>
    <x v="0"/>
    <m/>
  </r>
  <r>
    <x v="0"/>
    <n v="0"/>
    <n v="0"/>
    <n v="18000"/>
    <n v="0"/>
    <x v="6025"/>
    <x v="0"/>
    <x v="1"/>
    <x v="0"/>
    <s v="80.02.10.03"/>
    <x v="43"/>
    <x v="2"/>
    <x v="2"/>
    <s v="Outros"/>
    <s v="80.02.10"/>
    <s v="Retençoes Pensao Alimenticia"/>
    <s v="80.02.10.03"/>
    <x v="68"/>
    <x v="0"/>
    <x v="1"/>
    <x v="0"/>
    <x v="1"/>
    <x v="2"/>
    <x v="2"/>
    <x v="0"/>
    <x v="9"/>
    <s v="2024-07-??"/>
    <x v="2"/>
    <n v="18000"/>
    <x v="3"/>
    <n v="0"/>
    <x v="1"/>
    <n v="0"/>
    <x v="667"/>
    <m/>
    <x v="0"/>
    <x v="11"/>
    <m/>
    <s v="Retençoes Pensao Alimenticia"/>
    <x v="2"/>
    <s v="RPA"/>
    <x v="0"/>
    <x v="1"/>
    <x v="1"/>
    <x v="1"/>
    <x v="0"/>
    <x v="0"/>
    <x v="0"/>
    <x v="0"/>
    <x v="0"/>
    <x v="0"/>
    <x v="0"/>
    <s v="Retençoes Pensao Alimenticia"/>
    <x v="0"/>
    <x v="0"/>
    <x v="0"/>
    <x v="0"/>
    <x v="2"/>
    <x v="0"/>
    <x v="0"/>
    <x v="2"/>
    <x v="1"/>
    <x v="2"/>
    <x v="11"/>
    <x v="0"/>
    <m/>
  </r>
  <r>
    <x v="0"/>
    <n v="0"/>
    <n v="0"/>
    <n v="30000"/>
    <n v="0"/>
    <x v="6025"/>
    <x v="0"/>
    <x v="1"/>
    <x v="0"/>
    <s v="80.02.10.03"/>
    <x v="43"/>
    <x v="2"/>
    <x v="2"/>
    <s v="Outros"/>
    <s v="80.02.10"/>
    <s v="Retençoes Pensao Alimenticia"/>
    <s v="80.02.10.03"/>
    <x v="68"/>
    <x v="0"/>
    <x v="1"/>
    <x v="0"/>
    <x v="1"/>
    <x v="2"/>
    <x v="2"/>
    <x v="0"/>
    <x v="5"/>
    <s v="2024-08-??"/>
    <x v="2"/>
    <n v="30000"/>
    <x v="3"/>
    <n v="0"/>
    <x v="1"/>
    <n v="0"/>
    <x v="667"/>
    <m/>
    <x v="0"/>
    <x v="11"/>
    <m/>
    <s v="Retençoes Pensao Alimenticia"/>
    <x v="2"/>
    <s v="RPA"/>
    <x v="0"/>
    <x v="1"/>
    <x v="1"/>
    <x v="1"/>
    <x v="0"/>
    <x v="0"/>
    <x v="0"/>
    <x v="0"/>
    <x v="0"/>
    <x v="0"/>
    <x v="0"/>
    <s v="Retençoes Pensao Alimenticia"/>
    <x v="0"/>
    <x v="0"/>
    <x v="0"/>
    <x v="0"/>
    <x v="2"/>
    <x v="0"/>
    <x v="0"/>
    <x v="2"/>
    <x v="1"/>
    <x v="2"/>
    <x v="11"/>
    <x v="0"/>
    <m/>
  </r>
  <r>
    <x v="0"/>
    <n v="0"/>
    <n v="0"/>
    <n v="30000"/>
    <n v="0"/>
    <x v="6025"/>
    <x v="0"/>
    <x v="1"/>
    <x v="0"/>
    <s v="80.02.10.03"/>
    <x v="43"/>
    <x v="2"/>
    <x v="2"/>
    <s v="Outros"/>
    <s v="80.02.10"/>
    <s v="Retençoes Pensao Alimenticia"/>
    <s v="80.02.10.03"/>
    <x v="68"/>
    <x v="0"/>
    <x v="1"/>
    <x v="0"/>
    <x v="1"/>
    <x v="2"/>
    <x v="2"/>
    <x v="0"/>
    <x v="7"/>
    <s v="2024-09-??"/>
    <x v="2"/>
    <n v="30000"/>
    <x v="3"/>
    <n v="0"/>
    <x v="1"/>
    <n v="0"/>
    <x v="667"/>
    <m/>
    <x v="0"/>
    <x v="11"/>
    <m/>
    <s v="Retençoes Pensao Alimenticia"/>
    <x v="2"/>
    <s v="RPA"/>
    <x v="0"/>
    <x v="1"/>
    <x v="1"/>
    <x v="1"/>
    <x v="0"/>
    <x v="0"/>
    <x v="0"/>
    <x v="0"/>
    <x v="0"/>
    <x v="0"/>
    <x v="0"/>
    <s v="Retençoes Pensao Alimenticia"/>
    <x v="0"/>
    <x v="0"/>
    <x v="0"/>
    <x v="0"/>
    <x v="2"/>
    <x v="0"/>
    <x v="0"/>
    <x v="2"/>
    <x v="1"/>
    <x v="2"/>
    <x v="11"/>
    <x v="0"/>
    <m/>
  </r>
  <r>
    <x v="0"/>
    <n v="0"/>
    <n v="0"/>
    <n v="35000"/>
    <n v="0"/>
    <x v="6025"/>
    <x v="0"/>
    <x v="1"/>
    <x v="0"/>
    <s v="80.02.10.03"/>
    <x v="43"/>
    <x v="2"/>
    <x v="2"/>
    <s v="Outros"/>
    <s v="80.02.10"/>
    <s v="Retençoes Pensao Alimenticia"/>
    <s v="80.02.10.03"/>
    <x v="68"/>
    <x v="0"/>
    <x v="1"/>
    <x v="0"/>
    <x v="1"/>
    <x v="2"/>
    <x v="2"/>
    <x v="0"/>
    <x v="8"/>
    <s v="2024-10-??"/>
    <x v="3"/>
    <n v="35000"/>
    <x v="3"/>
    <n v="0"/>
    <x v="1"/>
    <n v="0"/>
    <x v="667"/>
    <m/>
    <x v="0"/>
    <x v="11"/>
    <m/>
    <s v="Retençoes Pensao Alimenticia"/>
    <x v="2"/>
    <s v="RPA"/>
    <x v="0"/>
    <x v="1"/>
    <x v="1"/>
    <x v="1"/>
    <x v="0"/>
    <x v="0"/>
    <x v="0"/>
    <x v="0"/>
    <x v="0"/>
    <x v="0"/>
    <x v="0"/>
    <s v="Retençoes Pensao Alimenticia"/>
    <x v="0"/>
    <x v="0"/>
    <x v="0"/>
    <x v="0"/>
    <x v="2"/>
    <x v="0"/>
    <x v="0"/>
    <x v="2"/>
    <x v="1"/>
    <x v="2"/>
    <x v="11"/>
    <x v="0"/>
    <m/>
  </r>
  <r>
    <x v="0"/>
    <n v="0"/>
    <n v="0"/>
    <n v="35000"/>
    <n v="0"/>
    <x v="6025"/>
    <x v="0"/>
    <x v="1"/>
    <x v="0"/>
    <s v="80.02.10.03"/>
    <x v="43"/>
    <x v="2"/>
    <x v="2"/>
    <s v="Outros"/>
    <s v="80.02.10"/>
    <s v="Retençoes Pensao Alimenticia"/>
    <s v="80.02.10.03"/>
    <x v="68"/>
    <x v="0"/>
    <x v="1"/>
    <x v="0"/>
    <x v="1"/>
    <x v="2"/>
    <x v="2"/>
    <x v="0"/>
    <x v="10"/>
    <s v="2024-11-??"/>
    <x v="3"/>
    <n v="35000"/>
    <x v="3"/>
    <n v="0"/>
    <x v="1"/>
    <n v="0"/>
    <x v="667"/>
    <m/>
    <x v="0"/>
    <x v="11"/>
    <m/>
    <s v="Retençoes Pensao Alimenticia"/>
    <x v="2"/>
    <s v="RPA"/>
    <x v="0"/>
    <x v="1"/>
    <x v="1"/>
    <x v="1"/>
    <x v="0"/>
    <x v="0"/>
    <x v="0"/>
    <x v="0"/>
    <x v="0"/>
    <x v="0"/>
    <x v="0"/>
    <s v="Retençoes Pensao Alimenticia"/>
    <x v="0"/>
    <x v="0"/>
    <x v="0"/>
    <x v="0"/>
    <x v="2"/>
    <x v="0"/>
    <x v="0"/>
    <x v="2"/>
    <x v="1"/>
    <x v="2"/>
    <x v="11"/>
    <x v="0"/>
    <m/>
  </r>
  <r>
    <x v="0"/>
    <n v="0"/>
    <n v="0"/>
    <n v="35000"/>
    <n v="0"/>
    <x v="6025"/>
    <x v="0"/>
    <x v="1"/>
    <x v="0"/>
    <s v="80.02.10.03"/>
    <x v="43"/>
    <x v="2"/>
    <x v="2"/>
    <s v="Outros"/>
    <s v="80.02.10"/>
    <s v="Retençoes Pensao Alimenticia"/>
    <s v="80.02.10.03"/>
    <x v="68"/>
    <x v="0"/>
    <x v="1"/>
    <x v="0"/>
    <x v="1"/>
    <x v="2"/>
    <x v="2"/>
    <x v="0"/>
    <x v="11"/>
    <s v="2024-12-??"/>
    <x v="3"/>
    <n v="35000"/>
    <x v="3"/>
    <n v="0"/>
    <x v="1"/>
    <n v="0"/>
    <x v="667"/>
    <m/>
    <x v="0"/>
    <x v="11"/>
    <m/>
    <s v="Retençoes Pensao Alimenticia"/>
    <x v="2"/>
    <s v="RPA"/>
    <x v="0"/>
    <x v="1"/>
    <x v="1"/>
    <x v="1"/>
    <x v="0"/>
    <x v="0"/>
    <x v="0"/>
    <x v="0"/>
    <x v="0"/>
    <x v="0"/>
    <x v="0"/>
    <s v="Retençoes Pensao Alimenticia"/>
    <x v="0"/>
    <x v="0"/>
    <x v="0"/>
    <x v="0"/>
    <x v="2"/>
    <x v="0"/>
    <x v="0"/>
    <x v="2"/>
    <x v="1"/>
    <x v="2"/>
    <x v="11"/>
    <x v="0"/>
    <m/>
  </r>
  <r>
    <x v="0"/>
    <n v="0"/>
    <n v="0"/>
    <n v="255061"/>
    <n v="0"/>
    <x v="6025"/>
    <x v="0"/>
    <x v="0"/>
    <x v="0"/>
    <s v="03.16.15"/>
    <x v="0"/>
    <x v="0"/>
    <x v="0"/>
    <s v="Direção Financeira"/>
    <s v="03.16.15"/>
    <s v="Direção Financeira"/>
    <s v="03.16.15"/>
    <x v="38"/>
    <x v="0"/>
    <x v="0"/>
    <x v="0"/>
    <x v="0"/>
    <x v="0"/>
    <x v="0"/>
    <x v="0"/>
    <x v="6"/>
    <s v="2024-04-??"/>
    <x v="1"/>
    <n v="255061"/>
    <x v="3"/>
    <n v="1050000"/>
    <x v="1"/>
    <n v="0"/>
    <x v="667"/>
    <m/>
    <x v="0"/>
    <x v="11"/>
    <m/>
    <s v="Direção Financeira"/>
    <x v="2"/>
    <m/>
    <x v="0"/>
    <x v="1"/>
    <x v="1"/>
    <x v="1"/>
    <x v="0"/>
    <x v="0"/>
    <x v="0"/>
    <x v="0"/>
    <x v="0"/>
    <x v="0"/>
    <x v="0"/>
    <s v="Direção Financeira"/>
    <x v="0"/>
    <x v="0"/>
    <x v="0"/>
    <x v="0"/>
    <x v="0"/>
    <x v="0"/>
    <x v="0"/>
    <x v="2"/>
    <x v="1"/>
    <x v="2"/>
    <x v="11"/>
    <x v="0"/>
    <m/>
  </r>
  <r>
    <x v="0"/>
    <n v="0"/>
    <n v="0"/>
    <n v="15500"/>
    <n v="0"/>
    <x v="6025"/>
    <x v="0"/>
    <x v="0"/>
    <x v="0"/>
    <s v="03.16.15"/>
    <x v="0"/>
    <x v="0"/>
    <x v="0"/>
    <s v="Direção Financeira"/>
    <s v="03.16.15"/>
    <s v="Direção Financeira"/>
    <s v="03.16.15"/>
    <x v="38"/>
    <x v="0"/>
    <x v="0"/>
    <x v="0"/>
    <x v="0"/>
    <x v="0"/>
    <x v="0"/>
    <x v="0"/>
    <x v="4"/>
    <s v="2024-06-??"/>
    <x v="1"/>
    <n v="15500"/>
    <x v="3"/>
    <n v="1050000"/>
    <x v="1"/>
    <n v="0"/>
    <x v="667"/>
    <m/>
    <x v="0"/>
    <x v="11"/>
    <m/>
    <s v="Direção Financeira"/>
    <x v="2"/>
    <m/>
    <x v="0"/>
    <x v="1"/>
    <x v="1"/>
    <x v="1"/>
    <x v="0"/>
    <x v="0"/>
    <x v="0"/>
    <x v="0"/>
    <x v="0"/>
    <x v="0"/>
    <x v="0"/>
    <s v="Direção Financeira"/>
    <x v="0"/>
    <x v="0"/>
    <x v="0"/>
    <x v="0"/>
    <x v="0"/>
    <x v="0"/>
    <x v="0"/>
    <x v="2"/>
    <x v="1"/>
    <x v="2"/>
    <x v="11"/>
    <x v="0"/>
    <m/>
  </r>
  <r>
    <x v="0"/>
    <n v="0"/>
    <n v="0"/>
    <n v="72770"/>
    <n v="0"/>
    <x v="6025"/>
    <x v="0"/>
    <x v="0"/>
    <x v="0"/>
    <s v="03.16.15"/>
    <x v="0"/>
    <x v="0"/>
    <x v="0"/>
    <s v="Direção Financeira"/>
    <s v="03.16.15"/>
    <s v="Direção Financeira"/>
    <s v="03.16.15"/>
    <x v="38"/>
    <x v="0"/>
    <x v="0"/>
    <x v="0"/>
    <x v="0"/>
    <x v="0"/>
    <x v="0"/>
    <x v="0"/>
    <x v="9"/>
    <s v="2024-07-??"/>
    <x v="2"/>
    <n v="72770"/>
    <x v="3"/>
    <n v="1050000"/>
    <x v="1"/>
    <n v="0"/>
    <x v="667"/>
    <m/>
    <x v="0"/>
    <x v="11"/>
    <m/>
    <s v="Direção Financeira"/>
    <x v="2"/>
    <m/>
    <x v="0"/>
    <x v="1"/>
    <x v="1"/>
    <x v="1"/>
    <x v="0"/>
    <x v="0"/>
    <x v="0"/>
    <x v="0"/>
    <x v="0"/>
    <x v="0"/>
    <x v="0"/>
    <s v="Direção Financeira"/>
    <x v="0"/>
    <x v="0"/>
    <x v="0"/>
    <x v="0"/>
    <x v="0"/>
    <x v="0"/>
    <x v="0"/>
    <x v="2"/>
    <x v="1"/>
    <x v="2"/>
    <x v="11"/>
    <x v="0"/>
    <m/>
  </r>
  <r>
    <x v="0"/>
    <n v="0"/>
    <n v="0"/>
    <n v="222665"/>
    <n v="0"/>
    <x v="6025"/>
    <x v="0"/>
    <x v="0"/>
    <x v="0"/>
    <s v="03.16.15"/>
    <x v="0"/>
    <x v="0"/>
    <x v="0"/>
    <s v="Direção Financeira"/>
    <s v="03.16.15"/>
    <s v="Direção Financeira"/>
    <s v="03.16.15"/>
    <x v="38"/>
    <x v="0"/>
    <x v="0"/>
    <x v="0"/>
    <x v="0"/>
    <x v="0"/>
    <x v="0"/>
    <x v="0"/>
    <x v="5"/>
    <s v="2024-08-??"/>
    <x v="2"/>
    <n v="222665"/>
    <x v="3"/>
    <n v="1050000"/>
    <x v="1"/>
    <n v="0"/>
    <x v="667"/>
    <m/>
    <x v="0"/>
    <x v="11"/>
    <m/>
    <s v="Direção Financeira"/>
    <x v="2"/>
    <m/>
    <x v="0"/>
    <x v="1"/>
    <x v="1"/>
    <x v="1"/>
    <x v="0"/>
    <x v="0"/>
    <x v="0"/>
    <x v="0"/>
    <x v="0"/>
    <x v="0"/>
    <x v="0"/>
    <s v="Direção Financeira"/>
    <x v="0"/>
    <x v="0"/>
    <x v="0"/>
    <x v="0"/>
    <x v="0"/>
    <x v="0"/>
    <x v="0"/>
    <x v="2"/>
    <x v="1"/>
    <x v="2"/>
    <x v="11"/>
    <x v="0"/>
    <m/>
  </r>
  <r>
    <x v="0"/>
    <n v="0"/>
    <n v="0"/>
    <n v="111980"/>
    <n v="0"/>
    <x v="6025"/>
    <x v="0"/>
    <x v="0"/>
    <x v="0"/>
    <s v="03.16.15"/>
    <x v="0"/>
    <x v="0"/>
    <x v="0"/>
    <s v="Direção Financeira"/>
    <s v="03.16.15"/>
    <s v="Direção Financeira"/>
    <s v="03.16.15"/>
    <x v="38"/>
    <x v="0"/>
    <x v="0"/>
    <x v="0"/>
    <x v="0"/>
    <x v="0"/>
    <x v="0"/>
    <x v="0"/>
    <x v="7"/>
    <s v="2024-09-??"/>
    <x v="2"/>
    <n v="111980"/>
    <x v="3"/>
    <n v="1050000"/>
    <x v="1"/>
    <n v="0"/>
    <x v="667"/>
    <m/>
    <x v="0"/>
    <x v="11"/>
    <m/>
    <s v="Direção Financeira"/>
    <x v="2"/>
    <m/>
    <x v="0"/>
    <x v="1"/>
    <x v="1"/>
    <x v="1"/>
    <x v="0"/>
    <x v="0"/>
    <x v="0"/>
    <x v="0"/>
    <x v="0"/>
    <x v="0"/>
    <x v="0"/>
    <s v="Direção Financeira"/>
    <x v="0"/>
    <x v="0"/>
    <x v="0"/>
    <x v="0"/>
    <x v="0"/>
    <x v="0"/>
    <x v="0"/>
    <x v="2"/>
    <x v="1"/>
    <x v="2"/>
    <x v="11"/>
    <x v="0"/>
    <m/>
  </r>
  <r>
    <x v="0"/>
    <n v="0"/>
    <n v="0"/>
    <n v="86214"/>
    <n v="0"/>
    <x v="6025"/>
    <x v="0"/>
    <x v="0"/>
    <x v="0"/>
    <s v="03.16.15"/>
    <x v="0"/>
    <x v="0"/>
    <x v="0"/>
    <s v="Direção Financeira"/>
    <s v="03.16.15"/>
    <s v="Direção Financeira"/>
    <s v="03.16.15"/>
    <x v="38"/>
    <x v="0"/>
    <x v="0"/>
    <x v="0"/>
    <x v="0"/>
    <x v="0"/>
    <x v="0"/>
    <x v="0"/>
    <x v="10"/>
    <s v="2024-11-??"/>
    <x v="3"/>
    <n v="86214"/>
    <x v="3"/>
    <n v="1050000"/>
    <x v="1"/>
    <n v="0"/>
    <x v="667"/>
    <m/>
    <x v="0"/>
    <x v="11"/>
    <m/>
    <s v="Direção Financeira"/>
    <x v="2"/>
    <m/>
    <x v="0"/>
    <x v="1"/>
    <x v="1"/>
    <x v="1"/>
    <x v="0"/>
    <x v="0"/>
    <x v="0"/>
    <x v="0"/>
    <x v="0"/>
    <x v="0"/>
    <x v="0"/>
    <s v="Direção Financeira"/>
    <x v="0"/>
    <x v="0"/>
    <x v="0"/>
    <x v="0"/>
    <x v="0"/>
    <x v="0"/>
    <x v="0"/>
    <x v="2"/>
    <x v="1"/>
    <x v="2"/>
    <x v="11"/>
    <x v="0"/>
    <m/>
  </r>
  <r>
    <x v="0"/>
    <n v="0"/>
    <n v="0"/>
    <n v="179411"/>
    <n v="0"/>
    <x v="6025"/>
    <x v="0"/>
    <x v="0"/>
    <x v="0"/>
    <s v="03.16.15"/>
    <x v="0"/>
    <x v="0"/>
    <x v="0"/>
    <s v="Direção Financeira"/>
    <s v="03.16.15"/>
    <s v="Direção Financeira"/>
    <s v="03.16.15"/>
    <x v="38"/>
    <x v="0"/>
    <x v="0"/>
    <x v="0"/>
    <x v="0"/>
    <x v="0"/>
    <x v="0"/>
    <x v="0"/>
    <x v="11"/>
    <s v="2024-12-??"/>
    <x v="3"/>
    <n v="179411"/>
    <x v="3"/>
    <n v="1050000"/>
    <x v="1"/>
    <n v="0"/>
    <x v="667"/>
    <m/>
    <x v="0"/>
    <x v="11"/>
    <m/>
    <s v="Direção Financeira"/>
    <x v="2"/>
    <m/>
    <x v="0"/>
    <x v="1"/>
    <x v="1"/>
    <x v="1"/>
    <x v="0"/>
    <x v="0"/>
    <x v="0"/>
    <x v="0"/>
    <x v="0"/>
    <x v="0"/>
    <x v="0"/>
    <s v="Direção Financeira"/>
    <x v="0"/>
    <x v="0"/>
    <x v="0"/>
    <x v="0"/>
    <x v="0"/>
    <x v="0"/>
    <x v="0"/>
    <x v="2"/>
    <x v="1"/>
    <x v="2"/>
    <x v="11"/>
    <x v="0"/>
    <m/>
  </r>
  <r>
    <x v="0"/>
    <n v="0"/>
    <n v="0"/>
    <n v="3440"/>
    <n v="0"/>
    <x v="6025"/>
    <x v="0"/>
    <x v="1"/>
    <x v="0"/>
    <s v="03.03.10"/>
    <x v="8"/>
    <x v="0"/>
    <x v="4"/>
    <s v="Receitas Da Câmara"/>
    <s v="03.03.10"/>
    <s v="Receitas Da Câmara"/>
    <s v="03.03.10"/>
    <x v="26"/>
    <x v="0"/>
    <x v="3"/>
    <x v="3"/>
    <x v="0"/>
    <x v="0"/>
    <x v="2"/>
    <x v="0"/>
    <x v="0"/>
    <s v="2024-01-??"/>
    <x v="0"/>
    <n v="3440"/>
    <x v="3"/>
    <n v="0"/>
    <x v="1"/>
    <n v="0"/>
    <x v="667"/>
    <m/>
    <x v="0"/>
    <x v="11"/>
    <m/>
    <s v="Receitas Da Câmara"/>
    <x v="2"/>
    <s v="RDC"/>
    <x v="0"/>
    <x v="1"/>
    <x v="1"/>
    <x v="1"/>
    <x v="0"/>
    <x v="0"/>
    <x v="0"/>
    <x v="0"/>
    <x v="0"/>
    <x v="0"/>
    <x v="0"/>
    <s v="Receitas Da Câmara"/>
    <x v="0"/>
    <x v="0"/>
    <x v="0"/>
    <x v="0"/>
    <x v="0"/>
    <x v="0"/>
    <x v="0"/>
    <x v="2"/>
    <x v="1"/>
    <x v="2"/>
    <x v="11"/>
    <x v="0"/>
    <m/>
  </r>
  <r>
    <x v="0"/>
    <n v="0"/>
    <n v="0"/>
    <n v="5680"/>
    <n v="0"/>
    <x v="6025"/>
    <x v="0"/>
    <x v="1"/>
    <x v="0"/>
    <s v="03.03.10"/>
    <x v="8"/>
    <x v="0"/>
    <x v="4"/>
    <s v="Receitas Da Câmara"/>
    <s v="03.03.10"/>
    <s v="Receitas Da Câmara"/>
    <s v="03.03.10"/>
    <x v="26"/>
    <x v="0"/>
    <x v="3"/>
    <x v="3"/>
    <x v="0"/>
    <x v="0"/>
    <x v="2"/>
    <x v="0"/>
    <x v="2"/>
    <s v="2024-02-??"/>
    <x v="0"/>
    <n v="5680"/>
    <x v="3"/>
    <n v="0"/>
    <x v="1"/>
    <n v="0"/>
    <x v="667"/>
    <m/>
    <x v="0"/>
    <x v="11"/>
    <m/>
    <s v="Receitas Da Câmara"/>
    <x v="2"/>
    <s v="RDC"/>
    <x v="0"/>
    <x v="1"/>
    <x v="1"/>
    <x v="1"/>
    <x v="0"/>
    <x v="0"/>
    <x v="0"/>
    <x v="0"/>
    <x v="0"/>
    <x v="0"/>
    <x v="0"/>
    <s v="Receitas Da Câmara"/>
    <x v="0"/>
    <x v="0"/>
    <x v="0"/>
    <x v="0"/>
    <x v="0"/>
    <x v="0"/>
    <x v="0"/>
    <x v="2"/>
    <x v="1"/>
    <x v="2"/>
    <x v="11"/>
    <x v="0"/>
    <m/>
  </r>
  <r>
    <x v="0"/>
    <n v="0"/>
    <n v="0"/>
    <n v="4360"/>
    <n v="0"/>
    <x v="6025"/>
    <x v="0"/>
    <x v="1"/>
    <x v="0"/>
    <s v="03.03.10"/>
    <x v="8"/>
    <x v="0"/>
    <x v="4"/>
    <s v="Receitas Da Câmara"/>
    <s v="03.03.10"/>
    <s v="Receitas Da Câmara"/>
    <s v="03.03.10"/>
    <x v="26"/>
    <x v="0"/>
    <x v="3"/>
    <x v="3"/>
    <x v="0"/>
    <x v="0"/>
    <x v="2"/>
    <x v="0"/>
    <x v="1"/>
    <s v="2024-03-??"/>
    <x v="0"/>
    <n v="4360"/>
    <x v="3"/>
    <n v="0"/>
    <x v="1"/>
    <n v="0"/>
    <x v="667"/>
    <m/>
    <x v="0"/>
    <x v="11"/>
    <m/>
    <s v="Receitas Da Câmara"/>
    <x v="2"/>
    <s v="RDC"/>
    <x v="0"/>
    <x v="1"/>
    <x v="1"/>
    <x v="1"/>
    <x v="0"/>
    <x v="0"/>
    <x v="0"/>
    <x v="0"/>
    <x v="0"/>
    <x v="0"/>
    <x v="0"/>
    <s v="Receitas Da Câmara"/>
    <x v="0"/>
    <x v="0"/>
    <x v="0"/>
    <x v="0"/>
    <x v="0"/>
    <x v="0"/>
    <x v="0"/>
    <x v="2"/>
    <x v="1"/>
    <x v="2"/>
    <x v="11"/>
    <x v="0"/>
    <m/>
  </r>
  <r>
    <x v="0"/>
    <n v="0"/>
    <n v="0"/>
    <n v="6320"/>
    <n v="0"/>
    <x v="6025"/>
    <x v="0"/>
    <x v="1"/>
    <x v="0"/>
    <s v="03.03.10"/>
    <x v="8"/>
    <x v="0"/>
    <x v="4"/>
    <s v="Receitas Da Câmara"/>
    <s v="03.03.10"/>
    <s v="Receitas Da Câmara"/>
    <s v="03.03.10"/>
    <x v="26"/>
    <x v="0"/>
    <x v="3"/>
    <x v="3"/>
    <x v="0"/>
    <x v="0"/>
    <x v="2"/>
    <x v="0"/>
    <x v="6"/>
    <s v="2024-04-??"/>
    <x v="1"/>
    <n v="6320"/>
    <x v="3"/>
    <n v="0"/>
    <x v="1"/>
    <n v="0"/>
    <x v="667"/>
    <m/>
    <x v="0"/>
    <x v="11"/>
    <m/>
    <s v="Receitas Da Câmara"/>
    <x v="2"/>
    <s v="RDC"/>
    <x v="0"/>
    <x v="1"/>
    <x v="1"/>
    <x v="1"/>
    <x v="0"/>
    <x v="0"/>
    <x v="0"/>
    <x v="0"/>
    <x v="0"/>
    <x v="0"/>
    <x v="0"/>
    <s v="Receitas Da Câmara"/>
    <x v="0"/>
    <x v="0"/>
    <x v="0"/>
    <x v="0"/>
    <x v="0"/>
    <x v="0"/>
    <x v="0"/>
    <x v="2"/>
    <x v="1"/>
    <x v="2"/>
    <x v="11"/>
    <x v="0"/>
    <m/>
  </r>
  <r>
    <x v="0"/>
    <n v="0"/>
    <n v="0"/>
    <n v="4720"/>
    <n v="0"/>
    <x v="6025"/>
    <x v="0"/>
    <x v="1"/>
    <x v="0"/>
    <s v="03.03.10"/>
    <x v="8"/>
    <x v="0"/>
    <x v="4"/>
    <s v="Receitas Da Câmara"/>
    <s v="03.03.10"/>
    <s v="Receitas Da Câmara"/>
    <s v="03.03.10"/>
    <x v="26"/>
    <x v="0"/>
    <x v="3"/>
    <x v="3"/>
    <x v="0"/>
    <x v="0"/>
    <x v="2"/>
    <x v="0"/>
    <x v="3"/>
    <s v="2024-05-??"/>
    <x v="1"/>
    <n v="4720"/>
    <x v="3"/>
    <n v="0"/>
    <x v="1"/>
    <n v="0"/>
    <x v="667"/>
    <m/>
    <x v="0"/>
    <x v="11"/>
    <m/>
    <s v="Receitas Da Câmara"/>
    <x v="2"/>
    <s v="RDC"/>
    <x v="0"/>
    <x v="1"/>
    <x v="1"/>
    <x v="1"/>
    <x v="0"/>
    <x v="0"/>
    <x v="0"/>
    <x v="0"/>
    <x v="0"/>
    <x v="0"/>
    <x v="0"/>
    <s v="Receitas Da Câmara"/>
    <x v="0"/>
    <x v="0"/>
    <x v="0"/>
    <x v="0"/>
    <x v="0"/>
    <x v="0"/>
    <x v="0"/>
    <x v="2"/>
    <x v="1"/>
    <x v="2"/>
    <x v="11"/>
    <x v="0"/>
    <m/>
  </r>
  <r>
    <x v="0"/>
    <n v="0"/>
    <n v="0"/>
    <n v="4760"/>
    <n v="0"/>
    <x v="6025"/>
    <x v="0"/>
    <x v="1"/>
    <x v="0"/>
    <s v="03.03.10"/>
    <x v="8"/>
    <x v="0"/>
    <x v="4"/>
    <s v="Receitas Da Câmara"/>
    <s v="03.03.10"/>
    <s v="Receitas Da Câmara"/>
    <s v="03.03.10"/>
    <x v="26"/>
    <x v="0"/>
    <x v="3"/>
    <x v="3"/>
    <x v="0"/>
    <x v="0"/>
    <x v="2"/>
    <x v="0"/>
    <x v="4"/>
    <s v="2024-06-??"/>
    <x v="1"/>
    <n v="4760"/>
    <x v="3"/>
    <n v="0"/>
    <x v="1"/>
    <n v="0"/>
    <x v="667"/>
    <m/>
    <x v="0"/>
    <x v="11"/>
    <m/>
    <s v="Receitas Da Câmara"/>
    <x v="2"/>
    <s v="RDC"/>
    <x v="0"/>
    <x v="1"/>
    <x v="1"/>
    <x v="1"/>
    <x v="0"/>
    <x v="0"/>
    <x v="0"/>
    <x v="0"/>
    <x v="0"/>
    <x v="0"/>
    <x v="0"/>
    <s v="Receitas Da Câmara"/>
    <x v="0"/>
    <x v="0"/>
    <x v="0"/>
    <x v="0"/>
    <x v="0"/>
    <x v="0"/>
    <x v="0"/>
    <x v="2"/>
    <x v="1"/>
    <x v="2"/>
    <x v="11"/>
    <x v="0"/>
    <m/>
  </r>
  <r>
    <x v="0"/>
    <n v="0"/>
    <n v="0"/>
    <n v="14040"/>
    <n v="0"/>
    <x v="6025"/>
    <x v="0"/>
    <x v="1"/>
    <x v="0"/>
    <s v="03.03.10"/>
    <x v="8"/>
    <x v="0"/>
    <x v="4"/>
    <s v="Receitas Da Câmara"/>
    <s v="03.03.10"/>
    <s v="Receitas Da Câmara"/>
    <s v="03.03.10"/>
    <x v="26"/>
    <x v="0"/>
    <x v="3"/>
    <x v="3"/>
    <x v="0"/>
    <x v="0"/>
    <x v="2"/>
    <x v="0"/>
    <x v="9"/>
    <s v="2024-07-??"/>
    <x v="2"/>
    <n v="14040"/>
    <x v="3"/>
    <n v="0"/>
    <x v="1"/>
    <n v="0"/>
    <x v="667"/>
    <m/>
    <x v="0"/>
    <x v="11"/>
    <m/>
    <s v="Receitas Da Câmara"/>
    <x v="2"/>
    <s v="RDC"/>
    <x v="0"/>
    <x v="1"/>
    <x v="1"/>
    <x v="1"/>
    <x v="0"/>
    <x v="0"/>
    <x v="0"/>
    <x v="0"/>
    <x v="0"/>
    <x v="0"/>
    <x v="0"/>
    <s v="Receitas Da Câmara"/>
    <x v="0"/>
    <x v="0"/>
    <x v="0"/>
    <x v="0"/>
    <x v="0"/>
    <x v="0"/>
    <x v="0"/>
    <x v="2"/>
    <x v="1"/>
    <x v="2"/>
    <x v="11"/>
    <x v="0"/>
    <m/>
  </r>
  <r>
    <x v="0"/>
    <n v="0"/>
    <n v="0"/>
    <n v="4200"/>
    <n v="0"/>
    <x v="6025"/>
    <x v="0"/>
    <x v="1"/>
    <x v="0"/>
    <s v="03.03.10"/>
    <x v="8"/>
    <x v="0"/>
    <x v="4"/>
    <s v="Receitas Da Câmara"/>
    <s v="03.03.10"/>
    <s v="Receitas Da Câmara"/>
    <s v="03.03.10"/>
    <x v="26"/>
    <x v="0"/>
    <x v="3"/>
    <x v="3"/>
    <x v="0"/>
    <x v="0"/>
    <x v="2"/>
    <x v="0"/>
    <x v="5"/>
    <s v="2024-08-??"/>
    <x v="2"/>
    <n v="4200"/>
    <x v="3"/>
    <n v="0"/>
    <x v="1"/>
    <n v="0"/>
    <x v="667"/>
    <m/>
    <x v="0"/>
    <x v="11"/>
    <m/>
    <s v="Receitas Da Câmara"/>
    <x v="2"/>
    <s v="RDC"/>
    <x v="0"/>
    <x v="1"/>
    <x v="1"/>
    <x v="1"/>
    <x v="0"/>
    <x v="0"/>
    <x v="0"/>
    <x v="0"/>
    <x v="0"/>
    <x v="0"/>
    <x v="0"/>
    <s v="Receitas Da Câmara"/>
    <x v="0"/>
    <x v="0"/>
    <x v="0"/>
    <x v="0"/>
    <x v="0"/>
    <x v="0"/>
    <x v="0"/>
    <x v="2"/>
    <x v="1"/>
    <x v="2"/>
    <x v="11"/>
    <x v="0"/>
    <m/>
  </r>
  <r>
    <x v="0"/>
    <n v="0"/>
    <n v="0"/>
    <n v="8360"/>
    <n v="0"/>
    <x v="6025"/>
    <x v="0"/>
    <x v="1"/>
    <x v="0"/>
    <s v="03.03.10"/>
    <x v="8"/>
    <x v="0"/>
    <x v="4"/>
    <s v="Receitas Da Câmara"/>
    <s v="03.03.10"/>
    <s v="Receitas Da Câmara"/>
    <s v="03.03.10"/>
    <x v="26"/>
    <x v="0"/>
    <x v="3"/>
    <x v="3"/>
    <x v="0"/>
    <x v="0"/>
    <x v="2"/>
    <x v="0"/>
    <x v="7"/>
    <s v="2024-09-??"/>
    <x v="2"/>
    <n v="8360"/>
    <x v="3"/>
    <n v="0"/>
    <x v="1"/>
    <n v="0"/>
    <x v="667"/>
    <m/>
    <x v="0"/>
    <x v="11"/>
    <m/>
    <s v="Receitas Da Câmara"/>
    <x v="2"/>
    <s v="RDC"/>
    <x v="0"/>
    <x v="1"/>
    <x v="1"/>
    <x v="1"/>
    <x v="0"/>
    <x v="0"/>
    <x v="0"/>
    <x v="0"/>
    <x v="0"/>
    <x v="0"/>
    <x v="0"/>
    <s v="Receitas Da Câmara"/>
    <x v="0"/>
    <x v="0"/>
    <x v="0"/>
    <x v="0"/>
    <x v="0"/>
    <x v="0"/>
    <x v="0"/>
    <x v="2"/>
    <x v="1"/>
    <x v="2"/>
    <x v="11"/>
    <x v="0"/>
    <m/>
  </r>
  <r>
    <x v="0"/>
    <n v="0"/>
    <n v="0"/>
    <n v="3280"/>
    <n v="0"/>
    <x v="6025"/>
    <x v="0"/>
    <x v="1"/>
    <x v="0"/>
    <s v="03.03.10"/>
    <x v="8"/>
    <x v="0"/>
    <x v="4"/>
    <s v="Receitas Da Câmara"/>
    <s v="03.03.10"/>
    <s v="Receitas Da Câmara"/>
    <s v="03.03.10"/>
    <x v="26"/>
    <x v="0"/>
    <x v="3"/>
    <x v="3"/>
    <x v="0"/>
    <x v="0"/>
    <x v="2"/>
    <x v="0"/>
    <x v="8"/>
    <s v="2024-10-??"/>
    <x v="3"/>
    <n v="3280"/>
    <x v="3"/>
    <n v="0"/>
    <x v="1"/>
    <n v="0"/>
    <x v="667"/>
    <m/>
    <x v="0"/>
    <x v="11"/>
    <m/>
    <s v="Receitas Da Câmara"/>
    <x v="2"/>
    <s v="RDC"/>
    <x v="0"/>
    <x v="1"/>
    <x v="1"/>
    <x v="1"/>
    <x v="0"/>
    <x v="0"/>
    <x v="0"/>
    <x v="0"/>
    <x v="0"/>
    <x v="0"/>
    <x v="0"/>
    <s v="Receitas Da Câmara"/>
    <x v="0"/>
    <x v="0"/>
    <x v="0"/>
    <x v="0"/>
    <x v="0"/>
    <x v="0"/>
    <x v="0"/>
    <x v="2"/>
    <x v="1"/>
    <x v="2"/>
    <x v="11"/>
    <x v="0"/>
    <m/>
  </r>
  <r>
    <x v="0"/>
    <n v="0"/>
    <n v="0"/>
    <n v="4720"/>
    <n v="0"/>
    <x v="6025"/>
    <x v="0"/>
    <x v="1"/>
    <x v="0"/>
    <s v="03.03.10"/>
    <x v="8"/>
    <x v="0"/>
    <x v="4"/>
    <s v="Receitas Da Câmara"/>
    <s v="03.03.10"/>
    <s v="Receitas Da Câmara"/>
    <s v="03.03.10"/>
    <x v="26"/>
    <x v="0"/>
    <x v="3"/>
    <x v="3"/>
    <x v="0"/>
    <x v="0"/>
    <x v="2"/>
    <x v="0"/>
    <x v="10"/>
    <s v="2024-11-??"/>
    <x v="3"/>
    <n v="4720"/>
    <x v="3"/>
    <n v="0"/>
    <x v="1"/>
    <n v="0"/>
    <x v="667"/>
    <m/>
    <x v="0"/>
    <x v="11"/>
    <m/>
    <s v="Receitas Da Câmara"/>
    <x v="2"/>
    <s v="RDC"/>
    <x v="0"/>
    <x v="1"/>
    <x v="1"/>
    <x v="1"/>
    <x v="0"/>
    <x v="0"/>
    <x v="0"/>
    <x v="0"/>
    <x v="0"/>
    <x v="0"/>
    <x v="0"/>
    <s v="Receitas Da Câmara"/>
    <x v="0"/>
    <x v="0"/>
    <x v="0"/>
    <x v="0"/>
    <x v="0"/>
    <x v="0"/>
    <x v="0"/>
    <x v="2"/>
    <x v="1"/>
    <x v="2"/>
    <x v="11"/>
    <x v="0"/>
    <m/>
  </r>
  <r>
    <x v="0"/>
    <n v="0"/>
    <n v="0"/>
    <n v="8850"/>
    <n v="0"/>
    <x v="6025"/>
    <x v="0"/>
    <x v="1"/>
    <x v="0"/>
    <s v="03.03.10"/>
    <x v="8"/>
    <x v="0"/>
    <x v="4"/>
    <s v="Receitas Da Câmara"/>
    <s v="03.03.10"/>
    <s v="Receitas Da Câmara"/>
    <s v="03.03.10"/>
    <x v="26"/>
    <x v="0"/>
    <x v="3"/>
    <x v="3"/>
    <x v="0"/>
    <x v="0"/>
    <x v="2"/>
    <x v="0"/>
    <x v="11"/>
    <s v="2024-12-??"/>
    <x v="3"/>
    <n v="8850"/>
    <x v="3"/>
    <n v="0"/>
    <x v="1"/>
    <n v="0"/>
    <x v="667"/>
    <m/>
    <x v="0"/>
    <x v="11"/>
    <m/>
    <s v="Receitas Da Câmara"/>
    <x v="2"/>
    <s v="RDC"/>
    <x v="0"/>
    <x v="1"/>
    <x v="1"/>
    <x v="1"/>
    <x v="0"/>
    <x v="0"/>
    <x v="0"/>
    <x v="0"/>
    <x v="0"/>
    <x v="0"/>
    <x v="0"/>
    <s v="Receitas Da Câmara"/>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0"/>
    <s v="2024-01-??"/>
    <x v="0"/>
    <n v="102662"/>
    <x v="3"/>
    <n v="136000"/>
    <x v="1"/>
    <n v="3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2"/>
    <s v="2024-02-??"/>
    <x v="0"/>
    <n v="102662"/>
    <x v="3"/>
    <n v="136000"/>
    <x v="1"/>
    <n v="3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1"/>
    <s v="2024-03-??"/>
    <x v="0"/>
    <n v="102662"/>
    <x v="3"/>
    <n v="136000"/>
    <x v="1"/>
    <n v="3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6"/>
    <s v="2024-04-??"/>
    <x v="1"/>
    <n v="102662"/>
    <x v="3"/>
    <n v="136000"/>
    <x v="1"/>
    <n v="3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3"/>
    <s v="2024-05-??"/>
    <x v="1"/>
    <n v="102662"/>
    <x v="3"/>
    <n v="136000"/>
    <x v="1"/>
    <n v="3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4"/>
    <s v="2024-06-??"/>
    <x v="1"/>
    <n v="102662"/>
    <x v="3"/>
    <n v="136000"/>
    <x v="1"/>
    <n v="3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9"/>
    <s v="2024-07-??"/>
    <x v="2"/>
    <n v="102662"/>
    <x v="3"/>
    <n v="136000"/>
    <x v="1"/>
    <n v="3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5"/>
    <s v="2024-08-??"/>
    <x v="2"/>
    <n v="102662"/>
    <x v="3"/>
    <n v="136000"/>
    <x v="1"/>
    <n v="3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7"/>
    <s v="2024-09-??"/>
    <x v="2"/>
    <n v="102662"/>
    <x v="3"/>
    <n v="136000"/>
    <x v="1"/>
    <n v="3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8"/>
    <s v="2024-10-??"/>
    <x v="3"/>
    <n v="102662"/>
    <x v="3"/>
    <n v="136000"/>
    <x v="1"/>
    <n v="3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10"/>
    <s v="2024-11-??"/>
    <x v="3"/>
    <n v="102662"/>
    <x v="3"/>
    <n v="136000"/>
    <x v="1"/>
    <n v="3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11"/>
    <s v="2024-12-??"/>
    <x v="3"/>
    <n v="102662"/>
    <x v="3"/>
    <n v="136000"/>
    <x v="1"/>
    <n v="3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90000"/>
    <n v="0"/>
    <x v="6025"/>
    <x v="0"/>
    <x v="0"/>
    <x v="0"/>
    <s v="03.16.27"/>
    <x v="59"/>
    <x v="0"/>
    <x v="0"/>
    <s v="Direção dos Assuntos Jurídicos, Fiscalização e Policia Municipal"/>
    <s v="03.16.27"/>
    <s v="Direção dos Assuntos Jurídicos, Fiscalização e Policia Municipal"/>
    <s v="03.16.27"/>
    <x v="30"/>
    <x v="0"/>
    <x v="0"/>
    <x v="0"/>
    <x v="1"/>
    <x v="0"/>
    <x v="0"/>
    <x v="0"/>
    <x v="0"/>
    <s v="2024-01-??"/>
    <x v="0"/>
    <n v="190000"/>
    <x v="3"/>
    <n v="125000"/>
    <x v="1"/>
    <n v="100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90000"/>
    <n v="0"/>
    <x v="6025"/>
    <x v="0"/>
    <x v="0"/>
    <x v="0"/>
    <s v="03.16.27"/>
    <x v="59"/>
    <x v="0"/>
    <x v="0"/>
    <s v="Direção dos Assuntos Jurídicos, Fiscalização e Policia Municipal"/>
    <s v="03.16.27"/>
    <s v="Direção dos Assuntos Jurídicos, Fiscalização e Policia Municipal"/>
    <s v="03.16.27"/>
    <x v="30"/>
    <x v="0"/>
    <x v="0"/>
    <x v="0"/>
    <x v="1"/>
    <x v="0"/>
    <x v="0"/>
    <x v="0"/>
    <x v="2"/>
    <s v="2024-02-??"/>
    <x v="0"/>
    <n v="190000"/>
    <x v="3"/>
    <n v="125000"/>
    <x v="1"/>
    <n v="100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65000"/>
    <n v="0"/>
    <x v="6025"/>
    <x v="0"/>
    <x v="0"/>
    <x v="0"/>
    <s v="03.16.27"/>
    <x v="59"/>
    <x v="0"/>
    <x v="0"/>
    <s v="Direção dos Assuntos Jurídicos, Fiscalização e Policia Municipal"/>
    <s v="03.16.27"/>
    <s v="Direção dos Assuntos Jurídicos, Fiscalização e Policia Municipal"/>
    <s v="03.16.27"/>
    <x v="30"/>
    <x v="0"/>
    <x v="0"/>
    <x v="0"/>
    <x v="1"/>
    <x v="0"/>
    <x v="0"/>
    <x v="0"/>
    <x v="1"/>
    <s v="2024-03-??"/>
    <x v="0"/>
    <n v="165000"/>
    <x v="3"/>
    <n v="125000"/>
    <x v="1"/>
    <n v="100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89233"/>
    <n v="0"/>
    <x v="6025"/>
    <x v="0"/>
    <x v="0"/>
    <x v="0"/>
    <s v="03.16.27"/>
    <x v="59"/>
    <x v="0"/>
    <x v="0"/>
    <s v="Direção dos Assuntos Jurídicos, Fiscalização e Policia Municipal"/>
    <s v="03.16.27"/>
    <s v="Direção dos Assuntos Jurídicos, Fiscalização e Policia Municipal"/>
    <s v="03.16.27"/>
    <x v="30"/>
    <x v="0"/>
    <x v="0"/>
    <x v="0"/>
    <x v="1"/>
    <x v="0"/>
    <x v="0"/>
    <x v="0"/>
    <x v="6"/>
    <s v="2024-04-??"/>
    <x v="1"/>
    <n v="189233"/>
    <x v="3"/>
    <n v="125000"/>
    <x v="1"/>
    <n v="100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90000"/>
    <n v="0"/>
    <x v="6025"/>
    <x v="0"/>
    <x v="0"/>
    <x v="0"/>
    <s v="03.16.27"/>
    <x v="59"/>
    <x v="0"/>
    <x v="0"/>
    <s v="Direção dos Assuntos Jurídicos, Fiscalização e Policia Municipal"/>
    <s v="03.16.27"/>
    <s v="Direção dos Assuntos Jurídicos, Fiscalização e Policia Municipal"/>
    <s v="03.16.27"/>
    <x v="30"/>
    <x v="0"/>
    <x v="0"/>
    <x v="0"/>
    <x v="1"/>
    <x v="0"/>
    <x v="0"/>
    <x v="0"/>
    <x v="3"/>
    <s v="2024-05-??"/>
    <x v="1"/>
    <n v="190000"/>
    <x v="3"/>
    <n v="125000"/>
    <x v="1"/>
    <n v="100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90000"/>
    <n v="0"/>
    <x v="6025"/>
    <x v="0"/>
    <x v="0"/>
    <x v="0"/>
    <s v="03.16.27"/>
    <x v="59"/>
    <x v="0"/>
    <x v="0"/>
    <s v="Direção dos Assuntos Jurídicos, Fiscalização e Policia Municipal"/>
    <s v="03.16.27"/>
    <s v="Direção dos Assuntos Jurídicos, Fiscalização e Policia Municipal"/>
    <s v="03.16.27"/>
    <x v="30"/>
    <x v="0"/>
    <x v="0"/>
    <x v="0"/>
    <x v="1"/>
    <x v="0"/>
    <x v="0"/>
    <x v="0"/>
    <x v="4"/>
    <s v="2024-06-??"/>
    <x v="1"/>
    <n v="190000"/>
    <x v="3"/>
    <n v="125000"/>
    <x v="1"/>
    <n v="100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69993"/>
    <n v="0"/>
    <x v="6025"/>
    <x v="0"/>
    <x v="0"/>
    <x v="0"/>
    <s v="03.16.27"/>
    <x v="59"/>
    <x v="0"/>
    <x v="0"/>
    <s v="Direção dos Assuntos Jurídicos, Fiscalização e Policia Municipal"/>
    <s v="03.16.27"/>
    <s v="Direção dos Assuntos Jurídicos, Fiscalização e Policia Municipal"/>
    <s v="03.16.27"/>
    <x v="30"/>
    <x v="0"/>
    <x v="0"/>
    <x v="0"/>
    <x v="1"/>
    <x v="0"/>
    <x v="0"/>
    <x v="0"/>
    <x v="9"/>
    <s v="2024-07-??"/>
    <x v="2"/>
    <n v="169993"/>
    <x v="3"/>
    <n v="125000"/>
    <x v="1"/>
    <n v="100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40000"/>
    <n v="0"/>
    <x v="6025"/>
    <x v="0"/>
    <x v="0"/>
    <x v="0"/>
    <s v="03.16.27"/>
    <x v="59"/>
    <x v="0"/>
    <x v="0"/>
    <s v="Direção dos Assuntos Jurídicos, Fiscalização e Policia Municipal"/>
    <s v="03.16.27"/>
    <s v="Direção dos Assuntos Jurídicos, Fiscalização e Policia Municipal"/>
    <s v="03.16.27"/>
    <x v="30"/>
    <x v="0"/>
    <x v="0"/>
    <x v="0"/>
    <x v="1"/>
    <x v="0"/>
    <x v="0"/>
    <x v="0"/>
    <x v="5"/>
    <s v="2024-08-??"/>
    <x v="2"/>
    <n v="140000"/>
    <x v="3"/>
    <n v="125000"/>
    <x v="1"/>
    <n v="100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40000"/>
    <n v="0"/>
    <x v="6025"/>
    <x v="0"/>
    <x v="0"/>
    <x v="0"/>
    <s v="03.16.27"/>
    <x v="59"/>
    <x v="0"/>
    <x v="0"/>
    <s v="Direção dos Assuntos Jurídicos, Fiscalização e Policia Municipal"/>
    <s v="03.16.27"/>
    <s v="Direção dos Assuntos Jurídicos, Fiscalização e Policia Municipal"/>
    <s v="03.16.27"/>
    <x v="30"/>
    <x v="0"/>
    <x v="0"/>
    <x v="0"/>
    <x v="1"/>
    <x v="0"/>
    <x v="0"/>
    <x v="0"/>
    <x v="7"/>
    <s v="2024-09-??"/>
    <x v="2"/>
    <n v="140000"/>
    <x v="3"/>
    <n v="125000"/>
    <x v="1"/>
    <n v="100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40000"/>
    <n v="0"/>
    <x v="6025"/>
    <x v="0"/>
    <x v="0"/>
    <x v="0"/>
    <s v="03.16.27"/>
    <x v="59"/>
    <x v="0"/>
    <x v="0"/>
    <s v="Direção dos Assuntos Jurídicos, Fiscalização e Policia Municipal"/>
    <s v="03.16.27"/>
    <s v="Direção dos Assuntos Jurídicos, Fiscalização e Policia Municipal"/>
    <s v="03.16.27"/>
    <x v="30"/>
    <x v="0"/>
    <x v="0"/>
    <x v="0"/>
    <x v="1"/>
    <x v="0"/>
    <x v="0"/>
    <x v="0"/>
    <x v="8"/>
    <s v="2024-10-??"/>
    <x v="3"/>
    <n v="140000"/>
    <x v="3"/>
    <n v="125000"/>
    <x v="1"/>
    <n v="100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40000"/>
    <n v="0"/>
    <x v="6025"/>
    <x v="0"/>
    <x v="0"/>
    <x v="0"/>
    <s v="03.16.27"/>
    <x v="59"/>
    <x v="0"/>
    <x v="0"/>
    <s v="Direção dos Assuntos Jurídicos, Fiscalização e Policia Municipal"/>
    <s v="03.16.27"/>
    <s v="Direção dos Assuntos Jurídicos, Fiscalização e Policia Municipal"/>
    <s v="03.16.27"/>
    <x v="30"/>
    <x v="0"/>
    <x v="0"/>
    <x v="0"/>
    <x v="1"/>
    <x v="0"/>
    <x v="0"/>
    <x v="0"/>
    <x v="10"/>
    <s v="2024-11-??"/>
    <x v="3"/>
    <n v="140000"/>
    <x v="3"/>
    <n v="125000"/>
    <x v="1"/>
    <n v="100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38467"/>
    <n v="0"/>
    <x v="6025"/>
    <x v="0"/>
    <x v="0"/>
    <x v="0"/>
    <s v="03.16.27"/>
    <x v="59"/>
    <x v="0"/>
    <x v="0"/>
    <s v="Direção dos Assuntos Jurídicos, Fiscalização e Policia Municipal"/>
    <s v="03.16.27"/>
    <s v="Direção dos Assuntos Jurídicos, Fiscalização e Policia Municipal"/>
    <s v="03.16.27"/>
    <x v="30"/>
    <x v="0"/>
    <x v="0"/>
    <x v="0"/>
    <x v="1"/>
    <x v="0"/>
    <x v="0"/>
    <x v="0"/>
    <x v="11"/>
    <s v="2024-12-??"/>
    <x v="3"/>
    <n v="138467"/>
    <x v="3"/>
    <n v="125000"/>
    <x v="1"/>
    <n v="1000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6854"/>
    <n v="0"/>
    <x v="6025"/>
    <x v="0"/>
    <x v="0"/>
    <x v="0"/>
    <s v="03.16.27"/>
    <x v="59"/>
    <x v="0"/>
    <x v="0"/>
    <s v="Direção dos Assuntos Jurídicos, Fiscalização e Policia Municipal"/>
    <s v="03.16.27"/>
    <s v="Direção dos Assuntos Jurídicos, Fiscalização e Policia Municipal"/>
    <s v="03.16.27"/>
    <x v="28"/>
    <x v="0"/>
    <x v="0"/>
    <x v="0"/>
    <x v="0"/>
    <x v="0"/>
    <x v="0"/>
    <x v="0"/>
    <x v="0"/>
    <s v="2024-01-??"/>
    <x v="0"/>
    <n v="26854"/>
    <x v="3"/>
    <n v="0"/>
    <x v="1"/>
    <n v="236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6854"/>
    <n v="0"/>
    <x v="6025"/>
    <x v="0"/>
    <x v="0"/>
    <x v="0"/>
    <s v="03.16.27"/>
    <x v="59"/>
    <x v="0"/>
    <x v="0"/>
    <s v="Direção dos Assuntos Jurídicos, Fiscalização e Policia Municipal"/>
    <s v="03.16.27"/>
    <s v="Direção dos Assuntos Jurídicos, Fiscalização e Policia Municipal"/>
    <s v="03.16.27"/>
    <x v="28"/>
    <x v="0"/>
    <x v="0"/>
    <x v="0"/>
    <x v="0"/>
    <x v="0"/>
    <x v="0"/>
    <x v="0"/>
    <x v="2"/>
    <s v="2024-02-??"/>
    <x v="0"/>
    <n v="26854"/>
    <x v="3"/>
    <n v="0"/>
    <x v="1"/>
    <n v="236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35187"/>
    <n v="0"/>
    <x v="6025"/>
    <x v="0"/>
    <x v="0"/>
    <x v="0"/>
    <s v="03.16.27"/>
    <x v="59"/>
    <x v="0"/>
    <x v="0"/>
    <s v="Direção dos Assuntos Jurídicos, Fiscalização e Policia Municipal"/>
    <s v="03.16.27"/>
    <s v="Direção dos Assuntos Jurídicos, Fiscalização e Policia Municipal"/>
    <s v="03.16.27"/>
    <x v="28"/>
    <x v="0"/>
    <x v="0"/>
    <x v="0"/>
    <x v="0"/>
    <x v="0"/>
    <x v="0"/>
    <x v="0"/>
    <x v="1"/>
    <s v="2024-03-??"/>
    <x v="0"/>
    <n v="35187"/>
    <x v="3"/>
    <n v="0"/>
    <x v="1"/>
    <n v="236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6854"/>
    <n v="0"/>
    <x v="6025"/>
    <x v="0"/>
    <x v="0"/>
    <x v="0"/>
    <s v="03.16.27"/>
    <x v="59"/>
    <x v="0"/>
    <x v="0"/>
    <s v="Direção dos Assuntos Jurídicos, Fiscalização e Policia Municipal"/>
    <s v="03.16.27"/>
    <s v="Direção dos Assuntos Jurídicos, Fiscalização e Policia Municipal"/>
    <s v="03.16.27"/>
    <x v="28"/>
    <x v="0"/>
    <x v="0"/>
    <x v="0"/>
    <x v="0"/>
    <x v="0"/>
    <x v="0"/>
    <x v="0"/>
    <x v="6"/>
    <s v="2024-04-??"/>
    <x v="1"/>
    <n v="26854"/>
    <x v="3"/>
    <n v="0"/>
    <x v="1"/>
    <n v="236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6854"/>
    <n v="0"/>
    <x v="6025"/>
    <x v="0"/>
    <x v="0"/>
    <x v="0"/>
    <s v="03.16.27"/>
    <x v="59"/>
    <x v="0"/>
    <x v="0"/>
    <s v="Direção dos Assuntos Jurídicos, Fiscalização e Policia Municipal"/>
    <s v="03.16.27"/>
    <s v="Direção dos Assuntos Jurídicos, Fiscalização e Policia Municipal"/>
    <s v="03.16.27"/>
    <x v="28"/>
    <x v="0"/>
    <x v="0"/>
    <x v="0"/>
    <x v="0"/>
    <x v="0"/>
    <x v="0"/>
    <x v="0"/>
    <x v="3"/>
    <s v="2024-05-??"/>
    <x v="1"/>
    <n v="26854"/>
    <x v="3"/>
    <n v="0"/>
    <x v="1"/>
    <n v="236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6854"/>
    <n v="0"/>
    <x v="6025"/>
    <x v="0"/>
    <x v="0"/>
    <x v="0"/>
    <s v="03.16.27"/>
    <x v="59"/>
    <x v="0"/>
    <x v="0"/>
    <s v="Direção dos Assuntos Jurídicos, Fiscalização e Policia Municipal"/>
    <s v="03.16.27"/>
    <s v="Direção dos Assuntos Jurídicos, Fiscalização e Policia Municipal"/>
    <s v="03.16.27"/>
    <x v="28"/>
    <x v="0"/>
    <x v="0"/>
    <x v="0"/>
    <x v="0"/>
    <x v="0"/>
    <x v="0"/>
    <x v="0"/>
    <x v="4"/>
    <s v="2024-06-??"/>
    <x v="1"/>
    <n v="26854"/>
    <x v="3"/>
    <n v="0"/>
    <x v="1"/>
    <n v="236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6854"/>
    <n v="0"/>
    <x v="6025"/>
    <x v="0"/>
    <x v="0"/>
    <x v="0"/>
    <s v="03.16.27"/>
    <x v="59"/>
    <x v="0"/>
    <x v="0"/>
    <s v="Direção dos Assuntos Jurídicos, Fiscalização e Policia Municipal"/>
    <s v="03.16.27"/>
    <s v="Direção dos Assuntos Jurídicos, Fiscalização e Policia Municipal"/>
    <s v="03.16.27"/>
    <x v="28"/>
    <x v="0"/>
    <x v="0"/>
    <x v="0"/>
    <x v="0"/>
    <x v="0"/>
    <x v="0"/>
    <x v="0"/>
    <x v="9"/>
    <s v="2024-07-??"/>
    <x v="2"/>
    <n v="26854"/>
    <x v="3"/>
    <n v="0"/>
    <x v="1"/>
    <n v="236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6854"/>
    <n v="0"/>
    <x v="6025"/>
    <x v="0"/>
    <x v="0"/>
    <x v="0"/>
    <s v="03.16.27"/>
    <x v="59"/>
    <x v="0"/>
    <x v="0"/>
    <s v="Direção dos Assuntos Jurídicos, Fiscalização e Policia Municipal"/>
    <s v="03.16.27"/>
    <s v="Direção dos Assuntos Jurídicos, Fiscalização e Policia Municipal"/>
    <s v="03.16.27"/>
    <x v="28"/>
    <x v="0"/>
    <x v="0"/>
    <x v="0"/>
    <x v="0"/>
    <x v="0"/>
    <x v="0"/>
    <x v="0"/>
    <x v="5"/>
    <s v="2024-08-??"/>
    <x v="2"/>
    <n v="26854"/>
    <x v="3"/>
    <n v="0"/>
    <x v="1"/>
    <n v="236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6854"/>
    <n v="0"/>
    <x v="6025"/>
    <x v="0"/>
    <x v="0"/>
    <x v="0"/>
    <s v="03.16.27"/>
    <x v="59"/>
    <x v="0"/>
    <x v="0"/>
    <s v="Direção dos Assuntos Jurídicos, Fiscalização e Policia Municipal"/>
    <s v="03.16.27"/>
    <s v="Direção dos Assuntos Jurídicos, Fiscalização e Policia Municipal"/>
    <s v="03.16.27"/>
    <x v="28"/>
    <x v="0"/>
    <x v="0"/>
    <x v="0"/>
    <x v="0"/>
    <x v="0"/>
    <x v="0"/>
    <x v="0"/>
    <x v="7"/>
    <s v="2024-09-??"/>
    <x v="2"/>
    <n v="26854"/>
    <x v="3"/>
    <n v="0"/>
    <x v="1"/>
    <n v="236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7871"/>
    <n v="0"/>
    <x v="6025"/>
    <x v="0"/>
    <x v="0"/>
    <x v="0"/>
    <s v="03.16.27"/>
    <x v="59"/>
    <x v="0"/>
    <x v="0"/>
    <s v="Direção dos Assuntos Jurídicos, Fiscalização e Policia Municipal"/>
    <s v="03.16.27"/>
    <s v="Direção dos Assuntos Jurídicos, Fiscalização e Policia Municipal"/>
    <s v="03.16.27"/>
    <x v="28"/>
    <x v="0"/>
    <x v="0"/>
    <x v="0"/>
    <x v="0"/>
    <x v="0"/>
    <x v="0"/>
    <x v="0"/>
    <x v="8"/>
    <s v="2024-10-??"/>
    <x v="3"/>
    <n v="27871"/>
    <x v="3"/>
    <n v="0"/>
    <x v="1"/>
    <n v="236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7871"/>
    <n v="0"/>
    <x v="6025"/>
    <x v="0"/>
    <x v="0"/>
    <x v="0"/>
    <s v="03.16.27"/>
    <x v="59"/>
    <x v="0"/>
    <x v="0"/>
    <s v="Direção dos Assuntos Jurídicos, Fiscalização e Policia Municipal"/>
    <s v="03.16.27"/>
    <s v="Direção dos Assuntos Jurídicos, Fiscalização e Policia Municipal"/>
    <s v="03.16.27"/>
    <x v="28"/>
    <x v="0"/>
    <x v="0"/>
    <x v="0"/>
    <x v="0"/>
    <x v="0"/>
    <x v="0"/>
    <x v="0"/>
    <x v="10"/>
    <s v="2024-11-??"/>
    <x v="3"/>
    <n v="27871"/>
    <x v="3"/>
    <n v="0"/>
    <x v="1"/>
    <n v="236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9638"/>
    <n v="0"/>
    <x v="6025"/>
    <x v="0"/>
    <x v="0"/>
    <x v="0"/>
    <s v="03.16.27"/>
    <x v="59"/>
    <x v="0"/>
    <x v="0"/>
    <s v="Direção dos Assuntos Jurídicos, Fiscalização e Policia Municipal"/>
    <s v="03.16.27"/>
    <s v="Direção dos Assuntos Jurídicos, Fiscalização e Policia Municipal"/>
    <s v="03.16.27"/>
    <x v="28"/>
    <x v="0"/>
    <x v="0"/>
    <x v="0"/>
    <x v="0"/>
    <x v="0"/>
    <x v="0"/>
    <x v="0"/>
    <x v="11"/>
    <s v="2024-12-??"/>
    <x v="3"/>
    <n v="19638"/>
    <x v="3"/>
    <n v="0"/>
    <x v="1"/>
    <n v="236000"/>
    <x v="667"/>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1000"/>
    <n v="0"/>
    <x v="6025"/>
    <x v="0"/>
    <x v="0"/>
    <x v="0"/>
    <s v="03.16.01"/>
    <x v="38"/>
    <x v="0"/>
    <x v="0"/>
    <s v="Assembleia Municipal"/>
    <s v="03.16.01"/>
    <s v="Assembleia Municipal"/>
    <s v="03.16.01"/>
    <x v="3"/>
    <x v="0"/>
    <x v="0"/>
    <x v="1"/>
    <x v="0"/>
    <x v="0"/>
    <x v="0"/>
    <x v="0"/>
    <x v="0"/>
    <s v="2024-01-??"/>
    <x v="0"/>
    <n v="21000"/>
    <x v="3"/>
    <n v="100000"/>
    <x v="1"/>
    <n v="0"/>
    <x v="667"/>
    <m/>
    <x v="0"/>
    <x v="11"/>
    <m/>
    <s v="Assembleia Municipal"/>
    <x v="2"/>
    <s v="AM"/>
    <x v="0"/>
    <x v="1"/>
    <x v="1"/>
    <x v="1"/>
    <x v="0"/>
    <x v="0"/>
    <x v="0"/>
    <x v="0"/>
    <x v="0"/>
    <x v="0"/>
    <x v="0"/>
    <s v="Assembleia Municipal"/>
    <x v="0"/>
    <x v="0"/>
    <x v="0"/>
    <x v="0"/>
    <x v="0"/>
    <x v="0"/>
    <x v="0"/>
    <x v="2"/>
    <x v="1"/>
    <x v="2"/>
    <x v="11"/>
    <x v="0"/>
    <m/>
  </r>
  <r>
    <x v="0"/>
    <n v="0"/>
    <n v="0"/>
    <n v="1600"/>
    <n v="0"/>
    <x v="6025"/>
    <x v="0"/>
    <x v="0"/>
    <x v="0"/>
    <s v="03.16.01"/>
    <x v="38"/>
    <x v="0"/>
    <x v="0"/>
    <s v="Assembleia Municipal"/>
    <s v="03.16.01"/>
    <s v="Assembleia Municipal"/>
    <s v="03.16.01"/>
    <x v="3"/>
    <x v="0"/>
    <x v="0"/>
    <x v="1"/>
    <x v="0"/>
    <x v="0"/>
    <x v="0"/>
    <x v="0"/>
    <x v="2"/>
    <s v="2024-02-??"/>
    <x v="0"/>
    <n v="1600"/>
    <x v="3"/>
    <n v="100000"/>
    <x v="1"/>
    <n v="0"/>
    <x v="667"/>
    <m/>
    <x v="0"/>
    <x v="11"/>
    <m/>
    <s v="Assembleia Municipal"/>
    <x v="2"/>
    <s v="AM"/>
    <x v="0"/>
    <x v="1"/>
    <x v="1"/>
    <x v="1"/>
    <x v="0"/>
    <x v="0"/>
    <x v="0"/>
    <x v="0"/>
    <x v="0"/>
    <x v="0"/>
    <x v="0"/>
    <s v="Assembleia Municipal"/>
    <x v="0"/>
    <x v="0"/>
    <x v="0"/>
    <x v="0"/>
    <x v="0"/>
    <x v="0"/>
    <x v="0"/>
    <x v="2"/>
    <x v="1"/>
    <x v="2"/>
    <x v="11"/>
    <x v="0"/>
    <m/>
  </r>
  <r>
    <x v="0"/>
    <n v="0"/>
    <n v="0"/>
    <n v="285355"/>
    <n v="0"/>
    <x v="6025"/>
    <x v="0"/>
    <x v="0"/>
    <x v="0"/>
    <s v="03.16.01"/>
    <x v="38"/>
    <x v="0"/>
    <x v="0"/>
    <s v="Assembleia Municipal"/>
    <s v="03.16.01"/>
    <s v="Assembleia Municipal"/>
    <s v="03.16.01"/>
    <x v="3"/>
    <x v="0"/>
    <x v="0"/>
    <x v="1"/>
    <x v="0"/>
    <x v="0"/>
    <x v="0"/>
    <x v="0"/>
    <x v="6"/>
    <s v="2024-04-??"/>
    <x v="1"/>
    <n v="285355"/>
    <x v="3"/>
    <n v="100000"/>
    <x v="1"/>
    <n v="0"/>
    <x v="667"/>
    <m/>
    <x v="0"/>
    <x v="11"/>
    <m/>
    <s v="Assembleia Municipal"/>
    <x v="2"/>
    <s v="AM"/>
    <x v="0"/>
    <x v="1"/>
    <x v="1"/>
    <x v="1"/>
    <x v="0"/>
    <x v="0"/>
    <x v="0"/>
    <x v="0"/>
    <x v="0"/>
    <x v="0"/>
    <x v="0"/>
    <s v="Assembleia Municipal"/>
    <x v="0"/>
    <x v="0"/>
    <x v="0"/>
    <x v="0"/>
    <x v="0"/>
    <x v="0"/>
    <x v="0"/>
    <x v="2"/>
    <x v="1"/>
    <x v="2"/>
    <x v="11"/>
    <x v="0"/>
    <m/>
  </r>
  <r>
    <x v="0"/>
    <n v="0"/>
    <n v="0"/>
    <n v="71500"/>
    <n v="0"/>
    <x v="6025"/>
    <x v="0"/>
    <x v="0"/>
    <x v="0"/>
    <s v="03.16.01"/>
    <x v="38"/>
    <x v="0"/>
    <x v="0"/>
    <s v="Assembleia Municipal"/>
    <s v="03.16.01"/>
    <s v="Assembleia Municipal"/>
    <s v="03.16.01"/>
    <x v="3"/>
    <x v="0"/>
    <x v="0"/>
    <x v="1"/>
    <x v="0"/>
    <x v="0"/>
    <x v="0"/>
    <x v="0"/>
    <x v="7"/>
    <s v="2024-09-??"/>
    <x v="2"/>
    <n v="71500"/>
    <x v="3"/>
    <n v="100000"/>
    <x v="1"/>
    <n v="0"/>
    <x v="667"/>
    <m/>
    <x v="0"/>
    <x v="11"/>
    <m/>
    <s v="Assembleia Municipal"/>
    <x v="2"/>
    <s v="AM"/>
    <x v="0"/>
    <x v="1"/>
    <x v="1"/>
    <x v="1"/>
    <x v="0"/>
    <x v="0"/>
    <x v="0"/>
    <x v="0"/>
    <x v="0"/>
    <x v="0"/>
    <x v="0"/>
    <s v="Assembleia Municipal"/>
    <x v="0"/>
    <x v="0"/>
    <x v="0"/>
    <x v="0"/>
    <x v="0"/>
    <x v="0"/>
    <x v="0"/>
    <x v="2"/>
    <x v="1"/>
    <x v="2"/>
    <x v="11"/>
    <x v="0"/>
    <m/>
  </r>
  <r>
    <x v="0"/>
    <n v="0"/>
    <n v="0"/>
    <n v="9000"/>
    <n v="0"/>
    <x v="6025"/>
    <x v="0"/>
    <x v="0"/>
    <x v="0"/>
    <s v="03.16.01"/>
    <x v="38"/>
    <x v="0"/>
    <x v="0"/>
    <s v="Assembleia Municipal"/>
    <s v="03.16.01"/>
    <s v="Assembleia Municipal"/>
    <s v="03.16.01"/>
    <x v="3"/>
    <x v="0"/>
    <x v="0"/>
    <x v="1"/>
    <x v="0"/>
    <x v="0"/>
    <x v="0"/>
    <x v="0"/>
    <x v="11"/>
    <s v="2024-12-??"/>
    <x v="3"/>
    <n v="9000"/>
    <x v="3"/>
    <n v="100000"/>
    <x v="1"/>
    <n v="0"/>
    <x v="667"/>
    <m/>
    <x v="0"/>
    <x v="11"/>
    <m/>
    <s v="Assembleia Municipal"/>
    <x v="2"/>
    <s v="AM"/>
    <x v="0"/>
    <x v="1"/>
    <x v="1"/>
    <x v="1"/>
    <x v="0"/>
    <x v="0"/>
    <x v="0"/>
    <x v="0"/>
    <x v="0"/>
    <x v="0"/>
    <x v="0"/>
    <s v="Assembleia Municipal"/>
    <x v="0"/>
    <x v="0"/>
    <x v="0"/>
    <x v="0"/>
    <x v="0"/>
    <x v="0"/>
    <x v="0"/>
    <x v="2"/>
    <x v="1"/>
    <x v="2"/>
    <x v="11"/>
    <x v="0"/>
    <m/>
  </r>
  <r>
    <x v="0"/>
    <n v="0"/>
    <n v="0"/>
    <n v="95604"/>
    <n v="0"/>
    <x v="6025"/>
    <x v="0"/>
    <x v="0"/>
    <x v="0"/>
    <s v="03.16.15"/>
    <x v="0"/>
    <x v="0"/>
    <x v="0"/>
    <s v="Direção Financeira"/>
    <s v="03.16.15"/>
    <s v="Direção Financeira"/>
    <s v="03.16.15"/>
    <x v="28"/>
    <x v="0"/>
    <x v="0"/>
    <x v="0"/>
    <x v="0"/>
    <x v="0"/>
    <x v="0"/>
    <x v="0"/>
    <x v="0"/>
    <s v="2024-01-??"/>
    <x v="0"/>
    <n v="95604"/>
    <x v="3"/>
    <n v="300000"/>
    <x v="1"/>
    <n v="400000"/>
    <x v="667"/>
    <m/>
    <x v="0"/>
    <x v="11"/>
    <m/>
    <s v="Direção Financeira"/>
    <x v="2"/>
    <m/>
    <x v="0"/>
    <x v="1"/>
    <x v="1"/>
    <x v="1"/>
    <x v="0"/>
    <x v="0"/>
    <x v="0"/>
    <x v="0"/>
    <x v="0"/>
    <x v="0"/>
    <x v="0"/>
    <s v="Direção Financeira"/>
    <x v="0"/>
    <x v="0"/>
    <x v="0"/>
    <x v="0"/>
    <x v="0"/>
    <x v="0"/>
    <x v="0"/>
    <x v="2"/>
    <x v="1"/>
    <x v="2"/>
    <x v="11"/>
    <x v="0"/>
    <m/>
  </r>
  <r>
    <x v="0"/>
    <n v="0"/>
    <n v="0"/>
    <n v="95604"/>
    <n v="0"/>
    <x v="6025"/>
    <x v="0"/>
    <x v="0"/>
    <x v="0"/>
    <s v="03.16.15"/>
    <x v="0"/>
    <x v="0"/>
    <x v="0"/>
    <s v="Direção Financeira"/>
    <s v="03.16.15"/>
    <s v="Direção Financeira"/>
    <s v="03.16.15"/>
    <x v="28"/>
    <x v="0"/>
    <x v="0"/>
    <x v="0"/>
    <x v="0"/>
    <x v="0"/>
    <x v="0"/>
    <x v="0"/>
    <x v="2"/>
    <s v="2024-02-??"/>
    <x v="0"/>
    <n v="95604"/>
    <x v="3"/>
    <n v="300000"/>
    <x v="1"/>
    <n v="400000"/>
    <x v="667"/>
    <m/>
    <x v="0"/>
    <x v="11"/>
    <m/>
    <s v="Direção Financeira"/>
    <x v="2"/>
    <m/>
    <x v="0"/>
    <x v="1"/>
    <x v="1"/>
    <x v="1"/>
    <x v="0"/>
    <x v="0"/>
    <x v="0"/>
    <x v="0"/>
    <x v="0"/>
    <x v="0"/>
    <x v="0"/>
    <s v="Direção Financeira"/>
    <x v="0"/>
    <x v="0"/>
    <x v="0"/>
    <x v="0"/>
    <x v="0"/>
    <x v="0"/>
    <x v="0"/>
    <x v="2"/>
    <x v="1"/>
    <x v="2"/>
    <x v="11"/>
    <x v="0"/>
    <m/>
  </r>
  <r>
    <x v="0"/>
    <n v="0"/>
    <n v="0"/>
    <n v="92542"/>
    <n v="0"/>
    <x v="6025"/>
    <x v="0"/>
    <x v="0"/>
    <x v="0"/>
    <s v="03.16.15"/>
    <x v="0"/>
    <x v="0"/>
    <x v="0"/>
    <s v="Direção Financeira"/>
    <s v="03.16.15"/>
    <s v="Direção Financeira"/>
    <s v="03.16.15"/>
    <x v="28"/>
    <x v="0"/>
    <x v="0"/>
    <x v="0"/>
    <x v="0"/>
    <x v="0"/>
    <x v="0"/>
    <x v="0"/>
    <x v="1"/>
    <s v="2024-03-??"/>
    <x v="0"/>
    <n v="92542"/>
    <x v="3"/>
    <n v="300000"/>
    <x v="1"/>
    <n v="400000"/>
    <x v="667"/>
    <m/>
    <x v="0"/>
    <x v="11"/>
    <m/>
    <s v="Direção Financeira"/>
    <x v="2"/>
    <m/>
    <x v="0"/>
    <x v="1"/>
    <x v="1"/>
    <x v="1"/>
    <x v="0"/>
    <x v="0"/>
    <x v="0"/>
    <x v="0"/>
    <x v="0"/>
    <x v="0"/>
    <x v="0"/>
    <s v="Direção Financeira"/>
    <x v="0"/>
    <x v="0"/>
    <x v="0"/>
    <x v="0"/>
    <x v="0"/>
    <x v="0"/>
    <x v="0"/>
    <x v="2"/>
    <x v="1"/>
    <x v="2"/>
    <x v="11"/>
    <x v="0"/>
    <m/>
  </r>
  <r>
    <x v="0"/>
    <n v="0"/>
    <n v="0"/>
    <n v="100761"/>
    <n v="0"/>
    <x v="6025"/>
    <x v="0"/>
    <x v="0"/>
    <x v="0"/>
    <s v="03.16.15"/>
    <x v="0"/>
    <x v="0"/>
    <x v="0"/>
    <s v="Direção Financeira"/>
    <s v="03.16.15"/>
    <s v="Direção Financeira"/>
    <s v="03.16.15"/>
    <x v="28"/>
    <x v="0"/>
    <x v="0"/>
    <x v="0"/>
    <x v="0"/>
    <x v="0"/>
    <x v="0"/>
    <x v="0"/>
    <x v="6"/>
    <s v="2024-04-??"/>
    <x v="1"/>
    <n v="100761"/>
    <x v="3"/>
    <n v="300000"/>
    <x v="1"/>
    <n v="400000"/>
    <x v="667"/>
    <m/>
    <x v="0"/>
    <x v="11"/>
    <m/>
    <s v="Direção Financeira"/>
    <x v="2"/>
    <m/>
    <x v="0"/>
    <x v="1"/>
    <x v="1"/>
    <x v="1"/>
    <x v="0"/>
    <x v="0"/>
    <x v="0"/>
    <x v="0"/>
    <x v="0"/>
    <x v="0"/>
    <x v="0"/>
    <s v="Direção Financeira"/>
    <x v="0"/>
    <x v="0"/>
    <x v="0"/>
    <x v="0"/>
    <x v="0"/>
    <x v="0"/>
    <x v="0"/>
    <x v="2"/>
    <x v="1"/>
    <x v="2"/>
    <x v="11"/>
    <x v="0"/>
    <m/>
  </r>
  <r>
    <x v="0"/>
    <n v="0"/>
    <n v="0"/>
    <n v="84774"/>
    <n v="0"/>
    <x v="6025"/>
    <x v="0"/>
    <x v="0"/>
    <x v="0"/>
    <s v="03.16.15"/>
    <x v="0"/>
    <x v="0"/>
    <x v="0"/>
    <s v="Direção Financeira"/>
    <s v="03.16.15"/>
    <s v="Direção Financeira"/>
    <s v="03.16.15"/>
    <x v="28"/>
    <x v="0"/>
    <x v="0"/>
    <x v="0"/>
    <x v="0"/>
    <x v="0"/>
    <x v="0"/>
    <x v="0"/>
    <x v="3"/>
    <s v="2024-05-??"/>
    <x v="1"/>
    <n v="84774"/>
    <x v="3"/>
    <n v="300000"/>
    <x v="1"/>
    <n v="400000"/>
    <x v="667"/>
    <m/>
    <x v="0"/>
    <x v="11"/>
    <m/>
    <s v="Direção Financeira"/>
    <x v="2"/>
    <m/>
    <x v="0"/>
    <x v="1"/>
    <x v="1"/>
    <x v="1"/>
    <x v="0"/>
    <x v="0"/>
    <x v="0"/>
    <x v="0"/>
    <x v="0"/>
    <x v="0"/>
    <x v="0"/>
    <s v="Direção Financeira"/>
    <x v="0"/>
    <x v="0"/>
    <x v="0"/>
    <x v="0"/>
    <x v="0"/>
    <x v="0"/>
    <x v="0"/>
    <x v="2"/>
    <x v="1"/>
    <x v="2"/>
    <x v="11"/>
    <x v="0"/>
    <m/>
  </r>
  <r>
    <x v="0"/>
    <n v="0"/>
    <n v="0"/>
    <n v="86774"/>
    <n v="0"/>
    <x v="6025"/>
    <x v="0"/>
    <x v="0"/>
    <x v="0"/>
    <s v="03.16.15"/>
    <x v="0"/>
    <x v="0"/>
    <x v="0"/>
    <s v="Direção Financeira"/>
    <s v="03.16.15"/>
    <s v="Direção Financeira"/>
    <s v="03.16.15"/>
    <x v="28"/>
    <x v="0"/>
    <x v="0"/>
    <x v="0"/>
    <x v="0"/>
    <x v="0"/>
    <x v="0"/>
    <x v="0"/>
    <x v="4"/>
    <s v="2024-06-??"/>
    <x v="1"/>
    <n v="86774"/>
    <x v="3"/>
    <n v="300000"/>
    <x v="1"/>
    <n v="400000"/>
    <x v="667"/>
    <m/>
    <x v="0"/>
    <x v="11"/>
    <m/>
    <s v="Direção Financeira"/>
    <x v="2"/>
    <m/>
    <x v="0"/>
    <x v="1"/>
    <x v="1"/>
    <x v="1"/>
    <x v="0"/>
    <x v="0"/>
    <x v="0"/>
    <x v="0"/>
    <x v="0"/>
    <x v="0"/>
    <x v="0"/>
    <s v="Direção Financeira"/>
    <x v="0"/>
    <x v="0"/>
    <x v="0"/>
    <x v="0"/>
    <x v="0"/>
    <x v="0"/>
    <x v="0"/>
    <x v="2"/>
    <x v="1"/>
    <x v="2"/>
    <x v="11"/>
    <x v="0"/>
    <m/>
  </r>
  <r>
    <x v="0"/>
    <n v="0"/>
    <n v="0"/>
    <n v="40933"/>
    <n v="0"/>
    <x v="6025"/>
    <x v="0"/>
    <x v="0"/>
    <x v="0"/>
    <s v="03.16.15"/>
    <x v="0"/>
    <x v="0"/>
    <x v="0"/>
    <s v="Direção Financeira"/>
    <s v="03.16.15"/>
    <s v="Direção Financeira"/>
    <s v="03.16.15"/>
    <x v="28"/>
    <x v="0"/>
    <x v="0"/>
    <x v="0"/>
    <x v="0"/>
    <x v="0"/>
    <x v="0"/>
    <x v="0"/>
    <x v="9"/>
    <s v="2024-07-??"/>
    <x v="2"/>
    <n v="40933"/>
    <x v="3"/>
    <n v="300000"/>
    <x v="1"/>
    <n v="400000"/>
    <x v="667"/>
    <m/>
    <x v="0"/>
    <x v="11"/>
    <m/>
    <s v="Direção Financeira"/>
    <x v="2"/>
    <m/>
    <x v="0"/>
    <x v="1"/>
    <x v="1"/>
    <x v="1"/>
    <x v="0"/>
    <x v="0"/>
    <x v="0"/>
    <x v="0"/>
    <x v="0"/>
    <x v="0"/>
    <x v="0"/>
    <s v="Direção Financeira"/>
    <x v="0"/>
    <x v="0"/>
    <x v="0"/>
    <x v="0"/>
    <x v="0"/>
    <x v="0"/>
    <x v="0"/>
    <x v="2"/>
    <x v="1"/>
    <x v="2"/>
    <x v="11"/>
    <x v="0"/>
    <m/>
  </r>
  <r>
    <x v="0"/>
    <n v="0"/>
    <n v="0"/>
    <n v="194353"/>
    <n v="0"/>
    <x v="6025"/>
    <x v="0"/>
    <x v="0"/>
    <x v="0"/>
    <s v="03.16.15"/>
    <x v="0"/>
    <x v="0"/>
    <x v="0"/>
    <s v="Direção Financeira"/>
    <s v="03.16.15"/>
    <s v="Direção Financeira"/>
    <s v="03.16.15"/>
    <x v="28"/>
    <x v="0"/>
    <x v="0"/>
    <x v="0"/>
    <x v="0"/>
    <x v="0"/>
    <x v="0"/>
    <x v="0"/>
    <x v="5"/>
    <s v="2024-08-??"/>
    <x v="2"/>
    <n v="194353"/>
    <x v="3"/>
    <n v="300000"/>
    <x v="1"/>
    <n v="400000"/>
    <x v="667"/>
    <m/>
    <x v="0"/>
    <x v="11"/>
    <m/>
    <s v="Direção Financeira"/>
    <x v="2"/>
    <m/>
    <x v="0"/>
    <x v="1"/>
    <x v="1"/>
    <x v="1"/>
    <x v="0"/>
    <x v="0"/>
    <x v="0"/>
    <x v="0"/>
    <x v="0"/>
    <x v="0"/>
    <x v="0"/>
    <s v="Direção Financeira"/>
    <x v="0"/>
    <x v="0"/>
    <x v="0"/>
    <x v="0"/>
    <x v="0"/>
    <x v="0"/>
    <x v="0"/>
    <x v="2"/>
    <x v="1"/>
    <x v="2"/>
    <x v="11"/>
    <x v="0"/>
    <m/>
  </r>
  <r>
    <x v="0"/>
    <n v="0"/>
    <n v="0"/>
    <n v="97865"/>
    <n v="0"/>
    <x v="6025"/>
    <x v="0"/>
    <x v="0"/>
    <x v="0"/>
    <s v="03.16.15"/>
    <x v="0"/>
    <x v="0"/>
    <x v="0"/>
    <s v="Direção Financeira"/>
    <s v="03.16.15"/>
    <s v="Direção Financeira"/>
    <s v="03.16.15"/>
    <x v="28"/>
    <x v="0"/>
    <x v="0"/>
    <x v="0"/>
    <x v="0"/>
    <x v="0"/>
    <x v="0"/>
    <x v="0"/>
    <x v="7"/>
    <s v="2024-09-??"/>
    <x v="2"/>
    <n v="97865"/>
    <x v="3"/>
    <n v="300000"/>
    <x v="1"/>
    <n v="400000"/>
    <x v="667"/>
    <m/>
    <x v="0"/>
    <x v="11"/>
    <m/>
    <s v="Direção Financeira"/>
    <x v="2"/>
    <m/>
    <x v="0"/>
    <x v="1"/>
    <x v="1"/>
    <x v="1"/>
    <x v="0"/>
    <x v="0"/>
    <x v="0"/>
    <x v="0"/>
    <x v="0"/>
    <x v="0"/>
    <x v="0"/>
    <s v="Direção Financeira"/>
    <x v="0"/>
    <x v="0"/>
    <x v="0"/>
    <x v="0"/>
    <x v="0"/>
    <x v="0"/>
    <x v="0"/>
    <x v="2"/>
    <x v="1"/>
    <x v="2"/>
    <x v="11"/>
    <x v="0"/>
    <m/>
  </r>
  <r>
    <x v="0"/>
    <n v="0"/>
    <n v="0"/>
    <n v="32266"/>
    <n v="0"/>
    <x v="6025"/>
    <x v="0"/>
    <x v="0"/>
    <x v="0"/>
    <s v="03.16.15"/>
    <x v="0"/>
    <x v="0"/>
    <x v="0"/>
    <s v="Direção Financeira"/>
    <s v="03.16.15"/>
    <s v="Direção Financeira"/>
    <s v="03.16.15"/>
    <x v="28"/>
    <x v="0"/>
    <x v="0"/>
    <x v="0"/>
    <x v="0"/>
    <x v="0"/>
    <x v="0"/>
    <x v="0"/>
    <x v="8"/>
    <s v="2024-10-??"/>
    <x v="3"/>
    <n v="32266"/>
    <x v="3"/>
    <n v="300000"/>
    <x v="1"/>
    <n v="400000"/>
    <x v="667"/>
    <m/>
    <x v="0"/>
    <x v="11"/>
    <m/>
    <s v="Direção Financeira"/>
    <x v="2"/>
    <m/>
    <x v="0"/>
    <x v="1"/>
    <x v="1"/>
    <x v="1"/>
    <x v="0"/>
    <x v="0"/>
    <x v="0"/>
    <x v="0"/>
    <x v="0"/>
    <x v="0"/>
    <x v="0"/>
    <s v="Direção Financeira"/>
    <x v="0"/>
    <x v="0"/>
    <x v="0"/>
    <x v="0"/>
    <x v="0"/>
    <x v="0"/>
    <x v="0"/>
    <x v="2"/>
    <x v="1"/>
    <x v="2"/>
    <x v="11"/>
    <x v="0"/>
    <m/>
  </r>
  <r>
    <x v="0"/>
    <n v="0"/>
    <n v="0"/>
    <n v="32266"/>
    <n v="0"/>
    <x v="6025"/>
    <x v="0"/>
    <x v="0"/>
    <x v="0"/>
    <s v="03.16.15"/>
    <x v="0"/>
    <x v="0"/>
    <x v="0"/>
    <s v="Direção Financeira"/>
    <s v="03.16.15"/>
    <s v="Direção Financeira"/>
    <s v="03.16.15"/>
    <x v="28"/>
    <x v="0"/>
    <x v="0"/>
    <x v="0"/>
    <x v="0"/>
    <x v="0"/>
    <x v="0"/>
    <x v="0"/>
    <x v="10"/>
    <s v="2024-11-??"/>
    <x v="3"/>
    <n v="32266"/>
    <x v="3"/>
    <n v="300000"/>
    <x v="1"/>
    <n v="400000"/>
    <x v="667"/>
    <m/>
    <x v="0"/>
    <x v="11"/>
    <m/>
    <s v="Direção Financeira"/>
    <x v="2"/>
    <m/>
    <x v="0"/>
    <x v="1"/>
    <x v="1"/>
    <x v="1"/>
    <x v="0"/>
    <x v="0"/>
    <x v="0"/>
    <x v="0"/>
    <x v="0"/>
    <x v="0"/>
    <x v="0"/>
    <s v="Direção Financeira"/>
    <x v="0"/>
    <x v="0"/>
    <x v="0"/>
    <x v="0"/>
    <x v="0"/>
    <x v="0"/>
    <x v="0"/>
    <x v="2"/>
    <x v="1"/>
    <x v="2"/>
    <x v="11"/>
    <x v="0"/>
    <m/>
  </r>
  <r>
    <x v="0"/>
    <n v="0"/>
    <n v="0"/>
    <n v="78997"/>
    <n v="0"/>
    <x v="6025"/>
    <x v="0"/>
    <x v="0"/>
    <x v="0"/>
    <s v="03.16.15"/>
    <x v="0"/>
    <x v="0"/>
    <x v="0"/>
    <s v="Direção Financeira"/>
    <s v="03.16.15"/>
    <s v="Direção Financeira"/>
    <s v="03.16.15"/>
    <x v="28"/>
    <x v="0"/>
    <x v="0"/>
    <x v="0"/>
    <x v="0"/>
    <x v="0"/>
    <x v="0"/>
    <x v="0"/>
    <x v="11"/>
    <s v="2024-12-??"/>
    <x v="3"/>
    <n v="78997"/>
    <x v="3"/>
    <n v="300000"/>
    <x v="1"/>
    <n v="400000"/>
    <x v="667"/>
    <m/>
    <x v="0"/>
    <x v="11"/>
    <m/>
    <s v="Direção Financeira"/>
    <x v="2"/>
    <m/>
    <x v="0"/>
    <x v="1"/>
    <x v="1"/>
    <x v="1"/>
    <x v="0"/>
    <x v="0"/>
    <x v="0"/>
    <x v="0"/>
    <x v="0"/>
    <x v="0"/>
    <x v="0"/>
    <s v="Direção Financeira"/>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0"/>
    <s v="2024-01-??"/>
    <x v="0"/>
    <n v="102662"/>
    <x v="3"/>
    <n v="0"/>
    <x v="1"/>
    <n v="800000"/>
    <x v="667"/>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2"/>
    <s v="2024-02-??"/>
    <x v="0"/>
    <n v="102662"/>
    <x v="3"/>
    <n v="0"/>
    <x v="1"/>
    <n v="800000"/>
    <x v="667"/>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1"/>
    <s v="2024-03-??"/>
    <x v="0"/>
    <n v="102662"/>
    <x v="3"/>
    <n v="0"/>
    <x v="1"/>
    <n v="800000"/>
    <x v="667"/>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6"/>
    <s v="2024-04-??"/>
    <x v="1"/>
    <n v="102662"/>
    <x v="3"/>
    <n v="0"/>
    <x v="1"/>
    <n v="800000"/>
    <x v="667"/>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3"/>
    <s v="2024-05-??"/>
    <x v="1"/>
    <n v="102662"/>
    <x v="3"/>
    <n v="0"/>
    <x v="1"/>
    <n v="800000"/>
    <x v="667"/>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4"/>
    <s v="2024-06-??"/>
    <x v="1"/>
    <n v="102662"/>
    <x v="3"/>
    <n v="0"/>
    <x v="1"/>
    <n v="800000"/>
    <x v="667"/>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9"/>
    <s v="2024-07-??"/>
    <x v="2"/>
    <n v="102662"/>
    <x v="3"/>
    <n v="0"/>
    <x v="1"/>
    <n v="800000"/>
    <x v="667"/>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5"/>
    <s v="2024-08-??"/>
    <x v="2"/>
    <n v="102662"/>
    <x v="3"/>
    <n v="0"/>
    <x v="1"/>
    <n v="800000"/>
    <x v="667"/>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7"/>
    <s v="2024-09-??"/>
    <x v="2"/>
    <n v="102662"/>
    <x v="3"/>
    <n v="0"/>
    <x v="1"/>
    <n v="800000"/>
    <x v="667"/>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8"/>
    <s v="2024-10-??"/>
    <x v="3"/>
    <n v="102662"/>
    <x v="3"/>
    <n v="0"/>
    <x v="1"/>
    <n v="800000"/>
    <x v="667"/>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10"/>
    <s v="2024-11-??"/>
    <x v="3"/>
    <n v="102662"/>
    <x v="3"/>
    <n v="0"/>
    <x v="1"/>
    <n v="800000"/>
    <x v="667"/>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11"/>
    <s v="2024-12-??"/>
    <x v="3"/>
    <n v="102662"/>
    <x v="3"/>
    <n v="0"/>
    <x v="1"/>
    <n v="800000"/>
    <x v="667"/>
    <m/>
    <x v="0"/>
    <x v="11"/>
    <m/>
    <s v="Unidade Gestão de Aquisições"/>
    <x v="2"/>
    <s v="UGA"/>
    <x v="0"/>
    <x v="1"/>
    <x v="1"/>
    <x v="1"/>
    <x v="0"/>
    <x v="0"/>
    <x v="0"/>
    <x v="0"/>
    <x v="0"/>
    <x v="0"/>
    <x v="0"/>
    <s v="Unidade Gestão de Aquisições"/>
    <x v="0"/>
    <x v="0"/>
    <x v="0"/>
    <x v="0"/>
    <x v="0"/>
    <x v="0"/>
    <x v="0"/>
    <x v="2"/>
    <x v="1"/>
    <x v="2"/>
    <x v="11"/>
    <x v="0"/>
    <m/>
  </r>
  <r>
    <x v="1"/>
    <n v="0"/>
    <n v="0"/>
    <n v="187553"/>
    <n v="0"/>
    <x v="6025"/>
    <x v="0"/>
    <x v="0"/>
    <x v="0"/>
    <s v="01.27.02.15"/>
    <x v="25"/>
    <x v="1"/>
    <x v="1"/>
    <s v="Saneamento básico"/>
    <s v="01.27.02"/>
    <s v="Transferência de Residuos Aterro Santiago"/>
    <s v="01.27.02.15"/>
    <x v="46"/>
    <x v="0"/>
    <x v="0"/>
    <x v="0"/>
    <x v="0"/>
    <x v="1"/>
    <x v="1"/>
    <x v="0"/>
    <x v="0"/>
    <s v="2024-01-??"/>
    <x v="0"/>
    <n v="187553"/>
    <x v="3"/>
    <n v="0"/>
    <x v="1"/>
    <n v="950000"/>
    <x v="667"/>
    <m/>
    <x v="0"/>
    <x v="11"/>
    <m/>
    <s v="Transferência de Residuos Aterro Santiago"/>
    <x v="2"/>
    <m/>
    <x v="0"/>
    <x v="1"/>
    <x v="1"/>
    <x v="1"/>
    <x v="0"/>
    <x v="0"/>
    <x v="0"/>
    <x v="0"/>
    <x v="0"/>
    <x v="0"/>
    <x v="0"/>
    <s v="Transferência de Residuos Aterro Santiago"/>
    <x v="0"/>
    <x v="0"/>
    <x v="0"/>
    <x v="0"/>
    <x v="1"/>
    <x v="0"/>
    <x v="0"/>
    <x v="2"/>
    <x v="1"/>
    <x v="2"/>
    <x v="11"/>
    <x v="0"/>
    <m/>
  </r>
  <r>
    <x v="1"/>
    <n v="0"/>
    <n v="0"/>
    <n v="33540"/>
    <n v="0"/>
    <x v="6025"/>
    <x v="0"/>
    <x v="0"/>
    <x v="0"/>
    <s v="01.27.02.15"/>
    <x v="25"/>
    <x v="1"/>
    <x v="1"/>
    <s v="Saneamento básico"/>
    <s v="01.27.02"/>
    <s v="Transferência de Residuos Aterro Santiago"/>
    <s v="01.27.02.15"/>
    <x v="46"/>
    <x v="0"/>
    <x v="0"/>
    <x v="0"/>
    <x v="0"/>
    <x v="1"/>
    <x v="1"/>
    <x v="0"/>
    <x v="2"/>
    <s v="2024-02-??"/>
    <x v="0"/>
    <n v="33540"/>
    <x v="3"/>
    <n v="0"/>
    <x v="1"/>
    <n v="950000"/>
    <x v="667"/>
    <m/>
    <x v="0"/>
    <x v="11"/>
    <m/>
    <s v="Transferência de Residuos Aterro Santiago"/>
    <x v="2"/>
    <m/>
    <x v="0"/>
    <x v="1"/>
    <x v="1"/>
    <x v="1"/>
    <x v="0"/>
    <x v="0"/>
    <x v="0"/>
    <x v="0"/>
    <x v="0"/>
    <x v="0"/>
    <x v="0"/>
    <s v="Transferência de Residuos Aterro Santiago"/>
    <x v="0"/>
    <x v="0"/>
    <x v="0"/>
    <x v="0"/>
    <x v="1"/>
    <x v="0"/>
    <x v="0"/>
    <x v="2"/>
    <x v="1"/>
    <x v="2"/>
    <x v="11"/>
    <x v="0"/>
    <m/>
  </r>
  <r>
    <x v="1"/>
    <n v="0"/>
    <n v="0"/>
    <n v="509600"/>
    <n v="0"/>
    <x v="6025"/>
    <x v="0"/>
    <x v="0"/>
    <x v="0"/>
    <s v="01.27.02.15"/>
    <x v="25"/>
    <x v="1"/>
    <x v="1"/>
    <s v="Saneamento básico"/>
    <s v="01.27.02"/>
    <s v="Transferência de Residuos Aterro Santiago"/>
    <s v="01.27.02.15"/>
    <x v="46"/>
    <x v="0"/>
    <x v="0"/>
    <x v="0"/>
    <x v="0"/>
    <x v="1"/>
    <x v="1"/>
    <x v="0"/>
    <x v="1"/>
    <s v="2024-03-??"/>
    <x v="0"/>
    <n v="509600"/>
    <x v="3"/>
    <n v="0"/>
    <x v="1"/>
    <n v="950000"/>
    <x v="667"/>
    <m/>
    <x v="0"/>
    <x v="11"/>
    <m/>
    <s v="Transferência de Residuos Aterro Santiago"/>
    <x v="2"/>
    <m/>
    <x v="0"/>
    <x v="1"/>
    <x v="1"/>
    <x v="1"/>
    <x v="0"/>
    <x v="0"/>
    <x v="0"/>
    <x v="0"/>
    <x v="0"/>
    <x v="0"/>
    <x v="0"/>
    <s v="Transferência de Residuos Aterro Santiago"/>
    <x v="0"/>
    <x v="0"/>
    <x v="0"/>
    <x v="0"/>
    <x v="1"/>
    <x v="0"/>
    <x v="0"/>
    <x v="2"/>
    <x v="1"/>
    <x v="2"/>
    <x v="11"/>
    <x v="0"/>
    <m/>
  </r>
  <r>
    <x v="1"/>
    <n v="0"/>
    <n v="0"/>
    <n v="117540"/>
    <n v="0"/>
    <x v="6025"/>
    <x v="0"/>
    <x v="0"/>
    <x v="0"/>
    <s v="01.27.02.15"/>
    <x v="25"/>
    <x v="1"/>
    <x v="1"/>
    <s v="Saneamento básico"/>
    <s v="01.27.02"/>
    <s v="Transferência de Residuos Aterro Santiago"/>
    <s v="01.27.02.15"/>
    <x v="46"/>
    <x v="0"/>
    <x v="0"/>
    <x v="0"/>
    <x v="0"/>
    <x v="1"/>
    <x v="1"/>
    <x v="0"/>
    <x v="6"/>
    <s v="2024-04-??"/>
    <x v="1"/>
    <n v="117540"/>
    <x v="3"/>
    <n v="0"/>
    <x v="1"/>
    <n v="950000"/>
    <x v="667"/>
    <m/>
    <x v="0"/>
    <x v="11"/>
    <m/>
    <s v="Transferência de Residuos Aterro Santiago"/>
    <x v="2"/>
    <m/>
    <x v="0"/>
    <x v="1"/>
    <x v="1"/>
    <x v="1"/>
    <x v="0"/>
    <x v="0"/>
    <x v="0"/>
    <x v="0"/>
    <x v="0"/>
    <x v="0"/>
    <x v="0"/>
    <s v="Transferência de Residuos Aterro Santiago"/>
    <x v="0"/>
    <x v="0"/>
    <x v="0"/>
    <x v="0"/>
    <x v="1"/>
    <x v="0"/>
    <x v="0"/>
    <x v="2"/>
    <x v="1"/>
    <x v="2"/>
    <x v="11"/>
    <x v="0"/>
    <m/>
  </r>
  <r>
    <x v="1"/>
    <n v="0"/>
    <n v="0"/>
    <n v="86110"/>
    <n v="0"/>
    <x v="6025"/>
    <x v="0"/>
    <x v="0"/>
    <x v="0"/>
    <s v="01.27.02.15"/>
    <x v="25"/>
    <x v="1"/>
    <x v="1"/>
    <s v="Saneamento básico"/>
    <s v="01.27.02"/>
    <s v="Transferência de Residuos Aterro Santiago"/>
    <s v="01.27.02.15"/>
    <x v="46"/>
    <x v="0"/>
    <x v="0"/>
    <x v="0"/>
    <x v="0"/>
    <x v="1"/>
    <x v="1"/>
    <x v="0"/>
    <x v="4"/>
    <s v="2024-06-??"/>
    <x v="1"/>
    <n v="86110"/>
    <x v="3"/>
    <n v="0"/>
    <x v="1"/>
    <n v="950000"/>
    <x v="667"/>
    <m/>
    <x v="0"/>
    <x v="11"/>
    <m/>
    <s v="Transferência de Residuos Aterro Santiago"/>
    <x v="2"/>
    <m/>
    <x v="0"/>
    <x v="1"/>
    <x v="1"/>
    <x v="1"/>
    <x v="0"/>
    <x v="0"/>
    <x v="0"/>
    <x v="0"/>
    <x v="0"/>
    <x v="0"/>
    <x v="0"/>
    <s v="Transferência de Residuos Aterro Santiago"/>
    <x v="0"/>
    <x v="0"/>
    <x v="0"/>
    <x v="0"/>
    <x v="1"/>
    <x v="0"/>
    <x v="0"/>
    <x v="2"/>
    <x v="1"/>
    <x v="2"/>
    <x v="11"/>
    <x v="0"/>
    <m/>
  </r>
  <r>
    <x v="1"/>
    <n v="0"/>
    <n v="0"/>
    <n v="135022"/>
    <n v="0"/>
    <x v="6025"/>
    <x v="0"/>
    <x v="0"/>
    <x v="0"/>
    <s v="01.27.02.15"/>
    <x v="25"/>
    <x v="1"/>
    <x v="1"/>
    <s v="Saneamento básico"/>
    <s v="01.27.02"/>
    <s v="Transferência de Residuos Aterro Santiago"/>
    <s v="01.27.02.15"/>
    <x v="46"/>
    <x v="0"/>
    <x v="0"/>
    <x v="0"/>
    <x v="0"/>
    <x v="1"/>
    <x v="1"/>
    <x v="0"/>
    <x v="9"/>
    <s v="2024-07-??"/>
    <x v="2"/>
    <n v="135022"/>
    <x v="3"/>
    <n v="0"/>
    <x v="1"/>
    <n v="950000"/>
    <x v="667"/>
    <m/>
    <x v="0"/>
    <x v="11"/>
    <m/>
    <s v="Transferência de Residuos Aterro Santiago"/>
    <x v="2"/>
    <m/>
    <x v="0"/>
    <x v="1"/>
    <x v="1"/>
    <x v="1"/>
    <x v="0"/>
    <x v="0"/>
    <x v="0"/>
    <x v="0"/>
    <x v="0"/>
    <x v="0"/>
    <x v="0"/>
    <s v="Transferência de Residuos Aterro Santiago"/>
    <x v="0"/>
    <x v="0"/>
    <x v="0"/>
    <x v="0"/>
    <x v="1"/>
    <x v="0"/>
    <x v="0"/>
    <x v="2"/>
    <x v="1"/>
    <x v="2"/>
    <x v="11"/>
    <x v="0"/>
    <m/>
  </r>
  <r>
    <x v="1"/>
    <n v="0"/>
    <n v="0"/>
    <n v="276787"/>
    <n v="0"/>
    <x v="6025"/>
    <x v="0"/>
    <x v="0"/>
    <x v="0"/>
    <s v="01.27.02.15"/>
    <x v="25"/>
    <x v="1"/>
    <x v="1"/>
    <s v="Saneamento básico"/>
    <s v="01.27.02"/>
    <s v="Transferência de Residuos Aterro Santiago"/>
    <s v="01.27.02.15"/>
    <x v="46"/>
    <x v="0"/>
    <x v="0"/>
    <x v="0"/>
    <x v="0"/>
    <x v="1"/>
    <x v="1"/>
    <x v="0"/>
    <x v="5"/>
    <s v="2024-08-??"/>
    <x v="2"/>
    <n v="276787"/>
    <x v="3"/>
    <n v="0"/>
    <x v="1"/>
    <n v="950000"/>
    <x v="667"/>
    <m/>
    <x v="0"/>
    <x v="11"/>
    <m/>
    <s v="Transferência de Residuos Aterro Santiago"/>
    <x v="2"/>
    <m/>
    <x v="0"/>
    <x v="1"/>
    <x v="1"/>
    <x v="1"/>
    <x v="0"/>
    <x v="0"/>
    <x v="0"/>
    <x v="0"/>
    <x v="0"/>
    <x v="0"/>
    <x v="0"/>
    <s v="Transferência de Residuos Aterro Santiago"/>
    <x v="0"/>
    <x v="0"/>
    <x v="0"/>
    <x v="0"/>
    <x v="1"/>
    <x v="0"/>
    <x v="0"/>
    <x v="2"/>
    <x v="1"/>
    <x v="2"/>
    <x v="11"/>
    <x v="0"/>
    <m/>
  </r>
  <r>
    <x v="1"/>
    <n v="0"/>
    <n v="0"/>
    <n v="296585"/>
    <n v="0"/>
    <x v="6025"/>
    <x v="0"/>
    <x v="0"/>
    <x v="0"/>
    <s v="01.27.02.15"/>
    <x v="25"/>
    <x v="1"/>
    <x v="1"/>
    <s v="Saneamento básico"/>
    <s v="01.27.02"/>
    <s v="Transferência de Residuos Aterro Santiago"/>
    <s v="01.27.02.15"/>
    <x v="46"/>
    <x v="0"/>
    <x v="0"/>
    <x v="0"/>
    <x v="0"/>
    <x v="1"/>
    <x v="1"/>
    <x v="0"/>
    <x v="7"/>
    <s v="2024-09-??"/>
    <x v="2"/>
    <n v="296585"/>
    <x v="3"/>
    <n v="0"/>
    <x v="1"/>
    <n v="950000"/>
    <x v="667"/>
    <m/>
    <x v="0"/>
    <x v="11"/>
    <m/>
    <s v="Transferência de Residuos Aterro Santiago"/>
    <x v="2"/>
    <m/>
    <x v="0"/>
    <x v="1"/>
    <x v="1"/>
    <x v="1"/>
    <x v="0"/>
    <x v="0"/>
    <x v="0"/>
    <x v="0"/>
    <x v="0"/>
    <x v="0"/>
    <x v="0"/>
    <s v="Transferência de Residuos Aterro Santiago"/>
    <x v="0"/>
    <x v="0"/>
    <x v="0"/>
    <x v="0"/>
    <x v="1"/>
    <x v="0"/>
    <x v="0"/>
    <x v="2"/>
    <x v="1"/>
    <x v="2"/>
    <x v="11"/>
    <x v="0"/>
    <m/>
  </r>
  <r>
    <x v="1"/>
    <n v="0"/>
    <n v="0"/>
    <n v="196116"/>
    <n v="0"/>
    <x v="6025"/>
    <x v="0"/>
    <x v="0"/>
    <x v="0"/>
    <s v="01.27.02.15"/>
    <x v="25"/>
    <x v="1"/>
    <x v="1"/>
    <s v="Saneamento básico"/>
    <s v="01.27.02"/>
    <s v="Transferência de Residuos Aterro Santiago"/>
    <s v="01.27.02.15"/>
    <x v="46"/>
    <x v="0"/>
    <x v="0"/>
    <x v="0"/>
    <x v="0"/>
    <x v="1"/>
    <x v="1"/>
    <x v="0"/>
    <x v="8"/>
    <s v="2024-10-??"/>
    <x v="3"/>
    <n v="196116"/>
    <x v="3"/>
    <n v="0"/>
    <x v="1"/>
    <n v="950000"/>
    <x v="667"/>
    <m/>
    <x v="0"/>
    <x v="11"/>
    <m/>
    <s v="Transferência de Residuos Aterro Santiago"/>
    <x v="2"/>
    <m/>
    <x v="0"/>
    <x v="1"/>
    <x v="1"/>
    <x v="1"/>
    <x v="0"/>
    <x v="0"/>
    <x v="0"/>
    <x v="0"/>
    <x v="0"/>
    <x v="0"/>
    <x v="0"/>
    <s v="Transferência de Residuos Aterro Santiago"/>
    <x v="0"/>
    <x v="0"/>
    <x v="0"/>
    <x v="0"/>
    <x v="1"/>
    <x v="0"/>
    <x v="0"/>
    <x v="2"/>
    <x v="1"/>
    <x v="2"/>
    <x v="11"/>
    <x v="0"/>
    <m/>
  </r>
  <r>
    <x v="1"/>
    <n v="0"/>
    <n v="0"/>
    <n v="535046"/>
    <n v="0"/>
    <x v="6025"/>
    <x v="0"/>
    <x v="0"/>
    <x v="0"/>
    <s v="01.27.02.15"/>
    <x v="25"/>
    <x v="1"/>
    <x v="1"/>
    <s v="Saneamento básico"/>
    <s v="01.27.02"/>
    <s v="Transferência de Residuos Aterro Santiago"/>
    <s v="01.27.02.15"/>
    <x v="46"/>
    <x v="0"/>
    <x v="0"/>
    <x v="0"/>
    <x v="0"/>
    <x v="1"/>
    <x v="1"/>
    <x v="0"/>
    <x v="10"/>
    <s v="2024-11-??"/>
    <x v="3"/>
    <n v="535046"/>
    <x v="3"/>
    <n v="0"/>
    <x v="1"/>
    <n v="950000"/>
    <x v="667"/>
    <m/>
    <x v="0"/>
    <x v="11"/>
    <m/>
    <s v="Transferência de Residuos Aterro Santiago"/>
    <x v="2"/>
    <m/>
    <x v="0"/>
    <x v="1"/>
    <x v="1"/>
    <x v="1"/>
    <x v="0"/>
    <x v="0"/>
    <x v="0"/>
    <x v="0"/>
    <x v="0"/>
    <x v="0"/>
    <x v="0"/>
    <s v="Transferência de Residuos Aterro Santiago"/>
    <x v="0"/>
    <x v="0"/>
    <x v="0"/>
    <x v="0"/>
    <x v="1"/>
    <x v="0"/>
    <x v="0"/>
    <x v="2"/>
    <x v="1"/>
    <x v="2"/>
    <x v="11"/>
    <x v="0"/>
    <m/>
  </r>
  <r>
    <x v="1"/>
    <n v="0"/>
    <n v="0"/>
    <n v="440820"/>
    <n v="0"/>
    <x v="6025"/>
    <x v="0"/>
    <x v="0"/>
    <x v="0"/>
    <s v="01.27.02.15"/>
    <x v="25"/>
    <x v="1"/>
    <x v="1"/>
    <s v="Saneamento básico"/>
    <s v="01.27.02"/>
    <s v="Transferência de Residuos Aterro Santiago"/>
    <s v="01.27.02.15"/>
    <x v="46"/>
    <x v="0"/>
    <x v="0"/>
    <x v="0"/>
    <x v="0"/>
    <x v="1"/>
    <x v="1"/>
    <x v="0"/>
    <x v="11"/>
    <s v="2024-12-??"/>
    <x v="3"/>
    <n v="440820"/>
    <x v="3"/>
    <n v="0"/>
    <x v="1"/>
    <n v="950000"/>
    <x v="667"/>
    <m/>
    <x v="0"/>
    <x v="11"/>
    <m/>
    <s v="Transferência de Residuos Aterro Santiago"/>
    <x v="2"/>
    <m/>
    <x v="0"/>
    <x v="1"/>
    <x v="1"/>
    <x v="1"/>
    <x v="0"/>
    <x v="0"/>
    <x v="0"/>
    <x v="0"/>
    <x v="0"/>
    <x v="0"/>
    <x v="0"/>
    <s v="Transferência de Residuos Aterro Santiago"/>
    <x v="0"/>
    <x v="0"/>
    <x v="0"/>
    <x v="0"/>
    <x v="1"/>
    <x v="0"/>
    <x v="0"/>
    <x v="2"/>
    <x v="1"/>
    <x v="2"/>
    <x v="11"/>
    <x v="0"/>
    <m/>
  </r>
  <r>
    <x v="0"/>
    <n v="0"/>
    <n v="0"/>
    <n v="122400"/>
    <n v="0"/>
    <x v="6025"/>
    <x v="0"/>
    <x v="0"/>
    <x v="0"/>
    <s v="03.16.11"/>
    <x v="27"/>
    <x v="0"/>
    <x v="0"/>
    <s v="Direcção de Obras"/>
    <s v="03.16.11"/>
    <s v="Direcção de Obras"/>
    <s v="03.16.11"/>
    <x v="49"/>
    <x v="0"/>
    <x v="0"/>
    <x v="0"/>
    <x v="1"/>
    <x v="0"/>
    <x v="0"/>
    <x v="0"/>
    <x v="0"/>
    <s v="2024-01-??"/>
    <x v="0"/>
    <n v="122400"/>
    <x v="3"/>
    <n v="0"/>
    <x v="1"/>
    <n v="0"/>
    <x v="667"/>
    <m/>
    <x v="0"/>
    <x v="11"/>
    <m/>
    <s v="Direcção de Obras"/>
    <x v="2"/>
    <m/>
    <x v="0"/>
    <x v="1"/>
    <x v="1"/>
    <x v="1"/>
    <x v="0"/>
    <x v="0"/>
    <x v="0"/>
    <x v="0"/>
    <x v="0"/>
    <x v="0"/>
    <x v="0"/>
    <s v="Direcção de Obras"/>
    <x v="0"/>
    <x v="0"/>
    <x v="0"/>
    <x v="0"/>
    <x v="0"/>
    <x v="0"/>
    <x v="0"/>
    <x v="2"/>
    <x v="1"/>
    <x v="2"/>
    <x v="11"/>
    <x v="0"/>
    <m/>
  </r>
  <r>
    <x v="0"/>
    <n v="0"/>
    <n v="0"/>
    <n v="122400"/>
    <n v="0"/>
    <x v="6025"/>
    <x v="0"/>
    <x v="0"/>
    <x v="0"/>
    <s v="03.16.11"/>
    <x v="27"/>
    <x v="0"/>
    <x v="0"/>
    <s v="Direcção de Obras"/>
    <s v="03.16.11"/>
    <s v="Direcção de Obras"/>
    <s v="03.16.11"/>
    <x v="49"/>
    <x v="0"/>
    <x v="0"/>
    <x v="0"/>
    <x v="1"/>
    <x v="0"/>
    <x v="0"/>
    <x v="0"/>
    <x v="2"/>
    <s v="2024-02-??"/>
    <x v="0"/>
    <n v="122400"/>
    <x v="3"/>
    <n v="0"/>
    <x v="1"/>
    <n v="0"/>
    <x v="667"/>
    <m/>
    <x v="0"/>
    <x v="11"/>
    <m/>
    <s v="Direcção de Obras"/>
    <x v="2"/>
    <m/>
    <x v="0"/>
    <x v="1"/>
    <x v="1"/>
    <x v="1"/>
    <x v="0"/>
    <x v="0"/>
    <x v="0"/>
    <x v="0"/>
    <x v="0"/>
    <x v="0"/>
    <x v="0"/>
    <s v="Direcção de Obras"/>
    <x v="0"/>
    <x v="0"/>
    <x v="0"/>
    <x v="0"/>
    <x v="0"/>
    <x v="0"/>
    <x v="0"/>
    <x v="2"/>
    <x v="1"/>
    <x v="2"/>
    <x v="11"/>
    <x v="0"/>
    <m/>
  </r>
  <r>
    <x v="0"/>
    <n v="0"/>
    <n v="0"/>
    <n v="122400"/>
    <n v="0"/>
    <x v="6025"/>
    <x v="0"/>
    <x v="0"/>
    <x v="0"/>
    <s v="03.16.11"/>
    <x v="27"/>
    <x v="0"/>
    <x v="0"/>
    <s v="Direcção de Obras"/>
    <s v="03.16.11"/>
    <s v="Direcção de Obras"/>
    <s v="03.16.11"/>
    <x v="49"/>
    <x v="0"/>
    <x v="0"/>
    <x v="0"/>
    <x v="1"/>
    <x v="0"/>
    <x v="0"/>
    <x v="0"/>
    <x v="1"/>
    <s v="2024-03-??"/>
    <x v="0"/>
    <n v="122400"/>
    <x v="3"/>
    <n v="0"/>
    <x v="1"/>
    <n v="0"/>
    <x v="667"/>
    <m/>
    <x v="0"/>
    <x v="11"/>
    <m/>
    <s v="Direcção de Obras"/>
    <x v="2"/>
    <m/>
    <x v="0"/>
    <x v="1"/>
    <x v="1"/>
    <x v="1"/>
    <x v="0"/>
    <x v="0"/>
    <x v="0"/>
    <x v="0"/>
    <x v="0"/>
    <x v="0"/>
    <x v="0"/>
    <s v="Direcção de Obras"/>
    <x v="0"/>
    <x v="0"/>
    <x v="0"/>
    <x v="0"/>
    <x v="0"/>
    <x v="0"/>
    <x v="0"/>
    <x v="2"/>
    <x v="1"/>
    <x v="2"/>
    <x v="11"/>
    <x v="0"/>
    <m/>
  </r>
  <r>
    <x v="0"/>
    <n v="0"/>
    <n v="0"/>
    <n v="122400"/>
    <n v="0"/>
    <x v="6025"/>
    <x v="0"/>
    <x v="0"/>
    <x v="0"/>
    <s v="03.16.11"/>
    <x v="27"/>
    <x v="0"/>
    <x v="0"/>
    <s v="Direcção de Obras"/>
    <s v="03.16.11"/>
    <s v="Direcção de Obras"/>
    <s v="03.16.11"/>
    <x v="49"/>
    <x v="0"/>
    <x v="0"/>
    <x v="0"/>
    <x v="1"/>
    <x v="0"/>
    <x v="0"/>
    <x v="0"/>
    <x v="6"/>
    <s v="2024-04-??"/>
    <x v="1"/>
    <n v="122400"/>
    <x v="3"/>
    <n v="0"/>
    <x v="1"/>
    <n v="0"/>
    <x v="667"/>
    <m/>
    <x v="0"/>
    <x v="11"/>
    <m/>
    <s v="Direcção de Obras"/>
    <x v="2"/>
    <m/>
    <x v="0"/>
    <x v="1"/>
    <x v="1"/>
    <x v="1"/>
    <x v="0"/>
    <x v="0"/>
    <x v="0"/>
    <x v="0"/>
    <x v="0"/>
    <x v="0"/>
    <x v="0"/>
    <s v="Direcção de Obras"/>
    <x v="0"/>
    <x v="0"/>
    <x v="0"/>
    <x v="0"/>
    <x v="0"/>
    <x v="0"/>
    <x v="0"/>
    <x v="2"/>
    <x v="1"/>
    <x v="2"/>
    <x v="11"/>
    <x v="0"/>
    <m/>
  </r>
  <r>
    <x v="0"/>
    <n v="0"/>
    <n v="0"/>
    <n v="122400"/>
    <n v="0"/>
    <x v="6025"/>
    <x v="0"/>
    <x v="0"/>
    <x v="0"/>
    <s v="03.16.11"/>
    <x v="27"/>
    <x v="0"/>
    <x v="0"/>
    <s v="Direcção de Obras"/>
    <s v="03.16.11"/>
    <s v="Direcção de Obras"/>
    <s v="03.16.11"/>
    <x v="49"/>
    <x v="0"/>
    <x v="0"/>
    <x v="0"/>
    <x v="1"/>
    <x v="0"/>
    <x v="0"/>
    <x v="0"/>
    <x v="3"/>
    <s v="2024-05-??"/>
    <x v="1"/>
    <n v="122400"/>
    <x v="3"/>
    <n v="0"/>
    <x v="1"/>
    <n v="0"/>
    <x v="667"/>
    <m/>
    <x v="0"/>
    <x v="11"/>
    <m/>
    <s v="Direcção de Obras"/>
    <x v="2"/>
    <m/>
    <x v="0"/>
    <x v="1"/>
    <x v="1"/>
    <x v="1"/>
    <x v="0"/>
    <x v="0"/>
    <x v="0"/>
    <x v="0"/>
    <x v="0"/>
    <x v="0"/>
    <x v="0"/>
    <s v="Direcção de Obras"/>
    <x v="0"/>
    <x v="0"/>
    <x v="0"/>
    <x v="0"/>
    <x v="0"/>
    <x v="0"/>
    <x v="0"/>
    <x v="2"/>
    <x v="1"/>
    <x v="2"/>
    <x v="11"/>
    <x v="0"/>
    <m/>
  </r>
  <r>
    <x v="0"/>
    <n v="0"/>
    <n v="0"/>
    <n v="122400"/>
    <n v="0"/>
    <x v="6025"/>
    <x v="0"/>
    <x v="0"/>
    <x v="0"/>
    <s v="03.16.11"/>
    <x v="27"/>
    <x v="0"/>
    <x v="0"/>
    <s v="Direcção de Obras"/>
    <s v="03.16.11"/>
    <s v="Direcção de Obras"/>
    <s v="03.16.11"/>
    <x v="49"/>
    <x v="0"/>
    <x v="0"/>
    <x v="0"/>
    <x v="1"/>
    <x v="0"/>
    <x v="0"/>
    <x v="0"/>
    <x v="4"/>
    <s v="2024-06-??"/>
    <x v="1"/>
    <n v="122400"/>
    <x v="3"/>
    <n v="0"/>
    <x v="1"/>
    <n v="0"/>
    <x v="667"/>
    <m/>
    <x v="0"/>
    <x v="11"/>
    <m/>
    <s v="Direcção de Obras"/>
    <x v="2"/>
    <m/>
    <x v="0"/>
    <x v="1"/>
    <x v="1"/>
    <x v="1"/>
    <x v="0"/>
    <x v="0"/>
    <x v="0"/>
    <x v="0"/>
    <x v="0"/>
    <x v="0"/>
    <x v="0"/>
    <s v="Direcção de Obras"/>
    <x v="0"/>
    <x v="0"/>
    <x v="0"/>
    <x v="0"/>
    <x v="0"/>
    <x v="0"/>
    <x v="0"/>
    <x v="2"/>
    <x v="1"/>
    <x v="2"/>
    <x v="11"/>
    <x v="0"/>
    <m/>
  </r>
  <r>
    <x v="0"/>
    <n v="0"/>
    <n v="0"/>
    <n v="122400"/>
    <n v="0"/>
    <x v="6025"/>
    <x v="0"/>
    <x v="0"/>
    <x v="0"/>
    <s v="03.16.11"/>
    <x v="27"/>
    <x v="0"/>
    <x v="0"/>
    <s v="Direcção de Obras"/>
    <s v="03.16.11"/>
    <s v="Direcção de Obras"/>
    <s v="03.16.11"/>
    <x v="49"/>
    <x v="0"/>
    <x v="0"/>
    <x v="0"/>
    <x v="1"/>
    <x v="0"/>
    <x v="0"/>
    <x v="0"/>
    <x v="9"/>
    <s v="2024-07-??"/>
    <x v="2"/>
    <n v="122400"/>
    <x v="3"/>
    <n v="0"/>
    <x v="1"/>
    <n v="0"/>
    <x v="667"/>
    <m/>
    <x v="0"/>
    <x v="11"/>
    <m/>
    <s v="Direcção de Obras"/>
    <x v="2"/>
    <m/>
    <x v="0"/>
    <x v="1"/>
    <x v="1"/>
    <x v="1"/>
    <x v="0"/>
    <x v="0"/>
    <x v="0"/>
    <x v="0"/>
    <x v="0"/>
    <x v="0"/>
    <x v="0"/>
    <s v="Direcção de Obras"/>
    <x v="0"/>
    <x v="0"/>
    <x v="0"/>
    <x v="0"/>
    <x v="0"/>
    <x v="0"/>
    <x v="0"/>
    <x v="2"/>
    <x v="1"/>
    <x v="2"/>
    <x v="11"/>
    <x v="0"/>
    <m/>
  </r>
  <r>
    <x v="0"/>
    <n v="0"/>
    <n v="0"/>
    <n v="122400"/>
    <n v="0"/>
    <x v="6025"/>
    <x v="0"/>
    <x v="0"/>
    <x v="0"/>
    <s v="03.16.11"/>
    <x v="27"/>
    <x v="0"/>
    <x v="0"/>
    <s v="Direcção de Obras"/>
    <s v="03.16.11"/>
    <s v="Direcção de Obras"/>
    <s v="03.16.11"/>
    <x v="49"/>
    <x v="0"/>
    <x v="0"/>
    <x v="0"/>
    <x v="1"/>
    <x v="0"/>
    <x v="0"/>
    <x v="0"/>
    <x v="5"/>
    <s v="2024-08-??"/>
    <x v="2"/>
    <n v="122400"/>
    <x v="3"/>
    <n v="0"/>
    <x v="1"/>
    <n v="0"/>
    <x v="667"/>
    <m/>
    <x v="0"/>
    <x v="11"/>
    <m/>
    <s v="Direcção de Obras"/>
    <x v="2"/>
    <m/>
    <x v="0"/>
    <x v="1"/>
    <x v="1"/>
    <x v="1"/>
    <x v="0"/>
    <x v="0"/>
    <x v="0"/>
    <x v="0"/>
    <x v="0"/>
    <x v="0"/>
    <x v="0"/>
    <s v="Direcção de Obras"/>
    <x v="0"/>
    <x v="0"/>
    <x v="0"/>
    <x v="0"/>
    <x v="0"/>
    <x v="0"/>
    <x v="0"/>
    <x v="2"/>
    <x v="1"/>
    <x v="2"/>
    <x v="11"/>
    <x v="0"/>
    <m/>
  </r>
  <r>
    <x v="0"/>
    <n v="0"/>
    <n v="0"/>
    <n v="122400"/>
    <n v="0"/>
    <x v="6025"/>
    <x v="0"/>
    <x v="0"/>
    <x v="0"/>
    <s v="03.16.11"/>
    <x v="27"/>
    <x v="0"/>
    <x v="0"/>
    <s v="Direcção de Obras"/>
    <s v="03.16.11"/>
    <s v="Direcção de Obras"/>
    <s v="03.16.11"/>
    <x v="49"/>
    <x v="0"/>
    <x v="0"/>
    <x v="0"/>
    <x v="1"/>
    <x v="0"/>
    <x v="0"/>
    <x v="0"/>
    <x v="7"/>
    <s v="2024-09-??"/>
    <x v="2"/>
    <n v="122400"/>
    <x v="3"/>
    <n v="0"/>
    <x v="1"/>
    <n v="0"/>
    <x v="667"/>
    <m/>
    <x v="0"/>
    <x v="11"/>
    <m/>
    <s v="Direcção de Obras"/>
    <x v="2"/>
    <m/>
    <x v="0"/>
    <x v="1"/>
    <x v="1"/>
    <x v="1"/>
    <x v="0"/>
    <x v="0"/>
    <x v="0"/>
    <x v="0"/>
    <x v="0"/>
    <x v="0"/>
    <x v="0"/>
    <s v="Direcção de Obras"/>
    <x v="0"/>
    <x v="0"/>
    <x v="0"/>
    <x v="0"/>
    <x v="0"/>
    <x v="0"/>
    <x v="0"/>
    <x v="2"/>
    <x v="1"/>
    <x v="2"/>
    <x v="11"/>
    <x v="0"/>
    <m/>
  </r>
  <r>
    <x v="0"/>
    <n v="0"/>
    <n v="0"/>
    <n v="122400"/>
    <n v="0"/>
    <x v="6025"/>
    <x v="0"/>
    <x v="0"/>
    <x v="0"/>
    <s v="03.16.11"/>
    <x v="27"/>
    <x v="0"/>
    <x v="0"/>
    <s v="Direcção de Obras"/>
    <s v="03.16.11"/>
    <s v="Direcção de Obras"/>
    <s v="03.16.11"/>
    <x v="49"/>
    <x v="0"/>
    <x v="0"/>
    <x v="0"/>
    <x v="1"/>
    <x v="0"/>
    <x v="0"/>
    <x v="0"/>
    <x v="8"/>
    <s v="2024-10-??"/>
    <x v="3"/>
    <n v="122400"/>
    <x v="3"/>
    <n v="0"/>
    <x v="1"/>
    <n v="0"/>
    <x v="667"/>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0"/>
    <s v="2024-01-??"/>
    <x v="0"/>
    <n v="334662"/>
    <x v="3"/>
    <n v="0"/>
    <x v="1"/>
    <n v="120000"/>
    <x v="667"/>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2"/>
    <s v="2024-02-??"/>
    <x v="0"/>
    <n v="334662"/>
    <x v="3"/>
    <n v="0"/>
    <x v="1"/>
    <n v="120000"/>
    <x v="667"/>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1"/>
    <s v="2024-03-??"/>
    <x v="0"/>
    <n v="334662"/>
    <x v="3"/>
    <n v="0"/>
    <x v="1"/>
    <n v="120000"/>
    <x v="667"/>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6"/>
    <s v="2024-04-??"/>
    <x v="1"/>
    <n v="334662"/>
    <x v="3"/>
    <n v="0"/>
    <x v="1"/>
    <n v="120000"/>
    <x v="667"/>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3"/>
    <s v="2024-05-??"/>
    <x v="1"/>
    <n v="334662"/>
    <x v="3"/>
    <n v="0"/>
    <x v="1"/>
    <n v="120000"/>
    <x v="667"/>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4"/>
    <s v="2024-06-??"/>
    <x v="1"/>
    <n v="334662"/>
    <x v="3"/>
    <n v="0"/>
    <x v="1"/>
    <n v="120000"/>
    <x v="667"/>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9"/>
    <s v="2024-07-??"/>
    <x v="2"/>
    <n v="334662"/>
    <x v="3"/>
    <n v="0"/>
    <x v="1"/>
    <n v="120000"/>
    <x v="667"/>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5"/>
    <s v="2024-08-??"/>
    <x v="2"/>
    <n v="334662"/>
    <x v="3"/>
    <n v="0"/>
    <x v="1"/>
    <n v="120000"/>
    <x v="667"/>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7"/>
    <s v="2024-09-??"/>
    <x v="2"/>
    <n v="334662"/>
    <x v="3"/>
    <n v="0"/>
    <x v="1"/>
    <n v="120000"/>
    <x v="667"/>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8"/>
    <s v="2024-10-??"/>
    <x v="3"/>
    <n v="334662"/>
    <x v="3"/>
    <n v="0"/>
    <x v="1"/>
    <n v="120000"/>
    <x v="667"/>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10"/>
    <s v="2024-11-??"/>
    <x v="3"/>
    <n v="334662"/>
    <x v="3"/>
    <n v="0"/>
    <x v="1"/>
    <n v="120000"/>
    <x v="667"/>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11"/>
    <s v="2024-12-??"/>
    <x v="3"/>
    <n v="334662"/>
    <x v="3"/>
    <n v="0"/>
    <x v="1"/>
    <n v="120000"/>
    <x v="667"/>
    <m/>
    <x v="0"/>
    <x v="11"/>
    <m/>
    <s v="Direcção de Obras"/>
    <x v="2"/>
    <m/>
    <x v="0"/>
    <x v="1"/>
    <x v="1"/>
    <x v="1"/>
    <x v="0"/>
    <x v="0"/>
    <x v="0"/>
    <x v="0"/>
    <x v="0"/>
    <x v="0"/>
    <x v="0"/>
    <s v="Direcção de Obras"/>
    <x v="0"/>
    <x v="0"/>
    <x v="0"/>
    <x v="0"/>
    <x v="0"/>
    <x v="0"/>
    <x v="0"/>
    <x v="2"/>
    <x v="1"/>
    <x v="2"/>
    <x v="11"/>
    <x v="0"/>
    <m/>
  </r>
  <r>
    <x v="0"/>
    <n v="0"/>
    <n v="0"/>
    <n v="3508"/>
    <n v="0"/>
    <x v="6025"/>
    <x v="0"/>
    <x v="0"/>
    <x v="0"/>
    <s v="03.16.11"/>
    <x v="27"/>
    <x v="0"/>
    <x v="0"/>
    <s v="Direcção de Obras"/>
    <s v="03.16.11"/>
    <s v="Direcção de Obras"/>
    <s v="03.16.11"/>
    <x v="60"/>
    <x v="0"/>
    <x v="0"/>
    <x v="0"/>
    <x v="0"/>
    <x v="0"/>
    <x v="0"/>
    <x v="0"/>
    <x v="0"/>
    <s v="2024-01-??"/>
    <x v="0"/>
    <n v="3508"/>
    <x v="3"/>
    <n v="0"/>
    <x v="1"/>
    <n v="0"/>
    <x v="667"/>
    <m/>
    <x v="0"/>
    <x v="11"/>
    <m/>
    <s v="Direcção de Obras"/>
    <x v="2"/>
    <m/>
    <x v="0"/>
    <x v="1"/>
    <x v="1"/>
    <x v="1"/>
    <x v="0"/>
    <x v="0"/>
    <x v="0"/>
    <x v="0"/>
    <x v="0"/>
    <x v="0"/>
    <x v="0"/>
    <s v="Direcção de Obras"/>
    <x v="0"/>
    <x v="0"/>
    <x v="0"/>
    <x v="0"/>
    <x v="0"/>
    <x v="0"/>
    <x v="0"/>
    <x v="2"/>
    <x v="1"/>
    <x v="2"/>
    <x v="11"/>
    <x v="0"/>
    <m/>
  </r>
  <r>
    <x v="0"/>
    <n v="0"/>
    <n v="0"/>
    <n v="73000"/>
    <n v="0"/>
    <x v="6025"/>
    <x v="0"/>
    <x v="0"/>
    <x v="0"/>
    <s v="03.16.12"/>
    <x v="40"/>
    <x v="0"/>
    <x v="0"/>
    <s v="Direcção de Urbanismo"/>
    <s v="03.16.12"/>
    <s v="Direcção de Urbanismo"/>
    <s v="03.16.12"/>
    <x v="30"/>
    <x v="0"/>
    <x v="0"/>
    <x v="0"/>
    <x v="1"/>
    <x v="0"/>
    <x v="0"/>
    <x v="0"/>
    <x v="0"/>
    <s v="2024-01-??"/>
    <x v="0"/>
    <n v="73000"/>
    <x v="3"/>
    <n v="140000"/>
    <x v="1"/>
    <n v="0"/>
    <x v="667"/>
    <m/>
    <x v="0"/>
    <x v="11"/>
    <m/>
    <s v="Direcção de Urbanismo"/>
    <x v="2"/>
    <m/>
    <x v="0"/>
    <x v="1"/>
    <x v="1"/>
    <x v="1"/>
    <x v="0"/>
    <x v="0"/>
    <x v="0"/>
    <x v="0"/>
    <x v="0"/>
    <x v="0"/>
    <x v="0"/>
    <s v="Direcção de Urbanismo"/>
    <x v="0"/>
    <x v="0"/>
    <x v="0"/>
    <x v="0"/>
    <x v="0"/>
    <x v="0"/>
    <x v="0"/>
    <x v="2"/>
    <x v="1"/>
    <x v="2"/>
    <x v="11"/>
    <x v="0"/>
    <m/>
  </r>
  <r>
    <x v="0"/>
    <n v="0"/>
    <n v="0"/>
    <n v="73000"/>
    <n v="0"/>
    <x v="6025"/>
    <x v="0"/>
    <x v="0"/>
    <x v="0"/>
    <s v="03.16.12"/>
    <x v="40"/>
    <x v="0"/>
    <x v="0"/>
    <s v="Direcção de Urbanismo"/>
    <s v="03.16.12"/>
    <s v="Direcção de Urbanismo"/>
    <s v="03.16.12"/>
    <x v="30"/>
    <x v="0"/>
    <x v="0"/>
    <x v="0"/>
    <x v="1"/>
    <x v="0"/>
    <x v="0"/>
    <x v="0"/>
    <x v="2"/>
    <s v="2024-02-??"/>
    <x v="0"/>
    <n v="73000"/>
    <x v="3"/>
    <n v="140000"/>
    <x v="1"/>
    <n v="0"/>
    <x v="667"/>
    <m/>
    <x v="0"/>
    <x v="11"/>
    <m/>
    <s v="Direcção de Urbanismo"/>
    <x v="2"/>
    <m/>
    <x v="0"/>
    <x v="1"/>
    <x v="1"/>
    <x v="1"/>
    <x v="0"/>
    <x v="0"/>
    <x v="0"/>
    <x v="0"/>
    <x v="0"/>
    <x v="0"/>
    <x v="0"/>
    <s v="Direcção de Urbanismo"/>
    <x v="0"/>
    <x v="0"/>
    <x v="0"/>
    <x v="0"/>
    <x v="0"/>
    <x v="0"/>
    <x v="0"/>
    <x v="2"/>
    <x v="1"/>
    <x v="2"/>
    <x v="11"/>
    <x v="0"/>
    <m/>
  </r>
  <r>
    <x v="0"/>
    <n v="0"/>
    <n v="0"/>
    <n v="73000"/>
    <n v="0"/>
    <x v="6025"/>
    <x v="0"/>
    <x v="0"/>
    <x v="0"/>
    <s v="03.16.12"/>
    <x v="40"/>
    <x v="0"/>
    <x v="0"/>
    <s v="Direcção de Urbanismo"/>
    <s v="03.16.12"/>
    <s v="Direcção de Urbanismo"/>
    <s v="03.16.12"/>
    <x v="30"/>
    <x v="0"/>
    <x v="0"/>
    <x v="0"/>
    <x v="1"/>
    <x v="0"/>
    <x v="0"/>
    <x v="0"/>
    <x v="1"/>
    <s v="2024-03-??"/>
    <x v="0"/>
    <n v="73000"/>
    <x v="3"/>
    <n v="140000"/>
    <x v="1"/>
    <n v="0"/>
    <x v="667"/>
    <m/>
    <x v="0"/>
    <x v="11"/>
    <m/>
    <s v="Direcção de Urbanismo"/>
    <x v="2"/>
    <m/>
    <x v="0"/>
    <x v="1"/>
    <x v="1"/>
    <x v="1"/>
    <x v="0"/>
    <x v="0"/>
    <x v="0"/>
    <x v="0"/>
    <x v="0"/>
    <x v="0"/>
    <x v="0"/>
    <s v="Direcção de Urbanismo"/>
    <x v="0"/>
    <x v="0"/>
    <x v="0"/>
    <x v="0"/>
    <x v="0"/>
    <x v="0"/>
    <x v="0"/>
    <x v="2"/>
    <x v="1"/>
    <x v="2"/>
    <x v="11"/>
    <x v="0"/>
    <m/>
  </r>
  <r>
    <x v="0"/>
    <n v="0"/>
    <n v="0"/>
    <n v="73000"/>
    <n v="0"/>
    <x v="6025"/>
    <x v="0"/>
    <x v="0"/>
    <x v="0"/>
    <s v="03.16.12"/>
    <x v="40"/>
    <x v="0"/>
    <x v="0"/>
    <s v="Direcção de Urbanismo"/>
    <s v="03.16.12"/>
    <s v="Direcção de Urbanismo"/>
    <s v="03.16.12"/>
    <x v="30"/>
    <x v="0"/>
    <x v="0"/>
    <x v="0"/>
    <x v="1"/>
    <x v="0"/>
    <x v="0"/>
    <x v="0"/>
    <x v="6"/>
    <s v="2024-04-??"/>
    <x v="1"/>
    <n v="73000"/>
    <x v="3"/>
    <n v="140000"/>
    <x v="1"/>
    <n v="0"/>
    <x v="667"/>
    <m/>
    <x v="0"/>
    <x v="11"/>
    <m/>
    <s v="Direcção de Urbanismo"/>
    <x v="2"/>
    <m/>
    <x v="0"/>
    <x v="1"/>
    <x v="1"/>
    <x v="1"/>
    <x v="0"/>
    <x v="0"/>
    <x v="0"/>
    <x v="0"/>
    <x v="0"/>
    <x v="0"/>
    <x v="0"/>
    <s v="Direcção de Urbanismo"/>
    <x v="0"/>
    <x v="0"/>
    <x v="0"/>
    <x v="0"/>
    <x v="0"/>
    <x v="0"/>
    <x v="0"/>
    <x v="2"/>
    <x v="1"/>
    <x v="2"/>
    <x v="11"/>
    <x v="0"/>
    <m/>
  </r>
  <r>
    <x v="0"/>
    <n v="0"/>
    <n v="0"/>
    <n v="73000"/>
    <n v="0"/>
    <x v="6025"/>
    <x v="0"/>
    <x v="0"/>
    <x v="0"/>
    <s v="03.16.12"/>
    <x v="40"/>
    <x v="0"/>
    <x v="0"/>
    <s v="Direcção de Urbanismo"/>
    <s v="03.16.12"/>
    <s v="Direcção de Urbanismo"/>
    <s v="03.16.12"/>
    <x v="30"/>
    <x v="0"/>
    <x v="0"/>
    <x v="0"/>
    <x v="1"/>
    <x v="0"/>
    <x v="0"/>
    <x v="0"/>
    <x v="3"/>
    <s v="2024-05-??"/>
    <x v="1"/>
    <n v="73000"/>
    <x v="3"/>
    <n v="140000"/>
    <x v="1"/>
    <n v="0"/>
    <x v="667"/>
    <m/>
    <x v="0"/>
    <x v="11"/>
    <m/>
    <s v="Direcção de Urbanismo"/>
    <x v="2"/>
    <m/>
    <x v="0"/>
    <x v="1"/>
    <x v="1"/>
    <x v="1"/>
    <x v="0"/>
    <x v="0"/>
    <x v="0"/>
    <x v="0"/>
    <x v="0"/>
    <x v="0"/>
    <x v="0"/>
    <s v="Direcção de Urbanismo"/>
    <x v="0"/>
    <x v="0"/>
    <x v="0"/>
    <x v="0"/>
    <x v="0"/>
    <x v="0"/>
    <x v="0"/>
    <x v="2"/>
    <x v="1"/>
    <x v="2"/>
    <x v="11"/>
    <x v="0"/>
    <m/>
  </r>
  <r>
    <x v="0"/>
    <n v="0"/>
    <n v="0"/>
    <n v="73000"/>
    <n v="0"/>
    <x v="6025"/>
    <x v="0"/>
    <x v="0"/>
    <x v="0"/>
    <s v="03.16.12"/>
    <x v="40"/>
    <x v="0"/>
    <x v="0"/>
    <s v="Direcção de Urbanismo"/>
    <s v="03.16.12"/>
    <s v="Direcção de Urbanismo"/>
    <s v="03.16.12"/>
    <x v="30"/>
    <x v="0"/>
    <x v="0"/>
    <x v="0"/>
    <x v="1"/>
    <x v="0"/>
    <x v="0"/>
    <x v="0"/>
    <x v="4"/>
    <s v="2024-06-??"/>
    <x v="1"/>
    <n v="73000"/>
    <x v="3"/>
    <n v="140000"/>
    <x v="1"/>
    <n v="0"/>
    <x v="667"/>
    <m/>
    <x v="0"/>
    <x v="11"/>
    <m/>
    <s v="Direcção de Urbanismo"/>
    <x v="2"/>
    <m/>
    <x v="0"/>
    <x v="1"/>
    <x v="1"/>
    <x v="1"/>
    <x v="0"/>
    <x v="0"/>
    <x v="0"/>
    <x v="0"/>
    <x v="0"/>
    <x v="0"/>
    <x v="0"/>
    <s v="Direcção de Urbanismo"/>
    <x v="0"/>
    <x v="0"/>
    <x v="0"/>
    <x v="0"/>
    <x v="0"/>
    <x v="0"/>
    <x v="0"/>
    <x v="2"/>
    <x v="1"/>
    <x v="2"/>
    <x v="11"/>
    <x v="0"/>
    <m/>
  </r>
  <r>
    <x v="0"/>
    <n v="0"/>
    <n v="0"/>
    <n v="73000"/>
    <n v="0"/>
    <x v="6025"/>
    <x v="0"/>
    <x v="0"/>
    <x v="0"/>
    <s v="03.16.12"/>
    <x v="40"/>
    <x v="0"/>
    <x v="0"/>
    <s v="Direcção de Urbanismo"/>
    <s v="03.16.12"/>
    <s v="Direcção de Urbanismo"/>
    <s v="03.16.12"/>
    <x v="30"/>
    <x v="0"/>
    <x v="0"/>
    <x v="0"/>
    <x v="1"/>
    <x v="0"/>
    <x v="0"/>
    <x v="0"/>
    <x v="9"/>
    <s v="2024-07-??"/>
    <x v="2"/>
    <n v="73000"/>
    <x v="3"/>
    <n v="140000"/>
    <x v="1"/>
    <n v="0"/>
    <x v="667"/>
    <m/>
    <x v="0"/>
    <x v="11"/>
    <m/>
    <s v="Direcção de Urbanismo"/>
    <x v="2"/>
    <m/>
    <x v="0"/>
    <x v="1"/>
    <x v="1"/>
    <x v="1"/>
    <x v="0"/>
    <x v="0"/>
    <x v="0"/>
    <x v="0"/>
    <x v="0"/>
    <x v="0"/>
    <x v="0"/>
    <s v="Direcção de Urbanismo"/>
    <x v="0"/>
    <x v="0"/>
    <x v="0"/>
    <x v="0"/>
    <x v="0"/>
    <x v="0"/>
    <x v="0"/>
    <x v="2"/>
    <x v="1"/>
    <x v="2"/>
    <x v="11"/>
    <x v="0"/>
    <m/>
  </r>
  <r>
    <x v="0"/>
    <n v="0"/>
    <n v="0"/>
    <n v="73000"/>
    <n v="0"/>
    <x v="6025"/>
    <x v="0"/>
    <x v="0"/>
    <x v="0"/>
    <s v="03.16.12"/>
    <x v="40"/>
    <x v="0"/>
    <x v="0"/>
    <s v="Direcção de Urbanismo"/>
    <s v="03.16.12"/>
    <s v="Direcção de Urbanismo"/>
    <s v="03.16.12"/>
    <x v="30"/>
    <x v="0"/>
    <x v="0"/>
    <x v="0"/>
    <x v="1"/>
    <x v="0"/>
    <x v="0"/>
    <x v="0"/>
    <x v="5"/>
    <s v="2024-08-??"/>
    <x v="2"/>
    <n v="73000"/>
    <x v="3"/>
    <n v="140000"/>
    <x v="1"/>
    <n v="0"/>
    <x v="667"/>
    <m/>
    <x v="0"/>
    <x v="11"/>
    <m/>
    <s v="Direcção de Urbanismo"/>
    <x v="2"/>
    <m/>
    <x v="0"/>
    <x v="1"/>
    <x v="1"/>
    <x v="1"/>
    <x v="0"/>
    <x v="0"/>
    <x v="0"/>
    <x v="0"/>
    <x v="0"/>
    <x v="0"/>
    <x v="0"/>
    <s v="Direcção de Urbanismo"/>
    <x v="0"/>
    <x v="0"/>
    <x v="0"/>
    <x v="0"/>
    <x v="0"/>
    <x v="0"/>
    <x v="0"/>
    <x v="2"/>
    <x v="1"/>
    <x v="2"/>
    <x v="11"/>
    <x v="0"/>
    <m/>
  </r>
  <r>
    <x v="0"/>
    <n v="0"/>
    <n v="0"/>
    <n v="73000"/>
    <n v="0"/>
    <x v="6025"/>
    <x v="0"/>
    <x v="0"/>
    <x v="0"/>
    <s v="03.16.12"/>
    <x v="40"/>
    <x v="0"/>
    <x v="0"/>
    <s v="Direcção de Urbanismo"/>
    <s v="03.16.12"/>
    <s v="Direcção de Urbanismo"/>
    <s v="03.16.12"/>
    <x v="30"/>
    <x v="0"/>
    <x v="0"/>
    <x v="0"/>
    <x v="1"/>
    <x v="0"/>
    <x v="0"/>
    <x v="0"/>
    <x v="7"/>
    <s v="2024-09-??"/>
    <x v="2"/>
    <n v="73000"/>
    <x v="3"/>
    <n v="140000"/>
    <x v="1"/>
    <n v="0"/>
    <x v="667"/>
    <m/>
    <x v="0"/>
    <x v="11"/>
    <m/>
    <s v="Direcção de Urbanismo"/>
    <x v="2"/>
    <m/>
    <x v="0"/>
    <x v="1"/>
    <x v="1"/>
    <x v="1"/>
    <x v="0"/>
    <x v="0"/>
    <x v="0"/>
    <x v="0"/>
    <x v="0"/>
    <x v="0"/>
    <x v="0"/>
    <s v="Direcção de Urbanismo"/>
    <x v="0"/>
    <x v="0"/>
    <x v="0"/>
    <x v="0"/>
    <x v="0"/>
    <x v="0"/>
    <x v="0"/>
    <x v="2"/>
    <x v="1"/>
    <x v="2"/>
    <x v="11"/>
    <x v="0"/>
    <m/>
  </r>
  <r>
    <x v="0"/>
    <n v="0"/>
    <n v="0"/>
    <n v="146848"/>
    <n v="0"/>
    <x v="6025"/>
    <x v="0"/>
    <x v="0"/>
    <x v="0"/>
    <s v="03.16.12"/>
    <x v="40"/>
    <x v="0"/>
    <x v="0"/>
    <s v="Direcção de Urbanismo"/>
    <s v="03.16.12"/>
    <s v="Direcção de Urbanismo"/>
    <s v="03.16.12"/>
    <x v="30"/>
    <x v="0"/>
    <x v="0"/>
    <x v="0"/>
    <x v="1"/>
    <x v="0"/>
    <x v="0"/>
    <x v="0"/>
    <x v="8"/>
    <s v="2024-10-??"/>
    <x v="3"/>
    <n v="146848"/>
    <x v="3"/>
    <n v="140000"/>
    <x v="1"/>
    <n v="0"/>
    <x v="667"/>
    <m/>
    <x v="0"/>
    <x v="11"/>
    <m/>
    <s v="Direcção de Urbanismo"/>
    <x v="2"/>
    <m/>
    <x v="0"/>
    <x v="1"/>
    <x v="1"/>
    <x v="1"/>
    <x v="0"/>
    <x v="0"/>
    <x v="0"/>
    <x v="0"/>
    <x v="0"/>
    <x v="0"/>
    <x v="0"/>
    <s v="Direcção de Urbanismo"/>
    <x v="0"/>
    <x v="0"/>
    <x v="0"/>
    <x v="0"/>
    <x v="0"/>
    <x v="0"/>
    <x v="0"/>
    <x v="2"/>
    <x v="1"/>
    <x v="2"/>
    <x v="11"/>
    <x v="0"/>
    <m/>
  </r>
  <r>
    <x v="0"/>
    <n v="0"/>
    <n v="0"/>
    <n v="73000"/>
    <n v="0"/>
    <x v="6025"/>
    <x v="0"/>
    <x v="0"/>
    <x v="0"/>
    <s v="03.16.12"/>
    <x v="40"/>
    <x v="0"/>
    <x v="0"/>
    <s v="Direcção de Urbanismo"/>
    <s v="03.16.12"/>
    <s v="Direcção de Urbanismo"/>
    <s v="03.16.12"/>
    <x v="30"/>
    <x v="0"/>
    <x v="0"/>
    <x v="0"/>
    <x v="1"/>
    <x v="0"/>
    <x v="0"/>
    <x v="0"/>
    <x v="10"/>
    <s v="2024-11-??"/>
    <x v="3"/>
    <n v="73000"/>
    <x v="3"/>
    <n v="140000"/>
    <x v="1"/>
    <n v="0"/>
    <x v="667"/>
    <m/>
    <x v="0"/>
    <x v="11"/>
    <m/>
    <s v="Direcção de Urbanismo"/>
    <x v="2"/>
    <m/>
    <x v="0"/>
    <x v="1"/>
    <x v="1"/>
    <x v="1"/>
    <x v="0"/>
    <x v="0"/>
    <x v="0"/>
    <x v="0"/>
    <x v="0"/>
    <x v="0"/>
    <x v="0"/>
    <s v="Direcção de Urbanismo"/>
    <x v="0"/>
    <x v="0"/>
    <x v="0"/>
    <x v="0"/>
    <x v="0"/>
    <x v="0"/>
    <x v="0"/>
    <x v="2"/>
    <x v="1"/>
    <x v="2"/>
    <x v="11"/>
    <x v="0"/>
    <m/>
  </r>
  <r>
    <x v="0"/>
    <n v="0"/>
    <n v="0"/>
    <n v="73000"/>
    <n v="0"/>
    <x v="6025"/>
    <x v="0"/>
    <x v="0"/>
    <x v="0"/>
    <s v="03.16.12"/>
    <x v="40"/>
    <x v="0"/>
    <x v="0"/>
    <s v="Direcção de Urbanismo"/>
    <s v="03.16.12"/>
    <s v="Direcção de Urbanismo"/>
    <s v="03.16.12"/>
    <x v="30"/>
    <x v="0"/>
    <x v="0"/>
    <x v="0"/>
    <x v="1"/>
    <x v="0"/>
    <x v="0"/>
    <x v="0"/>
    <x v="11"/>
    <s v="2024-12-??"/>
    <x v="3"/>
    <n v="73000"/>
    <x v="3"/>
    <n v="140000"/>
    <x v="1"/>
    <n v="0"/>
    <x v="667"/>
    <m/>
    <x v="0"/>
    <x v="11"/>
    <m/>
    <s v="Direcção de Urbanismo"/>
    <x v="2"/>
    <m/>
    <x v="0"/>
    <x v="1"/>
    <x v="1"/>
    <x v="1"/>
    <x v="0"/>
    <x v="0"/>
    <x v="0"/>
    <x v="0"/>
    <x v="0"/>
    <x v="0"/>
    <x v="0"/>
    <s v="Direcção de Urbanismo"/>
    <x v="0"/>
    <x v="0"/>
    <x v="0"/>
    <x v="0"/>
    <x v="0"/>
    <x v="0"/>
    <x v="0"/>
    <x v="2"/>
    <x v="1"/>
    <x v="2"/>
    <x v="11"/>
    <x v="0"/>
    <m/>
  </r>
  <r>
    <x v="2"/>
    <n v="0"/>
    <n v="0"/>
    <n v="603657"/>
    <n v="0"/>
    <x v="6025"/>
    <x v="0"/>
    <x v="0"/>
    <x v="0"/>
    <s v="80.02.01"/>
    <x v="2"/>
    <x v="2"/>
    <x v="2"/>
    <s v="Retenções Iur"/>
    <s v="80.02.01"/>
    <s v="Retenções Iur"/>
    <s v="80.02.01"/>
    <x v="73"/>
    <x v="0"/>
    <x v="5"/>
    <x v="15"/>
    <x v="1"/>
    <x v="2"/>
    <x v="0"/>
    <x v="0"/>
    <x v="2"/>
    <s v="2024-02-??"/>
    <x v="0"/>
    <n v="603657"/>
    <x v="3"/>
    <n v="0"/>
    <x v="1"/>
    <n v="0"/>
    <x v="667"/>
    <m/>
    <x v="0"/>
    <x v="11"/>
    <m/>
    <s v="Retenções Iur"/>
    <x v="2"/>
    <s v="RIUR"/>
    <x v="0"/>
    <x v="1"/>
    <x v="1"/>
    <x v="1"/>
    <x v="0"/>
    <x v="0"/>
    <x v="0"/>
    <x v="0"/>
    <x v="0"/>
    <x v="0"/>
    <x v="0"/>
    <s v="Retenções Iur"/>
    <x v="0"/>
    <x v="0"/>
    <x v="0"/>
    <x v="0"/>
    <x v="2"/>
    <x v="0"/>
    <x v="0"/>
    <x v="2"/>
    <x v="1"/>
    <x v="2"/>
    <x v="11"/>
    <x v="0"/>
    <m/>
  </r>
  <r>
    <x v="2"/>
    <n v="0"/>
    <n v="0"/>
    <n v="2687554"/>
    <n v="0"/>
    <x v="6025"/>
    <x v="0"/>
    <x v="0"/>
    <x v="0"/>
    <s v="80.02.01"/>
    <x v="2"/>
    <x v="2"/>
    <x v="2"/>
    <s v="Retenções Iur"/>
    <s v="80.02.01"/>
    <s v="Retenções Iur"/>
    <s v="80.02.01"/>
    <x v="73"/>
    <x v="0"/>
    <x v="5"/>
    <x v="15"/>
    <x v="1"/>
    <x v="2"/>
    <x v="0"/>
    <x v="0"/>
    <x v="7"/>
    <s v="2024-09-??"/>
    <x v="2"/>
    <n v="2687554"/>
    <x v="3"/>
    <n v="0"/>
    <x v="1"/>
    <n v="0"/>
    <x v="667"/>
    <m/>
    <x v="0"/>
    <x v="11"/>
    <m/>
    <s v="Retenções Iur"/>
    <x v="2"/>
    <s v="RIUR"/>
    <x v="0"/>
    <x v="1"/>
    <x v="1"/>
    <x v="1"/>
    <x v="0"/>
    <x v="0"/>
    <x v="0"/>
    <x v="0"/>
    <x v="0"/>
    <x v="0"/>
    <x v="0"/>
    <s v="Retenções Iur"/>
    <x v="0"/>
    <x v="0"/>
    <x v="0"/>
    <x v="0"/>
    <x v="2"/>
    <x v="0"/>
    <x v="0"/>
    <x v="2"/>
    <x v="1"/>
    <x v="2"/>
    <x v="11"/>
    <x v="0"/>
    <m/>
  </r>
  <r>
    <x v="2"/>
    <n v="0"/>
    <n v="0"/>
    <n v="4803226"/>
    <n v="0"/>
    <x v="6025"/>
    <x v="0"/>
    <x v="0"/>
    <x v="0"/>
    <s v="80.02.01"/>
    <x v="2"/>
    <x v="2"/>
    <x v="2"/>
    <s v="Retenções Iur"/>
    <s v="80.02.01"/>
    <s v="Retenções Iur"/>
    <s v="80.02.01"/>
    <x v="73"/>
    <x v="0"/>
    <x v="5"/>
    <x v="15"/>
    <x v="1"/>
    <x v="2"/>
    <x v="0"/>
    <x v="0"/>
    <x v="11"/>
    <s v="2024-12-??"/>
    <x v="3"/>
    <n v="4803226"/>
    <x v="3"/>
    <n v="0"/>
    <x v="1"/>
    <n v="0"/>
    <x v="667"/>
    <m/>
    <x v="0"/>
    <x v="11"/>
    <m/>
    <s v="Retenções Iur"/>
    <x v="2"/>
    <s v="RIUR"/>
    <x v="0"/>
    <x v="1"/>
    <x v="1"/>
    <x v="1"/>
    <x v="0"/>
    <x v="0"/>
    <x v="0"/>
    <x v="0"/>
    <x v="0"/>
    <x v="0"/>
    <x v="0"/>
    <s v="Retenções Iur"/>
    <x v="0"/>
    <x v="0"/>
    <x v="0"/>
    <x v="0"/>
    <x v="2"/>
    <x v="0"/>
    <x v="0"/>
    <x v="2"/>
    <x v="1"/>
    <x v="2"/>
    <x v="11"/>
    <x v="0"/>
    <m/>
  </r>
  <r>
    <x v="0"/>
    <n v="0"/>
    <n v="0"/>
    <n v="154426"/>
    <n v="0"/>
    <x v="6025"/>
    <x v="0"/>
    <x v="1"/>
    <x v="0"/>
    <s v="03.03.10"/>
    <x v="8"/>
    <x v="0"/>
    <x v="4"/>
    <s v="Receitas Da Câmara"/>
    <s v="03.03.10"/>
    <s v="Receitas Da Câmara"/>
    <s v="03.03.10"/>
    <x v="17"/>
    <x v="0"/>
    <x v="3"/>
    <x v="3"/>
    <x v="0"/>
    <x v="0"/>
    <x v="2"/>
    <x v="0"/>
    <x v="0"/>
    <s v="2024-01-??"/>
    <x v="0"/>
    <n v="154426"/>
    <x v="3"/>
    <n v="0"/>
    <x v="1"/>
    <n v="0"/>
    <x v="667"/>
    <m/>
    <x v="0"/>
    <x v="11"/>
    <m/>
    <s v="Receitas Da Câmara"/>
    <x v="2"/>
    <s v="RDC"/>
    <x v="0"/>
    <x v="1"/>
    <x v="1"/>
    <x v="1"/>
    <x v="0"/>
    <x v="0"/>
    <x v="0"/>
    <x v="0"/>
    <x v="0"/>
    <x v="0"/>
    <x v="0"/>
    <s v="Receitas Da Câmara"/>
    <x v="0"/>
    <x v="0"/>
    <x v="0"/>
    <x v="0"/>
    <x v="0"/>
    <x v="0"/>
    <x v="0"/>
    <x v="2"/>
    <x v="1"/>
    <x v="2"/>
    <x v="11"/>
    <x v="0"/>
    <m/>
  </r>
  <r>
    <x v="0"/>
    <n v="0"/>
    <n v="0"/>
    <n v="114385"/>
    <n v="0"/>
    <x v="6025"/>
    <x v="0"/>
    <x v="1"/>
    <x v="0"/>
    <s v="03.03.10"/>
    <x v="8"/>
    <x v="0"/>
    <x v="4"/>
    <s v="Receitas Da Câmara"/>
    <s v="03.03.10"/>
    <s v="Receitas Da Câmara"/>
    <s v="03.03.10"/>
    <x v="17"/>
    <x v="0"/>
    <x v="3"/>
    <x v="3"/>
    <x v="0"/>
    <x v="0"/>
    <x v="2"/>
    <x v="0"/>
    <x v="2"/>
    <s v="2024-02-??"/>
    <x v="0"/>
    <n v="114385"/>
    <x v="3"/>
    <n v="0"/>
    <x v="1"/>
    <n v="0"/>
    <x v="667"/>
    <m/>
    <x v="0"/>
    <x v="11"/>
    <m/>
    <s v="Receitas Da Câmara"/>
    <x v="2"/>
    <s v="RDC"/>
    <x v="0"/>
    <x v="1"/>
    <x v="1"/>
    <x v="1"/>
    <x v="0"/>
    <x v="0"/>
    <x v="0"/>
    <x v="0"/>
    <x v="0"/>
    <x v="0"/>
    <x v="0"/>
    <s v="Receitas Da Câmara"/>
    <x v="0"/>
    <x v="0"/>
    <x v="0"/>
    <x v="0"/>
    <x v="0"/>
    <x v="0"/>
    <x v="0"/>
    <x v="2"/>
    <x v="1"/>
    <x v="2"/>
    <x v="11"/>
    <x v="0"/>
    <m/>
  </r>
  <r>
    <x v="0"/>
    <n v="0"/>
    <n v="0"/>
    <n v="63961"/>
    <n v="0"/>
    <x v="6025"/>
    <x v="0"/>
    <x v="1"/>
    <x v="0"/>
    <s v="03.03.10"/>
    <x v="8"/>
    <x v="0"/>
    <x v="4"/>
    <s v="Receitas Da Câmara"/>
    <s v="03.03.10"/>
    <s v="Receitas Da Câmara"/>
    <s v="03.03.10"/>
    <x v="17"/>
    <x v="0"/>
    <x v="3"/>
    <x v="3"/>
    <x v="0"/>
    <x v="0"/>
    <x v="2"/>
    <x v="0"/>
    <x v="1"/>
    <s v="2024-03-??"/>
    <x v="0"/>
    <n v="63961"/>
    <x v="3"/>
    <n v="0"/>
    <x v="1"/>
    <n v="0"/>
    <x v="667"/>
    <m/>
    <x v="0"/>
    <x v="11"/>
    <m/>
    <s v="Receitas Da Câmara"/>
    <x v="2"/>
    <s v="RDC"/>
    <x v="0"/>
    <x v="1"/>
    <x v="1"/>
    <x v="1"/>
    <x v="0"/>
    <x v="0"/>
    <x v="0"/>
    <x v="0"/>
    <x v="0"/>
    <x v="0"/>
    <x v="0"/>
    <s v="Receitas Da Câmara"/>
    <x v="0"/>
    <x v="0"/>
    <x v="0"/>
    <x v="0"/>
    <x v="0"/>
    <x v="0"/>
    <x v="0"/>
    <x v="2"/>
    <x v="1"/>
    <x v="2"/>
    <x v="11"/>
    <x v="0"/>
    <m/>
  </r>
  <r>
    <x v="0"/>
    <n v="0"/>
    <n v="0"/>
    <n v="54841"/>
    <n v="0"/>
    <x v="6025"/>
    <x v="0"/>
    <x v="1"/>
    <x v="0"/>
    <s v="03.03.10"/>
    <x v="8"/>
    <x v="0"/>
    <x v="4"/>
    <s v="Receitas Da Câmara"/>
    <s v="03.03.10"/>
    <s v="Receitas Da Câmara"/>
    <s v="03.03.10"/>
    <x v="17"/>
    <x v="0"/>
    <x v="3"/>
    <x v="3"/>
    <x v="0"/>
    <x v="0"/>
    <x v="2"/>
    <x v="0"/>
    <x v="6"/>
    <s v="2024-04-??"/>
    <x v="1"/>
    <n v="54841"/>
    <x v="3"/>
    <n v="0"/>
    <x v="1"/>
    <n v="0"/>
    <x v="667"/>
    <m/>
    <x v="0"/>
    <x v="11"/>
    <m/>
    <s v="Receitas Da Câmara"/>
    <x v="2"/>
    <s v="RDC"/>
    <x v="0"/>
    <x v="1"/>
    <x v="1"/>
    <x v="1"/>
    <x v="0"/>
    <x v="0"/>
    <x v="0"/>
    <x v="0"/>
    <x v="0"/>
    <x v="0"/>
    <x v="0"/>
    <s v="Receitas Da Câmara"/>
    <x v="0"/>
    <x v="0"/>
    <x v="0"/>
    <x v="0"/>
    <x v="0"/>
    <x v="0"/>
    <x v="0"/>
    <x v="2"/>
    <x v="1"/>
    <x v="2"/>
    <x v="11"/>
    <x v="0"/>
    <m/>
  </r>
  <r>
    <x v="0"/>
    <n v="0"/>
    <n v="0"/>
    <n v="118921"/>
    <n v="0"/>
    <x v="6025"/>
    <x v="0"/>
    <x v="1"/>
    <x v="0"/>
    <s v="03.03.10"/>
    <x v="8"/>
    <x v="0"/>
    <x v="4"/>
    <s v="Receitas Da Câmara"/>
    <s v="03.03.10"/>
    <s v="Receitas Da Câmara"/>
    <s v="03.03.10"/>
    <x v="17"/>
    <x v="0"/>
    <x v="3"/>
    <x v="3"/>
    <x v="0"/>
    <x v="0"/>
    <x v="2"/>
    <x v="0"/>
    <x v="3"/>
    <s v="2024-05-??"/>
    <x v="1"/>
    <n v="118921"/>
    <x v="3"/>
    <n v="0"/>
    <x v="1"/>
    <n v="0"/>
    <x v="667"/>
    <m/>
    <x v="0"/>
    <x v="11"/>
    <m/>
    <s v="Receitas Da Câmara"/>
    <x v="2"/>
    <s v="RDC"/>
    <x v="0"/>
    <x v="1"/>
    <x v="1"/>
    <x v="1"/>
    <x v="0"/>
    <x v="0"/>
    <x v="0"/>
    <x v="0"/>
    <x v="0"/>
    <x v="0"/>
    <x v="0"/>
    <s v="Receitas Da Câmara"/>
    <x v="0"/>
    <x v="0"/>
    <x v="0"/>
    <x v="0"/>
    <x v="0"/>
    <x v="0"/>
    <x v="0"/>
    <x v="2"/>
    <x v="1"/>
    <x v="2"/>
    <x v="11"/>
    <x v="0"/>
    <m/>
  </r>
  <r>
    <x v="0"/>
    <n v="0"/>
    <n v="0"/>
    <n v="105135"/>
    <n v="0"/>
    <x v="6025"/>
    <x v="0"/>
    <x v="1"/>
    <x v="0"/>
    <s v="03.03.10"/>
    <x v="8"/>
    <x v="0"/>
    <x v="4"/>
    <s v="Receitas Da Câmara"/>
    <s v="03.03.10"/>
    <s v="Receitas Da Câmara"/>
    <s v="03.03.10"/>
    <x v="17"/>
    <x v="0"/>
    <x v="3"/>
    <x v="3"/>
    <x v="0"/>
    <x v="0"/>
    <x v="2"/>
    <x v="0"/>
    <x v="4"/>
    <s v="2024-06-??"/>
    <x v="1"/>
    <n v="105135"/>
    <x v="3"/>
    <n v="0"/>
    <x v="1"/>
    <n v="0"/>
    <x v="667"/>
    <m/>
    <x v="0"/>
    <x v="11"/>
    <m/>
    <s v="Receitas Da Câmara"/>
    <x v="2"/>
    <s v="RDC"/>
    <x v="0"/>
    <x v="1"/>
    <x v="1"/>
    <x v="1"/>
    <x v="0"/>
    <x v="0"/>
    <x v="0"/>
    <x v="0"/>
    <x v="0"/>
    <x v="0"/>
    <x v="0"/>
    <s v="Receitas Da Câmara"/>
    <x v="0"/>
    <x v="0"/>
    <x v="0"/>
    <x v="0"/>
    <x v="0"/>
    <x v="0"/>
    <x v="0"/>
    <x v="2"/>
    <x v="1"/>
    <x v="2"/>
    <x v="11"/>
    <x v="0"/>
    <m/>
  </r>
  <r>
    <x v="0"/>
    <n v="0"/>
    <n v="0"/>
    <n v="93001"/>
    <n v="0"/>
    <x v="6025"/>
    <x v="0"/>
    <x v="1"/>
    <x v="0"/>
    <s v="03.03.10"/>
    <x v="8"/>
    <x v="0"/>
    <x v="4"/>
    <s v="Receitas Da Câmara"/>
    <s v="03.03.10"/>
    <s v="Receitas Da Câmara"/>
    <s v="03.03.10"/>
    <x v="17"/>
    <x v="0"/>
    <x v="3"/>
    <x v="3"/>
    <x v="0"/>
    <x v="0"/>
    <x v="2"/>
    <x v="0"/>
    <x v="9"/>
    <s v="2024-07-??"/>
    <x v="2"/>
    <n v="93001"/>
    <x v="3"/>
    <n v="0"/>
    <x v="1"/>
    <n v="0"/>
    <x v="667"/>
    <m/>
    <x v="0"/>
    <x v="11"/>
    <m/>
    <s v="Receitas Da Câmara"/>
    <x v="2"/>
    <s v="RDC"/>
    <x v="0"/>
    <x v="1"/>
    <x v="1"/>
    <x v="1"/>
    <x v="0"/>
    <x v="0"/>
    <x v="0"/>
    <x v="0"/>
    <x v="0"/>
    <x v="0"/>
    <x v="0"/>
    <s v="Receitas Da Câmara"/>
    <x v="0"/>
    <x v="0"/>
    <x v="0"/>
    <x v="0"/>
    <x v="0"/>
    <x v="0"/>
    <x v="0"/>
    <x v="2"/>
    <x v="1"/>
    <x v="2"/>
    <x v="11"/>
    <x v="0"/>
    <m/>
  </r>
  <r>
    <x v="0"/>
    <n v="0"/>
    <n v="0"/>
    <n v="360656"/>
    <n v="0"/>
    <x v="6025"/>
    <x v="0"/>
    <x v="1"/>
    <x v="0"/>
    <s v="03.03.10"/>
    <x v="8"/>
    <x v="0"/>
    <x v="4"/>
    <s v="Receitas Da Câmara"/>
    <s v="03.03.10"/>
    <s v="Receitas Da Câmara"/>
    <s v="03.03.10"/>
    <x v="17"/>
    <x v="0"/>
    <x v="3"/>
    <x v="3"/>
    <x v="0"/>
    <x v="0"/>
    <x v="2"/>
    <x v="0"/>
    <x v="5"/>
    <s v="2024-08-??"/>
    <x v="2"/>
    <n v="360656"/>
    <x v="3"/>
    <n v="0"/>
    <x v="1"/>
    <n v="0"/>
    <x v="667"/>
    <m/>
    <x v="0"/>
    <x v="11"/>
    <m/>
    <s v="Receitas Da Câmara"/>
    <x v="2"/>
    <s v="RDC"/>
    <x v="0"/>
    <x v="1"/>
    <x v="1"/>
    <x v="1"/>
    <x v="0"/>
    <x v="0"/>
    <x v="0"/>
    <x v="0"/>
    <x v="0"/>
    <x v="0"/>
    <x v="0"/>
    <s v="Receitas Da Câmara"/>
    <x v="0"/>
    <x v="0"/>
    <x v="0"/>
    <x v="0"/>
    <x v="0"/>
    <x v="0"/>
    <x v="0"/>
    <x v="2"/>
    <x v="1"/>
    <x v="2"/>
    <x v="11"/>
    <x v="0"/>
    <m/>
  </r>
  <r>
    <x v="0"/>
    <n v="0"/>
    <n v="0"/>
    <n v="83536"/>
    <n v="0"/>
    <x v="6025"/>
    <x v="0"/>
    <x v="1"/>
    <x v="0"/>
    <s v="03.03.10"/>
    <x v="8"/>
    <x v="0"/>
    <x v="4"/>
    <s v="Receitas Da Câmara"/>
    <s v="03.03.10"/>
    <s v="Receitas Da Câmara"/>
    <s v="03.03.10"/>
    <x v="17"/>
    <x v="0"/>
    <x v="3"/>
    <x v="3"/>
    <x v="0"/>
    <x v="0"/>
    <x v="2"/>
    <x v="0"/>
    <x v="7"/>
    <s v="2024-09-??"/>
    <x v="2"/>
    <n v="83536"/>
    <x v="3"/>
    <n v="0"/>
    <x v="1"/>
    <n v="0"/>
    <x v="667"/>
    <m/>
    <x v="0"/>
    <x v="11"/>
    <m/>
    <s v="Receitas Da Câmara"/>
    <x v="2"/>
    <s v="RDC"/>
    <x v="0"/>
    <x v="1"/>
    <x v="1"/>
    <x v="1"/>
    <x v="0"/>
    <x v="0"/>
    <x v="0"/>
    <x v="0"/>
    <x v="0"/>
    <x v="0"/>
    <x v="0"/>
    <s v="Receitas Da Câmara"/>
    <x v="0"/>
    <x v="0"/>
    <x v="0"/>
    <x v="0"/>
    <x v="0"/>
    <x v="0"/>
    <x v="0"/>
    <x v="2"/>
    <x v="1"/>
    <x v="2"/>
    <x v="11"/>
    <x v="0"/>
    <m/>
  </r>
  <r>
    <x v="0"/>
    <n v="0"/>
    <n v="0"/>
    <n v="51031"/>
    <n v="0"/>
    <x v="6025"/>
    <x v="0"/>
    <x v="1"/>
    <x v="0"/>
    <s v="03.03.10"/>
    <x v="8"/>
    <x v="0"/>
    <x v="4"/>
    <s v="Receitas Da Câmara"/>
    <s v="03.03.10"/>
    <s v="Receitas Da Câmara"/>
    <s v="03.03.10"/>
    <x v="17"/>
    <x v="0"/>
    <x v="3"/>
    <x v="3"/>
    <x v="0"/>
    <x v="0"/>
    <x v="2"/>
    <x v="0"/>
    <x v="8"/>
    <s v="2024-10-??"/>
    <x v="3"/>
    <n v="51031"/>
    <x v="3"/>
    <n v="0"/>
    <x v="1"/>
    <n v="0"/>
    <x v="667"/>
    <m/>
    <x v="0"/>
    <x v="11"/>
    <m/>
    <s v="Receitas Da Câmara"/>
    <x v="2"/>
    <s v="RDC"/>
    <x v="0"/>
    <x v="1"/>
    <x v="1"/>
    <x v="1"/>
    <x v="0"/>
    <x v="0"/>
    <x v="0"/>
    <x v="0"/>
    <x v="0"/>
    <x v="0"/>
    <x v="0"/>
    <s v="Receitas Da Câmara"/>
    <x v="0"/>
    <x v="0"/>
    <x v="0"/>
    <x v="0"/>
    <x v="0"/>
    <x v="0"/>
    <x v="0"/>
    <x v="2"/>
    <x v="1"/>
    <x v="2"/>
    <x v="11"/>
    <x v="0"/>
    <m/>
  </r>
  <r>
    <x v="0"/>
    <n v="0"/>
    <n v="0"/>
    <n v="47286"/>
    <n v="0"/>
    <x v="6025"/>
    <x v="0"/>
    <x v="1"/>
    <x v="0"/>
    <s v="03.03.10"/>
    <x v="8"/>
    <x v="0"/>
    <x v="4"/>
    <s v="Receitas Da Câmara"/>
    <s v="03.03.10"/>
    <s v="Receitas Da Câmara"/>
    <s v="03.03.10"/>
    <x v="17"/>
    <x v="0"/>
    <x v="3"/>
    <x v="3"/>
    <x v="0"/>
    <x v="0"/>
    <x v="2"/>
    <x v="0"/>
    <x v="10"/>
    <s v="2024-11-??"/>
    <x v="3"/>
    <n v="47286"/>
    <x v="3"/>
    <n v="0"/>
    <x v="1"/>
    <n v="0"/>
    <x v="667"/>
    <m/>
    <x v="0"/>
    <x v="11"/>
    <m/>
    <s v="Receitas Da Câmara"/>
    <x v="2"/>
    <s v="RDC"/>
    <x v="0"/>
    <x v="1"/>
    <x v="1"/>
    <x v="1"/>
    <x v="0"/>
    <x v="0"/>
    <x v="0"/>
    <x v="0"/>
    <x v="0"/>
    <x v="0"/>
    <x v="0"/>
    <s v="Receitas Da Câmara"/>
    <x v="0"/>
    <x v="0"/>
    <x v="0"/>
    <x v="0"/>
    <x v="0"/>
    <x v="0"/>
    <x v="0"/>
    <x v="2"/>
    <x v="1"/>
    <x v="2"/>
    <x v="11"/>
    <x v="0"/>
    <m/>
  </r>
  <r>
    <x v="0"/>
    <n v="0"/>
    <n v="0"/>
    <n v="37390"/>
    <n v="0"/>
    <x v="6025"/>
    <x v="0"/>
    <x v="1"/>
    <x v="0"/>
    <s v="03.03.10"/>
    <x v="8"/>
    <x v="0"/>
    <x v="4"/>
    <s v="Receitas Da Câmara"/>
    <s v="03.03.10"/>
    <s v="Receitas Da Câmara"/>
    <s v="03.03.10"/>
    <x v="17"/>
    <x v="0"/>
    <x v="3"/>
    <x v="3"/>
    <x v="0"/>
    <x v="0"/>
    <x v="2"/>
    <x v="0"/>
    <x v="11"/>
    <s v="2024-12-??"/>
    <x v="3"/>
    <n v="37390"/>
    <x v="3"/>
    <n v="0"/>
    <x v="1"/>
    <n v="0"/>
    <x v="667"/>
    <m/>
    <x v="0"/>
    <x v="11"/>
    <m/>
    <s v="Receitas Da Câmara"/>
    <x v="2"/>
    <s v="RDC"/>
    <x v="0"/>
    <x v="1"/>
    <x v="1"/>
    <x v="1"/>
    <x v="0"/>
    <x v="0"/>
    <x v="0"/>
    <x v="0"/>
    <x v="0"/>
    <x v="0"/>
    <x v="0"/>
    <s v="Receitas Da Câmara"/>
    <x v="0"/>
    <x v="0"/>
    <x v="0"/>
    <x v="0"/>
    <x v="0"/>
    <x v="0"/>
    <x v="0"/>
    <x v="2"/>
    <x v="1"/>
    <x v="2"/>
    <x v="11"/>
    <x v="0"/>
    <m/>
  </r>
  <r>
    <x v="0"/>
    <n v="0"/>
    <n v="0"/>
    <n v="354780"/>
    <n v="0"/>
    <x v="6025"/>
    <x v="0"/>
    <x v="1"/>
    <x v="0"/>
    <s v="03.03.10"/>
    <x v="8"/>
    <x v="0"/>
    <x v="4"/>
    <s v="Receitas Da Câmara"/>
    <s v="03.03.10"/>
    <s v="Receitas Da Câmara"/>
    <s v="03.03.10"/>
    <x v="13"/>
    <x v="0"/>
    <x v="3"/>
    <x v="3"/>
    <x v="0"/>
    <x v="0"/>
    <x v="2"/>
    <x v="0"/>
    <x v="0"/>
    <s v="2024-01-??"/>
    <x v="0"/>
    <n v="354780"/>
    <x v="3"/>
    <n v="0"/>
    <x v="1"/>
    <n v="0"/>
    <x v="667"/>
    <m/>
    <x v="0"/>
    <x v="11"/>
    <m/>
    <s v="Receitas Da Câmara"/>
    <x v="2"/>
    <s v="RDC"/>
    <x v="0"/>
    <x v="1"/>
    <x v="1"/>
    <x v="1"/>
    <x v="0"/>
    <x v="0"/>
    <x v="0"/>
    <x v="0"/>
    <x v="0"/>
    <x v="0"/>
    <x v="0"/>
    <s v="Receitas Da Câmara"/>
    <x v="0"/>
    <x v="0"/>
    <x v="0"/>
    <x v="0"/>
    <x v="0"/>
    <x v="0"/>
    <x v="0"/>
    <x v="2"/>
    <x v="1"/>
    <x v="2"/>
    <x v="11"/>
    <x v="0"/>
    <m/>
  </r>
  <r>
    <x v="0"/>
    <n v="0"/>
    <n v="0"/>
    <n v="351266"/>
    <n v="0"/>
    <x v="6025"/>
    <x v="0"/>
    <x v="1"/>
    <x v="0"/>
    <s v="03.03.10"/>
    <x v="8"/>
    <x v="0"/>
    <x v="4"/>
    <s v="Receitas Da Câmara"/>
    <s v="03.03.10"/>
    <s v="Receitas Da Câmara"/>
    <s v="03.03.10"/>
    <x v="13"/>
    <x v="0"/>
    <x v="3"/>
    <x v="3"/>
    <x v="0"/>
    <x v="0"/>
    <x v="2"/>
    <x v="0"/>
    <x v="2"/>
    <s v="2024-02-??"/>
    <x v="0"/>
    <n v="351266"/>
    <x v="3"/>
    <n v="0"/>
    <x v="1"/>
    <n v="0"/>
    <x v="667"/>
    <m/>
    <x v="0"/>
    <x v="11"/>
    <m/>
    <s v="Receitas Da Câmara"/>
    <x v="2"/>
    <s v="RDC"/>
    <x v="0"/>
    <x v="1"/>
    <x v="1"/>
    <x v="1"/>
    <x v="0"/>
    <x v="0"/>
    <x v="0"/>
    <x v="0"/>
    <x v="0"/>
    <x v="0"/>
    <x v="0"/>
    <s v="Receitas Da Câmara"/>
    <x v="0"/>
    <x v="0"/>
    <x v="0"/>
    <x v="0"/>
    <x v="0"/>
    <x v="0"/>
    <x v="0"/>
    <x v="2"/>
    <x v="1"/>
    <x v="2"/>
    <x v="11"/>
    <x v="0"/>
    <m/>
  </r>
  <r>
    <x v="0"/>
    <n v="0"/>
    <n v="0"/>
    <n v="132420"/>
    <n v="0"/>
    <x v="6025"/>
    <x v="0"/>
    <x v="1"/>
    <x v="0"/>
    <s v="03.03.10"/>
    <x v="8"/>
    <x v="0"/>
    <x v="4"/>
    <s v="Receitas Da Câmara"/>
    <s v="03.03.10"/>
    <s v="Receitas Da Câmara"/>
    <s v="03.03.10"/>
    <x v="13"/>
    <x v="0"/>
    <x v="3"/>
    <x v="3"/>
    <x v="0"/>
    <x v="0"/>
    <x v="2"/>
    <x v="0"/>
    <x v="1"/>
    <s v="2024-03-??"/>
    <x v="0"/>
    <n v="132420"/>
    <x v="3"/>
    <n v="0"/>
    <x v="1"/>
    <n v="0"/>
    <x v="667"/>
    <m/>
    <x v="0"/>
    <x v="11"/>
    <m/>
    <s v="Receitas Da Câmara"/>
    <x v="2"/>
    <s v="RDC"/>
    <x v="0"/>
    <x v="1"/>
    <x v="1"/>
    <x v="1"/>
    <x v="0"/>
    <x v="0"/>
    <x v="0"/>
    <x v="0"/>
    <x v="0"/>
    <x v="0"/>
    <x v="0"/>
    <s v="Receitas Da Câmara"/>
    <x v="0"/>
    <x v="0"/>
    <x v="0"/>
    <x v="0"/>
    <x v="0"/>
    <x v="0"/>
    <x v="0"/>
    <x v="2"/>
    <x v="1"/>
    <x v="2"/>
    <x v="11"/>
    <x v="0"/>
    <m/>
  </r>
  <r>
    <x v="0"/>
    <n v="0"/>
    <n v="0"/>
    <n v="112640"/>
    <n v="0"/>
    <x v="6025"/>
    <x v="0"/>
    <x v="1"/>
    <x v="0"/>
    <s v="03.03.10"/>
    <x v="8"/>
    <x v="0"/>
    <x v="4"/>
    <s v="Receitas Da Câmara"/>
    <s v="03.03.10"/>
    <s v="Receitas Da Câmara"/>
    <s v="03.03.10"/>
    <x v="13"/>
    <x v="0"/>
    <x v="3"/>
    <x v="3"/>
    <x v="0"/>
    <x v="0"/>
    <x v="2"/>
    <x v="0"/>
    <x v="6"/>
    <s v="2024-04-??"/>
    <x v="1"/>
    <n v="112640"/>
    <x v="3"/>
    <n v="0"/>
    <x v="1"/>
    <n v="0"/>
    <x v="667"/>
    <m/>
    <x v="0"/>
    <x v="11"/>
    <m/>
    <s v="Receitas Da Câmara"/>
    <x v="2"/>
    <s v="RDC"/>
    <x v="0"/>
    <x v="1"/>
    <x v="1"/>
    <x v="1"/>
    <x v="0"/>
    <x v="0"/>
    <x v="0"/>
    <x v="0"/>
    <x v="0"/>
    <x v="0"/>
    <x v="0"/>
    <s v="Receitas Da Câmara"/>
    <x v="0"/>
    <x v="0"/>
    <x v="0"/>
    <x v="0"/>
    <x v="0"/>
    <x v="0"/>
    <x v="0"/>
    <x v="2"/>
    <x v="1"/>
    <x v="2"/>
    <x v="11"/>
    <x v="0"/>
    <m/>
  </r>
  <r>
    <x v="0"/>
    <n v="0"/>
    <n v="0"/>
    <n v="132460"/>
    <n v="0"/>
    <x v="6025"/>
    <x v="0"/>
    <x v="1"/>
    <x v="0"/>
    <s v="03.03.10"/>
    <x v="8"/>
    <x v="0"/>
    <x v="4"/>
    <s v="Receitas Da Câmara"/>
    <s v="03.03.10"/>
    <s v="Receitas Da Câmara"/>
    <s v="03.03.10"/>
    <x v="13"/>
    <x v="0"/>
    <x v="3"/>
    <x v="3"/>
    <x v="0"/>
    <x v="0"/>
    <x v="2"/>
    <x v="0"/>
    <x v="3"/>
    <s v="2024-05-??"/>
    <x v="1"/>
    <n v="132460"/>
    <x v="3"/>
    <n v="0"/>
    <x v="1"/>
    <n v="0"/>
    <x v="667"/>
    <m/>
    <x v="0"/>
    <x v="11"/>
    <m/>
    <s v="Receitas Da Câmara"/>
    <x v="2"/>
    <s v="RDC"/>
    <x v="0"/>
    <x v="1"/>
    <x v="1"/>
    <x v="1"/>
    <x v="0"/>
    <x v="0"/>
    <x v="0"/>
    <x v="0"/>
    <x v="0"/>
    <x v="0"/>
    <x v="0"/>
    <s v="Receitas Da Câmara"/>
    <x v="0"/>
    <x v="0"/>
    <x v="0"/>
    <x v="0"/>
    <x v="0"/>
    <x v="0"/>
    <x v="0"/>
    <x v="2"/>
    <x v="1"/>
    <x v="2"/>
    <x v="11"/>
    <x v="0"/>
    <m/>
  </r>
  <r>
    <x v="0"/>
    <n v="0"/>
    <n v="0"/>
    <n v="94419"/>
    <n v="0"/>
    <x v="6025"/>
    <x v="0"/>
    <x v="1"/>
    <x v="0"/>
    <s v="03.03.10"/>
    <x v="8"/>
    <x v="0"/>
    <x v="4"/>
    <s v="Receitas Da Câmara"/>
    <s v="03.03.10"/>
    <s v="Receitas Da Câmara"/>
    <s v="03.03.10"/>
    <x v="13"/>
    <x v="0"/>
    <x v="3"/>
    <x v="3"/>
    <x v="0"/>
    <x v="0"/>
    <x v="2"/>
    <x v="0"/>
    <x v="4"/>
    <s v="2024-06-??"/>
    <x v="1"/>
    <n v="94419"/>
    <x v="3"/>
    <n v="0"/>
    <x v="1"/>
    <n v="0"/>
    <x v="667"/>
    <m/>
    <x v="0"/>
    <x v="11"/>
    <m/>
    <s v="Receitas Da Câmara"/>
    <x v="2"/>
    <s v="RDC"/>
    <x v="0"/>
    <x v="1"/>
    <x v="1"/>
    <x v="1"/>
    <x v="0"/>
    <x v="0"/>
    <x v="0"/>
    <x v="0"/>
    <x v="0"/>
    <x v="0"/>
    <x v="0"/>
    <s v="Receitas Da Câmara"/>
    <x v="0"/>
    <x v="0"/>
    <x v="0"/>
    <x v="0"/>
    <x v="0"/>
    <x v="0"/>
    <x v="0"/>
    <x v="2"/>
    <x v="1"/>
    <x v="2"/>
    <x v="11"/>
    <x v="0"/>
    <m/>
  </r>
  <r>
    <x v="0"/>
    <n v="0"/>
    <n v="0"/>
    <n v="98590"/>
    <n v="0"/>
    <x v="6025"/>
    <x v="0"/>
    <x v="1"/>
    <x v="0"/>
    <s v="03.03.10"/>
    <x v="8"/>
    <x v="0"/>
    <x v="4"/>
    <s v="Receitas Da Câmara"/>
    <s v="03.03.10"/>
    <s v="Receitas Da Câmara"/>
    <s v="03.03.10"/>
    <x v="13"/>
    <x v="0"/>
    <x v="3"/>
    <x v="3"/>
    <x v="0"/>
    <x v="0"/>
    <x v="2"/>
    <x v="0"/>
    <x v="9"/>
    <s v="2024-07-??"/>
    <x v="2"/>
    <n v="98590"/>
    <x v="3"/>
    <n v="0"/>
    <x v="1"/>
    <n v="0"/>
    <x v="667"/>
    <m/>
    <x v="0"/>
    <x v="11"/>
    <m/>
    <s v="Receitas Da Câmara"/>
    <x v="2"/>
    <s v="RDC"/>
    <x v="0"/>
    <x v="1"/>
    <x v="1"/>
    <x v="1"/>
    <x v="0"/>
    <x v="0"/>
    <x v="0"/>
    <x v="0"/>
    <x v="0"/>
    <x v="0"/>
    <x v="0"/>
    <s v="Receitas Da Câmara"/>
    <x v="0"/>
    <x v="0"/>
    <x v="0"/>
    <x v="0"/>
    <x v="0"/>
    <x v="0"/>
    <x v="0"/>
    <x v="2"/>
    <x v="1"/>
    <x v="2"/>
    <x v="11"/>
    <x v="0"/>
    <m/>
  </r>
  <r>
    <x v="0"/>
    <n v="0"/>
    <n v="0"/>
    <n v="389700"/>
    <n v="0"/>
    <x v="6025"/>
    <x v="0"/>
    <x v="1"/>
    <x v="0"/>
    <s v="03.03.10"/>
    <x v="8"/>
    <x v="0"/>
    <x v="4"/>
    <s v="Receitas Da Câmara"/>
    <s v="03.03.10"/>
    <s v="Receitas Da Câmara"/>
    <s v="03.03.10"/>
    <x v="13"/>
    <x v="0"/>
    <x v="3"/>
    <x v="3"/>
    <x v="0"/>
    <x v="0"/>
    <x v="2"/>
    <x v="0"/>
    <x v="5"/>
    <s v="2024-08-??"/>
    <x v="2"/>
    <n v="389700"/>
    <x v="3"/>
    <n v="0"/>
    <x v="1"/>
    <n v="0"/>
    <x v="667"/>
    <m/>
    <x v="0"/>
    <x v="11"/>
    <m/>
    <s v="Receitas Da Câmara"/>
    <x v="2"/>
    <s v="RDC"/>
    <x v="0"/>
    <x v="1"/>
    <x v="1"/>
    <x v="1"/>
    <x v="0"/>
    <x v="0"/>
    <x v="0"/>
    <x v="0"/>
    <x v="0"/>
    <x v="0"/>
    <x v="0"/>
    <s v="Receitas Da Câmara"/>
    <x v="0"/>
    <x v="0"/>
    <x v="0"/>
    <x v="0"/>
    <x v="0"/>
    <x v="0"/>
    <x v="0"/>
    <x v="2"/>
    <x v="1"/>
    <x v="2"/>
    <x v="11"/>
    <x v="0"/>
    <m/>
  </r>
  <r>
    <x v="0"/>
    <n v="0"/>
    <n v="0"/>
    <n v="130642"/>
    <n v="0"/>
    <x v="6025"/>
    <x v="0"/>
    <x v="1"/>
    <x v="0"/>
    <s v="03.03.10"/>
    <x v="8"/>
    <x v="0"/>
    <x v="4"/>
    <s v="Receitas Da Câmara"/>
    <s v="03.03.10"/>
    <s v="Receitas Da Câmara"/>
    <s v="03.03.10"/>
    <x v="13"/>
    <x v="0"/>
    <x v="3"/>
    <x v="3"/>
    <x v="0"/>
    <x v="0"/>
    <x v="2"/>
    <x v="0"/>
    <x v="7"/>
    <s v="2024-09-??"/>
    <x v="2"/>
    <n v="130642"/>
    <x v="3"/>
    <n v="0"/>
    <x v="1"/>
    <n v="0"/>
    <x v="667"/>
    <m/>
    <x v="0"/>
    <x v="11"/>
    <m/>
    <s v="Receitas Da Câmara"/>
    <x v="2"/>
    <s v="RDC"/>
    <x v="0"/>
    <x v="1"/>
    <x v="1"/>
    <x v="1"/>
    <x v="0"/>
    <x v="0"/>
    <x v="0"/>
    <x v="0"/>
    <x v="0"/>
    <x v="0"/>
    <x v="0"/>
    <s v="Receitas Da Câmara"/>
    <x v="0"/>
    <x v="0"/>
    <x v="0"/>
    <x v="0"/>
    <x v="0"/>
    <x v="0"/>
    <x v="0"/>
    <x v="2"/>
    <x v="1"/>
    <x v="2"/>
    <x v="11"/>
    <x v="0"/>
    <m/>
  </r>
  <r>
    <x v="0"/>
    <n v="0"/>
    <n v="0"/>
    <n v="80580"/>
    <n v="0"/>
    <x v="6025"/>
    <x v="0"/>
    <x v="1"/>
    <x v="0"/>
    <s v="03.03.10"/>
    <x v="8"/>
    <x v="0"/>
    <x v="4"/>
    <s v="Receitas Da Câmara"/>
    <s v="03.03.10"/>
    <s v="Receitas Da Câmara"/>
    <s v="03.03.10"/>
    <x v="13"/>
    <x v="0"/>
    <x v="3"/>
    <x v="3"/>
    <x v="0"/>
    <x v="0"/>
    <x v="2"/>
    <x v="0"/>
    <x v="8"/>
    <s v="2024-10-??"/>
    <x v="3"/>
    <n v="80580"/>
    <x v="3"/>
    <n v="0"/>
    <x v="1"/>
    <n v="0"/>
    <x v="667"/>
    <m/>
    <x v="0"/>
    <x v="11"/>
    <m/>
    <s v="Receitas Da Câmara"/>
    <x v="2"/>
    <s v="RDC"/>
    <x v="0"/>
    <x v="1"/>
    <x v="1"/>
    <x v="1"/>
    <x v="0"/>
    <x v="0"/>
    <x v="0"/>
    <x v="0"/>
    <x v="0"/>
    <x v="0"/>
    <x v="0"/>
    <s v="Receitas Da Câmara"/>
    <x v="0"/>
    <x v="0"/>
    <x v="0"/>
    <x v="0"/>
    <x v="0"/>
    <x v="0"/>
    <x v="0"/>
    <x v="2"/>
    <x v="1"/>
    <x v="2"/>
    <x v="11"/>
    <x v="0"/>
    <m/>
  </r>
  <r>
    <x v="0"/>
    <n v="0"/>
    <n v="0"/>
    <n v="73360"/>
    <n v="0"/>
    <x v="6025"/>
    <x v="0"/>
    <x v="1"/>
    <x v="0"/>
    <s v="03.03.10"/>
    <x v="8"/>
    <x v="0"/>
    <x v="4"/>
    <s v="Receitas Da Câmara"/>
    <s v="03.03.10"/>
    <s v="Receitas Da Câmara"/>
    <s v="03.03.10"/>
    <x v="13"/>
    <x v="0"/>
    <x v="3"/>
    <x v="3"/>
    <x v="0"/>
    <x v="0"/>
    <x v="2"/>
    <x v="0"/>
    <x v="10"/>
    <s v="2024-11-??"/>
    <x v="3"/>
    <n v="73360"/>
    <x v="3"/>
    <n v="0"/>
    <x v="1"/>
    <n v="0"/>
    <x v="667"/>
    <m/>
    <x v="0"/>
    <x v="11"/>
    <m/>
    <s v="Receitas Da Câmara"/>
    <x v="2"/>
    <s v="RDC"/>
    <x v="0"/>
    <x v="1"/>
    <x v="1"/>
    <x v="1"/>
    <x v="0"/>
    <x v="0"/>
    <x v="0"/>
    <x v="0"/>
    <x v="0"/>
    <x v="0"/>
    <x v="0"/>
    <s v="Receitas Da Câmara"/>
    <x v="0"/>
    <x v="0"/>
    <x v="0"/>
    <x v="0"/>
    <x v="0"/>
    <x v="0"/>
    <x v="0"/>
    <x v="2"/>
    <x v="1"/>
    <x v="2"/>
    <x v="11"/>
    <x v="0"/>
    <m/>
  </r>
  <r>
    <x v="0"/>
    <n v="0"/>
    <n v="0"/>
    <n v="147120"/>
    <n v="0"/>
    <x v="6025"/>
    <x v="0"/>
    <x v="1"/>
    <x v="0"/>
    <s v="03.03.10"/>
    <x v="8"/>
    <x v="0"/>
    <x v="4"/>
    <s v="Receitas Da Câmara"/>
    <s v="03.03.10"/>
    <s v="Receitas Da Câmara"/>
    <s v="03.03.10"/>
    <x v="13"/>
    <x v="0"/>
    <x v="3"/>
    <x v="3"/>
    <x v="0"/>
    <x v="0"/>
    <x v="2"/>
    <x v="0"/>
    <x v="11"/>
    <s v="2024-12-??"/>
    <x v="3"/>
    <n v="147120"/>
    <x v="3"/>
    <n v="0"/>
    <x v="1"/>
    <n v="0"/>
    <x v="667"/>
    <m/>
    <x v="0"/>
    <x v="11"/>
    <m/>
    <s v="Receitas Da Câmara"/>
    <x v="2"/>
    <s v="RDC"/>
    <x v="0"/>
    <x v="1"/>
    <x v="1"/>
    <x v="1"/>
    <x v="0"/>
    <x v="0"/>
    <x v="0"/>
    <x v="0"/>
    <x v="0"/>
    <x v="0"/>
    <x v="0"/>
    <s v="Receitas Da Câmara"/>
    <x v="0"/>
    <x v="0"/>
    <x v="0"/>
    <x v="0"/>
    <x v="0"/>
    <x v="0"/>
    <x v="0"/>
    <x v="2"/>
    <x v="1"/>
    <x v="2"/>
    <x v="11"/>
    <x v="0"/>
    <m/>
  </r>
  <r>
    <x v="0"/>
    <n v="0"/>
    <n v="0"/>
    <n v="9070"/>
    <n v="0"/>
    <x v="6025"/>
    <x v="0"/>
    <x v="0"/>
    <x v="0"/>
    <s v="03.16.15"/>
    <x v="0"/>
    <x v="0"/>
    <x v="0"/>
    <s v="Direção Financeira"/>
    <s v="03.16.15"/>
    <s v="Direção Financeira"/>
    <s v="03.16.15"/>
    <x v="75"/>
    <x v="0"/>
    <x v="2"/>
    <x v="16"/>
    <x v="0"/>
    <x v="0"/>
    <x v="0"/>
    <x v="0"/>
    <x v="0"/>
    <s v="2024-01-??"/>
    <x v="0"/>
    <n v="9070"/>
    <x v="3"/>
    <n v="0"/>
    <x v="1"/>
    <n v="0"/>
    <x v="667"/>
    <m/>
    <x v="0"/>
    <x v="11"/>
    <m/>
    <s v="Direção Financeira"/>
    <x v="2"/>
    <m/>
    <x v="0"/>
    <x v="1"/>
    <x v="1"/>
    <x v="1"/>
    <x v="0"/>
    <x v="0"/>
    <x v="0"/>
    <x v="0"/>
    <x v="0"/>
    <x v="0"/>
    <x v="0"/>
    <s v="Direção Financeira"/>
    <x v="0"/>
    <x v="0"/>
    <x v="0"/>
    <x v="0"/>
    <x v="0"/>
    <x v="0"/>
    <x v="0"/>
    <x v="2"/>
    <x v="1"/>
    <x v="2"/>
    <x v="11"/>
    <x v="0"/>
    <m/>
  </r>
  <r>
    <x v="0"/>
    <n v="0"/>
    <n v="0"/>
    <n v="50000"/>
    <n v="0"/>
    <x v="6025"/>
    <x v="0"/>
    <x v="0"/>
    <x v="0"/>
    <s v="03.16.15"/>
    <x v="0"/>
    <x v="0"/>
    <x v="0"/>
    <s v="Direção Financeira"/>
    <s v="03.16.15"/>
    <s v="Direção Financeira"/>
    <s v="03.16.15"/>
    <x v="75"/>
    <x v="0"/>
    <x v="2"/>
    <x v="16"/>
    <x v="0"/>
    <x v="0"/>
    <x v="0"/>
    <x v="0"/>
    <x v="1"/>
    <s v="2024-03-??"/>
    <x v="0"/>
    <n v="50000"/>
    <x v="3"/>
    <n v="0"/>
    <x v="1"/>
    <n v="0"/>
    <x v="667"/>
    <m/>
    <x v="0"/>
    <x v="11"/>
    <m/>
    <s v="Direção Financeira"/>
    <x v="2"/>
    <m/>
    <x v="0"/>
    <x v="1"/>
    <x v="1"/>
    <x v="1"/>
    <x v="0"/>
    <x v="0"/>
    <x v="0"/>
    <x v="0"/>
    <x v="0"/>
    <x v="0"/>
    <x v="0"/>
    <s v="Direção Financeira"/>
    <x v="0"/>
    <x v="0"/>
    <x v="0"/>
    <x v="0"/>
    <x v="0"/>
    <x v="0"/>
    <x v="0"/>
    <x v="2"/>
    <x v="1"/>
    <x v="2"/>
    <x v="11"/>
    <x v="0"/>
    <m/>
  </r>
  <r>
    <x v="0"/>
    <n v="0"/>
    <n v="0"/>
    <n v="1464"/>
    <n v="0"/>
    <x v="6025"/>
    <x v="0"/>
    <x v="0"/>
    <x v="0"/>
    <s v="03.16.15"/>
    <x v="0"/>
    <x v="0"/>
    <x v="0"/>
    <s v="Direção Financeira"/>
    <s v="03.16.15"/>
    <s v="Direção Financeira"/>
    <s v="03.16.15"/>
    <x v="75"/>
    <x v="0"/>
    <x v="2"/>
    <x v="16"/>
    <x v="0"/>
    <x v="0"/>
    <x v="0"/>
    <x v="0"/>
    <x v="3"/>
    <s v="2024-05-??"/>
    <x v="1"/>
    <n v="1464"/>
    <x v="3"/>
    <n v="0"/>
    <x v="1"/>
    <n v="0"/>
    <x v="667"/>
    <m/>
    <x v="0"/>
    <x v="11"/>
    <m/>
    <s v="Direção Financeira"/>
    <x v="2"/>
    <m/>
    <x v="0"/>
    <x v="1"/>
    <x v="1"/>
    <x v="1"/>
    <x v="0"/>
    <x v="0"/>
    <x v="0"/>
    <x v="0"/>
    <x v="0"/>
    <x v="0"/>
    <x v="0"/>
    <s v="Direção Financeira"/>
    <x v="0"/>
    <x v="0"/>
    <x v="0"/>
    <x v="0"/>
    <x v="0"/>
    <x v="0"/>
    <x v="0"/>
    <x v="2"/>
    <x v="1"/>
    <x v="2"/>
    <x v="11"/>
    <x v="0"/>
    <m/>
  </r>
  <r>
    <x v="0"/>
    <n v="0"/>
    <n v="0"/>
    <n v="6000"/>
    <n v="0"/>
    <x v="6025"/>
    <x v="0"/>
    <x v="0"/>
    <x v="0"/>
    <s v="03.16.15"/>
    <x v="0"/>
    <x v="0"/>
    <x v="0"/>
    <s v="Direção Financeira"/>
    <s v="03.16.15"/>
    <s v="Direção Financeira"/>
    <s v="03.16.15"/>
    <x v="75"/>
    <x v="0"/>
    <x v="2"/>
    <x v="16"/>
    <x v="0"/>
    <x v="0"/>
    <x v="0"/>
    <x v="0"/>
    <x v="4"/>
    <s v="2024-06-??"/>
    <x v="1"/>
    <n v="6000"/>
    <x v="3"/>
    <n v="0"/>
    <x v="1"/>
    <n v="0"/>
    <x v="667"/>
    <m/>
    <x v="0"/>
    <x v="11"/>
    <m/>
    <s v="Direção Financeira"/>
    <x v="2"/>
    <m/>
    <x v="0"/>
    <x v="1"/>
    <x v="1"/>
    <x v="1"/>
    <x v="0"/>
    <x v="0"/>
    <x v="0"/>
    <x v="0"/>
    <x v="0"/>
    <x v="0"/>
    <x v="0"/>
    <s v="Direção Financeira"/>
    <x v="0"/>
    <x v="0"/>
    <x v="0"/>
    <x v="0"/>
    <x v="0"/>
    <x v="0"/>
    <x v="0"/>
    <x v="2"/>
    <x v="1"/>
    <x v="2"/>
    <x v="11"/>
    <x v="0"/>
    <m/>
  </r>
  <r>
    <x v="0"/>
    <n v="0"/>
    <n v="0"/>
    <n v="11023"/>
    <n v="0"/>
    <x v="6025"/>
    <x v="0"/>
    <x v="0"/>
    <x v="0"/>
    <s v="03.16.15"/>
    <x v="0"/>
    <x v="0"/>
    <x v="0"/>
    <s v="Direção Financeira"/>
    <s v="03.16.15"/>
    <s v="Direção Financeira"/>
    <s v="03.16.15"/>
    <x v="75"/>
    <x v="0"/>
    <x v="2"/>
    <x v="16"/>
    <x v="0"/>
    <x v="0"/>
    <x v="0"/>
    <x v="0"/>
    <x v="9"/>
    <s v="2024-07-??"/>
    <x v="2"/>
    <n v="11023"/>
    <x v="3"/>
    <n v="0"/>
    <x v="1"/>
    <n v="0"/>
    <x v="667"/>
    <m/>
    <x v="0"/>
    <x v="11"/>
    <m/>
    <s v="Direção Financeira"/>
    <x v="2"/>
    <m/>
    <x v="0"/>
    <x v="1"/>
    <x v="1"/>
    <x v="1"/>
    <x v="0"/>
    <x v="0"/>
    <x v="0"/>
    <x v="0"/>
    <x v="0"/>
    <x v="0"/>
    <x v="0"/>
    <s v="Direção Financeira"/>
    <x v="0"/>
    <x v="0"/>
    <x v="0"/>
    <x v="0"/>
    <x v="0"/>
    <x v="0"/>
    <x v="0"/>
    <x v="2"/>
    <x v="1"/>
    <x v="2"/>
    <x v="11"/>
    <x v="0"/>
    <m/>
  </r>
  <r>
    <x v="0"/>
    <n v="0"/>
    <n v="0"/>
    <n v="10758"/>
    <n v="0"/>
    <x v="6025"/>
    <x v="0"/>
    <x v="0"/>
    <x v="0"/>
    <s v="03.16.15"/>
    <x v="0"/>
    <x v="0"/>
    <x v="0"/>
    <s v="Direção Financeira"/>
    <s v="03.16.15"/>
    <s v="Direção Financeira"/>
    <s v="03.16.15"/>
    <x v="75"/>
    <x v="0"/>
    <x v="2"/>
    <x v="16"/>
    <x v="0"/>
    <x v="0"/>
    <x v="0"/>
    <x v="0"/>
    <x v="7"/>
    <s v="2024-09-??"/>
    <x v="2"/>
    <n v="10758"/>
    <x v="3"/>
    <n v="0"/>
    <x v="1"/>
    <n v="0"/>
    <x v="667"/>
    <m/>
    <x v="0"/>
    <x v="11"/>
    <m/>
    <s v="Direção Financeira"/>
    <x v="2"/>
    <m/>
    <x v="0"/>
    <x v="1"/>
    <x v="1"/>
    <x v="1"/>
    <x v="0"/>
    <x v="0"/>
    <x v="0"/>
    <x v="0"/>
    <x v="0"/>
    <x v="0"/>
    <x v="0"/>
    <s v="Direção Financeira"/>
    <x v="0"/>
    <x v="0"/>
    <x v="0"/>
    <x v="0"/>
    <x v="0"/>
    <x v="0"/>
    <x v="0"/>
    <x v="2"/>
    <x v="1"/>
    <x v="2"/>
    <x v="11"/>
    <x v="0"/>
    <m/>
  </r>
  <r>
    <x v="0"/>
    <n v="0"/>
    <n v="0"/>
    <n v="117520"/>
    <n v="0"/>
    <x v="6025"/>
    <x v="0"/>
    <x v="0"/>
    <x v="0"/>
    <s v="03.16.15"/>
    <x v="0"/>
    <x v="0"/>
    <x v="0"/>
    <s v="Direção Financeira"/>
    <s v="03.16.15"/>
    <s v="Direção Financeira"/>
    <s v="03.16.15"/>
    <x v="75"/>
    <x v="0"/>
    <x v="2"/>
    <x v="16"/>
    <x v="0"/>
    <x v="0"/>
    <x v="0"/>
    <x v="0"/>
    <x v="11"/>
    <s v="2024-12-??"/>
    <x v="3"/>
    <n v="117520"/>
    <x v="3"/>
    <n v="0"/>
    <x v="1"/>
    <n v="0"/>
    <x v="667"/>
    <m/>
    <x v="0"/>
    <x v="11"/>
    <m/>
    <s v="Direção Financeira"/>
    <x v="2"/>
    <m/>
    <x v="0"/>
    <x v="1"/>
    <x v="1"/>
    <x v="1"/>
    <x v="0"/>
    <x v="0"/>
    <x v="0"/>
    <x v="0"/>
    <x v="0"/>
    <x v="0"/>
    <x v="0"/>
    <s v="Direção Financeira"/>
    <x v="0"/>
    <x v="0"/>
    <x v="0"/>
    <x v="0"/>
    <x v="0"/>
    <x v="0"/>
    <x v="0"/>
    <x v="2"/>
    <x v="1"/>
    <x v="2"/>
    <x v="11"/>
    <x v="0"/>
    <m/>
  </r>
  <r>
    <x v="0"/>
    <n v="0"/>
    <n v="0"/>
    <n v="1790"/>
    <n v="0"/>
    <x v="6025"/>
    <x v="0"/>
    <x v="0"/>
    <x v="0"/>
    <s v="01.25.01.11"/>
    <x v="17"/>
    <x v="3"/>
    <x v="3"/>
    <s v="Educação"/>
    <s v="01.25.01"/>
    <s v="Apoio ao Ensino Básico e Secundário"/>
    <s v="01.25.01.11"/>
    <x v="4"/>
    <x v="0"/>
    <x v="2"/>
    <x v="2"/>
    <x v="0"/>
    <x v="1"/>
    <x v="0"/>
    <x v="0"/>
    <x v="2"/>
    <s v="2024-02-??"/>
    <x v="0"/>
    <n v="1790"/>
    <x v="3"/>
    <n v="0"/>
    <x v="1"/>
    <n v="0"/>
    <x v="667"/>
    <m/>
    <x v="0"/>
    <x v="11"/>
    <m/>
    <s v="Apoio ao Ensino Básico e Secundário"/>
    <x v="2"/>
    <s v="AEBS"/>
    <x v="0"/>
    <x v="1"/>
    <x v="1"/>
    <x v="1"/>
    <x v="0"/>
    <x v="0"/>
    <x v="0"/>
    <x v="0"/>
    <x v="0"/>
    <x v="0"/>
    <x v="0"/>
    <s v="Apoio ao Ensino Básico e Secundário"/>
    <x v="0"/>
    <x v="0"/>
    <x v="0"/>
    <x v="0"/>
    <x v="1"/>
    <x v="0"/>
    <x v="0"/>
    <x v="2"/>
    <x v="1"/>
    <x v="2"/>
    <x v="11"/>
    <x v="0"/>
    <m/>
  </r>
  <r>
    <x v="0"/>
    <n v="0"/>
    <n v="0"/>
    <n v="30000"/>
    <n v="0"/>
    <x v="6025"/>
    <x v="0"/>
    <x v="0"/>
    <x v="0"/>
    <s v="01.25.01.11"/>
    <x v="17"/>
    <x v="3"/>
    <x v="3"/>
    <s v="Educação"/>
    <s v="01.25.01"/>
    <s v="Apoio ao Ensino Básico e Secundário"/>
    <s v="01.25.01.11"/>
    <x v="4"/>
    <x v="0"/>
    <x v="2"/>
    <x v="2"/>
    <x v="0"/>
    <x v="1"/>
    <x v="0"/>
    <x v="0"/>
    <x v="1"/>
    <s v="2024-03-??"/>
    <x v="0"/>
    <n v="30000"/>
    <x v="3"/>
    <n v="0"/>
    <x v="1"/>
    <n v="0"/>
    <x v="667"/>
    <m/>
    <x v="0"/>
    <x v="11"/>
    <m/>
    <s v="Apoio ao Ensino Básico e Secundário"/>
    <x v="2"/>
    <s v="AEBS"/>
    <x v="0"/>
    <x v="1"/>
    <x v="1"/>
    <x v="1"/>
    <x v="0"/>
    <x v="0"/>
    <x v="0"/>
    <x v="0"/>
    <x v="0"/>
    <x v="0"/>
    <x v="0"/>
    <s v="Apoio ao Ensino Básico e Secundário"/>
    <x v="0"/>
    <x v="0"/>
    <x v="0"/>
    <x v="0"/>
    <x v="1"/>
    <x v="0"/>
    <x v="0"/>
    <x v="2"/>
    <x v="1"/>
    <x v="2"/>
    <x v="11"/>
    <x v="0"/>
    <m/>
  </r>
  <r>
    <x v="0"/>
    <n v="0"/>
    <n v="0"/>
    <n v="5250"/>
    <n v="0"/>
    <x v="6025"/>
    <x v="0"/>
    <x v="0"/>
    <x v="0"/>
    <s v="01.25.01.11"/>
    <x v="17"/>
    <x v="3"/>
    <x v="3"/>
    <s v="Educação"/>
    <s v="01.25.01"/>
    <s v="Apoio ao Ensino Básico e Secundário"/>
    <s v="01.25.01.11"/>
    <x v="4"/>
    <x v="0"/>
    <x v="2"/>
    <x v="2"/>
    <x v="0"/>
    <x v="1"/>
    <x v="0"/>
    <x v="0"/>
    <x v="7"/>
    <s v="2024-09-??"/>
    <x v="2"/>
    <n v="5250"/>
    <x v="3"/>
    <n v="0"/>
    <x v="1"/>
    <n v="0"/>
    <x v="667"/>
    <m/>
    <x v="0"/>
    <x v="11"/>
    <m/>
    <s v="Apoio ao Ensino Básico e Secundário"/>
    <x v="2"/>
    <s v="AEBS"/>
    <x v="0"/>
    <x v="1"/>
    <x v="1"/>
    <x v="1"/>
    <x v="0"/>
    <x v="0"/>
    <x v="0"/>
    <x v="0"/>
    <x v="0"/>
    <x v="0"/>
    <x v="0"/>
    <s v="Apoio ao Ensino Básico e Secundário"/>
    <x v="0"/>
    <x v="0"/>
    <x v="0"/>
    <x v="0"/>
    <x v="1"/>
    <x v="0"/>
    <x v="0"/>
    <x v="2"/>
    <x v="1"/>
    <x v="2"/>
    <x v="11"/>
    <x v="0"/>
    <m/>
  </r>
  <r>
    <x v="0"/>
    <n v="0"/>
    <n v="0"/>
    <n v="43000"/>
    <n v="0"/>
    <x v="6025"/>
    <x v="0"/>
    <x v="0"/>
    <x v="0"/>
    <s v="01.25.01.11"/>
    <x v="17"/>
    <x v="3"/>
    <x v="3"/>
    <s v="Educação"/>
    <s v="01.25.01"/>
    <s v="Apoio ao Ensino Básico e Secundário"/>
    <s v="01.25.01.11"/>
    <x v="4"/>
    <x v="0"/>
    <x v="2"/>
    <x v="2"/>
    <x v="0"/>
    <x v="1"/>
    <x v="0"/>
    <x v="0"/>
    <x v="8"/>
    <s v="2024-10-??"/>
    <x v="3"/>
    <n v="43000"/>
    <x v="3"/>
    <n v="0"/>
    <x v="1"/>
    <n v="0"/>
    <x v="667"/>
    <m/>
    <x v="0"/>
    <x v="11"/>
    <m/>
    <s v="Apoio ao Ensino Básico e Secundário"/>
    <x v="2"/>
    <s v="AEBS"/>
    <x v="0"/>
    <x v="1"/>
    <x v="1"/>
    <x v="1"/>
    <x v="0"/>
    <x v="0"/>
    <x v="0"/>
    <x v="0"/>
    <x v="0"/>
    <x v="0"/>
    <x v="0"/>
    <s v="Apoio ao Ensino Básico e Secundário"/>
    <x v="0"/>
    <x v="0"/>
    <x v="0"/>
    <x v="0"/>
    <x v="1"/>
    <x v="0"/>
    <x v="0"/>
    <x v="2"/>
    <x v="1"/>
    <x v="2"/>
    <x v="11"/>
    <x v="0"/>
    <m/>
  </r>
  <r>
    <x v="0"/>
    <n v="0"/>
    <n v="0"/>
    <n v="10000"/>
    <n v="0"/>
    <x v="6025"/>
    <x v="0"/>
    <x v="0"/>
    <x v="0"/>
    <s v="01.25.01.11"/>
    <x v="17"/>
    <x v="3"/>
    <x v="3"/>
    <s v="Educação"/>
    <s v="01.25.01"/>
    <s v="Apoio ao Ensino Básico e Secundário"/>
    <s v="01.25.01.11"/>
    <x v="4"/>
    <x v="0"/>
    <x v="2"/>
    <x v="2"/>
    <x v="0"/>
    <x v="1"/>
    <x v="0"/>
    <x v="0"/>
    <x v="10"/>
    <s v="2024-11-??"/>
    <x v="3"/>
    <n v="10000"/>
    <x v="3"/>
    <n v="0"/>
    <x v="1"/>
    <n v="0"/>
    <x v="667"/>
    <m/>
    <x v="0"/>
    <x v="11"/>
    <m/>
    <s v="Apoio ao Ensino Básico e Secundário"/>
    <x v="2"/>
    <s v="AEBS"/>
    <x v="0"/>
    <x v="1"/>
    <x v="1"/>
    <x v="1"/>
    <x v="0"/>
    <x v="0"/>
    <x v="0"/>
    <x v="0"/>
    <x v="0"/>
    <x v="0"/>
    <x v="0"/>
    <s v="Apoio ao Ensino Básico e Secundário"/>
    <x v="0"/>
    <x v="0"/>
    <x v="0"/>
    <x v="0"/>
    <x v="1"/>
    <x v="0"/>
    <x v="0"/>
    <x v="2"/>
    <x v="1"/>
    <x v="2"/>
    <x v="11"/>
    <x v="0"/>
    <m/>
  </r>
  <r>
    <x v="0"/>
    <n v="0"/>
    <n v="0"/>
    <n v="73000"/>
    <n v="0"/>
    <x v="6025"/>
    <x v="0"/>
    <x v="0"/>
    <x v="0"/>
    <s v="03.16.28"/>
    <x v="36"/>
    <x v="0"/>
    <x v="0"/>
    <s v="Gabinete da Auditoria Interna"/>
    <s v="03.16.28"/>
    <s v="Gabinete da Auditoria Interna"/>
    <s v="03.16.28"/>
    <x v="30"/>
    <x v="0"/>
    <x v="0"/>
    <x v="0"/>
    <x v="1"/>
    <x v="0"/>
    <x v="0"/>
    <x v="0"/>
    <x v="0"/>
    <s v="2024-01-??"/>
    <x v="0"/>
    <n v="73000"/>
    <x v="3"/>
    <n v="0"/>
    <x v="1"/>
    <n v="0"/>
    <x v="667"/>
    <m/>
    <x v="0"/>
    <x v="11"/>
    <m/>
    <s v="Gabinete da Auditoria Interna"/>
    <x v="2"/>
    <s v="GAI"/>
    <x v="0"/>
    <x v="1"/>
    <x v="1"/>
    <x v="1"/>
    <x v="0"/>
    <x v="0"/>
    <x v="0"/>
    <x v="0"/>
    <x v="0"/>
    <x v="0"/>
    <x v="0"/>
    <s v="Gabinete da Auditoria Interna"/>
    <x v="0"/>
    <x v="0"/>
    <x v="0"/>
    <x v="0"/>
    <x v="0"/>
    <x v="0"/>
    <x v="0"/>
    <x v="2"/>
    <x v="1"/>
    <x v="2"/>
    <x v="11"/>
    <x v="0"/>
    <m/>
  </r>
  <r>
    <x v="0"/>
    <n v="0"/>
    <n v="0"/>
    <n v="73000"/>
    <n v="0"/>
    <x v="6025"/>
    <x v="0"/>
    <x v="0"/>
    <x v="0"/>
    <s v="03.16.28"/>
    <x v="36"/>
    <x v="0"/>
    <x v="0"/>
    <s v="Gabinete da Auditoria Interna"/>
    <s v="03.16.28"/>
    <s v="Gabinete da Auditoria Interna"/>
    <s v="03.16.28"/>
    <x v="30"/>
    <x v="0"/>
    <x v="0"/>
    <x v="0"/>
    <x v="1"/>
    <x v="0"/>
    <x v="0"/>
    <x v="0"/>
    <x v="2"/>
    <s v="2024-02-??"/>
    <x v="0"/>
    <n v="73000"/>
    <x v="3"/>
    <n v="0"/>
    <x v="1"/>
    <n v="0"/>
    <x v="667"/>
    <m/>
    <x v="0"/>
    <x v="11"/>
    <m/>
    <s v="Gabinete da Auditoria Interna"/>
    <x v="2"/>
    <s v="GAI"/>
    <x v="0"/>
    <x v="1"/>
    <x v="1"/>
    <x v="1"/>
    <x v="0"/>
    <x v="0"/>
    <x v="0"/>
    <x v="0"/>
    <x v="0"/>
    <x v="0"/>
    <x v="0"/>
    <s v="Gabinete da Auditoria Interna"/>
    <x v="0"/>
    <x v="0"/>
    <x v="0"/>
    <x v="0"/>
    <x v="0"/>
    <x v="0"/>
    <x v="0"/>
    <x v="2"/>
    <x v="1"/>
    <x v="2"/>
    <x v="11"/>
    <x v="0"/>
    <m/>
  </r>
  <r>
    <x v="0"/>
    <n v="0"/>
    <n v="0"/>
    <n v="73000"/>
    <n v="0"/>
    <x v="6025"/>
    <x v="0"/>
    <x v="0"/>
    <x v="0"/>
    <s v="03.16.28"/>
    <x v="36"/>
    <x v="0"/>
    <x v="0"/>
    <s v="Gabinete da Auditoria Interna"/>
    <s v="03.16.28"/>
    <s v="Gabinete da Auditoria Interna"/>
    <s v="03.16.28"/>
    <x v="30"/>
    <x v="0"/>
    <x v="0"/>
    <x v="0"/>
    <x v="1"/>
    <x v="0"/>
    <x v="0"/>
    <x v="0"/>
    <x v="1"/>
    <s v="2024-03-??"/>
    <x v="0"/>
    <n v="73000"/>
    <x v="3"/>
    <n v="0"/>
    <x v="1"/>
    <n v="0"/>
    <x v="667"/>
    <m/>
    <x v="0"/>
    <x v="11"/>
    <m/>
    <s v="Gabinete da Auditoria Interna"/>
    <x v="2"/>
    <s v="GAI"/>
    <x v="0"/>
    <x v="1"/>
    <x v="1"/>
    <x v="1"/>
    <x v="0"/>
    <x v="0"/>
    <x v="0"/>
    <x v="0"/>
    <x v="0"/>
    <x v="0"/>
    <x v="0"/>
    <s v="Gabinete da Auditoria Interna"/>
    <x v="0"/>
    <x v="0"/>
    <x v="0"/>
    <x v="0"/>
    <x v="0"/>
    <x v="0"/>
    <x v="0"/>
    <x v="2"/>
    <x v="1"/>
    <x v="2"/>
    <x v="11"/>
    <x v="0"/>
    <m/>
  </r>
  <r>
    <x v="0"/>
    <n v="0"/>
    <n v="0"/>
    <n v="73000"/>
    <n v="0"/>
    <x v="6025"/>
    <x v="0"/>
    <x v="0"/>
    <x v="0"/>
    <s v="03.16.28"/>
    <x v="36"/>
    <x v="0"/>
    <x v="0"/>
    <s v="Gabinete da Auditoria Interna"/>
    <s v="03.16.28"/>
    <s v="Gabinete da Auditoria Interna"/>
    <s v="03.16.28"/>
    <x v="30"/>
    <x v="0"/>
    <x v="0"/>
    <x v="0"/>
    <x v="1"/>
    <x v="0"/>
    <x v="0"/>
    <x v="0"/>
    <x v="6"/>
    <s v="2024-04-??"/>
    <x v="1"/>
    <n v="73000"/>
    <x v="3"/>
    <n v="0"/>
    <x v="1"/>
    <n v="0"/>
    <x v="667"/>
    <m/>
    <x v="0"/>
    <x v="11"/>
    <m/>
    <s v="Gabinete da Auditoria Interna"/>
    <x v="2"/>
    <s v="GAI"/>
    <x v="0"/>
    <x v="1"/>
    <x v="1"/>
    <x v="1"/>
    <x v="0"/>
    <x v="0"/>
    <x v="0"/>
    <x v="0"/>
    <x v="0"/>
    <x v="0"/>
    <x v="0"/>
    <s v="Gabinete da Auditoria Interna"/>
    <x v="0"/>
    <x v="0"/>
    <x v="0"/>
    <x v="0"/>
    <x v="0"/>
    <x v="0"/>
    <x v="0"/>
    <x v="2"/>
    <x v="1"/>
    <x v="2"/>
    <x v="11"/>
    <x v="0"/>
    <m/>
  </r>
  <r>
    <x v="0"/>
    <n v="0"/>
    <n v="0"/>
    <n v="73000"/>
    <n v="0"/>
    <x v="6025"/>
    <x v="0"/>
    <x v="0"/>
    <x v="0"/>
    <s v="03.16.28"/>
    <x v="36"/>
    <x v="0"/>
    <x v="0"/>
    <s v="Gabinete da Auditoria Interna"/>
    <s v="03.16.28"/>
    <s v="Gabinete da Auditoria Interna"/>
    <s v="03.16.28"/>
    <x v="30"/>
    <x v="0"/>
    <x v="0"/>
    <x v="0"/>
    <x v="1"/>
    <x v="0"/>
    <x v="0"/>
    <x v="0"/>
    <x v="3"/>
    <s v="2024-05-??"/>
    <x v="1"/>
    <n v="73000"/>
    <x v="3"/>
    <n v="0"/>
    <x v="1"/>
    <n v="0"/>
    <x v="667"/>
    <m/>
    <x v="0"/>
    <x v="11"/>
    <m/>
    <s v="Gabinete da Auditoria Interna"/>
    <x v="2"/>
    <s v="GAI"/>
    <x v="0"/>
    <x v="1"/>
    <x v="1"/>
    <x v="1"/>
    <x v="0"/>
    <x v="0"/>
    <x v="0"/>
    <x v="0"/>
    <x v="0"/>
    <x v="0"/>
    <x v="0"/>
    <s v="Gabinete da Auditoria Interna"/>
    <x v="0"/>
    <x v="0"/>
    <x v="0"/>
    <x v="0"/>
    <x v="0"/>
    <x v="0"/>
    <x v="0"/>
    <x v="2"/>
    <x v="1"/>
    <x v="2"/>
    <x v="11"/>
    <x v="0"/>
    <m/>
  </r>
  <r>
    <x v="0"/>
    <n v="0"/>
    <n v="0"/>
    <n v="73000"/>
    <n v="0"/>
    <x v="6025"/>
    <x v="0"/>
    <x v="0"/>
    <x v="0"/>
    <s v="03.16.28"/>
    <x v="36"/>
    <x v="0"/>
    <x v="0"/>
    <s v="Gabinete da Auditoria Interna"/>
    <s v="03.16.28"/>
    <s v="Gabinete da Auditoria Interna"/>
    <s v="03.16.28"/>
    <x v="30"/>
    <x v="0"/>
    <x v="0"/>
    <x v="0"/>
    <x v="1"/>
    <x v="0"/>
    <x v="0"/>
    <x v="0"/>
    <x v="4"/>
    <s v="2024-06-??"/>
    <x v="1"/>
    <n v="73000"/>
    <x v="3"/>
    <n v="0"/>
    <x v="1"/>
    <n v="0"/>
    <x v="667"/>
    <m/>
    <x v="0"/>
    <x v="11"/>
    <m/>
    <s v="Gabinete da Auditoria Interna"/>
    <x v="2"/>
    <s v="GAI"/>
    <x v="0"/>
    <x v="1"/>
    <x v="1"/>
    <x v="1"/>
    <x v="0"/>
    <x v="0"/>
    <x v="0"/>
    <x v="0"/>
    <x v="0"/>
    <x v="0"/>
    <x v="0"/>
    <s v="Gabinete da Auditoria Interna"/>
    <x v="0"/>
    <x v="0"/>
    <x v="0"/>
    <x v="0"/>
    <x v="0"/>
    <x v="0"/>
    <x v="0"/>
    <x v="2"/>
    <x v="1"/>
    <x v="2"/>
    <x v="11"/>
    <x v="0"/>
    <m/>
  </r>
  <r>
    <x v="0"/>
    <n v="0"/>
    <n v="0"/>
    <n v="73000"/>
    <n v="0"/>
    <x v="6025"/>
    <x v="0"/>
    <x v="0"/>
    <x v="0"/>
    <s v="03.16.28"/>
    <x v="36"/>
    <x v="0"/>
    <x v="0"/>
    <s v="Gabinete da Auditoria Interna"/>
    <s v="03.16.28"/>
    <s v="Gabinete da Auditoria Interna"/>
    <s v="03.16.28"/>
    <x v="30"/>
    <x v="0"/>
    <x v="0"/>
    <x v="0"/>
    <x v="1"/>
    <x v="0"/>
    <x v="0"/>
    <x v="0"/>
    <x v="9"/>
    <s v="2024-07-??"/>
    <x v="2"/>
    <n v="73000"/>
    <x v="3"/>
    <n v="0"/>
    <x v="1"/>
    <n v="0"/>
    <x v="667"/>
    <m/>
    <x v="0"/>
    <x v="11"/>
    <m/>
    <s v="Gabinete da Auditoria Interna"/>
    <x v="2"/>
    <s v="GAI"/>
    <x v="0"/>
    <x v="1"/>
    <x v="1"/>
    <x v="1"/>
    <x v="0"/>
    <x v="0"/>
    <x v="0"/>
    <x v="0"/>
    <x v="0"/>
    <x v="0"/>
    <x v="0"/>
    <s v="Gabinete da Auditoria Interna"/>
    <x v="0"/>
    <x v="0"/>
    <x v="0"/>
    <x v="0"/>
    <x v="0"/>
    <x v="0"/>
    <x v="0"/>
    <x v="2"/>
    <x v="1"/>
    <x v="2"/>
    <x v="11"/>
    <x v="0"/>
    <m/>
  </r>
  <r>
    <x v="0"/>
    <n v="0"/>
    <n v="0"/>
    <n v="73000"/>
    <n v="0"/>
    <x v="6025"/>
    <x v="0"/>
    <x v="0"/>
    <x v="0"/>
    <s v="03.16.28"/>
    <x v="36"/>
    <x v="0"/>
    <x v="0"/>
    <s v="Gabinete da Auditoria Interna"/>
    <s v="03.16.28"/>
    <s v="Gabinete da Auditoria Interna"/>
    <s v="03.16.28"/>
    <x v="30"/>
    <x v="0"/>
    <x v="0"/>
    <x v="0"/>
    <x v="1"/>
    <x v="0"/>
    <x v="0"/>
    <x v="0"/>
    <x v="5"/>
    <s v="2024-08-??"/>
    <x v="2"/>
    <n v="73000"/>
    <x v="3"/>
    <n v="0"/>
    <x v="1"/>
    <n v="0"/>
    <x v="667"/>
    <m/>
    <x v="0"/>
    <x v="11"/>
    <m/>
    <s v="Gabinete da Auditoria Interna"/>
    <x v="2"/>
    <s v="GAI"/>
    <x v="0"/>
    <x v="1"/>
    <x v="1"/>
    <x v="1"/>
    <x v="0"/>
    <x v="0"/>
    <x v="0"/>
    <x v="0"/>
    <x v="0"/>
    <x v="0"/>
    <x v="0"/>
    <s v="Gabinete da Auditoria Interna"/>
    <x v="0"/>
    <x v="0"/>
    <x v="0"/>
    <x v="0"/>
    <x v="0"/>
    <x v="0"/>
    <x v="0"/>
    <x v="2"/>
    <x v="1"/>
    <x v="2"/>
    <x v="11"/>
    <x v="0"/>
    <m/>
  </r>
  <r>
    <x v="0"/>
    <n v="0"/>
    <n v="0"/>
    <n v="73000"/>
    <n v="0"/>
    <x v="6025"/>
    <x v="0"/>
    <x v="0"/>
    <x v="0"/>
    <s v="03.16.28"/>
    <x v="36"/>
    <x v="0"/>
    <x v="0"/>
    <s v="Gabinete da Auditoria Interna"/>
    <s v="03.16.28"/>
    <s v="Gabinete da Auditoria Interna"/>
    <s v="03.16.28"/>
    <x v="30"/>
    <x v="0"/>
    <x v="0"/>
    <x v="0"/>
    <x v="1"/>
    <x v="0"/>
    <x v="0"/>
    <x v="0"/>
    <x v="7"/>
    <s v="2024-09-??"/>
    <x v="2"/>
    <n v="73000"/>
    <x v="3"/>
    <n v="0"/>
    <x v="1"/>
    <n v="0"/>
    <x v="667"/>
    <m/>
    <x v="0"/>
    <x v="11"/>
    <m/>
    <s v="Gabinete da Auditoria Interna"/>
    <x v="2"/>
    <s v="GAI"/>
    <x v="0"/>
    <x v="1"/>
    <x v="1"/>
    <x v="1"/>
    <x v="0"/>
    <x v="0"/>
    <x v="0"/>
    <x v="0"/>
    <x v="0"/>
    <x v="0"/>
    <x v="0"/>
    <s v="Gabinete da Auditoria Interna"/>
    <x v="0"/>
    <x v="0"/>
    <x v="0"/>
    <x v="0"/>
    <x v="0"/>
    <x v="0"/>
    <x v="0"/>
    <x v="2"/>
    <x v="1"/>
    <x v="2"/>
    <x v="11"/>
    <x v="0"/>
    <m/>
  </r>
  <r>
    <x v="0"/>
    <n v="0"/>
    <n v="0"/>
    <n v="73000"/>
    <n v="0"/>
    <x v="6025"/>
    <x v="0"/>
    <x v="0"/>
    <x v="0"/>
    <s v="03.16.28"/>
    <x v="36"/>
    <x v="0"/>
    <x v="0"/>
    <s v="Gabinete da Auditoria Interna"/>
    <s v="03.16.28"/>
    <s v="Gabinete da Auditoria Interna"/>
    <s v="03.16.28"/>
    <x v="30"/>
    <x v="0"/>
    <x v="0"/>
    <x v="0"/>
    <x v="1"/>
    <x v="0"/>
    <x v="0"/>
    <x v="0"/>
    <x v="8"/>
    <s v="2024-10-??"/>
    <x v="3"/>
    <n v="73000"/>
    <x v="3"/>
    <n v="0"/>
    <x v="1"/>
    <n v="0"/>
    <x v="667"/>
    <m/>
    <x v="0"/>
    <x v="11"/>
    <m/>
    <s v="Gabinete da Auditoria Interna"/>
    <x v="2"/>
    <s v="GAI"/>
    <x v="0"/>
    <x v="1"/>
    <x v="1"/>
    <x v="1"/>
    <x v="0"/>
    <x v="0"/>
    <x v="0"/>
    <x v="0"/>
    <x v="0"/>
    <x v="0"/>
    <x v="0"/>
    <s v="Gabinete da Auditoria Interna"/>
    <x v="0"/>
    <x v="0"/>
    <x v="0"/>
    <x v="0"/>
    <x v="0"/>
    <x v="0"/>
    <x v="0"/>
    <x v="2"/>
    <x v="1"/>
    <x v="2"/>
    <x v="11"/>
    <x v="0"/>
    <m/>
  </r>
  <r>
    <x v="2"/>
    <n v="0"/>
    <n v="0"/>
    <n v="65864"/>
    <n v="0"/>
    <x v="6025"/>
    <x v="0"/>
    <x v="0"/>
    <x v="0"/>
    <s v="80.02.10.21"/>
    <x v="52"/>
    <x v="2"/>
    <x v="2"/>
    <s v="Outros"/>
    <s v="80.02.10"/>
    <s v="Retenções Descontos Judiciais"/>
    <s v="80.02.10.21"/>
    <x v="80"/>
    <x v="0"/>
    <x v="5"/>
    <x v="13"/>
    <x v="1"/>
    <x v="2"/>
    <x v="0"/>
    <x v="0"/>
    <x v="7"/>
    <s v="2024-09-??"/>
    <x v="2"/>
    <n v="65864"/>
    <x v="3"/>
    <n v="0"/>
    <x v="1"/>
    <n v="0"/>
    <x v="667"/>
    <m/>
    <x v="0"/>
    <x v="11"/>
    <m/>
    <s v="Retenções Descontos Judiciais"/>
    <x v="2"/>
    <m/>
    <x v="0"/>
    <x v="1"/>
    <x v="1"/>
    <x v="1"/>
    <x v="0"/>
    <x v="0"/>
    <x v="0"/>
    <x v="0"/>
    <x v="0"/>
    <x v="0"/>
    <x v="0"/>
    <s v="Retenções Descontos Judiciais"/>
    <x v="0"/>
    <x v="0"/>
    <x v="0"/>
    <x v="0"/>
    <x v="2"/>
    <x v="0"/>
    <x v="0"/>
    <x v="2"/>
    <x v="1"/>
    <x v="2"/>
    <x v="11"/>
    <x v="0"/>
    <m/>
  </r>
  <r>
    <x v="2"/>
    <n v="0"/>
    <n v="0"/>
    <n v="32932"/>
    <n v="0"/>
    <x v="6025"/>
    <x v="0"/>
    <x v="0"/>
    <x v="0"/>
    <s v="80.02.10.21"/>
    <x v="52"/>
    <x v="2"/>
    <x v="2"/>
    <s v="Outros"/>
    <s v="80.02.10"/>
    <s v="Retenções Descontos Judiciais"/>
    <s v="80.02.10.21"/>
    <x v="80"/>
    <x v="0"/>
    <x v="5"/>
    <x v="13"/>
    <x v="1"/>
    <x v="2"/>
    <x v="0"/>
    <x v="0"/>
    <x v="11"/>
    <s v="2024-12-??"/>
    <x v="3"/>
    <n v="32932"/>
    <x v="3"/>
    <n v="0"/>
    <x v="1"/>
    <n v="0"/>
    <x v="667"/>
    <m/>
    <x v="0"/>
    <x v="11"/>
    <m/>
    <s v="Retenções Descontos Judiciais"/>
    <x v="2"/>
    <m/>
    <x v="0"/>
    <x v="1"/>
    <x v="1"/>
    <x v="1"/>
    <x v="0"/>
    <x v="0"/>
    <x v="0"/>
    <x v="0"/>
    <x v="0"/>
    <x v="0"/>
    <x v="0"/>
    <s v="Retenções Descontos Judiciais"/>
    <x v="0"/>
    <x v="0"/>
    <x v="0"/>
    <x v="0"/>
    <x v="2"/>
    <x v="0"/>
    <x v="0"/>
    <x v="2"/>
    <x v="1"/>
    <x v="2"/>
    <x v="11"/>
    <x v="0"/>
    <m/>
  </r>
  <r>
    <x v="0"/>
    <n v="0"/>
    <n v="0"/>
    <n v="333099"/>
    <n v="0"/>
    <x v="6025"/>
    <x v="0"/>
    <x v="1"/>
    <x v="0"/>
    <s v="03.03.10"/>
    <x v="8"/>
    <x v="0"/>
    <x v="4"/>
    <s v="Receitas Da Câmara"/>
    <s v="03.03.10"/>
    <s v="Receitas Da Câmara"/>
    <s v="03.03.10"/>
    <x v="12"/>
    <x v="0"/>
    <x v="3"/>
    <x v="3"/>
    <x v="0"/>
    <x v="0"/>
    <x v="2"/>
    <x v="0"/>
    <x v="0"/>
    <s v="2024-01-??"/>
    <x v="0"/>
    <n v="333099"/>
    <x v="3"/>
    <n v="0"/>
    <x v="1"/>
    <n v="0"/>
    <x v="667"/>
    <m/>
    <x v="0"/>
    <x v="11"/>
    <m/>
    <s v="Receitas Da Câmara"/>
    <x v="2"/>
    <s v="RDC"/>
    <x v="0"/>
    <x v="1"/>
    <x v="1"/>
    <x v="1"/>
    <x v="0"/>
    <x v="0"/>
    <x v="0"/>
    <x v="0"/>
    <x v="0"/>
    <x v="0"/>
    <x v="0"/>
    <s v="Receitas Da Câmara"/>
    <x v="0"/>
    <x v="0"/>
    <x v="0"/>
    <x v="0"/>
    <x v="0"/>
    <x v="0"/>
    <x v="0"/>
    <x v="2"/>
    <x v="1"/>
    <x v="2"/>
    <x v="11"/>
    <x v="0"/>
    <m/>
  </r>
  <r>
    <x v="0"/>
    <n v="0"/>
    <n v="0"/>
    <n v="113950"/>
    <n v="0"/>
    <x v="6025"/>
    <x v="0"/>
    <x v="1"/>
    <x v="0"/>
    <s v="03.03.10"/>
    <x v="8"/>
    <x v="0"/>
    <x v="4"/>
    <s v="Receitas Da Câmara"/>
    <s v="03.03.10"/>
    <s v="Receitas Da Câmara"/>
    <s v="03.03.10"/>
    <x v="12"/>
    <x v="0"/>
    <x v="3"/>
    <x v="3"/>
    <x v="0"/>
    <x v="0"/>
    <x v="2"/>
    <x v="0"/>
    <x v="2"/>
    <s v="2024-02-??"/>
    <x v="0"/>
    <n v="113950"/>
    <x v="3"/>
    <n v="0"/>
    <x v="1"/>
    <n v="0"/>
    <x v="667"/>
    <m/>
    <x v="0"/>
    <x v="11"/>
    <m/>
    <s v="Receitas Da Câmara"/>
    <x v="2"/>
    <s v="RDC"/>
    <x v="0"/>
    <x v="1"/>
    <x v="1"/>
    <x v="1"/>
    <x v="0"/>
    <x v="0"/>
    <x v="0"/>
    <x v="0"/>
    <x v="0"/>
    <x v="0"/>
    <x v="0"/>
    <s v="Receitas Da Câmara"/>
    <x v="0"/>
    <x v="0"/>
    <x v="0"/>
    <x v="0"/>
    <x v="0"/>
    <x v="0"/>
    <x v="0"/>
    <x v="2"/>
    <x v="1"/>
    <x v="2"/>
    <x v="11"/>
    <x v="0"/>
    <m/>
  </r>
  <r>
    <x v="0"/>
    <n v="0"/>
    <n v="0"/>
    <n v="137700"/>
    <n v="0"/>
    <x v="6025"/>
    <x v="0"/>
    <x v="1"/>
    <x v="0"/>
    <s v="03.03.10"/>
    <x v="8"/>
    <x v="0"/>
    <x v="4"/>
    <s v="Receitas Da Câmara"/>
    <s v="03.03.10"/>
    <s v="Receitas Da Câmara"/>
    <s v="03.03.10"/>
    <x v="12"/>
    <x v="0"/>
    <x v="3"/>
    <x v="3"/>
    <x v="0"/>
    <x v="0"/>
    <x v="2"/>
    <x v="0"/>
    <x v="1"/>
    <s v="2024-03-??"/>
    <x v="0"/>
    <n v="137700"/>
    <x v="3"/>
    <n v="0"/>
    <x v="1"/>
    <n v="0"/>
    <x v="667"/>
    <m/>
    <x v="0"/>
    <x v="11"/>
    <m/>
    <s v="Receitas Da Câmara"/>
    <x v="2"/>
    <s v="RDC"/>
    <x v="0"/>
    <x v="1"/>
    <x v="1"/>
    <x v="1"/>
    <x v="0"/>
    <x v="0"/>
    <x v="0"/>
    <x v="0"/>
    <x v="0"/>
    <x v="0"/>
    <x v="0"/>
    <s v="Receitas Da Câmara"/>
    <x v="0"/>
    <x v="0"/>
    <x v="0"/>
    <x v="0"/>
    <x v="0"/>
    <x v="0"/>
    <x v="0"/>
    <x v="2"/>
    <x v="1"/>
    <x v="2"/>
    <x v="11"/>
    <x v="0"/>
    <m/>
  </r>
  <r>
    <x v="0"/>
    <n v="0"/>
    <n v="0"/>
    <n v="190219"/>
    <n v="0"/>
    <x v="6025"/>
    <x v="0"/>
    <x v="1"/>
    <x v="0"/>
    <s v="03.03.10"/>
    <x v="8"/>
    <x v="0"/>
    <x v="4"/>
    <s v="Receitas Da Câmara"/>
    <s v="03.03.10"/>
    <s v="Receitas Da Câmara"/>
    <s v="03.03.10"/>
    <x v="12"/>
    <x v="0"/>
    <x v="3"/>
    <x v="3"/>
    <x v="0"/>
    <x v="0"/>
    <x v="2"/>
    <x v="0"/>
    <x v="6"/>
    <s v="2024-04-??"/>
    <x v="1"/>
    <n v="190219"/>
    <x v="3"/>
    <n v="0"/>
    <x v="1"/>
    <n v="0"/>
    <x v="667"/>
    <m/>
    <x v="0"/>
    <x v="11"/>
    <m/>
    <s v="Receitas Da Câmara"/>
    <x v="2"/>
    <s v="RDC"/>
    <x v="0"/>
    <x v="1"/>
    <x v="1"/>
    <x v="1"/>
    <x v="0"/>
    <x v="0"/>
    <x v="0"/>
    <x v="0"/>
    <x v="0"/>
    <x v="0"/>
    <x v="0"/>
    <s v="Receitas Da Câmara"/>
    <x v="0"/>
    <x v="0"/>
    <x v="0"/>
    <x v="0"/>
    <x v="0"/>
    <x v="0"/>
    <x v="0"/>
    <x v="2"/>
    <x v="1"/>
    <x v="2"/>
    <x v="11"/>
    <x v="0"/>
    <m/>
  </r>
  <r>
    <x v="0"/>
    <n v="0"/>
    <n v="0"/>
    <n v="208487"/>
    <n v="0"/>
    <x v="6025"/>
    <x v="0"/>
    <x v="1"/>
    <x v="0"/>
    <s v="03.03.10"/>
    <x v="8"/>
    <x v="0"/>
    <x v="4"/>
    <s v="Receitas Da Câmara"/>
    <s v="03.03.10"/>
    <s v="Receitas Da Câmara"/>
    <s v="03.03.10"/>
    <x v="12"/>
    <x v="0"/>
    <x v="3"/>
    <x v="3"/>
    <x v="0"/>
    <x v="0"/>
    <x v="2"/>
    <x v="0"/>
    <x v="3"/>
    <s v="2024-05-??"/>
    <x v="1"/>
    <n v="208487"/>
    <x v="3"/>
    <n v="0"/>
    <x v="1"/>
    <n v="0"/>
    <x v="667"/>
    <m/>
    <x v="0"/>
    <x v="11"/>
    <m/>
    <s v="Receitas Da Câmara"/>
    <x v="2"/>
    <s v="RDC"/>
    <x v="0"/>
    <x v="1"/>
    <x v="1"/>
    <x v="1"/>
    <x v="0"/>
    <x v="0"/>
    <x v="0"/>
    <x v="0"/>
    <x v="0"/>
    <x v="0"/>
    <x v="0"/>
    <s v="Receitas Da Câmara"/>
    <x v="0"/>
    <x v="0"/>
    <x v="0"/>
    <x v="0"/>
    <x v="0"/>
    <x v="0"/>
    <x v="0"/>
    <x v="2"/>
    <x v="1"/>
    <x v="2"/>
    <x v="11"/>
    <x v="0"/>
    <m/>
  </r>
  <r>
    <x v="0"/>
    <n v="0"/>
    <n v="0"/>
    <n v="226470"/>
    <n v="0"/>
    <x v="6025"/>
    <x v="0"/>
    <x v="1"/>
    <x v="0"/>
    <s v="03.03.10"/>
    <x v="8"/>
    <x v="0"/>
    <x v="4"/>
    <s v="Receitas Da Câmara"/>
    <s v="03.03.10"/>
    <s v="Receitas Da Câmara"/>
    <s v="03.03.10"/>
    <x v="12"/>
    <x v="0"/>
    <x v="3"/>
    <x v="3"/>
    <x v="0"/>
    <x v="0"/>
    <x v="2"/>
    <x v="0"/>
    <x v="4"/>
    <s v="2024-06-??"/>
    <x v="1"/>
    <n v="226470"/>
    <x v="3"/>
    <n v="0"/>
    <x v="1"/>
    <n v="0"/>
    <x v="667"/>
    <m/>
    <x v="0"/>
    <x v="11"/>
    <m/>
    <s v="Receitas Da Câmara"/>
    <x v="2"/>
    <s v="RDC"/>
    <x v="0"/>
    <x v="1"/>
    <x v="1"/>
    <x v="1"/>
    <x v="0"/>
    <x v="0"/>
    <x v="0"/>
    <x v="0"/>
    <x v="0"/>
    <x v="0"/>
    <x v="0"/>
    <s v="Receitas Da Câmara"/>
    <x v="0"/>
    <x v="0"/>
    <x v="0"/>
    <x v="0"/>
    <x v="0"/>
    <x v="0"/>
    <x v="0"/>
    <x v="2"/>
    <x v="1"/>
    <x v="2"/>
    <x v="11"/>
    <x v="0"/>
    <m/>
  </r>
  <r>
    <x v="0"/>
    <n v="0"/>
    <n v="0"/>
    <n v="389327"/>
    <n v="0"/>
    <x v="6025"/>
    <x v="0"/>
    <x v="1"/>
    <x v="0"/>
    <s v="03.03.10"/>
    <x v="8"/>
    <x v="0"/>
    <x v="4"/>
    <s v="Receitas Da Câmara"/>
    <s v="03.03.10"/>
    <s v="Receitas Da Câmara"/>
    <s v="03.03.10"/>
    <x v="12"/>
    <x v="0"/>
    <x v="3"/>
    <x v="3"/>
    <x v="0"/>
    <x v="0"/>
    <x v="2"/>
    <x v="0"/>
    <x v="9"/>
    <s v="2024-07-??"/>
    <x v="2"/>
    <n v="389327"/>
    <x v="3"/>
    <n v="0"/>
    <x v="1"/>
    <n v="0"/>
    <x v="667"/>
    <m/>
    <x v="0"/>
    <x v="11"/>
    <m/>
    <s v="Receitas Da Câmara"/>
    <x v="2"/>
    <s v="RDC"/>
    <x v="0"/>
    <x v="1"/>
    <x v="1"/>
    <x v="1"/>
    <x v="0"/>
    <x v="0"/>
    <x v="0"/>
    <x v="0"/>
    <x v="0"/>
    <x v="0"/>
    <x v="0"/>
    <s v="Receitas Da Câmara"/>
    <x v="0"/>
    <x v="0"/>
    <x v="0"/>
    <x v="0"/>
    <x v="0"/>
    <x v="0"/>
    <x v="0"/>
    <x v="2"/>
    <x v="1"/>
    <x v="2"/>
    <x v="11"/>
    <x v="0"/>
    <m/>
  </r>
  <r>
    <x v="0"/>
    <n v="0"/>
    <n v="0"/>
    <n v="164820"/>
    <n v="0"/>
    <x v="6025"/>
    <x v="0"/>
    <x v="1"/>
    <x v="0"/>
    <s v="03.03.10"/>
    <x v="8"/>
    <x v="0"/>
    <x v="4"/>
    <s v="Receitas Da Câmara"/>
    <s v="03.03.10"/>
    <s v="Receitas Da Câmara"/>
    <s v="03.03.10"/>
    <x v="12"/>
    <x v="0"/>
    <x v="3"/>
    <x v="3"/>
    <x v="0"/>
    <x v="0"/>
    <x v="2"/>
    <x v="0"/>
    <x v="5"/>
    <s v="2024-08-??"/>
    <x v="2"/>
    <n v="164820"/>
    <x v="3"/>
    <n v="0"/>
    <x v="1"/>
    <n v="0"/>
    <x v="667"/>
    <m/>
    <x v="0"/>
    <x v="11"/>
    <m/>
    <s v="Receitas Da Câmara"/>
    <x v="2"/>
    <s v="RDC"/>
    <x v="0"/>
    <x v="1"/>
    <x v="1"/>
    <x v="1"/>
    <x v="0"/>
    <x v="0"/>
    <x v="0"/>
    <x v="0"/>
    <x v="0"/>
    <x v="0"/>
    <x v="0"/>
    <s v="Receitas Da Câmara"/>
    <x v="0"/>
    <x v="0"/>
    <x v="0"/>
    <x v="0"/>
    <x v="0"/>
    <x v="0"/>
    <x v="0"/>
    <x v="2"/>
    <x v="1"/>
    <x v="2"/>
    <x v="11"/>
    <x v="0"/>
    <m/>
  </r>
  <r>
    <x v="0"/>
    <n v="0"/>
    <n v="0"/>
    <n v="152475"/>
    <n v="0"/>
    <x v="6025"/>
    <x v="0"/>
    <x v="1"/>
    <x v="0"/>
    <s v="03.03.10"/>
    <x v="8"/>
    <x v="0"/>
    <x v="4"/>
    <s v="Receitas Da Câmara"/>
    <s v="03.03.10"/>
    <s v="Receitas Da Câmara"/>
    <s v="03.03.10"/>
    <x v="12"/>
    <x v="0"/>
    <x v="3"/>
    <x v="3"/>
    <x v="0"/>
    <x v="0"/>
    <x v="2"/>
    <x v="0"/>
    <x v="7"/>
    <s v="2024-09-??"/>
    <x v="2"/>
    <n v="152475"/>
    <x v="3"/>
    <n v="0"/>
    <x v="1"/>
    <n v="0"/>
    <x v="667"/>
    <m/>
    <x v="0"/>
    <x v="11"/>
    <m/>
    <s v="Receitas Da Câmara"/>
    <x v="2"/>
    <s v="RDC"/>
    <x v="0"/>
    <x v="1"/>
    <x v="1"/>
    <x v="1"/>
    <x v="0"/>
    <x v="0"/>
    <x v="0"/>
    <x v="0"/>
    <x v="0"/>
    <x v="0"/>
    <x v="0"/>
    <s v="Receitas Da Câmara"/>
    <x v="0"/>
    <x v="0"/>
    <x v="0"/>
    <x v="0"/>
    <x v="0"/>
    <x v="0"/>
    <x v="0"/>
    <x v="2"/>
    <x v="1"/>
    <x v="2"/>
    <x v="11"/>
    <x v="0"/>
    <m/>
  </r>
  <r>
    <x v="0"/>
    <n v="0"/>
    <n v="0"/>
    <n v="92862"/>
    <n v="0"/>
    <x v="6025"/>
    <x v="0"/>
    <x v="1"/>
    <x v="0"/>
    <s v="03.03.10"/>
    <x v="8"/>
    <x v="0"/>
    <x v="4"/>
    <s v="Receitas Da Câmara"/>
    <s v="03.03.10"/>
    <s v="Receitas Da Câmara"/>
    <s v="03.03.10"/>
    <x v="12"/>
    <x v="0"/>
    <x v="3"/>
    <x v="3"/>
    <x v="0"/>
    <x v="0"/>
    <x v="2"/>
    <x v="0"/>
    <x v="8"/>
    <s v="2024-10-??"/>
    <x v="3"/>
    <n v="92862"/>
    <x v="3"/>
    <n v="0"/>
    <x v="1"/>
    <n v="0"/>
    <x v="667"/>
    <m/>
    <x v="0"/>
    <x v="11"/>
    <m/>
    <s v="Receitas Da Câmara"/>
    <x v="2"/>
    <s v="RDC"/>
    <x v="0"/>
    <x v="1"/>
    <x v="1"/>
    <x v="1"/>
    <x v="0"/>
    <x v="0"/>
    <x v="0"/>
    <x v="0"/>
    <x v="0"/>
    <x v="0"/>
    <x v="0"/>
    <s v="Receitas Da Câmara"/>
    <x v="0"/>
    <x v="0"/>
    <x v="0"/>
    <x v="0"/>
    <x v="0"/>
    <x v="0"/>
    <x v="0"/>
    <x v="2"/>
    <x v="1"/>
    <x v="2"/>
    <x v="11"/>
    <x v="0"/>
    <m/>
  </r>
  <r>
    <x v="0"/>
    <n v="0"/>
    <n v="0"/>
    <n v="89625"/>
    <n v="0"/>
    <x v="6025"/>
    <x v="0"/>
    <x v="1"/>
    <x v="0"/>
    <s v="03.03.10"/>
    <x v="8"/>
    <x v="0"/>
    <x v="4"/>
    <s v="Receitas Da Câmara"/>
    <s v="03.03.10"/>
    <s v="Receitas Da Câmara"/>
    <s v="03.03.10"/>
    <x v="12"/>
    <x v="0"/>
    <x v="3"/>
    <x v="3"/>
    <x v="0"/>
    <x v="0"/>
    <x v="2"/>
    <x v="0"/>
    <x v="10"/>
    <s v="2024-11-??"/>
    <x v="3"/>
    <n v="89625"/>
    <x v="3"/>
    <n v="0"/>
    <x v="1"/>
    <n v="0"/>
    <x v="667"/>
    <m/>
    <x v="0"/>
    <x v="11"/>
    <m/>
    <s v="Receitas Da Câmara"/>
    <x v="2"/>
    <s v="RDC"/>
    <x v="0"/>
    <x v="1"/>
    <x v="1"/>
    <x v="1"/>
    <x v="0"/>
    <x v="0"/>
    <x v="0"/>
    <x v="0"/>
    <x v="0"/>
    <x v="0"/>
    <x v="0"/>
    <s v="Receitas Da Câmara"/>
    <x v="0"/>
    <x v="0"/>
    <x v="0"/>
    <x v="0"/>
    <x v="0"/>
    <x v="0"/>
    <x v="0"/>
    <x v="2"/>
    <x v="1"/>
    <x v="2"/>
    <x v="11"/>
    <x v="0"/>
    <m/>
  </r>
  <r>
    <x v="0"/>
    <n v="0"/>
    <n v="0"/>
    <n v="128212"/>
    <n v="0"/>
    <x v="6025"/>
    <x v="0"/>
    <x v="1"/>
    <x v="0"/>
    <s v="03.03.10"/>
    <x v="8"/>
    <x v="0"/>
    <x v="4"/>
    <s v="Receitas Da Câmara"/>
    <s v="03.03.10"/>
    <s v="Receitas Da Câmara"/>
    <s v="03.03.10"/>
    <x v="12"/>
    <x v="0"/>
    <x v="3"/>
    <x v="3"/>
    <x v="0"/>
    <x v="0"/>
    <x v="2"/>
    <x v="0"/>
    <x v="11"/>
    <s v="2024-12-??"/>
    <x v="3"/>
    <n v="128212"/>
    <x v="3"/>
    <n v="0"/>
    <x v="1"/>
    <n v="0"/>
    <x v="667"/>
    <m/>
    <x v="0"/>
    <x v="11"/>
    <m/>
    <s v="Receitas Da Câmara"/>
    <x v="2"/>
    <s v="RDC"/>
    <x v="0"/>
    <x v="1"/>
    <x v="1"/>
    <x v="1"/>
    <x v="0"/>
    <x v="0"/>
    <x v="0"/>
    <x v="0"/>
    <x v="0"/>
    <x v="0"/>
    <x v="0"/>
    <s v="Receitas Da Câmara"/>
    <x v="0"/>
    <x v="0"/>
    <x v="0"/>
    <x v="0"/>
    <x v="0"/>
    <x v="0"/>
    <x v="0"/>
    <x v="2"/>
    <x v="1"/>
    <x v="2"/>
    <x v="11"/>
    <x v="0"/>
    <m/>
  </r>
  <r>
    <x v="0"/>
    <n v="0"/>
    <n v="0"/>
    <n v="1400"/>
    <n v="0"/>
    <x v="6025"/>
    <x v="0"/>
    <x v="0"/>
    <x v="0"/>
    <s v="03.16.17"/>
    <x v="51"/>
    <x v="0"/>
    <x v="0"/>
    <s v="Direção Proteção Civil"/>
    <s v="03.16.17"/>
    <s v="Direção Proteção Civil"/>
    <s v="03.16.17"/>
    <x v="3"/>
    <x v="0"/>
    <x v="0"/>
    <x v="1"/>
    <x v="0"/>
    <x v="0"/>
    <x v="0"/>
    <x v="0"/>
    <x v="0"/>
    <s v="2024-01-??"/>
    <x v="0"/>
    <n v="1400"/>
    <x v="3"/>
    <n v="0"/>
    <x v="1"/>
    <n v="0"/>
    <x v="667"/>
    <m/>
    <x v="0"/>
    <x v="11"/>
    <m/>
    <s v="Direção Proteção Civil"/>
    <x v="2"/>
    <m/>
    <x v="0"/>
    <x v="1"/>
    <x v="1"/>
    <x v="1"/>
    <x v="0"/>
    <x v="0"/>
    <x v="0"/>
    <x v="0"/>
    <x v="0"/>
    <x v="0"/>
    <x v="0"/>
    <s v="Direção Proteção Civil"/>
    <x v="0"/>
    <x v="0"/>
    <x v="0"/>
    <x v="0"/>
    <x v="0"/>
    <x v="0"/>
    <x v="0"/>
    <x v="2"/>
    <x v="1"/>
    <x v="2"/>
    <x v="11"/>
    <x v="0"/>
    <m/>
  </r>
  <r>
    <x v="0"/>
    <n v="0"/>
    <n v="0"/>
    <n v="6000"/>
    <n v="0"/>
    <x v="6025"/>
    <x v="0"/>
    <x v="0"/>
    <x v="0"/>
    <s v="03.16.17"/>
    <x v="51"/>
    <x v="0"/>
    <x v="0"/>
    <s v="Direção Proteção Civil"/>
    <s v="03.16.17"/>
    <s v="Direção Proteção Civil"/>
    <s v="03.16.17"/>
    <x v="3"/>
    <x v="0"/>
    <x v="0"/>
    <x v="1"/>
    <x v="0"/>
    <x v="0"/>
    <x v="0"/>
    <x v="0"/>
    <x v="1"/>
    <s v="2024-03-??"/>
    <x v="0"/>
    <n v="6000"/>
    <x v="3"/>
    <n v="0"/>
    <x v="1"/>
    <n v="0"/>
    <x v="667"/>
    <m/>
    <x v="0"/>
    <x v="11"/>
    <m/>
    <s v="Direção Proteção Civil"/>
    <x v="2"/>
    <m/>
    <x v="0"/>
    <x v="1"/>
    <x v="1"/>
    <x v="1"/>
    <x v="0"/>
    <x v="0"/>
    <x v="0"/>
    <x v="0"/>
    <x v="0"/>
    <x v="0"/>
    <x v="0"/>
    <s v="Direção Proteção Civil"/>
    <x v="0"/>
    <x v="0"/>
    <x v="0"/>
    <x v="0"/>
    <x v="0"/>
    <x v="0"/>
    <x v="0"/>
    <x v="2"/>
    <x v="1"/>
    <x v="2"/>
    <x v="11"/>
    <x v="0"/>
    <m/>
  </r>
  <r>
    <x v="0"/>
    <n v="0"/>
    <n v="0"/>
    <n v="2000"/>
    <n v="0"/>
    <x v="6025"/>
    <x v="0"/>
    <x v="0"/>
    <x v="0"/>
    <s v="03.16.17"/>
    <x v="51"/>
    <x v="0"/>
    <x v="0"/>
    <s v="Direção Proteção Civil"/>
    <s v="03.16.17"/>
    <s v="Direção Proteção Civil"/>
    <s v="03.16.17"/>
    <x v="3"/>
    <x v="0"/>
    <x v="0"/>
    <x v="1"/>
    <x v="0"/>
    <x v="0"/>
    <x v="0"/>
    <x v="0"/>
    <x v="6"/>
    <s v="2024-04-??"/>
    <x v="1"/>
    <n v="2000"/>
    <x v="3"/>
    <n v="0"/>
    <x v="1"/>
    <n v="0"/>
    <x v="667"/>
    <m/>
    <x v="0"/>
    <x v="11"/>
    <m/>
    <s v="Direção Proteção Civil"/>
    <x v="2"/>
    <m/>
    <x v="0"/>
    <x v="1"/>
    <x v="1"/>
    <x v="1"/>
    <x v="0"/>
    <x v="0"/>
    <x v="0"/>
    <x v="0"/>
    <x v="0"/>
    <x v="0"/>
    <x v="0"/>
    <s v="Direção Proteção Civil"/>
    <x v="0"/>
    <x v="0"/>
    <x v="0"/>
    <x v="0"/>
    <x v="0"/>
    <x v="0"/>
    <x v="0"/>
    <x v="2"/>
    <x v="1"/>
    <x v="2"/>
    <x v="11"/>
    <x v="0"/>
    <m/>
  </r>
  <r>
    <x v="0"/>
    <n v="0"/>
    <n v="0"/>
    <n v="3800"/>
    <n v="0"/>
    <x v="6025"/>
    <x v="0"/>
    <x v="0"/>
    <x v="0"/>
    <s v="03.16.17"/>
    <x v="51"/>
    <x v="0"/>
    <x v="0"/>
    <s v="Direção Proteção Civil"/>
    <s v="03.16.17"/>
    <s v="Direção Proteção Civil"/>
    <s v="03.16.17"/>
    <x v="3"/>
    <x v="0"/>
    <x v="0"/>
    <x v="1"/>
    <x v="0"/>
    <x v="0"/>
    <x v="0"/>
    <x v="0"/>
    <x v="7"/>
    <s v="2024-09-??"/>
    <x v="2"/>
    <n v="3800"/>
    <x v="3"/>
    <n v="0"/>
    <x v="1"/>
    <n v="0"/>
    <x v="667"/>
    <m/>
    <x v="0"/>
    <x v="11"/>
    <m/>
    <s v="Direção Proteção Civil"/>
    <x v="2"/>
    <m/>
    <x v="0"/>
    <x v="1"/>
    <x v="1"/>
    <x v="1"/>
    <x v="0"/>
    <x v="0"/>
    <x v="0"/>
    <x v="0"/>
    <x v="0"/>
    <x v="0"/>
    <x v="0"/>
    <s v="Direção Proteção Civil"/>
    <x v="0"/>
    <x v="0"/>
    <x v="0"/>
    <x v="0"/>
    <x v="0"/>
    <x v="0"/>
    <x v="0"/>
    <x v="2"/>
    <x v="1"/>
    <x v="2"/>
    <x v="11"/>
    <x v="0"/>
    <m/>
  </r>
  <r>
    <x v="0"/>
    <n v="0"/>
    <n v="0"/>
    <n v="1000"/>
    <n v="0"/>
    <x v="6025"/>
    <x v="0"/>
    <x v="0"/>
    <x v="0"/>
    <s v="03.16.17"/>
    <x v="51"/>
    <x v="0"/>
    <x v="0"/>
    <s v="Direção Proteção Civil"/>
    <s v="03.16.17"/>
    <s v="Direção Proteção Civil"/>
    <s v="03.16.17"/>
    <x v="3"/>
    <x v="0"/>
    <x v="0"/>
    <x v="1"/>
    <x v="0"/>
    <x v="0"/>
    <x v="0"/>
    <x v="0"/>
    <x v="8"/>
    <s v="2024-10-??"/>
    <x v="3"/>
    <n v="1000"/>
    <x v="3"/>
    <n v="0"/>
    <x v="1"/>
    <n v="0"/>
    <x v="667"/>
    <m/>
    <x v="0"/>
    <x v="11"/>
    <m/>
    <s v="Direção Proteção Civil"/>
    <x v="2"/>
    <m/>
    <x v="0"/>
    <x v="1"/>
    <x v="1"/>
    <x v="1"/>
    <x v="0"/>
    <x v="0"/>
    <x v="0"/>
    <x v="0"/>
    <x v="0"/>
    <x v="0"/>
    <x v="0"/>
    <s v="Direção Proteção Civil"/>
    <x v="0"/>
    <x v="0"/>
    <x v="0"/>
    <x v="0"/>
    <x v="0"/>
    <x v="0"/>
    <x v="0"/>
    <x v="2"/>
    <x v="1"/>
    <x v="2"/>
    <x v="11"/>
    <x v="0"/>
    <m/>
  </r>
  <r>
    <x v="0"/>
    <n v="0"/>
    <n v="0"/>
    <n v="1000"/>
    <n v="0"/>
    <x v="6025"/>
    <x v="0"/>
    <x v="0"/>
    <x v="0"/>
    <s v="03.16.17"/>
    <x v="51"/>
    <x v="0"/>
    <x v="0"/>
    <s v="Direção Proteção Civil"/>
    <s v="03.16.17"/>
    <s v="Direção Proteção Civil"/>
    <s v="03.16.17"/>
    <x v="3"/>
    <x v="0"/>
    <x v="0"/>
    <x v="1"/>
    <x v="0"/>
    <x v="0"/>
    <x v="0"/>
    <x v="0"/>
    <x v="10"/>
    <s v="2024-11-??"/>
    <x v="3"/>
    <n v="1000"/>
    <x v="3"/>
    <n v="0"/>
    <x v="1"/>
    <n v="0"/>
    <x v="667"/>
    <m/>
    <x v="0"/>
    <x v="11"/>
    <m/>
    <s v="Direção Proteção Civil"/>
    <x v="2"/>
    <m/>
    <x v="0"/>
    <x v="1"/>
    <x v="1"/>
    <x v="1"/>
    <x v="0"/>
    <x v="0"/>
    <x v="0"/>
    <x v="0"/>
    <x v="0"/>
    <x v="0"/>
    <x v="0"/>
    <s v="Direção Proteção Civil"/>
    <x v="0"/>
    <x v="0"/>
    <x v="0"/>
    <x v="0"/>
    <x v="0"/>
    <x v="0"/>
    <x v="0"/>
    <x v="2"/>
    <x v="1"/>
    <x v="2"/>
    <x v="11"/>
    <x v="0"/>
    <m/>
  </r>
  <r>
    <x v="0"/>
    <n v="0"/>
    <n v="0"/>
    <n v="7000"/>
    <n v="0"/>
    <x v="6025"/>
    <x v="0"/>
    <x v="0"/>
    <x v="0"/>
    <s v="03.16.17"/>
    <x v="51"/>
    <x v="0"/>
    <x v="0"/>
    <s v="Direção Proteção Civil"/>
    <s v="03.16.17"/>
    <s v="Direção Proteção Civil"/>
    <s v="03.16.17"/>
    <x v="3"/>
    <x v="0"/>
    <x v="0"/>
    <x v="1"/>
    <x v="0"/>
    <x v="0"/>
    <x v="0"/>
    <x v="0"/>
    <x v="11"/>
    <s v="2024-12-??"/>
    <x v="3"/>
    <n v="7000"/>
    <x v="3"/>
    <n v="0"/>
    <x v="1"/>
    <n v="0"/>
    <x v="667"/>
    <m/>
    <x v="0"/>
    <x v="11"/>
    <m/>
    <s v="Direção Proteção Civil"/>
    <x v="2"/>
    <m/>
    <x v="0"/>
    <x v="1"/>
    <x v="1"/>
    <x v="1"/>
    <x v="0"/>
    <x v="0"/>
    <x v="0"/>
    <x v="0"/>
    <x v="0"/>
    <x v="0"/>
    <x v="0"/>
    <s v="Direção Proteção Civil"/>
    <x v="0"/>
    <x v="0"/>
    <x v="0"/>
    <x v="0"/>
    <x v="0"/>
    <x v="0"/>
    <x v="0"/>
    <x v="2"/>
    <x v="1"/>
    <x v="2"/>
    <x v="11"/>
    <x v="0"/>
    <m/>
  </r>
  <r>
    <x v="1"/>
    <n v="0"/>
    <n v="0"/>
    <n v="2270694"/>
    <n v="0"/>
    <x v="6025"/>
    <x v="0"/>
    <x v="0"/>
    <x v="0"/>
    <s v="01.27.06.80"/>
    <x v="1"/>
    <x v="1"/>
    <x v="1"/>
    <s v="Requalificação Urbana e habitação"/>
    <s v="01.27.06"/>
    <s v="Requalificação Urbana de Veneza"/>
    <s v="01.27.06.80"/>
    <x v="1"/>
    <x v="0"/>
    <x v="0"/>
    <x v="0"/>
    <x v="0"/>
    <x v="1"/>
    <x v="1"/>
    <x v="0"/>
    <x v="0"/>
    <s v="2024-01-??"/>
    <x v="0"/>
    <n v="2270694"/>
    <x v="3"/>
    <n v="6500000"/>
    <x v="1"/>
    <n v="0"/>
    <x v="667"/>
    <m/>
    <x v="0"/>
    <x v="11"/>
    <m/>
    <s v="Requalificação Urbana de Veneza"/>
    <x v="2"/>
    <m/>
    <x v="0"/>
    <x v="1"/>
    <x v="1"/>
    <x v="1"/>
    <x v="0"/>
    <x v="0"/>
    <x v="0"/>
    <x v="0"/>
    <x v="0"/>
    <x v="0"/>
    <x v="0"/>
    <s v="Requalificação Urbana de Veneza"/>
    <x v="0"/>
    <x v="0"/>
    <x v="0"/>
    <x v="0"/>
    <x v="1"/>
    <x v="0"/>
    <x v="0"/>
    <x v="2"/>
    <x v="1"/>
    <x v="2"/>
    <x v="11"/>
    <x v="0"/>
    <m/>
  </r>
  <r>
    <x v="1"/>
    <n v="0"/>
    <n v="0"/>
    <n v="2032240"/>
    <n v="0"/>
    <x v="6025"/>
    <x v="0"/>
    <x v="0"/>
    <x v="0"/>
    <s v="01.27.06.80"/>
    <x v="1"/>
    <x v="1"/>
    <x v="1"/>
    <s v="Requalificação Urbana e habitação"/>
    <s v="01.27.06"/>
    <s v="Requalificação Urbana de Veneza"/>
    <s v="01.27.06.80"/>
    <x v="1"/>
    <x v="0"/>
    <x v="0"/>
    <x v="0"/>
    <x v="0"/>
    <x v="1"/>
    <x v="1"/>
    <x v="0"/>
    <x v="2"/>
    <s v="2024-02-??"/>
    <x v="0"/>
    <n v="2032240"/>
    <x v="3"/>
    <n v="6500000"/>
    <x v="1"/>
    <n v="0"/>
    <x v="667"/>
    <m/>
    <x v="0"/>
    <x v="11"/>
    <m/>
    <s v="Requalificação Urbana de Veneza"/>
    <x v="2"/>
    <m/>
    <x v="0"/>
    <x v="1"/>
    <x v="1"/>
    <x v="1"/>
    <x v="0"/>
    <x v="0"/>
    <x v="0"/>
    <x v="0"/>
    <x v="0"/>
    <x v="0"/>
    <x v="0"/>
    <s v="Requalificação Urbana de Veneza"/>
    <x v="0"/>
    <x v="0"/>
    <x v="0"/>
    <x v="0"/>
    <x v="1"/>
    <x v="0"/>
    <x v="0"/>
    <x v="2"/>
    <x v="1"/>
    <x v="2"/>
    <x v="11"/>
    <x v="0"/>
    <m/>
  </r>
  <r>
    <x v="1"/>
    <n v="0"/>
    <n v="0"/>
    <n v="2261082"/>
    <n v="0"/>
    <x v="6025"/>
    <x v="0"/>
    <x v="0"/>
    <x v="0"/>
    <s v="01.27.06.80"/>
    <x v="1"/>
    <x v="1"/>
    <x v="1"/>
    <s v="Requalificação Urbana e habitação"/>
    <s v="01.27.06"/>
    <s v="Requalificação Urbana de Veneza"/>
    <s v="01.27.06.80"/>
    <x v="1"/>
    <x v="0"/>
    <x v="0"/>
    <x v="0"/>
    <x v="0"/>
    <x v="1"/>
    <x v="1"/>
    <x v="0"/>
    <x v="1"/>
    <s v="2024-03-??"/>
    <x v="0"/>
    <n v="2261082"/>
    <x v="3"/>
    <n v="6500000"/>
    <x v="1"/>
    <n v="0"/>
    <x v="667"/>
    <m/>
    <x v="0"/>
    <x v="11"/>
    <m/>
    <s v="Requalificação Urbana de Veneza"/>
    <x v="2"/>
    <m/>
    <x v="0"/>
    <x v="1"/>
    <x v="1"/>
    <x v="1"/>
    <x v="0"/>
    <x v="0"/>
    <x v="0"/>
    <x v="0"/>
    <x v="0"/>
    <x v="0"/>
    <x v="0"/>
    <s v="Requalificação Urbana de Veneza"/>
    <x v="0"/>
    <x v="0"/>
    <x v="0"/>
    <x v="0"/>
    <x v="1"/>
    <x v="0"/>
    <x v="0"/>
    <x v="2"/>
    <x v="1"/>
    <x v="2"/>
    <x v="11"/>
    <x v="0"/>
    <m/>
  </r>
  <r>
    <x v="1"/>
    <n v="0"/>
    <n v="0"/>
    <n v="2605095"/>
    <n v="0"/>
    <x v="6025"/>
    <x v="0"/>
    <x v="0"/>
    <x v="0"/>
    <s v="01.27.06.80"/>
    <x v="1"/>
    <x v="1"/>
    <x v="1"/>
    <s v="Requalificação Urbana e habitação"/>
    <s v="01.27.06"/>
    <s v="Requalificação Urbana de Veneza"/>
    <s v="01.27.06.80"/>
    <x v="1"/>
    <x v="0"/>
    <x v="0"/>
    <x v="0"/>
    <x v="0"/>
    <x v="1"/>
    <x v="1"/>
    <x v="0"/>
    <x v="6"/>
    <s v="2024-04-??"/>
    <x v="1"/>
    <n v="2605095"/>
    <x v="3"/>
    <n v="6500000"/>
    <x v="1"/>
    <n v="0"/>
    <x v="667"/>
    <m/>
    <x v="0"/>
    <x v="11"/>
    <m/>
    <s v="Requalificação Urbana de Veneza"/>
    <x v="2"/>
    <m/>
    <x v="0"/>
    <x v="1"/>
    <x v="1"/>
    <x v="1"/>
    <x v="0"/>
    <x v="0"/>
    <x v="0"/>
    <x v="0"/>
    <x v="0"/>
    <x v="0"/>
    <x v="0"/>
    <s v="Requalificação Urbana de Veneza"/>
    <x v="0"/>
    <x v="0"/>
    <x v="0"/>
    <x v="0"/>
    <x v="1"/>
    <x v="0"/>
    <x v="0"/>
    <x v="2"/>
    <x v="1"/>
    <x v="2"/>
    <x v="11"/>
    <x v="0"/>
    <m/>
  </r>
  <r>
    <x v="1"/>
    <n v="0"/>
    <n v="0"/>
    <n v="296200"/>
    <n v="0"/>
    <x v="6025"/>
    <x v="0"/>
    <x v="0"/>
    <x v="0"/>
    <s v="01.27.06.80"/>
    <x v="1"/>
    <x v="1"/>
    <x v="1"/>
    <s v="Requalificação Urbana e habitação"/>
    <s v="01.27.06"/>
    <s v="Requalificação Urbana de Veneza"/>
    <s v="01.27.06.80"/>
    <x v="1"/>
    <x v="0"/>
    <x v="0"/>
    <x v="0"/>
    <x v="0"/>
    <x v="1"/>
    <x v="1"/>
    <x v="0"/>
    <x v="3"/>
    <s v="2024-05-??"/>
    <x v="1"/>
    <n v="296200"/>
    <x v="3"/>
    <n v="6500000"/>
    <x v="1"/>
    <n v="0"/>
    <x v="667"/>
    <m/>
    <x v="0"/>
    <x v="11"/>
    <m/>
    <s v="Requalificação Urbana de Veneza"/>
    <x v="2"/>
    <m/>
    <x v="0"/>
    <x v="1"/>
    <x v="1"/>
    <x v="1"/>
    <x v="0"/>
    <x v="0"/>
    <x v="0"/>
    <x v="0"/>
    <x v="0"/>
    <x v="0"/>
    <x v="0"/>
    <s v="Requalificação Urbana de Veneza"/>
    <x v="0"/>
    <x v="0"/>
    <x v="0"/>
    <x v="0"/>
    <x v="1"/>
    <x v="0"/>
    <x v="0"/>
    <x v="2"/>
    <x v="1"/>
    <x v="2"/>
    <x v="11"/>
    <x v="0"/>
    <m/>
  </r>
  <r>
    <x v="1"/>
    <n v="0"/>
    <n v="0"/>
    <n v="449000"/>
    <n v="0"/>
    <x v="6025"/>
    <x v="0"/>
    <x v="0"/>
    <x v="0"/>
    <s v="01.27.06.80"/>
    <x v="1"/>
    <x v="1"/>
    <x v="1"/>
    <s v="Requalificação Urbana e habitação"/>
    <s v="01.27.06"/>
    <s v="Requalificação Urbana de Veneza"/>
    <s v="01.27.06.80"/>
    <x v="1"/>
    <x v="0"/>
    <x v="0"/>
    <x v="0"/>
    <x v="0"/>
    <x v="1"/>
    <x v="1"/>
    <x v="0"/>
    <x v="4"/>
    <s v="2024-06-??"/>
    <x v="1"/>
    <n v="449000"/>
    <x v="3"/>
    <n v="6500000"/>
    <x v="1"/>
    <n v="0"/>
    <x v="667"/>
    <m/>
    <x v="0"/>
    <x v="11"/>
    <m/>
    <s v="Requalificação Urbana de Veneza"/>
    <x v="2"/>
    <m/>
    <x v="0"/>
    <x v="1"/>
    <x v="1"/>
    <x v="1"/>
    <x v="0"/>
    <x v="0"/>
    <x v="0"/>
    <x v="0"/>
    <x v="0"/>
    <x v="0"/>
    <x v="0"/>
    <s v="Requalificação Urbana de Veneza"/>
    <x v="0"/>
    <x v="0"/>
    <x v="0"/>
    <x v="0"/>
    <x v="1"/>
    <x v="0"/>
    <x v="0"/>
    <x v="2"/>
    <x v="1"/>
    <x v="2"/>
    <x v="11"/>
    <x v="0"/>
    <m/>
  </r>
  <r>
    <x v="1"/>
    <n v="0"/>
    <n v="0"/>
    <n v="2130684"/>
    <n v="0"/>
    <x v="6025"/>
    <x v="0"/>
    <x v="0"/>
    <x v="0"/>
    <s v="01.27.06.80"/>
    <x v="1"/>
    <x v="1"/>
    <x v="1"/>
    <s v="Requalificação Urbana e habitação"/>
    <s v="01.27.06"/>
    <s v="Requalificação Urbana de Veneza"/>
    <s v="01.27.06.80"/>
    <x v="1"/>
    <x v="0"/>
    <x v="0"/>
    <x v="0"/>
    <x v="0"/>
    <x v="1"/>
    <x v="1"/>
    <x v="0"/>
    <x v="5"/>
    <s v="2024-08-??"/>
    <x v="2"/>
    <n v="2130684"/>
    <x v="3"/>
    <n v="6500000"/>
    <x v="1"/>
    <n v="0"/>
    <x v="667"/>
    <m/>
    <x v="0"/>
    <x v="11"/>
    <m/>
    <s v="Requalificação Urbana de Veneza"/>
    <x v="2"/>
    <m/>
    <x v="0"/>
    <x v="1"/>
    <x v="1"/>
    <x v="1"/>
    <x v="0"/>
    <x v="0"/>
    <x v="0"/>
    <x v="0"/>
    <x v="0"/>
    <x v="0"/>
    <x v="0"/>
    <s v="Requalificação Urbana de Veneza"/>
    <x v="0"/>
    <x v="0"/>
    <x v="0"/>
    <x v="0"/>
    <x v="1"/>
    <x v="0"/>
    <x v="0"/>
    <x v="2"/>
    <x v="1"/>
    <x v="2"/>
    <x v="11"/>
    <x v="0"/>
    <m/>
  </r>
  <r>
    <x v="1"/>
    <n v="0"/>
    <n v="0"/>
    <n v="1206051"/>
    <n v="0"/>
    <x v="6025"/>
    <x v="0"/>
    <x v="0"/>
    <x v="0"/>
    <s v="01.27.06.80"/>
    <x v="1"/>
    <x v="1"/>
    <x v="1"/>
    <s v="Requalificação Urbana e habitação"/>
    <s v="01.27.06"/>
    <s v="Requalificação Urbana de Veneza"/>
    <s v="01.27.06.80"/>
    <x v="1"/>
    <x v="0"/>
    <x v="0"/>
    <x v="0"/>
    <x v="0"/>
    <x v="1"/>
    <x v="1"/>
    <x v="0"/>
    <x v="7"/>
    <s v="2024-09-??"/>
    <x v="2"/>
    <n v="1206051"/>
    <x v="3"/>
    <n v="6500000"/>
    <x v="1"/>
    <n v="0"/>
    <x v="667"/>
    <m/>
    <x v="0"/>
    <x v="11"/>
    <m/>
    <s v="Requalificação Urbana de Veneza"/>
    <x v="2"/>
    <m/>
    <x v="0"/>
    <x v="1"/>
    <x v="1"/>
    <x v="1"/>
    <x v="0"/>
    <x v="0"/>
    <x v="0"/>
    <x v="0"/>
    <x v="0"/>
    <x v="0"/>
    <x v="0"/>
    <s v="Requalificação Urbana de Veneza"/>
    <x v="0"/>
    <x v="0"/>
    <x v="0"/>
    <x v="0"/>
    <x v="1"/>
    <x v="0"/>
    <x v="0"/>
    <x v="2"/>
    <x v="1"/>
    <x v="2"/>
    <x v="11"/>
    <x v="0"/>
    <m/>
  </r>
  <r>
    <x v="1"/>
    <n v="0"/>
    <n v="0"/>
    <n v="680150"/>
    <n v="0"/>
    <x v="6025"/>
    <x v="0"/>
    <x v="0"/>
    <x v="0"/>
    <s v="01.27.06.80"/>
    <x v="1"/>
    <x v="1"/>
    <x v="1"/>
    <s v="Requalificação Urbana e habitação"/>
    <s v="01.27.06"/>
    <s v="Requalificação Urbana de Veneza"/>
    <s v="01.27.06.80"/>
    <x v="1"/>
    <x v="0"/>
    <x v="0"/>
    <x v="0"/>
    <x v="0"/>
    <x v="1"/>
    <x v="1"/>
    <x v="0"/>
    <x v="8"/>
    <s v="2024-10-??"/>
    <x v="3"/>
    <n v="680150"/>
    <x v="3"/>
    <n v="6500000"/>
    <x v="1"/>
    <n v="0"/>
    <x v="667"/>
    <m/>
    <x v="0"/>
    <x v="11"/>
    <m/>
    <s v="Requalificação Urbana de Veneza"/>
    <x v="2"/>
    <m/>
    <x v="0"/>
    <x v="1"/>
    <x v="1"/>
    <x v="1"/>
    <x v="0"/>
    <x v="0"/>
    <x v="0"/>
    <x v="0"/>
    <x v="0"/>
    <x v="0"/>
    <x v="0"/>
    <s v="Requalificação Urbana de Veneza"/>
    <x v="0"/>
    <x v="0"/>
    <x v="0"/>
    <x v="0"/>
    <x v="1"/>
    <x v="0"/>
    <x v="0"/>
    <x v="2"/>
    <x v="1"/>
    <x v="2"/>
    <x v="11"/>
    <x v="0"/>
    <m/>
  </r>
  <r>
    <x v="1"/>
    <n v="0"/>
    <n v="0"/>
    <n v="1327800"/>
    <n v="0"/>
    <x v="6025"/>
    <x v="0"/>
    <x v="0"/>
    <x v="0"/>
    <s v="01.27.06.80"/>
    <x v="1"/>
    <x v="1"/>
    <x v="1"/>
    <s v="Requalificação Urbana e habitação"/>
    <s v="01.27.06"/>
    <s v="Requalificação Urbana de Veneza"/>
    <s v="01.27.06.80"/>
    <x v="1"/>
    <x v="0"/>
    <x v="0"/>
    <x v="0"/>
    <x v="0"/>
    <x v="1"/>
    <x v="1"/>
    <x v="0"/>
    <x v="10"/>
    <s v="2024-11-??"/>
    <x v="3"/>
    <n v="1327800"/>
    <x v="3"/>
    <n v="6500000"/>
    <x v="1"/>
    <n v="0"/>
    <x v="667"/>
    <m/>
    <x v="0"/>
    <x v="11"/>
    <m/>
    <s v="Requalificação Urbana de Veneza"/>
    <x v="2"/>
    <m/>
    <x v="0"/>
    <x v="1"/>
    <x v="1"/>
    <x v="1"/>
    <x v="0"/>
    <x v="0"/>
    <x v="0"/>
    <x v="0"/>
    <x v="0"/>
    <x v="0"/>
    <x v="0"/>
    <s v="Requalificação Urbana de Veneza"/>
    <x v="0"/>
    <x v="0"/>
    <x v="0"/>
    <x v="0"/>
    <x v="1"/>
    <x v="0"/>
    <x v="0"/>
    <x v="2"/>
    <x v="1"/>
    <x v="2"/>
    <x v="11"/>
    <x v="0"/>
    <m/>
  </r>
  <r>
    <x v="1"/>
    <n v="0"/>
    <n v="0"/>
    <n v="1137985"/>
    <n v="0"/>
    <x v="6025"/>
    <x v="0"/>
    <x v="0"/>
    <x v="0"/>
    <s v="01.27.06.80"/>
    <x v="1"/>
    <x v="1"/>
    <x v="1"/>
    <s v="Requalificação Urbana e habitação"/>
    <s v="01.27.06"/>
    <s v="Requalificação Urbana de Veneza"/>
    <s v="01.27.06.80"/>
    <x v="1"/>
    <x v="0"/>
    <x v="0"/>
    <x v="0"/>
    <x v="0"/>
    <x v="1"/>
    <x v="1"/>
    <x v="0"/>
    <x v="11"/>
    <s v="2024-12-??"/>
    <x v="3"/>
    <n v="1137985"/>
    <x v="3"/>
    <n v="6500000"/>
    <x v="1"/>
    <n v="0"/>
    <x v="667"/>
    <m/>
    <x v="0"/>
    <x v="11"/>
    <m/>
    <s v="Requalificação Urbana de Veneza"/>
    <x v="2"/>
    <m/>
    <x v="0"/>
    <x v="1"/>
    <x v="1"/>
    <x v="1"/>
    <x v="0"/>
    <x v="0"/>
    <x v="0"/>
    <x v="0"/>
    <x v="0"/>
    <x v="0"/>
    <x v="0"/>
    <s v="Requalificação Urbana de Veneza"/>
    <x v="0"/>
    <x v="0"/>
    <x v="0"/>
    <x v="0"/>
    <x v="1"/>
    <x v="0"/>
    <x v="0"/>
    <x v="2"/>
    <x v="1"/>
    <x v="2"/>
    <x v="11"/>
    <x v="0"/>
    <m/>
  </r>
  <r>
    <x v="0"/>
    <n v="0"/>
    <n v="0"/>
    <n v="2200"/>
    <n v="0"/>
    <x v="6025"/>
    <x v="0"/>
    <x v="0"/>
    <x v="0"/>
    <s v="03.16.16"/>
    <x v="24"/>
    <x v="0"/>
    <x v="0"/>
    <s v="Direção Ambiente e Saneamento "/>
    <s v="03.16.16"/>
    <s v="Direção Ambiente e Saneamento "/>
    <s v="03.16.16"/>
    <x v="29"/>
    <x v="0"/>
    <x v="0"/>
    <x v="0"/>
    <x v="0"/>
    <x v="0"/>
    <x v="0"/>
    <x v="0"/>
    <x v="0"/>
    <s v="2024-01-??"/>
    <x v="0"/>
    <n v="2200"/>
    <x v="3"/>
    <n v="0"/>
    <x v="1"/>
    <n v="0"/>
    <x v="667"/>
    <m/>
    <x v="0"/>
    <x v="11"/>
    <m/>
    <s v="Direção Ambiente e Saneamento "/>
    <x v="2"/>
    <m/>
    <x v="0"/>
    <x v="1"/>
    <x v="1"/>
    <x v="1"/>
    <x v="0"/>
    <x v="0"/>
    <x v="0"/>
    <x v="0"/>
    <x v="0"/>
    <x v="0"/>
    <x v="0"/>
    <s v="Direção Ambiente e Saneamento "/>
    <x v="0"/>
    <x v="0"/>
    <x v="0"/>
    <x v="0"/>
    <x v="0"/>
    <x v="0"/>
    <x v="0"/>
    <x v="2"/>
    <x v="1"/>
    <x v="2"/>
    <x v="11"/>
    <x v="0"/>
    <m/>
  </r>
  <r>
    <x v="0"/>
    <n v="0"/>
    <n v="0"/>
    <n v="1800"/>
    <n v="0"/>
    <x v="6025"/>
    <x v="0"/>
    <x v="0"/>
    <x v="0"/>
    <s v="03.16.16"/>
    <x v="24"/>
    <x v="0"/>
    <x v="0"/>
    <s v="Direção Ambiente e Saneamento "/>
    <s v="03.16.16"/>
    <s v="Direção Ambiente e Saneamento "/>
    <s v="03.16.16"/>
    <x v="29"/>
    <x v="0"/>
    <x v="0"/>
    <x v="0"/>
    <x v="0"/>
    <x v="0"/>
    <x v="0"/>
    <x v="0"/>
    <x v="2"/>
    <s v="2024-02-??"/>
    <x v="0"/>
    <n v="1800"/>
    <x v="3"/>
    <n v="0"/>
    <x v="1"/>
    <n v="0"/>
    <x v="667"/>
    <m/>
    <x v="0"/>
    <x v="11"/>
    <m/>
    <s v="Direção Ambiente e Saneamento "/>
    <x v="2"/>
    <m/>
    <x v="0"/>
    <x v="1"/>
    <x v="1"/>
    <x v="1"/>
    <x v="0"/>
    <x v="0"/>
    <x v="0"/>
    <x v="0"/>
    <x v="0"/>
    <x v="0"/>
    <x v="0"/>
    <s v="Direção Ambiente e Saneamento "/>
    <x v="0"/>
    <x v="0"/>
    <x v="0"/>
    <x v="0"/>
    <x v="0"/>
    <x v="0"/>
    <x v="0"/>
    <x v="2"/>
    <x v="1"/>
    <x v="2"/>
    <x v="11"/>
    <x v="0"/>
    <m/>
  </r>
  <r>
    <x v="0"/>
    <n v="0"/>
    <n v="0"/>
    <n v="1800"/>
    <n v="0"/>
    <x v="6025"/>
    <x v="0"/>
    <x v="0"/>
    <x v="0"/>
    <s v="03.16.16"/>
    <x v="24"/>
    <x v="0"/>
    <x v="0"/>
    <s v="Direção Ambiente e Saneamento "/>
    <s v="03.16.16"/>
    <s v="Direção Ambiente e Saneamento "/>
    <s v="03.16.16"/>
    <x v="29"/>
    <x v="0"/>
    <x v="0"/>
    <x v="0"/>
    <x v="0"/>
    <x v="0"/>
    <x v="0"/>
    <x v="0"/>
    <x v="1"/>
    <s v="2024-03-??"/>
    <x v="0"/>
    <n v="1800"/>
    <x v="3"/>
    <n v="0"/>
    <x v="1"/>
    <n v="0"/>
    <x v="667"/>
    <m/>
    <x v="0"/>
    <x v="11"/>
    <m/>
    <s v="Direção Ambiente e Saneamento "/>
    <x v="2"/>
    <m/>
    <x v="0"/>
    <x v="1"/>
    <x v="1"/>
    <x v="1"/>
    <x v="0"/>
    <x v="0"/>
    <x v="0"/>
    <x v="0"/>
    <x v="0"/>
    <x v="0"/>
    <x v="0"/>
    <s v="Direção Ambiente e Saneamento "/>
    <x v="0"/>
    <x v="0"/>
    <x v="0"/>
    <x v="0"/>
    <x v="0"/>
    <x v="0"/>
    <x v="0"/>
    <x v="2"/>
    <x v="1"/>
    <x v="2"/>
    <x v="11"/>
    <x v="0"/>
    <m/>
  </r>
  <r>
    <x v="0"/>
    <n v="0"/>
    <n v="0"/>
    <n v="1400"/>
    <n v="0"/>
    <x v="6025"/>
    <x v="0"/>
    <x v="0"/>
    <x v="0"/>
    <s v="03.16.16"/>
    <x v="24"/>
    <x v="0"/>
    <x v="0"/>
    <s v="Direção Ambiente e Saneamento "/>
    <s v="03.16.16"/>
    <s v="Direção Ambiente e Saneamento "/>
    <s v="03.16.16"/>
    <x v="29"/>
    <x v="0"/>
    <x v="0"/>
    <x v="0"/>
    <x v="0"/>
    <x v="0"/>
    <x v="0"/>
    <x v="0"/>
    <x v="6"/>
    <s v="2024-04-??"/>
    <x v="1"/>
    <n v="1400"/>
    <x v="3"/>
    <n v="0"/>
    <x v="1"/>
    <n v="0"/>
    <x v="667"/>
    <m/>
    <x v="0"/>
    <x v="11"/>
    <m/>
    <s v="Direção Ambiente e Saneamento "/>
    <x v="2"/>
    <m/>
    <x v="0"/>
    <x v="1"/>
    <x v="1"/>
    <x v="1"/>
    <x v="0"/>
    <x v="0"/>
    <x v="0"/>
    <x v="0"/>
    <x v="0"/>
    <x v="0"/>
    <x v="0"/>
    <s v="Direção Ambiente e Saneamento "/>
    <x v="0"/>
    <x v="0"/>
    <x v="0"/>
    <x v="0"/>
    <x v="0"/>
    <x v="0"/>
    <x v="0"/>
    <x v="2"/>
    <x v="1"/>
    <x v="2"/>
    <x v="11"/>
    <x v="0"/>
    <m/>
  </r>
  <r>
    <x v="0"/>
    <n v="0"/>
    <n v="0"/>
    <n v="1400"/>
    <n v="0"/>
    <x v="6025"/>
    <x v="0"/>
    <x v="0"/>
    <x v="0"/>
    <s v="03.16.16"/>
    <x v="24"/>
    <x v="0"/>
    <x v="0"/>
    <s v="Direção Ambiente e Saneamento "/>
    <s v="03.16.16"/>
    <s v="Direção Ambiente e Saneamento "/>
    <s v="03.16.16"/>
    <x v="29"/>
    <x v="0"/>
    <x v="0"/>
    <x v="0"/>
    <x v="0"/>
    <x v="0"/>
    <x v="0"/>
    <x v="0"/>
    <x v="3"/>
    <s v="2024-05-??"/>
    <x v="1"/>
    <n v="1400"/>
    <x v="3"/>
    <n v="0"/>
    <x v="1"/>
    <n v="0"/>
    <x v="667"/>
    <m/>
    <x v="0"/>
    <x v="11"/>
    <m/>
    <s v="Direção Ambiente e Saneamento "/>
    <x v="2"/>
    <m/>
    <x v="0"/>
    <x v="1"/>
    <x v="1"/>
    <x v="1"/>
    <x v="0"/>
    <x v="0"/>
    <x v="0"/>
    <x v="0"/>
    <x v="0"/>
    <x v="0"/>
    <x v="0"/>
    <s v="Direção Ambiente e Saneamento "/>
    <x v="0"/>
    <x v="0"/>
    <x v="0"/>
    <x v="0"/>
    <x v="0"/>
    <x v="0"/>
    <x v="0"/>
    <x v="2"/>
    <x v="1"/>
    <x v="2"/>
    <x v="11"/>
    <x v="0"/>
    <m/>
  </r>
  <r>
    <x v="0"/>
    <n v="0"/>
    <n v="0"/>
    <n v="1400"/>
    <n v="0"/>
    <x v="6025"/>
    <x v="0"/>
    <x v="0"/>
    <x v="0"/>
    <s v="03.16.16"/>
    <x v="24"/>
    <x v="0"/>
    <x v="0"/>
    <s v="Direção Ambiente e Saneamento "/>
    <s v="03.16.16"/>
    <s v="Direção Ambiente e Saneamento "/>
    <s v="03.16.16"/>
    <x v="29"/>
    <x v="0"/>
    <x v="0"/>
    <x v="0"/>
    <x v="0"/>
    <x v="0"/>
    <x v="0"/>
    <x v="0"/>
    <x v="4"/>
    <s v="2024-06-??"/>
    <x v="1"/>
    <n v="1400"/>
    <x v="3"/>
    <n v="0"/>
    <x v="1"/>
    <n v="0"/>
    <x v="667"/>
    <m/>
    <x v="0"/>
    <x v="11"/>
    <m/>
    <s v="Direção Ambiente e Saneamento "/>
    <x v="2"/>
    <m/>
    <x v="0"/>
    <x v="1"/>
    <x v="1"/>
    <x v="1"/>
    <x v="0"/>
    <x v="0"/>
    <x v="0"/>
    <x v="0"/>
    <x v="0"/>
    <x v="0"/>
    <x v="0"/>
    <s v="Direção Ambiente e Saneamento "/>
    <x v="0"/>
    <x v="0"/>
    <x v="0"/>
    <x v="0"/>
    <x v="0"/>
    <x v="0"/>
    <x v="0"/>
    <x v="2"/>
    <x v="1"/>
    <x v="2"/>
    <x v="11"/>
    <x v="0"/>
    <m/>
  </r>
  <r>
    <x v="0"/>
    <n v="0"/>
    <n v="0"/>
    <n v="1400"/>
    <n v="0"/>
    <x v="6025"/>
    <x v="0"/>
    <x v="0"/>
    <x v="0"/>
    <s v="03.16.16"/>
    <x v="24"/>
    <x v="0"/>
    <x v="0"/>
    <s v="Direção Ambiente e Saneamento "/>
    <s v="03.16.16"/>
    <s v="Direção Ambiente e Saneamento "/>
    <s v="03.16.16"/>
    <x v="29"/>
    <x v="0"/>
    <x v="0"/>
    <x v="0"/>
    <x v="0"/>
    <x v="0"/>
    <x v="0"/>
    <x v="0"/>
    <x v="9"/>
    <s v="2024-07-??"/>
    <x v="2"/>
    <n v="1400"/>
    <x v="3"/>
    <n v="0"/>
    <x v="1"/>
    <n v="0"/>
    <x v="667"/>
    <m/>
    <x v="0"/>
    <x v="11"/>
    <m/>
    <s v="Direção Ambiente e Saneamento "/>
    <x v="2"/>
    <m/>
    <x v="0"/>
    <x v="1"/>
    <x v="1"/>
    <x v="1"/>
    <x v="0"/>
    <x v="0"/>
    <x v="0"/>
    <x v="0"/>
    <x v="0"/>
    <x v="0"/>
    <x v="0"/>
    <s v="Direção Ambiente e Saneamento "/>
    <x v="0"/>
    <x v="0"/>
    <x v="0"/>
    <x v="0"/>
    <x v="0"/>
    <x v="0"/>
    <x v="0"/>
    <x v="2"/>
    <x v="1"/>
    <x v="2"/>
    <x v="11"/>
    <x v="0"/>
    <m/>
  </r>
  <r>
    <x v="0"/>
    <n v="0"/>
    <n v="0"/>
    <n v="1400"/>
    <n v="0"/>
    <x v="6025"/>
    <x v="0"/>
    <x v="0"/>
    <x v="0"/>
    <s v="03.16.16"/>
    <x v="24"/>
    <x v="0"/>
    <x v="0"/>
    <s v="Direção Ambiente e Saneamento "/>
    <s v="03.16.16"/>
    <s v="Direção Ambiente e Saneamento "/>
    <s v="03.16.16"/>
    <x v="29"/>
    <x v="0"/>
    <x v="0"/>
    <x v="0"/>
    <x v="0"/>
    <x v="0"/>
    <x v="0"/>
    <x v="0"/>
    <x v="5"/>
    <s v="2024-08-??"/>
    <x v="2"/>
    <n v="1400"/>
    <x v="3"/>
    <n v="0"/>
    <x v="1"/>
    <n v="0"/>
    <x v="667"/>
    <m/>
    <x v="0"/>
    <x v="11"/>
    <m/>
    <s v="Direção Ambiente e Saneamento "/>
    <x v="2"/>
    <m/>
    <x v="0"/>
    <x v="1"/>
    <x v="1"/>
    <x v="1"/>
    <x v="0"/>
    <x v="0"/>
    <x v="0"/>
    <x v="0"/>
    <x v="0"/>
    <x v="0"/>
    <x v="0"/>
    <s v="Direção Ambiente e Saneamento "/>
    <x v="0"/>
    <x v="0"/>
    <x v="0"/>
    <x v="0"/>
    <x v="0"/>
    <x v="0"/>
    <x v="0"/>
    <x v="2"/>
    <x v="1"/>
    <x v="2"/>
    <x v="11"/>
    <x v="0"/>
    <m/>
  </r>
  <r>
    <x v="0"/>
    <n v="0"/>
    <n v="0"/>
    <n v="1200"/>
    <n v="0"/>
    <x v="6025"/>
    <x v="0"/>
    <x v="0"/>
    <x v="0"/>
    <s v="03.16.16"/>
    <x v="24"/>
    <x v="0"/>
    <x v="0"/>
    <s v="Direção Ambiente e Saneamento "/>
    <s v="03.16.16"/>
    <s v="Direção Ambiente e Saneamento "/>
    <s v="03.16.16"/>
    <x v="29"/>
    <x v="0"/>
    <x v="0"/>
    <x v="0"/>
    <x v="0"/>
    <x v="0"/>
    <x v="0"/>
    <x v="0"/>
    <x v="7"/>
    <s v="2024-09-??"/>
    <x v="2"/>
    <n v="1200"/>
    <x v="3"/>
    <n v="0"/>
    <x v="1"/>
    <n v="0"/>
    <x v="667"/>
    <m/>
    <x v="0"/>
    <x v="11"/>
    <m/>
    <s v="Direção Ambiente e Saneamento "/>
    <x v="2"/>
    <m/>
    <x v="0"/>
    <x v="1"/>
    <x v="1"/>
    <x v="1"/>
    <x v="0"/>
    <x v="0"/>
    <x v="0"/>
    <x v="0"/>
    <x v="0"/>
    <x v="0"/>
    <x v="0"/>
    <s v="Direção Ambiente e Saneamento "/>
    <x v="0"/>
    <x v="0"/>
    <x v="0"/>
    <x v="0"/>
    <x v="0"/>
    <x v="0"/>
    <x v="0"/>
    <x v="2"/>
    <x v="1"/>
    <x v="2"/>
    <x v="11"/>
    <x v="0"/>
    <m/>
  </r>
  <r>
    <x v="0"/>
    <n v="0"/>
    <n v="0"/>
    <n v="1000"/>
    <n v="0"/>
    <x v="6025"/>
    <x v="0"/>
    <x v="0"/>
    <x v="0"/>
    <s v="03.16.16"/>
    <x v="24"/>
    <x v="0"/>
    <x v="0"/>
    <s v="Direção Ambiente e Saneamento "/>
    <s v="03.16.16"/>
    <s v="Direção Ambiente e Saneamento "/>
    <s v="03.16.16"/>
    <x v="29"/>
    <x v="0"/>
    <x v="0"/>
    <x v="0"/>
    <x v="0"/>
    <x v="0"/>
    <x v="0"/>
    <x v="0"/>
    <x v="8"/>
    <s v="2024-10-??"/>
    <x v="3"/>
    <n v="1000"/>
    <x v="3"/>
    <n v="0"/>
    <x v="1"/>
    <n v="0"/>
    <x v="667"/>
    <m/>
    <x v="0"/>
    <x v="11"/>
    <m/>
    <s v="Direção Ambiente e Saneamento "/>
    <x v="2"/>
    <m/>
    <x v="0"/>
    <x v="1"/>
    <x v="1"/>
    <x v="1"/>
    <x v="0"/>
    <x v="0"/>
    <x v="0"/>
    <x v="0"/>
    <x v="0"/>
    <x v="0"/>
    <x v="0"/>
    <s v="Direção Ambiente e Saneamento "/>
    <x v="0"/>
    <x v="0"/>
    <x v="0"/>
    <x v="0"/>
    <x v="0"/>
    <x v="0"/>
    <x v="0"/>
    <x v="2"/>
    <x v="1"/>
    <x v="2"/>
    <x v="11"/>
    <x v="0"/>
    <m/>
  </r>
  <r>
    <x v="0"/>
    <n v="0"/>
    <n v="0"/>
    <n v="1000"/>
    <n v="0"/>
    <x v="6025"/>
    <x v="0"/>
    <x v="0"/>
    <x v="0"/>
    <s v="03.16.16"/>
    <x v="24"/>
    <x v="0"/>
    <x v="0"/>
    <s v="Direção Ambiente e Saneamento "/>
    <s v="03.16.16"/>
    <s v="Direção Ambiente e Saneamento "/>
    <s v="03.16.16"/>
    <x v="29"/>
    <x v="0"/>
    <x v="0"/>
    <x v="0"/>
    <x v="0"/>
    <x v="0"/>
    <x v="0"/>
    <x v="0"/>
    <x v="10"/>
    <s v="2024-11-??"/>
    <x v="3"/>
    <n v="1000"/>
    <x v="3"/>
    <n v="0"/>
    <x v="1"/>
    <n v="0"/>
    <x v="667"/>
    <m/>
    <x v="0"/>
    <x v="11"/>
    <m/>
    <s v="Direção Ambiente e Saneamento "/>
    <x v="2"/>
    <m/>
    <x v="0"/>
    <x v="1"/>
    <x v="1"/>
    <x v="1"/>
    <x v="0"/>
    <x v="0"/>
    <x v="0"/>
    <x v="0"/>
    <x v="0"/>
    <x v="0"/>
    <x v="0"/>
    <s v="Direção Ambiente e Saneamento "/>
    <x v="0"/>
    <x v="0"/>
    <x v="0"/>
    <x v="0"/>
    <x v="0"/>
    <x v="0"/>
    <x v="0"/>
    <x v="2"/>
    <x v="1"/>
    <x v="2"/>
    <x v="11"/>
    <x v="0"/>
    <m/>
  </r>
  <r>
    <x v="0"/>
    <n v="0"/>
    <n v="0"/>
    <n v="1000"/>
    <n v="0"/>
    <x v="6025"/>
    <x v="0"/>
    <x v="0"/>
    <x v="0"/>
    <s v="03.16.16"/>
    <x v="24"/>
    <x v="0"/>
    <x v="0"/>
    <s v="Direção Ambiente e Saneamento "/>
    <s v="03.16.16"/>
    <s v="Direção Ambiente e Saneamento "/>
    <s v="03.16.16"/>
    <x v="29"/>
    <x v="0"/>
    <x v="0"/>
    <x v="0"/>
    <x v="0"/>
    <x v="0"/>
    <x v="0"/>
    <x v="0"/>
    <x v="11"/>
    <s v="2024-12-??"/>
    <x v="3"/>
    <n v="1000"/>
    <x v="3"/>
    <n v="0"/>
    <x v="1"/>
    <n v="0"/>
    <x v="667"/>
    <m/>
    <x v="0"/>
    <x v="11"/>
    <m/>
    <s v="Direção Ambiente e Saneamento "/>
    <x v="2"/>
    <m/>
    <x v="0"/>
    <x v="1"/>
    <x v="1"/>
    <x v="1"/>
    <x v="0"/>
    <x v="0"/>
    <x v="0"/>
    <x v="0"/>
    <x v="0"/>
    <x v="0"/>
    <x v="0"/>
    <s v="Direção Ambiente e Saneamento "/>
    <x v="0"/>
    <x v="0"/>
    <x v="0"/>
    <x v="0"/>
    <x v="0"/>
    <x v="0"/>
    <x v="0"/>
    <x v="2"/>
    <x v="1"/>
    <x v="2"/>
    <x v="11"/>
    <x v="0"/>
    <m/>
  </r>
  <r>
    <x v="1"/>
    <n v="0"/>
    <n v="0"/>
    <n v="3608800"/>
    <n v="0"/>
    <x v="6025"/>
    <x v="0"/>
    <x v="0"/>
    <x v="0"/>
    <s v="01.27.07.01"/>
    <x v="5"/>
    <x v="1"/>
    <x v="1"/>
    <s v="Requalificação Urbana e Habitação 2"/>
    <s v="01.27.07"/>
    <s v="Construção da Estrada de Mato Dentro"/>
    <s v="01.27.07.01"/>
    <x v="1"/>
    <x v="0"/>
    <x v="0"/>
    <x v="0"/>
    <x v="0"/>
    <x v="1"/>
    <x v="1"/>
    <x v="0"/>
    <x v="6"/>
    <s v="2024-04-??"/>
    <x v="1"/>
    <n v="3608800"/>
    <x v="3"/>
    <n v="0"/>
    <x v="1"/>
    <n v="5000000"/>
    <x v="667"/>
    <m/>
    <x v="0"/>
    <x v="11"/>
    <m/>
    <s v="Construção da Estrada de Mato Dentro"/>
    <x v="2"/>
    <m/>
    <x v="0"/>
    <x v="1"/>
    <x v="1"/>
    <x v="1"/>
    <x v="0"/>
    <x v="0"/>
    <x v="0"/>
    <x v="0"/>
    <x v="0"/>
    <x v="0"/>
    <x v="0"/>
    <s v="Construção da Estrada de Mato Dentro"/>
    <x v="0"/>
    <x v="0"/>
    <x v="0"/>
    <x v="0"/>
    <x v="1"/>
    <x v="0"/>
    <x v="0"/>
    <x v="2"/>
    <x v="1"/>
    <x v="2"/>
    <x v="11"/>
    <x v="0"/>
    <m/>
  </r>
  <r>
    <x v="1"/>
    <n v="0"/>
    <n v="0"/>
    <n v="4100000"/>
    <n v="0"/>
    <x v="6025"/>
    <x v="0"/>
    <x v="0"/>
    <x v="0"/>
    <s v="01.27.07.01"/>
    <x v="5"/>
    <x v="1"/>
    <x v="1"/>
    <s v="Requalificação Urbana e Habitação 2"/>
    <s v="01.27.07"/>
    <s v="Construção da Estrada de Mato Dentro"/>
    <s v="01.27.07.01"/>
    <x v="1"/>
    <x v="0"/>
    <x v="0"/>
    <x v="0"/>
    <x v="0"/>
    <x v="1"/>
    <x v="1"/>
    <x v="0"/>
    <x v="3"/>
    <s v="2024-05-??"/>
    <x v="1"/>
    <n v="4100000"/>
    <x v="3"/>
    <n v="0"/>
    <x v="1"/>
    <n v="5000000"/>
    <x v="667"/>
    <m/>
    <x v="0"/>
    <x v="11"/>
    <m/>
    <s v="Construção da Estrada de Mato Dentro"/>
    <x v="2"/>
    <m/>
    <x v="0"/>
    <x v="1"/>
    <x v="1"/>
    <x v="1"/>
    <x v="0"/>
    <x v="0"/>
    <x v="0"/>
    <x v="0"/>
    <x v="0"/>
    <x v="0"/>
    <x v="0"/>
    <s v="Construção da Estrada de Mato Dentro"/>
    <x v="0"/>
    <x v="0"/>
    <x v="0"/>
    <x v="0"/>
    <x v="1"/>
    <x v="0"/>
    <x v="0"/>
    <x v="2"/>
    <x v="1"/>
    <x v="2"/>
    <x v="11"/>
    <x v="0"/>
    <m/>
  </r>
  <r>
    <x v="1"/>
    <n v="0"/>
    <n v="0"/>
    <n v="98000"/>
    <n v="0"/>
    <x v="6025"/>
    <x v="0"/>
    <x v="0"/>
    <x v="0"/>
    <s v="01.27.07.01"/>
    <x v="5"/>
    <x v="1"/>
    <x v="1"/>
    <s v="Requalificação Urbana e Habitação 2"/>
    <s v="01.27.07"/>
    <s v="Construção da Estrada de Mato Dentro"/>
    <s v="01.27.07.01"/>
    <x v="1"/>
    <x v="0"/>
    <x v="0"/>
    <x v="0"/>
    <x v="0"/>
    <x v="1"/>
    <x v="1"/>
    <x v="0"/>
    <x v="4"/>
    <s v="2024-06-??"/>
    <x v="1"/>
    <n v="98000"/>
    <x v="3"/>
    <n v="0"/>
    <x v="1"/>
    <n v="5000000"/>
    <x v="667"/>
    <m/>
    <x v="0"/>
    <x v="11"/>
    <m/>
    <s v="Construção da Estrada de Mato Dentro"/>
    <x v="2"/>
    <m/>
    <x v="0"/>
    <x v="1"/>
    <x v="1"/>
    <x v="1"/>
    <x v="0"/>
    <x v="0"/>
    <x v="0"/>
    <x v="0"/>
    <x v="0"/>
    <x v="0"/>
    <x v="0"/>
    <s v="Construção da Estrada de Mato Dentro"/>
    <x v="0"/>
    <x v="0"/>
    <x v="0"/>
    <x v="0"/>
    <x v="1"/>
    <x v="0"/>
    <x v="0"/>
    <x v="2"/>
    <x v="1"/>
    <x v="2"/>
    <x v="11"/>
    <x v="0"/>
    <m/>
  </r>
  <r>
    <x v="1"/>
    <n v="0"/>
    <n v="0"/>
    <n v="287500"/>
    <n v="0"/>
    <x v="6025"/>
    <x v="0"/>
    <x v="0"/>
    <x v="0"/>
    <s v="01.27.07.01"/>
    <x v="5"/>
    <x v="1"/>
    <x v="1"/>
    <s v="Requalificação Urbana e Habitação 2"/>
    <s v="01.27.07"/>
    <s v="Construção da Estrada de Mato Dentro"/>
    <s v="01.27.07.01"/>
    <x v="1"/>
    <x v="0"/>
    <x v="0"/>
    <x v="0"/>
    <x v="0"/>
    <x v="1"/>
    <x v="1"/>
    <x v="0"/>
    <x v="7"/>
    <s v="2024-09-??"/>
    <x v="2"/>
    <n v="287500"/>
    <x v="3"/>
    <n v="0"/>
    <x v="1"/>
    <n v="5000000"/>
    <x v="667"/>
    <m/>
    <x v="0"/>
    <x v="11"/>
    <m/>
    <s v="Construção da Estrada de Mato Dentro"/>
    <x v="2"/>
    <m/>
    <x v="0"/>
    <x v="1"/>
    <x v="1"/>
    <x v="1"/>
    <x v="0"/>
    <x v="0"/>
    <x v="0"/>
    <x v="0"/>
    <x v="0"/>
    <x v="0"/>
    <x v="0"/>
    <s v="Construção da Estrada de Mato Dentro"/>
    <x v="0"/>
    <x v="0"/>
    <x v="0"/>
    <x v="0"/>
    <x v="1"/>
    <x v="0"/>
    <x v="0"/>
    <x v="2"/>
    <x v="1"/>
    <x v="2"/>
    <x v="11"/>
    <x v="0"/>
    <m/>
  </r>
  <r>
    <x v="1"/>
    <n v="0"/>
    <n v="0"/>
    <n v="18115676"/>
    <n v="0"/>
    <x v="6025"/>
    <x v="0"/>
    <x v="0"/>
    <x v="0"/>
    <s v="01.27.07.01"/>
    <x v="5"/>
    <x v="1"/>
    <x v="1"/>
    <s v="Requalificação Urbana e Habitação 2"/>
    <s v="01.27.07"/>
    <s v="Construção da Estrada de Mato Dentro"/>
    <s v="01.27.07.01"/>
    <x v="1"/>
    <x v="0"/>
    <x v="0"/>
    <x v="0"/>
    <x v="0"/>
    <x v="1"/>
    <x v="1"/>
    <x v="0"/>
    <x v="10"/>
    <s v="2024-11-??"/>
    <x v="3"/>
    <n v="18115676"/>
    <x v="3"/>
    <n v="0"/>
    <x v="1"/>
    <n v="5000000"/>
    <x v="667"/>
    <m/>
    <x v="0"/>
    <x v="11"/>
    <m/>
    <s v="Construção da Estrada de Mato Dentro"/>
    <x v="2"/>
    <m/>
    <x v="0"/>
    <x v="1"/>
    <x v="1"/>
    <x v="1"/>
    <x v="0"/>
    <x v="0"/>
    <x v="0"/>
    <x v="0"/>
    <x v="0"/>
    <x v="0"/>
    <x v="0"/>
    <s v="Construção da Estrada de Mato Dentro"/>
    <x v="0"/>
    <x v="0"/>
    <x v="0"/>
    <x v="0"/>
    <x v="1"/>
    <x v="0"/>
    <x v="0"/>
    <x v="2"/>
    <x v="1"/>
    <x v="2"/>
    <x v="11"/>
    <x v="0"/>
    <m/>
  </r>
  <r>
    <x v="0"/>
    <n v="0"/>
    <n v="0"/>
    <n v="13455"/>
    <n v="0"/>
    <x v="6025"/>
    <x v="0"/>
    <x v="0"/>
    <x v="0"/>
    <s v="03.16.16"/>
    <x v="24"/>
    <x v="0"/>
    <x v="0"/>
    <s v="Direção Ambiente e Saneamento "/>
    <s v="03.16.16"/>
    <s v="Direção Ambiente e Saneamento "/>
    <s v="03.16.16"/>
    <x v="60"/>
    <x v="0"/>
    <x v="0"/>
    <x v="0"/>
    <x v="0"/>
    <x v="0"/>
    <x v="0"/>
    <x v="0"/>
    <x v="2"/>
    <s v="2024-02-??"/>
    <x v="0"/>
    <n v="13455"/>
    <x v="3"/>
    <n v="0"/>
    <x v="1"/>
    <n v="200000"/>
    <x v="667"/>
    <m/>
    <x v="0"/>
    <x v="11"/>
    <m/>
    <s v="Direção Ambiente e Saneamento "/>
    <x v="2"/>
    <m/>
    <x v="0"/>
    <x v="1"/>
    <x v="1"/>
    <x v="1"/>
    <x v="0"/>
    <x v="0"/>
    <x v="0"/>
    <x v="0"/>
    <x v="0"/>
    <x v="0"/>
    <x v="0"/>
    <s v="Direção Ambiente e Saneamento "/>
    <x v="0"/>
    <x v="0"/>
    <x v="0"/>
    <x v="0"/>
    <x v="0"/>
    <x v="0"/>
    <x v="0"/>
    <x v="2"/>
    <x v="1"/>
    <x v="2"/>
    <x v="11"/>
    <x v="0"/>
    <m/>
  </r>
  <r>
    <x v="0"/>
    <n v="0"/>
    <n v="0"/>
    <n v="5612"/>
    <n v="0"/>
    <x v="6025"/>
    <x v="0"/>
    <x v="0"/>
    <x v="0"/>
    <s v="03.16.16"/>
    <x v="24"/>
    <x v="0"/>
    <x v="0"/>
    <s v="Direção Ambiente e Saneamento "/>
    <s v="03.16.16"/>
    <s v="Direção Ambiente e Saneamento "/>
    <s v="03.16.16"/>
    <x v="60"/>
    <x v="0"/>
    <x v="0"/>
    <x v="0"/>
    <x v="0"/>
    <x v="0"/>
    <x v="0"/>
    <x v="0"/>
    <x v="1"/>
    <s v="2024-03-??"/>
    <x v="0"/>
    <n v="5612"/>
    <x v="3"/>
    <n v="0"/>
    <x v="1"/>
    <n v="200000"/>
    <x v="667"/>
    <m/>
    <x v="0"/>
    <x v="11"/>
    <m/>
    <s v="Direção Ambiente e Saneamento "/>
    <x v="2"/>
    <m/>
    <x v="0"/>
    <x v="1"/>
    <x v="1"/>
    <x v="1"/>
    <x v="0"/>
    <x v="0"/>
    <x v="0"/>
    <x v="0"/>
    <x v="0"/>
    <x v="0"/>
    <x v="0"/>
    <s v="Direção Ambiente e Saneamento "/>
    <x v="0"/>
    <x v="0"/>
    <x v="0"/>
    <x v="0"/>
    <x v="0"/>
    <x v="0"/>
    <x v="0"/>
    <x v="2"/>
    <x v="1"/>
    <x v="2"/>
    <x v="11"/>
    <x v="0"/>
    <m/>
  </r>
  <r>
    <x v="0"/>
    <n v="0"/>
    <n v="0"/>
    <n v="14000"/>
    <n v="0"/>
    <x v="6025"/>
    <x v="0"/>
    <x v="0"/>
    <x v="0"/>
    <s v="03.16.16"/>
    <x v="24"/>
    <x v="0"/>
    <x v="0"/>
    <s v="Direção Ambiente e Saneamento "/>
    <s v="03.16.16"/>
    <s v="Direção Ambiente e Saneamento "/>
    <s v="03.16.16"/>
    <x v="60"/>
    <x v="0"/>
    <x v="0"/>
    <x v="0"/>
    <x v="0"/>
    <x v="0"/>
    <x v="0"/>
    <x v="0"/>
    <x v="6"/>
    <s v="2024-04-??"/>
    <x v="1"/>
    <n v="14000"/>
    <x v="3"/>
    <n v="0"/>
    <x v="1"/>
    <n v="200000"/>
    <x v="667"/>
    <m/>
    <x v="0"/>
    <x v="11"/>
    <m/>
    <s v="Direção Ambiente e Saneamento "/>
    <x v="2"/>
    <m/>
    <x v="0"/>
    <x v="1"/>
    <x v="1"/>
    <x v="1"/>
    <x v="0"/>
    <x v="0"/>
    <x v="0"/>
    <x v="0"/>
    <x v="0"/>
    <x v="0"/>
    <x v="0"/>
    <s v="Direção Ambiente e Saneamento "/>
    <x v="0"/>
    <x v="0"/>
    <x v="0"/>
    <x v="0"/>
    <x v="0"/>
    <x v="0"/>
    <x v="0"/>
    <x v="2"/>
    <x v="1"/>
    <x v="2"/>
    <x v="11"/>
    <x v="0"/>
    <m/>
  </r>
  <r>
    <x v="0"/>
    <n v="0"/>
    <n v="0"/>
    <n v="13455"/>
    <n v="0"/>
    <x v="6025"/>
    <x v="0"/>
    <x v="0"/>
    <x v="0"/>
    <s v="03.16.16"/>
    <x v="24"/>
    <x v="0"/>
    <x v="0"/>
    <s v="Direção Ambiente e Saneamento "/>
    <s v="03.16.16"/>
    <s v="Direção Ambiente e Saneamento "/>
    <s v="03.16.16"/>
    <x v="60"/>
    <x v="0"/>
    <x v="0"/>
    <x v="0"/>
    <x v="0"/>
    <x v="0"/>
    <x v="0"/>
    <x v="0"/>
    <x v="3"/>
    <s v="2024-05-??"/>
    <x v="1"/>
    <n v="13455"/>
    <x v="3"/>
    <n v="0"/>
    <x v="1"/>
    <n v="200000"/>
    <x v="667"/>
    <m/>
    <x v="0"/>
    <x v="11"/>
    <m/>
    <s v="Direção Ambiente e Saneamento "/>
    <x v="2"/>
    <m/>
    <x v="0"/>
    <x v="1"/>
    <x v="1"/>
    <x v="1"/>
    <x v="0"/>
    <x v="0"/>
    <x v="0"/>
    <x v="0"/>
    <x v="0"/>
    <x v="0"/>
    <x v="0"/>
    <s v="Direção Ambiente e Saneamento "/>
    <x v="0"/>
    <x v="0"/>
    <x v="0"/>
    <x v="0"/>
    <x v="0"/>
    <x v="0"/>
    <x v="0"/>
    <x v="2"/>
    <x v="1"/>
    <x v="2"/>
    <x v="11"/>
    <x v="0"/>
    <m/>
  </r>
  <r>
    <x v="0"/>
    <n v="0"/>
    <n v="0"/>
    <n v="13630"/>
    <n v="0"/>
    <x v="6025"/>
    <x v="0"/>
    <x v="0"/>
    <x v="0"/>
    <s v="03.16.16"/>
    <x v="24"/>
    <x v="0"/>
    <x v="0"/>
    <s v="Direção Ambiente e Saneamento "/>
    <s v="03.16.16"/>
    <s v="Direção Ambiente e Saneamento "/>
    <s v="03.16.16"/>
    <x v="60"/>
    <x v="0"/>
    <x v="0"/>
    <x v="0"/>
    <x v="0"/>
    <x v="0"/>
    <x v="0"/>
    <x v="0"/>
    <x v="4"/>
    <s v="2024-06-??"/>
    <x v="1"/>
    <n v="13630"/>
    <x v="3"/>
    <n v="0"/>
    <x v="1"/>
    <n v="200000"/>
    <x v="667"/>
    <m/>
    <x v="0"/>
    <x v="11"/>
    <m/>
    <s v="Direção Ambiente e Saneamento "/>
    <x v="2"/>
    <m/>
    <x v="0"/>
    <x v="1"/>
    <x v="1"/>
    <x v="1"/>
    <x v="0"/>
    <x v="0"/>
    <x v="0"/>
    <x v="0"/>
    <x v="0"/>
    <x v="0"/>
    <x v="0"/>
    <s v="Direção Ambiente e Saneamento "/>
    <x v="0"/>
    <x v="0"/>
    <x v="0"/>
    <x v="0"/>
    <x v="0"/>
    <x v="0"/>
    <x v="0"/>
    <x v="2"/>
    <x v="1"/>
    <x v="2"/>
    <x v="11"/>
    <x v="0"/>
    <m/>
  </r>
  <r>
    <x v="0"/>
    <n v="0"/>
    <n v="0"/>
    <n v="6333"/>
    <n v="0"/>
    <x v="6025"/>
    <x v="0"/>
    <x v="0"/>
    <x v="0"/>
    <s v="03.16.16"/>
    <x v="24"/>
    <x v="0"/>
    <x v="0"/>
    <s v="Direção Ambiente e Saneamento "/>
    <s v="03.16.16"/>
    <s v="Direção Ambiente e Saneamento "/>
    <s v="03.16.16"/>
    <x v="60"/>
    <x v="0"/>
    <x v="0"/>
    <x v="0"/>
    <x v="0"/>
    <x v="0"/>
    <x v="0"/>
    <x v="0"/>
    <x v="9"/>
    <s v="2024-07-??"/>
    <x v="2"/>
    <n v="6333"/>
    <x v="3"/>
    <n v="0"/>
    <x v="1"/>
    <n v="200000"/>
    <x v="667"/>
    <m/>
    <x v="0"/>
    <x v="11"/>
    <m/>
    <s v="Direção Ambiente e Saneamento "/>
    <x v="2"/>
    <m/>
    <x v="0"/>
    <x v="1"/>
    <x v="1"/>
    <x v="1"/>
    <x v="0"/>
    <x v="0"/>
    <x v="0"/>
    <x v="0"/>
    <x v="0"/>
    <x v="0"/>
    <x v="0"/>
    <s v="Direção Ambiente e Saneamento "/>
    <x v="0"/>
    <x v="0"/>
    <x v="0"/>
    <x v="0"/>
    <x v="0"/>
    <x v="0"/>
    <x v="0"/>
    <x v="2"/>
    <x v="1"/>
    <x v="2"/>
    <x v="11"/>
    <x v="0"/>
    <m/>
  </r>
  <r>
    <x v="0"/>
    <n v="0"/>
    <n v="0"/>
    <n v="5788"/>
    <n v="0"/>
    <x v="6025"/>
    <x v="0"/>
    <x v="0"/>
    <x v="0"/>
    <s v="03.16.16"/>
    <x v="24"/>
    <x v="0"/>
    <x v="0"/>
    <s v="Direção Ambiente e Saneamento "/>
    <s v="03.16.16"/>
    <s v="Direção Ambiente e Saneamento "/>
    <s v="03.16.16"/>
    <x v="60"/>
    <x v="0"/>
    <x v="0"/>
    <x v="0"/>
    <x v="0"/>
    <x v="0"/>
    <x v="0"/>
    <x v="0"/>
    <x v="5"/>
    <s v="2024-08-??"/>
    <x v="2"/>
    <n v="5788"/>
    <x v="3"/>
    <n v="0"/>
    <x v="1"/>
    <n v="200000"/>
    <x v="667"/>
    <m/>
    <x v="0"/>
    <x v="11"/>
    <m/>
    <s v="Direção Ambiente e Saneamento "/>
    <x v="2"/>
    <m/>
    <x v="0"/>
    <x v="1"/>
    <x v="1"/>
    <x v="1"/>
    <x v="0"/>
    <x v="0"/>
    <x v="0"/>
    <x v="0"/>
    <x v="0"/>
    <x v="0"/>
    <x v="0"/>
    <s v="Direção Ambiente e Saneamento "/>
    <x v="0"/>
    <x v="0"/>
    <x v="0"/>
    <x v="0"/>
    <x v="0"/>
    <x v="0"/>
    <x v="0"/>
    <x v="2"/>
    <x v="1"/>
    <x v="2"/>
    <x v="11"/>
    <x v="0"/>
    <m/>
  </r>
  <r>
    <x v="0"/>
    <n v="0"/>
    <n v="0"/>
    <n v="6333"/>
    <n v="0"/>
    <x v="6025"/>
    <x v="0"/>
    <x v="0"/>
    <x v="0"/>
    <s v="03.16.16"/>
    <x v="24"/>
    <x v="0"/>
    <x v="0"/>
    <s v="Direção Ambiente e Saneamento "/>
    <s v="03.16.16"/>
    <s v="Direção Ambiente e Saneamento "/>
    <s v="03.16.16"/>
    <x v="60"/>
    <x v="0"/>
    <x v="0"/>
    <x v="0"/>
    <x v="0"/>
    <x v="0"/>
    <x v="0"/>
    <x v="0"/>
    <x v="7"/>
    <s v="2024-09-??"/>
    <x v="2"/>
    <n v="6333"/>
    <x v="3"/>
    <n v="0"/>
    <x v="1"/>
    <n v="200000"/>
    <x v="667"/>
    <m/>
    <x v="0"/>
    <x v="11"/>
    <m/>
    <s v="Direção Ambiente e Saneamento "/>
    <x v="2"/>
    <m/>
    <x v="0"/>
    <x v="1"/>
    <x v="1"/>
    <x v="1"/>
    <x v="0"/>
    <x v="0"/>
    <x v="0"/>
    <x v="0"/>
    <x v="0"/>
    <x v="0"/>
    <x v="0"/>
    <s v="Direção Ambiente e Saneamento "/>
    <x v="0"/>
    <x v="0"/>
    <x v="0"/>
    <x v="0"/>
    <x v="0"/>
    <x v="0"/>
    <x v="0"/>
    <x v="2"/>
    <x v="1"/>
    <x v="2"/>
    <x v="11"/>
    <x v="0"/>
    <m/>
  </r>
  <r>
    <x v="0"/>
    <n v="0"/>
    <n v="0"/>
    <n v="4209"/>
    <n v="0"/>
    <x v="6025"/>
    <x v="0"/>
    <x v="0"/>
    <x v="0"/>
    <s v="03.16.16"/>
    <x v="24"/>
    <x v="0"/>
    <x v="0"/>
    <s v="Direção Ambiente e Saneamento "/>
    <s v="03.16.16"/>
    <s v="Direção Ambiente e Saneamento "/>
    <s v="03.16.16"/>
    <x v="60"/>
    <x v="0"/>
    <x v="0"/>
    <x v="0"/>
    <x v="0"/>
    <x v="0"/>
    <x v="0"/>
    <x v="0"/>
    <x v="11"/>
    <s v="2024-12-??"/>
    <x v="3"/>
    <n v="4209"/>
    <x v="3"/>
    <n v="0"/>
    <x v="1"/>
    <n v="200000"/>
    <x v="667"/>
    <m/>
    <x v="0"/>
    <x v="11"/>
    <m/>
    <s v="Direção Ambiente e Saneamento "/>
    <x v="2"/>
    <m/>
    <x v="0"/>
    <x v="1"/>
    <x v="1"/>
    <x v="1"/>
    <x v="0"/>
    <x v="0"/>
    <x v="0"/>
    <x v="0"/>
    <x v="0"/>
    <x v="0"/>
    <x v="0"/>
    <s v="Direção Ambiente e Saneamento "/>
    <x v="0"/>
    <x v="0"/>
    <x v="0"/>
    <x v="0"/>
    <x v="0"/>
    <x v="0"/>
    <x v="0"/>
    <x v="2"/>
    <x v="1"/>
    <x v="2"/>
    <x v="11"/>
    <x v="0"/>
    <m/>
  </r>
  <r>
    <x v="1"/>
    <n v="0"/>
    <n v="0"/>
    <n v="65500"/>
    <n v="0"/>
    <x v="6025"/>
    <x v="0"/>
    <x v="0"/>
    <x v="0"/>
    <s v="01.25.02.17"/>
    <x v="30"/>
    <x v="3"/>
    <x v="3"/>
    <s v="desporto"/>
    <s v="01.25.02"/>
    <s v="Construção e Reabilitação de Placas Desportivas"/>
    <s v="01.25.02.17"/>
    <x v="1"/>
    <x v="0"/>
    <x v="0"/>
    <x v="0"/>
    <x v="0"/>
    <x v="1"/>
    <x v="1"/>
    <x v="0"/>
    <x v="0"/>
    <s v="2024-01-??"/>
    <x v="0"/>
    <n v="65500"/>
    <x v="3"/>
    <n v="0"/>
    <x v="1"/>
    <n v="1750000"/>
    <x v="667"/>
    <m/>
    <x v="0"/>
    <x v="11"/>
    <m/>
    <s v="Construção e Reabilitação de Placas Desportivas"/>
    <x v="2"/>
    <m/>
    <x v="0"/>
    <x v="1"/>
    <x v="1"/>
    <x v="1"/>
    <x v="0"/>
    <x v="0"/>
    <x v="0"/>
    <x v="0"/>
    <x v="0"/>
    <x v="0"/>
    <x v="0"/>
    <s v="Construção e Reabilitação de Placas Desportivas"/>
    <x v="0"/>
    <x v="0"/>
    <x v="0"/>
    <x v="0"/>
    <x v="1"/>
    <x v="0"/>
    <x v="0"/>
    <x v="2"/>
    <x v="1"/>
    <x v="2"/>
    <x v="11"/>
    <x v="0"/>
    <m/>
  </r>
  <r>
    <x v="1"/>
    <n v="0"/>
    <n v="0"/>
    <n v="9000"/>
    <n v="0"/>
    <x v="6025"/>
    <x v="0"/>
    <x v="0"/>
    <x v="0"/>
    <s v="01.25.02.17"/>
    <x v="30"/>
    <x v="3"/>
    <x v="3"/>
    <s v="desporto"/>
    <s v="01.25.02"/>
    <s v="Construção e Reabilitação de Placas Desportivas"/>
    <s v="01.25.02.17"/>
    <x v="1"/>
    <x v="0"/>
    <x v="0"/>
    <x v="0"/>
    <x v="0"/>
    <x v="1"/>
    <x v="1"/>
    <x v="0"/>
    <x v="2"/>
    <s v="2024-02-??"/>
    <x v="0"/>
    <n v="9000"/>
    <x v="3"/>
    <n v="0"/>
    <x v="1"/>
    <n v="1750000"/>
    <x v="667"/>
    <m/>
    <x v="0"/>
    <x v="11"/>
    <m/>
    <s v="Construção e Reabilitação de Placas Desportivas"/>
    <x v="2"/>
    <m/>
    <x v="0"/>
    <x v="1"/>
    <x v="1"/>
    <x v="1"/>
    <x v="0"/>
    <x v="0"/>
    <x v="0"/>
    <x v="0"/>
    <x v="0"/>
    <x v="0"/>
    <x v="0"/>
    <s v="Construção e Reabilitação de Placas Desportivas"/>
    <x v="0"/>
    <x v="0"/>
    <x v="0"/>
    <x v="0"/>
    <x v="1"/>
    <x v="0"/>
    <x v="0"/>
    <x v="2"/>
    <x v="1"/>
    <x v="2"/>
    <x v="11"/>
    <x v="0"/>
    <m/>
  </r>
  <r>
    <x v="1"/>
    <n v="0"/>
    <n v="0"/>
    <n v="11000"/>
    <n v="0"/>
    <x v="6025"/>
    <x v="0"/>
    <x v="0"/>
    <x v="0"/>
    <s v="01.25.02.17"/>
    <x v="30"/>
    <x v="3"/>
    <x v="3"/>
    <s v="desporto"/>
    <s v="01.25.02"/>
    <s v="Construção e Reabilitação de Placas Desportivas"/>
    <s v="01.25.02.17"/>
    <x v="1"/>
    <x v="0"/>
    <x v="0"/>
    <x v="0"/>
    <x v="0"/>
    <x v="1"/>
    <x v="1"/>
    <x v="0"/>
    <x v="1"/>
    <s v="2024-03-??"/>
    <x v="0"/>
    <n v="11000"/>
    <x v="3"/>
    <n v="0"/>
    <x v="1"/>
    <n v="1750000"/>
    <x v="667"/>
    <m/>
    <x v="0"/>
    <x v="11"/>
    <m/>
    <s v="Construção e Reabilitação de Placas Desportivas"/>
    <x v="2"/>
    <m/>
    <x v="0"/>
    <x v="1"/>
    <x v="1"/>
    <x v="1"/>
    <x v="0"/>
    <x v="0"/>
    <x v="0"/>
    <x v="0"/>
    <x v="0"/>
    <x v="0"/>
    <x v="0"/>
    <s v="Construção e Reabilitação de Placas Desportivas"/>
    <x v="0"/>
    <x v="0"/>
    <x v="0"/>
    <x v="0"/>
    <x v="1"/>
    <x v="0"/>
    <x v="0"/>
    <x v="2"/>
    <x v="1"/>
    <x v="2"/>
    <x v="11"/>
    <x v="0"/>
    <m/>
  </r>
  <r>
    <x v="1"/>
    <n v="0"/>
    <n v="0"/>
    <n v="456996"/>
    <n v="0"/>
    <x v="6025"/>
    <x v="0"/>
    <x v="0"/>
    <x v="0"/>
    <s v="01.25.02.17"/>
    <x v="30"/>
    <x v="3"/>
    <x v="3"/>
    <s v="desporto"/>
    <s v="01.25.02"/>
    <s v="Construção e Reabilitação de Placas Desportivas"/>
    <s v="01.25.02.17"/>
    <x v="1"/>
    <x v="0"/>
    <x v="0"/>
    <x v="0"/>
    <x v="0"/>
    <x v="1"/>
    <x v="1"/>
    <x v="0"/>
    <x v="3"/>
    <s v="2024-05-??"/>
    <x v="1"/>
    <n v="456996"/>
    <x v="3"/>
    <n v="0"/>
    <x v="1"/>
    <n v="1750000"/>
    <x v="667"/>
    <m/>
    <x v="0"/>
    <x v="11"/>
    <m/>
    <s v="Construção e Reabilitação de Placas Desportivas"/>
    <x v="2"/>
    <m/>
    <x v="0"/>
    <x v="1"/>
    <x v="1"/>
    <x v="1"/>
    <x v="0"/>
    <x v="0"/>
    <x v="0"/>
    <x v="0"/>
    <x v="0"/>
    <x v="0"/>
    <x v="0"/>
    <s v="Construção e Reabilitação de Placas Desportivas"/>
    <x v="0"/>
    <x v="0"/>
    <x v="0"/>
    <x v="0"/>
    <x v="1"/>
    <x v="0"/>
    <x v="0"/>
    <x v="2"/>
    <x v="1"/>
    <x v="2"/>
    <x v="11"/>
    <x v="0"/>
    <m/>
  </r>
  <r>
    <x v="1"/>
    <n v="0"/>
    <n v="0"/>
    <n v="453762"/>
    <n v="0"/>
    <x v="6025"/>
    <x v="0"/>
    <x v="0"/>
    <x v="0"/>
    <s v="01.25.02.17"/>
    <x v="30"/>
    <x v="3"/>
    <x v="3"/>
    <s v="desporto"/>
    <s v="01.25.02"/>
    <s v="Construção e Reabilitação de Placas Desportivas"/>
    <s v="01.25.02.17"/>
    <x v="1"/>
    <x v="0"/>
    <x v="0"/>
    <x v="0"/>
    <x v="0"/>
    <x v="1"/>
    <x v="1"/>
    <x v="0"/>
    <x v="4"/>
    <s v="2024-06-??"/>
    <x v="1"/>
    <n v="453762"/>
    <x v="3"/>
    <n v="0"/>
    <x v="1"/>
    <n v="1750000"/>
    <x v="667"/>
    <m/>
    <x v="0"/>
    <x v="11"/>
    <m/>
    <s v="Construção e Reabilitação de Placas Desportivas"/>
    <x v="2"/>
    <m/>
    <x v="0"/>
    <x v="1"/>
    <x v="1"/>
    <x v="1"/>
    <x v="0"/>
    <x v="0"/>
    <x v="0"/>
    <x v="0"/>
    <x v="0"/>
    <x v="0"/>
    <x v="0"/>
    <s v="Construção e Reabilitação de Placas Desportivas"/>
    <x v="0"/>
    <x v="0"/>
    <x v="0"/>
    <x v="0"/>
    <x v="1"/>
    <x v="0"/>
    <x v="0"/>
    <x v="2"/>
    <x v="1"/>
    <x v="2"/>
    <x v="11"/>
    <x v="0"/>
    <m/>
  </r>
  <r>
    <x v="1"/>
    <n v="0"/>
    <n v="0"/>
    <n v="174550"/>
    <n v="0"/>
    <x v="6025"/>
    <x v="0"/>
    <x v="0"/>
    <x v="0"/>
    <s v="01.25.02.17"/>
    <x v="30"/>
    <x v="3"/>
    <x v="3"/>
    <s v="desporto"/>
    <s v="01.25.02"/>
    <s v="Construção e Reabilitação de Placas Desportivas"/>
    <s v="01.25.02.17"/>
    <x v="1"/>
    <x v="0"/>
    <x v="0"/>
    <x v="0"/>
    <x v="0"/>
    <x v="1"/>
    <x v="1"/>
    <x v="0"/>
    <x v="9"/>
    <s v="2024-07-??"/>
    <x v="2"/>
    <n v="174550"/>
    <x v="3"/>
    <n v="0"/>
    <x v="1"/>
    <n v="1750000"/>
    <x v="667"/>
    <m/>
    <x v="0"/>
    <x v="11"/>
    <m/>
    <s v="Construção e Reabilitação de Placas Desportivas"/>
    <x v="2"/>
    <m/>
    <x v="0"/>
    <x v="1"/>
    <x v="1"/>
    <x v="1"/>
    <x v="0"/>
    <x v="0"/>
    <x v="0"/>
    <x v="0"/>
    <x v="0"/>
    <x v="0"/>
    <x v="0"/>
    <s v="Construção e Reabilitação de Placas Desportivas"/>
    <x v="0"/>
    <x v="0"/>
    <x v="0"/>
    <x v="0"/>
    <x v="1"/>
    <x v="0"/>
    <x v="0"/>
    <x v="2"/>
    <x v="1"/>
    <x v="2"/>
    <x v="11"/>
    <x v="0"/>
    <m/>
  </r>
  <r>
    <x v="1"/>
    <n v="0"/>
    <n v="0"/>
    <n v="33350"/>
    <n v="0"/>
    <x v="6025"/>
    <x v="0"/>
    <x v="0"/>
    <x v="0"/>
    <s v="01.25.02.17"/>
    <x v="30"/>
    <x v="3"/>
    <x v="3"/>
    <s v="desporto"/>
    <s v="01.25.02"/>
    <s v="Construção e Reabilitação de Placas Desportivas"/>
    <s v="01.25.02.17"/>
    <x v="1"/>
    <x v="0"/>
    <x v="0"/>
    <x v="0"/>
    <x v="0"/>
    <x v="1"/>
    <x v="1"/>
    <x v="0"/>
    <x v="5"/>
    <s v="2024-08-??"/>
    <x v="2"/>
    <n v="33350"/>
    <x v="3"/>
    <n v="0"/>
    <x v="1"/>
    <n v="1750000"/>
    <x v="667"/>
    <m/>
    <x v="0"/>
    <x v="11"/>
    <m/>
    <s v="Construção e Reabilitação de Placas Desportivas"/>
    <x v="2"/>
    <m/>
    <x v="0"/>
    <x v="1"/>
    <x v="1"/>
    <x v="1"/>
    <x v="0"/>
    <x v="0"/>
    <x v="0"/>
    <x v="0"/>
    <x v="0"/>
    <x v="0"/>
    <x v="0"/>
    <s v="Construção e Reabilitação de Placas Desportivas"/>
    <x v="0"/>
    <x v="0"/>
    <x v="0"/>
    <x v="0"/>
    <x v="1"/>
    <x v="0"/>
    <x v="0"/>
    <x v="2"/>
    <x v="1"/>
    <x v="2"/>
    <x v="11"/>
    <x v="0"/>
    <m/>
  </r>
  <r>
    <x v="1"/>
    <n v="0"/>
    <n v="0"/>
    <n v="10000"/>
    <n v="0"/>
    <x v="6025"/>
    <x v="0"/>
    <x v="0"/>
    <x v="0"/>
    <s v="01.25.02.17"/>
    <x v="30"/>
    <x v="3"/>
    <x v="3"/>
    <s v="desporto"/>
    <s v="01.25.02"/>
    <s v="Construção e Reabilitação de Placas Desportivas"/>
    <s v="01.25.02.17"/>
    <x v="1"/>
    <x v="0"/>
    <x v="0"/>
    <x v="0"/>
    <x v="0"/>
    <x v="1"/>
    <x v="1"/>
    <x v="0"/>
    <x v="11"/>
    <s v="2024-12-??"/>
    <x v="3"/>
    <n v="10000"/>
    <x v="3"/>
    <n v="0"/>
    <x v="1"/>
    <n v="1750000"/>
    <x v="667"/>
    <m/>
    <x v="0"/>
    <x v="11"/>
    <m/>
    <s v="Construção e Reabilitação de Placas Desportivas"/>
    <x v="2"/>
    <m/>
    <x v="0"/>
    <x v="1"/>
    <x v="1"/>
    <x v="1"/>
    <x v="0"/>
    <x v="0"/>
    <x v="0"/>
    <x v="0"/>
    <x v="0"/>
    <x v="0"/>
    <x v="0"/>
    <s v="Construção e Reabilitação de Placas Desportivas"/>
    <x v="0"/>
    <x v="0"/>
    <x v="0"/>
    <x v="0"/>
    <x v="1"/>
    <x v="0"/>
    <x v="0"/>
    <x v="2"/>
    <x v="1"/>
    <x v="2"/>
    <x v="11"/>
    <x v="0"/>
    <m/>
  </r>
  <r>
    <x v="0"/>
    <n v="0"/>
    <n v="0"/>
    <n v="198650"/>
    <n v="0"/>
    <x v="6025"/>
    <x v="0"/>
    <x v="0"/>
    <x v="0"/>
    <s v="01.25.03.12"/>
    <x v="6"/>
    <x v="3"/>
    <x v="3"/>
    <s v="Emprego e Formação profissional"/>
    <s v="01.25.03"/>
    <s v="Estágios Profissionais e Promoção de Emprego"/>
    <s v="01.25.03.12"/>
    <x v="4"/>
    <x v="0"/>
    <x v="2"/>
    <x v="2"/>
    <x v="0"/>
    <x v="1"/>
    <x v="0"/>
    <x v="0"/>
    <x v="0"/>
    <s v="2024-01-??"/>
    <x v="0"/>
    <n v="198650"/>
    <x v="3"/>
    <n v="300000"/>
    <x v="1"/>
    <n v="500000"/>
    <x v="667"/>
    <m/>
    <x v="0"/>
    <x v="11"/>
    <m/>
    <s v="Estágios Profissionais e Promoção de Emprego"/>
    <x v="2"/>
    <m/>
    <x v="0"/>
    <x v="1"/>
    <x v="1"/>
    <x v="1"/>
    <x v="0"/>
    <x v="0"/>
    <x v="0"/>
    <x v="0"/>
    <x v="0"/>
    <x v="0"/>
    <x v="0"/>
    <s v="Estágios Profissionais e Promoção de Emprego"/>
    <x v="0"/>
    <x v="0"/>
    <x v="0"/>
    <x v="0"/>
    <x v="1"/>
    <x v="0"/>
    <x v="0"/>
    <x v="2"/>
    <x v="1"/>
    <x v="2"/>
    <x v="11"/>
    <x v="0"/>
    <m/>
  </r>
  <r>
    <x v="0"/>
    <n v="0"/>
    <n v="0"/>
    <n v="76000"/>
    <n v="0"/>
    <x v="6025"/>
    <x v="0"/>
    <x v="0"/>
    <x v="0"/>
    <s v="01.25.03.12"/>
    <x v="6"/>
    <x v="3"/>
    <x v="3"/>
    <s v="Emprego e Formação profissional"/>
    <s v="01.25.03"/>
    <s v="Estágios Profissionais e Promoção de Emprego"/>
    <s v="01.25.03.12"/>
    <x v="4"/>
    <x v="0"/>
    <x v="2"/>
    <x v="2"/>
    <x v="0"/>
    <x v="1"/>
    <x v="0"/>
    <x v="0"/>
    <x v="2"/>
    <s v="2024-02-??"/>
    <x v="0"/>
    <n v="76000"/>
    <x v="3"/>
    <n v="300000"/>
    <x v="1"/>
    <n v="500000"/>
    <x v="667"/>
    <m/>
    <x v="0"/>
    <x v="11"/>
    <m/>
    <s v="Estágios Profissionais e Promoção de Emprego"/>
    <x v="2"/>
    <m/>
    <x v="0"/>
    <x v="1"/>
    <x v="1"/>
    <x v="1"/>
    <x v="0"/>
    <x v="0"/>
    <x v="0"/>
    <x v="0"/>
    <x v="0"/>
    <x v="0"/>
    <x v="0"/>
    <s v="Estágios Profissionais e Promoção de Emprego"/>
    <x v="0"/>
    <x v="0"/>
    <x v="0"/>
    <x v="0"/>
    <x v="1"/>
    <x v="0"/>
    <x v="0"/>
    <x v="2"/>
    <x v="1"/>
    <x v="2"/>
    <x v="11"/>
    <x v="0"/>
    <m/>
  </r>
  <r>
    <x v="0"/>
    <n v="0"/>
    <n v="0"/>
    <n v="93000"/>
    <n v="0"/>
    <x v="6025"/>
    <x v="0"/>
    <x v="0"/>
    <x v="0"/>
    <s v="01.25.03.12"/>
    <x v="6"/>
    <x v="3"/>
    <x v="3"/>
    <s v="Emprego e Formação profissional"/>
    <s v="01.25.03"/>
    <s v="Estágios Profissionais e Promoção de Emprego"/>
    <s v="01.25.03.12"/>
    <x v="4"/>
    <x v="0"/>
    <x v="2"/>
    <x v="2"/>
    <x v="0"/>
    <x v="1"/>
    <x v="0"/>
    <x v="0"/>
    <x v="1"/>
    <s v="2024-03-??"/>
    <x v="0"/>
    <n v="93000"/>
    <x v="3"/>
    <n v="300000"/>
    <x v="1"/>
    <n v="500000"/>
    <x v="667"/>
    <m/>
    <x v="0"/>
    <x v="11"/>
    <m/>
    <s v="Estágios Profissionais e Promoção de Emprego"/>
    <x v="2"/>
    <m/>
    <x v="0"/>
    <x v="1"/>
    <x v="1"/>
    <x v="1"/>
    <x v="0"/>
    <x v="0"/>
    <x v="0"/>
    <x v="0"/>
    <x v="0"/>
    <x v="0"/>
    <x v="0"/>
    <s v="Estágios Profissionais e Promoção de Emprego"/>
    <x v="0"/>
    <x v="0"/>
    <x v="0"/>
    <x v="0"/>
    <x v="1"/>
    <x v="0"/>
    <x v="0"/>
    <x v="2"/>
    <x v="1"/>
    <x v="2"/>
    <x v="11"/>
    <x v="0"/>
    <m/>
  </r>
  <r>
    <x v="0"/>
    <n v="0"/>
    <n v="0"/>
    <n v="59000"/>
    <n v="0"/>
    <x v="6025"/>
    <x v="0"/>
    <x v="0"/>
    <x v="0"/>
    <s v="01.25.03.12"/>
    <x v="6"/>
    <x v="3"/>
    <x v="3"/>
    <s v="Emprego e Formação profissional"/>
    <s v="01.25.03"/>
    <s v="Estágios Profissionais e Promoção de Emprego"/>
    <s v="01.25.03.12"/>
    <x v="4"/>
    <x v="0"/>
    <x v="2"/>
    <x v="2"/>
    <x v="0"/>
    <x v="1"/>
    <x v="0"/>
    <x v="0"/>
    <x v="6"/>
    <s v="2024-04-??"/>
    <x v="1"/>
    <n v="59000"/>
    <x v="3"/>
    <n v="300000"/>
    <x v="1"/>
    <n v="500000"/>
    <x v="667"/>
    <m/>
    <x v="0"/>
    <x v="11"/>
    <m/>
    <s v="Estágios Profissionais e Promoção de Emprego"/>
    <x v="2"/>
    <m/>
    <x v="0"/>
    <x v="1"/>
    <x v="1"/>
    <x v="1"/>
    <x v="0"/>
    <x v="0"/>
    <x v="0"/>
    <x v="0"/>
    <x v="0"/>
    <x v="0"/>
    <x v="0"/>
    <s v="Estágios Profissionais e Promoção de Emprego"/>
    <x v="0"/>
    <x v="0"/>
    <x v="0"/>
    <x v="0"/>
    <x v="1"/>
    <x v="0"/>
    <x v="0"/>
    <x v="2"/>
    <x v="1"/>
    <x v="2"/>
    <x v="11"/>
    <x v="0"/>
    <m/>
  </r>
  <r>
    <x v="0"/>
    <n v="0"/>
    <n v="0"/>
    <n v="79328"/>
    <n v="0"/>
    <x v="6025"/>
    <x v="0"/>
    <x v="0"/>
    <x v="0"/>
    <s v="01.25.03.12"/>
    <x v="6"/>
    <x v="3"/>
    <x v="3"/>
    <s v="Emprego e Formação profissional"/>
    <s v="01.25.03"/>
    <s v="Estágios Profissionais e Promoção de Emprego"/>
    <s v="01.25.03.12"/>
    <x v="4"/>
    <x v="0"/>
    <x v="2"/>
    <x v="2"/>
    <x v="0"/>
    <x v="1"/>
    <x v="0"/>
    <x v="0"/>
    <x v="3"/>
    <s v="2024-05-??"/>
    <x v="1"/>
    <n v="79328"/>
    <x v="3"/>
    <n v="300000"/>
    <x v="1"/>
    <n v="500000"/>
    <x v="667"/>
    <m/>
    <x v="0"/>
    <x v="11"/>
    <m/>
    <s v="Estágios Profissionais e Promoção de Emprego"/>
    <x v="2"/>
    <m/>
    <x v="0"/>
    <x v="1"/>
    <x v="1"/>
    <x v="1"/>
    <x v="0"/>
    <x v="0"/>
    <x v="0"/>
    <x v="0"/>
    <x v="0"/>
    <x v="0"/>
    <x v="0"/>
    <s v="Estágios Profissionais e Promoção de Emprego"/>
    <x v="0"/>
    <x v="0"/>
    <x v="0"/>
    <x v="0"/>
    <x v="1"/>
    <x v="0"/>
    <x v="0"/>
    <x v="2"/>
    <x v="1"/>
    <x v="2"/>
    <x v="11"/>
    <x v="0"/>
    <m/>
  </r>
  <r>
    <x v="0"/>
    <n v="0"/>
    <n v="0"/>
    <n v="79000"/>
    <n v="0"/>
    <x v="6025"/>
    <x v="0"/>
    <x v="0"/>
    <x v="0"/>
    <s v="01.25.03.12"/>
    <x v="6"/>
    <x v="3"/>
    <x v="3"/>
    <s v="Emprego e Formação profissional"/>
    <s v="01.25.03"/>
    <s v="Estágios Profissionais e Promoção de Emprego"/>
    <s v="01.25.03.12"/>
    <x v="4"/>
    <x v="0"/>
    <x v="2"/>
    <x v="2"/>
    <x v="0"/>
    <x v="1"/>
    <x v="0"/>
    <x v="0"/>
    <x v="4"/>
    <s v="2024-06-??"/>
    <x v="1"/>
    <n v="79000"/>
    <x v="3"/>
    <n v="300000"/>
    <x v="1"/>
    <n v="500000"/>
    <x v="667"/>
    <m/>
    <x v="0"/>
    <x v="11"/>
    <m/>
    <s v="Estágios Profissionais e Promoção de Emprego"/>
    <x v="2"/>
    <m/>
    <x v="0"/>
    <x v="1"/>
    <x v="1"/>
    <x v="1"/>
    <x v="0"/>
    <x v="0"/>
    <x v="0"/>
    <x v="0"/>
    <x v="0"/>
    <x v="0"/>
    <x v="0"/>
    <s v="Estágios Profissionais e Promoção de Emprego"/>
    <x v="0"/>
    <x v="0"/>
    <x v="0"/>
    <x v="0"/>
    <x v="1"/>
    <x v="0"/>
    <x v="0"/>
    <x v="2"/>
    <x v="1"/>
    <x v="2"/>
    <x v="11"/>
    <x v="0"/>
    <m/>
  </r>
  <r>
    <x v="0"/>
    <n v="0"/>
    <n v="0"/>
    <n v="61000"/>
    <n v="0"/>
    <x v="6025"/>
    <x v="0"/>
    <x v="0"/>
    <x v="0"/>
    <s v="01.25.03.12"/>
    <x v="6"/>
    <x v="3"/>
    <x v="3"/>
    <s v="Emprego e Formação profissional"/>
    <s v="01.25.03"/>
    <s v="Estágios Profissionais e Promoção de Emprego"/>
    <s v="01.25.03.12"/>
    <x v="4"/>
    <x v="0"/>
    <x v="2"/>
    <x v="2"/>
    <x v="0"/>
    <x v="1"/>
    <x v="0"/>
    <x v="0"/>
    <x v="9"/>
    <s v="2024-07-??"/>
    <x v="2"/>
    <n v="61000"/>
    <x v="3"/>
    <n v="300000"/>
    <x v="1"/>
    <n v="500000"/>
    <x v="667"/>
    <m/>
    <x v="0"/>
    <x v="11"/>
    <m/>
    <s v="Estágios Profissionais e Promoção de Emprego"/>
    <x v="2"/>
    <m/>
    <x v="0"/>
    <x v="1"/>
    <x v="1"/>
    <x v="1"/>
    <x v="0"/>
    <x v="0"/>
    <x v="0"/>
    <x v="0"/>
    <x v="0"/>
    <x v="0"/>
    <x v="0"/>
    <s v="Estágios Profissionais e Promoção de Emprego"/>
    <x v="0"/>
    <x v="0"/>
    <x v="0"/>
    <x v="0"/>
    <x v="1"/>
    <x v="0"/>
    <x v="0"/>
    <x v="2"/>
    <x v="1"/>
    <x v="2"/>
    <x v="11"/>
    <x v="0"/>
    <m/>
  </r>
  <r>
    <x v="0"/>
    <n v="0"/>
    <n v="0"/>
    <n v="41000"/>
    <n v="0"/>
    <x v="6025"/>
    <x v="0"/>
    <x v="0"/>
    <x v="0"/>
    <s v="01.25.03.12"/>
    <x v="6"/>
    <x v="3"/>
    <x v="3"/>
    <s v="Emprego e Formação profissional"/>
    <s v="01.25.03"/>
    <s v="Estágios Profissionais e Promoção de Emprego"/>
    <s v="01.25.03.12"/>
    <x v="4"/>
    <x v="0"/>
    <x v="2"/>
    <x v="2"/>
    <x v="0"/>
    <x v="1"/>
    <x v="0"/>
    <x v="0"/>
    <x v="5"/>
    <s v="2024-08-??"/>
    <x v="2"/>
    <n v="41000"/>
    <x v="3"/>
    <n v="300000"/>
    <x v="1"/>
    <n v="500000"/>
    <x v="667"/>
    <m/>
    <x v="0"/>
    <x v="11"/>
    <m/>
    <s v="Estágios Profissionais e Promoção de Emprego"/>
    <x v="2"/>
    <m/>
    <x v="0"/>
    <x v="1"/>
    <x v="1"/>
    <x v="1"/>
    <x v="0"/>
    <x v="0"/>
    <x v="0"/>
    <x v="0"/>
    <x v="0"/>
    <x v="0"/>
    <x v="0"/>
    <s v="Estágios Profissionais e Promoção de Emprego"/>
    <x v="0"/>
    <x v="0"/>
    <x v="0"/>
    <x v="0"/>
    <x v="1"/>
    <x v="0"/>
    <x v="0"/>
    <x v="2"/>
    <x v="1"/>
    <x v="2"/>
    <x v="11"/>
    <x v="0"/>
    <m/>
  </r>
  <r>
    <x v="0"/>
    <n v="0"/>
    <n v="0"/>
    <n v="16000"/>
    <n v="0"/>
    <x v="6025"/>
    <x v="0"/>
    <x v="0"/>
    <x v="0"/>
    <s v="01.25.03.12"/>
    <x v="6"/>
    <x v="3"/>
    <x v="3"/>
    <s v="Emprego e Formação profissional"/>
    <s v="01.25.03"/>
    <s v="Estágios Profissionais e Promoção de Emprego"/>
    <s v="01.25.03.12"/>
    <x v="4"/>
    <x v="0"/>
    <x v="2"/>
    <x v="2"/>
    <x v="0"/>
    <x v="1"/>
    <x v="0"/>
    <x v="0"/>
    <x v="7"/>
    <s v="2024-09-??"/>
    <x v="2"/>
    <n v="16000"/>
    <x v="3"/>
    <n v="300000"/>
    <x v="1"/>
    <n v="500000"/>
    <x v="667"/>
    <m/>
    <x v="0"/>
    <x v="11"/>
    <m/>
    <s v="Estágios Profissionais e Promoção de Emprego"/>
    <x v="2"/>
    <m/>
    <x v="0"/>
    <x v="1"/>
    <x v="1"/>
    <x v="1"/>
    <x v="0"/>
    <x v="0"/>
    <x v="0"/>
    <x v="0"/>
    <x v="0"/>
    <x v="0"/>
    <x v="0"/>
    <s v="Estágios Profissionais e Promoção de Emprego"/>
    <x v="0"/>
    <x v="0"/>
    <x v="0"/>
    <x v="0"/>
    <x v="1"/>
    <x v="0"/>
    <x v="0"/>
    <x v="2"/>
    <x v="1"/>
    <x v="2"/>
    <x v="11"/>
    <x v="0"/>
    <m/>
  </r>
  <r>
    <x v="0"/>
    <n v="0"/>
    <n v="0"/>
    <n v="20000"/>
    <n v="0"/>
    <x v="6025"/>
    <x v="0"/>
    <x v="0"/>
    <x v="0"/>
    <s v="01.25.03.12"/>
    <x v="6"/>
    <x v="3"/>
    <x v="3"/>
    <s v="Emprego e Formação profissional"/>
    <s v="01.25.03"/>
    <s v="Estágios Profissionais e Promoção de Emprego"/>
    <s v="01.25.03.12"/>
    <x v="4"/>
    <x v="0"/>
    <x v="2"/>
    <x v="2"/>
    <x v="0"/>
    <x v="1"/>
    <x v="0"/>
    <x v="0"/>
    <x v="8"/>
    <s v="2024-10-??"/>
    <x v="3"/>
    <n v="20000"/>
    <x v="3"/>
    <n v="300000"/>
    <x v="1"/>
    <n v="500000"/>
    <x v="667"/>
    <m/>
    <x v="0"/>
    <x v="11"/>
    <m/>
    <s v="Estágios Profissionais e Promoção de Emprego"/>
    <x v="2"/>
    <m/>
    <x v="0"/>
    <x v="1"/>
    <x v="1"/>
    <x v="1"/>
    <x v="0"/>
    <x v="0"/>
    <x v="0"/>
    <x v="0"/>
    <x v="0"/>
    <x v="0"/>
    <x v="0"/>
    <s v="Estágios Profissionais e Promoção de Emprego"/>
    <x v="0"/>
    <x v="0"/>
    <x v="0"/>
    <x v="0"/>
    <x v="1"/>
    <x v="0"/>
    <x v="0"/>
    <x v="2"/>
    <x v="1"/>
    <x v="2"/>
    <x v="11"/>
    <x v="0"/>
    <m/>
  </r>
  <r>
    <x v="0"/>
    <n v="0"/>
    <n v="0"/>
    <n v="487061"/>
    <n v="0"/>
    <x v="6025"/>
    <x v="0"/>
    <x v="0"/>
    <x v="0"/>
    <s v="01.25.03.12"/>
    <x v="6"/>
    <x v="3"/>
    <x v="3"/>
    <s v="Emprego e Formação profissional"/>
    <s v="01.25.03"/>
    <s v="Estágios Profissionais e Promoção de Emprego"/>
    <s v="01.25.03.12"/>
    <x v="4"/>
    <x v="0"/>
    <x v="2"/>
    <x v="2"/>
    <x v="0"/>
    <x v="1"/>
    <x v="0"/>
    <x v="0"/>
    <x v="10"/>
    <s v="2024-11-??"/>
    <x v="3"/>
    <n v="487061"/>
    <x v="3"/>
    <n v="300000"/>
    <x v="1"/>
    <n v="500000"/>
    <x v="667"/>
    <m/>
    <x v="0"/>
    <x v="11"/>
    <m/>
    <s v="Estágios Profissionais e Promoção de Emprego"/>
    <x v="2"/>
    <m/>
    <x v="0"/>
    <x v="1"/>
    <x v="1"/>
    <x v="1"/>
    <x v="0"/>
    <x v="0"/>
    <x v="0"/>
    <x v="0"/>
    <x v="0"/>
    <x v="0"/>
    <x v="0"/>
    <s v="Estágios Profissionais e Promoção de Emprego"/>
    <x v="0"/>
    <x v="0"/>
    <x v="0"/>
    <x v="0"/>
    <x v="1"/>
    <x v="0"/>
    <x v="0"/>
    <x v="2"/>
    <x v="1"/>
    <x v="2"/>
    <x v="11"/>
    <x v="0"/>
    <m/>
  </r>
  <r>
    <x v="0"/>
    <n v="0"/>
    <n v="0"/>
    <n v="194000"/>
    <n v="0"/>
    <x v="6025"/>
    <x v="0"/>
    <x v="0"/>
    <x v="0"/>
    <s v="01.25.03.12"/>
    <x v="6"/>
    <x v="3"/>
    <x v="3"/>
    <s v="Emprego e Formação profissional"/>
    <s v="01.25.03"/>
    <s v="Estágios Profissionais e Promoção de Emprego"/>
    <s v="01.25.03.12"/>
    <x v="4"/>
    <x v="0"/>
    <x v="2"/>
    <x v="2"/>
    <x v="0"/>
    <x v="1"/>
    <x v="0"/>
    <x v="0"/>
    <x v="11"/>
    <s v="2024-12-??"/>
    <x v="3"/>
    <n v="194000"/>
    <x v="3"/>
    <n v="300000"/>
    <x v="1"/>
    <n v="500000"/>
    <x v="667"/>
    <m/>
    <x v="0"/>
    <x v="11"/>
    <m/>
    <s v="Estágios Profissionais e Promoção de Emprego"/>
    <x v="2"/>
    <m/>
    <x v="0"/>
    <x v="1"/>
    <x v="1"/>
    <x v="1"/>
    <x v="0"/>
    <x v="0"/>
    <x v="0"/>
    <x v="0"/>
    <x v="0"/>
    <x v="0"/>
    <x v="0"/>
    <s v="Estágios Profissionais e Promoção de Emprego"/>
    <x v="0"/>
    <x v="0"/>
    <x v="0"/>
    <x v="0"/>
    <x v="1"/>
    <x v="0"/>
    <x v="0"/>
    <x v="2"/>
    <x v="1"/>
    <x v="2"/>
    <x v="11"/>
    <x v="0"/>
    <m/>
  </r>
  <r>
    <x v="0"/>
    <n v="0"/>
    <n v="0"/>
    <n v="77680"/>
    <n v="0"/>
    <x v="6025"/>
    <x v="0"/>
    <x v="1"/>
    <x v="0"/>
    <s v="03.03.10"/>
    <x v="8"/>
    <x v="0"/>
    <x v="4"/>
    <s v="Receitas Da Câmara"/>
    <s v="03.03.10"/>
    <s v="Receitas Da Câmara"/>
    <s v="03.03.10"/>
    <x v="19"/>
    <x v="0"/>
    <x v="3"/>
    <x v="6"/>
    <x v="0"/>
    <x v="0"/>
    <x v="2"/>
    <x v="0"/>
    <x v="0"/>
    <s v="2024-01-??"/>
    <x v="0"/>
    <n v="77680"/>
    <x v="3"/>
    <n v="0"/>
    <x v="1"/>
    <n v="0"/>
    <x v="667"/>
    <m/>
    <x v="0"/>
    <x v="11"/>
    <m/>
    <s v="Receitas Da Câmara"/>
    <x v="2"/>
    <s v="RDC"/>
    <x v="0"/>
    <x v="1"/>
    <x v="1"/>
    <x v="1"/>
    <x v="0"/>
    <x v="0"/>
    <x v="0"/>
    <x v="0"/>
    <x v="0"/>
    <x v="0"/>
    <x v="0"/>
    <s v="Receitas Da Câmara"/>
    <x v="0"/>
    <x v="0"/>
    <x v="0"/>
    <x v="0"/>
    <x v="0"/>
    <x v="0"/>
    <x v="0"/>
    <x v="2"/>
    <x v="1"/>
    <x v="2"/>
    <x v="11"/>
    <x v="0"/>
    <m/>
  </r>
  <r>
    <x v="0"/>
    <n v="0"/>
    <n v="0"/>
    <n v="207271"/>
    <n v="0"/>
    <x v="6025"/>
    <x v="0"/>
    <x v="1"/>
    <x v="0"/>
    <s v="03.03.10"/>
    <x v="8"/>
    <x v="0"/>
    <x v="4"/>
    <s v="Receitas Da Câmara"/>
    <s v="03.03.10"/>
    <s v="Receitas Da Câmara"/>
    <s v="03.03.10"/>
    <x v="19"/>
    <x v="0"/>
    <x v="3"/>
    <x v="6"/>
    <x v="0"/>
    <x v="0"/>
    <x v="2"/>
    <x v="0"/>
    <x v="2"/>
    <s v="2024-02-??"/>
    <x v="0"/>
    <n v="207271"/>
    <x v="3"/>
    <n v="0"/>
    <x v="1"/>
    <n v="0"/>
    <x v="667"/>
    <m/>
    <x v="0"/>
    <x v="11"/>
    <m/>
    <s v="Receitas Da Câmara"/>
    <x v="2"/>
    <s v="RDC"/>
    <x v="0"/>
    <x v="1"/>
    <x v="1"/>
    <x v="1"/>
    <x v="0"/>
    <x v="0"/>
    <x v="0"/>
    <x v="0"/>
    <x v="0"/>
    <x v="0"/>
    <x v="0"/>
    <s v="Receitas Da Câmara"/>
    <x v="0"/>
    <x v="0"/>
    <x v="0"/>
    <x v="0"/>
    <x v="0"/>
    <x v="0"/>
    <x v="0"/>
    <x v="2"/>
    <x v="1"/>
    <x v="2"/>
    <x v="11"/>
    <x v="0"/>
    <m/>
  </r>
  <r>
    <x v="0"/>
    <n v="0"/>
    <n v="0"/>
    <n v="48000"/>
    <n v="0"/>
    <x v="6025"/>
    <x v="0"/>
    <x v="1"/>
    <x v="0"/>
    <s v="03.03.10"/>
    <x v="8"/>
    <x v="0"/>
    <x v="4"/>
    <s v="Receitas Da Câmara"/>
    <s v="03.03.10"/>
    <s v="Receitas Da Câmara"/>
    <s v="03.03.10"/>
    <x v="19"/>
    <x v="0"/>
    <x v="3"/>
    <x v="6"/>
    <x v="0"/>
    <x v="0"/>
    <x v="2"/>
    <x v="0"/>
    <x v="1"/>
    <s v="2024-03-??"/>
    <x v="0"/>
    <n v="48000"/>
    <x v="3"/>
    <n v="0"/>
    <x v="1"/>
    <n v="0"/>
    <x v="667"/>
    <m/>
    <x v="0"/>
    <x v="11"/>
    <m/>
    <s v="Receitas Da Câmara"/>
    <x v="2"/>
    <s v="RDC"/>
    <x v="0"/>
    <x v="1"/>
    <x v="1"/>
    <x v="1"/>
    <x v="0"/>
    <x v="0"/>
    <x v="0"/>
    <x v="0"/>
    <x v="0"/>
    <x v="0"/>
    <x v="0"/>
    <s v="Receitas Da Câmara"/>
    <x v="0"/>
    <x v="0"/>
    <x v="0"/>
    <x v="0"/>
    <x v="0"/>
    <x v="0"/>
    <x v="0"/>
    <x v="2"/>
    <x v="1"/>
    <x v="2"/>
    <x v="11"/>
    <x v="0"/>
    <m/>
  </r>
  <r>
    <x v="0"/>
    <n v="0"/>
    <n v="0"/>
    <n v="74960"/>
    <n v="0"/>
    <x v="6025"/>
    <x v="0"/>
    <x v="1"/>
    <x v="0"/>
    <s v="03.03.10"/>
    <x v="8"/>
    <x v="0"/>
    <x v="4"/>
    <s v="Receitas Da Câmara"/>
    <s v="03.03.10"/>
    <s v="Receitas Da Câmara"/>
    <s v="03.03.10"/>
    <x v="19"/>
    <x v="0"/>
    <x v="3"/>
    <x v="6"/>
    <x v="0"/>
    <x v="0"/>
    <x v="2"/>
    <x v="0"/>
    <x v="6"/>
    <s v="2024-04-??"/>
    <x v="1"/>
    <n v="74960"/>
    <x v="3"/>
    <n v="0"/>
    <x v="1"/>
    <n v="0"/>
    <x v="667"/>
    <m/>
    <x v="0"/>
    <x v="11"/>
    <m/>
    <s v="Receitas Da Câmara"/>
    <x v="2"/>
    <s v="RDC"/>
    <x v="0"/>
    <x v="1"/>
    <x v="1"/>
    <x v="1"/>
    <x v="0"/>
    <x v="0"/>
    <x v="0"/>
    <x v="0"/>
    <x v="0"/>
    <x v="0"/>
    <x v="0"/>
    <s v="Receitas Da Câmara"/>
    <x v="0"/>
    <x v="0"/>
    <x v="0"/>
    <x v="0"/>
    <x v="0"/>
    <x v="0"/>
    <x v="0"/>
    <x v="2"/>
    <x v="1"/>
    <x v="2"/>
    <x v="11"/>
    <x v="0"/>
    <m/>
  </r>
  <r>
    <x v="0"/>
    <n v="0"/>
    <n v="0"/>
    <n v="80870"/>
    <n v="0"/>
    <x v="6025"/>
    <x v="0"/>
    <x v="1"/>
    <x v="0"/>
    <s v="03.03.10"/>
    <x v="8"/>
    <x v="0"/>
    <x v="4"/>
    <s v="Receitas Da Câmara"/>
    <s v="03.03.10"/>
    <s v="Receitas Da Câmara"/>
    <s v="03.03.10"/>
    <x v="19"/>
    <x v="0"/>
    <x v="3"/>
    <x v="6"/>
    <x v="0"/>
    <x v="0"/>
    <x v="2"/>
    <x v="0"/>
    <x v="3"/>
    <s v="2024-05-??"/>
    <x v="1"/>
    <n v="80870"/>
    <x v="3"/>
    <n v="0"/>
    <x v="1"/>
    <n v="0"/>
    <x v="667"/>
    <m/>
    <x v="0"/>
    <x v="11"/>
    <m/>
    <s v="Receitas Da Câmara"/>
    <x v="2"/>
    <s v="RDC"/>
    <x v="0"/>
    <x v="1"/>
    <x v="1"/>
    <x v="1"/>
    <x v="0"/>
    <x v="0"/>
    <x v="0"/>
    <x v="0"/>
    <x v="0"/>
    <x v="0"/>
    <x v="0"/>
    <s v="Receitas Da Câmara"/>
    <x v="0"/>
    <x v="0"/>
    <x v="0"/>
    <x v="0"/>
    <x v="0"/>
    <x v="0"/>
    <x v="0"/>
    <x v="2"/>
    <x v="1"/>
    <x v="2"/>
    <x v="11"/>
    <x v="0"/>
    <m/>
  </r>
  <r>
    <x v="0"/>
    <n v="0"/>
    <n v="0"/>
    <n v="106722"/>
    <n v="0"/>
    <x v="6025"/>
    <x v="0"/>
    <x v="1"/>
    <x v="0"/>
    <s v="03.03.10"/>
    <x v="8"/>
    <x v="0"/>
    <x v="4"/>
    <s v="Receitas Da Câmara"/>
    <s v="03.03.10"/>
    <s v="Receitas Da Câmara"/>
    <s v="03.03.10"/>
    <x v="19"/>
    <x v="0"/>
    <x v="3"/>
    <x v="6"/>
    <x v="0"/>
    <x v="0"/>
    <x v="2"/>
    <x v="0"/>
    <x v="4"/>
    <s v="2024-06-??"/>
    <x v="1"/>
    <n v="106722"/>
    <x v="3"/>
    <n v="0"/>
    <x v="1"/>
    <n v="0"/>
    <x v="667"/>
    <m/>
    <x v="0"/>
    <x v="11"/>
    <m/>
    <s v="Receitas Da Câmara"/>
    <x v="2"/>
    <s v="RDC"/>
    <x v="0"/>
    <x v="1"/>
    <x v="1"/>
    <x v="1"/>
    <x v="0"/>
    <x v="0"/>
    <x v="0"/>
    <x v="0"/>
    <x v="0"/>
    <x v="0"/>
    <x v="0"/>
    <s v="Receitas Da Câmara"/>
    <x v="0"/>
    <x v="0"/>
    <x v="0"/>
    <x v="0"/>
    <x v="0"/>
    <x v="0"/>
    <x v="0"/>
    <x v="2"/>
    <x v="1"/>
    <x v="2"/>
    <x v="11"/>
    <x v="0"/>
    <m/>
  </r>
  <r>
    <x v="0"/>
    <n v="0"/>
    <n v="0"/>
    <n v="24480"/>
    <n v="0"/>
    <x v="6025"/>
    <x v="0"/>
    <x v="1"/>
    <x v="0"/>
    <s v="03.03.10"/>
    <x v="8"/>
    <x v="0"/>
    <x v="4"/>
    <s v="Receitas Da Câmara"/>
    <s v="03.03.10"/>
    <s v="Receitas Da Câmara"/>
    <s v="03.03.10"/>
    <x v="19"/>
    <x v="0"/>
    <x v="3"/>
    <x v="6"/>
    <x v="0"/>
    <x v="0"/>
    <x v="2"/>
    <x v="0"/>
    <x v="9"/>
    <s v="2024-07-??"/>
    <x v="2"/>
    <n v="24480"/>
    <x v="3"/>
    <n v="0"/>
    <x v="1"/>
    <n v="0"/>
    <x v="667"/>
    <m/>
    <x v="0"/>
    <x v="11"/>
    <m/>
    <s v="Receitas Da Câmara"/>
    <x v="2"/>
    <s v="RDC"/>
    <x v="0"/>
    <x v="1"/>
    <x v="1"/>
    <x v="1"/>
    <x v="0"/>
    <x v="0"/>
    <x v="0"/>
    <x v="0"/>
    <x v="0"/>
    <x v="0"/>
    <x v="0"/>
    <s v="Receitas Da Câmara"/>
    <x v="0"/>
    <x v="0"/>
    <x v="0"/>
    <x v="0"/>
    <x v="0"/>
    <x v="0"/>
    <x v="0"/>
    <x v="2"/>
    <x v="1"/>
    <x v="2"/>
    <x v="11"/>
    <x v="0"/>
    <m/>
  </r>
  <r>
    <x v="0"/>
    <n v="0"/>
    <n v="0"/>
    <n v="46120"/>
    <n v="0"/>
    <x v="6025"/>
    <x v="0"/>
    <x v="1"/>
    <x v="0"/>
    <s v="03.03.10"/>
    <x v="8"/>
    <x v="0"/>
    <x v="4"/>
    <s v="Receitas Da Câmara"/>
    <s v="03.03.10"/>
    <s v="Receitas Da Câmara"/>
    <s v="03.03.10"/>
    <x v="19"/>
    <x v="0"/>
    <x v="3"/>
    <x v="6"/>
    <x v="0"/>
    <x v="0"/>
    <x v="2"/>
    <x v="0"/>
    <x v="5"/>
    <s v="2024-08-??"/>
    <x v="2"/>
    <n v="46120"/>
    <x v="3"/>
    <n v="0"/>
    <x v="1"/>
    <n v="0"/>
    <x v="667"/>
    <m/>
    <x v="0"/>
    <x v="11"/>
    <m/>
    <s v="Receitas Da Câmara"/>
    <x v="2"/>
    <s v="RDC"/>
    <x v="0"/>
    <x v="1"/>
    <x v="1"/>
    <x v="1"/>
    <x v="0"/>
    <x v="0"/>
    <x v="0"/>
    <x v="0"/>
    <x v="0"/>
    <x v="0"/>
    <x v="0"/>
    <s v="Receitas Da Câmara"/>
    <x v="0"/>
    <x v="0"/>
    <x v="0"/>
    <x v="0"/>
    <x v="0"/>
    <x v="0"/>
    <x v="0"/>
    <x v="2"/>
    <x v="1"/>
    <x v="2"/>
    <x v="11"/>
    <x v="0"/>
    <m/>
  </r>
  <r>
    <x v="0"/>
    <n v="0"/>
    <n v="0"/>
    <n v="57840"/>
    <n v="0"/>
    <x v="6025"/>
    <x v="0"/>
    <x v="1"/>
    <x v="0"/>
    <s v="03.03.10"/>
    <x v="8"/>
    <x v="0"/>
    <x v="4"/>
    <s v="Receitas Da Câmara"/>
    <s v="03.03.10"/>
    <s v="Receitas Da Câmara"/>
    <s v="03.03.10"/>
    <x v="19"/>
    <x v="0"/>
    <x v="3"/>
    <x v="6"/>
    <x v="0"/>
    <x v="0"/>
    <x v="2"/>
    <x v="0"/>
    <x v="7"/>
    <s v="2024-09-??"/>
    <x v="2"/>
    <n v="57840"/>
    <x v="3"/>
    <n v="0"/>
    <x v="1"/>
    <n v="0"/>
    <x v="667"/>
    <m/>
    <x v="0"/>
    <x v="11"/>
    <m/>
    <s v="Receitas Da Câmara"/>
    <x v="2"/>
    <s v="RDC"/>
    <x v="0"/>
    <x v="1"/>
    <x v="1"/>
    <x v="1"/>
    <x v="0"/>
    <x v="0"/>
    <x v="0"/>
    <x v="0"/>
    <x v="0"/>
    <x v="0"/>
    <x v="0"/>
    <s v="Receitas Da Câmara"/>
    <x v="0"/>
    <x v="0"/>
    <x v="0"/>
    <x v="0"/>
    <x v="0"/>
    <x v="0"/>
    <x v="0"/>
    <x v="2"/>
    <x v="1"/>
    <x v="2"/>
    <x v="11"/>
    <x v="0"/>
    <m/>
  </r>
  <r>
    <x v="0"/>
    <n v="0"/>
    <n v="0"/>
    <n v="26480"/>
    <n v="0"/>
    <x v="6025"/>
    <x v="0"/>
    <x v="1"/>
    <x v="0"/>
    <s v="03.03.10"/>
    <x v="8"/>
    <x v="0"/>
    <x v="4"/>
    <s v="Receitas Da Câmara"/>
    <s v="03.03.10"/>
    <s v="Receitas Da Câmara"/>
    <s v="03.03.10"/>
    <x v="19"/>
    <x v="0"/>
    <x v="3"/>
    <x v="6"/>
    <x v="0"/>
    <x v="0"/>
    <x v="2"/>
    <x v="0"/>
    <x v="8"/>
    <s v="2024-10-??"/>
    <x v="3"/>
    <n v="26480"/>
    <x v="3"/>
    <n v="0"/>
    <x v="1"/>
    <n v="0"/>
    <x v="667"/>
    <m/>
    <x v="0"/>
    <x v="11"/>
    <m/>
    <s v="Receitas Da Câmara"/>
    <x v="2"/>
    <s v="RDC"/>
    <x v="0"/>
    <x v="1"/>
    <x v="1"/>
    <x v="1"/>
    <x v="0"/>
    <x v="0"/>
    <x v="0"/>
    <x v="0"/>
    <x v="0"/>
    <x v="0"/>
    <x v="0"/>
    <s v="Receitas Da Câmara"/>
    <x v="0"/>
    <x v="0"/>
    <x v="0"/>
    <x v="0"/>
    <x v="0"/>
    <x v="0"/>
    <x v="0"/>
    <x v="2"/>
    <x v="1"/>
    <x v="2"/>
    <x v="11"/>
    <x v="0"/>
    <m/>
  </r>
  <r>
    <x v="0"/>
    <n v="0"/>
    <n v="0"/>
    <n v="15671"/>
    <n v="0"/>
    <x v="6025"/>
    <x v="0"/>
    <x v="1"/>
    <x v="0"/>
    <s v="03.03.10"/>
    <x v="8"/>
    <x v="0"/>
    <x v="4"/>
    <s v="Receitas Da Câmara"/>
    <s v="03.03.10"/>
    <s v="Receitas Da Câmara"/>
    <s v="03.03.10"/>
    <x v="19"/>
    <x v="0"/>
    <x v="3"/>
    <x v="6"/>
    <x v="0"/>
    <x v="0"/>
    <x v="2"/>
    <x v="0"/>
    <x v="10"/>
    <s v="2024-11-??"/>
    <x v="3"/>
    <n v="15671"/>
    <x v="3"/>
    <n v="0"/>
    <x v="1"/>
    <n v="0"/>
    <x v="667"/>
    <m/>
    <x v="0"/>
    <x v="11"/>
    <m/>
    <s v="Receitas Da Câmara"/>
    <x v="2"/>
    <s v="RDC"/>
    <x v="0"/>
    <x v="1"/>
    <x v="1"/>
    <x v="1"/>
    <x v="0"/>
    <x v="0"/>
    <x v="0"/>
    <x v="0"/>
    <x v="0"/>
    <x v="0"/>
    <x v="0"/>
    <s v="Receitas Da Câmara"/>
    <x v="0"/>
    <x v="0"/>
    <x v="0"/>
    <x v="0"/>
    <x v="0"/>
    <x v="0"/>
    <x v="0"/>
    <x v="2"/>
    <x v="1"/>
    <x v="2"/>
    <x v="11"/>
    <x v="0"/>
    <m/>
  </r>
  <r>
    <x v="0"/>
    <n v="0"/>
    <n v="0"/>
    <n v="52880"/>
    <n v="0"/>
    <x v="6025"/>
    <x v="0"/>
    <x v="1"/>
    <x v="0"/>
    <s v="03.03.10"/>
    <x v="8"/>
    <x v="0"/>
    <x v="4"/>
    <s v="Receitas Da Câmara"/>
    <s v="03.03.10"/>
    <s v="Receitas Da Câmara"/>
    <s v="03.03.10"/>
    <x v="19"/>
    <x v="0"/>
    <x v="3"/>
    <x v="6"/>
    <x v="0"/>
    <x v="0"/>
    <x v="2"/>
    <x v="0"/>
    <x v="11"/>
    <s v="2024-12-??"/>
    <x v="3"/>
    <n v="52880"/>
    <x v="3"/>
    <n v="0"/>
    <x v="1"/>
    <n v="0"/>
    <x v="667"/>
    <m/>
    <x v="0"/>
    <x v="11"/>
    <m/>
    <s v="Receitas Da Câmara"/>
    <x v="2"/>
    <s v="RDC"/>
    <x v="0"/>
    <x v="1"/>
    <x v="1"/>
    <x v="1"/>
    <x v="0"/>
    <x v="0"/>
    <x v="0"/>
    <x v="0"/>
    <x v="0"/>
    <x v="0"/>
    <x v="0"/>
    <s v="Receitas Da Câmara"/>
    <x v="0"/>
    <x v="0"/>
    <x v="0"/>
    <x v="0"/>
    <x v="0"/>
    <x v="0"/>
    <x v="0"/>
    <x v="2"/>
    <x v="1"/>
    <x v="2"/>
    <x v="11"/>
    <x v="0"/>
    <m/>
  </r>
  <r>
    <x v="0"/>
    <n v="0"/>
    <n v="0"/>
    <n v="199400"/>
    <n v="0"/>
    <x v="6025"/>
    <x v="0"/>
    <x v="1"/>
    <x v="0"/>
    <s v="03.03.10"/>
    <x v="8"/>
    <x v="0"/>
    <x v="4"/>
    <s v="Receitas Da Câmara"/>
    <s v="03.03.10"/>
    <s v="Receitas Da Câmara"/>
    <s v="03.03.10"/>
    <x v="11"/>
    <x v="0"/>
    <x v="0"/>
    <x v="5"/>
    <x v="0"/>
    <x v="0"/>
    <x v="2"/>
    <x v="0"/>
    <x v="0"/>
    <s v="2024-01-??"/>
    <x v="0"/>
    <n v="199400"/>
    <x v="3"/>
    <n v="0"/>
    <x v="1"/>
    <n v="0"/>
    <x v="667"/>
    <m/>
    <x v="0"/>
    <x v="11"/>
    <m/>
    <s v="Receitas Da Câmara"/>
    <x v="2"/>
    <s v="RDC"/>
    <x v="0"/>
    <x v="1"/>
    <x v="1"/>
    <x v="1"/>
    <x v="0"/>
    <x v="0"/>
    <x v="0"/>
    <x v="0"/>
    <x v="0"/>
    <x v="0"/>
    <x v="0"/>
    <s v="Receitas Da Câmara"/>
    <x v="0"/>
    <x v="0"/>
    <x v="0"/>
    <x v="0"/>
    <x v="0"/>
    <x v="0"/>
    <x v="0"/>
    <x v="2"/>
    <x v="1"/>
    <x v="2"/>
    <x v="11"/>
    <x v="0"/>
    <m/>
  </r>
  <r>
    <x v="0"/>
    <n v="0"/>
    <n v="0"/>
    <n v="94300"/>
    <n v="0"/>
    <x v="6025"/>
    <x v="0"/>
    <x v="1"/>
    <x v="0"/>
    <s v="03.03.10"/>
    <x v="8"/>
    <x v="0"/>
    <x v="4"/>
    <s v="Receitas Da Câmara"/>
    <s v="03.03.10"/>
    <s v="Receitas Da Câmara"/>
    <s v="03.03.10"/>
    <x v="11"/>
    <x v="0"/>
    <x v="0"/>
    <x v="5"/>
    <x v="0"/>
    <x v="0"/>
    <x v="2"/>
    <x v="0"/>
    <x v="2"/>
    <s v="2024-02-??"/>
    <x v="0"/>
    <n v="94300"/>
    <x v="3"/>
    <n v="0"/>
    <x v="1"/>
    <n v="0"/>
    <x v="667"/>
    <m/>
    <x v="0"/>
    <x v="11"/>
    <m/>
    <s v="Receitas Da Câmara"/>
    <x v="2"/>
    <s v="RDC"/>
    <x v="0"/>
    <x v="1"/>
    <x v="1"/>
    <x v="1"/>
    <x v="0"/>
    <x v="0"/>
    <x v="0"/>
    <x v="0"/>
    <x v="0"/>
    <x v="0"/>
    <x v="0"/>
    <s v="Receitas Da Câmara"/>
    <x v="0"/>
    <x v="0"/>
    <x v="0"/>
    <x v="0"/>
    <x v="0"/>
    <x v="0"/>
    <x v="0"/>
    <x v="2"/>
    <x v="1"/>
    <x v="2"/>
    <x v="11"/>
    <x v="0"/>
    <m/>
  </r>
  <r>
    <x v="0"/>
    <n v="0"/>
    <n v="0"/>
    <n v="151300"/>
    <n v="0"/>
    <x v="6025"/>
    <x v="0"/>
    <x v="1"/>
    <x v="0"/>
    <s v="03.03.10"/>
    <x v="8"/>
    <x v="0"/>
    <x v="4"/>
    <s v="Receitas Da Câmara"/>
    <s v="03.03.10"/>
    <s v="Receitas Da Câmara"/>
    <s v="03.03.10"/>
    <x v="11"/>
    <x v="0"/>
    <x v="0"/>
    <x v="5"/>
    <x v="0"/>
    <x v="0"/>
    <x v="2"/>
    <x v="0"/>
    <x v="1"/>
    <s v="2024-03-??"/>
    <x v="0"/>
    <n v="151300"/>
    <x v="3"/>
    <n v="0"/>
    <x v="1"/>
    <n v="0"/>
    <x v="667"/>
    <m/>
    <x v="0"/>
    <x v="11"/>
    <m/>
    <s v="Receitas Da Câmara"/>
    <x v="2"/>
    <s v="RDC"/>
    <x v="0"/>
    <x v="1"/>
    <x v="1"/>
    <x v="1"/>
    <x v="0"/>
    <x v="0"/>
    <x v="0"/>
    <x v="0"/>
    <x v="0"/>
    <x v="0"/>
    <x v="0"/>
    <s v="Receitas Da Câmara"/>
    <x v="0"/>
    <x v="0"/>
    <x v="0"/>
    <x v="0"/>
    <x v="0"/>
    <x v="0"/>
    <x v="0"/>
    <x v="2"/>
    <x v="1"/>
    <x v="2"/>
    <x v="11"/>
    <x v="0"/>
    <m/>
  </r>
  <r>
    <x v="0"/>
    <n v="0"/>
    <n v="0"/>
    <n v="272500"/>
    <n v="0"/>
    <x v="6025"/>
    <x v="0"/>
    <x v="1"/>
    <x v="0"/>
    <s v="03.03.10"/>
    <x v="8"/>
    <x v="0"/>
    <x v="4"/>
    <s v="Receitas Da Câmara"/>
    <s v="03.03.10"/>
    <s v="Receitas Da Câmara"/>
    <s v="03.03.10"/>
    <x v="11"/>
    <x v="0"/>
    <x v="0"/>
    <x v="5"/>
    <x v="0"/>
    <x v="0"/>
    <x v="2"/>
    <x v="0"/>
    <x v="6"/>
    <s v="2024-04-??"/>
    <x v="1"/>
    <n v="272500"/>
    <x v="3"/>
    <n v="0"/>
    <x v="1"/>
    <n v="0"/>
    <x v="667"/>
    <m/>
    <x v="0"/>
    <x v="11"/>
    <m/>
    <s v="Receitas Da Câmara"/>
    <x v="2"/>
    <s v="RDC"/>
    <x v="0"/>
    <x v="1"/>
    <x v="1"/>
    <x v="1"/>
    <x v="0"/>
    <x v="0"/>
    <x v="0"/>
    <x v="0"/>
    <x v="0"/>
    <x v="0"/>
    <x v="0"/>
    <s v="Receitas Da Câmara"/>
    <x v="0"/>
    <x v="0"/>
    <x v="0"/>
    <x v="0"/>
    <x v="0"/>
    <x v="0"/>
    <x v="0"/>
    <x v="2"/>
    <x v="1"/>
    <x v="2"/>
    <x v="11"/>
    <x v="0"/>
    <m/>
  </r>
  <r>
    <x v="0"/>
    <n v="0"/>
    <n v="0"/>
    <n v="331000"/>
    <n v="0"/>
    <x v="6025"/>
    <x v="0"/>
    <x v="1"/>
    <x v="0"/>
    <s v="03.03.10"/>
    <x v="8"/>
    <x v="0"/>
    <x v="4"/>
    <s v="Receitas Da Câmara"/>
    <s v="03.03.10"/>
    <s v="Receitas Da Câmara"/>
    <s v="03.03.10"/>
    <x v="11"/>
    <x v="0"/>
    <x v="0"/>
    <x v="5"/>
    <x v="0"/>
    <x v="0"/>
    <x v="2"/>
    <x v="0"/>
    <x v="3"/>
    <s v="2024-05-??"/>
    <x v="1"/>
    <n v="331000"/>
    <x v="3"/>
    <n v="0"/>
    <x v="1"/>
    <n v="0"/>
    <x v="667"/>
    <m/>
    <x v="0"/>
    <x v="11"/>
    <m/>
    <s v="Receitas Da Câmara"/>
    <x v="2"/>
    <s v="RDC"/>
    <x v="0"/>
    <x v="1"/>
    <x v="1"/>
    <x v="1"/>
    <x v="0"/>
    <x v="0"/>
    <x v="0"/>
    <x v="0"/>
    <x v="0"/>
    <x v="0"/>
    <x v="0"/>
    <s v="Receitas Da Câmara"/>
    <x v="0"/>
    <x v="0"/>
    <x v="0"/>
    <x v="0"/>
    <x v="0"/>
    <x v="0"/>
    <x v="0"/>
    <x v="2"/>
    <x v="1"/>
    <x v="2"/>
    <x v="11"/>
    <x v="0"/>
    <m/>
  </r>
  <r>
    <x v="0"/>
    <n v="0"/>
    <n v="0"/>
    <n v="104800"/>
    <n v="0"/>
    <x v="6025"/>
    <x v="0"/>
    <x v="1"/>
    <x v="0"/>
    <s v="03.03.10"/>
    <x v="8"/>
    <x v="0"/>
    <x v="4"/>
    <s v="Receitas Da Câmara"/>
    <s v="03.03.10"/>
    <s v="Receitas Da Câmara"/>
    <s v="03.03.10"/>
    <x v="11"/>
    <x v="0"/>
    <x v="0"/>
    <x v="5"/>
    <x v="0"/>
    <x v="0"/>
    <x v="2"/>
    <x v="0"/>
    <x v="4"/>
    <s v="2024-06-??"/>
    <x v="1"/>
    <n v="104800"/>
    <x v="3"/>
    <n v="0"/>
    <x v="1"/>
    <n v="0"/>
    <x v="667"/>
    <m/>
    <x v="0"/>
    <x v="11"/>
    <m/>
    <s v="Receitas Da Câmara"/>
    <x v="2"/>
    <s v="RDC"/>
    <x v="0"/>
    <x v="1"/>
    <x v="1"/>
    <x v="1"/>
    <x v="0"/>
    <x v="0"/>
    <x v="0"/>
    <x v="0"/>
    <x v="0"/>
    <x v="0"/>
    <x v="0"/>
    <s v="Receitas Da Câmara"/>
    <x v="0"/>
    <x v="0"/>
    <x v="0"/>
    <x v="0"/>
    <x v="0"/>
    <x v="0"/>
    <x v="0"/>
    <x v="2"/>
    <x v="1"/>
    <x v="2"/>
    <x v="11"/>
    <x v="0"/>
    <m/>
  </r>
  <r>
    <x v="0"/>
    <n v="0"/>
    <n v="0"/>
    <n v="241600"/>
    <n v="0"/>
    <x v="6025"/>
    <x v="0"/>
    <x v="1"/>
    <x v="0"/>
    <s v="03.03.10"/>
    <x v="8"/>
    <x v="0"/>
    <x v="4"/>
    <s v="Receitas Da Câmara"/>
    <s v="03.03.10"/>
    <s v="Receitas Da Câmara"/>
    <s v="03.03.10"/>
    <x v="11"/>
    <x v="0"/>
    <x v="0"/>
    <x v="5"/>
    <x v="0"/>
    <x v="0"/>
    <x v="2"/>
    <x v="0"/>
    <x v="9"/>
    <s v="2024-07-??"/>
    <x v="2"/>
    <n v="241600"/>
    <x v="3"/>
    <n v="0"/>
    <x v="1"/>
    <n v="0"/>
    <x v="667"/>
    <m/>
    <x v="0"/>
    <x v="11"/>
    <m/>
    <s v="Receitas Da Câmara"/>
    <x v="2"/>
    <s v="RDC"/>
    <x v="0"/>
    <x v="1"/>
    <x v="1"/>
    <x v="1"/>
    <x v="0"/>
    <x v="0"/>
    <x v="0"/>
    <x v="0"/>
    <x v="0"/>
    <x v="0"/>
    <x v="0"/>
    <s v="Receitas Da Câmara"/>
    <x v="0"/>
    <x v="0"/>
    <x v="0"/>
    <x v="0"/>
    <x v="0"/>
    <x v="0"/>
    <x v="0"/>
    <x v="2"/>
    <x v="1"/>
    <x v="2"/>
    <x v="11"/>
    <x v="0"/>
    <m/>
  </r>
  <r>
    <x v="0"/>
    <n v="0"/>
    <n v="0"/>
    <n v="158900"/>
    <n v="0"/>
    <x v="6025"/>
    <x v="0"/>
    <x v="1"/>
    <x v="0"/>
    <s v="03.03.10"/>
    <x v="8"/>
    <x v="0"/>
    <x v="4"/>
    <s v="Receitas Da Câmara"/>
    <s v="03.03.10"/>
    <s v="Receitas Da Câmara"/>
    <s v="03.03.10"/>
    <x v="11"/>
    <x v="0"/>
    <x v="0"/>
    <x v="5"/>
    <x v="0"/>
    <x v="0"/>
    <x v="2"/>
    <x v="0"/>
    <x v="5"/>
    <s v="2024-08-??"/>
    <x v="2"/>
    <n v="158900"/>
    <x v="3"/>
    <n v="0"/>
    <x v="1"/>
    <n v="0"/>
    <x v="667"/>
    <m/>
    <x v="0"/>
    <x v="11"/>
    <m/>
    <s v="Receitas Da Câmara"/>
    <x v="2"/>
    <s v="RDC"/>
    <x v="0"/>
    <x v="1"/>
    <x v="1"/>
    <x v="1"/>
    <x v="0"/>
    <x v="0"/>
    <x v="0"/>
    <x v="0"/>
    <x v="0"/>
    <x v="0"/>
    <x v="0"/>
    <s v="Receitas Da Câmara"/>
    <x v="0"/>
    <x v="0"/>
    <x v="0"/>
    <x v="0"/>
    <x v="0"/>
    <x v="0"/>
    <x v="0"/>
    <x v="2"/>
    <x v="1"/>
    <x v="2"/>
    <x v="11"/>
    <x v="0"/>
    <m/>
  </r>
  <r>
    <x v="0"/>
    <n v="0"/>
    <n v="0"/>
    <n v="51600"/>
    <n v="0"/>
    <x v="6025"/>
    <x v="0"/>
    <x v="1"/>
    <x v="0"/>
    <s v="03.03.10"/>
    <x v="8"/>
    <x v="0"/>
    <x v="4"/>
    <s v="Receitas Da Câmara"/>
    <s v="03.03.10"/>
    <s v="Receitas Da Câmara"/>
    <s v="03.03.10"/>
    <x v="11"/>
    <x v="0"/>
    <x v="0"/>
    <x v="5"/>
    <x v="0"/>
    <x v="0"/>
    <x v="2"/>
    <x v="0"/>
    <x v="7"/>
    <s v="2024-09-??"/>
    <x v="2"/>
    <n v="51600"/>
    <x v="3"/>
    <n v="0"/>
    <x v="1"/>
    <n v="0"/>
    <x v="667"/>
    <m/>
    <x v="0"/>
    <x v="11"/>
    <m/>
    <s v="Receitas Da Câmara"/>
    <x v="2"/>
    <s v="RDC"/>
    <x v="0"/>
    <x v="1"/>
    <x v="1"/>
    <x v="1"/>
    <x v="0"/>
    <x v="0"/>
    <x v="0"/>
    <x v="0"/>
    <x v="0"/>
    <x v="0"/>
    <x v="0"/>
    <s v="Receitas Da Câmara"/>
    <x v="0"/>
    <x v="0"/>
    <x v="0"/>
    <x v="0"/>
    <x v="0"/>
    <x v="0"/>
    <x v="0"/>
    <x v="2"/>
    <x v="1"/>
    <x v="2"/>
    <x v="11"/>
    <x v="0"/>
    <m/>
  </r>
  <r>
    <x v="0"/>
    <n v="0"/>
    <n v="0"/>
    <n v="59800"/>
    <n v="0"/>
    <x v="6025"/>
    <x v="0"/>
    <x v="1"/>
    <x v="0"/>
    <s v="03.03.10"/>
    <x v="8"/>
    <x v="0"/>
    <x v="4"/>
    <s v="Receitas Da Câmara"/>
    <s v="03.03.10"/>
    <s v="Receitas Da Câmara"/>
    <s v="03.03.10"/>
    <x v="11"/>
    <x v="0"/>
    <x v="0"/>
    <x v="5"/>
    <x v="0"/>
    <x v="0"/>
    <x v="2"/>
    <x v="0"/>
    <x v="8"/>
    <s v="2024-10-??"/>
    <x v="3"/>
    <n v="59800"/>
    <x v="3"/>
    <n v="0"/>
    <x v="1"/>
    <n v="0"/>
    <x v="667"/>
    <m/>
    <x v="0"/>
    <x v="11"/>
    <m/>
    <s v="Receitas Da Câmara"/>
    <x v="2"/>
    <s v="RDC"/>
    <x v="0"/>
    <x v="1"/>
    <x v="1"/>
    <x v="1"/>
    <x v="0"/>
    <x v="0"/>
    <x v="0"/>
    <x v="0"/>
    <x v="0"/>
    <x v="0"/>
    <x v="0"/>
    <s v="Receitas Da Câmara"/>
    <x v="0"/>
    <x v="0"/>
    <x v="0"/>
    <x v="0"/>
    <x v="0"/>
    <x v="0"/>
    <x v="0"/>
    <x v="2"/>
    <x v="1"/>
    <x v="2"/>
    <x v="11"/>
    <x v="0"/>
    <m/>
  </r>
  <r>
    <x v="0"/>
    <n v="0"/>
    <n v="0"/>
    <n v="58400"/>
    <n v="0"/>
    <x v="6025"/>
    <x v="0"/>
    <x v="1"/>
    <x v="0"/>
    <s v="03.03.10"/>
    <x v="8"/>
    <x v="0"/>
    <x v="4"/>
    <s v="Receitas Da Câmara"/>
    <s v="03.03.10"/>
    <s v="Receitas Da Câmara"/>
    <s v="03.03.10"/>
    <x v="11"/>
    <x v="0"/>
    <x v="0"/>
    <x v="5"/>
    <x v="0"/>
    <x v="0"/>
    <x v="2"/>
    <x v="0"/>
    <x v="10"/>
    <s v="2024-11-??"/>
    <x v="3"/>
    <n v="58400"/>
    <x v="3"/>
    <n v="0"/>
    <x v="1"/>
    <n v="0"/>
    <x v="667"/>
    <m/>
    <x v="0"/>
    <x v="11"/>
    <m/>
    <s v="Receitas Da Câmara"/>
    <x v="2"/>
    <s v="RDC"/>
    <x v="0"/>
    <x v="1"/>
    <x v="1"/>
    <x v="1"/>
    <x v="0"/>
    <x v="0"/>
    <x v="0"/>
    <x v="0"/>
    <x v="0"/>
    <x v="0"/>
    <x v="0"/>
    <s v="Receitas Da Câmara"/>
    <x v="0"/>
    <x v="0"/>
    <x v="0"/>
    <x v="0"/>
    <x v="0"/>
    <x v="0"/>
    <x v="0"/>
    <x v="2"/>
    <x v="1"/>
    <x v="2"/>
    <x v="11"/>
    <x v="0"/>
    <m/>
  </r>
  <r>
    <x v="0"/>
    <n v="0"/>
    <n v="0"/>
    <n v="92600"/>
    <n v="0"/>
    <x v="6025"/>
    <x v="0"/>
    <x v="1"/>
    <x v="0"/>
    <s v="03.03.10"/>
    <x v="8"/>
    <x v="0"/>
    <x v="4"/>
    <s v="Receitas Da Câmara"/>
    <s v="03.03.10"/>
    <s v="Receitas Da Câmara"/>
    <s v="03.03.10"/>
    <x v="11"/>
    <x v="0"/>
    <x v="0"/>
    <x v="5"/>
    <x v="0"/>
    <x v="0"/>
    <x v="2"/>
    <x v="0"/>
    <x v="11"/>
    <s v="2024-12-??"/>
    <x v="3"/>
    <n v="92600"/>
    <x v="3"/>
    <n v="0"/>
    <x v="1"/>
    <n v="0"/>
    <x v="667"/>
    <m/>
    <x v="0"/>
    <x v="11"/>
    <m/>
    <s v="Receitas Da Câmara"/>
    <x v="2"/>
    <s v="RDC"/>
    <x v="0"/>
    <x v="1"/>
    <x v="1"/>
    <x v="1"/>
    <x v="0"/>
    <x v="0"/>
    <x v="0"/>
    <x v="0"/>
    <x v="0"/>
    <x v="0"/>
    <x v="0"/>
    <s v="Receitas Da Câmara"/>
    <x v="0"/>
    <x v="0"/>
    <x v="0"/>
    <x v="0"/>
    <x v="0"/>
    <x v="0"/>
    <x v="0"/>
    <x v="2"/>
    <x v="1"/>
    <x v="2"/>
    <x v="11"/>
    <x v="0"/>
    <m/>
  </r>
  <r>
    <x v="0"/>
    <n v="0"/>
    <n v="0"/>
    <n v="39820"/>
    <n v="0"/>
    <x v="6025"/>
    <x v="0"/>
    <x v="0"/>
    <x v="0"/>
    <s v="01.24.04.01.05"/>
    <x v="44"/>
    <x v="6"/>
    <x v="7"/>
    <s v="Segurança"/>
    <s v="01.24.04"/>
    <s v="Reforço da segurança interna"/>
    <s v="01.24.04.01"/>
    <x v="65"/>
    <x v="0"/>
    <x v="0"/>
    <x v="0"/>
    <x v="0"/>
    <x v="1"/>
    <x v="0"/>
    <x v="0"/>
    <x v="6"/>
    <s v="2024-04-??"/>
    <x v="1"/>
    <n v="39820"/>
    <x v="3"/>
    <n v="500000"/>
    <x v="1"/>
    <n v="0"/>
    <x v="667"/>
    <m/>
    <x v="0"/>
    <x v="11"/>
    <m/>
    <s v="Formação de Bombeiros/Fiscais Municipais"/>
    <x v="2"/>
    <m/>
    <x v="0"/>
    <x v="1"/>
    <x v="1"/>
    <x v="1"/>
    <x v="0"/>
    <x v="0"/>
    <x v="0"/>
    <x v="0"/>
    <x v="0"/>
    <x v="0"/>
    <x v="0"/>
    <s v="Formação de Bombeiros/Fiscais Municipais"/>
    <x v="0"/>
    <x v="0"/>
    <x v="0"/>
    <x v="0"/>
    <x v="1"/>
    <x v="0"/>
    <x v="0"/>
    <x v="2"/>
    <x v="1"/>
    <x v="2"/>
    <x v="11"/>
    <x v="0"/>
    <m/>
  </r>
  <r>
    <x v="0"/>
    <n v="0"/>
    <n v="0"/>
    <n v="100000"/>
    <n v="0"/>
    <x v="6025"/>
    <x v="0"/>
    <x v="0"/>
    <x v="0"/>
    <s v="01.24.04.01.05"/>
    <x v="44"/>
    <x v="6"/>
    <x v="7"/>
    <s v="Segurança"/>
    <s v="01.24.04"/>
    <s v="Reforço da segurança interna"/>
    <s v="01.24.04.01"/>
    <x v="65"/>
    <x v="0"/>
    <x v="0"/>
    <x v="0"/>
    <x v="0"/>
    <x v="1"/>
    <x v="0"/>
    <x v="0"/>
    <x v="3"/>
    <s v="2024-05-??"/>
    <x v="1"/>
    <n v="100000"/>
    <x v="3"/>
    <n v="500000"/>
    <x v="1"/>
    <n v="0"/>
    <x v="667"/>
    <m/>
    <x v="0"/>
    <x v="11"/>
    <m/>
    <s v="Formação de Bombeiros/Fiscais Municipais"/>
    <x v="2"/>
    <m/>
    <x v="0"/>
    <x v="1"/>
    <x v="1"/>
    <x v="1"/>
    <x v="0"/>
    <x v="0"/>
    <x v="0"/>
    <x v="0"/>
    <x v="0"/>
    <x v="0"/>
    <x v="0"/>
    <s v="Formação de Bombeiros/Fiscais Municipais"/>
    <x v="0"/>
    <x v="0"/>
    <x v="0"/>
    <x v="0"/>
    <x v="1"/>
    <x v="0"/>
    <x v="0"/>
    <x v="2"/>
    <x v="1"/>
    <x v="2"/>
    <x v="11"/>
    <x v="0"/>
    <m/>
  </r>
  <r>
    <x v="0"/>
    <n v="0"/>
    <n v="0"/>
    <n v="188840"/>
    <n v="0"/>
    <x v="6025"/>
    <x v="0"/>
    <x v="0"/>
    <x v="0"/>
    <s v="01.24.04.01.05"/>
    <x v="44"/>
    <x v="6"/>
    <x v="7"/>
    <s v="Segurança"/>
    <s v="01.24.04"/>
    <s v="Reforço da segurança interna"/>
    <s v="01.24.04.01"/>
    <x v="65"/>
    <x v="0"/>
    <x v="0"/>
    <x v="0"/>
    <x v="0"/>
    <x v="1"/>
    <x v="0"/>
    <x v="0"/>
    <x v="4"/>
    <s v="2024-06-??"/>
    <x v="1"/>
    <n v="188840"/>
    <x v="3"/>
    <n v="500000"/>
    <x v="1"/>
    <n v="0"/>
    <x v="667"/>
    <m/>
    <x v="0"/>
    <x v="11"/>
    <m/>
    <s v="Formação de Bombeiros/Fiscais Municipais"/>
    <x v="2"/>
    <m/>
    <x v="0"/>
    <x v="1"/>
    <x v="1"/>
    <x v="1"/>
    <x v="0"/>
    <x v="0"/>
    <x v="0"/>
    <x v="0"/>
    <x v="0"/>
    <x v="0"/>
    <x v="0"/>
    <s v="Formação de Bombeiros/Fiscais Municipais"/>
    <x v="0"/>
    <x v="0"/>
    <x v="0"/>
    <x v="0"/>
    <x v="1"/>
    <x v="0"/>
    <x v="0"/>
    <x v="2"/>
    <x v="1"/>
    <x v="2"/>
    <x v="11"/>
    <x v="0"/>
    <m/>
  </r>
  <r>
    <x v="0"/>
    <n v="0"/>
    <n v="0"/>
    <n v="59400"/>
    <n v="0"/>
    <x v="6025"/>
    <x v="0"/>
    <x v="0"/>
    <x v="0"/>
    <s v="01.24.04.01.05"/>
    <x v="44"/>
    <x v="6"/>
    <x v="7"/>
    <s v="Segurança"/>
    <s v="01.24.04"/>
    <s v="Reforço da segurança interna"/>
    <s v="01.24.04.01"/>
    <x v="65"/>
    <x v="0"/>
    <x v="0"/>
    <x v="0"/>
    <x v="0"/>
    <x v="1"/>
    <x v="0"/>
    <x v="0"/>
    <x v="9"/>
    <s v="2024-07-??"/>
    <x v="2"/>
    <n v="59400"/>
    <x v="3"/>
    <n v="500000"/>
    <x v="1"/>
    <n v="0"/>
    <x v="667"/>
    <m/>
    <x v="0"/>
    <x v="11"/>
    <m/>
    <s v="Formação de Bombeiros/Fiscais Municipais"/>
    <x v="2"/>
    <m/>
    <x v="0"/>
    <x v="1"/>
    <x v="1"/>
    <x v="1"/>
    <x v="0"/>
    <x v="0"/>
    <x v="0"/>
    <x v="0"/>
    <x v="0"/>
    <x v="0"/>
    <x v="0"/>
    <s v="Formação de Bombeiros/Fiscais Municipais"/>
    <x v="0"/>
    <x v="0"/>
    <x v="0"/>
    <x v="0"/>
    <x v="1"/>
    <x v="0"/>
    <x v="0"/>
    <x v="2"/>
    <x v="1"/>
    <x v="2"/>
    <x v="11"/>
    <x v="0"/>
    <m/>
  </r>
  <r>
    <x v="0"/>
    <n v="0"/>
    <n v="0"/>
    <n v="20000"/>
    <n v="0"/>
    <x v="6025"/>
    <x v="0"/>
    <x v="0"/>
    <x v="0"/>
    <s v="01.26.03.18"/>
    <x v="35"/>
    <x v="5"/>
    <x v="6"/>
    <s v="Turismo"/>
    <s v="01.26.03"/>
    <s v="Feira das artes, delicias do mar, do milho e do agro-negócio"/>
    <s v="01.26.03.18"/>
    <x v="5"/>
    <x v="0"/>
    <x v="0"/>
    <x v="1"/>
    <x v="0"/>
    <x v="1"/>
    <x v="0"/>
    <x v="0"/>
    <x v="5"/>
    <s v="2024-08-??"/>
    <x v="2"/>
    <n v="20000"/>
    <x v="3"/>
    <n v="0"/>
    <x v="1"/>
    <n v="0"/>
    <x v="667"/>
    <m/>
    <x v="0"/>
    <x v="11"/>
    <m/>
    <s v="Feira das artes, delicias do mar, do milho e do agro-negócio"/>
    <x v="2"/>
    <s v="FAMMN"/>
    <x v="0"/>
    <x v="1"/>
    <x v="1"/>
    <x v="1"/>
    <x v="0"/>
    <x v="0"/>
    <x v="0"/>
    <x v="0"/>
    <x v="0"/>
    <x v="0"/>
    <x v="0"/>
    <s v="Feira das artes, delicias do mar, do milho e do agro-negócio"/>
    <x v="0"/>
    <x v="0"/>
    <x v="0"/>
    <x v="0"/>
    <x v="1"/>
    <x v="0"/>
    <x v="0"/>
    <x v="2"/>
    <x v="1"/>
    <x v="2"/>
    <x v="11"/>
    <x v="0"/>
    <m/>
  </r>
  <r>
    <x v="0"/>
    <n v="0"/>
    <n v="0"/>
    <n v="45000"/>
    <n v="0"/>
    <x v="6025"/>
    <x v="0"/>
    <x v="0"/>
    <x v="0"/>
    <s v="01.26.03.18"/>
    <x v="35"/>
    <x v="5"/>
    <x v="6"/>
    <s v="Turismo"/>
    <s v="01.26.03"/>
    <s v="Feira das artes, delicias do mar, do milho e do agro-negócio"/>
    <s v="01.26.03.18"/>
    <x v="5"/>
    <x v="0"/>
    <x v="0"/>
    <x v="1"/>
    <x v="0"/>
    <x v="1"/>
    <x v="0"/>
    <x v="0"/>
    <x v="11"/>
    <s v="2024-12-??"/>
    <x v="3"/>
    <n v="45000"/>
    <x v="3"/>
    <n v="0"/>
    <x v="1"/>
    <n v="0"/>
    <x v="667"/>
    <m/>
    <x v="0"/>
    <x v="11"/>
    <m/>
    <s v="Feira das artes, delicias do mar, do milho e do agro-negócio"/>
    <x v="2"/>
    <s v="FAMMN"/>
    <x v="0"/>
    <x v="1"/>
    <x v="1"/>
    <x v="1"/>
    <x v="0"/>
    <x v="0"/>
    <x v="0"/>
    <x v="0"/>
    <x v="0"/>
    <x v="0"/>
    <x v="0"/>
    <s v="Feira das artes, delicias do mar, do milho e do agro-negócio"/>
    <x v="0"/>
    <x v="0"/>
    <x v="0"/>
    <x v="0"/>
    <x v="1"/>
    <x v="0"/>
    <x v="0"/>
    <x v="2"/>
    <x v="1"/>
    <x v="2"/>
    <x v="11"/>
    <x v="0"/>
    <m/>
  </r>
  <r>
    <x v="0"/>
    <n v="0"/>
    <n v="0"/>
    <n v="9114"/>
    <n v="0"/>
    <x v="6025"/>
    <x v="0"/>
    <x v="1"/>
    <x v="0"/>
    <s v="03.03.10"/>
    <x v="8"/>
    <x v="0"/>
    <x v="4"/>
    <s v="Receitas Da Câmara"/>
    <s v="03.03.10"/>
    <s v="Receitas Da Câmara"/>
    <s v="03.03.10"/>
    <x v="24"/>
    <x v="0"/>
    <x v="3"/>
    <x v="6"/>
    <x v="0"/>
    <x v="0"/>
    <x v="2"/>
    <x v="0"/>
    <x v="0"/>
    <s v="2024-01-??"/>
    <x v="0"/>
    <n v="9114"/>
    <x v="3"/>
    <n v="0"/>
    <x v="1"/>
    <n v="0"/>
    <x v="667"/>
    <m/>
    <x v="0"/>
    <x v="11"/>
    <m/>
    <s v="Receitas Da Câmara"/>
    <x v="2"/>
    <s v="RDC"/>
    <x v="0"/>
    <x v="1"/>
    <x v="1"/>
    <x v="1"/>
    <x v="0"/>
    <x v="0"/>
    <x v="0"/>
    <x v="0"/>
    <x v="0"/>
    <x v="0"/>
    <x v="0"/>
    <s v="Receitas Da Câmara"/>
    <x v="0"/>
    <x v="0"/>
    <x v="0"/>
    <x v="0"/>
    <x v="0"/>
    <x v="0"/>
    <x v="0"/>
    <x v="2"/>
    <x v="1"/>
    <x v="2"/>
    <x v="11"/>
    <x v="0"/>
    <m/>
  </r>
  <r>
    <x v="0"/>
    <n v="0"/>
    <n v="0"/>
    <n v="260557"/>
    <n v="0"/>
    <x v="6025"/>
    <x v="0"/>
    <x v="1"/>
    <x v="0"/>
    <s v="03.03.10"/>
    <x v="8"/>
    <x v="0"/>
    <x v="4"/>
    <s v="Receitas Da Câmara"/>
    <s v="03.03.10"/>
    <s v="Receitas Da Câmara"/>
    <s v="03.03.10"/>
    <x v="24"/>
    <x v="0"/>
    <x v="3"/>
    <x v="6"/>
    <x v="0"/>
    <x v="0"/>
    <x v="2"/>
    <x v="0"/>
    <x v="2"/>
    <s v="2024-02-??"/>
    <x v="0"/>
    <n v="260557"/>
    <x v="3"/>
    <n v="0"/>
    <x v="1"/>
    <n v="0"/>
    <x v="667"/>
    <m/>
    <x v="0"/>
    <x v="11"/>
    <m/>
    <s v="Receitas Da Câmara"/>
    <x v="2"/>
    <s v="RDC"/>
    <x v="0"/>
    <x v="1"/>
    <x v="1"/>
    <x v="1"/>
    <x v="0"/>
    <x v="0"/>
    <x v="0"/>
    <x v="0"/>
    <x v="0"/>
    <x v="0"/>
    <x v="0"/>
    <s v="Receitas Da Câmara"/>
    <x v="0"/>
    <x v="0"/>
    <x v="0"/>
    <x v="0"/>
    <x v="0"/>
    <x v="0"/>
    <x v="0"/>
    <x v="2"/>
    <x v="1"/>
    <x v="2"/>
    <x v="11"/>
    <x v="0"/>
    <m/>
  </r>
  <r>
    <x v="0"/>
    <n v="0"/>
    <n v="0"/>
    <n v="19000"/>
    <n v="0"/>
    <x v="6025"/>
    <x v="0"/>
    <x v="1"/>
    <x v="0"/>
    <s v="03.03.10"/>
    <x v="8"/>
    <x v="0"/>
    <x v="4"/>
    <s v="Receitas Da Câmara"/>
    <s v="03.03.10"/>
    <s v="Receitas Da Câmara"/>
    <s v="03.03.10"/>
    <x v="24"/>
    <x v="0"/>
    <x v="3"/>
    <x v="6"/>
    <x v="0"/>
    <x v="0"/>
    <x v="2"/>
    <x v="0"/>
    <x v="3"/>
    <s v="2024-05-??"/>
    <x v="1"/>
    <n v="19000"/>
    <x v="3"/>
    <n v="0"/>
    <x v="1"/>
    <n v="0"/>
    <x v="667"/>
    <m/>
    <x v="0"/>
    <x v="11"/>
    <m/>
    <s v="Receitas Da Câmara"/>
    <x v="2"/>
    <s v="RDC"/>
    <x v="0"/>
    <x v="1"/>
    <x v="1"/>
    <x v="1"/>
    <x v="0"/>
    <x v="0"/>
    <x v="0"/>
    <x v="0"/>
    <x v="0"/>
    <x v="0"/>
    <x v="0"/>
    <s v="Receitas Da Câmara"/>
    <x v="0"/>
    <x v="0"/>
    <x v="0"/>
    <x v="0"/>
    <x v="0"/>
    <x v="0"/>
    <x v="0"/>
    <x v="2"/>
    <x v="1"/>
    <x v="2"/>
    <x v="11"/>
    <x v="0"/>
    <m/>
  </r>
  <r>
    <x v="0"/>
    <n v="0"/>
    <n v="0"/>
    <n v="512680"/>
    <n v="0"/>
    <x v="6025"/>
    <x v="0"/>
    <x v="1"/>
    <x v="0"/>
    <s v="03.03.10"/>
    <x v="8"/>
    <x v="0"/>
    <x v="4"/>
    <s v="Receitas Da Câmara"/>
    <s v="03.03.10"/>
    <s v="Receitas Da Câmara"/>
    <s v="03.03.10"/>
    <x v="24"/>
    <x v="0"/>
    <x v="3"/>
    <x v="6"/>
    <x v="0"/>
    <x v="0"/>
    <x v="2"/>
    <x v="0"/>
    <x v="4"/>
    <s v="2024-06-??"/>
    <x v="1"/>
    <n v="512680"/>
    <x v="3"/>
    <n v="0"/>
    <x v="1"/>
    <n v="0"/>
    <x v="667"/>
    <m/>
    <x v="0"/>
    <x v="11"/>
    <m/>
    <s v="Receitas Da Câmara"/>
    <x v="2"/>
    <s v="RDC"/>
    <x v="0"/>
    <x v="1"/>
    <x v="1"/>
    <x v="1"/>
    <x v="0"/>
    <x v="0"/>
    <x v="0"/>
    <x v="0"/>
    <x v="0"/>
    <x v="0"/>
    <x v="0"/>
    <s v="Receitas Da Câmara"/>
    <x v="0"/>
    <x v="0"/>
    <x v="0"/>
    <x v="0"/>
    <x v="0"/>
    <x v="0"/>
    <x v="0"/>
    <x v="2"/>
    <x v="1"/>
    <x v="2"/>
    <x v="11"/>
    <x v="0"/>
    <m/>
  </r>
  <r>
    <x v="0"/>
    <n v="0"/>
    <n v="0"/>
    <n v="20568"/>
    <n v="0"/>
    <x v="6025"/>
    <x v="0"/>
    <x v="1"/>
    <x v="0"/>
    <s v="03.03.10"/>
    <x v="8"/>
    <x v="0"/>
    <x v="4"/>
    <s v="Receitas Da Câmara"/>
    <s v="03.03.10"/>
    <s v="Receitas Da Câmara"/>
    <s v="03.03.10"/>
    <x v="24"/>
    <x v="0"/>
    <x v="3"/>
    <x v="6"/>
    <x v="0"/>
    <x v="0"/>
    <x v="2"/>
    <x v="0"/>
    <x v="9"/>
    <s v="2024-07-??"/>
    <x v="2"/>
    <n v="20568"/>
    <x v="3"/>
    <n v="0"/>
    <x v="1"/>
    <n v="0"/>
    <x v="667"/>
    <m/>
    <x v="0"/>
    <x v="11"/>
    <m/>
    <s v="Receitas Da Câmara"/>
    <x v="2"/>
    <s v="RDC"/>
    <x v="0"/>
    <x v="1"/>
    <x v="1"/>
    <x v="1"/>
    <x v="0"/>
    <x v="0"/>
    <x v="0"/>
    <x v="0"/>
    <x v="0"/>
    <x v="0"/>
    <x v="0"/>
    <s v="Receitas Da Câmara"/>
    <x v="0"/>
    <x v="0"/>
    <x v="0"/>
    <x v="0"/>
    <x v="0"/>
    <x v="0"/>
    <x v="0"/>
    <x v="2"/>
    <x v="1"/>
    <x v="2"/>
    <x v="11"/>
    <x v="0"/>
    <m/>
  </r>
  <r>
    <x v="0"/>
    <n v="0"/>
    <n v="0"/>
    <n v="13377"/>
    <n v="0"/>
    <x v="6025"/>
    <x v="0"/>
    <x v="1"/>
    <x v="0"/>
    <s v="03.03.10"/>
    <x v="8"/>
    <x v="0"/>
    <x v="4"/>
    <s v="Receitas Da Câmara"/>
    <s v="03.03.10"/>
    <s v="Receitas Da Câmara"/>
    <s v="03.03.10"/>
    <x v="24"/>
    <x v="0"/>
    <x v="3"/>
    <x v="6"/>
    <x v="0"/>
    <x v="0"/>
    <x v="2"/>
    <x v="0"/>
    <x v="5"/>
    <s v="2024-08-??"/>
    <x v="2"/>
    <n v="13377"/>
    <x v="3"/>
    <n v="0"/>
    <x v="1"/>
    <n v="0"/>
    <x v="667"/>
    <m/>
    <x v="0"/>
    <x v="11"/>
    <m/>
    <s v="Receitas Da Câmara"/>
    <x v="2"/>
    <s v="RDC"/>
    <x v="0"/>
    <x v="1"/>
    <x v="1"/>
    <x v="1"/>
    <x v="0"/>
    <x v="0"/>
    <x v="0"/>
    <x v="0"/>
    <x v="0"/>
    <x v="0"/>
    <x v="0"/>
    <s v="Receitas Da Câmara"/>
    <x v="0"/>
    <x v="0"/>
    <x v="0"/>
    <x v="0"/>
    <x v="0"/>
    <x v="0"/>
    <x v="0"/>
    <x v="2"/>
    <x v="1"/>
    <x v="2"/>
    <x v="11"/>
    <x v="0"/>
    <m/>
  </r>
  <r>
    <x v="0"/>
    <n v="0"/>
    <n v="0"/>
    <n v="5857"/>
    <n v="0"/>
    <x v="6025"/>
    <x v="0"/>
    <x v="1"/>
    <x v="0"/>
    <s v="03.03.10"/>
    <x v="8"/>
    <x v="0"/>
    <x v="4"/>
    <s v="Receitas Da Câmara"/>
    <s v="03.03.10"/>
    <s v="Receitas Da Câmara"/>
    <s v="03.03.10"/>
    <x v="24"/>
    <x v="0"/>
    <x v="3"/>
    <x v="6"/>
    <x v="0"/>
    <x v="0"/>
    <x v="2"/>
    <x v="0"/>
    <x v="7"/>
    <s v="2024-09-??"/>
    <x v="2"/>
    <n v="5857"/>
    <x v="3"/>
    <n v="0"/>
    <x v="1"/>
    <n v="0"/>
    <x v="667"/>
    <m/>
    <x v="0"/>
    <x v="11"/>
    <m/>
    <s v="Receitas Da Câmara"/>
    <x v="2"/>
    <s v="RDC"/>
    <x v="0"/>
    <x v="1"/>
    <x v="1"/>
    <x v="1"/>
    <x v="0"/>
    <x v="0"/>
    <x v="0"/>
    <x v="0"/>
    <x v="0"/>
    <x v="0"/>
    <x v="0"/>
    <s v="Receitas Da Câmara"/>
    <x v="0"/>
    <x v="0"/>
    <x v="0"/>
    <x v="0"/>
    <x v="0"/>
    <x v="0"/>
    <x v="0"/>
    <x v="2"/>
    <x v="1"/>
    <x v="2"/>
    <x v="11"/>
    <x v="0"/>
    <m/>
  </r>
  <r>
    <x v="0"/>
    <n v="0"/>
    <n v="0"/>
    <n v="1300"/>
    <n v="0"/>
    <x v="6025"/>
    <x v="0"/>
    <x v="1"/>
    <x v="0"/>
    <s v="03.03.10"/>
    <x v="8"/>
    <x v="0"/>
    <x v="4"/>
    <s v="Receitas Da Câmara"/>
    <s v="03.03.10"/>
    <s v="Receitas Da Câmara"/>
    <s v="03.03.10"/>
    <x v="24"/>
    <x v="0"/>
    <x v="3"/>
    <x v="6"/>
    <x v="0"/>
    <x v="0"/>
    <x v="2"/>
    <x v="0"/>
    <x v="8"/>
    <s v="2024-10-??"/>
    <x v="3"/>
    <n v="1300"/>
    <x v="3"/>
    <n v="0"/>
    <x v="1"/>
    <n v="0"/>
    <x v="667"/>
    <m/>
    <x v="0"/>
    <x v="11"/>
    <m/>
    <s v="Receitas Da Câmara"/>
    <x v="2"/>
    <s v="RDC"/>
    <x v="0"/>
    <x v="1"/>
    <x v="1"/>
    <x v="1"/>
    <x v="0"/>
    <x v="0"/>
    <x v="0"/>
    <x v="0"/>
    <x v="0"/>
    <x v="0"/>
    <x v="0"/>
    <s v="Receitas Da Câmara"/>
    <x v="0"/>
    <x v="0"/>
    <x v="0"/>
    <x v="0"/>
    <x v="0"/>
    <x v="0"/>
    <x v="0"/>
    <x v="2"/>
    <x v="1"/>
    <x v="2"/>
    <x v="11"/>
    <x v="0"/>
    <m/>
  </r>
  <r>
    <x v="0"/>
    <n v="0"/>
    <n v="0"/>
    <n v="4420"/>
    <n v="0"/>
    <x v="6025"/>
    <x v="0"/>
    <x v="1"/>
    <x v="0"/>
    <s v="03.03.10"/>
    <x v="8"/>
    <x v="0"/>
    <x v="4"/>
    <s v="Receitas Da Câmara"/>
    <s v="03.03.10"/>
    <s v="Receitas Da Câmara"/>
    <s v="03.03.10"/>
    <x v="24"/>
    <x v="0"/>
    <x v="3"/>
    <x v="6"/>
    <x v="0"/>
    <x v="0"/>
    <x v="2"/>
    <x v="0"/>
    <x v="10"/>
    <s v="2024-11-??"/>
    <x v="3"/>
    <n v="4420"/>
    <x v="3"/>
    <n v="0"/>
    <x v="1"/>
    <n v="0"/>
    <x v="667"/>
    <m/>
    <x v="0"/>
    <x v="11"/>
    <m/>
    <s v="Receitas Da Câmara"/>
    <x v="2"/>
    <s v="RDC"/>
    <x v="0"/>
    <x v="1"/>
    <x v="1"/>
    <x v="1"/>
    <x v="0"/>
    <x v="0"/>
    <x v="0"/>
    <x v="0"/>
    <x v="0"/>
    <x v="0"/>
    <x v="0"/>
    <s v="Receitas Da Câmara"/>
    <x v="0"/>
    <x v="0"/>
    <x v="0"/>
    <x v="0"/>
    <x v="0"/>
    <x v="0"/>
    <x v="0"/>
    <x v="2"/>
    <x v="1"/>
    <x v="2"/>
    <x v="11"/>
    <x v="0"/>
    <m/>
  </r>
  <r>
    <x v="0"/>
    <n v="0"/>
    <n v="0"/>
    <n v="1300"/>
    <n v="0"/>
    <x v="6025"/>
    <x v="0"/>
    <x v="1"/>
    <x v="0"/>
    <s v="03.03.10"/>
    <x v="8"/>
    <x v="0"/>
    <x v="4"/>
    <s v="Receitas Da Câmara"/>
    <s v="03.03.10"/>
    <s v="Receitas Da Câmara"/>
    <s v="03.03.10"/>
    <x v="24"/>
    <x v="0"/>
    <x v="3"/>
    <x v="6"/>
    <x v="0"/>
    <x v="0"/>
    <x v="2"/>
    <x v="0"/>
    <x v="11"/>
    <s v="2024-12-??"/>
    <x v="3"/>
    <n v="1300"/>
    <x v="3"/>
    <n v="0"/>
    <x v="1"/>
    <n v="0"/>
    <x v="667"/>
    <m/>
    <x v="0"/>
    <x v="11"/>
    <m/>
    <s v="Receitas Da Câmara"/>
    <x v="2"/>
    <s v="RDC"/>
    <x v="0"/>
    <x v="1"/>
    <x v="1"/>
    <x v="1"/>
    <x v="0"/>
    <x v="0"/>
    <x v="0"/>
    <x v="0"/>
    <x v="0"/>
    <x v="0"/>
    <x v="0"/>
    <s v="Receitas Da Câmara"/>
    <x v="0"/>
    <x v="0"/>
    <x v="0"/>
    <x v="0"/>
    <x v="0"/>
    <x v="0"/>
    <x v="0"/>
    <x v="2"/>
    <x v="1"/>
    <x v="2"/>
    <x v="11"/>
    <x v="0"/>
    <m/>
  </r>
  <r>
    <x v="0"/>
    <n v="0"/>
    <n v="0"/>
    <n v="400"/>
    <n v="0"/>
    <x v="6025"/>
    <x v="0"/>
    <x v="0"/>
    <x v="0"/>
    <s v="03.16.11"/>
    <x v="27"/>
    <x v="0"/>
    <x v="0"/>
    <s v="Direcção de Obras"/>
    <s v="03.16.11"/>
    <s v="Direcção de Obras"/>
    <s v="03.16.11"/>
    <x v="29"/>
    <x v="0"/>
    <x v="0"/>
    <x v="0"/>
    <x v="0"/>
    <x v="0"/>
    <x v="0"/>
    <x v="0"/>
    <x v="0"/>
    <s v="2024-01-??"/>
    <x v="0"/>
    <n v="400"/>
    <x v="3"/>
    <n v="0"/>
    <x v="1"/>
    <n v="0"/>
    <x v="667"/>
    <m/>
    <x v="0"/>
    <x v="11"/>
    <m/>
    <s v="Direcção de Obras"/>
    <x v="2"/>
    <m/>
    <x v="0"/>
    <x v="1"/>
    <x v="1"/>
    <x v="1"/>
    <x v="0"/>
    <x v="0"/>
    <x v="0"/>
    <x v="0"/>
    <x v="0"/>
    <x v="0"/>
    <x v="0"/>
    <s v="Direcção de Obras"/>
    <x v="0"/>
    <x v="0"/>
    <x v="0"/>
    <x v="0"/>
    <x v="0"/>
    <x v="0"/>
    <x v="0"/>
    <x v="2"/>
    <x v="1"/>
    <x v="2"/>
    <x v="11"/>
    <x v="0"/>
    <m/>
  </r>
  <r>
    <x v="0"/>
    <n v="0"/>
    <n v="0"/>
    <n v="400"/>
    <n v="0"/>
    <x v="6025"/>
    <x v="0"/>
    <x v="0"/>
    <x v="0"/>
    <s v="03.16.11"/>
    <x v="27"/>
    <x v="0"/>
    <x v="0"/>
    <s v="Direcção de Obras"/>
    <s v="03.16.11"/>
    <s v="Direcção de Obras"/>
    <s v="03.16.11"/>
    <x v="29"/>
    <x v="0"/>
    <x v="0"/>
    <x v="0"/>
    <x v="0"/>
    <x v="0"/>
    <x v="0"/>
    <x v="0"/>
    <x v="2"/>
    <s v="2024-02-??"/>
    <x v="0"/>
    <n v="400"/>
    <x v="3"/>
    <n v="0"/>
    <x v="1"/>
    <n v="0"/>
    <x v="667"/>
    <m/>
    <x v="0"/>
    <x v="11"/>
    <m/>
    <s v="Direcção de Obras"/>
    <x v="2"/>
    <m/>
    <x v="0"/>
    <x v="1"/>
    <x v="1"/>
    <x v="1"/>
    <x v="0"/>
    <x v="0"/>
    <x v="0"/>
    <x v="0"/>
    <x v="0"/>
    <x v="0"/>
    <x v="0"/>
    <s v="Direcção de Obras"/>
    <x v="0"/>
    <x v="0"/>
    <x v="0"/>
    <x v="0"/>
    <x v="0"/>
    <x v="0"/>
    <x v="0"/>
    <x v="2"/>
    <x v="1"/>
    <x v="2"/>
    <x v="11"/>
    <x v="0"/>
    <m/>
  </r>
  <r>
    <x v="0"/>
    <n v="0"/>
    <n v="0"/>
    <n v="400"/>
    <n v="0"/>
    <x v="6025"/>
    <x v="0"/>
    <x v="0"/>
    <x v="0"/>
    <s v="03.16.11"/>
    <x v="27"/>
    <x v="0"/>
    <x v="0"/>
    <s v="Direcção de Obras"/>
    <s v="03.16.11"/>
    <s v="Direcção de Obras"/>
    <s v="03.16.11"/>
    <x v="29"/>
    <x v="0"/>
    <x v="0"/>
    <x v="0"/>
    <x v="0"/>
    <x v="0"/>
    <x v="0"/>
    <x v="0"/>
    <x v="1"/>
    <s v="2024-03-??"/>
    <x v="0"/>
    <n v="400"/>
    <x v="3"/>
    <n v="0"/>
    <x v="1"/>
    <n v="0"/>
    <x v="667"/>
    <m/>
    <x v="0"/>
    <x v="11"/>
    <m/>
    <s v="Direcção de Obras"/>
    <x v="2"/>
    <m/>
    <x v="0"/>
    <x v="1"/>
    <x v="1"/>
    <x v="1"/>
    <x v="0"/>
    <x v="0"/>
    <x v="0"/>
    <x v="0"/>
    <x v="0"/>
    <x v="0"/>
    <x v="0"/>
    <s v="Direcção de Obras"/>
    <x v="0"/>
    <x v="0"/>
    <x v="0"/>
    <x v="0"/>
    <x v="0"/>
    <x v="0"/>
    <x v="0"/>
    <x v="2"/>
    <x v="1"/>
    <x v="2"/>
    <x v="11"/>
    <x v="0"/>
    <m/>
  </r>
  <r>
    <x v="0"/>
    <n v="0"/>
    <n v="0"/>
    <n v="400"/>
    <n v="0"/>
    <x v="6025"/>
    <x v="0"/>
    <x v="0"/>
    <x v="0"/>
    <s v="03.16.11"/>
    <x v="27"/>
    <x v="0"/>
    <x v="0"/>
    <s v="Direcção de Obras"/>
    <s v="03.16.11"/>
    <s v="Direcção de Obras"/>
    <s v="03.16.11"/>
    <x v="29"/>
    <x v="0"/>
    <x v="0"/>
    <x v="0"/>
    <x v="0"/>
    <x v="0"/>
    <x v="0"/>
    <x v="0"/>
    <x v="6"/>
    <s v="2024-04-??"/>
    <x v="1"/>
    <n v="400"/>
    <x v="3"/>
    <n v="0"/>
    <x v="1"/>
    <n v="0"/>
    <x v="667"/>
    <m/>
    <x v="0"/>
    <x v="11"/>
    <m/>
    <s v="Direcção de Obras"/>
    <x v="2"/>
    <m/>
    <x v="0"/>
    <x v="1"/>
    <x v="1"/>
    <x v="1"/>
    <x v="0"/>
    <x v="0"/>
    <x v="0"/>
    <x v="0"/>
    <x v="0"/>
    <x v="0"/>
    <x v="0"/>
    <s v="Direcção de Obras"/>
    <x v="0"/>
    <x v="0"/>
    <x v="0"/>
    <x v="0"/>
    <x v="0"/>
    <x v="0"/>
    <x v="0"/>
    <x v="2"/>
    <x v="1"/>
    <x v="2"/>
    <x v="11"/>
    <x v="0"/>
    <m/>
  </r>
  <r>
    <x v="0"/>
    <n v="0"/>
    <n v="0"/>
    <n v="400"/>
    <n v="0"/>
    <x v="6025"/>
    <x v="0"/>
    <x v="0"/>
    <x v="0"/>
    <s v="03.16.11"/>
    <x v="27"/>
    <x v="0"/>
    <x v="0"/>
    <s v="Direcção de Obras"/>
    <s v="03.16.11"/>
    <s v="Direcção de Obras"/>
    <s v="03.16.11"/>
    <x v="29"/>
    <x v="0"/>
    <x v="0"/>
    <x v="0"/>
    <x v="0"/>
    <x v="0"/>
    <x v="0"/>
    <x v="0"/>
    <x v="3"/>
    <s v="2024-05-??"/>
    <x v="1"/>
    <n v="400"/>
    <x v="3"/>
    <n v="0"/>
    <x v="1"/>
    <n v="0"/>
    <x v="667"/>
    <m/>
    <x v="0"/>
    <x v="11"/>
    <m/>
    <s v="Direcção de Obras"/>
    <x v="2"/>
    <m/>
    <x v="0"/>
    <x v="1"/>
    <x v="1"/>
    <x v="1"/>
    <x v="0"/>
    <x v="0"/>
    <x v="0"/>
    <x v="0"/>
    <x v="0"/>
    <x v="0"/>
    <x v="0"/>
    <s v="Direcção de Obras"/>
    <x v="0"/>
    <x v="0"/>
    <x v="0"/>
    <x v="0"/>
    <x v="0"/>
    <x v="0"/>
    <x v="0"/>
    <x v="2"/>
    <x v="1"/>
    <x v="2"/>
    <x v="11"/>
    <x v="0"/>
    <m/>
  </r>
  <r>
    <x v="0"/>
    <n v="0"/>
    <n v="0"/>
    <n v="400"/>
    <n v="0"/>
    <x v="6025"/>
    <x v="0"/>
    <x v="0"/>
    <x v="0"/>
    <s v="03.16.11"/>
    <x v="27"/>
    <x v="0"/>
    <x v="0"/>
    <s v="Direcção de Obras"/>
    <s v="03.16.11"/>
    <s v="Direcção de Obras"/>
    <s v="03.16.11"/>
    <x v="29"/>
    <x v="0"/>
    <x v="0"/>
    <x v="0"/>
    <x v="0"/>
    <x v="0"/>
    <x v="0"/>
    <x v="0"/>
    <x v="4"/>
    <s v="2024-06-??"/>
    <x v="1"/>
    <n v="400"/>
    <x v="3"/>
    <n v="0"/>
    <x v="1"/>
    <n v="0"/>
    <x v="667"/>
    <m/>
    <x v="0"/>
    <x v="11"/>
    <m/>
    <s v="Direcção de Obras"/>
    <x v="2"/>
    <m/>
    <x v="0"/>
    <x v="1"/>
    <x v="1"/>
    <x v="1"/>
    <x v="0"/>
    <x v="0"/>
    <x v="0"/>
    <x v="0"/>
    <x v="0"/>
    <x v="0"/>
    <x v="0"/>
    <s v="Direcção de Obras"/>
    <x v="0"/>
    <x v="0"/>
    <x v="0"/>
    <x v="0"/>
    <x v="0"/>
    <x v="0"/>
    <x v="0"/>
    <x v="2"/>
    <x v="1"/>
    <x v="2"/>
    <x v="11"/>
    <x v="0"/>
    <m/>
  </r>
  <r>
    <x v="0"/>
    <n v="0"/>
    <n v="0"/>
    <n v="400"/>
    <n v="0"/>
    <x v="6025"/>
    <x v="0"/>
    <x v="0"/>
    <x v="0"/>
    <s v="03.16.11"/>
    <x v="27"/>
    <x v="0"/>
    <x v="0"/>
    <s v="Direcção de Obras"/>
    <s v="03.16.11"/>
    <s v="Direcção de Obras"/>
    <s v="03.16.11"/>
    <x v="29"/>
    <x v="0"/>
    <x v="0"/>
    <x v="0"/>
    <x v="0"/>
    <x v="0"/>
    <x v="0"/>
    <x v="0"/>
    <x v="9"/>
    <s v="2024-07-??"/>
    <x v="2"/>
    <n v="400"/>
    <x v="3"/>
    <n v="0"/>
    <x v="1"/>
    <n v="0"/>
    <x v="667"/>
    <m/>
    <x v="0"/>
    <x v="11"/>
    <m/>
    <s v="Direcção de Obras"/>
    <x v="2"/>
    <m/>
    <x v="0"/>
    <x v="1"/>
    <x v="1"/>
    <x v="1"/>
    <x v="0"/>
    <x v="0"/>
    <x v="0"/>
    <x v="0"/>
    <x v="0"/>
    <x v="0"/>
    <x v="0"/>
    <s v="Direcção de Obras"/>
    <x v="0"/>
    <x v="0"/>
    <x v="0"/>
    <x v="0"/>
    <x v="0"/>
    <x v="0"/>
    <x v="0"/>
    <x v="2"/>
    <x v="1"/>
    <x v="2"/>
    <x v="11"/>
    <x v="0"/>
    <m/>
  </r>
  <r>
    <x v="0"/>
    <n v="0"/>
    <n v="0"/>
    <n v="400"/>
    <n v="0"/>
    <x v="6025"/>
    <x v="0"/>
    <x v="0"/>
    <x v="0"/>
    <s v="03.16.11"/>
    <x v="27"/>
    <x v="0"/>
    <x v="0"/>
    <s v="Direcção de Obras"/>
    <s v="03.16.11"/>
    <s v="Direcção de Obras"/>
    <s v="03.16.11"/>
    <x v="29"/>
    <x v="0"/>
    <x v="0"/>
    <x v="0"/>
    <x v="0"/>
    <x v="0"/>
    <x v="0"/>
    <x v="0"/>
    <x v="5"/>
    <s v="2024-08-??"/>
    <x v="2"/>
    <n v="400"/>
    <x v="3"/>
    <n v="0"/>
    <x v="1"/>
    <n v="0"/>
    <x v="667"/>
    <m/>
    <x v="0"/>
    <x v="11"/>
    <m/>
    <s v="Direcção de Obras"/>
    <x v="2"/>
    <m/>
    <x v="0"/>
    <x v="1"/>
    <x v="1"/>
    <x v="1"/>
    <x v="0"/>
    <x v="0"/>
    <x v="0"/>
    <x v="0"/>
    <x v="0"/>
    <x v="0"/>
    <x v="0"/>
    <s v="Direcção de Obras"/>
    <x v="0"/>
    <x v="0"/>
    <x v="0"/>
    <x v="0"/>
    <x v="0"/>
    <x v="0"/>
    <x v="0"/>
    <x v="2"/>
    <x v="1"/>
    <x v="2"/>
    <x v="11"/>
    <x v="0"/>
    <m/>
  </r>
  <r>
    <x v="0"/>
    <n v="0"/>
    <n v="0"/>
    <n v="400"/>
    <n v="0"/>
    <x v="6025"/>
    <x v="0"/>
    <x v="0"/>
    <x v="0"/>
    <s v="03.16.11"/>
    <x v="27"/>
    <x v="0"/>
    <x v="0"/>
    <s v="Direcção de Obras"/>
    <s v="03.16.11"/>
    <s v="Direcção de Obras"/>
    <s v="03.16.11"/>
    <x v="29"/>
    <x v="0"/>
    <x v="0"/>
    <x v="0"/>
    <x v="0"/>
    <x v="0"/>
    <x v="0"/>
    <x v="0"/>
    <x v="7"/>
    <s v="2024-09-??"/>
    <x v="2"/>
    <n v="400"/>
    <x v="3"/>
    <n v="0"/>
    <x v="1"/>
    <n v="0"/>
    <x v="667"/>
    <m/>
    <x v="0"/>
    <x v="11"/>
    <m/>
    <s v="Direcção de Obras"/>
    <x v="2"/>
    <m/>
    <x v="0"/>
    <x v="1"/>
    <x v="1"/>
    <x v="1"/>
    <x v="0"/>
    <x v="0"/>
    <x v="0"/>
    <x v="0"/>
    <x v="0"/>
    <x v="0"/>
    <x v="0"/>
    <s v="Direcção de Obras"/>
    <x v="0"/>
    <x v="0"/>
    <x v="0"/>
    <x v="0"/>
    <x v="0"/>
    <x v="0"/>
    <x v="0"/>
    <x v="2"/>
    <x v="1"/>
    <x v="2"/>
    <x v="11"/>
    <x v="0"/>
    <m/>
  </r>
  <r>
    <x v="0"/>
    <n v="0"/>
    <n v="0"/>
    <n v="400"/>
    <n v="0"/>
    <x v="6025"/>
    <x v="0"/>
    <x v="0"/>
    <x v="0"/>
    <s v="03.16.11"/>
    <x v="27"/>
    <x v="0"/>
    <x v="0"/>
    <s v="Direcção de Obras"/>
    <s v="03.16.11"/>
    <s v="Direcção de Obras"/>
    <s v="03.16.11"/>
    <x v="29"/>
    <x v="0"/>
    <x v="0"/>
    <x v="0"/>
    <x v="0"/>
    <x v="0"/>
    <x v="0"/>
    <x v="0"/>
    <x v="8"/>
    <s v="2024-10-??"/>
    <x v="3"/>
    <n v="400"/>
    <x v="3"/>
    <n v="0"/>
    <x v="1"/>
    <n v="0"/>
    <x v="667"/>
    <m/>
    <x v="0"/>
    <x v="11"/>
    <m/>
    <s v="Direcção de Obras"/>
    <x v="2"/>
    <m/>
    <x v="0"/>
    <x v="1"/>
    <x v="1"/>
    <x v="1"/>
    <x v="0"/>
    <x v="0"/>
    <x v="0"/>
    <x v="0"/>
    <x v="0"/>
    <x v="0"/>
    <x v="0"/>
    <s v="Direcção de Obras"/>
    <x v="0"/>
    <x v="0"/>
    <x v="0"/>
    <x v="0"/>
    <x v="0"/>
    <x v="0"/>
    <x v="0"/>
    <x v="2"/>
    <x v="1"/>
    <x v="2"/>
    <x v="11"/>
    <x v="0"/>
    <m/>
  </r>
  <r>
    <x v="0"/>
    <n v="0"/>
    <n v="0"/>
    <n v="58770"/>
    <n v="0"/>
    <x v="6025"/>
    <x v="0"/>
    <x v="0"/>
    <x v="0"/>
    <s v="03.16.15"/>
    <x v="0"/>
    <x v="0"/>
    <x v="0"/>
    <s v="Direção Financeira"/>
    <s v="03.16.15"/>
    <s v="Direção Financeira"/>
    <s v="03.16.15"/>
    <x v="77"/>
    <x v="0"/>
    <x v="0"/>
    <x v="0"/>
    <x v="0"/>
    <x v="0"/>
    <x v="0"/>
    <x v="0"/>
    <x v="1"/>
    <s v="2024-03-??"/>
    <x v="0"/>
    <n v="58770"/>
    <x v="3"/>
    <n v="0"/>
    <x v="1"/>
    <n v="70000"/>
    <x v="667"/>
    <m/>
    <x v="0"/>
    <x v="11"/>
    <m/>
    <s v="Direção Financeira"/>
    <x v="2"/>
    <m/>
    <x v="0"/>
    <x v="1"/>
    <x v="1"/>
    <x v="1"/>
    <x v="0"/>
    <x v="0"/>
    <x v="0"/>
    <x v="0"/>
    <x v="0"/>
    <x v="0"/>
    <x v="0"/>
    <s v="Direção Financeira"/>
    <x v="0"/>
    <x v="0"/>
    <x v="0"/>
    <x v="0"/>
    <x v="0"/>
    <x v="0"/>
    <x v="0"/>
    <x v="2"/>
    <x v="1"/>
    <x v="2"/>
    <x v="11"/>
    <x v="0"/>
    <m/>
  </r>
  <r>
    <x v="0"/>
    <n v="0"/>
    <n v="0"/>
    <n v="7763"/>
    <n v="0"/>
    <x v="6025"/>
    <x v="0"/>
    <x v="0"/>
    <x v="0"/>
    <s v="03.16.15"/>
    <x v="0"/>
    <x v="0"/>
    <x v="0"/>
    <s v="Direção Financeira"/>
    <s v="03.16.15"/>
    <s v="Direção Financeira"/>
    <s v="03.16.15"/>
    <x v="77"/>
    <x v="0"/>
    <x v="0"/>
    <x v="0"/>
    <x v="0"/>
    <x v="0"/>
    <x v="0"/>
    <x v="0"/>
    <x v="6"/>
    <s v="2024-04-??"/>
    <x v="1"/>
    <n v="7763"/>
    <x v="3"/>
    <n v="0"/>
    <x v="1"/>
    <n v="70000"/>
    <x v="667"/>
    <m/>
    <x v="0"/>
    <x v="11"/>
    <m/>
    <s v="Direção Financeira"/>
    <x v="2"/>
    <m/>
    <x v="0"/>
    <x v="1"/>
    <x v="1"/>
    <x v="1"/>
    <x v="0"/>
    <x v="0"/>
    <x v="0"/>
    <x v="0"/>
    <x v="0"/>
    <x v="0"/>
    <x v="0"/>
    <s v="Direção Financeira"/>
    <x v="0"/>
    <x v="0"/>
    <x v="0"/>
    <x v="0"/>
    <x v="0"/>
    <x v="0"/>
    <x v="0"/>
    <x v="2"/>
    <x v="1"/>
    <x v="2"/>
    <x v="11"/>
    <x v="0"/>
    <m/>
  </r>
  <r>
    <x v="0"/>
    <n v="0"/>
    <n v="0"/>
    <n v="12250"/>
    <n v="0"/>
    <x v="6025"/>
    <x v="0"/>
    <x v="0"/>
    <x v="0"/>
    <s v="03.16.15"/>
    <x v="0"/>
    <x v="0"/>
    <x v="0"/>
    <s v="Direção Financeira"/>
    <s v="03.16.15"/>
    <s v="Direção Financeira"/>
    <s v="03.16.15"/>
    <x v="77"/>
    <x v="0"/>
    <x v="0"/>
    <x v="0"/>
    <x v="0"/>
    <x v="0"/>
    <x v="0"/>
    <x v="0"/>
    <x v="4"/>
    <s v="2024-06-??"/>
    <x v="1"/>
    <n v="12250"/>
    <x v="3"/>
    <n v="0"/>
    <x v="1"/>
    <n v="70000"/>
    <x v="667"/>
    <m/>
    <x v="0"/>
    <x v="11"/>
    <m/>
    <s v="Direção Financeira"/>
    <x v="2"/>
    <m/>
    <x v="0"/>
    <x v="1"/>
    <x v="1"/>
    <x v="1"/>
    <x v="0"/>
    <x v="0"/>
    <x v="0"/>
    <x v="0"/>
    <x v="0"/>
    <x v="0"/>
    <x v="0"/>
    <s v="Direção Financeira"/>
    <x v="0"/>
    <x v="0"/>
    <x v="0"/>
    <x v="0"/>
    <x v="0"/>
    <x v="0"/>
    <x v="0"/>
    <x v="2"/>
    <x v="1"/>
    <x v="2"/>
    <x v="11"/>
    <x v="0"/>
    <m/>
  </r>
  <r>
    <x v="0"/>
    <n v="0"/>
    <n v="0"/>
    <n v="50000"/>
    <n v="0"/>
    <x v="6025"/>
    <x v="0"/>
    <x v="0"/>
    <x v="0"/>
    <s v="03.16.15"/>
    <x v="0"/>
    <x v="0"/>
    <x v="0"/>
    <s v="Direção Financeira"/>
    <s v="03.16.15"/>
    <s v="Direção Financeira"/>
    <s v="03.16.15"/>
    <x v="77"/>
    <x v="0"/>
    <x v="0"/>
    <x v="0"/>
    <x v="0"/>
    <x v="0"/>
    <x v="0"/>
    <x v="0"/>
    <x v="7"/>
    <s v="2024-09-??"/>
    <x v="2"/>
    <n v="50000"/>
    <x v="3"/>
    <n v="0"/>
    <x v="1"/>
    <n v="70000"/>
    <x v="667"/>
    <m/>
    <x v="0"/>
    <x v="11"/>
    <m/>
    <s v="Direção Financeira"/>
    <x v="2"/>
    <m/>
    <x v="0"/>
    <x v="1"/>
    <x v="1"/>
    <x v="1"/>
    <x v="0"/>
    <x v="0"/>
    <x v="0"/>
    <x v="0"/>
    <x v="0"/>
    <x v="0"/>
    <x v="0"/>
    <s v="Direção Financeira"/>
    <x v="0"/>
    <x v="0"/>
    <x v="0"/>
    <x v="0"/>
    <x v="0"/>
    <x v="0"/>
    <x v="0"/>
    <x v="2"/>
    <x v="1"/>
    <x v="2"/>
    <x v="11"/>
    <x v="0"/>
    <m/>
  </r>
  <r>
    <x v="0"/>
    <n v="0"/>
    <n v="0"/>
    <n v="1163175"/>
    <n v="0"/>
    <x v="6025"/>
    <x v="0"/>
    <x v="0"/>
    <x v="0"/>
    <s v="03.16.15"/>
    <x v="0"/>
    <x v="0"/>
    <x v="0"/>
    <s v="Direção Financeira"/>
    <s v="03.16.15"/>
    <s v="Direção Financeira"/>
    <s v="03.16.15"/>
    <x v="41"/>
    <x v="0"/>
    <x v="0"/>
    <x v="1"/>
    <x v="0"/>
    <x v="0"/>
    <x v="0"/>
    <x v="0"/>
    <x v="0"/>
    <s v="2024-01-??"/>
    <x v="0"/>
    <n v="1163175"/>
    <x v="3"/>
    <n v="3285000"/>
    <x v="1"/>
    <n v="0"/>
    <x v="667"/>
    <m/>
    <x v="0"/>
    <x v="11"/>
    <m/>
    <s v="Direção Financeira"/>
    <x v="2"/>
    <m/>
    <x v="0"/>
    <x v="1"/>
    <x v="1"/>
    <x v="1"/>
    <x v="0"/>
    <x v="0"/>
    <x v="0"/>
    <x v="0"/>
    <x v="0"/>
    <x v="0"/>
    <x v="0"/>
    <s v="Direção Financeira"/>
    <x v="0"/>
    <x v="0"/>
    <x v="0"/>
    <x v="0"/>
    <x v="0"/>
    <x v="0"/>
    <x v="0"/>
    <x v="2"/>
    <x v="1"/>
    <x v="2"/>
    <x v="11"/>
    <x v="0"/>
    <m/>
  </r>
  <r>
    <x v="0"/>
    <n v="0"/>
    <n v="0"/>
    <n v="4000"/>
    <n v="0"/>
    <x v="6025"/>
    <x v="0"/>
    <x v="0"/>
    <x v="0"/>
    <s v="03.16.15"/>
    <x v="0"/>
    <x v="0"/>
    <x v="0"/>
    <s v="Direção Financeira"/>
    <s v="03.16.15"/>
    <s v="Direção Financeira"/>
    <s v="03.16.15"/>
    <x v="41"/>
    <x v="0"/>
    <x v="0"/>
    <x v="1"/>
    <x v="0"/>
    <x v="0"/>
    <x v="0"/>
    <x v="0"/>
    <x v="2"/>
    <s v="2024-02-??"/>
    <x v="0"/>
    <n v="4000"/>
    <x v="3"/>
    <n v="3285000"/>
    <x v="1"/>
    <n v="0"/>
    <x v="667"/>
    <m/>
    <x v="0"/>
    <x v="11"/>
    <m/>
    <s v="Direção Financeira"/>
    <x v="2"/>
    <m/>
    <x v="0"/>
    <x v="1"/>
    <x v="1"/>
    <x v="1"/>
    <x v="0"/>
    <x v="0"/>
    <x v="0"/>
    <x v="0"/>
    <x v="0"/>
    <x v="0"/>
    <x v="0"/>
    <s v="Direção Financeira"/>
    <x v="0"/>
    <x v="0"/>
    <x v="0"/>
    <x v="0"/>
    <x v="0"/>
    <x v="0"/>
    <x v="0"/>
    <x v="2"/>
    <x v="1"/>
    <x v="2"/>
    <x v="11"/>
    <x v="0"/>
    <m/>
  </r>
  <r>
    <x v="0"/>
    <n v="0"/>
    <n v="0"/>
    <n v="175375"/>
    <n v="0"/>
    <x v="6025"/>
    <x v="0"/>
    <x v="0"/>
    <x v="0"/>
    <s v="03.16.15"/>
    <x v="0"/>
    <x v="0"/>
    <x v="0"/>
    <s v="Direção Financeira"/>
    <s v="03.16.15"/>
    <s v="Direção Financeira"/>
    <s v="03.16.15"/>
    <x v="41"/>
    <x v="0"/>
    <x v="0"/>
    <x v="1"/>
    <x v="0"/>
    <x v="0"/>
    <x v="0"/>
    <x v="0"/>
    <x v="1"/>
    <s v="2024-03-??"/>
    <x v="0"/>
    <n v="175375"/>
    <x v="3"/>
    <n v="3285000"/>
    <x v="1"/>
    <n v="0"/>
    <x v="667"/>
    <m/>
    <x v="0"/>
    <x v="11"/>
    <m/>
    <s v="Direção Financeira"/>
    <x v="2"/>
    <m/>
    <x v="0"/>
    <x v="1"/>
    <x v="1"/>
    <x v="1"/>
    <x v="0"/>
    <x v="0"/>
    <x v="0"/>
    <x v="0"/>
    <x v="0"/>
    <x v="0"/>
    <x v="0"/>
    <s v="Direção Financeira"/>
    <x v="0"/>
    <x v="0"/>
    <x v="0"/>
    <x v="0"/>
    <x v="0"/>
    <x v="0"/>
    <x v="0"/>
    <x v="2"/>
    <x v="1"/>
    <x v="2"/>
    <x v="11"/>
    <x v="0"/>
    <m/>
  </r>
  <r>
    <x v="0"/>
    <n v="0"/>
    <n v="0"/>
    <n v="116170"/>
    <n v="0"/>
    <x v="6025"/>
    <x v="0"/>
    <x v="0"/>
    <x v="0"/>
    <s v="03.16.15"/>
    <x v="0"/>
    <x v="0"/>
    <x v="0"/>
    <s v="Direção Financeira"/>
    <s v="03.16.15"/>
    <s v="Direção Financeira"/>
    <s v="03.16.15"/>
    <x v="41"/>
    <x v="0"/>
    <x v="0"/>
    <x v="1"/>
    <x v="0"/>
    <x v="0"/>
    <x v="0"/>
    <x v="0"/>
    <x v="6"/>
    <s v="2024-04-??"/>
    <x v="1"/>
    <n v="116170"/>
    <x v="3"/>
    <n v="3285000"/>
    <x v="1"/>
    <n v="0"/>
    <x v="667"/>
    <m/>
    <x v="0"/>
    <x v="11"/>
    <m/>
    <s v="Direção Financeira"/>
    <x v="2"/>
    <m/>
    <x v="0"/>
    <x v="1"/>
    <x v="1"/>
    <x v="1"/>
    <x v="0"/>
    <x v="0"/>
    <x v="0"/>
    <x v="0"/>
    <x v="0"/>
    <x v="0"/>
    <x v="0"/>
    <s v="Direção Financeira"/>
    <x v="0"/>
    <x v="0"/>
    <x v="0"/>
    <x v="0"/>
    <x v="0"/>
    <x v="0"/>
    <x v="0"/>
    <x v="2"/>
    <x v="1"/>
    <x v="2"/>
    <x v="11"/>
    <x v="0"/>
    <m/>
  </r>
  <r>
    <x v="0"/>
    <n v="0"/>
    <n v="0"/>
    <n v="1935790"/>
    <n v="0"/>
    <x v="6025"/>
    <x v="0"/>
    <x v="0"/>
    <x v="0"/>
    <s v="03.16.15"/>
    <x v="0"/>
    <x v="0"/>
    <x v="0"/>
    <s v="Direção Financeira"/>
    <s v="03.16.15"/>
    <s v="Direção Financeira"/>
    <s v="03.16.15"/>
    <x v="41"/>
    <x v="0"/>
    <x v="0"/>
    <x v="1"/>
    <x v="0"/>
    <x v="0"/>
    <x v="0"/>
    <x v="0"/>
    <x v="3"/>
    <s v="2024-05-??"/>
    <x v="1"/>
    <n v="1935790"/>
    <x v="3"/>
    <n v="3285000"/>
    <x v="1"/>
    <n v="0"/>
    <x v="667"/>
    <m/>
    <x v="0"/>
    <x v="11"/>
    <m/>
    <s v="Direção Financeira"/>
    <x v="2"/>
    <m/>
    <x v="0"/>
    <x v="1"/>
    <x v="1"/>
    <x v="1"/>
    <x v="0"/>
    <x v="0"/>
    <x v="0"/>
    <x v="0"/>
    <x v="0"/>
    <x v="0"/>
    <x v="0"/>
    <s v="Direção Financeira"/>
    <x v="0"/>
    <x v="0"/>
    <x v="0"/>
    <x v="0"/>
    <x v="0"/>
    <x v="0"/>
    <x v="0"/>
    <x v="2"/>
    <x v="1"/>
    <x v="2"/>
    <x v="11"/>
    <x v="0"/>
    <m/>
  </r>
  <r>
    <x v="0"/>
    <n v="0"/>
    <n v="0"/>
    <n v="3450"/>
    <n v="0"/>
    <x v="6025"/>
    <x v="0"/>
    <x v="0"/>
    <x v="0"/>
    <s v="03.16.15"/>
    <x v="0"/>
    <x v="0"/>
    <x v="0"/>
    <s v="Direção Financeira"/>
    <s v="03.16.15"/>
    <s v="Direção Financeira"/>
    <s v="03.16.15"/>
    <x v="41"/>
    <x v="0"/>
    <x v="0"/>
    <x v="1"/>
    <x v="0"/>
    <x v="0"/>
    <x v="0"/>
    <x v="0"/>
    <x v="9"/>
    <s v="2024-07-??"/>
    <x v="2"/>
    <n v="3450"/>
    <x v="3"/>
    <n v="3285000"/>
    <x v="1"/>
    <n v="0"/>
    <x v="667"/>
    <m/>
    <x v="0"/>
    <x v="11"/>
    <m/>
    <s v="Direção Financeira"/>
    <x v="2"/>
    <m/>
    <x v="0"/>
    <x v="1"/>
    <x v="1"/>
    <x v="1"/>
    <x v="0"/>
    <x v="0"/>
    <x v="0"/>
    <x v="0"/>
    <x v="0"/>
    <x v="0"/>
    <x v="0"/>
    <s v="Direção Financeira"/>
    <x v="0"/>
    <x v="0"/>
    <x v="0"/>
    <x v="0"/>
    <x v="0"/>
    <x v="0"/>
    <x v="0"/>
    <x v="2"/>
    <x v="1"/>
    <x v="2"/>
    <x v="11"/>
    <x v="0"/>
    <m/>
  </r>
  <r>
    <x v="0"/>
    <n v="0"/>
    <n v="0"/>
    <n v="386764"/>
    <n v="0"/>
    <x v="6025"/>
    <x v="0"/>
    <x v="0"/>
    <x v="0"/>
    <s v="03.16.15"/>
    <x v="0"/>
    <x v="0"/>
    <x v="0"/>
    <s v="Direção Financeira"/>
    <s v="03.16.15"/>
    <s v="Direção Financeira"/>
    <s v="03.16.15"/>
    <x v="41"/>
    <x v="0"/>
    <x v="0"/>
    <x v="1"/>
    <x v="0"/>
    <x v="0"/>
    <x v="0"/>
    <x v="0"/>
    <x v="5"/>
    <s v="2024-08-??"/>
    <x v="2"/>
    <n v="386764"/>
    <x v="3"/>
    <n v="3285000"/>
    <x v="1"/>
    <n v="0"/>
    <x v="667"/>
    <m/>
    <x v="0"/>
    <x v="11"/>
    <m/>
    <s v="Direção Financeira"/>
    <x v="2"/>
    <m/>
    <x v="0"/>
    <x v="1"/>
    <x v="1"/>
    <x v="1"/>
    <x v="0"/>
    <x v="0"/>
    <x v="0"/>
    <x v="0"/>
    <x v="0"/>
    <x v="0"/>
    <x v="0"/>
    <s v="Direção Financeira"/>
    <x v="0"/>
    <x v="0"/>
    <x v="0"/>
    <x v="0"/>
    <x v="0"/>
    <x v="0"/>
    <x v="0"/>
    <x v="2"/>
    <x v="1"/>
    <x v="2"/>
    <x v="11"/>
    <x v="0"/>
    <m/>
  </r>
  <r>
    <x v="0"/>
    <n v="0"/>
    <n v="0"/>
    <n v="1000"/>
    <n v="0"/>
    <x v="6025"/>
    <x v="0"/>
    <x v="0"/>
    <x v="0"/>
    <s v="03.16.15"/>
    <x v="0"/>
    <x v="0"/>
    <x v="0"/>
    <s v="Direção Financeira"/>
    <s v="03.16.15"/>
    <s v="Direção Financeira"/>
    <s v="03.16.15"/>
    <x v="41"/>
    <x v="0"/>
    <x v="0"/>
    <x v="1"/>
    <x v="0"/>
    <x v="0"/>
    <x v="0"/>
    <x v="0"/>
    <x v="7"/>
    <s v="2024-09-??"/>
    <x v="2"/>
    <n v="1000"/>
    <x v="3"/>
    <n v="3285000"/>
    <x v="1"/>
    <n v="0"/>
    <x v="667"/>
    <m/>
    <x v="0"/>
    <x v="11"/>
    <m/>
    <s v="Direção Financeira"/>
    <x v="2"/>
    <m/>
    <x v="0"/>
    <x v="1"/>
    <x v="1"/>
    <x v="1"/>
    <x v="0"/>
    <x v="0"/>
    <x v="0"/>
    <x v="0"/>
    <x v="0"/>
    <x v="0"/>
    <x v="0"/>
    <s v="Direção Financeira"/>
    <x v="0"/>
    <x v="0"/>
    <x v="0"/>
    <x v="0"/>
    <x v="0"/>
    <x v="0"/>
    <x v="0"/>
    <x v="2"/>
    <x v="1"/>
    <x v="2"/>
    <x v="11"/>
    <x v="0"/>
    <m/>
  </r>
  <r>
    <x v="0"/>
    <n v="0"/>
    <n v="0"/>
    <n v="309860"/>
    <n v="0"/>
    <x v="6025"/>
    <x v="0"/>
    <x v="0"/>
    <x v="0"/>
    <s v="03.16.15"/>
    <x v="0"/>
    <x v="0"/>
    <x v="0"/>
    <s v="Direção Financeira"/>
    <s v="03.16.15"/>
    <s v="Direção Financeira"/>
    <s v="03.16.15"/>
    <x v="41"/>
    <x v="0"/>
    <x v="0"/>
    <x v="1"/>
    <x v="0"/>
    <x v="0"/>
    <x v="0"/>
    <x v="0"/>
    <x v="8"/>
    <s v="2024-10-??"/>
    <x v="3"/>
    <n v="309860"/>
    <x v="3"/>
    <n v="3285000"/>
    <x v="1"/>
    <n v="0"/>
    <x v="667"/>
    <m/>
    <x v="0"/>
    <x v="11"/>
    <m/>
    <s v="Direção Financeira"/>
    <x v="2"/>
    <m/>
    <x v="0"/>
    <x v="1"/>
    <x v="1"/>
    <x v="1"/>
    <x v="0"/>
    <x v="0"/>
    <x v="0"/>
    <x v="0"/>
    <x v="0"/>
    <x v="0"/>
    <x v="0"/>
    <s v="Direção Financeira"/>
    <x v="0"/>
    <x v="0"/>
    <x v="0"/>
    <x v="0"/>
    <x v="0"/>
    <x v="0"/>
    <x v="0"/>
    <x v="2"/>
    <x v="1"/>
    <x v="2"/>
    <x v="11"/>
    <x v="0"/>
    <m/>
  </r>
  <r>
    <x v="0"/>
    <n v="0"/>
    <n v="0"/>
    <n v="194310"/>
    <n v="0"/>
    <x v="6025"/>
    <x v="0"/>
    <x v="0"/>
    <x v="0"/>
    <s v="03.16.15"/>
    <x v="0"/>
    <x v="0"/>
    <x v="0"/>
    <s v="Direção Financeira"/>
    <s v="03.16.15"/>
    <s v="Direção Financeira"/>
    <s v="03.16.15"/>
    <x v="41"/>
    <x v="0"/>
    <x v="0"/>
    <x v="1"/>
    <x v="0"/>
    <x v="0"/>
    <x v="0"/>
    <x v="0"/>
    <x v="10"/>
    <s v="2024-11-??"/>
    <x v="3"/>
    <n v="194310"/>
    <x v="3"/>
    <n v="3285000"/>
    <x v="1"/>
    <n v="0"/>
    <x v="667"/>
    <m/>
    <x v="0"/>
    <x v="11"/>
    <m/>
    <s v="Direção Financeira"/>
    <x v="2"/>
    <m/>
    <x v="0"/>
    <x v="1"/>
    <x v="1"/>
    <x v="1"/>
    <x v="0"/>
    <x v="0"/>
    <x v="0"/>
    <x v="0"/>
    <x v="0"/>
    <x v="0"/>
    <x v="0"/>
    <s v="Direção Financeira"/>
    <x v="0"/>
    <x v="0"/>
    <x v="0"/>
    <x v="0"/>
    <x v="0"/>
    <x v="0"/>
    <x v="0"/>
    <x v="2"/>
    <x v="1"/>
    <x v="2"/>
    <x v="11"/>
    <x v="0"/>
    <m/>
  </r>
  <r>
    <x v="0"/>
    <n v="0"/>
    <n v="0"/>
    <n v="141082"/>
    <n v="0"/>
    <x v="6025"/>
    <x v="0"/>
    <x v="0"/>
    <x v="0"/>
    <s v="03.16.15"/>
    <x v="0"/>
    <x v="0"/>
    <x v="0"/>
    <s v="Direção Financeira"/>
    <s v="03.16.15"/>
    <s v="Direção Financeira"/>
    <s v="03.16.15"/>
    <x v="41"/>
    <x v="0"/>
    <x v="0"/>
    <x v="1"/>
    <x v="0"/>
    <x v="0"/>
    <x v="0"/>
    <x v="0"/>
    <x v="11"/>
    <s v="2024-12-??"/>
    <x v="3"/>
    <n v="141082"/>
    <x v="3"/>
    <n v="3285000"/>
    <x v="1"/>
    <n v="0"/>
    <x v="667"/>
    <m/>
    <x v="0"/>
    <x v="11"/>
    <m/>
    <s v="Direção Financeira"/>
    <x v="2"/>
    <m/>
    <x v="0"/>
    <x v="1"/>
    <x v="1"/>
    <x v="1"/>
    <x v="0"/>
    <x v="0"/>
    <x v="0"/>
    <x v="0"/>
    <x v="0"/>
    <x v="0"/>
    <x v="0"/>
    <s v="Direção Financeira"/>
    <x v="0"/>
    <x v="0"/>
    <x v="0"/>
    <x v="0"/>
    <x v="0"/>
    <x v="0"/>
    <x v="0"/>
    <x v="2"/>
    <x v="1"/>
    <x v="2"/>
    <x v="11"/>
    <x v="0"/>
    <m/>
  </r>
  <r>
    <x v="0"/>
    <n v="0"/>
    <n v="0"/>
    <n v="3000"/>
    <n v="0"/>
    <x v="6025"/>
    <x v="0"/>
    <x v="0"/>
    <x v="0"/>
    <s v="03.16.21"/>
    <x v="56"/>
    <x v="0"/>
    <x v="0"/>
    <s v="Dir. Turismo, Investimento e Emprendedorismo"/>
    <s v="03.16.21"/>
    <s v="Dir. Turismo, Investimento e Emprendedorismo"/>
    <s v="03.16.21"/>
    <x v="3"/>
    <x v="0"/>
    <x v="0"/>
    <x v="1"/>
    <x v="0"/>
    <x v="0"/>
    <x v="0"/>
    <x v="0"/>
    <x v="9"/>
    <s v="2024-07-??"/>
    <x v="2"/>
    <n v="300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3000"/>
    <n v="0"/>
    <x v="6025"/>
    <x v="0"/>
    <x v="0"/>
    <x v="0"/>
    <s v="03.16.12"/>
    <x v="40"/>
    <x v="0"/>
    <x v="0"/>
    <s v="Direcção de Urbanismo"/>
    <s v="03.16.12"/>
    <s v="Direcção de Urbanismo"/>
    <s v="03.16.12"/>
    <x v="3"/>
    <x v="0"/>
    <x v="0"/>
    <x v="1"/>
    <x v="0"/>
    <x v="0"/>
    <x v="0"/>
    <x v="0"/>
    <x v="1"/>
    <s v="2024-03-??"/>
    <x v="0"/>
    <n v="3000"/>
    <x v="3"/>
    <n v="0"/>
    <x v="1"/>
    <n v="65000"/>
    <x v="667"/>
    <m/>
    <x v="0"/>
    <x v="11"/>
    <m/>
    <s v="Direcção de Urbanismo"/>
    <x v="2"/>
    <m/>
    <x v="0"/>
    <x v="1"/>
    <x v="1"/>
    <x v="1"/>
    <x v="0"/>
    <x v="0"/>
    <x v="0"/>
    <x v="0"/>
    <x v="0"/>
    <x v="0"/>
    <x v="0"/>
    <s v="Direcção de Urbanismo"/>
    <x v="0"/>
    <x v="0"/>
    <x v="0"/>
    <x v="0"/>
    <x v="0"/>
    <x v="0"/>
    <x v="0"/>
    <x v="2"/>
    <x v="1"/>
    <x v="2"/>
    <x v="11"/>
    <x v="0"/>
    <m/>
  </r>
  <r>
    <x v="0"/>
    <n v="0"/>
    <n v="0"/>
    <n v="262764"/>
    <n v="0"/>
    <x v="6025"/>
    <x v="0"/>
    <x v="0"/>
    <x v="0"/>
    <s v="03.16.02"/>
    <x v="3"/>
    <x v="0"/>
    <x v="0"/>
    <s v="Gabinete do Presidente"/>
    <s v="03.16.02"/>
    <s v="Gabinete do Presidente"/>
    <s v="03.16.02"/>
    <x v="49"/>
    <x v="0"/>
    <x v="0"/>
    <x v="0"/>
    <x v="1"/>
    <x v="0"/>
    <x v="0"/>
    <x v="0"/>
    <x v="0"/>
    <s v="2024-01-??"/>
    <x v="0"/>
    <n v="262764"/>
    <x v="3"/>
    <n v="0"/>
    <x v="1"/>
    <n v="4662200"/>
    <x v="667"/>
    <m/>
    <x v="0"/>
    <x v="11"/>
    <m/>
    <s v="Gabinete do Presidente"/>
    <x v="2"/>
    <m/>
    <x v="0"/>
    <x v="1"/>
    <x v="1"/>
    <x v="1"/>
    <x v="0"/>
    <x v="0"/>
    <x v="0"/>
    <x v="0"/>
    <x v="0"/>
    <x v="0"/>
    <x v="0"/>
    <s v="Gabinete do Presidente"/>
    <x v="0"/>
    <x v="0"/>
    <x v="0"/>
    <x v="0"/>
    <x v="0"/>
    <x v="0"/>
    <x v="0"/>
    <x v="2"/>
    <x v="1"/>
    <x v="2"/>
    <x v="11"/>
    <x v="0"/>
    <m/>
  </r>
  <r>
    <x v="0"/>
    <n v="0"/>
    <n v="0"/>
    <n v="262764"/>
    <n v="0"/>
    <x v="6025"/>
    <x v="0"/>
    <x v="0"/>
    <x v="0"/>
    <s v="03.16.02"/>
    <x v="3"/>
    <x v="0"/>
    <x v="0"/>
    <s v="Gabinete do Presidente"/>
    <s v="03.16.02"/>
    <s v="Gabinete do Presidente"/>
    <s v="03.16.02"/>
    <x v="49"/>
    <x v="0"/>
    <x v="0"/>
    <x v="0"/>
    <x v="1"/>
    <x v="0"/>
    <x v="0"/>
    <x v="0"/>
    <x v="2"/>
    <s v="2024-02-??"/>
    <x v="0"/>
    <n v="262764"/>
    <x v="3"/>
    <n v="0"/>
    <x v="1"/>
    <n v="4662200"/>
    <x v="667"/>
    <m/>
    <x v="0"/>
    <x v="11"/>
    <m/>
    <s v="Gabinete do Presidente"/>
    <x v="2"/>
    <m/>
    <x v="0"/>
    <x v="1"/>
    <x v="1"/>
    <x v="1"/>
    <x v="0"/>
    <x v="0"/>
    <x v="0"/>
    <x v="0"/>
    <x v="0"/>
    <x v="0"/>
    <x v="0"/>
    <s v="Gabinete do Presidente"/>
    <x v="0"/>
    <x v="0"/>
    <x v="0"/>
    <x v="0"/>
    <x v="0"/>
    <x v="0"/>
    <x v="0"/>
    <x v="2"/>
    <x v="1"/>
    <x v="2"/>
    <x v="11"/>
    <x v="0"/>
    <m/>
  </r>
  <r>
    <x v="0"/>
    <n v="0"/>
    <n v="0"/>
    <n v="234210"/>
    <n v="0"/>
    <x v="6025"/>
    <x v="0"/>
    <x v="0"/>
    <x v="0"/>
    <s v="03.16.02"/>
    <x v="3"/>
    <x v="0"/>
    <x v="0"/>
    <s v="Gabinete do Presidente"/>
    <s v="03.16.02"/>
    <s v="Gabinete do Presidente"/>
    <s v="03.16.02"/>
    <x v="49"/>
    <x v="0"/>
    <x v="0"/>
    <x v="0"/>
    <x v="1"/>
    <x v="0"/>
    <x v="0"/>
    <x v="0"/>
    <x v="1"/>
    <s v="2024-03-??"/>
    <x v="0"/>
    <n v="234210"/>
    <x v="3"/>
    <n v="0"/>
    <x v="1"/>
    <n v="4662200"/>
    <x v="667"/>
    <m/>
    <x v="0"/>
    <x v="11"/>
    <m/>
    <s v="Gabinete do Presidente"/>
    <x v="2"/>
    <m/>
    <x v="0"/>
    <x v="1"/>
    <x v="1"/>
    <x v="1"/>
    <x v="0"/>
    <x v="0"/>
    <x v="0"/>
    <x v="0"/>
    <x v="0"/>
    <x v="0"/>
    <x v="0"/>
    <s v="Gabinete do Presidente"/>
    <x v="0"/>
    <x v="0"/>
    <x v="0"/>
    <x v="0"/>
    <x v="0"/>
    <x v="0"/>
    <x v="0"/>
    <x v="2"/>
    <x v="1"/>
    <x v="2"/>
    <x v="11"/>
    <x v="0"/>
    <m/>
  </r>
  <r>
    <x v="0"/>
    <n v="0"/>
    <n v="0"/>
    <n v="234210"/>
    <n v="0"/>
    <x v="6025"/>
    <x v="0"/>
    <x v="0"/>
    <x v="0"/>
    <s v="03.16.02"/>
    <x v="3"/>
    <x v="0"/>
    <x v="0"/>
    <s v="Gabinete do Presidente"/>
    <s v="03.16.02"/>
    <s v="Gabinete do Presidente"/>
    <s v="03.16.02"/>
    <x v="49"/>
    <x v="0"/>
    <x v="0"/>
    <x v="0"/>
    <x v="1"/>
    <x v="0"/>
    <x v="0"/>
    <x v="0"/>
    <x v="6"/>
    <s v="2024-04-??"/>
    <x v="1"/>
    <n v="234210"/>
    <x v="3"/>
    <n v="0"/>
    <x v="1"/>
    <n v="4662200"/>
    <x v="667"/>
    <m/>
    <x v="0"/>
    <x v="11"/>
    <m/>
    <s v="Gabinete do Presidente"/>
    <x v="2"/>
    <m/>
    <x v="0"/>
    <x v="1"/>
    <x v="1"/>
    <x v="1"/>
    <x v="0"/>
    <x v="0"/>
    <x v="0"/>
    <x v="0"/>
    <x v="0"/>
    <x v="0"/>
    <x v="0"/>
    <s v="Gabinete do Presidente"/>
    <x v="0"/>
    <x v="0"/>
    <x v="0"/>
    <x v="0"/>
    <x v="0"/>
    <x v="0"/>
    <x v="0"/>
    <x v="2"/>
    <x v="1"/>
    <x v="2"/>
    <x v="11"/>
    <x v="0"/>
    <m/>
  </r>
  <r>
    <x v="0"/>
    <n v="0"/>
    <n v="0"/>
    <n v="197368"/>
    <n v="0"/>
    <x v="6025"/>
    <x v="0"/>
    <x v="0"/>
    <x v="0"/>
    <s v="03.16.02"/>
    <x v="3"/>
    <x v="0"/>
    <x v="0"/>
    <s v="Gabinete do Presidente"/>
    <s v="03.16.02"/>
    <s v="Gabinete do Presidente"/>
    <s v="03.16.02"/>
    <x v="49"/>
    <x v="0"/>
    <x v="0"/>
    <x v="0"/>
    <x v="1"/>
    <x v="0"/>
    <x v="0"/>
    <x v="0"/>
    <x v="3"/>
    <s v="2024-05-??"/>
    <x v="1"/>
    <n v="197368"/>
    <x v="3"/>
    <n v="0"/>
    <x v="1"/>
    <n v="4662200"/>
    <x v="667"/>
    <m/>
    <x v="0"/>
    <x v="11"/>
    <m/>
    <s v="Gabinete do Presidente"/>
    <x v="2"/>
    <m/>
    <x v="0"/>
    <x v="1"/>
    <x v="1"/>
    <x v="1"/>
    <x v="0"/>
    <x v="0"/>
    <x v="0"/>
    <x v="0"/>
    <x v="0"/>
    <x v="0"/>
    <x v="0"/>
    <s v="Gabinete do Presidente"/>
    <x v="0"/>
    <x v="0"/>
    <x v="0"/>
    <x v="0"/>
    <x v="0"/>
    <x v="0"/>
    <x v="0"/>
    <x v="2"/>
    <x v="1"/>
    <x v="2"/>
    <x v="11"/>
    <x v="0"/>
    <m/>
  </r>
  <r>
    <x v="0"/>
    <n v="0"/>
    <n v="0"/>
    <n v="229216"/>
    <n v="0"/>
    <x v="6025"/>
    <x v="0"/>
    <x v="0"/>
    <x v="0"/>
    <s v="03.16.02"/>
    <x v="3"/>
    <x v="0"/>
    <x v="0"/>
    <s v="Gabinete do Presidente"/>
    <s v="03.16.02"/>
    <s v="Gabinete do Presidente"/>
    <s v="03.16.02"/>
    <x v="49"/>
    <x v="0"/>
    <x v="0"/>
    <x v="0"/>
    <x v="1"/>
    <x v="0"/>
    <x v="0"/>
    <x v="0"/>
    <x v="4"/>
    <s v="2024-06-??"/>
    <x v="1"/>
    <n v="229216"/>
    <x v="3"/>
    <n v="0"/>
    <x v="1"/>
    <n v="4662200"/>
    <x v="667"/>
    <m/>
    <x v="0"/>
    <x v="11"/>
    <m/>
    <s v="Gabinete do Presidente"/>
    <x v="2"/>
    <m/>
    <x v="0"/>
    <x v="1"/>
    <x v="1"/>
    <x v="1"/>
    <x v="0"/>
    <x v="0"/>
    <x v="0"/>
    <x v="0"/>
    <x v="0"/>
    <x v="0"/>
    <x v="0"/>
    <s v="Gabinete do Presidente"/>
    <x v="0"/>
    <x v="0"/>
    <x v="0"/>
    <x v="0"/>
    <x v="0"/>
    <x v="0"/>
    <x v="0"/>
    <x v="2"/>
    <x v="1"/>
    <x v="2"/>
    <x v="11"/>
    <x v="0"/>
    <m/>
  </r>
  <r>
    <x v="0"/>
    <n v="0"/>
    <n v="0"/>
    <n v="230338"/>
    <n v="0"/>
    <x v="6025"/>
    <x v="0"/>
    <x v="0"/>
    <x v="0"/>
    <s v="03.16.02"/>
    <x v="3"/>
    <x v="0"/>
    <x v="0"/>
    <s v="Gabinete do Presidente"/>
    <s v="03.16.02"/>
    <s v="Gabinete do Presidente"/>
    <s v="03.16.02"/>
    <x v="49"/>
    <x v="0"/>
    <x v="0"/>
    <x v="0"/>
    <x v="1"/>
    <x v="0"/>
    <x v="0"/>
    <x v="0"/>
    <x v="9"/>
    <s v="2024-07-??"/>
    <x v="2"/>
    <n v="230338"/>
    <x v="3"/>
    <n v="0"/>
    <x v="1"/>
    <n v="4662200"/>
    <x v="667"/>
    <m/>
    <x v="0"/>
    <x v="11"/>
    <m/>
    <s v="Gabinete do Presidente"/>
    <x v="2"/>
    <m/>
    <x v="0"/>
    <x v="1"/>
    <x v="1"/>
    <x v="1"/>
    <x v="0"/>
    <x v="0"/>
    <x v="0"/>
    <x v="0"/>
    <x v="0"/>
    <x v="0"/>
    <x v="0"/>
    <s v="Gabinete do Presidente"/>
    <x v="0"/>
    <x v="0"/>
    <x v="0"/>
    <x v="0"/>
    <x v="0"/>
    <x v="0"/>
    <x v="0"/>
    <x v="2"/>
    <x v="1"/>
    <x v="2"/>
    <x v="11"/>
    <x v="0"/>
    <m/>
  </r>
  <r>
    <x v="0"/>
    <n v="0"/>
    <n v="0"/>
    <n v="265313"/>
    <n v="0"/>
    <x v="6025"/>
    <x v="0"/>
    <x v="0"/>
    <x v="0"/>
    <s v="03.16.02"/>
    <x v="3"/>
    <x v="0"/>
    <x v="0"/>
    <s v="Gabinete do Presidente"/>
    <s v="03.16.02"/>
    <s v="Gabinete do Presidente"/>
    <s v="03.16.02"/>
    <x v="49"/>
    <x v="0"/>
    <x v="0"/>
    <x v="0"/>
    <x v="1"/>
    <x v="0"/>
    <x v="0"/>
    <x v="0"/>
    <x v="5"/>
    <s v="2024-08-??"/>
    <x v="2"/>
    <n v="265313"/>
    <x v="3"/>
    <n v="0"/>
    <x v="1"/>
    <n v="4662200"/>
    <x v="667"/>
    <m/>
    <x v="0"/>
    <x v="11"/>
    <m/>
    <s v="Gabinete do Presidente"/>
    <x v="2"/>
    <m/>
    <x v="0"/>
    <x v="1"/>
    <x v="1"/>
    <x v="1"/>
    <x v="0"/>
    <x v="0"/>
    <x v="0"/>
    <x v="0"/>
    <x v="0"/>
    <x v="0"/>
    <x v="0"/>
    <s v="Gabinete do Presidente"/>
    <x v="0"/>
    <x v="0"/>
    <x v="0"/>
    <x v="0"/>
    <x v="0"/>
    <x v="0"/>
    <x v="0"/>
    <x v="2"/>
    <x v="1"/>
    <x v="2"/>
    <x v="11"/>
    <x v="0"/>
    <m/>
  </r>
  <r>
    <x v="0"/>
    <n v="0"/>
    <n v="0"/>
    <n v="265313"/>
    <n v="0"/>
    <x v="6025"/>
    <x v="0"/>
    <x v="0"/>
    <x v="0"/>
    <s v="03.16.02"/>
    <x v="3"/>
    <x v="0"/>
    <x v="0"/>
    <s v="Gabinete do Presidente"/>
    <s v="03.16.02"/>
    <s v="Gabinete do Presidente"/>
    <s v="03.16.02"/>
    <x v="49"/>
    <x v="0"/>
    <x v="0"/>
    <x v="0"/>
    <x v="1"/>
    <x v="0"/>
    <x v="0"/>
    <x v="0"/>
    <x v="7"/>
    <s v="2024-09-??"/>
    <x v="2"/>
    <n v="265313"/>
    <x v="3"/>
    <n v="0"/>
    <x v="1"/>
    <n v="4662200"/>
    <x v="667"/>
    <m/>
    <x v="0"/>
    <x v="11"/>
    <m/>
    <s v="Gabinete do Presidente"/>
    <x v="2"/>
    <m/>
    <x v="0"/>
    <x v="1"/>
    <x v="1"/>
    <x v="1"/>
    <x v="0"/>
    <x v="0"/>
    <x v="0"/>
    <x v="0"/>
    <x v="0"/>
    <x v="0"/>
    <x v="0"/>
    <s v="Gabinete do Presidente"/>
    <x v="0"/>
    <x v="0"/>
    <x v="0"/>
    <x v="0"/>
    <x v="0"/>
    <x v="0"/>
    <x v="0"/>
    <x v="2"/>
    <x v="1"/>
    <x v="2"/>
    <x v="11"/>
    <x v="0"/>
    <m/>
  </r>
  <r>
    <x v="0"/>
    <n v="0"/>
    <n v="0"/>
    <n v="265313"/>
    <n v="0"/>
    <x v="6025"/>
    <x v="0"/>
    <x v="0"/>
    <x v="0"/>
    <s v="03.16.02"/>
    <x v="3"/>
    <x v="0"/>
    <x v="0"/>
    <s v="Gabinete do Presidente"/>
    <s v="03.16.02"/>
    <s v="Gabinete do Presidente"/>
    <s v="03.16.02"/>
    <x v="49"/>
    <x v="0"/>
    <x v="0"/>
    <x v="0"/>
    <x v="1"/>
    <x v="0"/>
    <x v="0"/>
    <x v="0"/>
    <x v="8"/>
    <s v="2024-10-??"/>
    <x v="3"/>
    <n v="265313"/>
    <x v="3"/>
    <n v="0"/>
    <x v="1"/>
    <n v="4662200"/>
    <x v="667"/>
    <m/>
    <x v="0"/>
    <x v="11"/>
    <m/>
    <s v="Gabinete do Presidente"/>
    <x v="2"/>
    <m/>
    <x v="0"/>
    <x v="1"/>
    <x v="1"/>
    <x v="1"/>
    <x v="0"/>
    <x v="0"/>
    <x v="0"/>
    <x v="0"/>
    <x v="0"/>
    <x v="0"/>
    <x v="0"/>
    <s v="Gabinete do Presidente"/>
    <x v="0"/>
    <x v="0"/>
    <x v="0"/>
    <x v="0"/>
    <x v="0"/>
    <x v="0"/>
    <x v="0"/>
    <x v="2"/>
    <x v="1"/>
    <x v="2"/>
    <x v="11"/>
    <x v="0"/>
    <m/>
  </r>
  <r>
    <x v="0"/>
    <n v="0"/>
    <n v="0"/>
    <n v="464775"/>
    <n v="0"/>
    <x v="6025"/>
    <x v="0"/>
    <x v="0"/>
    <x v="0"/>
    <s v="03.16.02"/>
    <x v="3"/>
    <x v="0"/>
    <x v="0"/>
    <s v="Gabinete do Presidente"/>
    <s v="03.16.02"/>
    <s v="Gabinete do Presidente"/>
    <s v="03.16.02"/>
    <x v="49"/>
    <x v="0"/>
    <x v="0"/>
    <x v="0"/>
    <x v="1"/>
    <x v="0"/>
    <x v="0"/>
    <x v="0"/>
    <x v="10"/>
    <s v="2024-11-??"/>
    <x v="3"/>
    <n v="464775"/>
    <x v="3"/>
    <n v="0"/>
    <x v="1"/>
    <n v="4662200"/>
    <x v="667"/>
    <m/>
    <x v="0"/>
    <x v="11"/>
    <m/>
    <s v="Gabinete do Presidente"/>
    <x v="2"/>
    <m/>
    <x v="0"/>
    <x v="1"/>
    <x v="1"/>
    <x v="1"/>
    <x v="0"/>
    <x v="0"/>
    <x v="0"/>
    <x v="0"/>
    <x v="0"/>
    <x v="0"/>
    <x v="0"/>
    <s v="Gabinete do Presidente"/>
    <x v="0"/>
    <x v="0"/>
    <x v="0"/>
    <x v="0"/>
    <x v="0"/>
    <x v="0"/>
    <x v="0"/>
    <x v="2"/>
    <x v="1"/>
    <x v="2"/>
    <x v="11"/>
    <x v="0"/>
    <m/>
  </r>
  <r>
    <x v="0"/>
    <n v="0"/>
    <n v="0"/>
    <n v="401313"/>
    <n v="0"/>
    <x v="6025"/>
    <x v="0"/>
    <x v="0"/>
    <x v="0"/>
    <s v="03.16.02"/>
    <x v="3"/>
    <x v="0"/>
    <x v="0"/>
    <s v="Gabinete do Presidente"/>
    <s v="03.16.02"/>
    <s v="Gabinete do Presidente"/>
    <s v="03.16.02"/>
    <x v="49"/>
    <x v="0"/>
    <x v="0"/>
    <x v="0"/>
    <x v="1"/>
    <x v="0"/>
    <x v="0"/>
    <x v="0"/>
    <x v="11"/>
    <s v="2024-12-??"/>
    <x v="3"/>
    <n v="401313"/>
    <x v="3"/>
    <n v="0"/>
    <x v="1"/>
    <n v="4662200"/>
    <x v="667"/>
    <m/>
    <x v="0"/>
    <x v="11"/>
    <m/>
    <s v="Gabinete do Presidente"/>
    <x v="2"/>
    <m/>
    <x v="0"/>
    <x v="1"/>
    <x v="1"/>
    <x v="1"/>
    <x v="0"/>
    <x v="0"/>
    <x v="0"/>
    <x v="0"/>
    <x v="0"/>
    <x v="0"/>
    <x v="0"/>
    <s v="Gabinete do Presidente"/>
    <x v="0"/>
    <x v="0"/>
    <x v="0"/>
    <x v="0"/>
    <x v="0"/>
    <x v="0"/>
    <x v="0"/>
    <x v="2"/>
    <x v="1"/>
    <x v="2"/>
    <x v="11"/>
    <x v="0"/>
    <m/>
  </r>
  <r>
    <x v="0"/>
    <n v="0"/>
    <n v="0"/>
    <n v="13600"/>
    <n v="0"/>
    <x v="6025"/>
    <x v="0"/>
    <x v="0"/>
    <x v="0"/>
    <s v="03.16.02"/>
    <x v="3"/>
    <x v="0"/>
    <x v="0"/>
    <s v="Gabinete do Presidente"/>
    <s v="03.16.02"/>
    <s v="Gabinete do Presidente"/>
    <s v="03.16.02"/>
    <x v="31"/>
    <x v="0"/>
    <x v="0"/>
    <x v="1"/>
    <x v="0"/>
    <x v="0"/>
    <x v="0"/>
    <x v="0"/>
    <x v="0"/>
    <s v="2024-01-??"/>
    <x v="0"/>
    <n v="13600"/>
    <x v="3"/>
    <n v="34200"/>
    <x v="1"/>
    <n v="0"/>
    <x v="667"/>
    <m/>
    <x v="0"/>
    <x v="11"/>
    <m/>
    <s v="Gabinete do Presidente"/>
    <x v="2"/>
    <m/>
    <x v="0"/>
    <x v="1"/>
    <x v="1"/>
    <x v="1"/>
    <x v="0"/>
    <x v="0"/>
    <x v="0"/>
    <x v="0"/>
    <x v="0"/>
    <x v="0"/>
    <x v="0"/>
    <s v="Gabinete do Presidente"/>
    <x v="0"/>
    <x v="0"/>
    <x v="0"/>
    <x v="0"/>
    <x v="0"/>
    <x v="0"/>
    <x v="0"/>
    <x v="2"/>
    <x v="1"/>
    <x v="2"/>
    <x v="11"/>
    <x v="0"/>
    <m/>
  </r>
  <r>
    <x v="0"/>
    <n v="0"/>
    <n v="0"/>
    <n v="13600"/>
    <n v="0"/>
    <x v="6025"/>
    <x v="0"/>
    <x v="0"/>
    <x v="0"/>
    <s v="03.16.02"/>
    <x v="3"/>
    <x v="0"/>
    <x v="0"/>
    <s v="Gabinete do Presidente"/>
    <s v="03.16.02"/>
    <s v="Gabinete do Presidente"/>
    <s v="03.16.02"/>
    <x v="31"/>
    <x v="0"/>
    <x v="0"/>
    <x v="1"/>
    <x v="0"/>
    <x v="0"/>
    <x v="0"/>
    <x v="0"/>
    <x v="2"/>
    <s v="2024-02-??"/>
    <x v="0"/>
    <n v="13600"/>
    <x v="3"/>
    <n v="34200"/>
    <x v="1"/>
    <n v="0"/>
    <x v="667"/>
    <m/>
    <x v="0"/>
    <x v="11"/>
    <m/>
    <s v="Gabinete do Presidente"/>
    <x v="2"/>
    <m/>
    <x v="0"/>
    <x v="1"/>
    <x v="1"/>
    <x v="1"/>
    <x v="0"/>
    <x v="0"/>
    <x v="0"/>
    <x v="0"/>
    <x v="0"/>
    <x v="0"/>
    <x v="0"/>
    <s v="Gabinete do Presidente"/>
    <x v="0"/>
    <x v="0"/>
    <x v="0"/>
    <x v="0"/>
    <x v="0"/>
    <x v="0"/>
    <x v="0"/>
    <x v="2"/>
    <x v="1"/>
    <x v="2"/>
    <x v="11"/>
    <x v="0"/>
    <m/>
  </r>
  <r>
    <x v="0"/>
    <n v="0"/>
    <n v="0"/>
    <n v="13600"/>
    <n v="0"/>
    <x v="6025"/>
    <x v="0"/>
    <x v="0"/>
    <x v="0"/>
    <s v="03.16.02"/>
    <x v="3"/>
    <x v="0"/>
    <x v="0"/>
    <s v="Gabinete do Presidente"/>
    <s v="03.16.02"/>
    <s v="Gabinete do Presidente"/>
    <s v="03.16.02"/>
    <x v="31"/>
    <x v="0"/>
    <x v="0"/>
    <x v="1"/>
    <x v="0"/>
    <x v="0"/>
    <x v="0"/>
    <x v="0"/>
    <x v="1"/>
    <s v="2024-03-??"/>
    <x v="0"/>
    <n v="13600"/>
    <x v="3"/>
    <n v="34200"/>
    <x v="1"/>
    <n v="0"/>
    <x v="667"/>
    <m/>
    <x v="0"/>
    <x v="11"/>
    <m/>
    <s v="Gabinete do Presidente"/>
    <x v="2"/>
    <m/>
    <x v="0"/>
    <x v="1"/>
    <x v="1"/>
    <x v="1"/>
    <x v="0"/>
    <x v="0"/>
    <x v="0"/>
    <x v="0"/>
    <x v="0"/>
    <x v="0"/>
    <x v="0"/>
    <s v="Gabinete do Presidente"/>
    <x v="0"/>
    <x v="0"/>
    <x v="0"/>
    <x v="0"/>
    <x v="0"/>
    <x v="0"/>
    <x v="0"/>
    <x v="2"/>
    <x v="1"/>
    <x v="2"/>
    <x v="11"/>
    <x v="0"/>
    <m/>
  </r>
  <r>
    <x v="0"/>
    <n v="0"/>
    <n v="0"/>
    <n v="13600"/>
    <n v="0"/>
    <x v="6025"/>
    <x v="0"/>
    <x v="0"/>
    <x v="0"/>
    <s v="03.16.02"/>
    <x v="3"/>
    <x v="0"/>
    <x v="0"/>
    <s v="Gabinete do Presidente"/>
    <s v="03.16.02"/>
    <s v="Gabinete do Presidente"/>
    <s v="03.16.02"/>
    <x v="31"/>
    <x v="0"/>
    <x v="0"/>
    <x v="1"/>
    <x v="0"/>
    <x v="0"/>
    <x v="0"/>
    <x v="0"/>
    <x v="6"/>
    <s v="2024-04-??"/>
    <x v="1"/>
    <n v="13600"/>
    <x v="3"/>
    <n v="34200"/>
    <x v="1"/>
    <n v="0"/>
    <x v="667"/>
    <m/>
    <x v="0"/>
    <x v="11"/>
    <m/>
    <s v="Gabinete do Presidente"/>
    <x v="2"/>
    <m/>
    <x v="0"/>
    <x v="1"/>
    <x v="1"/>
    <x v="1"/>
    <x v="0"/>
    <x v="0"/>
    <x v="0"/>
    <x v="0"/>
    <x v="0"/>
    <x v="0"/>
    <x v="0"/>
    <s v="Gabinete do Presidente"/>
    <x v="0"/>
    <x v="0"/>
    <x v="0"/>
    <x v="0"/>
    <x v="0"/>
    <x v="0"/>
    <x v="0"/>
    <x v="2"/>
    <x v="1"/>
    <x v="2"/>
    <x v="11"/>
    <x v="0"/>
    <m/>
  </r>
  <r>
    <x v="0"/>
    <n v="0"/>
    <n v="0"/>
    <n v="13600"/>
    <n v="0"/>
    <x v="6025"/>
    <x v="0"/>
    <x v="0"/>
    <x v="0"/>
    <s v="03.16.02"/>
    <x v="3"/>
    <x v="0"/>
    <x v="0"/>
    <s v="Gabinete do Presidente"/>
    <s v="03.16.02"/>
    <s v="Gabinete do Presidente"/>
    <s v="03.16.02"/>
    <x v="31"/>
    <x v="0"/>
    <x v="0"/>
    <x v="1"/>
    <x v="0"/>
    <x v="0"/>
    <x v="0"/>
    <x v="0"/>
    <x v="3"/>
    <s v="2024-05-??"/>
    <x v="1"/>
    <n v="13600"/>
    <x v="3"/>
    <n v="34200"/>
    <x v="1"/>
    <n v="0"/>
    <x v="667"/>
    <m/>
    <x v="0"/>
    <x v="11"/>
    <m/>
    <s v="Gabinete do Presidente"/>
    <x v="2"/>
    <m/>
    <x v="0"/>
    <x v="1"/>
    <x v="1"/>
    <x v="1"/>
    <x v="0"/>
    <x v="0"/>
    <x v="0"/>
    <x v="0"/>
    <x v="0"/>
    <x v="0"/>
    <x v="0"/>
    <s v="Gabinete do Presidente"/>
    <x v="0"/>
    <x v="0"/>
    <x v="0"/>
    <x v="0"/>
    <x v="0"/>
    <x v="0"/>
    <x v="0"/>
    <x v="2"/>
    <x v="1"/>
    <x v="2"/>
    <x v="11"/>
    <x v="0"/>
    <m/>
  </r>
  <r>
    <x v="0"/>
    <n v="0"/>
    <n v="0"/>
    <n v="13600"/>
    <n v="0"/>
    <x v="6025"/>
    <x v="0"/>
    <x v="0"/>
    <x v="0"/>
    <s v="03.16.02"/>
    <x v="3"/>
    <x v="0"/>
    <x v="0"/>
    <s v="Gabinete do Presidente"/>
    <s v="03.16.02"/>
    <s v="Gabinete do Presidente"/>
    <s v="03.16.02"/>
    <x v="31"/>
    <x v="0"/>
    <x v="0"/>
    <x v="1"/>
    <x v="0"/>
    <x v="0"/>
    <x v="0"/>
    <x v="0"/>
    <x v="4"/>
    <s v="2024-06-??"/>
    <x v="1"/>
    <n v="13600"/>
    <x v="3"/>
    <n v="34200"/>
    <x v="1"/>
    <n v="0"/>
    <x v="667"/>
    <m/>
    <x v="0"/>
    <x v="11"/>
    <m/>
    <s v="Gabinete do Presidente"/>
    <x v="2"/>
    <m/>
    <x v="0"/>
    <x v="1"/>
    <x v="1"/>
    <x v="1"/>
    <x v="0"/>
    <x v="0"/>
    <x v="0"/>
    <x v="0"/>
    <x v="0"/>
    <x v="0"/>
    <x v="0"/>
    <s v="Gabinete do Presidente"/>
    <x v="0"/>
    <x v="0"/>
    <x v="0"/>
    <x v="0"/>
    <x v="0"/>
    <x v="0"/>
    <x v="0"/>
    <x v="2"/>
    <x v="1"/>
    <x v="2"/>
    <x v="11"/>
    <x v="0"/>
    <m/>
  </r>
  <r>
    <x v="0"/>
    <n v="0"/>
    <n v="0"/>
    <n v="18600"/>
    <n v="0"/>
    <x v="6025"/>
    <x v="0"/>
    <x v="0"/>
    <x v="0"/>
    <s v="03.16.02"/>
    <x v="3"/>
    <x v="0"/>
    <x v="0"/>
    <s v="Gabinete do Presidente"/>
    <s v="03.16.02"/>
    <s v="Gabinete do Presidente"/>
    <s v="03.16.02"/>
    <x v="31"/>
    <x v="0"/>
    <x v="0"/>
    <x v="1"/>
    <x v="0"/>
    <x v="0"/>
    <x v="0"/>
    <x v="0"/>
    <x v="9"/>
    <s v="2024-07-??"/>
    <x v="2"/>
    <n v="18600"/>
    <x v="3"/>
    <n v="34200"/>
    <x v="1"/>
    <n v="0"/>
    <x v="667"/>
    <m/>
    <x v="0"/>
    <x v="11"/>
    <m/>
    <s v="Gabinete do Presidente"/>
    <x v="2"/>
    <m/>
    <x v="0"/>
    <x v="1"/>
    <x v="1"/>
    <x v="1"/>
    <x v="0"/>
    <x v="0"/>
    <x v="0"/>
    <x v="0"/>
    <x v="0"/>
    <x v="0"/>
    <x v="0"/>
    <s v="Gabinete do Presidente"/>
    <x v="0"/>
    <x v="0"/>
    <x v="0"/>
    <x v="0"/>
    <x v="0"/>
    <x v="0"/>
    <x v="0"/>
    <x v="2"/>
    <x v="1"/>
    <x v="2"/>
    <x v="11"/>
    <x v="0"/>
    <m/>
  </r>
  <r>
    <x v="0"/>
    <n v="0"/>
    <n v="0"/>
    <n v="13600"/>
    <n v="0"/>
    <x v="6025"/>
    <x v="0"/>
    <x v="0"/>
    <x v="0"/>
    <s v="03.16.02"/>
    <x v="3"/>
    <x v="0"/>
    <x v="0"/>
    <s v="Gabinete do Presidente"/>
    <s v="03.16.02"/>
    <s v="Gabinete do Presidente"/>
    <s v="03.16.02"/>
    <x v="31"/>
    <x v="0"/>
    <x v="0"/>
    <x v="1"/>
    <x v="0"/>
    <x v="0"/>
    <x v="0"/>
    <x v="0"/>
    <x v="5"/>
    <s v="2024-08-??"/>
    <x v="2"/>
    <n v="13600"/>
    <x v="3"/>
    <n v="34200"/>
    <x v="1"/>
    <n v="0"/>
    <x v="667"/>
    <m/>
    <x v="0"/>
    <x v="11"/>
    <m/>
    <s v="Gabinete do Presidente"/>
    <x v="2"/>
    <m/>
    <x v="0"/>
    <x v="1"/>
    <x v="1"/>
    <x v="1"/>
    <x v="0"/>
    <x v="0"/>
    <x v="0"/>
    <x v="0"/>
    <x v="0"/>
    <x v="0"/>
    <x v="0"/>
    <s v="Gabinete do Presidente"/>
    <x v="0"/>
    <x v="0"/>
    <x v="0"/>
    <x v="0"/>
    <x v="0"/>
    <x v="0"/>
    <x v="0"/>
    <x v="2"/>
    <x v="1"/>
    <x v="2"/>
    <x v="11"/>
    <x v="0"/>
    <m/>
  </r>
  <r>
    <x v="0"/>
    <n v="0"/>
    <n v="0"/>
    <n v="13600"/>
    <n v="0"/>
    <x v="6025"/>
    <x v="0"/>
    <x v="0"/>
    <x v="0"/>
    <s v="03.16.02"/>
    <x v="3"/>
    <x v="0"/>
    <x v="0"/>
    <s v="Gabinete do Presidente"/>
    <s v="03.16.02"/>
    <s v="Gabinete do Presidente"/>
    <s v="03.16.02"/>
    <x v="31"/>
    <x v="0"/>
    <x v="0"/>
    <x v="1"/>
    <x v="0"/>
    <x v="0"/>
    <x v="0"/>
    <x v="0"/>
    <x v="7"/>
    <s v="2024-09-??"/>
    <x v="2"/>
    <n v="13600"/>
    <x v="3"/>
    <n v="34200"/>
    <x v="1"/>
    <n v="0"/>
    <x v="667"/>
    <m/>
    <x v="0"/>
    <x v="11"/>
    <m/>
    <s v="Gabinete do Presidente"/>
    <x v="2"/>
    <m/>
    <x v="0"/>
    <x v="1"/>
    <x v="1"/>
    <x v="1"/>
    <x v="0"/>
    <x v="0"/>
    <x v="0"/>
    <x v="0"/>
    <x v="0"/>
    <x v="0"/>
    <x v="0"/>
    <s v="Gabinete do Presidente"/>
    <x v="0"/>
    <x v="0"/>
    <x v="0"/>
    <x v="0"/>
    <x v="0"/>
    <x v="0"/>
    <x v="0"/>
    <x v="2"/>
    <x v="1"/>
    <x v="2"/>
    <x v="11"/>
    <x v="0"/>
    <m/>
  </r>
  <r>
    <x v="0"/>
    <n v="0"/>
    <n v="0"/>
    <n v="13600"/>
    <n v="0"/>
    <x v="6025"/>
    <x v="0"/>
    <x v="0"/>
    <x v="0"/>
    <s v="03.16.02"/>
    <x v="3"/>
    <x v="0"/>
    <x v="0"/>
    <s v="Gabinete do Presidente"/>
    <s v="03.16.02"/>
    <s v="Gabinete do Presidente"/>
    <s v="03.16.02"/>
    <x v="31"/>
    <x v="0"/>
    <x v="0"/>
    <x v="1"/>
    <x v="0"/>
    <x v="0"/>
    <x v="0"/>
    <x v="0"/>
    <x v="8"/>
    <s v="2024-10-??"/>
    <x v="3"/>
    <n v="13600"/>
    <x v="3"/>
    <n v="34200"/>
    <x v="1"/>
    <n v="0"/>
    <x v="667"/>
    <m/>
    <x v="0"/>
    <x v="11"/>
    <m/>
    <s v="Gabinete do Presidente"/>
    <x v="2"/>
    <m/>
    <x v="0"/>
    <x v="1"/>
    <x v="1"/>
    <x v="1"/>
    <x v="0"/>
    <x v="0"/>
    <x v="0"/>
    <x v="0"/>
    <x v="0"/>
    <x v="0"/>
    <x v="0"/>
    <s v="Gabinete do Presidente"/>
    <x v="0"/>
    <x v="0"/>
    <x v="0"/>
    <x v="0"/>
    <x v="0"/>
    <x v="0"/>
    <x v="0"/>
    <x v="2"/>
    <x v="1"/>
    <x v="2"/>
    <x v="11"/>
    <x v="0"/>
    <m/>
  </r>
  <r>
    <x v="0"/>
    <n v="0"/>
    <n v="0"/>
    <n v="28560"/>
    <n v="0"/>
    <x v="6025"/>
    <x v="0"/>
    <x v="0"/>
    <x v="0"/>
    <s v="03.16.02"/>
    <x v="3"/>
    <x v="0"/>
    <x v="0"/>
    <s v="Gabinete do Presidente"/>
    <s v="03.16.02"/>
    <s v="Gabinete do Presidente"/>
    <s v="03.16.02"/>
    <x v="31"/>
    <x v="0"/>
    <x v="0"/>
    <x v="1"/>
    <x v="0"/>
    <x v="0"/>
    <x v="0"/>
    <x v="0"/>
    <x v="10"/>
    <s v="2024-11-??"/>
    <x v="3"/>
    <n v="28560"/>
    <x v="3"/>
    <n v="34200"/>
    <x v="1"/>
    <n v="0"/>
    <x v="667"/>
    <m/>
    <x v="0"/>
    <x v="11"/>
    <m/>
    <s v="Gabinete do Presidente"/>
    <x v="2"/>
    <m/>
    <x v="0"/>
    <x v="1"/>
    <x v="1"/>
    <x v="1"/>
    <x v="0"/>
    <x v="0"/>
    <x v="0"/>
    <x v="0"/>
    <x v="0"/>
    <x v="0"/>
    <x v="0"/>
    <s v="Gabinete do Presidente"/>
    <x v="0"/>
    <x v="0"/>
    <x v="0"/>
    <x v="0"/>
    <x v="0"/>
    <x v="0"/>
    <x v="0"/>
    <x v="2"/>
    <x v="1"/>
    <x v="2"/>
    <x v="11"/>
    <x v="0"/>
    <m/>
  </r>
  <r>
    <x v="0"/>
    <n v="0"/>
    <n v="0"/>
    <n v="27200"/>
    <n v="0"/>
    <x v="6025"/>
    <x v="0"/>
    <x v="0"/>
    <x v="0"/>
    <s v="03.16.02"/>
    <x v="3"/>
    <x v="0"/>
    <x v="0"/>
    <s v="Gabinete do Presidente"/>
    <s v="03.16.02"/>
    <s v="Gabinete do Presidente"/>
    <s v="03.16.02"/>
    <x v="31"/>
    <x v="0"/>
    <x v="0"/>
    <x v="1"/>
    <x v="0"/>
    <x v="0"/>
    <x v="0"/>
    <x v="0"/>
    <x v="11"/>
    <s v="2024-12-??"/>
    <x v="3"/>
    <n v="27200"/>
    <x v="3"/>
    <n v="34200"/>
    <x v="1"/>
    <n v="0"/>
    <x v="667"/>
    <m/>
    <x v="0"/>
    <x v="11"/>
    <m/>
    <s v="Gabinete do Presidente"/>
    <x v="2"/>
    <m/>
    <x v="0"/>
    <x v="1"/>
    <x v="1"/>
    <x v="1"/>
    <x v="0"/>
    <x v="0"/>
    <x v="0"/>
    <x v="0"/>
    <x v="0"/>
    <x v="0"/>
    <x v="0"/>
    <s v="Gabinete do Presidente"/>
    <x v="0"/>
    <x v="0"/>
    <x v="0"/>
    <x v="0"/>
    <x v="0"/>
    <x v="0"/>
    <x v="0"/>
    <x v="2"/>
    <x v="1"/>
    <x v="2"/>
    <x v="11"/>
    <x v="0"/>
    <m/>
  </r>
  <r>
    <x v="0"/>
    <n v="0"/>
    <n v="0"/>
    <n v="800"/>
    <n v="0"/>
    <x v="6025"/>
    <x v="0"/>
    <x v="0"/>
    <x v="0"/>
    <s v="03.16.15"/>
    <x v="0"/>
    <x v="0"/>
    <x v="0"/>
    <s v="Direção Financeira"/>
    <s v="03.16.15"/>
    <s v="Direção Financeira"/>
    <s v="03.16.15"/>
    <x v="29"/>
    <x v="0"/>
    <x v="0"/>
    <x v="0"/>
    <x v="0"/>
    <x v="0"/>
    <x v="0"/>
    <x v="0"/>
    <x v="0"/>
    <s v="2024-01-??"/>
    <x v="0"/>
    <n v="800"/>
    <x v="3"/>
    <n v="0"/>
    <x v="1"/>
    <n v="0"/>
    <x v="667"/>
    <m/>
    <x v="0"/>
    <x v="11"/>
    <m/>
    <s v="Direção Financeira"/>
    <x v="2"/>
    <m/>
    <x v="0"/>
    <x v="1"/>
    <x v="1"/>
    <x v="1"/>
    <x v="0"/>
    <x v="0"/>
    <x v="0"/>
    <x v="0"/>
    <x v="0"/>
    <x v="0"/>
    <x v="0"/>
    <s v="Direção Financeira"/>
    <x v="0"/>
    <x v="0"/>
    <x v="0"/>
    <x v="0"/>
    <x v="0"/>
    <x v="0"/>
    <x v="0"/>
    <x v="2"/>
    <x v="1"/>
    <x v="2"/>
    <x v="11"/>
    <x v="0"/>
    <m/>
  </r>
  <r>
    <x v="0"/>
    <n v="0"/>
    <n v="0"/>
    <n v="800"/>
    <n v="0"/>
    <x v="6025"/>
    <x v="0"/>
    <x v="0"/>
    <x v="0"/>
    <s v="03.16.15"/>
    <x v="0"/>
    <x v="0"/>
    <x v="0"/>
    <s v="Direção Financeira"/>
    <s v="03.16.15"/>
    <s v="Direção Financeira"/>
    <s v="03.16.15"/>
    <x v="29"/>
    <x v="0"/>
    <x v="0"/>
    <x v="0"/>
    <x v="0"/>
    <x v="0"/>
    <x v="0"/>
    <x v="0"/>
    <x v="2"/>
    <s v="2024-02-??"/>
    <x v="0"/>
    <n v="800"/>
    <x v="3"/>
    <n v="0"/>
    <x v="1"/>
    <n v="0"/>
    <x v="667"/>
    <m/>
    <x v="0"/>
    <x v="11"/>
    <m/>
    <s v="Direção Financeira"/>
    <x v="2"/>
    <m/>
    <x v="0"/>
    <x v="1"/>
    <x v="1"/>
    <x v="1"/>
    <x v="0"/>
    <x v="0"/>
    <x v="0"/>
    <x v="0"/>
    <x v="0"/>
    <x v="0"/>
    <x v="0"/>
    <s v="Direção Financeira"/>
    <x v="0"/>
    <x v="0"/>
    <x v="0"/>
    <x v="0"/>
    <x v="0"/>
    <x v="0"/>
    <x v="0"/>
    <x v="2"/>
    <x v="1"/>
    <x v="2"/>
    <x v="11"/>
    <x v="0"/>
    <m/>
  </r>
  <r>
    <x v="0"/>
    <n v="0"/>
    <n v="0"/>
    <n v="800"/>
    <n v="0"/>
    <x v="6025"/>
    <x v="0"/>
    <x v="0"/>
    <x v="0"/>
    <s v="03.16.15"/>
    <x v="0"/>
    <x v="0"/>
    <x v="0"/>
    <s v="Direção Financeira"/>
    <s v="03.16.15"/>
    <s v="Direção Financeira"/>
    <s v="03.16.15"/>
    <x v="29"/>
    <x v="0"/>
    <x v="0"/>
    <x v="0"/>
    <x v="0"/>
    <x v="0"/>
    <x v="0"/>
    <x v="0"/>
    <x v="1"/>
    <s v="2024-03-??"/>
    <x v="0"/>
    <n v="800"/>
    <x v="3"/>
    <n v="0"/>
    <x v="1"/>
    <n v="0"/>
    <x v="667"/>
    <m/>
    <x v="0"/>
    <x v="11"/>
    <m/>
    <s v="Direção Financeira"/>
    <x v="2"/>
    <m/>
    <x v="0"/>
    <x v="1"/>
    <x v="1"/>
    <x v="1"/>
    <x v="0"/>
    <x v="0"/>
    <x v="0"/>
    <x v="0"/>
    <x v="0"/>
    <x v="0"/>
    <x v="0"/>
    <s v="Direção Financeira"/>
    <x v="0"/>
    <x v="0"/>
    <x v="0"/>
    <x v="0"/>
    <x v="0"/>
    <x v="0"/>
    <x v="0"/>
    <x v="2"/>
    <x v="1"/>
    <x v="2"/>
    <x v="11"/>
    <x v="0"/>
    <m/>
  </r>
  <r>
    <x v="0"/>
    <n v="0"/>
    <n v="0"/>
    <n v="1200"/>
    <n v="0"/>
    <x v="6025"/>
    <x v="0"/>
    <x v="0"/>
    <x v="0"/>
    <s v="03.16.15"/>
    <x v="0"/>
    <x v="0"/>
    <x v="0"/>
    <s v="Direção Financeira"/>
    <s v="03.16.15"/>
    <s v="Direção Financeira"/>
    <s v="03.16.15"/>
    <x v="29"/>
    <x v="0"/>
    <x v="0"/>
    <x v="0"/>
    <x v="0"/>
    <x v="0"/>
    <x v="0"/>
    <x v="0"/>
    <x v="6"/>
    <s v="2024-04-??"/>
    <x v="1"/>
    <n v="1200"/>
    <x v="3"/>
    <n v="0"/>
    <x v="1"/>
    <n v="0"/>
    <x v="667"/>
    <m/>
    <x v="0"/>
    <x v="11"/>
    <m/>
    <s v="Direção Financeira"/>
    <x v="2"/>
    <m/>
    <x v="0"/>
    <x v="1"/>
    <x v="1"/>
    <x v="1"/>
    <x v="0"/>
    <x v="0"/>
    <x v="0"/>
    <x v="0"/>
    <x v="0"/>
    <x v="0"/>
    <x v="0"/>
    <s v="Direção Financeira"/>
    <x v="0"/>
    <x v="0"/>
    <x v="0"/>
    <x v="0"/>
    <x v="0"/>
    <x v="0"/>
    <x v="0"/>
    <x v="2"/>
    <x v="1"/>
    <x v="2"/>
    <x v="11"/>
    <x v="0"/>
    <m/>
  </r>
  <r>
    <x v="0"/>
    <n v="0"/>
    <n v="0"/>
    <n v="1200"/>
    <n v="0"/>
    <x v="6025"/>
    <x v="0"/>
    <x v="0"/>
    <x v="0"/>
    <s v="03.16.15"/>
    <x v="0"/>
    <x v="0"/>
    <x v="0"/>
    <s v="Direção Financeira"/>
    <s v="03.16.15"/>
    <s v="Direção Financeira"/>
    <s v="03.16.15"/>
    <x v="29"/>
    <x v="0"/>
    <x v="0"/>
    <x v="0"/>
    <x v="0"/>
    <x v="0"/>
    <x v="0"/>
    <x v="0"/>
    <x v="3"/>
    <s v="2024-05-??"/>
    <x v="1"/>
    <n v="1200"/>
    <x v="3"/>
    <n v="0"/>
    <x v="1"/>
    <n v="0"/>
    <x v="667"/>
    <m/>
    <x v="0"/>
    <x v="11"/>
    <m/>
    <s v="Direção Financeira"/>
    <x v="2"/>
    <m/>
    <x v="0"/>
    <x v="1"/>
    <x v="1"/>
    <x v="1"/>
    <x v="0"/>
    <x v="0"/>
    <x v="0"/>
    <x v="0"/>
    <x v="0"/>
    <x v="0"/>
    <x v="0"/>
    <s v="Direção Financeira"/>
    <x v="0"/>
    <x v="0"/>
    <x v="0"/>
    <x v="0"/>
    <x v="0"/>
    <x v="0"/>
    <x v="0"/>
    <x v="2"/>
    <x v="1"/>
    <x v="2"/>
    <x v="11"/>
    <x v="0"/>
    <m/>
  </r>
  <r>
    <x v="0"/>
    <n v="0"/>
    <n v="0"/>
    <n v="1200"/>
    <n v="0"/>
    <x v="6025"/>
    <x v="0"/>
    <x v="0"/>
    <x v="0"/>
    <s v="03.16.15"/>
    <x v="0"/>
    <x v="0"/>
    <x v="0"/>
    <s v="Direção Financeira"/>
    <s v="03.16.15"/>
    <s v="Direção Financeira"/>
    <s v="03.16.15"/>
    <x v="29"/>
    <x v="0"/>
    <x v="0"/>
    <x v="0"/>
    <x v="0"/>
    <x v="0"/>
    <x v="0"/>
    <x v="0"/>
    <x v="4"/>
    <s v="2024-06-??"/>
    <x v="1"/>
    <n v="1200"/>
    <x v="3"/>
    <n v="0"/>
    <x v="1"/>
    <n v="0"/>
    <x v="667"/>
    <m/>
    <x v="0"/>
    <x v="11"/>
    <m/>
    <s v="Direção Financeira"/>
    <x v="2"/>
    <m/>
    <x v="0"/>
    <x v="1"/>
    <x v="1"/>
    <x v="1"/>
    <x v="0"/>
    <x v="0"/>
    <x v="0"/>
    <x v="0"/>
    <x v="0"/>
    <x v="0"/>
    <x v="0"/>
    <s v="Direção Financeira"/>
    <x v="0"/>
    <x v="0"/>
    <x v="0"/>
    <x v="0"/>
    <x v="0"/>
    <x v="0"/>
    <x v="0"/>
    <x v="2"/>
    <x v="1"/>
    <x v="2"/>
    <x v="11"/>
    <x v="0"/>
    <m/>
  </r>
  <r>
    <x v="0"/>
    <n v="0"/>
    <n v="0"/>
    <n v="3600"/>
    <n v="0"/>
    <x v="6025"/>
    <x v="0"/>
    <x v="0"/>
    <x v="0"/>
    <s v="03.16.15"/>
    <x v="0"/>
    <x v="0"/>
    <x v="0"/>
    <s v="Direção Financeira"/>
    <s v="03.16.15"/>
    <s v="Direção Financeira"/>
    <s v="03.16.15"/>
    <x v="29"/>
    <x v="0"/>
    <x v="0"/>
    <x v="0"/>
    <x v="0"/>
    <x v="0"/>
    <x v="0"/>
    <x v="0"/>
    <x v="5"/>
    <s v="2024-08-??"/>
    <x v="2"/>
    <n v="3600"/>
    <x v="3"/>
    <n v="0"/>
    <x v="1"/>
    <n v="0"/>
    <x v="667"/>
    <m/>
    <x v="0"/>
    <x v="11"/>
    <m/>
    <s v="Direção Financeira"/>
    <x v="2"/>
    <m/>
    <x v="0"/>
    <x v="1"/>
    <x v="1"/>
    <x v="1"/>
    <x v="0"/>
    <x v="0"/>
    <x v="0"/>
    <x v="0"/>
    <x v="0"/>
    <x v="0"/>
    <x v="0"/>
    <s v="Direção Financeira"/>
    <x v="0"/>
    <x v="0"/>
    <x v="0"/>
    <x v="0"/>
    <x v="0"/>
    <x v="0"/>
    <x v="0"/>
    <x v="2"/>
    <x v="1"/>
    <x v="2"/>
    <x v="11"/>
    <x v="0"/>
    <m/>
  </r>
  <r>
    <x v="0"/>
    <n v="0"/>
    <n v="0"/>
    <n v="1200"/>
    <n v="0"/>
    <x v="6025"/>
    <x v="0"/>
    <x v="0"/>
    <x v="0"/>
    <s v="03.16.15"/>
    <x v="0"/>
    <x v="0"/>
    <x v="0"/>
    <s v="Direção Financeira"/>
    <s v="03.16.15"/>
    <s v="Direção Financeira"/>
    <s v="03.16.15"/>
    <x v="29"/>
    <x v="0"/>
    <x v="0"/>
    <x v="0"/>
    <x v="0"/>
    <x v="0"/>
    <x v="0"/>
    <x v="0"/>
    <x v="7"/>
    <s v="2024-09-??"/>
    <x v="2"/>
    <n v="1200"/>
    <x v="3"/>
    <n v="0"/>
    <x v="1"/>
    <n v="0"/>
    <x v="667"/>
    <m/>
    <x v="0"/>
    <x v="11"/>
    <m/>
    <s v="Direção Financeira"/>
    <x v="2"/>
    <m/>
    <x v="0"/>
    <x v="1"/>
    <x v="1"/>
    <x v="1"/>
    <x v="0"/>
    <x v="0"/>
    <x v="0"/>
    <x v="0"/>
    <x v="0"/>
    <x v="0"/>
    <x v="0"/>
    <s v="Direção Financeira"/>
    <x v="0"/>
    <x v="0"/>
    <x v="0"/>
    <x v="0"/>
    <x v="0"/>
    <x v="0"/>
    <x v="0"/>
    <x v="2"/>
    <x v="1"/>
    <x v="2"/>
    <x v="11"/>
    <x v="0"/>
    <m/>
  </r>
  <r>
    <x v="0"/>
    <n v="0"/>
    <n v="0"/>
    <n v="1200"/>
    <n v="0"/>
    <x v="6025"/>
    <x v="0"/>
    <x v="0"/>
    <x v="0"/>
    <s v="03.16.15"/>
    <x v="0"/>
    <x v="0"/>
    <x v="0"/>
    <s v="Direção Financeira"/>
    <s v="03.16.15"/>
    <s v="Direção Financeira"/>
    <s v="03.16.15"/>
    <x v="29"/>
    <x v="0"/>
    <x v="0"/>
    <x v="0"/>
    <x v="0"/>
    <x v="0"/>
    <x v="0"/>
    <x v="0"/>
    <x v="8"/>
    <s v="2024-10-??"/>
    <x v="3"/>
    <n v="1200"/>
    <x v="3"/>
    <n v="0"/>
    <x v="1"/>
    <n v="0"/>
    <x v="667"/>
    <m/>
    <x v="0"/>
    <x v="11"/>
    <m/>
    <s v="Direção Financeira"/>
    <x v="2"/>
    <m/>
    <x v="0"/>
    <x v="1"/>
    <x v="1"/>
    <x v="1"/>
    <x v="0"/>
    <x v="0"/>
    <x v="0"/>
    <x v="0"/>
    <x v="0"/>
    <x v="0"/>
    <x v="0"/>
    <s v="Direção Financeira"/>
    <x v="0"/>
    <x v="0"/>
    <x v="0"/>
    <x v="0"/>
    <x v="0"/>
    <x v="0"/>
    <x v="0"/>
    <x v="2"/>
    <x v="1"/>
    <x v="2"/>
    <x v="11"/>
    <x v="0"/>
    <m/>
  </r>
  <r>
    <x v="0"/>
    <n v="0"/>
    <n v="0"/>
    <n v="1200"/>
    <n v="0"/>
    <x v="6025"/>
    <x v="0"/>
    <x v="0"/>
    <x v="0"/>
    <s v="03.16.15"/>
    <x v="0"/>
    <x v="0"/>
    <x v="0"/>
    <s v="Direção Financeira"/>
    <s v="03.16.15"/>
    <s v="Direção Financeira"/>
    <s v="03.16.15"/>
    <x v="29"/>
    <x v="0"/>
    <x v="0"/>
    <x v="0"/>
    <x v="0"/>
    <x v="0"/>
    <x v="0"/>
    <x v="0"/>
    <x v="10"/>
    <s v="2024-11-??"/>
    <x v="3"/>
    <n v="1200"/>
    <x v="3"/>
    <n v="0"/>
    <x v="1"/>
    <n v="0"/>
    <x v="667"/>
    <m/>
    <x v="0"/>
    <x v="11"/>
    <m/>
    <s v="Direção Financeira"/>
    <x v="2"/>
    <m/>
    <x v="0"/>
    <x v="1"/>
    <x v="1"/>
    <x v="1"/>
    <x v="0"/>
    <x v="0"/>
    <x v="0"/>
    <x v="0"/>
    <x v="0"/>
    <x v="0"/>
    <x v="0"/>
    <s v="Direção Financeira"/>
    <x v="0"/>
    <x v="0"/>
    <x v="0"/>
    <x v="0"/>
    <x v="0"/>
    <x v="0"/>
    <x v="0"/>
    <x v="2"/>
    <x v="1"/>
    <x v="2"/>
    <x v="11"/>
    <x v="0"/>
    <m/>
  </r>
  <r>
    <x v="0"/>
    <n v="0"/>
    <n v="0"/>
    <n v="1200"/>
    <n v="0"/>
    <x v="6025"/>
    <x v="0"/>
    <x v="0"/>
    <x v="0"/>
    <s v="03.16.15"/>
    <x v="0"/>
    <x v="0"/>
    <x v="0"/>
    <s v="Direção Financeira"/>
    <s v="03.16.15"/>
    <s v="Direção Financeira"/>
    <s v="03.16.15"/>
    <x v="29"/>
    <x v="0"/>
    <x v="0"/>
    <x v="0"/>
    <x v="0"/>
    <x v="0"/>
    <x v="0"/>
    <x v="0"/>
    <x v="11"/>
    <s v="2024-12-??"/>
    <x v="3"/>
    <n v="1200"/>
    <x v="3"/>
    <n v="0"/>
    <x v="1"/>
    <n v="0"/>
    <x v="667"/>
    <m/>
    <x v="0"/>
    <x v="11"/>
    <m/>
    <s v="Direção Financeira"/>
    <x v="2"/>
    <m/>
    <x v="0"/>
    <x v="1"/>
    <x v="1"/>
    <x v="1"/>
    <x v="0"/>
    <x v="0"/>
    <x v="0"/>
    <x v="0"/>
    <x v="0"/>
    <x v="0"/>
    <x v="0"/>
    <s v="Direção Financeira"/>
    <x v="0"/>
    <x v="0"/>
    <x v="0"/>
    <x v="0"/>
    <x v="0"/>
    <x v="0"/>
    <x v="0"/>
    <x v="2"/>
    <x v="1"/>
    <x v="2"/>
    <x v="11"/>
    <x v="0"/>
    <m/>
  </r>
  <r>
    <x v="0"/>
    <n v="0"/>
    <n v="0"/>
    <n v="1651142"/>
    <n v="0"/>
    <x v="6025"/>
    <x v="0"/>
    <x v="0"/>
    <x v="0"/>
    <s v="03.16.15"/>
    <x v="0"/>
    <x v="0"/>
    <x v="0"/>
    <s v="Direção Financeira"/>
    <s v="03.16.15"/>
    <s v="Direção Financeira"/>
    <s v="03.16.15"/>
    <x v="54"/>
    <x v="0"/>
    <x v="0"/>
    <x v="0"/>
    <x v="0"/>
    <x v="0"/>
    <x v="0"/>
    <x v="0"/>
    <x v="0"/>
    <s v="2024-01-??"/>
    <x v="0"/>
    <n v="1651142"/>
    <x v="3"/>
    <n v="3400000"/>
    <x v="1"/>
    <n v="300000"/>
    <x v="667"/>
    <m/>
    <x v="0"/>
    <x v="11"/>
    <m/>
    <s v="Direção Financeira"/>
    <x v="2"/>
    <m/>
    <x v="0"/>
    <x v="1"/>
    <x v="1"/>
    <x v="1"/>
    <x v="0"/>
    <x v="0"/>
    <x v="0"/>
    <x v="0"/>
    <x v="0"/>
    <x v="0"/>
    <x v="0"/>
    <s v="Direção Financeira"/>
    <x v="0"/>
    <x v="0"/>
    <x v="0"/>
    <x v="0"/>
    <x v="0"/>
    <x v="0"/>
    <x v="0"/>
    <x v="2"/>
    <x v="1"/>
    <x v="2"/>
    <x v="11"/>
    <x v="0"/>
    <m/>
  </r>
  <r>
    <x v="0"/>
    <n v="0"/>
    <n v="0"/>
    <n v="1216403"/>
    <n v="0"/>
    <x v="6025"/>
    <x v="0"/>
    <x v="0"/>
    <x v="0"/>
    <s v="03.16.15"/>
    <x v="0"/>
    <x v="0"/>
    <x v="0"/>
    <s v="Direção Financeira"/>
    <s v="03.16.15"/>
    <s v="Direção Financeira"/>
    <s v="03.16.15"/>
    <x v="54"/>
    <x v="0"/>
    <x v="0"/>
    <x v="0"/>
    <x v="0"/>
    <x v="0"/>
    <x v="0"/>
    <x v="0"/>
    <x v="2"/>
    <s v="2024-02-??"/>
    <x v="0"/>
    <n v="1216403"/>
    <x v="3"/>
    <n v="3400000"/>
    <x v="1"/>
    <n v="300000"/>
    <x v="667"/>
    <m/>
    <x v="0"/>
    <x v="11"/>
    <m/>
    <s v="Direção Financeira"/>
    <x v="2"/>
    <m/>
    <x v="0"/>
    <x v="1"/>
    <x v="1"/>
    <x v="1"/>
    <x v="0"/>
    <x v="0"/>
    <x v="0"/>
    <x v="0"/>
    <x v="0"/>
    <x v="0"/>
    <x v="0"/>
    <s v="Direção Financeira"/>
    <x v="0"/>
    <x v="0"/>
    <x v="0"/>
    <x v="0"/>
    <x v="0"/>
    <x v="0"/>
    <x v="0"/>
    <x v="2"/>
    <x v="1"/>
    <x v="2"/>
    <x v="11"/>
    <x v="0"/>
    <m/>
  </r>
  <r>
    <x v="0"/>
    <n v="0"/>
    <n v="0"/>
    <n v="1164102"/>
    <n v="0"/>
    <x v="6025"/>
    <x v="0"/>
    <x v="0"/>
    <x v="0"/>
    <s v="03.16.15"/>
    <x v="0"/>
    <x v="0"/>
    <x v="0"/>
    <s v="Direção Financeira"/>
    <s v="03.16.15"/>
    <s v="Direção Financeira"/>
    <s v="03.16.15"/>
    <x v="54"/>
    <x v="0"/>
    <x v="0"/>
    <x v="0"/>
    <x v="0"/>
    <x v="0"/>
    <x v="0"/>
    <x v="0"/>
    <x v="1"/>
    <s v="2024-03-??"/>
    <x v="0"/>
    <n v="1164102"/>
    <x v="3"/>
    <n v="3400000"/>
    <x v="1"/>
    <n v="300000"/>
    <x v="667"/>
    <m/>
    <x v="0"/>
    <x v="11"/>
    <m/>
    <s v="Direção Financeira"/>
    <x v="2"/>
    <m/>
    <x v="0"/>
    <x v="1"/>
    <x v="1"/>
    <x v="1"/>
    <x v="0"/>
    <x v="0"/>
    <x v="0"/>
    <x v="0"/>
    <x v="0"/>
    <x v="0"/>
    <x v="0"/>
    <s v="Direção Financeira"/>
    <x v="0"/>
    <x v="0"/>
    <x v="0"/>
    <x v="0"/>
    <x v="0"/>
    <x v="0"/>
    <x v="0"/>
    <x v="2"/>
    <x v="1"/>
    <x v="2"/>
    <x v="11"/>
    <x v="0"/>
    <m/>
  </r>
  <r>
    <x v="0"/>
    <n v="0"/>
    <n v="0"/>
    <n v="1333607"/>
    <n v="0"/>
    <x v="6025"/>
    <x v="0"/>
    <x v="0"/>
    <x v="0"/>
    <s v="03.16.15"/>
    <x v="0"/>
    <x v="0"/>
    <x v="0"/>
    <s v="Direção Financeira"/>
    <s v="03.16.15"/>
    <s v="Direção Financeira"/>
    <s v="03.16.15"/>
    <x v="54"/>
    <x v="0"/>
    <x v="0"/>
    <x v="0"/>
    <x v="0"/>
    <x v="0"/>
    <x v="0"/>
    <x v="0"/>
    <x v="3"/>
    <s v="2024-05-??"/>
    <x v="1"/>
    <n v="1333607"/>
    <x v="3"/>
    <n v="3400000"/>
    <x v="1"/>
    <n v="300000"/>
    <x v="667"/>
    <m/>
    <x v="0"/>
    <x v="11"/>
    <m/>
    <s v="Direção Financeira"/>
    <x v="2"/>
    <m/>
    <x v="0"/>
    <x v="1"/>
    <x v="1"/>
    <x v="1"/>
    <x v="0"/>
    <x v="0"/>
    <x v="0"/>
    <x v="0"/>
    <x v="0"/>
    <x v="0"/>
    <x v="0"/>
    <s v="Direção Financeira"/>
    <x v="0"/>
    <x v="0"/>
    <x v="0"/>
    <x v="0"/>
    <x v="0"/>
    <x v="0"/>
    <x v="0"/>
    <x v="2"/>
    <x v="1"/>
    <x v="2"/>
    <x v="11"/>
    <x v="0"/>
    <m/>
  </r>
  <r>
    <x v="0"/>
    <n v="0"/>
    <n v="0"/>
    <n v="797992"/>
    <n v="0"/>
    <x v="6025"/>
    <x v="0"/>
    <x v="0"/>
    <x v="0"/>
    <s v="03.16.15"/>
    <x v="0"/>
    <x v="0"/>
    <x v="0"/>
    <s v="Direção Financeira"/>
    <s v="03.16.15"/>
    <s v="Direção Financeira"/>
    <s v="03.16.15"/>
    <x v="54"/>
    <x v="0"/>
    <x v="0"/>
    <x v="0"/>
    <x v="0"/>
    <x v="0"/>
    <x v="0"/>
    <x v="0"/>
    <x v="4"/>
    <s v="2024-06-??"/>
    <x v="1"/>
    <n v="797992"/>
    <x v="3"/>
    <n v="3400000"/>
    <x v="1"/>
    <n v="300000"/>
    <x v="667"/>
    <m/>
    <x v="0"/>
    <x v="11"/>
    <m/>
    <s v="Direção Financeira"/>
    <x v="2"/>
    <m/>
    <x v="0"/>
    <x v="1"/>
    <x v="1"/>
    <x v="1"/>
    <x v="0"/>
    <x v="0"/>
    <x v="0"/>
    <x v="0"/>
    <x v="0"/>
    <x v="0"/>
    <x v="0"/>
    <s v="Direção Financeira"/>
    <x v="0"/>
    <x v="0"/>
    <x v="0"/>
    <x v="0"/>
    <x v="0"/>
    <x v="0"/>
    <x v="0"/>
    <x v="2"/>
    <x v="1"/>
    <x v="2"/>
    <x v="11"/>
    <x v="0"/>
    <m/>
  </r>
  <r>
    <x v="0"/>
    <n v="0"/>
    <n v="0"/>
    <n v="1018173"/>
    <n v="0"/>
    <x v="6025"/>
    <x v="0"/>
    <x v="0"/>
    <x v="0"/>
    <s v="03.16.15"/>
    <x v="0"/>
    <x v="0"/>
    <x v="0"/>
    <s v="Direção Financeira"/>
    <s v="03.16.15"/>
    <s v="Direção Financeira"/>
    <s v="03.16.15"/>
    <x v="54"/>
    <x v="0"/>
    <x v="0"/>
    <x v="0"/>
    <x v="0"/>
    <x v="0"/>
    <x v="0"/>
    <x v="0"/>
    <x v="9"/>
    <s v="2024-07-??"/>
    <x v="2"/>
    <n v="1018173"/>
    <x v="3"/>
    <n v="3400000"/>
    <x v="1"/>
    <n v="300000"/>
    <x v="667"/>
    <m/>
    <x v="0"/>
    <x v="11"/>
    <m/>
    <s v="Direção Financeira"/>
    <x v="2"/>
    <m/>
    <x v="0"/>
    <x v="1"/>
    <x v="1"/>
    <x v="1"/>
    <x v="0"/>
    <x v="0"/>
    <x v="0"/>
    <x v="0"/>
    <x v="0"/>
    <x v="0"/>
    <x v="0"/>
    <s v="Direção Financeira"/>
    <x v="0"/>
    <x v="0"/>
    <x v="0"/>
    <x v="0"/>
    <x v="0"/>
    <x v="0"/>
    <x v="0"/>
    <x v="2"/>
    <x v="1"/>
    <x v="2"/>
    <x v="11"/>
    <x v="0"/>
    <m/>
  </r>
  <r>
    <x v="0"/>
    <n v="0"/>
    <n v="0"/>
    <n v="1631481"/>
    <n v="0"/>
    <x v="6025"/>
    <x v="0"/>
    <x v="0"/>
    <x v="0"/>
    <s v="03.16.15"/>
    <x v="0"/>
    <x v="0"/>
    <x v="0"/>
    <s v="Direção Financeira"/>
    <s v="03.16.15"/>
    <s v="Direção Financeira"/>
    <s v="03.16.15"/>
    <x v="54"/>
    <x v="0"/>
    <x v="0"/>
    <x v="0"/>
    <x v="0"/>
    <x v="0"/>
    <x v="0"/>
    <x v="0"/>
    <x v="5"/>
    <s v="2024-08-??"/>
    <x v="2"/>
    <n v="1631481"/>
    <x v="3"/>
    <n v="3400000"/>
    <x v="1"/>
    <n v="300000"/>
    <x v="667"/>
    <m/>
    <x v="0"/>
    <x v="11"/>
    <m/>
    <s v="Direção Financeira"/>
    <x v="2"/>
    <m/>
    <x v="0"/>
    <x v="1"/>
    <x v="1"/>
    <x v="1"/>
    <x v="0"/>
    <x v="0"/>
    <x v="0"/>
    <x v="0"/>
    <x v="0"/>
    <x v="0"/>
    <x v="0"/>
    <s v="Direção Financeira"/>
    <x v="0"/>
    <x v="0"/>
    <x v="0"/>
    <x v="0"/>
    <x v="0"/>
    <x v="0"/>
    <x v="0"/>
    <x v="2"/>
    <x v="1"/>
    <x v="2"/>
    <x v="11"/>
    <x v="0"/>
    <m/>
  </r>
  <r>
    <x v="0"/>
    <n v="0"/>
    <n v="0"/>
    <n v="2087320"/>
    <n v="0"/>
    <x v="6025"/>
    <x v="0"/>
    <x v="0"/>
    <x v="0"/>
    <s v="03.16.15"/>
    <x v="0"/>
    <x v="0"/>
    <x v="0"/>
    <s v="Direção Financeira"/>
    <s v="03.16.15"/>
    <s v="Direção Financeira"/>
    <s v="03.16.15"/>
    <x v="54"/>
    <x v="0"/>
    <x v="0"/>
    <x v="0"/>
    <x v="0"/>
    <x v="0"/>
    <x v="0"/>
    <x v="0"/>
    <x v="7"/>
    <s v="2024-09-??"/>
    <x v="2"/>
    <n v="2087320"/>
    <x v="3"/>
    <n v="3400000"/>
    <x v="1"/>
    <n v="300000"/>
    <x v="667"/>
    <m/>
    <x v="0"/>
    <x v="11"/>
    <m/>
    <s v="Direção Financeira"/>
    <x v="2"/>
    <m/>
    <x v="0"/>
    <x v="1"/>
    <x v="1"/>
    <x v="1"/>
    <x v="0"/>
    <x v="0"/>
    <x v="0"/>
    <x v="0"/>
    <x v="0"/>
    <x v="0"/>
    <x v="0"/>
    <s v="Direção Financeira"/>
    <x v="0"/>
    <x v="0"/>
    <x v="0"/>
    <x v="0"/>
    <x v="0"/>
    <x v="0"/>
    <x v="0"/>
    <x v="2"/>
    <x v="1"/>
    <x v="2"/>
    <x v="11"/>
    <x v="0"/>
    <m/>
  </r>
  <r>
    <x v="0"/>
    <n v="0"/>
    <n v="0"/>
    <n v="1185146"/>
    <n v="0"/>
    <x v="6025"/>
    <x v="0"/>
    <x v="0"/>
    <x v="0"/>
    <s v="03.16.15"/>
    <x v="0"/>
    <x v="0"/>
    <x v="0"/>
    <s v="Direção Financeira"/>
    <s v="03.16.15"/>
    <s v="Direção Financeira"/>
    <s v="03.16.15"/>
    <x v="54"/>
    <x v="0"/>
    <x v="0"/>
    <x v="0"/>
    <x v="0"/>
    <x v="0"/>
    <x v="0"/>
    <x v="0"/>
    <x v="8"/>
    <s v="2024-10-??"/>
    <x v="3"/>
    <n v="1185146"/>
    <x v="3"/>
    <n v="3400000"/>
    <x v="1"/>
    <n v="300000"/>
    <x v="667"/>
    <m/>
    <x v="0"/>
    <x v="11"/>
    <m/>
    <s v="Direção Financeira"/>
    <x v="2"/>
    <m/>
    <x v="0"/>
    <x v="1"/>
    <x v="1"/>
    <x v="1"/>
    <x v="0"/>
    <x v="0"/>
    <x v="0"/>
    <x v="0"/>
    <x v="0"/>
    <x v="0"/>
    <x v="0"/>
    <s v="Direção Financeira"/>
    <x v="0"/>
    <x v="0"/>
    <x v="0"/>
    <x v="0"/>
    <x v="0"/>
    <x v="0"/>
    <x v="0"/>
    <x v="2"/>
    <x v="1"/>
    <x v="2"/>
    <x v="11"/>
    <x v="0"/>
    <m/>
  </r>
  <r>
    <x v="0"/>
    <n v="0"/>
    <n v="0"/>
    <n v="4122525"/>
    <n v="0"/>
    <x v="6025"/>
    <x v="0"/>
    <x v="0"/>
    <x v="0"/>
    <s v="03.16.15"/>
    <x v="0"/>
    <x v="0"/>
    <x v="0"/>
    <s v="Direção Financeira"/>
    <s v="03.16.15"/>
    <s v="Direção Financeira"/>
    <s v="03.16.15"/>
    <x v="54"/>
    <x v="0"/>
    <x v="0"/>
    <x v="0"/>
    <x v="0"/>
    <x v="0"/>
    <x v="0"/>
    <x v="0"/>
    <x v="11"/>
    <s v="2024-12-??"/>
    <x v="3"/>
    <n v="4122525"/>
    <x v="3"/>
    <n v="3400000"/>
    <x v="1"/>
    <n v="300000"/>
    <x v="667"/>
    <m/>
    <x v="0"/>
    <x v="11"/>
    <m/>
    <s v="Direção Financeira"/>
    <x v="2"/>
    <m/>
    <x v="0"/>
    <x v="1"/>
    <x v="1"/>
    <x v="1"/>
    <x v="0"/>
    <x v="0"/>
    <x v="0"/>
    <x v="0"/>
    <x v="0"/>
    <x v="0"/>
    <x v="0"/>
    <s v="Direção Financeira"/>
    <x v="0"/>
    <x v="0"/>
    <x v="0"/>
    <x v="0"/>
    <x v="0"/>
    <x v="0"/>
    <x v="0"/>
    <x v="2"/>
    <x v="1"/>
    <x v="2"/>
    <x v="11"/>
    <x v="0"/>
    <m/>
  </r>
  <r>
    <x v="0"/>
    <n v="0"/>
    <n v="0"/>
    <n v="150000"/>
    <n v="0"/>
    <x v="6025"/>
    <x v="0"/>
    <x v="0"/>
    <x v="0"/>
    <s v="03.16.15"/>
    <x v="0"/>
    <x v="0"/>
    <x v="0"/>
    <s v="Direção Financeira"/>
    <s v="03.16.15"/>
    <s v="Direção Financeira"/>
    <s v="03.16.15"/>
    <x v="84"/>
    <x v="0"/>
    <x v="7"/>
    <x v="19"/>
    <x v="0"/>
    <x v="0"/>
    <x v="0"/>
    <x v="0"/>
    <x v="6"/>
    <s v="2024-04-??"/>
    <x v="1"/>
    <n v="150000"/>
    <x v="3"/>
    <n v="0"/>
    <x v="1"/>
    <n v="50000"/>
    <x v="667"/>
    <m/>
    <x v="0"/>
    <x v="11"/>
    <m/>
    <s v="Direção Financeira"/>
    <x v="2"/>
    <m/>
    <x v="0"/>
    <x v="1"/>
    <x v="1"/>
    <x v="1"/>
    <x v="0"/>
    <x v="0"/>
    <x v="0"/>
    <x v="0"/>
    <x v="0"/>
    <x v="0"/>
    <x v="0"/>
    <s v="Direção Financeira"/>
    <x v="0"/>
    <x v="0"/>
    <x v="0"/>
    <x v="0"/>
    <x v="0"/>
    <x v="0"/>
    <x v="0"/>
    <x v="2"/>
    <x v="1"/>
    <x v="2"/>
    <x v="11"/>
    <x v="0"/>
    <m/>
  </r>
  <r>
    <x v="0"/>
    <n v="0"/>
    <n v="0"/>
    <n v="1332026"/>
    <n v="0"/>
    <x v="6025"/>
    <x v="0"/>
    <x v="0"/>
    <x v="0"/>
    <s v="03.16.16"/>
    <x v="24"/>
    <x v="0"/>
    <x v="0"/>
    <s v="Direção Ambiente e Saneamento "/>
    <s v="03.16.16"/>
    <s v="Direção Ambiente e Saneamento "/>
    <s v="03.16.16"/>
    <x v="30"/>
    <x v="0"/>
    <x v="0"/>
    <x v="0"/>
    <x v="1"/>
    <x v="0"/>
    <x v="0"/>
    <x v="0"/>
    <x v="0"/>
    <s v="2024-01-??"/>
    <x v="0"/>
    <n v="1332026"/>
    <x v="3"/>
    <n v="0"/>
    <x v="1"/>
    <n v="420000"/>
    <x v="667"/>
    <m/>
    <x v="0"/>
    <x v="11"/>
    <m/>
    <s v="Direção Ambiente e Saneamento "/>
    <x v="2"/>
    <m/>
    <x v="0"/>
    <x v="1"/>
    <x v="1"/>
    <x v="1"/>
    <x v="0"/>
    <x v="0"/>
    <x v="0"/>
    <x v="0"/>
    <x v="0"/>
    <x v="0"/>
    <x v="0"/>
    <s v="Direção Ambiente e Saneamento "/>
    <x v="0"/>
    <x v="0"/>
    <x v="0"/>
    <x v="0"/>
    <x v="0"/>
    <x v="0"/>
    <x v="0"/>
    <x v="2"/>
    <x v="1"/>
    <x v="2"/>
    <x v="11"/>
    <x v="0"/>
    <m/>
  </r>
  <r>
    <x v="0"/>
    <n v="0"/>
    <n v="0"/>
    <n v="1259522"/>
    <n v="0"/>
    <x v="6025"/>
    <x v="0"/>
    <x v="0"/>
    <x v="0"/>
    <s v="03.16.16"/>
    <x v="24"/>
    <x v="0"/>
    <x v="0"/>
    <s v="Direção Ambiente e Saneamento "/>
    <s v="03.16.16"/>
    <s v="Direção Ambiente e Saneamento "/>
    <s v="03.16.16"/>
    <x v="30"/>
    <x v="0"/>
    <x v="0"/>
    <x v="0"/>
    <x v="1"/>
    <x v="0"/>
    <x v="0"/>
    <x v="0"/>
    <x v="2"/>
    <s v="2024-02-??"/>
    <x v="0"/>
    <n v="1259522"/>
    <x v="3"/>
    <n v="0"/>
    <x v="1"/>
    <n v="420000"/>
    <x v="667"/>
    <m/>
    <x v="0"/>
    <x v="11"/>
    <m/>
    <s v="Direção Ambiente e Saneamento "/>
    <x v="2"/>
    <m/>
    <x v="0"/>
    <x v="1"/>
    <x v="1"/>
    <x v="1"/>
    <x v="0"/>
    <x v="0"/>
    <x v="0"/>
    <x v="0"/>
    <x v="0"/>
    <x v="0"/>
    <x v="0"/>
    <s v="Direção Ambiente e Saneamento "/>
    <x v="0"/>
    <x v="0"/>
    <x v="0"/>
    <x v="0"/>
    <x v="0"/>
    <x v="0"/>
    <x v="0"/>
    <x v="2"/>
    <x v="1"/>
    <x v="2"/>
    <x v="11"/>
    <x v="0"/>
    <m/>
  </r>
  <r>
    <x v="0"/>
    <n v="0"/>
    <n v="0"/>
    <n v="1199910"/>
    <n v="0"/>
    <x v="6025"/>
    <x v="0"/>
    <x v="0"/>
    <x v="0"/>
    <s v="03.16.16"/>
    <x v="24"/>
    <x v="0"/>
    <x v="0"/>
    <s v="Direção Ambiente e Saneamento "/>
    <s v="03.16.16"/>
    <s v="Direção Ambiente e Saneamento "/>
    <s v="03.16.16"/>
    <x v="30"/>
    <x v="0"/>
    <x v="0"/>
    <x v="0"/>
    <x v="1"/>
    <x v="0"/>
    <x v="0"/>
    <x v="0"/>
    <x v="1"/>
    <s v="2024-03-??"/>
    <x v="0"/>
    <n v="1199910"/>
    <x v="3"/>
    <n v="0"/>
    <x v="1"/>
    <n v="420000"/>
    <x v="667"/>
    <m/>
    <x v="0"/>
    <x v="11"/>
    <m/>
    <s v="Direção Ambiente e Saneamento "/>
    <x v="2"/>
    <m/>
    <x v="0"/>
    <x v="1"/>
    <x v="1"/>
    <x v="1"/>
    <x v="0"/>
    <x v="0"/>
    <x v="0"/>
    <x v="0"/>
    <x v="0"/>
    <x v="0"/>
    <x v="0"/>
    <s v="Direção Ambiente e Saneamento "/>
    <x v="0"/>
    <x v="0"/>
    <x v="0"/>
    <x v="0"/>
    <x v="0"/>
    <x v="0"/>
    <x v="0"/>
    <x v="2"/>
    <x v="1"/>
    <x v="2"/>
    <x v="11"/>
    <x v="0"/>
    <m/>
  </r>
  <r>
    <x v="0"/>
    <n v="0"/>
    <n v="0"/>
    <n v="1201065"/>
    <n v="0"/>
    <x v="6025"/>
    <x v="0"/>
    <x v="0"/>
    <x v="0"/>
    <s v="03.16.16"/>
    <x v="24"/>
    <x v="0"/>
    <x v="0"/>
    <s v="Direção Ambiente e Saneamento "/>
    <s v="03.16.16"/>
    <s v="Direção Ambiente e Saneamento "/>
    <s v="03.16.16"/>
    <x v="30"/>
    <x v="0"/>
    <x v="0"/>
    <x v="0"/>
    <x v="1"/>
    <x v="0"/>
    <x v="0"/>
    <x v="0"/>
    <x v="6"/>
    <s v="2024-04-??"/>
    <x v="1"/>
    <n v="1201065"/>
    <x v="3"/>
    <n v="0"/>
    <x v="1"/>
    <n v="420000"/>
    <x v="667"/>
    <m/>
    <x v="0"/>
    <x v="11"/>
    <m/>
    <s v="Direção Ambiente e Saneamento "/>
    <x v="2"/>
    <m/>
    <x v="0"/>
    <x v="1"/>
    <x v="1"/>
    <x v="1"/>
    <x v="0"/>
    <x v="0"/>
    <x v="0"/>
    <x v="0"/>
    <x v="0"/>
    <x v="0"/>
    <x v="0"/>
    <s v="Direção Ambiente e Saneamento "/>
    <x v="0"/>
    <x v="0"/>
    <x v="0"/>
    <x v="0"/>
    <x v="0"/>
    <x v="0"/>
    <x v="0"/>
    <x v="2"/>
    <x v="1"/>
    <x v="2"/>
    <x v="11"/>
    <x v="0"/>
    <m/>
  </r>
  <r>
    <x v="0"/>
    <n v="0"/>
    <n v="0"/>
    <n v="1163165"/>
    <n v="0"/>
    <x v="6025"/>
    <x v="0"/>
    <x v="0"/>
    <x v="0"/>
    <s v="03.16.16"/>
    <x v="24"/>
    <x v="0"/>
    <x v="0"/>
    <s v="Direção Ambiente e Saneamento "/>
    <s v="03.16.16"/>
    <s v="Direção Ambiente e Saneamento "/>
    <s v="03.16.16"/>
    <x v="30"/>
    <x v="0"/>
    <x v="0"/>
    <x v="0"/>
    <x v="1"/>
    <x v="0"/>
    <x v="0"/>
    <x v="0"/>
    <x v="3"/>
    <s v="2024-05-??"/>
    <x v="1"/>
    <n v="1163165"/>
    <x v="3"/>
    <n v="0"/>
    <x v="1"/>
    <n v="420000"/>
    <x v="667"/>
    <m/>
    <x v="0"/>
    <x v="11"/>
    <m/>
    <s v="Direção Ambiente e Saneamento "/>
    <x v="2"/>
    <m/>
    <x v="0"/>
    <x v="1"/>
    <x v="1"/>
    <x v="1"/>
    <x v="0"/>
    <x v="0"/>
    <x v="0"/>
    <x v="0"/>
    <x v="0"/>
    <x v="0"/>
    <x v="0"/>
    <s v="Direção Ambiente e Saneamento "/>
    <x v="0"/>
    <x v="0"/>
    <x v="0"/>
    <x v="0"/>
    <x v="0"/>
    <x v="0"/>
    <x v="0"/>
    <x v="2"/>
    <x v="1"/>
    <x v="2"/>
    <x v="11"/>
    <x v="0"/>
    <m/>
  </r>
  <r>
    <x v="0"/>
    <n v="0"/>
    <n v="0"/>
    <n v="1169395"/>
    <n v="0"/>
    <x v="6025"/>
    <x v="0"/>
    <x v="0"/>
    <x v="0"/>
    <s v="03.16.16"/>
    <x v="24"/>
    <x v="0"/>
    <x v="0"/>
    <s v="Direção Ambiente e Saneamento "/>
    <s v="03.16.16"/>
    <s v="Direção Ambiente e Saneamento "/>
    <s v="03.16.16"/>
    <x v="30"/>
    <x v="0"/>
    <x v="0"/>
    <x v="0"/>
    <x v="1"/>
    <x v="0"/>
    <x v="0"/>
    <x v="0"/>
    <x v="4"/>
    <s v="2024-06-??"/>
    <x v="1"/>
    <n v="1169395"/>
    <x v="3"/>
    <n v="0"/>
    <x v="1"/>
    <n v="420000"/>
    <x v="667"/>
    <m/>
    <x v="0"/>
    <x v="11"/>
    <m/>
    <s v="Direção Ambiente e Saneamento "/>
    <x v="2"/>
    <m/>
    <x v="0"/>
    <x v="1"/>
    <x v="1"/>
    <x v="1"/>
    <x v="0"/>
    <x v="0"/>
    <x v="0"/>
    <x v="0"/>
    <x v="0"/>
    <x v="0"/>
    <x v="0"/>
    <s v="Direção Ambiente e Saneamento "/>
    <x v="0"/>
    <x v="0"/>
    <x v="0"/>
    <x v="0"/>
    <x v="0"/>
    <x v="0"/>
    <x v="0"/>
    <x v="2"/>
    <x v="1"/>
    <x v="2"/>
    <x v="11"/>
    <x v="0"/>
    <m/>
  </r>
  <r>
    <x v="0"/>
    <n v="0"/>
    <n v="0"/>
    <n v="1144837"/>
    <n v="0"/>
    <x v="6025"/>
    <x v="0"/>
    <x v="0"/>
    <x v="0"/>
    <s v="03.16.16"/>
    <x v="24"/>
    <x v="0"/>
    <x v="0"/>
    <s v="Direção Ambiente e Saneamento "/>
    <s v="03.16.16"/>
    <s v="Direção Ambiente e Saneamento "/>
    <s v="03.16.16"/>
    <x v="30"/>
    <x v="0"/>
    <x v="0"/>
    <x v="0"/>
    <x v="1"/>
    <x v="0"/>
    <x v="0"/>
    <x v="0"/>
    <x v="9"/>
    <s v="2024-07-??"/>
    <x v="2"/>
    <n v="1144837"/>
    <x v="3"/>
    <n v="0"/>
    <x v="1"/>
    <n v="420000"/>
    <x v="667"/>
    <m/>
    <x v="0"/>
    <x v="11"/>
    <m/>
    <s v="Direção Ambiente e Saneamento "/>
    <x v="2"/>
    <m/>
    <x v="0"/>
    <x v="1"/>
    <x v="1"/>
    <x v="1"/>
    <x v="0"/>
    <x v="0"/>
    <x v="0"/>
    <x v="0"/>
    <x v="0"/>
    <x v="0"/>
    <x v="0"/>
    <s v="Direção Ambiente e Saneamento "/>
    <x v="0"/>
    <x v="0"/>
    <x v="0"/>
    <x v="0"/>
    <x v="0"/>
    <x v="0"/>
    <x v="0"/>
    <x v="2"/>
    <x v="1"/>
    <x v="2"/>
    <x v="11"/>
    <x v="0"/>
    <m/>
  </r>
  <r>
    <x v="0"/>
    <n v="0"/>
    <n v="0"/>
    <n v="1115029"/>
    <n v="0"/>
    <x v="6025"/>
    <x v="0"/>
    <x v="0"/>
    <x v="0"/>
    <s v="03.16.16"/>
    <x v="24"/>
    <x v="0"/>
    <x v="0"/>
    <s v="Direção Ambiente e Saneamento "/>
    <s v="03.16.16"/>
    <s v="Direção Ambiente e Saneamento "/>
    <s v="03.16.16"/>
    <x v="30"/>
    <x v="0"/>
    <x v="0"/>
    <x v="0"/>
    <x v="1"/>
    <x v="0"/>
    <x v="0"/>
    <x v="0"/>
    <x v="5"/>
    <s v="2024-08-??"/>
    <x v="2"/>
    <n v="1115029"/>
    <x v="3"/>
    <n v="0"/>
    <x v="1"/>
    <n v="420000"/>
    <x v="667"/>
    <m/>
    <x v="0"/>
    <x v="11"/>
    <m/>
    <s v="Direção Ambiente e Saneamento "/>
    <x v="2"/>
    <m/>
    <x v="0"/>
    <x v="1"/>
    <x v="1"/>
    <x v="1"/>
    <x v="0"/>
    <x v="0"/>
    <x v="0"/>
    <x v="0"/>
    <x v="0"/>
    <x v="0"/>
    <x v="0"/>
    <s v="Direção Ambiente e Saneamento "/>
    <x v="0"/>
    <x v="0"/>
    <x v="0"/>
    <x v="0"/>
    <x v="0"/>
    <x v="0"/>
    <x v="0"/>
    <x v="2"/>
    <x v="1"/>
    <x v="2"/>
    <x v="11"/>
    <x v="0"/>
    <m/>
  </r>
  <r>
    <x v="0"/>
    <n v="0"/>
    <n v="0"/>
    <n v="1126063"/>
    <n v="0"/>
    <x v="6025"/>
    <x v="0"/>
    <x v="0"/>
    <x v="0"/>
    <s v="03.16.16"/>
    <x v="24"/>
    <x v="0"/>
    <x v="0"/>
    <s v="Direção Ambiente e Saneamento "/>
    <s v="03.16.16"/>
    <s v="Direção Ambiente e Saneamento "/>
    <s v="03.16.16"/>
    <x v="30"/>
    <x v="0"/>
    <x v="0"/>
    <x v="0"/>
    <x v="1"/>
    <x v="0"/>
    <x v="0"/>
    <x v="0"/>
    <x v="7"/>
    <s v="2024-09-??"/>
    <x v="2"/>
    <n v="1126063"/>
    <x v="3"/>
    <n v="0"/>
    <x v="1"/>
    <n v="420000"/>
    <x v="667"/>
    <m/>
    <x v="0"/>
    <x v="11"/>
    <m/>
    <s v="Direção Ambiente e Saneamento "/>
    <x v="2"/>
    <m/>
    <x v="0"/>
    <x v="1"/>
    <x v="1"/>
    <x v="1"/>
    <x v="0"/>
    <x v="0"/>
    <x v="0"/>
    <x v="0"/>
    <x v="0"/>
    <x v="0"/>
    <x v="0"/>
    <s v="Direção Ambiente e Saneamento "/>
    <x v="0"/>
    <x v="0"/>
    <x v="0"/>
    <x v="0"/>
    <x v="0"/>
    <x v="0"/>
    <x v="0"/>
    <x v="2"/>
    <x v="1"/>
    <x v="2"/>
    <x v="11"/>
    <x v="0"/>
    <m/>
  </r>
  <r>
    <x v="0"/>
    <n v="0"/>
    <n v="0"/>
    <n v="1099466"/>
    <n v="0"/>
    <x v="6025"/>
    <x v="0"/>
    <x v="0"/>
    <x v="0"/>
    <s v="03.16.16"/>
    <x v="24"/>
    <x v="0"/>
    <x v="0"/>
    <s v="Direção Ambiente e Saneamento "/>
    <s v="03.16.16"/>
    <s v="Direção Ambiente e Saneamento "/>
    <s v="03.16.16"/>
    <x v="30"/>
    <x v="0"/>
    <x v="0"/>
    <x v="0"/>
    <x v="1"/>
    <x v="0"/>
    <x v="0"/>
    <x v="0"/>
    <x v="8"/>
    <s v="2024-10-??"/>
    <x v="3"/>
    <n v="1099466"/>
    <x v="3"/>
    <n v="0"/>
    <x v="1"/>
    <n v="420000"/>
    <x v="667"/>
    <m/>
    <x v="0"/>
    <x v="11"/>
    <m/>
    <s v="Direção Ambiente e Saneamento "/>
    <x v="2"/>
    <m/>
    <x v="0"/>
    <x v="1"/>
    <x v="1"/>
    <x v="1"/>
    <x v="0"/>
    <x v="0"/>
    <x v="0"/>
    <x v="0"/>
    <x v="0"/>
    <x v="0"/>
    <x v="0"/>
    <s v="Direção Ambiente e Saneamento "/>
    <x v="0"/>
    <x v="0"/>
    <x v="0"/>
    <x v="0"/>
    <x v="0"/>
    <x v="0"/>
    <x v="0"/>
    <x v="2"/>
    <x v="1"/>
    <x v="2"/>
    <x v="11"/>
    <x v="0"/>
    <m/>
  </r>
  <r>
    <x v="0"/>
    <n v="0"/>
    <n v="0"/>
    <n v="1066427"/>
    <n v="0"/>
    <x v="6025"/>
    <x v="0"/>
    <x v="0"/>
    <x v="0"/>
    <s v="03.16.16"/>
    <x v="24"/>
    <x v="0"/>
    <x v="0"/>
    <s v="Direção Ambiente e Saneamento "/>
    <s v="03.16.16"/>
    <s v="Direção Ambiente e Saneamento "/>
    <s v="03.16.16"/>
    <x v="30"/>
    <x v="0"/>
    <x v="0"/>
    <x v="0"/>
    <x v="1"/>
    <x v="0"/>
    <x v="0"/>
    <x v="0"/>
    <x v="10"/>
    <s v="2024-11-??"/>
    <x v="3"/>
    <n v="1066427"/>
    <x v="3"/>
    <n v="0"/>
    <x v="1"/>
    <n v="420000"/>
    <x v="667"/>
    <m/>
    <x v="0"/>
    <x v="11"/>
    <m/>
    <s v="Direção Ambiente e Saneamento "/>
    <x v="2"/>
    <m/>
    <x v="0"/>
    <x v="1"/>
    <x v="1"/>
    <x v="1"/>
    <x v="0"/>
    <x v="0"/>
    <x v="0"/>
    <x v="0"/>
    <x v="0"/>
    <x v="0"/>
    <x v="0"/>
    <s v="Direção Ambiente e Saneamento "/>
    <x v="0"/>
    <x v="0"/>
    <x v="0"/>
    <x v="0"/>
    <x v="0"/>
    <x v="0"/>
    <x v="0"/>
    <x v="2"/>
    <x v="1"/>
    <x v="2"/>
    <x v="11"/>
    <x v="0"/>
    <m/>
  </r>
  <r>
    <x v="0"/>
    <n v="0"/>
    <n v="0"/>
    <n v="988201"/>
    <n v="0"/>
    <x v="6025"/>
    <x v="0"/>
    <x v="0"/>
    <x v="0"/>
    <s v="03.16.16"/>
    <x v="24"/>
    <x v="0"/>
    <x v="0"/>
    <s v="Direção Ambiente e Saneamento "/>
    <s v="03.16.16"/>
    <s v="Direção Ambiente e Saneamento "/>
    <s v="03.16.16"/>
    <x v="30"/>
    <x v="0"/>
    <x v="0"/>
    <x v="0"/>
    <x v="1"/>
    <x v="0"/>
    <x v="0"/>
    <x v="0"/>
    <x v="11"/>
    <s v="2024-12-??"/>
    <x v="3"/>
    <n v="988201"/>
    <x v="3"/>
    <n v="0"/>
    <x v="1"/>
    <n v="420000"/>
    <x v="667"/>
    <m/>
    <x v="0"/>
    <x v="11"/>
    <m/>
    <s v="Direção Ambiente e Saneamento "/>
    <x v="2"/>
    <m/>
    <x v="0"/>
    <x v="1"/>
    <x v="1"/>
    <x v="1"/>
    <x v="0"/>
    <x v="0"/>
    <x v="0"/>
    <x v="0"/>
    <x v="0"/>
    <x v="0"/>
    <x v="0"/>
    <s v="Direção Ambiente e Saneamento "/>
    <x v="0"/>
    <x v="0"/>
    <x v="0"/>
    <x v="0"/>
    <x v="0"/>
    <x v="0"/>
    <x v="0"/>
    <x v="2"/>
    <x v="1"/>
    <x v="2"/>
    <x v="11"/>
    <x v="0"/>
    <m/>
  </r>
  <r>
    <x v="0"/>
    <n v="0"/>
    <n v="0"/>
    <n v="3000"/>
    <n v="0"/>
    <x v="6025"/>
    <x v="0"/>
    <x v="0"/>
    <x v="0"/>
    <s v="01.25.01.09"/>
    <x v="62"/>
    <x v="3"/>
    <x v="3"/>
    <s v="Educação"/>
    <s v="01.25.01"/>
    <s v="Apoio pre escolar"/>
    <s v="01.25.01.09"/>
    <x v="4"/>
    <x v="0"/>
    <x v="2"/>
    <x v="2"/>
    <x v="0"/>
    <x v="1"/>
    <x v="0"/>
    <x v="0"/>
    <x v="1"/>
    <s v="2024-03-??"/>
    <x v="0"/>
    <n v="3000"/>
    <x v="3"/>
    <n v="0"/>
    <x v="1"/>
    <n v="900000"/>
    <x v="667"/>
    <m/>
    <x v="0"/>
    <x v="11"/>
    <m/>
    <s v="Apoio pre escolar"/>
    <x v="2"/>
    <m/>
    <x v="0"/>
    <x v="1"/>
    <x v="1"/>
    <x v="1"/>
    <x v="0"/>
    <x v="0"/>
    <x v="0"/>
    <x v="0"/>
    <x v="0"/>
    <x v="0"/>
    <x v="0"/>
    <s v="Apoio pre escolar"/>
    <x v="0"/>
    <x v="0"/>
    <x v="0"/>
    <x v="0"/>
    <x v="1"/>
    <x v="0"/>
    <x v="0"/>
    <x v="2"/>
    <x v="1"/>
    <x v="2"/>
    <x v="11"/>
    <x v="0"/>
    <m/>
  </r>
  <r>
    <x v="0"/>
    <n v="0"/>
    <n v="0"/>
    <n v="1862"/>
    <n v="0"/>
    <x v="6025"/>
    <x v="0"/>
    <x v="0"/>
    <x v="0"/>
    <s v="01.25.01.09"/>
    <x v="62"/>
    <x v="3"/>
    <x v="3"/>
    <s v="Educação"/>
    <s v="01.25.01"/>
    <s v="Apoio pre escolar"/>
    <s v="01.25.01.09"/>
    <x v="4"/>
    <x v="0"/>
    <x v="2"/>
    <x v="2"/>
    <x v="0"/>
    <x v="1"/>
    <x v="0"/>
    <x v="0"/>
    <x v="6"/>
    <s v="2024-04-??"/>
    <x v="1"/>
    <n v="1862"/>
    <x v="3"/>
    <n v="0"/>
    <x v="1"/>
    <n v="900000"/>
    <x v="667"/>
    <m/>
    <x v="0"/>
    <x v="11"/>
    <m/>
    <s v="Apoio pre escolar"/>
    <x v="2"/>
    <m/>
    <x v="0"/>
    <x v="1"/>
    <x v="1"/>
    <x v="1"/>
    <x v="0"/>
    <x v="0"/>
    <x v="0"/>
    <x v="0"/>
    <x v="0"/>
    <x v="0"/>
    <x v="0"/>
    <s v="Apoio pre escolar"/>
    <x v="0"/>
    <x v="0"/>
    <x v="0"/>
    <x v="0"/>
    <x v="1"/>
    <x v="0"/>
    <x v="0"/>
    <x v="2"/>
    <x v="1"/>
    <x v="2"/>
    <x v="11"/>
    <x v="0"/>
    <m/>
  </r>
  <r>
    <x v="0"/>
    <n v="0"/>
    <n v="0"/>
    <n v="1156"/>
    <n v="0"/>
    <x v="6025"/>
    <x v="0"/>
    <x v="0"/>
    <x v="0"/>
    <s v="01.25.01.09"/>
    <x v="62"/>
    <x v="3"/>
    <x v="3"/>
    <s v="Educação"/>
    <s v="01.25.01"/>
    <s v="Apoio pre escolar"/>
    <s v="01.25.01.09"/>
    <x v="4"/>
    <x v="0"/>
    <x v="2"/>
    <x v="2"/>
    <x v="0"/>
    <x v="1"/>
    <x v="0"/>
    <x v="0"/>
    <x v="3"/>
    <s v="2024-05-??"/>
    <x v="1"/>
    <n v="1156"/>
    <x v="3"/>
    <n v="0"/>
    <x v="1"/>
    <n v="900000"/>
    <x v="667"/>
    <m/>
    <x v="0"/>
    <x v="11"/>
    <m/>
    <s v="Apoio pre escolar"/>
    <x v="2"/>
    <m/>
    <x v="0"/>
    <x v="1"/>
    <x v="1"/>
    <x v="1"/>
    <x v="0"/>
    <x v="0"/>
    <x v="0"/>
    <x v="0"/>
    <x v="0"/>
    <x v="0"/>
    <x v="0"/>
    <s v="Apoio pre escolar"/>
    <x v="0"/>
    <x v="0"/>
    <x v="0"/>
    <x v="0"/>
    <x v="1"/>
    <x v="0"/>
    <x v="0"/>
    <x v="2"/>
    <x v="1"/>
    <x v="2"/>
    <x v="11"/>
    <x v="0"/>
    <m/>
  </r>
  <r>
    <x v="0"/>
    <n v="0"/>
    <n v="0"/>
    <n v="18000"/>
    <n v="0"/>
    <x v="6025"/>
    <x v="0"/>
    <x v="0"/>
    <x v="0"/>
    <s v="01.25.01.09"/>
    <x v="62"/>
    <x v="3"/>
    <x v="3"/>
    <s v="Educação"/>
    <s v="01.25.01"/>
    <s v="Apoio pre escolar"/>
    <s v="01.25.01.09"/>
    <x v="4"/>
    <x v="0"/>
    <x v="2"/>
    <x v="2"/>
    <x v="0"/>
    <x v="1"/>
    <x v="0"/>
    <x v="0"/>
    <x v="5"/>
    <s v="2024-08-??"/>
    <x v="2"/>
    <n v="18000"/>
    <x v="3"/>
    <n v="0"/>
    <x v="1"/>
    <n v="900000"/>
    <x v="667"/>
    <m/>
    <x v="0"/>
    <x v="11"/>
    <m/>
    <s v="Apoio pre escolar"/>
    <x v="2"/>
    <m/>
    <x v="0"/>
    <x v="1"/>
    <x v="1"/>
    <x v="1"/>
    <x v="0"/>
    <x v="0"/>
    <x v="0"/>
    <x v="0"/>
    <x v="0"/>
    <x v="0"/>
    <x v="0"/>
    <s v="Apoio pre escolar"/>
    <x v="0"/>
    <x v="0"/>
    <x v="0"/>
    <x v="0"/>
    <x v="1"/>
    <x v="0"/>
    <x v="0"/>
    <x v="2"/>
    <x v="1"/>
    <x v="2"/>
    <x v="11"/>
    <x v="0"/>
    <m/>
  </r>
  <r>
    <x v="0"/>
    <n v="0"/>
    <n v="0"/>
    <n v="19917"/>
    <n v="0"/>
    <x v="6025"/>
    <x v="0"/>
    <x v="0"/>
    <x v="0"/>
    <s v="01.25.01.09"/>
    <x v="62"/>
    <x v="3"/>
    <x v="3"/>
    <s v="Educação"/>
    <s v="01.25.01"/>
    <s v="Apoio pre escolar"/>
    <s v="01.25.01.09"/>
    <x v="4"/>
    <x v="0"/>
    <x v="2"/>
    <x v="2"/>
    <x v="0"/>
    <x v="1"/>
    <x v="0"/>
    <x v="0"/>
    <x v="10"/>
    <s v="2024-11-??"/>
    <x v="3"/>
    <n v="19917"/>
    <x v="3"/>
    <n v="0"/>
    <x v="1"/>
    <n v="900000"/>
    <x v="667"/>
    <m/>
    <x v="0"/>
    <x v="11"/>
    <m/>
    <s v="Apoio pre escolar"/>
    <x v="2"/>
    <m/>
    <x v="0"/>
    <x v="1"/>
    <x v="1"/>
    <x v="1"/>
    <x v="0"/>
    <x v="0"/>
    <x v="0"/>
    <x v="0"/>
    <x v="0"/>
    <x v="0"/>
    <x v="0"/>
    <s v="Apoio pre escolar"/>
    <x v="0"/>
    <x v="0"/>
    <x v="0"/>
    <x v="0"/>
    <x v="1"/>
    <x v="0"/>
    <x v="0"/>
    <x v="2"/>
    <x v="1"/>
    <x v="2"/>
    <x v="11"/>
    <x v="0"/>
    <m/>
  </r>
  <r>
    <x v="0"/>
    <n v="0"/>
    <n v="0"/>
    <n v="56700"/>
    <n v="0"/>
    <x v="6025"/>
    <x v="0"/>
    <x v="0"/>
    <x v="0"/>
    <s v="03.16.15"/>
    <x v="0"/>
    <x v="0"/>
    <x v="0"/>
    <s v="Direção Financeira"/>
    <s v="03.16.15"/>
    <s v="Direção Financeira"/>
    <s v="03.16.15"/>
    <x v="82"/>
    <x v="0"/>
    <x v="0"/>
    <x v="0"/>
    <x v="0"/>
    <x v="0"/>
    <x v="0"/>
    <x v="0"/>
    <x v="10"/>
    <s v="2024-11-??"/>
    <x v="3"/>
    <n v="56700"/>
    <x v="3"/>
    <n v="0"/>
    <x v="1"/>
    <n v="0"/>
    <x v="667"/>
    <m/>
    <x v="0"/>
    <x v="11"/>
    <m/>
    <s v="Direção Financeira"/>
    <x v="2"/>
    <m/>
    <x v="0"/>
    <x v="1"/>
    <x v="1"/>
    <x v="1"/>
    <x v="0"/>
    <x v="0"/>
    <x v="0"/>
    <x v="0"/>
    <x v="0"/>
    <x v="0"/>
    <x v="0"/>
    <s v="Direção Financeira"/>
    <x v="0"/>
    <x v="0"/>
    <x v="0"/>
    <x v="0"/>
    <x v="0"/>
    <x v="0"/>
    <x v="0"/>
    <x v="2"/>
    <x v="1"/>
    <x v="2"/>
    <x v="11"/>
    <x v="0"/>
    <m/>
  </r>
  <r>
    <x v="0"/>
    <n v="0"/>
    <n v="0"/>
    <n v="86359"/>
    <n v="0"/>
    <x v="6025"/>
    <x v="0"/>
    <x v="0"/>
    <x v="0"/>
    <s v="03.16.15"/>
    <x v="0"/>
    <x v="0"/>
    <x v="0"/>
    <s v="Direção Financeira"/>
    <s v="03.16.15"/>
    <s v="Direção Financeira"/>
    <s v="03.16.15"/>
    <x v="70"/>
    <x v="0"/>
    <x v="0"/>
    <x v="0"/>
    <x v="0"/>
    <x v="0"/>
    <x v="0"/>
    <x v="0"/>
    <x v="1"/>
    <s v="2024-03-??"/>
    <x v="0"/>
    <n v="86359"/>
    <x v="3"/>
    <n v="0"/>
    <x v="1"/>
    <n v="0"/>
    <x v="667"/>
    <m/>
    <x v="0"/>
    <x v="11"/>
    <m/>
    <s v="Direção Financeira"/>
    <x v="2"/>
    <m/>
    <x v="0"/>
    <x v="1"/>
    <x v="1"/>
    <x v="1"/>
    <x v="0"/>
    <x v="0"/>
    <x v="0"/>
    <x v="0"/>
    <x v="0"/>
    <x v="0"/>
    <x v="0"/>
    <s v="Direção Financeira"/>
    <x v="0"/>
    <x v="0"/>
    <x v="0"/>
    <x v="0"/>
    <x v="0"/>
    <x v="0"/>
    <x v="0"/>
    <x v="2"/>
    <x v="1"/>
    <x v="2"/>
    <x v="11"/>
    <x v="0"/>
    <m/>
  </r>
  <r>
    <x v="0"/>
    <n v="0"/>
    <n v="0"/>
    <n v="38850"/>
    <n v="0"/>
    <x v="6025"/>
    <x v="0"/>
    <x v="0"/>
    <x v="0"/>
    <s v="03.16.15"/>
    <x v="0"/>
    <x v="0"/>
    <x v="0"/>
    <s v="Direção Financeira"/>
    <s v="03.16.15"/>
    <s v="Direção Financeira"/>
    <s v="03.16.15"/>
    <x v="70"/>
    <x v="0"/>
    <x v="0"/>
    <x v="0"/>
    <x v="0"/>
    <x v="0"/>
    <x v="0"/>
    <x v="0"/>
    <x v="6"/>
    <s v="2024-04-??"/>
    <x v="1"/>
    <n v="38850"/>
    <x v="3"/>
    <n v="0"/>
    <x v="1"/>
    <n v="0"/>
    <x v="667"/>
    <m/>
    <x v="0"/>
    <x v="11"/>
    <m/>
    <s v="Direção Financeira"/>
    <x v="2"/>
    <m/>
    <x v="0"/>
    <x v="1"/>
    <x v="1"/>
    <x v="1"/>
    <x v="0"/>
    <x v="0"/>
    <x v="0"/>
    <x v="0"/>
    <x v="0"/>
    <x v="0"/>
    <x v="0"/>
    <s v="Direção Financeira"/>
    <x v="0"/>
    <x v="0"/>
    <x v="0"/>
    <x v="0"/>
    <x v="0"/>
    <x v="0"/>
    <x v="0"/>
    <x v="2"/>
    <x v="1"/>
    <x v="2"/>
    <x v="11"/>
    <x v="0"/>
    <m/>
  </r>
  <r>
    <x v="0"/>
    <n v="0"/>
    <n v="0"/>
    <n v="53400"/>
    <n v="0"/>
    <x v="6025"/>
    <x v="0"/>
    <x v="0"/>
    <x v="0"/>
    <s v="03.16.15"/>
    <x v="0"/>
    <x v="0"/>
    <x v="0"/>
    <s v="Direção Financeira"/>
    <s v="03.16.15"/>
    <s v="Direção Financeira"/>
    <s v="03.16.15"/>
    <x v="70"/>
    <x v="0"/>
    <x v="0"/>
    <x v="0"/>
    <x v="0"/>
    <x v="0"/>
    <x v="0"/>
    <x v="0"/>
    <x v="4"/>
    <s v="2024-06-??"/>
    <x v="1"/>
    <n v="53400"/>
    <x v="3"/>
    <n v="0"/>
    <x v="1"/>
    <n v="0"/>
    <x v="667"/>
    <m/>
    <x v="0"/>
    <x v="11"/>
    <m/>
    <s v="Direção Financeira"/>
    <x v="2"/>
    <m/>
    <x v="0"/>
    <x v="1"/>
    <x v="1"/>
    <x v="1"/>
    <x v="0"/>
    <x v="0"/>
    <x v="0"/>
    <x v="0"/>
    <x v="0"/>
    <x v="0"/>
    <x v="0"/>
    <s v="Direção Financeira"/>
    <x v="0"/>
    <x v="0"/>
    <x v="0"/>
    <x v="0"/>
    <x v="0"/>
    <x v="0"/>
    <x v="0"/>
    <x v="2"/>
    <x v="1"/>
    <x v="2"/>
    <x v="11"/>
    <x v="0"/>
    <m/>
  </r>
  <r>
    <x v="0"/>
    <n v="0"/>
    <n v="0"/>
    <n v="56770"/>
    <n v="0"/>
    <x v="6025"/>
    <x v="0"/>
    <x v="0"/>
    <x v="0"/>
    <s v="03.16.15"/>
    <x v="0"/>
    <x v="0"/>
    <x v="0"/>
    <s v="Direção Financeira"/>
    <s v="03.16.15"/>
    <s v="Direção Financeira"/>
    <s v="03.16.15"/>
    <x v="70"/>
    <x v="0"/>
    <x v="0"/>
    <x v="0"/>
    <x v="0"/>
    <x v="0"/>
    <x v="0"/>
    <x v="0"/>
    <x v="5"/>
    <s v="2024-08-??"/>
    <x v="2"/>
    <n v="56770"/>
    <x v="3"/>
    <n v="0"/>
    <x v="1"/>
    <n v="0"/>
    <x v="667"/>
    <m/>
    <x v="0"/>
    <x v="11"/>
    <m/>
    <s v="Direção Financeira"/>
    <x v="2"/>
    <m/>
    <x v="0"/>
    <x v="1"/>
    <x v="1"/>
    <x v="1"/>
    <x v="0"/>
    <x v="0"/>
    <x v="0"/>
    <x v="0"/>
    <x v="0"/>
    <x v="0"/>
    <x v="0"/>
    <s v="Direção Financeira"/>
    <x v="0"/>
    <x v="0"/>
    <x v="0"/>
    <x v="0"/>
    <x v="0"/>
    <x v="0"/>
    <x v="0"/>
    <x v="2"/>
    <x v="1"/>
    <x v="2"/>
    <x v="11"/>
    <x v="0"/>
    <m/>
  </r>
  <r>
    <x v="0"/>
    <n v="0"/>
    <n v="0"/>
    <n v="71490"/>
    <n v="0"/>
    <x v="6025"/>
    <x v="0"/>
    <x v="0"/>
    <x v="0"/>
    <s v="03.16.15"/>
    <x v="0"/>
    <x v="0"/>
    <x v="0"/>
    <s v="Direção Financeira"/>
    <s v="03.16.15"/>
    <s v="Direção Financeira"/>
    <s v="03.16.15"/>
    <x v="70"/>
    <x v="0"/>
    <x v="0"/>
    <x v="0"/>
    <x v="0"/>
    <x v="0"/>
    <x v="0"/>
    <x v="0"/>
    <x v="7"/>
    <s v="2024-09-??"/>
    <x v="2"/>
    <n v="71490"/>
    <x v="3"/>
    <n v="0"/>
    <x v="1"/>
    <n v="0"/>
    <x v="667"/>
    <m/>
    <x v="0"/>
    <x v="11"/>
    <m/>
    <s v="Direção Financeira"/>
    <x v="2"/>
    <m/>
    <x v="0"/>
    <x v="1"/>
    <x v="1"/>
    <x v="1"/>
    <x v="0"/>
    <x v="0"/>
    <x v="0"/>
    <x v="0"/>
    <x v="0"/>
    <x v="0"/>
    <x v="0"/>
    <s v="Direção Financeira"/>
    <x v="0"/>
    <x v="0"/>
    <x v="0"/>
    <x v="0"/>
    <x v="0"/>
    <x v="0"/>
    <x v="0"/>
    <x v="2"/>
    <x v="1"/>
    <x v="2"/>
    <x v="11"/>
    <x v="0"/>
    <m/>
  </r>
  <r>
    <x v="0"/>
    <n v="0"/>
    <n v="0"/>
    <n v="63930"/>
    <n v="0"/>
    <x v="6025"/>
    <x v="0"/>
    <x v="0"/>
    <x v="0"/>
    <s v="03.16.15"/>
    <x v="0"/>
    <x v="0"/>
    <x v="0"/>
    <s v="Direção Financeira"/>
    <s v="03.16.15"/>
    <s v="Direção Financeira"/>
    <s v="03.16.15"/>
    <x v="70"/>
    <x v="0"/>
    <x v="0"/>
    <x v="0"/>
    <x v="0"/>
    <x v="0"/>
    <x v="0"/>
    <x v="0"/>
    <x v="10"/>
    <s v="2024-11-??"/>
    <x v="3"/>
    <n v="63930"/>
    <x v="3"/>
    <n v="0"/>
    <x v="1"/>
    <n v="0"/>
    <x v="667"/>
    <m/>
    <x v="0"/>
    <x v="11"/>
    <m/>
    <s v="Direção Financeira"/>
    <x v="2"/>
    <m/>
    <x v="0"/>
    <x v="1"/>
    <x v="1"/>
    <x v="1"/>
    <x v="0"/>
    <x v="0"/>
    <x v="0"/>
    <x v="0"/>
    <x v="0"/>
    <x v="0"/>
    <x v="0"/>
    <s v="Direção Financeira"/>
    <x v="0"/>
    <x v="0"/>
    <x v="0"/>
    <x v="0"/>
    <x v="0"/>
    <x v="0"/>
    <x v="0"/>
    <x v="2"/>
    <x v="1"/>
    <x v="2"/>
    <x v="11"/>
    <x v="0"/>
    <m/>
  </r>
  <r>
    <x v="0"/>
    <n v="0"/>
    <n v="0"/>
    <n v="60950"/>
    <n v="0"/>
    <x v="6025"/>
    <x v="0"/>
    <x v="0"/>
    <x v="0"/>
    <s v="03.16.15"/>
    <x v="0"/>
    <x v="0"/>
    <x v="0"/>
    <s v="Direção Financeira"/>
    <s v="03.16.15"/>
    <s v="Direção Financeira"/>
    <s v="03.16.15"/>
    <x v="70"/>
    <x v="0"/>
    <x v="0"/>
    <x v="0"/>
    <x v="0"/>
    <x v="0"/>
    <x v="0"/>
    <x v="0"/>
    <x v="11"/>
    <s v="2024-12-??"/>
    <x v="3"/>
    <n v="60950"/>
    <x v="3"/>
    <n v="0"/>
    <x v="1"/>
    <n v="0"/>
    <x v="667"/>
    <m/>
    <x v="0"/>
    <x v="11"/>
    <m/>
    <s v="Direção Financeira"/>
    <x v="2"/>
    <m/>
    <x v="0"/>
    <x v="1"/>
    <x v="1"/>
    <x v="1"/>
    <x v="0"/>
    <x v="0"/>
    <x v="0"/>
    <x v="0"/>
    <x v="0"/>
    <x v="0"/>
    <x v="0"/>
    <s v="Direção Financeira"/>
    <x v="0"/>
    <x v="0"/>
    <x v="0"/>
    <x v="0"/>
    <x v="0"/>
    <x v="0"/>
    <x v="0"/>
    <x v="2"/>
    <x v="1"/>
    <x v="2"/>
    <x v="11"/>
    <x v="0"/>
    <m/>
  </r>
  <r>
    <x v="1"/>
    <n v="0"/>
    <n v="0"/>
    <n v="149000"/>
    <n v="0"/>
    <x v="6025"/>
    <x v="0"/>
    <x v="0"/>
    <x v="0"/>
    <s v="01.27.06.72"/>
    <x v="32"/>
    <x v="1"/>
    <x v="1"/>
    <s v="Requalificação Urbana e habitação"/>
    <s v="01.27.06"/>
    <s v="Manutenção e Reabilitação de Edificios Municipais"/>
    <s v="01.27.06.72"/>
    <x v="1"/>
    <x v="0"/>
    <x v="0"/>
    <x v="0"/>
    <x v="0"/>
    <x v="1"/>
    <x v="1"/>
    <x v="0"/>
    <x v="2"/>
    <s v="2024-02-??"/>
    <x v="0"/>
    <n v="149000"/>
    <x v="3"/>
    <n v="13700000"/>
    <x v="1"/>
    <n v="100000"/>
    <x v="667"/>
    <m/>
    <x v="0"/>
    <x v="11"/>
    <m/>
    <s v="Manutenção e Reabilitação de Edificios Municipais"/>
    <x v="2"/>
    <m/>
    <x v="0"/>
    <x v="1"/>
    <x v="1"/>
    <x v="1"/>
    <x v="0"/>
    <x v="0"/>
    <x v="0"/>
    <x v="0"/>
    <x v="0"/>
    <x v="0"/>
    <x v="0"/>
    <s v="Manutenção e Reabilitação de Edificios Municipais"/>
    <x v="0"/>
    <x v="0"/>
    <x v="0"/>
    <x v="0"/>
    <x v="1"/>
    <x v="0"/>
    <x v="0"/>
    <x v="2"/>
    <x v="1"/>
    <x v="2"/>
    <x v="11"/>
    <x v="0"/>
    <m/>
  </r>
  <r>
    <x v="1"/>
    <n v="0"/>
    <n v="0"/>
    <n v="545202"/>
    <n v="0"/>
    <x v="6025"/>
    <x v="0"/>
    <x v="0"/>
    <x v="0"/>
    <s v="01.27.06.72"/>
    <x v="32"/>
    <x v="1"/>
    <x v="1"/>
    <s v="Requalificação Urbana e habitação"/>
    <s v="01.27.06"/>
    <s v="Manutenção e Reabilitação de Edificios Municipais"/>
    <s v="01.27.06.72"/>
    <x v="1"/>
    <x v="0"/>
    <x v="0"/>
    <x v="0"/>
    <x v="0"/>
    <x v="1"/>
    <x v="1"/>
    <x v="0"/>
    <x v="1"/>
    <s v="2024-03-??"/>
    <x v="0"/>
    <n v="545202"/>
    <x v="3"/>
    <n v="13700000"/>
    <x v="1"/>
    <n v="100000"/>
    <x v="667"/>
    <m/>
    <x v="0"/>
    <x v="11"/>
    <m/>
    <s v="Manutenção e Reabilitação de Edificios Municipais"/>
    <x v="2"/>
    <m/>
    <x v="0"/>
    <x v="1"/>
    <x v="1"/>
    <x v="1"/>
    <x v="0"/>
    <x v="0"/>
    <x v="0"/>
    <x v="0"/>
    <x v="0"/>
    <x v="0"/>
    <x v="0"/>
    <s v="Manutenção e Reabilitação de Edificios Municipais"/>
    <x v="0"/>
    <x v="0"/>
    <x v="0"/>
    <x v="0"/>
    <x v="1"/>
    <x v="0"/>
    <x v="0"/>
    <x v="2"/>
    <x v="1"/>
    <x v="2"/>
    <x v="11"/>
    <x v="0"/>
    <m/>
  </r>
  <r>
    <x v="1"/>
    <n v="0"/>
    <n v="0"/>
    <n v="1218966"/>
    <n v="0"/>
    <x v="6025"/>
    <x v="0"/>
    <x v="0"/>
    <x v="0"/>
    <s v="01.27.06.72"/>
    <x v="32"/>
    <x v="1"/>
    <x v="1"/>
    <s v="Requalificação Urbana e habitação"/>
    <s v="01.27.06"/>
    <s v="Manutenção e Reabilitação de Edificios Municipais"/>
    <s v="01.27.06.72"/>
    <x v="1"/>
    <x v="0"/>
    <x v="0"/>
    <x v="0"/>
    <x v="0"/>
    <x v="1"/>
    <x v="1"/>
    <x v="0"/>
    <x v="6"/>
    <s v="2024-04-??"/>
    <x v="1"/>
    <n v="1218966"/>
    <x v="3"/>
    <n v="13700000"/>
    <x v="1"/>
    <n v="100000"/>
    <x v="667"/>
    <m/>
    <x v="0"/>
    <x v="11"/>
    <m/>
    <s v="Manutenção e Reabilitação de Edificios Municipais"/>
    <x v="2"/>
    <m/>
    <x v="0"/>
    <x v="1"/>
    <x v="1"/>
    <x v="1"/>
    <x v="0"/>
    <x v="0"/>
    <x v="0"/>
    <x v="0"/>
    <x v="0"/>
    <x v="0"/>
    <x v="0"/>
    <s v="Manutenção e Reabilitação de Edificios Municipais"/>
    <x v="0"/>
    <x v="0"/>
    <x v="0"/>
    <x v="0"/>
    <x v="1"/>
    <x v="0"/>
    <x v="0"/>
    <x v="2"/>
    <x v="1"/>
    <x v="2"/>
    <x v="11"/>
    <x v="0"/>
    <m/>
  </r>
  <r>
    <x v="1"/>
    <n v="0"/>
    <n v="0"/>
    <n v="378752"/>
    <n v="0"/>
    <x v="6025"/>
    <x v="0"/>
    <x v="0"/>
    <x v="0"/>
    <s v="01.27.06.72"/>
    <x v="32"/>
    <x v="1"/>
    <x v="1"/>
    <s v="Requalificação Urbana e habitação"/>
    <s v="01.27.06"/>
    <s v="Manutenção e Reabilitação de Edificios Municipais"/>
    <s v="01.27.06.72"/>
    <x v="1"/>
    <x v="0"/>
    <x v="0"/>
    <x v="0"/>
    <x v="0"/>
    <x v="1"/>
    <x v="1"/>
    <x v="0"/>
    <x v="3"/>
    <s v="2024-05-??"/>
    <x v="1"/>
    <n v="378752"/>
    <x v="3"/>
    <n v="13700000"/>
    <x v="1"/>
    <n v="100000"/>
    <x v="667"/>
    <m/>
    <x v="0"/>
    <x v="11"/>
    <m/>
    <s v="Manutenção e Reabilitação de Edificios Municipais"/>
    <x v="2"/>
    <m/>
    <x v="0"/>
    <x v="1"/>
    <x v="1"/>
    <x v="1"/>
    <x v="0"/>
    <x v="0"/>
    <x v="0"/>
    <x v="0"/>
    <x v="0"/>
    <x v="0"/>
    <x v="0"/>
    <s v="Manutenção e Reabilitação de Edificios Municipais"/>
    <x v="0"/>
    <x v="0"/>
    <x v="0"/>
    <x v="0"/>
    <x v="1"/>
    <x v="0"/>
    <x v="0"/>
    <x v="2"/>
    <x v="1"/>
    <x v="2"/>
    <x v="11"/>
    <x v="0"/>
    <m/>
  </r>
  <r>
    <x v="1"/>
    <n v="0"/>
    <n v="0"/>
    <n v="15000"/>
    <n v="0"/>
    <x v="6025"/>
    <x v="0"/>
    <x v="0"/>
    <x v="0"/>
    <s v="01.27.06.72"/>
    <x v="32"/>
    <x v="1"/>
    <x v="1"/>
    <s v="Requalificação Urbana e habitação"/>
    <s v="01.27.06"/>
    <s v="Manutenção e Reabilitação de Edificios Municipais"/>
    <s v="01.27.06.72"/>
    <x v="1"/>
    <x v="0"/>
    <x v="0"/>
    <x v="0"/>
    <x v="0"/>
    <x v="1"/>
    <x v="1"/>
    <x v="0"/>
    <x v="4"/>
    <s v="2024-06-??"/>
    <x v="1"/>
    <n v="15000"/>
    <x v="3"/>
    <n v="13700000"/>
    <x v="1"/>
    <n v="100000"/>
    <x v="667"/>
    <m/>
    <x v="0"/>
    <x v="11"/>
    <m/>
    <s v="Manutenção e Reabilitação de Edificios Municipais"/>
    <x v="2"/>
    <m/>
    <x v="0"/>
    <x v="1"/>
    <x v="1"/>
    <x v="1"/>
    <x v="0"/>
    <x v="0"/>
    <x v="0"/>
    <x v="0"/>
    <x v="0"/>
    <x v="0"/>
    <x v="0"/>
    <s v="Manutenção e Reabilitação de Edificios Municipais"/>
    <x v="0"/>
    <x v="0"/>
    <x v="0"/>
    <x v="0"/>
    <x v="1"/>
    <x v="0"/>
    <x v="0"/>
    <x v="2"/>
    <x v="1"/>
    <x v="2"/>
    <x v="11"/>
    <x v="0"/>
    <m/>
  </r>
  <r>
    <x v="1"/>
    <n v="0"/>
    <n v="0"/>
    <n v="300000"/>
    <n v="0"/>
    <x v="6025"/>
    <x v="0"/>
    <x v="0"/>
    <x v="0"/>
    <s v="01.27.06.72"/>
    <x v="32"/>
    <x v="1"/>
    <x v="1"/>
    <s v="Requalificação Urbana e habitação"/>
    <s v="01.27.06"/>
    <s v="Manutenção e Reabilitação de Edificios Municipais"/>
    <s v="01.27.06.72"/>
    <x v="1"/>
    <x v="0"/>
    <x v="0"/>
    <x v="0"/>
    <x v="0"/>
    <x v="1"/>
    <x v="1"/>
    <x v="0"/>
    <x v="9"/>
    <s v="2024-07-??"/>
    <x v="2"/>
    <n v="300000"/>
    <x v="3"/>
    <n v="13700000"/>
    <x v="1"/>
    <n v="100000"/>
    <x v="667"/>
    <m/>
    <x v="0"/>
    <x v="11"/>
    <m/>
    <s v="Manutenção e Reabilitação de Edificios Municipais"/>
    <x v="2"/>
    <m/>
    <x v="0"/>
    <x v="1"/>
    <x v="1"/>
    <x v="1"/>
    <x v="0"/>
    <x v="0"/>
    <x v="0"/>
    <x v="0"/>
    <x v="0"/>
    <x v="0"/>
    <x v="0"/>
    <s v="Manutenção e Reabilitação de Edificios Municipais"/>
    <x v="0"/>
    <x v="0"/>
    <x v="0"/>
    <x v="0"/>
    <x v="1"/>
    <x v="0"/>
    <x v="0"/>
    <x v="2"/>
    <x v="1"/>
    <x v="2"/>
    <x v="11"/>
    <x v="0"/>
    <m/>
  </r>
  <r>
    <x v="1"/>
    <n v="0"/>
    <n v="0"/>
    <n v="479924"/>
    <n v="0"/>
    <x v="6025"/>
    <x v="0"/>
    <x v="0"/>
    <x v="0"/>
    <s v="01.27.06.72"/>
    <x v="32"/>
    <x v="1"/>
    <x v="1"/>
    <s v="Requalificação Urbana e habitação"/>
    <s v="01.27.06"/>
    <s v="Manutenção e Reabilitação de Edificios Municipais"/>
    <s v="01.27.06.72"/>
    <x v="1"/>
    <x v="0"/>
    <x v="0"/>
    <x v="0"/>
    <x v="0"/>
    <x v="1"/>
    <x v="1"/>
    <x v="0"/>
    <x v="5"/>
    <s v="2024-08-??"/>
    <x v="2"/>
    <n v="479924"/>
    <x v="3"/>
    <n v="13700000"/>
    <x v="1"/>
    <n v="100000"/>
    <x v="667"/>
    <m/>
    <x v="0"/>
    <x v="11"/>
    <m/>
    <s v="Manutenção e Reabilitação de Edificios Municipais"/>
    <x v="2"/>
    <m/>
    <x v="0"/>
    <x v="1"/>
    <x v="1"/>
    <x v="1"/>
    <x v="0"/>
    <x v="0"/>
    <x v="0"/>
    <x v="0"/>
    <x v="0"/>
    <x v="0"/>
    <x v="0"/>
    <s v="Manutenção e Reabilitação de Edificios Municipais"/>
    <x v="0"/>
    <x v="0"/>
    <x v="0"/>
    <x v="0"/>
    <x v="1"/>
    <x v="0"/>
    <x v="0"/>
    <x v="2"/>
    <x v="1"/>
    <x v="2"/>
    <x v="11"/>
    <x v="0"/>
    <m/>
  </r>
  <r>
    <x v="1"/>
    <n v="0"/>
    <n v="0"/>
    <n v="2100876"/>
    <n v="0"/>
    <x v="6025"/>
    <x v="0"/>
    <x v="0"/>
    <x v="0"/>
    <s v="01.27.06.72"/>
    <x v="32"/>
    <x v="1"/>
    <x v="1"/>
    <s v="Requalificação Urbana e habitação"/>
    <s v="01.27.06"/>
    <s v="Manutenção e Reabilitação de Edificios Municipais"/>
    <s v="01.27.06.72"/>
    <x v="1"/>
    <x v="0"/>
    <x v="0"/>
    <x v="0"/>
    <x v="0"/>
    <x v="1"/>
    <x v="1"/>
    <x v="0"/>
    <x v="7"/>
    <s v="2024-09-??"/>
    <x v="2"/>
    <n v="2100876"/>
    <x v="3"/>
    <n v="13700000"/>
    <x v="1"/>
    <n v="100000"/>
    <x v="667"/>
    <m/>
    <x v="0"/>
    <x v="11"/>
    <m/>
    <s v="Manutenção e Reabilitação de Edificios Municipais"/>
    <x v="2"/>
    <m/>
    <x v="0"/>
    <x v="1"/>
    <x v="1"/>
    <x v="1"/>
    <x v="0"/>
    <x v="0"/>
    <x v="0"/>
    <x v="0"/>
    <x v="0"/>
    <x v="0"/>
    <x v="0"/>
    <s v="Manutenção e Reabilitação de Edificios Municipais"/>
    <x v="0"/>
    <x v="0"/>
    <x v="0"/>
    <x v="0"/>
    <x v="1"/>
    <x v="0"/>
    <x v="0"/>
    <x v="2"/>
    <x v="1"/>
    <x v="2"/>
    <x v="11"/>
    <x v="0"/>
    <m/>
  </r>
  <r>
    <x v="1"/>
    <n v="0"/>
    <n v="0"/>
    <n v="4000"/>
    <n v="0"/>
    <x v="6025"/>
    <x v="0"/>
    <x v="0"/>
    <x v="0"/>
    <s v="01.27.06.72"/>
    <x v="32"/>
    <x v="1"/>
    <x v="1"/>
    <s v="Requalificação Urbana e habitação"/>
    <s v="01.27.06"/>
    <s v="Manutenção e Reabilitação de Edificios Municipais"/>
    <s v="01.27.06.72"/>
    <x v="1"/>
    <x v="0"/>
    <x v="0"/>
    <x v="0"/>
    <x v="0"/>
    <x v="1"/>
    <x v="1"/>
    <x v="0"/>
    <x v="8"/>
    <s v="2024-10-??"/>
    <x v="3"/>
    <n v="4000"/>
    <x v="3"/>
    <n v="13700000"/>
    <x v="1"/>
    <n v="100000"/>
    <x v="667"/>
    <m/>
    <x v="0"/>
    <x v="11"/>
    <m/>
    <s v="Manutenção e Reabilitação de Edificios Municipais"/>
    <x v="2"/>
    <m/>
    <x v="0"/>
    <x v="1"/>
    <x v="1"/>
    <x v="1"/>
    <x v="0"/>
    <x v="0"/>
    <x v="0"/>
    <x v="0"/>
    <x v="0"/>
    <x v="0"/>
    <x v="0"/>
    <s v="Manutenção e Reabilitação de Edificios Municipais"/>
    <x v="0"/>
    <x v="0"/>
    <x v="0"/>
    <x v="0"/>
    <x v="1"/>
    <x v="0"/>
    <x v="0"/>
    <x v="2"/>
    <x v="1"/>
    <x v="2"/>
    <x v="11"/>
    <x v="0"/>
    <m/>
  </r>
  <r>
    <x v="1"/>
    <n v="0"/>
    <n v="0"/>
    <n v="3398180"/>
    <n v="0"/>
    <x v="6025"/>
    <x v="0"/>
    <x v="0"/>
    <x v="0"/>
    <s v="01.27.06.72"/>
    <x v="32"/>
    <x v="1"/>
    <x v="1"/>
    <s v="Requalificação Urbana e habitação"/>
    <s v="01.27.06"/>
    <s v="Manutenção e Reabilitação de Edificios Municipais"/>
    <s v="01.27.06.72"/>
    <x v="1"/>
    <x v="0"/>
    <x v="0"/>
    <x v="0"/>
    <x v="0"/>
    <x v="1"/>
    <x v="1"/>
    <x v="0"/>
    <x v="10"/>
    <s v="2024-11-??"/>
    <x v="3"/>
    <n v="3398180"/>
    <x v="3"/>
    <n v="13700000"/>
    <x v="1"/>
    <n v="100000"/>
    <x v="667"/>
    <m/>
    <x v="0"/>
    <x v="11"/>
    <m/>
    <s v="Manutenção e Reabilitação de Edificios Municipais"/>
    <x v="2"/>
    <m/>
    <x v="0"/>
    <x v="1"/>
    <x v="1"/>
    <x v="1"/>
    <x v="0"/>
    <x v="0"/>
    <x v="0"/>
    <x v="0"/>
    <x v="0"/>
    <x v="0"/>
    <x v="0"/>
    <s v="Manutenção e Reabilitação de Edificios Municipais"/>
    <x v="0"/>
    <x v="0"/>
    <x v="0"/>
    <x v="0"/>
    <x v="1"/>
    <x v="0"/>
    <x v="0"/>
    <x v="2"/>
    <x v="1"/>
    <x v="2"/>
    <x v="11"/>
    <x v="0"/>
    <m/>
  </r>
  <r>
    <x v="0"/>
    <n v="0"/>
    <n v="0"/>
    <n v="1142544"/>
    <n v="0"/>
    <x v="6025"/>
    <x v="0"/>
    <x v="0"/>
    <x v="0"/>
    <s v="03.16.15"/>
    <x v="0"/>
    <x v="0"/>
    <x v="0"/>
    <s v="Direção Financeira"/>
    <s v="03.16.15"/>
    <s v="Direção Financeira"/>
    <s v="03.16.15"/>
    <x v="5"/>
    <x v="0"/>
    <x v="0"/>
    <x v="1"/>
    <x v="0"/>
    <x v="0"/>
    <x v="0"/>
    <x v="0"/>
    <x v="0"/>
    <s v="2024-01-??"/>
    <x v="0"/>
    <n v="1142544"/>
    <x v="3"/>
    <n v="5450000"/>
    <x v="1"/>
    <n v="0"/>
    <x v="667"/>
    <m/>
    <x v="0"/>
    <x v="11"/>
    <m/>
    <s v="Direção Financeira"/>
    <x v="2"/>
    <m/>
    <x v="0"/>
    <x v="1"/>
    <x v="1"/>
    <x v="1"/>
    <x v="0"/>
    <x v="0"/>
    <x v="0"/>
    <x v="0"/>
    <x v="0"/>
    <x v="0"/>
    <x v="0"/>
    <s v="Direção Financeira"/>
    <x v="0"/>
    <x v="0"/>
    <x v="0"/>
    <x v="0"/>
    <x v="0"/>
    <x v="0"/>
    <x v="0"/>
    <x v="2"/>
    <x v="1"/>
    <x v="2"/>
    <x v="11"/>
    <x v="0"/>
    <m/>
  </r>
  <r>
    <x v="0"/>
    <n v="0"/>
    <n v="0"/>
    <n v="1111561"/>
    <n v="0"/>
    <x v="6025"/>
    <x v="0"/>
    <x v="0"/>
    <x v="0"/>
    <s v="03.16.15"/>
    <x v="0"/>
    <x v="0"/>
    <x v="0"/>
    <s v="Direção Financeira"/>
    <s v="03.16.15"/>
    <s v="Direção Financeira"/>
    <s v="03.16.15"/>
    <x v="5"/>
    <x v="0"/>
    <x v="0"/>
    <x v="1"/>
    <x v="0"/>
    <x v="0"/>
    <x v="0"/>
    <x v="0"/>
    <x v="2"/>
    <s v="2024-02-??"/>
    <x v="0"/>
    <n v="1111561"/>
    <x v="3"/>
    <n v="5450000"/>
    <x v="1"/>
    <n v="0"/>
    <x v="667"/>
    <m/>
    <x v="0"/>
    <x v="11"/>
    <m/>
    <s v="Direção Financeira"/>
    <x v="2"/>
    <m/>
    <x v="0"/>
    <x v="1"/>
    <x v="1"/>
    <x v="1"/>
    <x v="0"/>
    <x v="0"/>
    <x v="0"/>
    <x v="0"/>
    <x v="0"/>
    <x v="0"/>
    <x v="0"/>
    <s v="Direção Financeira"/>
    <x v="0"/>
    <x v="0"/>
    <x v="0"/>
    <x v="0"/>
    <x v="0"/>
    <x v="0"/>
    <x v="0"/>
    <x v="2"/>
    <x v="1"/>
    <x v="2"/>
    <x v="11"/>
    <x v="0"/>
    <m/>
  </r>
  <r>
    <x v="0"/>
    <n v="0"/>
    <n v="0"/>
    <n v="1221188"/>
    <n v="0"/>
    <x v="6025"/>
    <x v="0"/>
    <x v="0"/>
    <x v="0"/>
    <s v="03.16.15"/>
    <x v="0"/>
    <x v="0"/>
    <x v="0"/>
    <s v="Direção Financeira"/>
    <s v="03.16.15"/>
    <s v="Direção Financeira"/>
    <s v="03.16.15"/>
    <x v="5"/>
    <x v="0"/>
    <x v="0"/>
    <x v="1"/>
    <x v="0"/>
    <x v="0"/>
    <x v="0"/>
    <x v="0"/>
    <x v="1"/>
    <s v="2024-03-??"/>
    <x v="0"/>
    <n v="1221188"/>
    <x v="3"/>
    <n v="5450000"/>
    <x v="1"/>
    <n v="0"/>
    <x v="667"/>
    <m/>
    <x v="0"/>
    <x v="11"/>
    <m/>
    <s v="Direção Financeira"/>
    <x v="2"/>
    <m/>
    <x v="0"/>
    <x v="1"/>
    <x v="1"/>
    <x v="1"/>
    <x v="0"/>
    <x v="0"/>
    <x v="0"/>
    <x v="0"/>
    <x v="0"/>
    <x v="0"/>
    <x v="0"/>
    <s v="Direção Financeira"/>
    <x v="0"/>
    <x v="0"/>
    <x v="0"/>
    <x v="0"/>
    <x v="0"/>
    <x v="0"/>
    <x v="0"/>
    <x v="2"/>
    <x v="1"/>
    <x v="2"/>
    <x v="11"/>
    <x v="0"/>
    <m/>
  </r>
  <r>
    <x v="0"/>
    <n v="0"/>
    <n v="0"/>
    <n v="1325598"/>
    <n v="0"/>
    <x v="6025"/>
    <x v="0"/>
    <x v="0"/>
    <x v="0"/>
    <s v="03.16.15"/>
    <x v="0"/>
    <x v="0"/>
    <x v="0"/>
    <s v="Direção Financeira"/>
    <s v="03.16.15"/>
    <s v="Direção Financeira"/>
    <s v="03.16.15"/>
    <x v="5"/>
    <x v="0"/>
    <x v="0"/>
    <x v="1"/>
    <x v="0"/>
    <x v="0"/>
    <x v="0"/>
    <x v="0"/>
    <x v="6"/>
    <s v="2024-04-??"/>
    <x v="1"/>
    <n v="1325598"/>
    <x v="3"/>
    <n v="5450000"/>
    <x v="1"/>
    <n v="0"/>
    <x v="667"/>
    <m/>
    <x v="0"/>
    <x v="11"/>
    <m/>
    <s v="Direção Financeira"/>
    <x v="2"/>
    <m/>
    <x v="0"/>
    <x v="1"/>
    <x v="1"/>
    <x v="1"/>
    <x v="0"/>
    <x v="0"/>
    <x v="0"/>
    <x v="0"/>
    <x v="0"/>
    <x v="0"/>
    <x v="0"/>
    <s v="Direção Financeira"/>
    <x v="0"/>
    <x v="0"/>
    <x v="0"/>
    <x v="0"/>
    <x v="0"/>
    <x v="0"/>
    <x v="0"/>
    <x v="2"/>
    <x v="1"/>
    <x v="2"/>
    <x v="11"/>
    <x v="0"/>
    <m/>
  </r>
  <r>
    <x v="0"/>
    <n v="0"/>
    <n v="0"/>
    <n v="1278131"/>
    <n v="0"/>
    <x v="6025"/>
    <x v="0"/>
    <x v="0"/>
    <x v="0"/>
    <s v="03.16.15"/>
    <x v="0"/>
    <x v="0"/>
    <x v="0"/>
    <s v="Direção Financeira"/>
    <s v="03.16.15"/>
    <s v="Direção Financeira"/>
    <s v="03.16.15"/>
    <x v="5"/>
    <x v="0"/>
    <x v="0"/>
    <x v="1"/>
    <x v="0"/>
    <x v="0"/>
    <x v="0"/>
    <x v="0"/>
    <x v="3"/>
    <s v="2024-05-??"/>
    <x v="1"/>
    <n v="1278131"/>
    <x v="3"/>
    <n v="5450000"/>
    <x v="1"/>
    <n v="0"/>
    <x v="667"/>
    <m/>
    <x v="0"/>
    <x v="11"/>
    <m/>
    <s v="Direção Financeira"/>
    <x v="2"/>
    <m/>
    <x v="0"/>
    <x v="1"/>
    <x v="1"/>
    <x v="1"/>
    <x v="0"/>
    <x v="0"/>
    <x v="0"/>
    <x v="0"/>
    <x v="0"/>
    <x v="0"/>
    <x v="0"/>
    <s v="Direção Financeira"/>
    <x v="0"/>
    <x v="0"/>
    <x v="0"/>
    <x v="0"/>
    <x v="0"/>
    <x v="0"/>
    <x v="0"/>
    <x v="2"/>
    <x v="1"/>
    <x v="2"/>
    <x v="11"/>
    <x v="0"/>
    <m/>
  </r>
  <r>
    <x v="0"/>
    <n v="0"/>
    <n v="0"/>
    <n v="1332467"/>
    <n v="0"/>
    <x v="6025"/>
    <x v="0"/>
    <x v="0"/>
    <x v="0"/>
    <s v="03.16.15"/>
    <x v="0"/>
    <x v="0"/>
    <x v="0"/>
    <s v="Direção Financeira"/>
    <s v="03.16.15"/>
    <s v="Direção Financeira"/>
    <s v="03.16.15"/>
    <x v="5"/>
    <x v="0"/>
    <x v="0"/>
    <x v="1"/>
    <x v="0"/>
    <x v="0"/>
    <x v="0"/>
    <x v="0"/>
    <x v="4"/>
    <s v="2024-06-??"/>
    <x v="1"/>
    <n v="1332467"/>
    <x v="3"/>
    <n v="5450000"/>
    <x v="1"/>
    <n v="0"/>
    <x v="667"/>
    <m/>
    <x v="0"/>
    <x v="11"/>
    <m/>
    <s v="Direção Financeira"/>
    <x v="2"/>
    <m/>
    <x v="0"/>
    <x v="1"/>
    <x v="1"/>
    <x v="1"/>
    <x v="0"/>
    <x v="0"/>
    <x v="0"/>
    <x v="0"/>
    <x v="0"/>
    <x v="0"/>
    <x v="0"/>
    <s v="Direção Financeira"/>
    <x v="0"/>
    <x v="0"/>
    <x v="0"/>
    <x v="0"/>
    <x v="0"/>
    <x v="0"/>
    <x v="0"/>
    <x v="2"/>
    <x v="1"/>
    <x v="2"/>
    <x v="11"/>
    <x v="0"/>
    <m/>
  </r>
  <r>
    <x v="0"/>
    <n v="0"/>
    <n v="0"/>
    <n v="1321854"/>
    <n v="0"/>
    <x v="6025"/>
    <x v="0"/>
    <x v="0"/>
    <x v="0"/>
    <s v="03.16.15"/>
    <x v="0"/>
    <x v="0"/>
    <x v="0"/>
    <s v="Direção Financeira"/>
    <s v="03.16.15"/>
    <s v="Direção Financeira"/>
    <s v="03.16.15"/>
    <x v="5"/>
    <x v="0"/>
    <x v="0"/>
    <x v="1"/>
    <x v="0"/>
    <x v="0"/>
    <x v="0"/>
    <x v="0"/>
    <x v="9"/>
    <s v="2024-07-??"/>
    <x v="2"/>
    <n v="1321854"/>
    <x v="3"/>
    <n v="5450000"/>
    <x v="1"/>
    <n v="0"/>
    <x v="667"/>
    <m/>
    <x v="0"/>
    <x v="11"/>
    <m/>
    <s v="Direção Financeira"/>
    <x v="2"/>
    <m/>
    <x v="0"/>
    <x v="1"/>
    <x v="1"/>
    <x v="1"/>
    <x v="0"/>
    <x v="0"/>
    <x v="0"/>
    <x v="0"/>
    <x v="0"/>
    <x v="0"/>
    <x v="0"/>
    <s v="Direção Financeira"/>
    <x v="0"/>
    <x v="0"/>
    <x v="0"/>
    <x v="0"/>
    <x v="0"/>
    <x v="0"/>
    <x v="0"/>
    <x v="2"/>
    <x v="1"/>
    <x v="2"/>
    <x v="11"/>
    <x v="0"/>
    <m/>
  </r>
  <r>
    <x v="0"/>
    <n v="0"/>
    <n v="0"/>
    <n v="2053465"/>
    <n v="0"/>
    <x v="6025"/>
    <x v="0"/>
    <x v="0"/>
    <x v="0"/>
    <s v="03.16.15"/>
    <x v="0"/>
    <x v="0"/>
    <x v="0"/>
    <s v="Direção Financeira"/>
    <s v="03.16.15"/>
    <s v="Direção Financeira"/>
    <s v="03.16.15"/>
    <x v="5"/>
    <x v="0"/>
    <x v="0"/>
    <x v="1"/>
    <x v="0"/>
    <x v="0"/>
    <x v="0"/>
    <x v="0"/>
    <x v="5"/>
    <s v="2024-08-??"/>
    <x v="2"/>
    <n v="2053465"/>
    <x v="3"/>
    <n v="5450000"/>
    <x v="1"/>
    <n v="0"/>
    <x v="667"/>
    <m/>
    <x v="0"/>
    <x v="11"/>
    <m/>
    <s v="Direção Financeira"/>
    <x v="2"/>
    <m/>
    <x v="0"/>
    <x v="1"/>
    <x v="1"/>
    <x v="1"/>
    <x v="0"/>
    <x v="0"/>
    <x v="0"/>
    <x v="0"/>
    <x v="0"/>
    <x v="0"/>
    <x v="0"/>
    <s v="Direção Financeira"/>
    <x v="0"/>
    <x v="0"/>
    <x v="0"/>
    <x v="0"/>
    <x v="0"/>
    <x v="0"/>
    <x v="0"/>
    <x v="2"/>
    <x v="1"/>
    <x v="2"/>
    <x v="11"/>
    <x v="0"/>
    <m/>
  </r>
  <r>
    <x v="0"/>
    <n v="0"/>
    <n v="0"/>
    <n v="1570188"/>
    <n v="0"/>
    <x v="6025"/>
    <x v="0"/>
    <x v="0"/>
    <x v="0"/>
    <s v="03.16.15"/>
    <x v="0"/>
    <x v="0"/>
    <x v="0"/>
    <s v="Direção Financeira"/>
    <s v="03.16.15"/>
    <s v="Direção Financeira"/>
    <s v="03.16.15"/>
    <x v="5"/>
    <x v="0"/>
    <x v="0"/>
    <x v="1"/>
    <x v="0"/>
    <x v="0"/>
    <x v="0"/>
    <x v="0"/>
    <x v="7"/>
    <s v="2024-09-??"/>
    <x v="2"/>
    <n v="1570188"/>
    <x v="3"/>
    <n v="5450000"/>
    <x v="1"/>
    <n v="0"/>
    <x v="667"/>
    <m/>
    <x v="0"/>
    <x v="11"/>
    <m/>
    <s v="Direção Financeira"/>
    <x v="2"/>
    <m/>
    <x v="0"/>
    <x v="1"/>
    <x v="1"/>
    <x v="1"/>
    <x v="0"/>
    <x v="0"/>
    <x v="0"/>
    <x v="0"/>
    <x v="0"/>
    <x v="0"/>
    <x v="0"/>
    <s v="Direção Financeira"/>
    <x v="0"/>
    <x v="0"/>
    <x v="0"/>
    <x v="0"/>
    <x v="0"/>
    <x v="0"/>
    <x v="0"/>
    <x v="2"/>
    <x v="1"/>
    <x v="2"/>
    <x v="11"/>
    <x v="0"/>
    <m/>
  </r>
  <r>
    <x v="0"/>
    <n v="0"/>
    <n v="0"/>
    <n v="1621721"/>
    <n v="0"/>
    <x v="6025"/>
    <x v="0"/>
    <x v="0"/>
    <x v="0"/>
    <s v="03.16.15"/>
    <x v="0"/>
    <x v="0"/>
    <x v="0"/>
    <s v="Direção Financeira"/>
    <s v="03.16.15"/>
    <s v="Direção Financeira"/>
    <s v="03.16.15"/>
    <x v="5"/>
    <x v="0"/>
    <x v="0"/>
    <x v="1"/>
    <x v="0"/>
    <x v="0"/>
    <x v="0"/>
    <x v="0"/>
    <x v="8"/>
    <s v="2024-10-??"/>
    <x v="3"/>
    <n v="1621721"/>
    <x v="3"/>
    <n v="5450000"/>
    <x v="1"/>
    <n v="0"/>
    <x v="667"/>
    <m/>
    <x v="0"/>
    <x v="11"/>
    <m/>
    <s v="Direção Financeira"/>
    <x v="2"/>
    <m/>
    <x v="0"/>
    <x v="1"/>
    <x v="1"/>
    <x v="1"/>
    <x v="0"/>
    <x v="0"/>
    <x v="0"/>
    <x v="0"/>
    <x v="0"/>
    <x v="0"/>
    <x v="0"/>
    <s v="Direção Financeira"/>
    <x v="0"/>
    <x v="0"/>
    <x v="0"/>
    <x v="0"/>
    <x v="0"/>
    <x v="0"/>
    <x v="0"/>
    <x v="2"/>
    <x v="1"/>
    <x v="2"/>
    <x v="11"/>
    <x v="0"/>
    <m/>
  </r>
  <r>
    <x v="0"/>
    <n v="0"/>
    <n v="0"/>
    <n v="1817211"/>
    <n v="0"/>
    <x v="6025"/>
    <x v="0"/>
    <x v="0"/>
    <x v="0"/>
    <s v="03.16.15"/>
    <x v="0"/>
    <x v="0"/>
    <x v="0"/>
    <s v="Direção Financeira"/>
    <s v="03.16.15"/>
    <s v="Direção Financeira"/>
    <s v="03.16.15"/>
    <x v="5"/>
    <x v="0"/>
    <x v="0"/>
    <x v="1"/>
    <x v="0"/>
    <x v="0"/>
    <x v="0"/>
    <x v="0"/>
    <x v="10"/>
    <s v="2024-11-??"/>
    <x v="3"/>
    <n v="1817211"/>
    <x v="3"/>
    <n v="5450000"/>
    <x v="1"/>
    <n v="0"/>
    <x v="667"/>
    <m/>
    <x v="0"/>
    <x v="11"/>
    <m/>
    <s v="Direção Financeira"/>
    <x v="2"/>
    <m/>
    <x v="0"/>
    <x v="1"/>
    <x v="1"/>
    <x v="1"/>
    <x v="0"/>
    <x v="0"/>
    <x v="0"/>
    <x v="0"/>
    <x v="0"/>
    <x v="0"/>
    <x v="0"/>
    <s v="Direção Financeira"/>
    <x v="0"/>
    <x v="0"/>
    <x v="0"/>
    <x v="0"/>
    <x v="0"/>
    <x v="0"/>
    <x v="0"/>
    <x v="2"/>
    <x v="1"/>
    <x v="2"/>
    <x v="11"/>
    <x v="0"/>
    <m/>
  </r>
  <r>
    <x v="0"/>
    <n v="0"/>
    <n v="0"/>
    <n v="1589507"/>
    <n v="0"/>
    <x v="6025"/>
    <x v="0"/>
    <x v="0"/>
    <x v="0"/>
    <s v="03.16.15"/>
    <x v="0"/>
    <x v="0"/>
    <x v="0"/>
    <s v="Direção Financeira"/>
    <s v="03.16.15"/>
    <s v="Direção Financeira"/>
    <s v="03.16.15"/>
    <x v="5"/>
    <x v="0"/>
    <x v="0"/>
    <x v="1"/>
    <x v="0"/>
    <x v="0"/>
    <x v="0"/>
    <x v="0"/>
    <x v="11"/>
    <s v="2024-12-??"/>
    <x v="3"/>
    <n v="1589507"/>
    <x v="3"/>
    <n v="5450000"/>
    <x v="1"/>
    <n v="0"/>
    <x v="667"/>
    <m/>
    <x v="0"/>
    <x v="11"/>
    <m/>
    <s v="Direção Financeira"/>
    <x v="2"/>
    <m/>
    <x v="0"/>
    <x v="1"/>
    <x v="1"/>
    <x v="1"/>
    <x v="0"/>
    <x v="0"/>
    <x v="0"/>
    <x v="0"/>
    <x v="0"/>
    <x v="0"/>
    <x v="0"/>
    <s v="Direção Financeira"/>
    <x v="0"/>
    <x v="0"/>
    <x v="0"/>
    <x v="0"/>
    <x v="0"/>
    <x v="0"/>
    <x v="0"/>
    <x v="2"/>
    <x v="1"/>
    <x v="2"/>
    <x v="11"/>
    <x v="0"/>
    <m/>
  </r>
  <r>
    <x v="1"/>
    <n v="0"/>
    <n v="0"/>
    <n v="473430"/>
    <n v="0"/>
    <x v="6025"/>
    <x v="0"/>
    <x v="0"/>
    <x v="0"/>
    <s v="01.27.06.41"/>
    <x v="19"/>
    <x v="1"/>
    <x v="1"/>
    <s v="Requalificação Urbana e habitação"/>
    <s v="01.27.06"/>
    <s v="Reabilitação de Jardins Infantis e Escolas do EBI"/>
    <s v="01.27.06.41"/>
    <x v="40"/>
    <x v="0"/>
    <x v="0"/>
    <x v="0"/>
    <x v="0"/>
    <x v="1"/>
    <x v="1"/>
    <x v="0"/>
    <x v="0"/>
    <s v="2024-01-??"/>
    <x v="0"/>
    <n v="473430"/>
    <x v="3"/>
    <n v="2200000"/>
    <x v="1"/>
    <n v="600000"/>
    <x v="667"/>
    <m/>
    <x v="0"/>
    <x v="11"/>
    <m/>
    <s v="Reabilitação de Jardins Infantis e Escolas do EBI"/>
    <x v="2"/>
    <s v="RJEBI"/>
    <x v="0"/>
    <x v="1"/>
    <x v="1"/>
    <x v="1"/>
    <x v="0"/>
    <x v="0"/>
    <x v="0"/>
    <x v="0"/>
    <x v="0"/>
    <x v="0"/>
    <x v="0"/>
    <s v="Reabilitação de Jardins Infantis e Escolas do EBI"/>
    <x v="0"/>
    <x v="0"/>
    <x v="0"/>
    <x v="0"/>
    <x v="1"/>
    <x v="0"/>
    <x v="0"/>
    <x v="2"/>
    <x v="1"/>
    <x v="2"/>
    <x v="11"/>
    <x v="0"/>
    <m/>
  </r>
  <r>
    <x v="1"/>
    <n v="0"/>
    <n v="0"/>
    <n v="6000"/>
    <n v="0"/>
    <x v="6025"/>
    <x v="0"/>
    <x v="0"/>
    <x v="0"/>
    <s v="01.27.06.41"/>
    <x v="19"/>
    <x v="1"/>
    <x v="1"/>
    <s v="Requalificação Urbana e habitação"/>
    <s v="01.27.06"/>
    <s v="Reabilitação de Jardins Infantis e Escolas do EBI"/>
    <s v="01.27.06.41"/>
    <x v="40"/>
    <x v="0"/>
    <x v="0"/>
    <x v="0"/>
    <x v="0"/>
    <x v="1"/>
    <x v="1"/>
    <x v="0"/>
    <x v="2"/>
    <s v="2024-02-??"/>
    <x v="0"/>
    <n v="6000"/>
    <x v="3"/>
    <n v="2200000"/>
    <x v="1"/>
    <n v="600000"/>
    <x v="667"/>
    <m/>
    <x v="0"/>
    <x v="11"/>
    <m/>
    <s v="Reabilitação de Jardins Infantis e Escolas do EBI"/>
    <x v="2"/>
    <s v="RJEBI"/>
    <x v="0"/>
    <x v="1"/>
    <x v="1"/>
    <x v="1"/>
    <x v="0"/>
    <x v="0"/>
    <x v="0"/>
    <x v="0"/>
    <x v="0"/>
    <x v="0"/>
    <x v="0"/>
    <s v="Reabilitação de Jardins Infantis e Escolas do EBI"/>
    <x v="0"/>
    <x v="0"/>
    <x v="0"/>
    <x v="0"/>
    <x v="1"/>
    <x v="0"/>
    <x v="0"/>
    <x v="2"/>
    <x v="1"/>
    <x v="2"/>
    <x v="11"/>
    <x v="0"/>
    <m/>
  </r>
  <r>
    <x v="1"/>
    <n v="0"/>
    <n v="0"/>
    <n v="141500"/>
    <n v="0"/>
    <x v="6025"/>
    <x v="0"/>
    <x v="0"/>
    <x v="0"/>
    <s v="01.27.06.41"/>
    <x v="19"/>
    <x v="1"/>
    <x v="1"/>
    <s v="Requalificação Urbana e habitação"/>
    <s v="01.27.06"/>
    <s v="Reabilitação de Jardins Infantis e Escolas do EBI"/>
    <s v="01.27.06.41"/>
    <x v="40"/>
    <x v="0"/>
    <x v="0"/>
    <x v="0"/>
    <x v="0"/>
    <x v="1"/>
    <x v="1"/>
    <x v="0"/>
    <x v="1"/>
    <s v="2024-03-??"/>
    <x v="0"/>
    <n v="141500"/>
    <x v="3"/>
    <n v="2200000"/>
    <x v="1"/>
    <n v="600000"/>
    <x v="667"/>
    <m/>
    <x v="0"/>
    <x v="11"/>
    <m/>
    <s v="Reabilitação de Jardins Infantis e Escolas do EBI"/>
    <x v="2"/>
    <s v="RJEBI"/>
    <x v="0"/>
    <x v="1"/>
    <x v="1"/>
    <x v="1"/>
    <x v="0"/>
    <x v="0"/>
    <x v="0"/>
    <x v="0"/>
    <x v="0"/>
    <x v="0"/>
    <x v="0"/>
    <s v="Reabilitação de Jardins Infantis e Escolas do EBI"/>
    <x v="0"/>
    <x v="0"/>
    <x v="0"/>
    <x v="0"/>
    <x v="1"/>
    <x v="0"/>
    <x v="0"/>
    <x v="2"/>
    <x v="1"/>
    <x v="2"/>
    <x v="11"/>
    <x v="0"/>
    <m/>
  </r>
  <r>
    <x v="1"/>
    <n v="0"/>
    <n v="0"/>
    <n v="150000"/>
    <n v="0"/>
    <x v="6025"/>
    <x v="0"/>
    <x v="0"/>
    <x v="0"/>
    <s v="01.27.06.41"/>
    <x v="19"/>
    <x v="1"/>
    <x v="1"/>
    <s v="Requalificação Urbana e habitação"/>
    <s v="01.27.06"/>
    <s v="Reabilitação de Jardins Infantis e Escolas do EBI"/>
    <s v="01.27.06.41"/>
    <x v="40"/>
    <x v="0"/>
    <x v="0"/>
    <x v="0"/>
    <x v="0"/>
    <x v="1"/>
    <x v="1"/>
    <x v="0"/>
    <x v="6"/>
    <s v="2024-04-??"/>
    <x v="1"/>
    <n v="150000"/>
    <x v="3"/>
    <n v="2200000"/>
    <x v="1"/>
    <n v="600000"/>
    <x v="667"/>
    <m/>
    <x v="0"/>
    <x v="11"/>
    <m/>
    <s v="Reabilitação de Jardins Infantis e Escolas do EBI"/>
    <x v="2"/>
    <s v="RJEBI"/>
    <x v="0"/>
    <x v="1"/>
    <x v="1"/>
    <x v="1"/>
    <x v="0"/>
    <x v="0"/>
    <x v="0"/>
    <x v="0"/>
    <x v="0"/>
    <x v="0"/>
    <x v="0"/>
    <s v="Reabilitação de Jardins Infantis e Escolas do EBI"/>
    <x v="0"/>
    <x v="0"/>
    <x v="0"/>
    <x v="0"/>
    <x v="1"/>
    <x v="0"/>
    <x v="0"/>
    <x v="2"/>
    <x v="1"/>
    <x v="2"/>
    <x v="11"/>
    <x v="0"/>
    <m/>
  </r>
  <r>
    <x v="1"/>
    <n v="0"/>
    <n v="0"/>
    <n v="563782"/>
    <n v="0"/>
    <x v="6025"/>
    <x v="0"/>
    <x v="0"/>
    <x v="0"/>
    <s v="01.27.06.41"/>
    <x v="19"/>
    <x v="1"/>
    <x v="1"/>
    <s v="Requalificação Urbana e habitação"/>
    <s v="01.27.06"/>
    <s v="Reabilitação de Jardins Infantis e Escolas do EBI"/>
    <s v="01.27.06.41"/>
    <x v="40"/>
    <x v="0"/>
    <x v="0"/>
    <x v="0"/>
    <x v="0"/>
    <x v="1"/>
    <x v="1"/>
    <x v="0"/>
    <x v="3"/>
    <s v="2024-05-??"/>
    <x v="1"/>
    <n v="563782"/>
    <x v="3"/>
    <n v="2200000"/>
    <x v="1"/>
    <n v="600000"/>
    <x v="667"/>
    <m/>
    <x v="0"/>
    <x v="11"/>
    <m/>
    <s v="Reabilitação de Jardins Infantis e Escolas do EBI"/>
    <x v="2"/>
    <s v="RJEBI"/>
    <x v="0"/>
    <x v="1"/>
    <x v="1"/>
    <x v="1"/>
    <x v="0"/>
    <x v="0"/>
    <x v="0"/>
    <x v="0"/>
    <x v="0"/>
    <x v="0"/>
    <x v="0"/>
    <s v="Reabilitação de Jardins Infantis e Escolas do EBI"/>
    <x v="0"/>
    <x v="0"/>
    <x v="0"/>
    <x v="0"/>
    <x v="1"/>
    <x v="0"/>
    <x v="0"/>
    <x v="2"/>
    <x v="1"/>
    <x v="2"/>
    <x v="11"/>
    <x v="0"/>
    <m/>
  </r>
  <r>
    <x v="1"/>
    <n v="0"/>
    <n v="0"/>
    <n v="323075"/>
    <n v="0"/>
    <x v="6025"/>
    <x v="0"/>
    <x v="0"/>
    <x v="0"/>
    <s v="01.27.06.41"/>
    <x v="19"/>
    <x v="1"/>
    <x v="1"/>
    <s v="Requalificação Urbana e habitação"/>
    <s v="01.27.06"/>
    <s v="Reabilitação de Jardins Infantis e Escolas do EBI"/>
    <s v="01.27.06.41"/>
    <x v="40"/>
    <x v="0"/>
    <x v="0"/>
    <x v="0"/>
    <x v="0"/>
    <x v="1"/>
    <x v="1"/>
    <x v="0"/>
    <x v="4"/>
    <s v="2024-06-??"/>
    <x v="1"/>
    <n v="323075"/>
    <x v="3"/>
    <n v="2200000"/>
    <x v="1"/>
    <n v="600000"/>
    <x v="667"/>
    <m/>
    <x v="0"/>
    <x v="11"/>
    <m/>
    <s v="Reabilitação de Jardins Infantis e Escolas do EBI"/>
    <x v="2"/>
    <s v="RJEBI"/>
    <x v="0"/>
    <x v="1"/>
    <x v="1"/>
    <x v="1"/>
    <x v="0"/>
    <x v="0"/>
    <x v="0"/>
    <x v="0"/>
    <x v="0"/>
    <x v="0"/>
    <x v="0"/>
    <s v="Reabilitação de Jardins Infantis e Escolas do EBI"/>
    <x v="0"/>
    <x v="0"/>
    <x v="0"/>
    <x v="0"/>
    <x v="1"/>
    <x v="0"/>
    <x v="0"/>
    <x v="2"/>
    <x v="1"/>
    <x v="2"/>
    <x v="11"/>
    <x v="0"/>
    <m/>
  </r>
  <r>
    <x v="1"/>
    <n v="0"/>
    <n v="0"/>
    <n v="328500"/>
    <n v="0"/>
    <x v="6025"/>
    <x v="0"/>
    <x v="0"/>
    <x v="0"/>
    <s v="01.27.06.41"/>
    <x v="19"/>
    <x v="1"/>
    <x v="1"/>
    <s v="Requalificação Urbana e habitação"/>
    <s v="01.27.06"/>
    <s v="Reabilitação de Jardins Infantis e Escolas do EBI"/>
    <s v="01.27.06.41"/>
    <x v="40"/>
    <x v="0"/>
    <x v="0"/>
    <x v="0"/>
    <x v="0"/>
    <x v="1"/>
    <x v="1"/>
    <x v="0"/>
    <x v="5"/>
    <s v="2024-08-??"/>
    <x v="2"/>
    <n v="328500"/>
    <x v="3"/>
    <n v="2200000"/>
    <x v="1"/>
    <n v="600000"/>
    <x v="667"/>
    <m/>
    <x v="0"/>
    <x v="11"/>
    <m/>
    <s v="Reabilitação de Jardins Infantis e Escolas do EBI"/>
    <x v="2"/>
    <s v="RJEBI"/>
    <x v="0"/>
    <x v="1"/>
    <x v="1"/>
    <x v="1"/>
    <x v="0"/>
    <x v="0"/>
    <x v="0"/>
    <x v="0"/>
    <x v="0"/>
    <x v="0"/>
    <x v="0"/>
    <s v="Reabilitação de Jardins Infantis e Escolas do EBI"/>
    <x v="0"/>
    <x v="0"/>
    <x v="0"/>
    <x v="0"/>
    <x v="1"/>
    <x v="0"/>
    <x v="0"/>
    <x v="2"/>
    <x v="1"/>
    <x v="2"/>
    <x v="11"/>
    <x v="0"/>
    <m/>
  </r>
  <r>
    <x v="1"/>
    <n v="0"/>
    <n v="0"/>
    <n v="341000"/>
    <n v="0"/>
    <x v="6025"/>
    <x v="0"/>
    <x v="0"/>
    <x v="0"/>
    <s v="01.27.06.41"/>
    <x v="19"/>
    <x v="1"/>
    <x v="1"/>
    <s v="Requalificação Urbana e habitação"/>
    <s v="01.27.06"/>
    <s v="Reabilitação de Jardins Infantis e Escolas do EBI"/>
    <s v="01.27.06.41"/>
    <x v="40"/>
    <x v="0"/>
    <x v="0"/>
    <x v="0"/>
    <x v="0"/>
    <x v="1"/>
    <x v="1"/>
    <x v="0"/>
    <x v="10"/>
    <s v="2024-11-??"/>
    <x v="3"/>
    <n v="341000"/>
    <x v="3"/>
    <n v="2200000"/>
    <x v="1"/>
    <n v="600000"/>
    <x v="667"/>
    <m/>
    <x v="0"/>
    <x v="11"/>
    <m/>
    <s v="Reabilitação de Jardins Infantis e Escolas do EBI"/>
    <x v="2"/>
    <s v="RJEBI"/>
    <x v="0"/>
    <x v="1"/>
    <x v="1"/>
    <x v="1"/>
    <x v="0"/>
    <x v="0"/>
    <x v="0"/>
    <x v="0"/>
    <x v="0"/>
    <x v="0"/>
    <x v="0"/>
    <s v="Reabilitação de Jardins Infantis e Escolas do EBI"/>
    <x v="0"/>
    <x v="0"/>
    <x v="0"/>
    <x v="0"/>
    <x v="1"/>
    <x v="0"/>
    <x v="0"/>
    <x v="2"/>
    <x v="1"/>
    <x v="2"/>
    <x v="11"/>
    <x v="0"/>
    <m/>
  </r>
  <r>
    <x v="1"/>
    <n v="0"/>
    <n v="0"/>
    <n v="512209"/>
    <n v="0"/>
    <x v="6025"/>
    <x v="0"/>
    <x v="0"/>
    <x v="0"/>
    <s v="01.27.06.72"/>
    <x v="32"/>
    <x v="1"/>
    <x v="1"/>
    <s v="Requalificação Urbana e habitação"/>
    <s v="01.27.06"/>
    <s v="Manutenção e Reabilitação de Edificios Municipais"/>
    <s v="01.27.06.72"/>
    <x v="1"/>
    <x v="0"/>
    <x v="0"/>
    <x v="0"/>
    <x v="0"/>
    <x v="1"/>
    <x v="1"/>
    <x v="0"/>
    <x v="0"/>
    <s v="2024-01-??"/>
    <x v="0"/>
    <n v="512209"/>
    <x v="3"/>
    <n v="13700000"/>
    <x v="1"/>
    <n v="100000"/>
    <x v="667"/>
    <m/>
    <x v="0"/>
    <x v="11"/>
    <m/>
    <s v="Manutenção e Reabilitação de Edificios Municipais"/>
    <x v="2"/>
    <m/>
    <x v="0"/>
    <x v="1"/>
    <x v="1"/>
    <x v="1"/>
    <x v="0"/>
    <x v="0"/>
    <x v="0"/>
    <x v="0"/>
    <x v="0"/>
    <x v="0"/>
    <x v="0"/>
    <s v="Manutenção e Reabilitação de Edificios Municipais"/>
    <x v="0"/>
    <x v="0"/>
    <x v="0"/>
    <x v="0"/>
    <x v="1"/>
    <x v="0"/>
    <x v="0"/>
    <x v="2"/>
    <x v="1"/>
    <x v="2"/>
    <x v="11"/>
    <x v="0"/>
    <m/>
  </r>
  <r>
    <x v="0"/>
    <n v="0"/>
    <n v="0"/>
    <n v="25031"/>
    <n v="0"/>
    <x v="6025"/>
    <x v="0"/>
    <x v="0"/>
    <x v="0"/>
    <s v="03.16.01"/>
    <x v="38"/>
    <x v="0"/>
    <x v="0"/>
    <s v="Assembleia Municipal"/>
    <s v="03.16.01"/>
    <s v="Assembleia Municipal"/>
    <s v="03.16.01"/>
    <x v="38"/>
    <x v="0"/>
    <x v="0"/>
    <x v="0"/>
    <x v="0"/>
    <x v="0"/>
    <x v="0"/>
    <x v="0"/>
    <x v="6"/>
    <s v="2024-04-??"/>
    <x v="1"/>
    <n v="25031"/>
    <x v="3"/>
    <n v="0"/>
    <x v="1"/>
    <n v="0"/>
    <x v="667"/>
    <m/>
    <x v="0"/>
    <x v="11"/>
    <m/>
    <s v="Assembleia Municipal"/>
    <x v="2"/>
    <s v="AM"/>
    <x v="0"/>
    <x v="1"/>
    <x v="1"/>
    <x v="1"/>
    <x v="0"/>
    <x v="0"/>
    <x v="0"/>
    <x v="0"/>
    <x v="0"/>
    <x v="0"/>
    <x v="0"/>
    <s v="Assembleia Municipal"/>
    <x v="0"/>
    <x v="0"/>
    <x v="0"/>
    <x v="0"/>
    <x v="0"/>
    <x v="0"/>
    <x v="0"/>
    <x v="2"/>
    <x v="1"/>
    <x v="2"/>
    <x v="11"/>
    <x v="0"/>
    <m/>
  </r>
  <r>
    <x v="1"/>
    <n v="0"/>
    <n v="0"/>
    <n v="338800"/>
    <n v="0"/>
    <x v="6025"/>
    <x v="0"/>
    <x v="0"/>
    <x v="0"/>
    <s v="01.27.01.09"/>
    <x v="57"/>
    <x v="1"/>
    <x v="1"/>
    <s v="Ordenamento território"/>
    <s v="01.27.01"/>
    <s v="Toponímia e Enumeração Policial"/>
    <s v="01.27.01.09"/>
    <x v="46"/>
    <x v="0"/>
    <x v="0"/>
    <x v="0"/>
    <x v="0"/>
    <x v="1"/>
    <x v="1"/>
    <x v="0"/>
    <x v="0"/>
    <s v="2024-01-??"/>
    <x v="0"/>
    <n v="338800"/>
    <x v="3"/>
    <n v="0"/>
    <x v="1"/>
    <n v="500000"/>
    <x v="667"/>
    <m/>
    <x v="0"/>
    <x v="11"/>
    <m/>
    <s v="Toponímia e Enumeração Policial"/>
    <x v="2"/>
    <s v="TRP"/>
    <x v="0"/>
    <x v="1"/>
    <x v="1"/>
    <x v="1"/>
    <x v="0"/>
    <x v="0"/>
    <x v="0"/>
    <x v="0"/>
    <x v="0"/>
    <x v="0"/>
    <x v="0"/>
    <s v="Toponímia e Enumeração Policial"/>
    <x v="0"/>
    <x v="0"/>
    <x v="0"/>
    <x v="0"/>
    <x v="1"/>
    <x v="0"/>
    <x v="0"/>
    <x v="2"/>
    <x v="1"/>
    <x v="2"/>
    <x v="11"/>
    <x v="0"/>
    <m/>
  </r>
  <r>
    <x v="1"/>
    <n v="0"/>
    <n v="0"/>
    <n v="47300"/>
    <n v="0"/>
    <x v="6025"/>
    <x v="0"/>
    <x v="0"/>
    <x v="0"/>
    <s v="01.27.01.09"/>
    <x v="57"/>
    <x v="1"/>
    <x v="1"/>
    <s v="Ordenamento território"/>
    <s v="01.27.01"/>
    <s v="Toponímia e Enumeração Policial"/>
    <s v="01.27.01.09"/>
    <x v="46"/>
    <x v="0"/>
    <x v="0"/>
    <x v="0"/>
    <x v="0"/>
    <x v="1"/>
    <x v="1"/>
    <x v="0"/>
    <x v="5"/>
    <s v="2024-08-??"/>
    <x v="2"/>
    <n v="47300"/>
    <x v="3"/>
    <n v="0"/>
    <x v="1"/>
    <n v="500000"/>
    <x v="667"/>
    <m/>
    <x v="0"/>
    <x v="11"/>
    <m/>
    <s v="Toponímia e Enumeração Policial"/>
    <x v="2"/>
    <s v="TRP"/>
    <x v="0"/>
    <x v="1"/>
    <x v="1"/>
    <x v="1"/>
    <x v="0"/>
    <x v="0"/>
    <x v="0"/>
    <x v="0"/>
    <x v="0"/>
    <x v="0"/>
    <x v="0"/>
    <s v="Toponímia e Enumeração Policial"/>
    <x v="0"/>
    <x v="0"/>
    <x v="0"/>
    <x v="0"/>
    <x v="1"/>
    <x v="0"/>
    <x v="0"/>
    <x v="2"/>
    <x v="1"/>
    <x v="2"/>
    <x v="11"/>
    <x v="0"/>
    <m/>
  </r>
  <r>
    <x v="1"/>
    <n v="0"/>
    <n v="0"/>
    <n v="13800"/>
    <n v="0"/>
    <x v="6025"/>
    <x v="0"/>
    <x v="0"/>
    <x v="0"/>
    <s v="01.27.01.09"/>
    <x v="57"/>
    <x v="1"/>
    <x v="1"/>
    <s v="Ordenamento território"/>
    <s v="01.27.01"/>
    <s v="Toponímia e Enumeração Policial"/>
    <s v="01.27.01.09"/>
    <x v="46"/>
    <x v="0"/>
    <x v="0"/>
    <x v="0"/>
    <x v="0"/>
    <x v="1"/>
    <x v="1"/>
    <x v="0"/>
    <x v="11"/>
    <s v="2024-12-??"/>
    <x v="3"/>
    <n v="13800"/>
    <x v="3"/>
    <n v="0"/>
    <x v="1"/>
    <n v="500000"/>
    <x v="667"/>
    <m/>
    <x v="0"/>
    <x v="11"/>
    <m/>
    <s v="Toponímia e Enumeração Policial"/>
    <x v="2"/>
    <s v="TRP"/>
    <x v="0"/>
    <x v="1"/>
    <x v="1"/>
    <x v="1"/>
    <x v="0"/>
    <x v="0"/>
    <x v="0"/>
    <x v="0"/>
    <x v="0"/>
    <x v="0"/>
    <x v="0"/>
    <s v="Toponímia e Enumeração Policial"/>
    <x v="0"/>
    <x v="0"/>
    <x v="0"/>
    <x v="0"/>
    <x v="1"/>
    <x v="0"/>
    <x v="0"/>
    <x v="2"/>
    <x v="1"/>
    <x v="2"/>
    <x v="11"/>
    <x v="0"/>
    <m/>
  </r>
  <r>
    <x v="1"/>
    <n v="0"/>
    <n v="0"/>
    <n v="1704150"/>
    <n v="0"/>
    <x v="6025"/>
    <x v="0"/>
    <x v="0"/>
    <x v="0"/>
    <s v="01.27.06.61"/>
    <x v="34"/>
    <x v="1"/>
    <x v="1"/>
    <s v="Requalificação Urbana e habitação"/>
    <s v="01.27.06"/>
    <s v="Requalificação Urbana de Ponta Verde"/>
    <s v="01.27.06.61"/>
    <x v="1"/>
    <x v="0"/>
    <x v="0"/>
    <x v="0"/>
    <x v="0"/>
    <x v="1"/>
    <x v="1"/>
    <x v="0"/>
    <x v="0"/>
    <s v="2024-01-??"/>
    <x v="0"/>
    <n v="1704150"/>
    <x v="3"/>
    <n v="500000"/>
    <x v="1"/>
    <n v="1100000"/>
    <x v="667"/>
    <m/>
    <x v="0"/>
    <x v="11"/>
    <m/>
    <s v="Requalificação Urbana de Ponta Verde"/>
    <x v="2"/>
    <s v="PVR"/>
    <x v="0"/>
    <x v="1"/>
    <x v="1"/>
    <x v="1"/>
    <x v="0"/>
    <x v="0"/>
    <x v="0"/>
    <x v="0"/>
    <x v="0"/>
    <x v="0"/>
    <x v="0"/>
    <s v="Requalificação Urbana de Ponta Verde"/>
    <x v="0"/>
    <x v="0"/>
    <x v="0"/>
    <x v="0"/>
    <x v="1"/>
    <x v="0"/>
    <x v="0"/>
    <x v="2"/>
    <x v="1"/>
    <x v="2"/>
    <x v="11"/>
    <x v="0"/>
    <m/>
  </r>
  <r>
    <x v="1"/>
    <n v="0"/>
    <n v="0"/>
    <n v="299000"/>
    <n v="0"/>
    <x v="6025"/>
    <x v="0"/>
    <x v="0"/>
    <x v="0"/>
    <s v="01.27.06.61"/>
    <x v="34"/>
    <x v="1"/>
    <x v="1"/>
    <s v="Requalificação Urbana e habitação"/>
    <s v="01.27.06"/>
    <s v="Requalificação Urbana de Ponta Verde"/>
    <s v="01.27.06.61"/>
    <x v="1"/>
    <x v="0"/>
    <x v="0"/>
    <x v="0"/>
    <x v="0"/>
    <x v="1"/>
    <x v="1"/>
    <x v="0"/>
    <x v="3"/>
    <s v="2024-05-??"/>
    <x v="1"/>
    <n v="299000"/>
    <x v="3"/>
    <n v="500000"/>
    <x v="1"/>
    <n v="1100000"/>
    <x v="667"/>
    <m/>
    <x v="0"/>
    <x v="11"/>
    <m/>
    <s v="Requalificação Urbana de Ponta Verde"/>
    <x v="2"/>
    <s v="PVR"/>
    <x v="0"/>
    <x v="1"/>
    <x v="1"/>
    <x v="1"/>
    <x v="0"/>
    <x v="0"/>
    <x v="0"/>
    <x v="0"/>
    <x v="0"/>
    <x v="0"/>
    <x v="0"/>
    <s v="Requalificação Urbana de Ponta Verde"/>
    <x v="0"/>
    <x v="0"/>
    <x v="0"/>
    <x v="0"/>
    <x v="1"/>
    <x v="0"/>
    <x v="0"/>
    <x v="2"/>
    <x v="1"/>
    <x v="2"/>
    <x v="11"/>
    <x v="0"/>
    <m/>
  </r>
  <r>
    <x v="1"/>
    <n v="0"/>
    <n v="0"/>
    <n v="1115492"/>
    <n v="0"/>
    <x v="6025"/>
    <x v="0"/>
    <x v="0"/>
    <x v="0"/>
    <s v="01.27.06.61"/>
    <x v="34"/>
    <x v="1"/>
    <x v="1"/>
    <s v="Requalificação Urbana e habitação"/>
    <s v="01.27.06"/>
    <s v="Requalificação Urbana de Ponta Verde"/>
    <s v="01.27.06.61"/>
    <x v="1"/>
    <x v="0"/>
    <x v="0"/>
    <x v="0"/>
    <x v="0"/>
    <x v="1"/>
    <x v="1"/>
    <x v="0"/>
    <x v="4"/>
    <s v="2024-06-??"/>
    <x v="1"/>
    <n v="1115492"/>
    <x v="3"/>
    <n v="500000"/>
    <x v="1"/>
    <n v="1100000"/>
    <x v="667"/>
    <m/>
    <x v="0"/>
    <x v="11"/>
    <m/>
    <s v="Requalificação Urbana de Ponta Verde"/>
    <x v="2"/>
    <s v="PVR"/>
    <x v="0"/>
    <x v="1"/>
    <x v="1"/>
    <x v="1"/>
    <x v="0"/>
    <x v="0"/>
    <x v="0"/>
    <x v="0"/>
    <x v="0"/>
    <x v="0"/>
    <x v="0"/>
    <s v="Requalificação Urbana de Ponta Verde"/>
    <x v="0"/>
    <x v="0"/>
    <x v="0"/>
    <x v="0"/>
    <x v="1"/>
    <x v="0"/>
    <x v="0"/>
    <x v="2"/>
    <x v="1"/>
    <x v="2"/>
    <x v="11"/>
    <x v="0"/>
    <m/>
  </r>
  <r>
    <x v="1"/>
    <n v="0"/>
    <n v="0"/>
    <n v="100000"/>
    <n v="0"/>
    <x v="6025"/>
    <x v="0"/>
    <x v="0"/>
    <x v="0"/>
    <s v="01.27.06.61"/>
    <x v="34"/>
    <x v="1"/>
    <x v="1"/>
    <s v="Requalificação Urbana e habitação"/>
    <s v="01.27.06"/>
    <s v="Requalificação Urbana de Ponta Verde"/>
    <s v="01.27.06.61"/>
    <x v="1"/>
    <x v="0"/>
    <x v="0"/>
    <x v="0"/>
    <x v="0"/>
    <x v="1"/>
    <x v="1"/>
    <x v="0"/>
    <x v="9"/>
    <s v="2024-07-??"/>
    <x v="2"/>
    <n v="100000"/>
    <x v="3"/>
    <n v="500000"/>
    <x v="1"/>
    <n v="1100000"/>
    <x v="667"/>
    <m/>
    <x v="0"/>
    <x v="11"/>
    <m/>
    <s v="Requalificação Urbana de Ponta Verde"/>
    <x v="2"/>
    <s v="PVR"/>
    <x v="0"/>
    <x v="1"/>
    <x v="1"/>
    <x v="1"/>
    <x v="0"/>
    <x v="0"/>
    <x v="0"/>
    <x v="0"/>
    <x v="0"/>
    <x v="0"/>
    <x v="0"/>
    <s v="Requalificação Urbana de Ponta Verde"/>
    <x v="0"/>
    <x v="0"/>
    <x v="0"/>
    <x v="0"/>
    <x v="1"/>
    <x v="0"/>
    <x v="0"/>
    <x v="2"/>
    <x v="1"/>
    <x v="2"/>
    <x v="11"/>
    <x v="0"/>
    <m/>
  </r>
  <r>
    <x v="1"/>
    <n v="0"/>
    <n v="0"/>
    <n v="1152940"/>
    <n v="0"/>
    <x v="6025"/>
    <x v="0"/>
    <x v="0"/>
    <x v="0"/>
    <s v="01.27.06.61"/>
    <x v="34"/>
    <x v="1"/>
    <x v="1"/>
    <s v="Requalificação Urbana e habitação"/>
    <s v="01.27.06"/>
    <s v="Requalificação Urbana de Ponta Verde"/>
    <s v="01.27.06.61"/>
    <x v="1"/>
    <x v="0"/>
    <x v="0"/>
    <x v="0"/>
    <x v="0"/>
    <x v="1"/>
    <x v="1"/>
    <x v="0"/>
    <x v="5"/>
    <s v="2024-08-??"/>
    <x v="2"/>
    <n v="1152940"/>
    <x v="3"/>
    <n v="500000"/>
    <x v="1"/>
    <n v="1100000"/>
    <x v="667"/>
    <m/>
    <x v="0"/>
    <x v="11"/>
    <m/>
    <s v="Requalificação Urbana de Ponta Verde"/>
    <x v="2"/>
    <s v="PVR"/>
    <x v="0"/>
    <x v="1"/>
    <x v="1"/>
    <x v="1"/>
    <x v="0"/>
    <x v="0"/>
    <x v="0"/>
    <x v="0"/>
    <x v="0"/>
    <x v="0"/>
    <x v="0"/>
    <s v="Requalificação Urbana de Ponta Verde"/>
    <x v="0"/>
    <x v="0"/>
    <x v="0"/>
    <x v="0"/>
    <x v="1"/>
    <x v="0"/>
    <x v="0"/>
    <x v="2"/>
    <x v="1"/>
    <x v="2"/>
    <x v="11"/>
    <x v="0"/>
    <m/>
  </r>
  <r>
    <x v="1"/>
    <n v="0"/>
    <n v="0"/>
    <n v="22356"/>
    <n v="0"/>
    <x v="6025"/>
    <x v="0"/>
    <x v="0"/>
    <x v="0"/>
    <s v="01.27.06.61"/>
    <x v="34"/>
    <x v="1"/>
    <x v="1"/>
    <s v="Requalificação Urbana e habitação"/>
    <s v="01.27.06"/>
    <s v="Requalificação Urbana de Ponta Verde"/>
    <s v="01.27.06.61"/>
    <x v="1"/>
    <x v="0"/>
    <x v="0"/>
    <x v="0"/>
    <x v="0"/>
    <x v="1"/>
    <x v="1"/>
    <x v="0"/>
    <x v="7"/>
    <s v="2024-09-??"/>
    <x v="2"/>
    <n v="22356"/>
    <x v="3"/>
    <n v="500000"/>
    <x v="1"/>
    <n v="1100000"/>
    <x v="667"/>
    <m/>
    <x v="0"/>
    <x v="11"/>
    <m/>
    <s v="Requalificação Urbana de Ponta Verde"/>
    <x v="2"/>
    <s v="PVR"/>
    <x v="0"/>
    <x v="1"/>
    <x v="1"/>
    <x v="1"/>
    <x v="0"/>
    <x v="0"/>
    <x v="0"/>
    <x v="0"/>
    <x v="0"/>
    <x v="0"/>
    <x v="0"/>
    <s v="Requalificação Urbana de Ponta Verde"/>
    <x v="0"/>
    <x v="0"/>
    <x v="0"/>
    <x v="0"/>
    <x v="1"/>
    <x v="0"/>
    <x v="0"/>
    <x v="2"/>
    <x v="1"/>
    <x v="2"/>
    <x v="11"/>
    <x v="0"/>
    <m/>
  </r>
  <r>
    <x v="0"/>
    <n v="0"/>
    <n v="0"/>
    <n v="180000"/>
    <n v="0"/>
    <x v="6025"/>
    <x v="0"/>
    <x v="0"/>
    <x v="0"/>
    <s v="03.16.01"/>
    <x v="38"/>
    <x v="0"/>
    <x v="0"/>
    <s v="Assembleia Municipal"/>
    <s v="03.16.01"/>
    <s v="Assembleia Municipal"/>
    <s v="03.16.01"/>
    <x v="64"/>
    <x v="0"/>
    <x v="0"/>
    <x v="0"/>
    <x v="0"/>
    <x v="0"/>
    <x v="0"/>
    <x v="0"/>
    <x v="7"/>
    <s v="2024-09-??"/>
    <x v="2"/>
    <n v="180000"/>
    <x v="3"/>
    <n v="0"/>
    <x v="1"/>
    <n v="500000"/>
    <x v="667"/>
    <m/>
    <x v="0"/>
    <x v="11"/>
    <m/>
    <s v="Assembleia Municipal"/>
    <x v="2"/>
    <s v="AM"/>
    <x v="0"/>
    <x v="1"/>
    <x v="1"/>
    <x v="1"/>
    <x v="0"/>
    <x v="0"/>
    <x v="0"/>
    <x v="0"/>
    <x v="0"/>
    <x v="0"/>
    <x v="0"/>
    <s v="Assembleia Municipal"/>
    <x v="0"/>
    <x v="0"/>
    <x v="0"/>
    <x v="0"/>
    <x v="0"/>
    <x v="0"/>
    <x v="0"/>
    <x v="2"/>
    <x v="1"/>
    <x v="2"/>
    <x v="11"/>
    <x v="0"/>
    <m/>
  </r>
  <r>
    <x v="0"/>
    <n v="0"/>
    <n v="0"/>
    <n v="13642890"/>
    <n v="0"/>
    <x v="6025"/>
    <x v="0"/>
    <x v="1"/>
    <x v="0"/>
    <s v="03.03.10"/>
    <x v="8"/>
    <x v="0"/>
    <x v="4"/>
    <s v="Receitas Da Câmara"/>
    <s v="03.03.10"/>
    <s v="Receitas Da Câmara"/>
    <s v="03.03.10"/>
    <x v="45"/>
    <x v="0"/>
    <x v="6"/>
    <x v="10"/>
    <x v="0"/>
    <x v="0"/>
    <x v="2"/>
    <x v="0"/>
    <x v="0"/>
    <s v="2024-01-??"/>
    <x v="0"/>
    <n v="13642890"/>
    <x v="3"/>
    <n v="0"/>
    <x v="1"/>
    <n v="0"/>
    <x v="667"/>
    <m/>
    <x v="0"/>
    <x v="11"/>
    <m/>
    <s v="Receitas Da Câmara"/>
    <x v="2"/>
    <s v="RDC"/>
    <x v="0"/>
    <x v="1"/>
    <x v="1"/>
    <x v="1"/>
    <x v="0"/>
    <x v="0"/>
    <x v="0"/>
    <x v="0"/>
    <x v="0"/>
    <x v="0"/>
    <x v="0"/>
    <s v="Receitas Da Câmara"/>
    <x v="0"/>
    <x v="0"/>
    <x v="0"/>
    <x v="0"/>
    <x v="0"/>
    <x v="0"/>
    <x v="0"/>
    <x v="2"/>
    <x v="1"/>
    <x v="2"/>
    <x v="11"/>
    <x v="0"/>
    <m/>
  </r>
  <r>
    <x v="0"/>
    <n v="0"/>
    <n v="0"/>
    <n v="13521011"/>
    <n v="0"/>
    <x v="6025"/>
    <x v="0"/>
    <x v="1"/>
    <x v="0"/>
    <s v="03.03.10"/>
    <x v="8"/>
    <x v="0"/>
    <x v="4"/>
    <s v="Receitas Da Câmara"/>
    <s v="03.03.10"/>
    <s v="Receitas Da Câmara"/>
    <s v="03.03.10"/>
    <x v="45"/>
    <x v="0"/>
    <x v="6"/>
    <x v="10"/>
    <x v="0"/>
    <x v="0"/>
    <x v="2"/>
    <x v="0"/>
    <x v="2"/>
    <s v="2024-02-??"/>
    <x v="0"/>
    <n v="13521011"/>
    <x v="3"/>
    <n v="0"/>
    <x v="1"/>
    <n v="0"/>
    <x v="667"/>
    <m/>
    <x v="0"/>
    <x v="11"/>
    <m/>
    <s v="Receitas Da Câmara"/>
    <x v="2"/>
    <s v="RDC"/>
    <x v="0"/>
    <x v="1"/>
    <x v="1"/>
    <x v="1"/>
    <x v="0"/>
    <x v="0"/>
    <x v="0"/>
    <x v="0"/>
    <x v="0"/>
    <x v="0"/>
    <x v="0"/>
    <s v="Receitas Da Câmara"/>
    <x v="0"/>
    <x v="0"/>
    <x v="0"/>
    <x v="0"/>
    <x v="0"/>
    <x v="0"/>
    <x v="0"/>
    <x v="2"/>
    <x v="1"/>
    <x v="2"/>
    <x v="11"/>
    <x v="0"/>
    <m/>
  </r>
  <r>
    <x v="0"/>
    <n v="0"/>
    <n v="0"/>
    <n v="13425090"/>
    <n v="0"/>
    <x v="6025"/>
    <x v="0"/>
    <x v="1"/>
    <x v="0"/>
    <s v="03.03.10"/>
    <x v="8"/>
    <x v="0"/>
    <x v="4"/>
    <s v="Receitas Da Câmara"/>
    <s v="03.03.10"/>
    <s v="Receitas Da Câmara"/>
    <s v="03.03.10"/>
    <x v="45"/>
    <x v="0"/>
    <x v="6"/>
    <x v="10"/>
    <x v="0"/>
    <x v="0"/>
    <x v="2"/>
    <x v="0"/>
    <x v="1"/>
    <s v="2024-03-??"/>
    <x v="0"/>
    <n v="13425090"/>
    <x v="3"/>
    <n v="0"/>
    <x v="1"/>
    <n v="0"/>
    <x v="667"/>
    <m/>
    <x v="0"/>
    <x v="11"/>
    <m/>
    <s v="Receitas Da Câmara"/>
    <x v="2"/>
    <s v="RDC"/>
    <x v="0"/>
    <x v="1"/>
    <x v="1"/>
    <x v="1"/>
    <x v="0"/>
    <x v="0"/>
    <x v="0"/>
    <x v="0"/>
    <x v="0"/>
    <x v="0"/>
    <x v="0"/>
    <s v="Receitas Da Câmara"/>
    <x v="0"/>
    <x v="0"/>
    <x v="0"/>
    <x v="0"/>
    <x v="0"/>
    <x v="0"/>
    <x v="0"/>
    <x v="2"/>
    <x v="1"/>
    <x v="2"/>
    <x v="11"/>
    <x v="0"/>
    <m/>
  </r>
  <r>
    <x v="0"/>
    <n v="0"/>
    <n v="0"/>
    <n v="28425090"/>
    <n v="0"/>
    <x v="6025"/>
    <x v="0"/>
    <x v="1"/>
    <x v="0"/>
    <s v="03.03.10"/>
    <x v="8"/>
    <x v="0"/>
    <x v="4"/>
    <s v="Receitas Da Câmara"/>
    <s v="03.03.10"/>
    <s v="Receitas Da Câmara"/>
    <s v="03.03.10"/>
    <x v="45"/>
    <x v="0"/>
    <x v="6"/>
    <x v="10"/>
    <x v="0"/>
    <x v="0"/>
    <x v="2"/>
    <x v="0"/>
    <x v="6"/>
    <s v="2024-04-??"/>
    <x v="1"/>
    <n v="28425090"/>
    <x v="3"/>
    <n v="0"/>
    <x v="1"/>
    <n v="0"/>
    <x v="667"/>
    <m/>
    <x v="0"/>
    <x v="11"/>
    <m/>
    <s v="Receitas Da Câmara"/>
    <x v="2"/>
    <s v="RDC"/>
    <x v="0"/>
    <x v="1"/>
    <x v="1"/>
    <x v="1"/>
    <x v="0"/>
    <x v="0"/>
    <x v="0"/>
    <x v="0"/>
    <x v="0"/>
    <x v="0"/>
    <x v="0"/>
    <s v="Receitas Da Câmara"/>
    <x v="0"/>
    <x v="0"/>
    <x v="0"/>
    <x v="0"/>
    <x v="0"/>
    <x v="0"/>
    <x v="0"/>
    <x v="2"/>
    <x v="1"/>
    <x v="2"/>
    <x v="11"/>
    <x v="0"/>
    <m/>
  </r>
  <r>
    <x v="0"/>
    <n v="0"/>
    <n v="0"/>
    <n v="10925090"/>
    <n v="0"/>
    <x v="6025"/>
    <x v="0"/>
    <x v="1"/>
    <x v="0"/>
    <s v="03.03.10"/>
    <x v="8"/>
    <x v="0"/>
    <x v="4"/>
    <s v="Receitas Da Câmara"/>
    <s v="03.03.10"/>
    <s v="Receitas Da Câmara"/>
    <s v="03.03.10"/>
    <x v="45"/>
    <x v="0"/>
    <x v="6"/>
    <x v="10"/>
    <x v="0"/>
    <x v="0"/>
    <x v="2"/>
    <x v="0"/>
    <x v="3"/>
    <s v="2024-05-??"/>
    <x v="1"/>
    <n v="10925090"/>
    <x v="3"/>
    <n v="0"/>
    <x v="1"/>
    <n v="0"/>
    <x v="667"/>
    <m/>
    <x v="0"/>
    <x v="11"/>
    <m/>
    <s v="Receitas Da Câmara"/>
    <x v="2"/>
    <s v="RDC"/>
    <x v="0"/>
    <x v="1"/>
    <x v="1"/>
    <x v="1"/>
    <x v="0"/>
    <x v="0"/>
    <x v="0"/>
    <x v="0"/>
    <x v="0"/>
    <x v="0"/>
    <x v="0"/>
    <s v="Receitas Da Câmara"/>
    <x v="0"/>
    <x v="0"/>
    <x v="0"/>
    <x v="0"/>
    <x v="0"/>
    <x v="0"/>
    <x v="0"/>
    <x v="2"/>
    <x v="1"/>
    <x v="2"/>
    <x v="11"/>
    <x v="0"/>
    <m/>
  </r>
  <r>
    <x v="0"/>
    <n v="0"/>
    <n v="0"/>
    <n v="11116932"/>
    <n v="0"/>
    <x v="6025"/>
    <x v="0"/>
    <x v="1"/>
    <x v="0"/>
    <s v="03.03.10"/>
    <x v="8"/>
    <x v="0"/>
    <x v="4"/>
    <s v="Receitas Da Câmara"/>
    <s v="03.03.10"/>
    <s v="Receitas Da Câmara"/>
    <s v="03.03.10"/>
    <x v="45"/>
    <x v="0"/>
    <x v="6"/>
    <x v="10"/>
    <x v="0"/>
    <x v="0"/>
    <x v="2"/>
    <x v="0"/>
    <x v="4"/>
    <s v="2024-06-??"/>
    <x v="1"/>
    <n v="11116932"/>
    <x v="3"/>
    <n v="0"/>
    <x v="1"/>
    <n v="0"/>
    <x v="667"/>
    <m/>
    <x v="0"/>
    <x v="11"/>
    <m/>
    <s v="Receitas Da Câmara"/>
    <x v="2"/>
    <s v="RDC"/>
    <x v="0"/>
    <x v="1"/>
    <x v="1"/>
    <x v="1"/>
    <x v="0"/>
    <x v="0"/>
    <x v="0"/>
    <x v="0"/>
    <x v="0"/>
    <x v="0"/>
    <x v="0"/>
    <s v="Receitas Da Câmara"/>
    <x v="0"/>
    <x v="0"/>
    <x v="0"/>
    <x v="0"/>
    <x v="0"/>
    <x v="0"/>
    <x v="0"/>
    <x v="2"/>
    <x v="1"/>
    <x v="2"/>
    <x v="11"/>
    <x v="0"/>
    <m/>
  </r>
  <r>
    <x v="0"/>
    <n v="0"/>
    <n v="0"/>
    <n v="10925090"/>
    <n v="0"/>
    <x v="6025"/>
    <x v="0"/>
    <x v="1"/>
    <x v="0"/>
    <s v="03.03.10"/>
    <x v="8"/>
    <x v="0"/>
    <x v="4"/>
    <s v="Receitas Da Câmara"/>
    <s v="03.03.10"/>
    <s v="Receitas Da Câmara"/>
    <s v="03.03.10"/>
    <x v="45"/>
    <x v="0"/>
    <x v="6"/>
    <x v="10"/>
    <x v="0"/>
    <x v="0"/>
    <x v="2"/>
    <x v="0"/>
    <x v="9"/>
    <s v="2024-07-??"/>
    <x v="2"/>
    <n v="10925090"/>
    <x v="3"/>
    <n v="0"/>
    <x v="1"/>
    <n v="0"/>
    <x v="667"/>
    <m/>
    <x v="0"/>
    <x v="11"/>
    <m/>
    <s v="Receitas Da Câmara"/>
    <x v="2"/>
    <s v="RDC"/>
    <x v="0"/>
    <x v="1"/>
    <x v="1"/>
    <x v="1"/>
    <x v="0"/>
    <x v="0"/>
    <x v="0"/>
    <x v="0"/>
    <x v="0"/>
    <x v="0"/>
    <x v="0"/>
    <s v="Receitas Da Câmara"/>
    <x v="0"/>
    <x v="0"/>
    <x v="0"/>
    <x v="0"/>
    <x v="0"/>
    <x v="0"/>
    <x v="0"/>
    <x v="2"/>
    <x v="1"/>
    <x v="2"/>
    <x v="11"/>
    <x v="0"/>
    <m/>
  </r>
  <r>
    <x v="0"/>
    <n v="0"/>
    <n v="0"/>
    <n v="10925090"/>
    <n v="0"/>
    <x v="6025"/>
    <x v="0"/>
    <x v="1"/>
    <x v="0"/>
    <s v="03.03.10"/>
    <x v="8"/>
    <x v="0"/>
    <x v="4"/>
    <s v="Receitas Da Câmara"/>
    <s v="03.03.10"/>
    <s v="Receitas Da Câmara"/>
    <s v="03.03.10"/>
    <x v="45"/>
    <x v="0"/>
    <x v="6"/>
    <x v="10"/>
    <x v="0"/>
    <x v="0"/>
    <x v="2"/>
    <x v="0"/>
    <x v="5"/>
    <s v="2024-08-??"/>
    <x v="2"/>
    <n v="10925090"/>
    <x v="3"/>
    <n v="0"/>
    <x v="1"/>
    <n v="0"/>
    <x v="667"/>
    <m/>
    <x v="0"/>
    <x v="11"/>
    <m/>
    <s v="Receitas Da Câmara"/>
    <x v="2"/>
    <s v="RDC"/>
    <x v="0"/>
    <x v="1"/>
    <x v="1"/>
    <x v="1"/>
    <x v="0"/>
    <x v="0"/>
    <x v="0"/>
    <x v="0"/>
    <x v="0"/>
    <x v="0"/>
    <x v="0"/>
    <s v="Receitas Da Câmara"/>
    <x v="0"/>
    <x v="0"/>
    <x v="0"/>
    <x v="0"/>
    <x v="0"/>
    <x v="0"/>
    <x v="0"/>
    <x v="2"/>
    <x v="1"/>
    <x v="2"/>
    <x v="11"/>
    <x v="0"/>
    <m/>
  </r>
  <r>
    <x v="0"/>
    <n v="0"/>
    <n v="0"/>
    <n v="10925090"/>
    <n v="0"/>
    <x v="6025"/>
    <x v="0"/>
    <x v="1"/>
    <x v="0"/>
    <s v="03.03.10"/>
    <x v="8"/>
    <x v="0"/>
    <x v="4"/>
    <s v="Receitas Da Câmara"/>
    <s v="03.03.10"/>
    <s v="Receitas Da Câmara"/>
    <s v="03.03.10"/>
    <x v="45"/>
    <x v="0"/>
    <x v="6"/>
    <x v="10"/>
    <x v="0"/>
    <x v="0"/>
    <x v="2"/>
    <x v="0"/>
    <x v="7"/>
    <s v="2024-09-??"/>
    <x v="2"/>
    <n v="10925090"/>
    <x v="3"/>
    <n v="0"/>
    <x v="1"/>
    <n v="0"/>
    <x v="667"/>
    <m/>
    <x v="0"/>
    <x v="11"/>
    <m/>
    <s v="Receitas Da Câmara"/>
    <x v="2"/>
    <s v="RDC"/>
    <x v="0"/>
    <x v="1"/>
    <x v="1"/>
    <x v="1"/>
    <x v="0"/>
    <x v="0"/>
    <x v="0"/>
    <x v="0"/>
    <x v="0"/>
    <x v="0"/>
    <x v="0"/>
    <s v="Receitas Da Câmara"/>
    <x v="0"/>
    <x v="0"/>
    <x v="0"/>
    <x v="0"/>
    <x v="0"/>
    <x v="0"/>
    <x v="0"/>
    <x v="2"/>
    <x v="1"/>
    <x v="2"/>
    <x v="11"/>
    <x v="0"/>
    <m/>
  </r>
  <r>
    <x v="0"/>
    <n v="0"/>
    <n v="0"/>
    <n v="10981740"/>
    <n v="0"/>
    <x v="6025"/>
    <x v="0"/>
    <x v="1"/>
    <x v="0"/>
    <s v="03.03.10"/>
    <x v="8"/>
    <x v="0"/>
    <x v="4"/>
    <s v="Receitas Da Câmara"/>
    <s v="03.03.10"/>
    <s v="Receitas Da Câmara"/>
    <s v="03.03.10"/>
    <x v="45"/>
    <x v="0"/>
    <x v="6"/>
    <x v="10"/>
    <x v="0"/>
    <x v="0"/>
    <x v="2"/>
    <x v="0"/>
    <x v="8"/>
    <s v="2024-10-??"/>
    <x v="3"/>
    <n v="10981740"/>
    <x v="3"/>
    <n v="0"/>
    <x v="1"/>
    <n v="0"/>
    <x v="667"/>
    <m/>
    <x v="0"/>
    <x v="11"/>
    <m/>
    <s v="Receitas Da Câmara"/>
    <x v="2"/>
    <s v="RDC"/>
    <x v="0"/>
    <x v="1"/>
    <x v="1"/>
    <x v="1"/>
    <x v="0"/>
    <x v="0"/>
    <x v="0"/>
    <x v="0"/>
    <x v="0"/>
    <x v="0"/>
    <x v="0"/>
    <s v="Receitas Da Câmara"/>
    <x v="0"/>
    <x v="0"/>
    <x v="0"/>
    <x v="0"/>
    <x v="0"/>
    <x v="0"/>
    <x v="0"/>
    <x v="2"/>
    <x v="1"/>
    <x v="2"/>
    <x v="11"/>
    <x v="0"/>
    <m/>
  </r>
  <r>
    <x v="0"/>
    <n v="0"/>
    <n v="0"/>
    <n v="13425090"/>
    <n v="0"/>
    <x v="6025"/>
    <x v="0"/>
    <x v="1"/>
    <x v="0"/>
    <s v="03.03.10"/>
    <x v="8"/>
    <x v="0"/>
    <x v="4"/>
    <s v="Receitas Da Câmara"/>
    <s v="03.03.10"/>
    <s v="Receitas Da Câmara"/>
    <s v="03.03.10"/>
    <x v="45"/>
    <x v="0"/>
    <x v="6"/>
    <x v="10"/>
    <x v="0"/>
    <x v="0"/>
    <x v="2"/>
    <x v="0"/>
    <x v="10"/>
    <s v="2024-11-??"/>
    <x v="3"/>
    <n v="13425090"/>
    <x v="3"/>
    <n v="0"/>
    <x v="1"/>
    <n v="0"/>
    <x v="667"/>
    <m/>
    <x v="0"/>
    <x v="11"/>
    <m/>
    <s v="Receitas Da Câmara"/>
    <x v="2"/>
    <s v="RDC"/>
    <x v="0"/>
    <x v="1"/>
    <x v="1"/>
    <x v="1"/>
    <x v="0"/>
    <x v="0"/>
    <x v="0"/>
    <x v="0"/>
    <x v="0"/>
    <x v="0"/>
    <x v="0"/>
    <s v="Receitas Da Câmara"/>
    <x v="0"/>
    <x v="0"/>
    <x v="0"/>
    <x v="0"/>
    <x v="0"/>
    <x v="0"/>
    <x v="0"/>
    <x v="2"/>
    <x v="1"/>
    <x v="2"/>
    <x v="11"/>
    <x v="0"/>
    <m/>
  </r>
  <r>
    <x v="0"/>
    <n v="0"/>
    <n v="0"/>
    <n v="13425090"/>
    <n v="0"/>
    <x v="6025"/>
    <x v="0"/>
    <x v="1"/>
    <x v="0"/>
    <s v="03.03.10"/>
    <x v="8"/>
    <x v="0"/>
    <x v="4"/>
    <s v="Receitas Da Câmara"/>
    <s v="03.03.10"/>
    <s v="Receitas Da Câmara"/>
    <s v="03.03.10"/>
    <x v="45"/>
    <x v="0"/>
    <x v="6"/>
    <x v="10"/>
    <x v="0"/>
    <x v="0"/>
    <x v="2"/>
    <x v="0"/>
    <x v="11"/>
    <s v="2024-12-??"/>
    <x v="3"/>
    <n v="13425090"/>
    <x v="3"/>
    <n v="0"/>
    <x v="1"/>
    <n v="0"/>
    <x v="667"/>
    <m/>
    <x v="0"/>
    <x v="11"/>
    <m/>
    <s v="Receitas Da Câmara"/>
    <x v="2"/>
    <s v="RDC"/>
    <x v="0"/>
    <x v="1"/>
    <x v="1"/>
    <x v="1"/>
    <x v="0"/>
    <x v="0"/>
    <x v="0"/>
    <x v="0"/>
    <x v="0"/>
    <x v="0"/>
    <x v="0"/>
    <s v="Receitas Da Câmara"/>
    <x v="0"/>
    <x v="0"/>
    <x v="0"/>
    <x v="0"/>
    <x v="0"/>
    <x v="0"/>
    <x v="0"/>
    <x v="2"/>
    <x v="1"/>
    <x v="2"/>
    <x v="11"/>
    <x v="0"/>
    <m/>
  </r>
  <r>
    <x v="0"/>
    <n v="0"/>
    <n v="0"/>
    <n v="2800"/>
    <n v="0"/>
    <x v="6025"/>
    <x v="0"/>
    <x v="1"/>
    <x v="0"/>
    <s v="03.03.10"/>
    <x v="8"/>
    <x v="0"/>
    <x v="4"/>
    <s v="Receitas Da Câmara"/>
    <s v="03.03.10"/>
    <s v="Receitas Da Câmara"/>
    <s v="03.03.10"/>
    <x v="51"/>
    <x v="0"/>
    <x v="3"/>
    <x v="3"/>
    <x v="0"/>
    <x v="0"/>
    <x v="2"/>
    <x v="0"/>
    <x v="0"/>
    <s v="2024-01-??"/>
    <x v="0"/>
    <n v="2800"/>
    <x v="3"/>
    <n v="0"/>
    <x v="1"/>
    <n v="0"/>
    <x v="667"/>
    <m/>
    <x v="0"/>
    <x v="11"/>
    <m/>
    <s v="Receitas Da Câmara"/>
    <x v="2"/>
    <s v="RDC"/>
    <x v="0"/>
    <x v="1"/>
    <x v="1"/>
    <x v="1"/>
    <x v="0"/>
    <x v="0"/>
    <x v="0"/>
    <x v="0"/>
    <x v="0"/>
    <x v="0"/>
    <x v="0"/>
    <s v="Receitas Da Câmara"/>
    <x v="0"/>
    <x v="0"/>
    <x v="0"/>
    <x v="0"/>
    <x v="0"/>
    <x v="0"/>
    <x v="0"/>
    <x v="2"/>
    <x v="1"/>
    <x v="2"/>
    <x v="11"/>
    <x v="0"/>
    <m/>
  </r>
  <r>
    <x v="0"/>
    <n v="0"/>
    <n v="0"/>
    <n v="2000"/>
    <n v="0"/>
    <x v="6025"/>
    <x v="0"/>
    <x v="1"/>
    <x v="0"/>
    <s v="03.03.10"/>
    <x v="8"/>
    <x v="0"/>
    <x v="4"/>
    <s v="Receitas Da Câmara"/>
    <s v="03.03.10"/>
    <s v="Receitas Da Câmara"/>
    <s v="03.03.10"/>
    <x v="51"/>
    <x v="0"/>
    <x v="3"/>
    <x v="3"/>
    <x v="0"/>
    <x v="0"/>
    <x v="2"/>
    <x v="0"/>
    <x v="6"/>
    <s v="2024-04-??"/>
    <x v="1"/>
    <n v="2000"/>
    <x v="3"/>
    <n v="0"/>
    <x v="1"/>
    <n v="0"/>
    <x v="667"/>
    <m/>
    <x v="0"/>
    <x v="11"/>
    <m/>
    <s v="Receitas Da Câmara"/>
    <x v="2"/>
    <s v="RDC"/>
    <x v="0"/>
    <x v="1"/>
    <x v="1"/>
    <x v="1"/>
    <x v="0"/>
    <x v="0"/>
    <x v="0"/>
    <x v="0"/>
    <x v="0"/>
    <x v="0"/>
    <x v="0"/>
    <s v="Receitas Da Câmara"/>
    <x v="0"/>
    <x v="0"/>
    <x v="0"/>
    <x v="0"/>
    <x v="0"/>
    <x v="0"/>
    <x v="0"/>
    <x v="2"/>
    <x v="1"/>
    <x v="2"/>
    <x v="11"/>
    <x v="0"/>
    <m/>
  </r>
  <r>
    <x v="0"/>
    <n v="0"/>
    <n v="0"/>
    <n v="2600"/>
    <n v="0"/>
    <x v="6025"/>
    <x v="0"/>
    <x v="1"/>
    <x v="0"/>
    <s v="03.03.10"/>
    <x v="8"/>
    <x v="0"/>
    <x v="4"/>
    <s v="Receitas Da Câmara"/>
    <s v="03.03.10"/>
    <s v="Receitas Da Câmara"/>
    <s v="03.03.10"/>
    <x v="51"/>
    <x v="0"/>
    <x v="3"/>
    <x v="3"/>
    <x v="0"/>
    <x v="0"/>
    <x v="2"/>
    <x v="0"/>
    <x v="5"/>
    <s v="2024-08-??"/>
    <x v="2"/>
    <n v="2600"/>
    <x v="3"/>
    <n v="0"/>
    <x v="1"/>
    <n v="0"/>
    <x v="667"/>
    <m/>
    <x v="0"/>
    <x v="11"/>
    <m/>
    <s v="Receitas Da Câmara"/>
    <x v="2"/>
    <s v="RDC"/>
    <x v="0"/>
    <x v="1"/>
    <x v="1"/>
    <x v="1"/>
    <x v="0"/>
    <x v="0"/>
    <x v="0"/>
    <x v="0"/>
    <x v="0"/>
    <x v="0"/>
    <x v="0"/>
    <s v="Receitas Da Câmara"/>
    <x v="0"/>
    <x v="0"/>
    <x v="0"/>
    <x v="0"/>
    <x v="0"/>
    <x v="0"/>
    <x v="0"/>
    <x v="2"/>
    <x v="1"/>
    <x v="2"/>
    <x v="11"/>
    <x v="0"/>
    <m/>
  </r>
  <r>
    <x v="0"/>
    <n v="0"/>
    <n v="0"/>
    <n v="800"/>
    <n v="0"/>
    <x v="6025"/>
    <x v="0"/>
    <x v="1"/>
    <x v="0"/>
    <s v="03.03.10"/>
    <x v="8"/>
    <x v="0"/>
    <x v="4"/>
    <s v="Receitas Da Câmara"/>
    <s v="03.03.10"/>
    <s v="Receitas Da Câmara"/>
    <s v="03.03.10"/>
    <x v="51"/>
    <x v="0"/>
    <x v="3"/>
    <x v="3"/>
    <x v="0"/>
    <x v="0"/>
    <x v="2"/>
    <x v="0"/>
    <x v="8"/>
    <s v="2024-10-??"/>
    <x v="3"/>
    <n v="800"/>
    <x v="3"/>
    <n v="0"/>
    <x v="1"/>
    <n v="0"/>
    <x v="667"/>
    <m/>
    <x v="0"/>
    <x v="11"/>
    <m/>
    <s v="Receitas Da Câmara"/>
    <x v="2"/>
    <s v="RDC"/>
    <x v="0"/>
    <x v="1"/>
    <x v="1"/>
    <x v="1"/>
    <x v="0"/>
    <x v="0"/>
    <x v="0"/>
    <x v="0"/>
    <x v="0"/>
    <x v="0"/>
    <x v="0"/>
    <s v="Receitas Da Câmara"/>
    <x v="0"/>
    <x v="0"/>
    <x v="0"/>
    <x v="0"/>
    <x v="0"/>
    <x v="0"/>
    <x v="0"/>
    <x v="2"/>
    <x v="1"/>
    <x v="2"/>
    <x v="11"/>
    <x v="0"/>
    <m/>
  </r>
  <r>
    <x v="0"/>
    <n v="0"/>
    <n v="0"/>
    <n v="144968"/>
    <n v="0"/>
    <x v="6025"/>
    <x v="0"/>
    <x v="0"/>
    <x v="0"/>
    <s v="01.25.05.12"/>
    <x v="10"/>
    <x v="3"/>
    <x v="3"/>
    <s v="Saúde"/>
    <s v="01.25.05"/>
    <s v="Promoção e Inclusão Social"/>
    <s v="01.25.05.12"/>
    <x v="7"/>
    <x v="0"/>
    <x v="4"/>
    <x v="4"/>
    <x v="0"/>
    <x v="1"/>
    <x v="0"/>
    <x v="0"/>
    <x v="0"/>
    <s v="2024-01-??"/>
    <x v="0"/>
    <n v="144968"/>
    <x v="3"/>
    <n v="0"/>
    <x v="1"/>
    <n v="0"/>
    <x v="667"/>
    <m/>
    <x v="0"/>
    <x v="11"/>
    <m/>
    <s v="Promoção e Inclusão Social"/>
    <x v="2"/>
    <m/>
    <x v="0"/>
    <x v="1"/>
    <x v="1"/>
    <x v="1"/>
    <x v="0"/>
    <x v="0"/>
    <x v="0"/>
    <x v="0"/>
    <x v="0"/>
    <x v="0"/>
    <x v="0"/>
    <s v="Promoção e Inclusão Social"/>
    <x v="0"/>
    <x v="0"/>
    <x v="0"/>
    <x v="0"/>
    <x v="1"/>
    <x v="0"/>
    <x v="0"/>
    <x v="2"/>
    <x v="1"/>
    <x v="2"/>
    <x v="11"/>
    <x v="0"/>
    <m/>
  </r>
  <r>
    <x v="0"/>
    <n v="0"/>
    <n v="0"/>
    <n v="20627"/>
    <n v="0"/>
    <x v="6025"/>
    <x v="0"/>
    <x v="0"/>
    <x v="0"/>
    <s v="01.25.05.12"/>
    <x v="10"/>
    <x v="3"/>
    <x v="3"/>
    <s v="Saúde"/>
    <s v="01.25.05"/>
    <s v="Promoção e Inclusão Social"/>
    <s v="01.25.05.12"/>
    <x v="7"/>
    <x v="0"/>
    <x v="4"/>
    <x v="4"/>
    <x v="0"/>
    <x v="1"/>
    <x v="0"/>
    <x v="0"/>
    <x v="2"/>
    <s v="2024-02-??"/>
    <x v="0"/>
    <n v="20627"/>
    <x v="3"/>
    <n v="0"/>
    <x v="1"/>
    <n v="0"/>
    <x v="667"/>
    <m/>
    <x v="0"/>
    <x v="11"/>
    <m/>
    <s v="Promoção e Inclusão Social"/>
    <x v="2"/>
    <m/>
    <x v="0"/>
    <x v="1"/>
    <x v="1"/>
    <x v="1"/>
    <x v="0"/>
    <x v="0"/>
    <x v="0"/>
    <x v="0"/>
    <x v="0"/>
    <x v="0"/>
    <x v="0"/>
    <s v="Promoção e Inclusão Social"/>
    <x v="0"/>
    <x v="0"/>
    <x v="0"/>
    <x v="0"/>
    <x v="1"/>
    <x v="0"/>
    <x v="0"/>
    <x v="2"/>
    <x v="1"/>
    <x v="2"/>
    <x v="11"/>
    <x v="0"/>
    <m/>
  </r>
  <r>
    <x v="0"/>
    <n v="0"/>
    <n v="0"/>
    <n v="107676"/>
    <n v="0"/>
    <x v="6025"/>
    <x v="0"/>
    <x v="0"/>
    <x v="0"/>
    <s v="01.25.05.12"/>
    <x v="10"/>
    <x v="3"/>
    <x v="3"/>
    <s v="Saúde"/>
    <s v="01.25.05"/>
    <s v="Promoção e Inclusão Social"/>
    <s v="01.25.05.12"/>
    <x v="7"/>
    <x v="0"/>
    <x v="4"/>
    <x v="4"/>
    <x v="0"/>
    <x v="1"/>
    <x v="0"/>
    <x v="0"/>
    <x v="1"/>
    <s v="2024-03-??"/>
    <x v="0"/>
    <n v="107676"/>
    <x v="3"/>
    <n v="0"/>
    <x v="1"/>
    <n v="0"/>
    <x v="667"/>
    <m/>
    <x v="0"/>
    <x v="11"/>
    <m/>
    <s v="Promoção e Inclusão Social"/>
    <x v="2"/>
    <m/>
    <x v="0"/>
    <x v="1"/>
    <x v="1"/>
    <x v="1"/>
    <x v="0"/>
    <x v="0"/>
    <x v="0"/>
    <x v="0"/>
    <x v="0"/>
    <x v="0"/>
    <x v="0"/>
    <s v="Promoção e Inclusão Social"/>
    <x v="0"/>
    <x v="0"/>
    <x v="0"/>
    <x v="0"/>
    <x v="1"/>
    <x v="0"/>
    <x v="0"/>
    <x v="2"/>
    <x v="1"/>
    <x v="2"/>
    <x v="11"/>
    <x v="0"/>
    <m/>
  </r>
  <r>
    <x v="0"/>
    <n v="0"/>
    <n v="0"/>
    <n v="411755"/>
    <n v="0"/>
    <x v="6025"/>
    <x v="0"/>
    <x v="0"/>
    <x v="0"/>
    <s v="01.25.05.12"/>
    <x v="10"/>
    <x v="3"/>
    <x v="3"/>
    <s v="Saúde"/>
    <s v="01.25.05"/>
    <s v="Promoção e Inclusão Social"/>
    <s v="01.25.05.12"/>
    <x v="7"/>
    <x v="0"/>
    <x v="4"/>
    <x v="4"/>
    <x v="0"/>
    <x v="1"/>
    <x v="0"/>
    <x v="0"/>
    <x v="6"/>
    <s v="2024-04-??"/>
    <x v="1"/>
    <n v="411755"/>
    <x v="3"/>
    <n v="0"/>
    <x v="1"/>
    <n v="0"/>
    <x v="667"/>
    <m/>
    <x v="0"/>
    <x v="11"/>
    <m/>
    <s v="Promoção e Inclusão Social"/>
    <x v="2"/>
    <m/>
    <x v="0"/>
    <x v="1"/>
    <x v="1"/>
    <x v="1"/>
    <x v="0"/>
    <x v="0"/>
    <x v="0"/>
    <x v="0"/>
    <x v="0"/>
    <x v="0"/>
    <x v="0"/>
    <s v="Promoção e Inclusão Social"/>
    <x v="0"/>
    <x v="0"/>
    <x v="0"/>
    <x v="0"/>
    <x v="1"/>
    <x v="0"/>
    <x v="0"/>
    <x v="2"/>
    <x v="1"/>
    <x v="2"/>
    <x v="11"/>
    <x v="0"/>
    <m/>
  </r>
  <r>
    <x v="0"/>
    <n v="0"/>
    <n v="0"/>
    <n v="373046"/>
    <n v="0"/>
    <x v="6025"/>
    <x v="0"/>
    <x v="0"/>
    <x v="0"/>
    <s v="01.25.05.12"/>
    <x v="10"/>
    <x v="3"/>
    <x v="3"/>
    <s v="Saúde"/>
    <s v="01.25.05"/>
    <s v="Promoção e Inclusão Social"/>
    <s v="01.25.05.12"/>
    <x v="7"/>
    <x v="0"/>
    <x v="4"/>
    <x v="4"/>
    <x v="0"/>
    <x v="1"/>
    <x v="0"/>
    <x v="0"/>
    <x v="3"/>
    <s v="2024-05-??"/>
    <x v="1"/>
    <n v="373046"/>
    <x v="3"/>
    <n v="0"/>
    <x v="1"/>
    <n v="0"/>
    <x v="667"/>
    <m/>
    <x v="0"/>
    <x v="11"/>
    <m/>
    <s v="Promoção e Inclusão Social"/>
    <x v="2"/>
    <m/>
    <x v="0"/>
    <x v="1"/>
    <x v="1"/>
    <x v="1"/>
    <x v="0"/>
    <x v="0"/>
    <x v="0"/>
    <x v="0"/>
    <x v="0"/>
    <x v="0"/>
    <x v="0"/>
    <s v="Promoção e Inclusão Social"/>
    <x v="0"/>
    <x v="0"/>
    <x v="0"/>
    <x v="0"/>
    <x v="1"/>
    <x v="0"/>
    <x v="0"/>
    <x v="2"/>
    <x v="1"/>
    <x v="2"/>
    <x v="11"/>
    <x v="0"/>
    <m/>
  </r>
  <r>
    <x v="0"/>
    <n v="0"/>
    <n v="0"/>
    <n v="157058"/>
    <n v="0"/>
    <x v="6025"/>
    <x v="0"/>
    <x v="0"/>
    <x v="0"/>
    <s v="01.25.05.12"/>
    <x v="10"/>
    <x v="3"/>
    <x v="3"/>
    <s v="Saúde"/>
    <s v="01.25.05"/>
    <s v="Promoção e Inclusão Social"/>
    <s v="01.25.05.12"/>
    <x v="7"/>
    <x v="0"/>
    <x v="4"/>
    <x v="4"/>
    <x v="0"/>
    <x v="1"/>
    <x v="0"/>
    <x v="0"/>
    <x v="4"/>
    <s v="2024-06-??"/>
    <x v="1"/>
    <n v="157058"/>
    <x v="3"/>
    <n v="0"/>
    <x v="1"/>
    <n v="0"/>
    <x v="667"/>
    <m/>
    <x v="0"/>
    <x v="11"/>
    <m/>
    <s v="Promoção e Inclusão Social"/>
    <x v="2"/>
    <m/>
    <x v="0"/>
    <x v="1"/>
    <x v="1"/>
    <x v="1"/>
    <x v="0"/>
    <x v="0"/>
    <x v="0"/>
    <x v="0"/>
    <x v="0"/>
    <x v="0"/>
    <x v="0"/>
    <s v="Promoção e Inclusão Social"/>
    <x v="0"/>
    <x v="0"/>
    <x v="0"/>
    <x v="0"/>
    <x v="1"/>
    <x v="0"/>
    <x v="0"/>
    <x v="2"/>
    <x v="1"/>
    <x v="2"/>
    <x v="11"/>
    <x v="0"/>
    <m/>
  </r>
  <r>
    <x v="0"/>
    <n v="0"/>
    <n v="0"/>
    <n v="32800"/>
    <n v="0"/>
    <x v="6025"/>
    <x v="0"/>
    <x v="0"/>
    <x v="0"/>
    <s v="01.25.05.12"/>
    <x v="10"/>
    <x v="3"/>
    <x v="3"/>
    <s v="Saúde"/>
    <s v="01.25.05"/>
    <s v="Promoção e Inclusão Social"/>
    <s v="01.25.05.12"/>
    <x v="7"/>
    <x v="0"/>
    <x v="4"/>
    <x v="4"/>
    <x v="0"/>
    <x v="1"/>
    <x v="0"/>
    <x v="0"/>
    <x v="9"/>
    <s v="2024-07-??"/>
    <x v="2"/>
    <n v="32800"/>
    <x v="3"/>
    <n v="0"/>
    <x v="1"/>
    <n v="0"/>
    <x v="667"/>
    <m/>
    <x v="0"/>
    <x v="11"/>
    <m/>
    <s v="Promoção e Inclusão Social"/>
    <x v="2"/>
    <m/>
    <x v="0"/>
    <x v="1"/>
    <x v="1"/>
    <x v="1"/>
    <x v="0"/>
    <x v="0"/>
    <x v="0"/>
    <x v="0"/>
    <x v="0"/>
    <x v="0"/>
    <x v="0"/>
    <s v="Promoção e Inclusão Social"/>
    <x v="0"/>
    <x v="0"/>
    <x v="0"/>
    <x v="0"/>
    <x v="1"/>
    <x v="0"/>
    <x v="0"/>
    <x v="2"/>
    <x v="1"/>
    <x v="2"/>
    <x v="11"/>
    <x v="0"/>
    <m/>
  </r>
  <r>
    <x v="0"/>
    <n v="0"/>
    <n v="0"/>
    <n v="289400"/>
    <n v="0"/>
    <x v="6025"/>
    <x v="0"/>
    <x v="0"/>
    <x v="0"/>
    <s v="01.25.05.12"/>
    <x v="10"/>
    <x v="3"/>
    <x v="3"/>
    <s v="Saúde"/>
    <s v="01.25.05"/>
    <s v="Promoção e Inclusão Social"/>
    <s v="01.25.05.12"/>
    <x v="7"/>
    <x v="0"/>
    <x v="4"/>
    <x v="4"/>
    <x v="0"/>
    <x v="1"/>
    <x v="0"/>
    <x v="0"/>
    <x v="5"/>
    <s v="2024-08-??"/>
    <x v="2"/>
    <n v="289400"/>
    <x v="3"/>
    <n v="0"/>
    <x v="1"/>
    <n v="0"/>
    <x v="667"/>
    <m/>
    <x v="0"/>
    <x v="11"/>
    <m/>
    <s v="Promoção e Inclusão Social"/>
    <x v="2"/>
    <m/>
    <x v="0"/>
    <x v="1"/>
    <x v="1"/>
    <x v="1"/>
    <x v="0"/>
    <x v="0"/>
    <x v="0"/>
    <x v="0"/>
    <x v="0"/>
    <x v="0"/>
    <x v="0"/>
    <s v="Promoção e Inclusão Social"/>
    <x v="0"/>
    <x v="0"/>
    <x v="0"/>
    <x v="0"/>
    <x v="1"/>
    <x v="0"/>
    <x v="0"/>
    <x v="2"/>
    <x v="1"/>
    <x v="2"/>
    <x v="11"/>
    <x v="0"/>
    <m/>
  </r>
  <r>
    <x v="0"/>
    <n v="0"/>
    <n v="0"/>
    <n v="305069"/>
    <n v="0"/>
    <x v="6025"/>
    <x v="0"/>
    <x v="0"/>
    <x v="0"/>
    <s v="01.25.05.12"/>
    <x v="10"/>
    <x v="3"/>
    <x v="3"/>
    <s v="Saúde"/>
    <s v="01.25.05"/>
    <s v="Promoção e Inclusão Social"/>
    <s v="01.25.05.12"/>
    <x v="7"/>
    <x v="0"/>
    <x v="4"/>
    <x v="4"/>
    <x v="0"/>
    <x v="1"/>
    <x v="0"/>
    <x v="0"/>
    <x v="8"/>
    <s v="2024-10-??"/>
    <x v="3"/>
    <n v="305069"/>
    <x v="3"/>
    <n v="0"/>
    <x v="1"/>
    <n v="0"/>
    <x v="667"/>
    <m/>
    <x v="0"/>
    <x v="11"/>
    <m/>
    <s v="Promoção e Inclusão Social"/>
    <x v="2"/>
    <m/>
    <x v="0"/>
    <x v="1"/>
    <x v="1"/>
    <x v="1"/>
    <x v="0"/>
    <x v="0"/>
    <x v="0"/>
    <x v="0"/>
    <x v="0"/>
    <x v="0"/>
    <x v="0"/>
    <s v="Promoção e Inclusão Social"/>
    <x v="0"/>
    <x v="0"/>
    <x v="0"/>
    <x v="0"/>
    <x v="1"/>
    <x v="0"/>
    <x v="0"/>
    <x v="2"/>
    <x v="1"/>
    <x v="2"/>
    <x v="11"/>
    <x v="0"/>
    <m/>
  </r>
  <r>
    <x v="0"/>
    <n v="0"/>
    <n v="0"/>
    <n v="325821"/>
    <n v="0"/>
    <x v="6025"/>
    <x v="0"/>
    <x v="0"/>
    <x v="0"/>
    <s v="01.25.05.12"/>
    <x v="10"/>
    <x v="3"/>
    <x v="3"/>
    <s v="Saúde"/>
    <s v="01.25.05"/>
    <s v="Promoção e Inclusão Social"/>
    <s v="01.25.05.12"/>
    <x v="7"/>
    <x v="0"/>
    <x v="4"/>
    <x v="4"/>
    <x v="0"/>
    <x v="1"/>
    <x v="0"/>
    <x v="0"/>
    <x v="10"/>
    <s v="2024-11-??"/>
    <x v="3"/>
    <n v="325821"/>
    <x v="3"/>
    <n v="0"/>
    <x v="1"/>
    <n v="0"/>
    <x v="667"/>
    <m/>
    <x v="0"/>
    <x v="11"/>
    <m/>
    <s v="Promoção e Inclusão Social"/>
    <x v="2"/>
    <m/>
    <x v="0"/>
    <x v="1"/>
    <x v="1"/>
    <x v="1"/>
    <x v="0"/>
    <x v="0"/>
    <x v="0"/>
    <x v="0"/>
    <x v="0"/>
    <x v="0"/>
    <x v="0"/>
    <s v="Promoção e Inclusão Social"/>
    <x v="0"/>
    <x v="0"/>
    <x v="0"/>
    <x v="0"/>
    <x v="1"/>
    <x v="0"/>
    <x v="0"/>
    <x v="2"/>
    <x v="1"/>
    <x v="2"/>
    <x v="11"/>
    <x v="0"/>
    <m/>
  </r>
  <r>
    <x v="0"/>
    <n v="0"/>
    <n v="0"/>
    <n v="176035"/>
    <n v="0"/>
    <x v="6025"/>
    <x v="0"/>
    <x v="0"/>
    <x v="0"/>
    <s v="01.25.05.12"/>
    <x v="10"/>
    <x v="3"/>
    <x v="3"/>
    <s v="Saúde"/>
    <s v="01.25.05"/>
    <s v="Promoção e Inclusão Social"/>
    <s v="01.25.05.12"/>
    <x v="7"/>
    <x v="0"/>
    <x v="4"/>
    <x v="4"/>
    <x v="0"/>
    <x v="1"/>
    <x v="0"/>
    <x v="0"/>
    <x v="11"/>
    <s v="2024-12-??"/>
    <x v="3"/>
    <n v="176035"/>
    <x v="3"/>
    <n v="0"/>
    <x v="1"/>
    <n v="0"/>
    <x v="667"/>
    <m/>
    <x v="0"/>
    <x v="11"/>
    <m/>
    <s v="Promoção e Inclusão Social"/>
    <x v="2"/>
    <m/>
    <x v="0"/>
    <x v="1"/>
    <x v="1"/>
    <x v="1"/>
    <x v="0"/>
    <x v="0"/>
    <x v="0"/>
    <x v="0"/>
    <x v="0"/>
    <x v="0"/>
    <x v="0"/>
    <s v="Promoção e Inclusão Social"/>
    <x v="0"/>
    <x v="0"/>
    <x v="0"/>
    <x v="0"/>
    <x v="1"/>
    <x v="0"/>
    <x v="0"/>
    <x v="2"/>
    <x v="1"/>
    <x v="2"/>
    <x v="11"/>
    <x v="0"/>
    <m/>
  </r>
  <r>
    <x v="0"/>
    <n v="0"/>
    <n v="0"/>
    <n v="264620"/>
    <n v="0"/>
    <x v="6025"/>
    <x v="0"/>
    <x v="1"/>
    <x v="0"/>
    <s v="03.03.10"/>
    <x v="8"/>
    <x v="0"/>
    <x v="4"/>
    <s v="Receitas Da Câmara"/>
    <s v="03.03.10"/>
    <s v="Receitas Da Câmara"/>
    <s v="03.03.10"/>
    <x v="21"/>
    <x v="0"/>
    <x v="3"/>
    <x v="3"/>
    <x v="0"/>
    <x v="0"/>
    <x v="2"/>
    <x v="0"/>
    <x v="0"/>
    <s v="2024-01-??"/>
    <x v="0"/>
    <n v="264620"/>
    <x v="3"/>
    <n v="0"/>
    <x v="1"/>
    <n v="0"/>
    <x v="667"/>
    <m/>
    <x v="0"/>
    <x v="11"/>
    <m/>
    <s v="Receitas Da Câmara"/>
    <x v="2"/>
    <s v="RDC"/>
    <x v="0"/>
    <x v="1"/>
    <x v="1"/>
    <x v="1"/>
    <x v="0"/>
    <x v="0"/>
    <x v="0"/>
    <x v="0"/>
    <x v="0"/>
    <x v="0"/>
    <x v="0"/>
    <s v="Receitas Da Câmara"/>
    <x v="0"/>
    <x v="0"/>
    <x v="0"/>
    <x v="0"/>
    <x v="0"/>
    <x v="0"/>
    <x v="0"/>
    <x v="2"/>
    <x v="1"/>
    <x v="2"/>
    <x v="11"/>
    <x v="0"/>
    <m/>
  </r>
  <r>
    <x v="0"/>
    <n v="0"/>
    <n v="0"/>
    <n v="2520"/>
    <n v="0"/>
    <x v="6025"/>
    <x v="0"/>
    <x v="1"/>
    <x v="0"/>
    <s v="03.03.10"/>
    <x v="8"/>
    <x v="0"/>
    <x v="4"/>
    <s v="Receitas Da Câmara"/>
    <s v="03.03.10"/>
    <s v="Receitas Da Câmara"/>
    <s v="03.03.10"/>
    <x v="21"/>
    <x v="0"/>
    <x v="3"/>
    <x v="3"/>
    <x v="0"/>
    <x v="0"/>
    <x v="2"/>
    <x v="0"/>
    <x v="2"/>
    <s v="2024-02-??"/>
    <x v="0"/>
    <n v="2520"/>
    <x v="3"/>
    <n v="0"/>
    <x v="1"/>
    <n v="0"/>
    <x v="667"/>
    <m/>
    <x v="0"/>
    <x v="11"/>
    <m/>
    <s v="Receitas Da Câmara"/>
    <x v="2"/>
    <s v="RDC"/>
    <x v="0"/>
    <x v="1"/>
    <x v="1"/>
    <x v="1"/>
    <x v="0"/>
    <x v="0"/>
    <x v="0"/>
    <x v="0"/>
    <x v="0"/>
    <x v="0"/>
    <x v="0"/>
    <s v="Receitas Da Câmara"/>
    <x v="0"/>
    <x v="0"/>
    <x v="0"/>
    <x v="0"/>
    <x v="0"/>
    <x v="0"/>
    <x v="0"/>
    <x v="2"/>
    <x v="1"/>
    <x v="2"/>
    <x v="11"/>
    <x v="0"/>
    <m/>
  </r>
  <r>
    <x v="0"/>
    <n v="0"/>
    <n v="0"/>
    <n v="101680"/>
    <n v="0"/>
    <x v="6025"/>
    <x v="0"/>
    <x v="1"/>
    <x v="0"/>
    <s v="03.03.10"/>
    <x v="8"/>
    <x v="0"/>
    <x v="4"/>
    <s v="Receitas Da Câmara"/>
    <s v="03.03.10"/>
    <s v="Receitas Da Câmara"/>
    <s v="03.03.10"/>
    <x v="21"/>
    <x v="0"/>
    <x v="3"/>
    <x v="3"/>
    <x v="0"/>
    <x v="0"/>
    <x v="2"/>
    <x v="0"/>
    <x v="1"/>
    <s v="2024-03-??"/>
    <x v="0"/>
    <n v="101680"/>
    <x v="3"/>
    <n v="0"/>
    <x v="1"/>
    <n v="0"/>
    <x v="667"/>
    <m/>
    <x v="0"/>
    <x v="11"/>
    <m/>
    <s v="Receitas Da Câmara"/>
    <x v="2"/>
    <s v="RDC"/>
    <x v="0"/>
    <x v="1"/>
    <x v="1"/>
    <x v="1"/>
    <x v="0"/>
    <x v="0"/>
    <x v="0"/>
    <x v="0"/>
    <x v="0"/>
    <x v="0"/>
    <x v="0"/>
    <s v="Receitas Da Câmara"/>
    <x v="0"/>
    <x v="0"/>
    <x v="0"/>
    <x v="0"/>
    <x v="0"/>
    <x v="0"/>
    <x v="0"/>
    <x v="2"/>
    <x v="1"/>
    <x v="2"/>
    <x v="11"/>
    <x v="0"/>
    <m/>
  </r>
  <r>
    <x v="0"/>
    <n v="0"/>
    <n v="0"/>
    <n v="3360"/>
    <n v="0"/>
    <x v="6025"/>
    <x v="0"/>
    <x v="1"/>
    <x v="0"/>
    <s v="03.03.10"/>
    <x v="8"/>
    <x v="0"/>
    <x v="4"/>
    <s v="Receitas Da Câmara"/>
    <s v="03.03.10"/>
    <s v="Receitas Da Câmara"/>
    <s v="03.03.10"/>
    <x v="21"/>
    <x v="0"/>
    <x v="3"/>
    <x v="3"/>
    <x v="0"/>
    <x v="0"/>
    <x v="2"/>
    <x v="0"/>
    <x v="6"/>
    <s v="2024-04-??"/>
    <x v="1"/>
    <n v="3360"/>
    <x v="3"/>
    <n v="0"/>
    <x v="1"/>
    <n v="0"/>
    <x v="667"/>
    <m/>
    <x v="0"/>
    <x v="11"/>
    <m/>
    <s v="Receitas Da Câmara"/>
    <x v="2"/>
    <s v="RDC"/>
    <x v="0"/>
    <x v="1"/>
    <x v="1"/>
    <x v="1"/>
    <x v="0"/>
    <x v="0"/>
    <x v="0"/>
    <x v="0"/>
    <x v="0"/>
    <x v="0"/>
    <x v="0"/>
    <s v="Receitas Da Câmara"/>
    <x v="0"/>
    <x v="0"/>
    <x v="0"/>
    <x v="0"/>
    <x v="0"/>
    <x v="0"/>
    <x v="0"/>
    <x v="2"/>
    <x v="1"/>
    <x v="2"/>
    <x v="11"/>
    <x v="0"/>
    <m/>
  </r>
  <r>
    <x v="0"/>
    <n v="0"/>
    <n v="0"/>
    <n v="52100"/>
    <n v="0"/>
    <x v="6025"/>
    <x v="0"/>
    <x v="1"/>
    <x v="0"/>
    <s v="03.03.10"/>
    <x v="8"/>
    <x v="0"/>
    <x v="4"/>
    <s v="Receitas Da Câmara"/>
    <s v="03.03.10"/>
    <s v="Receitas Da Câmara"/>
    <s v="03.03.10"/>
    <x v="21"/>
    <x v="0"/>
    <x v="3"/>
    <x v="3"/>
    <x v="0"/>
    <x v="0"/>
    <x v="2"/>
    <x v="0"/>
    <x v="3"/>
    <s v="2024-05-??"/>
    <x v="1"/>
    <n v="52100"/>
    <x v="3"/>
    <n v="0"/>
    <x v="1"/>
    <n v="0"/>
    <x v="667"/>
    <m/>
    <x v="0"/>
    <x v="11"/>
    <m/>
    <s v="Receitas Da Câmara"/>
    <x v="2"/>
    <s v="RDC"/>
    <x v="0"/>
    <x v="1"/>
    <x v="1"/>
    <x v="1"/>
    <x v="0"/>
    <x v="0"/>
    <x v="0"/>
    <x v="0"/>
    <x v="0"/>
    <x v="0"/>
    <x v="0"/>
    <s v="Receitas Da Câmara"/>
    <x v="0"/>
    <x v="0"/>
    <x v="0"/>
    <x v="0"/>
    <x v="0"/>
    <x v="0"/>
    <x v="0"/>
    <x v="2"/>
    <x v="1"/>
    <x v="2"/>
    <x v="11"/>
    <x v="0"/>
    <m/>
  </r>
  <r>
    <x v="0"/>
    <n v="0"/>
    <n v="0"/>
    <n v="217520"/>
    <n v="0"/>
    <x v="6025"/>
    <x v="0"/>
    <x v="1"/>
    <x v="0"/>
    <s v="03.03.10"/>
    <x v="8"/>
    <x v="0"/>
    <x v="4"/>
    <s v="Receitas Da Câmara"/>
    <s v="03.03.10"/>
    <s v="Receitas Da Câmara"/>
    <s v="03.03.10"/>
    <x v="21"/>
    <x v="0"/>
    <x v="3"/>
    <x v="3"/>
    <x v="0"/>
    <x v="0"/>
    <x v="2"/>
    <x v="0"/>
    <x v="4"/>
    <s v="2024-06-??"/>
    <x v="1"/>
    <n v="217520"/>
    <x v="3"/>
    <n v="0"/>
    <x v="1"/>
    <n v="0"/>
    <x v="667"/>
    <m/>
    <x v="0"/>
    <x v="11"/>
    <m/>
    <s v="Receitas Da Câmara"/>
    <x v="2"/>
    <s v="RDC"/>
    <x v="0"/>
    <x v="1"/>
    <x v="1"/>
    <x v="1"/>
    <x v="0"/>
    <x v="0"/>
    <x v="0"/>
    <x v="0"/>
    <x v="0"/>
    <x v="0"/>
    <x v="0"/>
    <s v="Receitas Da Câmara"/>
    <x v="0"/>
    <x v="0"/>
    <x v="0"/>
    <x v="0"/>
    <x v="0"/>
    <x v="0"/>
    <x v="0"/>
    <x v="2"/>
    <x v="1"/>
    <x v="2"/>
    <x v="11"/>
    <x v="0"/>
    <m/>
  </r>
  <r>
    <x v="0"/>
    <n v="0"/>
    <n v="0"/>
    <n v="76680"/>
    <n v="0"/>
    <x v="6025"/>
    <x v="0"/>
    <x v="1"/>
    <x v="0"/>
    <s v="03.03.10"/>
    <x v="8"/>
    <x v="0"/>
    <x v="4"/>
    <s v="Receitas Da Câmara"/>
    <s v="03.03.10"/>
    <s v="Receitas Da Câmara"/>
    <s v="03.03.10"/>
    <x v="21"/>
    <x v="0"/>
    <x v="3"/>
    <x v="3"/>
    <x v="0"/>
    <x v="0"/>
    <x v="2"/>
    <x v="0"/>
    <x v="9"/>
    <s v="2024-07-??"/>
    <x v="2"/>
    <n v="76680"/>
    <x v="3"/>
    <n v="0"/>
    <x v="1"/>
    <n v="0"/>
    <x v="667"/>
    <m/>
    <x v="0"/>
    <x v="11"/>
    <m/>
    <s v="Receitas Da Câmara"/>
    <x v="2"/>
    <s v="RDC"/>
    <x v="0"/>
    <x v="1"/>
    <x v="1"/>
    <x v="1"/>
    <x v="0"/>
    <x v="0"/>
    <x v="0"/>
    <x v="0"/>
    <x v="0"/>
    <x v="0"/>
    <x v="0"/>
    <s v="Receitas Da Câmara"/>
    <x v="0"/>
    <x v="0"/>
    <x v="0"/>
    <x v="0"/>
    <x v="0"/>
    <x v="0"/>
    <x v="0"/>
    <x v="2"/>
    <x v="1"/>
    <x v="2"/>
    <x v="11"/>
    <x v="0"/>
    <m/>
  </r>
  <r>
    <x v="0"/>
    <n v="0"/>
    <n v="0"/>
    <n v="782940"/>
    <n v="0"/>
    <x v="6025"/>
    <x v="0"/>
    <x v="1"/>
    <x v="0"/>
    <s v="03.03.10"/>
    <x v="8"/>
    <x v="0"/>
    <x v="4"/>
    <s v="Receitas Da Câmara"/>
    <s v="03.03.10"/>
    <s v="Receitas Da Câmara"/>
    <s v="03.03.10"/>
    <x v="21"/>
    <x v="0"/>
    <x v="3"/>
    <x v="3"/>
    <x v="0"/>
    <x v="0"/>
    <x v="2"/>
    <x v="0"/>
    <x v="5"/>
    <s v="2024-08-??"/>
    <x v="2"/>
    <n v="782940"/>
    <x v="3"/>
    <n v="0"/>
    <x v="1"/>
    <n v="0"/>
    <x v="667"/>
    <m/>
    <x v="0"/>
    <x v="11"/>
    <m/>
    <s v="Receitas Da Câmara"/>
    <x v="2"/>
    <s v="RDC"/>
    <x v="0"/>
    <x v="1"/>
    <x v="1"/>
    <x v="1"/>
    <x v="0"/>
    <x v="0"/>
    <x v="0"/>
    <x v="0"/>
    <x v="0"/>
    <x v="0"/>
    <x v="0"/>
    <s v="Receitas Da Câmara"/>
    <x v="0"/>
    <x v="0"/>
    <x v="0"/>
    <x v="0"/>
    <x v="0"/>
    <x v="0"/>
    <x v="0"/>
    <x v="2"/>
    <x v="1"/>
    <x v="2"/>
    <x v="11"/>
    <x v="0"/>
    <m/>
  </r>
  <r>
    <x v="0"/>
    <n v="0"/>
    <n v="0"/>
    <n v="203360"/>
    <n v="0"/>
    <x v="6025"/>
    <x v="0"/>
    <x v="1"/>
    <x v="0"/>
    <s v="03.03.10"/>
    <x v="8"/>
    <x v="0"/>
    <x v="4"/>
    <s v="Receitas Da Câmara"/>
    <s v="03.03.10"/>
    <s v="Receitas Da Câmara"/>
    <s v="03.03.10"/>
    <x v="21"/>
    <x v="0"/>
    <x v="3"/>
    <x v="3"/>
    <x v="0"/>
    <x v="0"/>
    <x v="2"/>
    <x v="0"/>
    <x v="7"/>
    <s v="2024-09-??"/>
    <x v="2"/>
    <n v="203360"/>
    <x v="3"/>
    <n v="0"/>
    <x v="1"/>
    <n v="0"/>
    <x v="667"/>
    <m/>
    <x v="0"/>
    <x v="11"/>
    <m/>
    <s v="Receitas Da Câmara"/>
    <x v="2"/>
    <s v="RDC"/>
    <x v="0"/>
    <x v="1"/>
    <x v="1"/>
    <x v="1"/>
    <x v="0"/>
    <x v="0"/>
    <x v="0"/>
    <x v="0"/>
    <x v="0"/>
    <x v="0"/>
    <x v="0"/>
    <s v="Receitas Da Câmara"/>
    <x v="0"/>
    <x v="0"/>
    <x v="0"/>
    <x v="0"/>
    <x v="0"/>
    <x v="0"/>
    <x v="0"/>
    <x v="2"/>
    <x v="1"/>
    <x v="2"/>
    <x v="11"/>
    <x v="0"/>
    <m/>
  </r>
  <r>
    <x v="0"/>
    <n v="0"/>
    <n v="0"/>
    <n v="168360"/>
    <n v="0"/>
    <x v="6025"/>
    <x v="0"/>
    <x v="1"/>
    <x v="0"/>
    <s v="03.03.10"/>
    <x v="8"/>
    <x v="0"/>
    <x v="4"/>
    <s v="Receitas Da Câmara"/>
    <s v="03.03.10"/>
    <s v="Receitas Da Câmara"/>
    <s v="03.03.10"/>
    <x v="21"/>
    <x v="0"/>
    <x v="3"/>
    <x v="3"/>
    <x v="0"/>
    <x v="0"/>
    <x v="2"/>
    <x v="0"/>
    <x v="8"/>
    <s v="2024-10-??"/>
    <x v="3"/>
    <n v="168360"/>
    <x v="3"/>
    <n v="0"/>
    <x v="1"/>
    <n v="0"/>
    <x v="667"/>
    <m/>
    <x v="0"/>
    <x v="11"/>
    <m/>
    <s v="Receitas Da Câmara"/>
    <x v="2"/>
    <s v="RDC"/>
    <x v="0"/>
    <x v="1"/>
    <x v="1"/>
    <x v="1"/>
    <x v="0"/>
    <x v="0"/>
    <x v="0"/>
    <x v="0"/>
    <x v="0"/>
    <x v="0"/>
    <x v="0"/>
    <s v="Receitas Da Câmara"/>
    <x v="0"/>
    <x v="0"/>
    <x v="0"/>
    <x v="0"/>
    <x v="0"/>
    <x v="0"/>
    <x v="0"/>
    <x v="2"/>
    <x v="1"/>
    <x v="2"/>
    <x v="11"/>
    <x v="0"/>
    <m/>
  </r>
  <r>
    <x v="0"/>
    <n v="0"/>
    <n v="0"/>
    <n v="3360"/>
    <n v="0"/>
    <x v="6025"/>
    <x v="0"/>
    <x v="1"/>
    <x v="0"/>
    <s v="03.03.10"/>
    <x v="8"/>
    <x v="0"/>
    <x v="4"/>
    <s v="Receitas Da Câmara"/>
    <s v="03.03.10"/>
    <s v="Receitas Da Câmara"/>
    <s v="03.03.10"/>
    <x v="21"/>
    <x v="0"/>
    <x v="3"/>
    <x v="3"/>
    <x v="0"/>
    <x v="0"/>
    <x v="2"/>
    <x v="0"/>
    <x v="10"/>
    <s v="2024-11-??"/>
    <x v="3"/>
    <n v="3360"/>
    <x v="3"/>
    <n v="0"/>
    <x v="1"/>
    <n v="0"/>
    <x v="667"/>
    <m/>
    <x v="0"/>
    <x v="11"/>
    <m/>
    <s v="Receitas Da Câmara"/>
    <x v="2"/>
    <s v="RDC"/>
    <x v="0"/>
    <x v="1"/>
    <x v="1"/>
    <x v="1"/>
    <x v="0"/>
    <x v="0"/>
    <x v="0"/>
    <x v="0"/>
    <x v="0"/>
    <x v="0"/>
    <x v="0"/>
    <s v="Receitas Da Câmara"/>
    <x v="0"/>
    <x v="0"/>
    <x v="0"/>
    <x v="0"/>
    <x v="0"/>
    <x v="0"/>
    <x v="0"/>
    <x v="2"/>
    <x v="1"/>
    <x v="2"/>
    <x v="11"/>
    <x v="0"/>
    <m/>
  </r>
  <r>
    <x v="0"/>
    <n v="0"/>
    <n v="0"/>
    <n v="84260"/>
    <n v="0"/>
    <x v="6025"/>
    <x v="0"/>
    <x v="1"/>
    <x v="0"/>
    <s v="03.03.10"/>
    <x v="8"/>
    <x v="0"/>
    <x v="4"/>
    <s v="Receitas Da Câmara"/>
    <s v="03.03.10"/>
    <s v="Receitas Da Câmara"/>
    <s v="03.03.10"/>
    <x v="21"/>
    <x v="0"/>
    <x v="3"/>
    <x v="3"/>
    <x v="0"/>
    <x v="0"/>
    <x v="2"/>
    <x v="0"/>
    <x v="11"/>
    <s v="2024-12-??"/>
    <x v="3"/>
    <n v="84260"/>
    <x v="3"/>
    <n v="0"/>
    <x v="1"/>
    <n v="0"/>
    <x v="667"/>
    <m/>
    <x v="0"/>
    <x v="11"/>
    <m/>
    <s v="Receitas Da Câmara"/>
    <x v="2"/>
    <s v="RDC"/>
    <x v="0"/>
    <x v="1"/>
    <x v="1"/>
    <x v="1"/>
    <x v="0"/>
    <x v="0"/>
    <x v="0"/>
    <x v="0"/>
    <x v="0"/>
    <x v="0"/>
    <x v="0"/>
    <s v="Receitas Da Câmara"/>
    <x v="0"/>
    <x v="0"/>
    <x v="0"/>
    <x v="0"/>
    <x v="0"/>
    <x v="0"/>
    <x v="0"/>
    <x v="2"/>
    <x v="1"/>
    <x v="2"/>
    <x v="11"/>
    <x v="0"/>
    <m/>
  </r>
  <r>
    <x v="0"/>
    <n v="0"/>
    <n v="0"/>
    <n v="6000"/>
    <n v="0"/>
    <x v="6025"/>
    <x v="0"/>
    <x v="1"/>
    <x v="0"/>
    <s v="03.03.10"/>
    <x v="8"/>
    <x v="0"/>
    <x v="4"/>
    <s v="Receitas Da Câmara"/>
    <s v="03.03.10"/>
    <s v="Receitas Da Câmara"/>
    <s v="03.03.10"/>
    <x v="81"/>
    <x v="0"/>
    <x v="3"/>
    <x v="3"/>
    <x v="0"/>
    <x v="0"/>
    <x v="2"/>
    <x v="0"/>
    <x v="0"/>
    <s v="2024-01-??"/>
    <x v="0"/>
    <n v="6000"/>
    <x v="3"/>
    <n v="0"/>
    <x v="1"/>
    <n v="0"/>
    <x v="667"/>
    <m/>
    <x v="0"/>
    <x v="11"/>
    <m/>
    <s v="Receitas Da Câmara"/>
    <x v="2"/>
    <s v="RDC"/>
    <x v="0"/>
    <x v="1"/>
    <x v="1"/>
    <x v="1"/>
    <x v="0"/>
    <x v="0"/>
    <x v="0"/>
    <x v="0"/>
    <x v="0"/>
    <x v="0"/>
    <x v="0"/>
    <s v="Receitas Da Câmara"/>
    <x v="0"/>
    <x v="0"/>
    <x v="0"/>
    <x v="0"/>
    <x v="0"/>
    <x v="0"/>
    <x v="0"/>
    <x v="2"/>
    <x v="1"/>
    <x v="2"/>
    <x v="11"/>
    <x v="0"/>
    <m/>
  </r>
  <r>
    <x v="0"/>
    <n v="0"/>
    <n v="0"/>
    <n v="6000"/>
    <n v="0"/>
    <x v="6025"/>
    <x v="0"/>
    <x v="0"/>
    <x v="0"/>
    <s v="03.16.15"/>
    <x v="0"/>
    <x v="0"/>
    <x v="0"/>
    <s v="Direção Financeira"/>
    <s v="03.16.15"/>
    <s v="Direção Financeira"/>
    <s v="03.16.15"/>
    <x v="35"/>
    <x v="0"/>
    <x v="0"/>
    <x v="1"/>
    <x v="1"/>
    <x v="0"/>
    <x v="0"/>
    <x v="0"/>
    <x v="0"/>
    <s v="2024-01-??"/>
    <x v="0"/>
    <n v="6000"/>
    <x v="3"/>
    <n v="0"/>
    <x v="1"/>
    <n v="400000"/>
    <x v="667"/>
    <m/>
    <x v="0"/>
    <x v="11"/>
    <m/>
    <s v="Direção Financeira"/>
    <x v="2"/>
    <m/>
    <x v="0"/>
    <x v="1"/>
    <x v="1"/>
    <x v="1"/>
    <x v="0"/>
    <x v="0"/>
    <x v="0"/>
    <x v="0"/>
    <x v="0"/>
    <x v="0"/>
    <x v="0"/>
    <s v="Direção Financeira"/>
    <x v="0"/>
    <x v="0"/>
    <x v="0"/>
    <x v="0"/>
    <x v="0"/>
    <x v="0"/>
    <x v="0"/>
    <x v="2"/>
    <x v="1"/>
    <x v="2"/>
    <x v="11"/>
    <x v="0"/>
    <m/>
  </r>
  <r>
    <x v="0"/>
    <n v="0"/>
    <n v="0"/>
    <n v="60905"/>
    <n v="0"/>
    <x v="6025"/>
    <x v="0"/>
    <x v="0"/>
    <x v="0"/>
    <s v="03.16.15"/>
    <x v="0"/>
    <x v="0"/>
    <x v="0"/>
    <s v="Direção Financeira"/>
    <s v="03.16.15"/>
    <s v="Direção Financeira"/>
    <s v="03.16.15"/>
    <x v="35"/>
    <x v="0"/>
    <x v="0"/>
    <x v="1"/>
    <x v="1"/>
    <x v="0"/>
    <x v="0"/>
    <x v="0"/>
    <x v="1"/>
    <s v="2024-03-??"/>
    <x v="0"/>
    <n v="60905"/>
    <x v="3"/>
    <n v="0"/>
    <x v="1"/>
    <n v="400000"/>
    <x v="667"/>
    <m/>
    <x v="0"/>
    <x v="11"/>
    <m/>
    <s v="Direção Financeira"/>
    <x v="2"/>
    <m/>
    <x v="0"/>
    <x v="1"/>
    <x v="1"/>
    <x v="1"/>
    <x v="0"/>
    <x v="0"/>
    <x v="0"/>
    <x v="0"/>
    <x v="0"/>
    <x v="0"/>
    <x v="0"/>
    <s v="Direção Financeira"/>
    <x v="0"/>
    <x v="0"/>
    <x v="0"/>
    <x v="0"/>
    <x v="0"/>
    <x v="0"/>
    <x v="0"/>
    <x v="2"/>
    <x v="1"/>
    <x v="2"/>
    <x v="11"/>
    <x v="0"/>
    <m/>
  </r>
  <r>
    <x v="0"/>
    <n v="0"/>
    <n v="0"/>
    <n v="50360"/>
    <n v="0"/>
    <x v="6025"/>
    <x v="0"/>
    <x v="0"/>
    <x v="0"/>
    <s v="03.16.15"/>
    <x v="0"/>
    <x v="0"/>
    <x v="0"/>
    <s v="Direção Financeira"/>
    <s v="03.16.15"/>
    <s v="Direção Financeira"/>
    <s v="03.16.15"/>
    <x v="35"/>
    <x v="0"/>
    <x v="0"/>
    <x v="1"/>
    <x v="1"/>
    <x v="0"/>
    <x v="0"/>
    <x v="0"/>
    <x v="6"/>
    <s v="2024-04-??"/>
    <x v="1"/>
    <n v="50360"/>
    <x v="3"/>
    <n v="0"/>
    <x v="1"/>
    <n v="400000"/>
    <x v="667"/>
    <m/>
    <x v="0"/>
    <x v="11"/>
    <m/>
    <s v="Direção Financeira"/>
    <x v="2"/>
    <m/>
    <x v="0"/>
    <x v="1"/>
    <x v="1"/>
    <x v="1"/>
    <x v="0"/>
    <x v="0"/>
    <x v="0"/>
    <x v="0"/>
    <x v="0"/>
    <x v="0"/>
    <x v="0"/>
    <s v="Direção Financeira"/>
    <x v="0"/>
    <x v="0"/>
    <x v="0"/>
    <x v="0"/>
    <x v="0"/>
    <x v="0"/>
    <x v="0"/>
    <x v="2"/>
    <x v="1"/>
    <x v="2"/>
    <x v="11"/>
    <x v="0"/>
    <m/>
  </r>
  <r>
    <x v="0"/>
    <n v="0"/>
    <n v="0"/>
    <n v="5000"/>
    <n v="0"/>
    <x v="6025"/>
    <x v="0"/>
    <x v="0"/>
    <x v="0"/>
    <s v="03.16.15"/>
    <x v="0"/>
    <x v="0"/>
    <x v="0"/>
    <s v="Direção Financeira"/>
    <s v="03.16.15"/>
    <s v="Direção Financeira"/>
    <s v="03.16.15"/>
    <x v="35"/>
    <x v="0"/>
    <x v="0"/>
    <x v="1"/>
    <x v="1"/>
    <x v="0"/>
    <x v="0"/>
    <x v="0"/>
    <x v="3"/>
    <s v="2024-05-??"/>
    <x v="1"/>
    <n v="5000"/>
    <x v="3"/>
    <n v="0"/>
    <x v="1"/>
    <n v="400000"/>
    <x v="667"/>
    <m/>
    <x v="0"/>
    <x v="11"/>
    <m/>
    <s v="Direção Financeira"/>
    <x v="2"/>
    <m/>
    <x v="0"/>
    <x v="1"/>
    <x v="1"/>
    <x v="1"/>
    <x v="0"/>
    <x v="0"/>
    <x v="0"/>
    <x v="0"/>
    <x v="0"/>
    <x v="0"/>
    <x v="0"/>
    <s v="Direção Financeira"/>
    <x v="0"/>
    <x v="0"/>
    <x v="0"/>
    <x v="0"/>
    <x v="0"/>
    <x v="0"/>
    <x v="0"/>
    <x v="2"/>
    <x v="1"/>
    <x v="2"/>
    <x v="11"/>
    <x v="0"/>
    <m/>
  </r>
  <r>
    <x v="0"/>
    <n v="0"/>
    <n v="0"/>
    <n v="42440"/>
    <n v="0"/>
    <x v="6025"/>
    <x v="0"/>
    <x v="0"/>
    <x v="0"/>
    <s v="03.16.15"/>
    <x v="0"/>
    <x v="0"/>
    <x v="0"/>
    <s v="Direção Financeira"/>
    <s v="03.16.15"/>
    <s v="Direção Financeira"/>
    <s v="03.16.15"/>
    <x v="35"/>
    <x v="0"/>
    <x v="0"/>
    <x v="1"/>
    <x v="1"/>
    <x v="0"/>
    <x v="0"/>
    <x v="0"/>
    <x v="4"/>
    <s v="2024-06-??"/>
    <x v="1"/>
    <n v="42440"/>
    <x v="3"/>
    <n v="0"/>
    <x v="1"/>
    <n v="400000"/>
    <x v="667"/>
    <m/>
    <x v="0"/>
    <x v="11"/>
    <m/>
    <s v="Direção Financeira"/>
    <x v="2"/>
    <m/>
    <x v="0"/>
    <x v="1"/>
    <x v="1"/>
    <x v="1"/>
    <x v="0"/>
    <x v="0"/>
    <x v="0"/>
    <x v="0"/>
    <x v="0"/>
    <x v="0"/>
    <x v="0"/>
    <s v="Direção Financeira"/>
    <x v="0"/>
    <x v="0"/>
    <x v="0"/>
    <x v="0"/>
    <x v="0"/>
    <x v="0"/>
    <x v="0"/>
    <x v="2"/>
    <x v="1"/>
    <x v="2"/>
    <x v="11"/>
    <x v="0"/>
    <m/>
  </r>
  <r>
    <x v="0"/>
    <n v="0"/>
    <n v="0"/>
    <n v="71807"/>
    <n v="0"/>
    <x v="6025"/>
    <x v="0"/>
    <x v="0"/>
    <x v="0"/>
    <s v="03.16.15"/>
    <x v="0"/>
    <x v="0"/>
    <x v="0"/>
    <s v="Direção Financeira"/>
    <s v="03.16.15"/>
    <s v="Direção Financeira"/>
    <s v="03.16.15"/>
    <x v="35"/>
    <x v="0"/>
    <x v="0"/>
    <x v="1"/>
    <x v="1"/>
    <x v="0"/>
    <x v="0"/>
    <x v="0"/>
    <x v="5"/>
    <s v="2024-08-??"/>
    <x v="2"/>
    <n v="71807"/>
    <x v="3"/>
    <n v="0"/>
    <x v="1"/>
    <n v="400000"/>
    <x v="667"/>
    <m/>
    <x v="0"/>
    <x v="11"/>
    <m/>
    <s v="Direção Financeira"/>
    <x v="2"/>
    <m/>
    <x v="0"/>
    <x v="1"/>
    <x v="1"/>
    <x v="1"/>
    <x v="0"/>
    <x v="0"/>
    <x v="0"/>
    <x v="0"/>
    <x v="0"/>
    <x v="0"/>
    <x v="0"/>
    <s v="Direção Financeira"/>
    <x v="0"/>
    <x v="0"/>
    <x v="0"/>
    <x v="0"/>
    <x v="0"/>
    <x v="0"/>
    <x v="0"/>
    <x v="2"/>
    <x v="1"/>
    <x v="2"/>
    <x v="11"/>
    <x v="0"/>
    <m/>
  </r>
  <r>
    <x v="0"/>
    <n v="0"/>
    <n v="0"/>
    <n v="14256"/>
    <n v="0"/>
    <x v="6025"/>
    <x v="0"/>
    <x v="0"/>
    <x v="0"/>
    <s v="03.16.15"/>
    <x v="0"/>
    <x v="0"/>
    <x v="0"/>
    <s v="Direção Financeira"/>
    <s v="03.16.15"/>
    <s v="Direção Financeira"/>
    <s v="03.16.15"/>
    <x v="58"/>
    <x v="0"/>
    <x v="0"/>
    <x v="1"/>
    <x v="0"/>
    <x v="0"/>
    <x v="0"/>
    <x v="0"/>
    <x v="0"/>
    <s v="2024-01-??"/>
    <x v="0"/>
    <n v="14256"/>
    <x v="3"/>
    <n v="0"/>
    <x v="1"/>
    <n v="0"/>
    <x v="667"/>
    <m/>
    <x v="0"/>
    <x v="11"/>
    <m/>
    <s v="Direção Financeira"/>
    <x v="2"/>
    <m/>
    <x v="0"/>
    <x v="1"/>
    <x v="1"/>
    <x v="1"/>
    <x v="0"/>
    <x v="0"/>
    <x v="0"/>
    <x v="0"/>
    <x v="0"/>
    <x v="0"/>
    <x v="0"/>
    <s v="Direção Financeira"/>
    <x v="0"/>
    <x v="0"/>
    <x v="0"/>
    <x v="0"/>
    <x v="0"/>
    <x v="0"/>
    <x v="0"/>
    <x v="2"/>
    <x v="1"/>
    <x v="2"/>
    <x v="11"/>
    <x v="0"/>
    <m/>
  </r>
  <r>
    <x v="0"/>
    <n v="0"/>
    <n v="0"/>
    <n v="26496"/>
    <n v="0"/>
    <x v="6025"/>
    <x v="0"/>
    <x v="0"/>
    <x v="0"/>
    <s v="03.16.15"/>
    <x v="0"/>
    <x v="0"/>
    <x v="0"/>
    <s v="Direção Financeira"/>
    <s v="03.16.15"/>
    <s v="Direção Financeira"/>
    <s v="03.16.15"/>
    <x v="58"/>
    <x v="0"/>
    <x v="0"/>
    <x v="1"/>
    <x v="0"/>
    <x v="0"/>
    <x v="0"/>
    <x v="0"/>
    <x v="2"/>
    <s v="2024-02-??"/>
    <x v="0"/>
    <n v="26496"/>
    <x v="3"/>
    <n v="0"/>
    <x v="1"/>
    <n v="0"/>
    <x v="667"/>
    <m/>
    <x v="0"/>
    <x v="11"/>
    <m/>
    <s v="Direção Financeira"/>
    <x v="2"/>
    <m/>
    <x v="0"/>
    <x v="1"/>
    <x v="1"/>
    <x v="1"/>
    <x v="0"/>
    <x v="0"/>
    <x v="0"/>
    <x v="0"/>
    <x v="0"/>
    <x v="0"/>
    <x v="0"/>
    <s v="Direção Financeira"/>
    <x v="0"/>
    <x v="0"/>
    <x v="0"/>
    <x v="0"/>
    <x v="0"/>
    <x v="0"/>
    <x v="0"/>
    <x v="2"/>
    <x v="1"/>
    <x v="2"/>
    <x v="11"/>
    <x v="0"/>
    <m/>
  </r>
  <r>
    <x v="0"/>
    <n v="0"/>
    <n v="0"/>
    <n v="1656"/>
    <n v="0"/>
    <x v="6025"/>
    <x v="0"/>
    <x v="0"/>
    <x v="0"/>
    <s v="03.16.15"/>
    <x v="0"/>
    <x v="0"/>
    <x v="0"/>
    <s v="Direção Financeira"/>
    <s v="03.16.15"/>
    <s v="Direção Financeira"/>
    <s v="03.16.15"/>
    <x v="58"/>
    <x v="0"/>
    <x v="0"/>
    <x v="1"/>
    <x v="0"/>
    <x v="0"/>
    <x v="0"/>
    <x v="0"/>
    <x v="1"/>
    <s v="2024-03-??"/>
    <x v="0"/>
    <n v="1656"/>
    <x v="3"/>
    <n v="0"/>
    <x v="1"/>
    <n v="0"/>
    <x v="667"/>
    <m/>
    <x v="0"/>
    <x v="11"/>
    <m/>
    <s v="Direção Financeira"/>
    <x v="2"/>
    <m/>
    <x v="0"/>
    <x v="1"/>
    <x v="1"/>
    <x v="1"/>
    <x v="0"/>
    <x v="0"/>
    <x v="0"/>
    <x v="0"/>
    <x v="0"/>
    <x v="0"/>
    <x v="0"/>
    <s v="Direção Financeira"/>
    <x v="0"/>
    <x v="0"/>
    <x v="0"/>
    <x v="0"/>
    <x v="0"/>
    <x v="0"/>
    <x v="0"/>
    <x v="2"/>
    <x v="1"/>
    <x v="2"/>
    <x v="11"/>
    <x v="0"/>
    <m/>
  </r>
  <r>
    <x v="0"/>
    <n v="0"/>
    <n v="0"/>
    <n v="3312"/>
    <n v="0"/>
    <x v="6025"/>
    <x v="0"/>
    <x v="0"/>
    <x v="0"/>
    <s v="03.16.15"/>
    <x v="0"/>
    <x v="0"/>
    <x v="0"/>
    <s v="Direção Financeira"/>
    <s v="03.16.15"/>
    <s v="Direção Financeira"/>
    <s v="03.16.15"/>
    <x v="58"/>
    <x v="0"/>
    <x v="0"/>
    <x v="1"/>
    <x v="0"/>
    <x v="0"/>
    <x v="0"/>
    <x v="0"/>
    <x v="3"/>
    <s v="2024-05-??"/>
    <x v="1"/>
    <n v="3312"/>
    <x v="3"/>
    <n v="0"/>
    <x v="1"/>
    <n v="0"/>
    <x v="667"/>
    <m/>
    <x v="0"/>
    <x v="11"/>
    <m/>
    <s v="Direção Financeira"/>
    <x v="2"/>
    <m/>
    <x v="0"/>
    <x v="1"/>
    <x v="1"/>
    <x v="1"/>
    <x v="0"/>
    <x v="0"/>
    <x v="0"/>
    <x v="0"/>
    <x v="0"/>
    <x v="0"/>
    <x v="0"/>
    <s v="Direção Financeira"/>
    <x v="0"/>
    <x v="0"/>
    <x v="0"/>
    <x v="0"/>
    <x v="0"/>
    <x v="0"/>
    <x v="0"/>
    <x v="2"/>
    <x v="1"/>
    <x v="2"/>
    <x v="11"/>
    <x v="0"/>
    <m/>
  </r>
  <r>
    <x v="0"/>
    <n v="0"/>
    <n v="0"/>
    <n v="1656"/>
    <n v="0"/>
    <x v="6025"/>
    <x v="0"/>
    <x v="0"/>
    <x v="0"/>
    <s v="03.16.15"/>
    <x v="0"/>
    <x v="0"/>
    <x v="0"/>
    <s v="Direção Financeira"/>
    <s v="03.16.15"/>
    <s v="Direção Financeira"/>
    <s v="03.16.15"/>
    <x v="58"/>
    <x v="0"/>
    <x v="0"/>
    <x v="1"/>
    <x v="0"/>
    <x v="0"/>
    <x v="0"/>
    <x v="0"/>
    <x v="4"/>
    <s v="2024-06-??"/>
    <x v="1"/>
    <n v="1656"/>
    <x v="3"/>
    <n v="0"/>
    <x v="1"/>
    <n v="0"/>
    <x v="667"/>
    <m/>
    <x v="0"/>
    <x v="11"/>
    <m/>
    <s v="Direção Financeira"/>
    <x v="2"/>
    <m/>
    <x v="0"/>
    <x v="1"/>
    <x v="1"/>
    <x v="1"/>
    <x v="0"/>
    <x v="0"/>
    <x v="0"/>
    <x v="0"/>
    <x v="0"/>
    <x v="0"/>
    <x v="0"/>
    <s v="Direção Financeira"/>
    <x v="0"/>
    <x v="0"/>
    <x v="0"/>
    <x v="0"/>
    <x v="0"/>
    <x v="0"/>
    <x v="0"/>
    <x v="2"/>
    <x v="1"/>
    <x v="2"/>
    <x v="11"/>
    <x v="0"/>
    <m/>
  </r>
  <r>
    <x v="0"/>
    <n v="0"/>
    <n v="0"/>
    <n v="122324"/>
    <n v="0"/>
    <x v="6025"/>
    <x v="0"/>
    <x v="0"/>
    <x v="0"/>
    <s v="03.16.15"/>
    <x v="0"/>
    <x v="0"/>
    <x v="0"/>
    <s v="Direção Financeira"/>
    <s v="03.16.15"/>
    <s v="Direção Financeira"/>
    <s v="03.16.15"/>
    <x v="58"/>
    <x v="0"/>
    <x v="0"/>
    <x v="1"/>
    <x v="0"/>
    <x v="0"/>
    <x v="0"/>
    <x v="0"/>
    <x v="9"/>
    <s v="2024-07-??"/>
    <x v="2"/>
    <n v="122324"/>
    <x v="3"/>
    <n v="0"/>
    <x v="1"/>
    <n v="0"/>
    <x v="667"/>
    <m/>
    <x v="0"/>
    <x v="11"/>
    <m/>
    <s v="Direção Financeira"/>
    <x v="2"/>
    <m/>
    <x v="0"/>
    <x v="1"/>
    <x v="1"/>
    <x v="1"/>
    <x v="0"/>
    <x v="0"/>
    <x v="0"/>
    <x v="0"/>
    <x v="0"/>
    <x v="0"/>
    <x v="0"/>
    <s v="Direção Financeira"/>
    <x v="0"/>
    <x v="0"/>
    <x v="0"/>
    <x v="0"/>
    <x v="0"/>
    <x v="0"/>
    <x v="0"/>
    <x v="2"/>
    <x v="1"/>
    <x v="2"/>
    <x v="11"/>
    <x v="0"/>
    <m/>
  </r>
  <r>
    <x v="1"/>
    <n v="0"/>
    <n v="0"/>
    <n v="384859"/>
    <n v="0"/>
    <x v="6025"/>
    <x v="0"/>
    <x v="0"/>
    <x v="0"/>
    <s v="01.23.04.14"/>
    <x v="48"/>
    <x v="7"/>
    <x v="8"/>
    <s v="Ambiente"/>
    <s v="01.23.04"/>
    <s v="Criação e Manutenção de Espaços Verdes"/>
    <s v="01.23.04.14"/>
    <x v="1"/>
    <x v="0"/>
    <x v="0"/>
    <x v="0"/>
    <x v="0"/>
    <x v="1"/>
    <x v="1"/>
    <x v="0"/>
    <x v="0"/>
    <s v="2024-01-??"/>
    <x v="0"/>
    <n v="384859"/>
    <x v="3"/>
    <n v="0"/>
    <x v="1"/>
    <n v="100000"/>
    <x v="667"/>
    <m/>
    <x v="0"/>
    <x v="11"/>
    <m/>
    <s v="Criação e Manutenção de Espaços Verdes"/>
    <x v="2"/>
    <s v="CMEV"/>
    <x v="0"/>
    <x v="1"/>
    <x v="1"/>
    <x v="1"/>
    <x v="0"/>
    <x v="0"/>
    <x v="0"/>
    <x v="0"/>
    <x v="0"/>
    <x v="0"/>
    <x v="0"/>
    <s v="Criação e Manutenção de Espaços Verdes"/>
    <x v="0"/>
    <x v="0"/>
    <x v="0"/>
    <x v="0"/>
    <x v="1"/>
    <x v="0"/>
    <x v="0"/>
    <x v="2"/>
    <x v="1"/>
    <x v="2"/>
    <x v="11"/>
    <x v="0"/>
    <m/>
  </r>
  <r>
    <x v="1"/>
    <n v="0"/>
    <n v="0"/>
    <n v="67113"/>
    <n v="0"/>
    <x v="6025"/>
    <x v="0"/>
    <x v="0"/>
    <x v="0"/>
    <s v="01.23.04.14"/>
    <x v="48"/>
    <x v="7"/>
    <x v="8"/>
    <s v="Ambiente"/>
    <s v="01.23.04"/>
    <s v="Criação e Manutenção de Espaços Verdes"/>
    <s v="01.23.04.14"/>
    <x v="1"/>
    <x v="0"/>
    <x v="0"/>
    <x v="0"/>
    <x v="0"/>
    <x v="1"/>
    <x v="1"/>
    <x v="0"/>
    <x v="2"/>
    <s v="2024-02-??"/>
    <x v="0"/>
    <n v="67113"/>
    <x v="3"/>
    <n v="0"/>
    <x v="1"/>
    <n v="100000"/>
    <x v="667"/>
    <m/>
    <x v="0"/>
    <x v="11"/>
    <m/>
    <s v="Criação e Manutenção de Espaços Verdes"/>
    <x v="2"/>
    <s v="CMEV"/>
    <x v="0"/>
    <x v="1"/>
    <x v="1"/>
    <x v="1"/>
    <x v="0"/>
    <x v="0"/>
    <x v="0"/>
    <x v="0"/>
    <x v="0"/>
    <x v="0"/>
    <x v="0"/>
    <s v="Criação e Manutenção de Espaços Verdes"/>
    <x v="0"/>
    <x v="0"/>
    <x v="0"/>
    <x v="0"/>
    <x v="1"/>
    <x v="0"/>
    <x v="0"/>
    <x v="2"/>
    <x v="1"/>
    <x v="2"/>
    <x v="11"/>
    <x v="0"/>
    <m/>
  </r>
  <r>
    <x v="1"/>
    <n v="0"/>
    <n v="0"/>
    <n v="53149"/>
    <n v="0"/>
    <x v="6025"/>
    <x v="0"/>
    <x v="0"/>
    <x v="0"/>
    <s v="01.23.04.14"/>
    <x v="48"/>
    <x v="7"/>
    <x v="8"/>
    <s v="Ambiente"/>
    <s v="01.23.04"/>
    <s v="Criação e Manutenção de Espaços Verdes"/>
    <s v="01.23.04.14"/>
    <x v="1"/>
    <x v="0"/>
    <x v="0"/>
    <x v="0"/>
    <x v="0"/>
    <x v="1"/>
    <x v="1"/>
    <x v="0"/>
    <x v="1"/>
    <s v="2024-03-??"/>
    <x v="0"/>
    <n v="53149"/>
    <x v="3"/>
    <n v="0"/>
    <x v="1"/>
    <n v="100000"/>
    <x v="667"/>
    <m/>
    <x v="0"/>
    <x v="11"/>
    <m/>
    <s v="Criação e Manutenção de Espaços Verdes"/>
    <x v="2"/>
    <s v="CMEV"/>
    <x v="0"/>
    <x v="1"/>
    <x v="1"/>
    <x v="1"/>
    <x v="0"/>
    <x v="0"/>
    <x v="0"/>
    <x v="0"/>
    <x v="0"/>
    <x v="0"/>
    <x v="0"/>
    <s v="Criação e Manutenção de Espaços Verdes"/>
    <x v="0"/>
    <x v="0"/>
    <x v="0"/>
    <x v="0"/>
    <x v="1"/>
    <x v="0"/>
    <x v="0"/>
    <x v="2"/>
    <x v="1"/>
    <x v="2"/>
    <x v="11"/>
    <x v="0"/>
    <m/>
  </r>
  <r>
    <x v="1"/>
    <n v="0"/>
    <n v="0"/>
    <n v="94484"/>
    <n v="0"/>
    <x v="6025"/>
    <x v="0"/>
    <x v="0"/>
    <x v="0"/>
    <s v="01.23.04.14"/>
    <x v="48"/>
    <x v="7"/>
    <x v="8"/>
    <s v="Ambiente"/>
    <s v="01.23.04"/>
    <s v="Criação e Manutenção de Espaços Verdes"/>
    <s v="01.23.04.14"/>
    <x v="1"/>
    <x v="0"/>
    <x v="0"/>
    <x v="0"/>
    <x v="0"/>
    <x v="1"/>
    <x v="1"/>
    <x v="0"/>
    <x v="6"/>
    <s v="2024-04-??"/>
    <x v="1"/>
    <n v="94484"/>
    <x v="3"/>
    <n v="0"/>
    <x v="1"/>
    <n v="100000"/>
    <x v="667"/>
    <m/>
    <x v="0"/>
    <x v="11"/>
    <m/>
    <s v="Criação e Manutenção de Espaços Verdes"/>
    <x v="2"/>
    <s v="CMEV"/>
    <x v="0"/>
    <x v="1"/>
    <x v="1"/>
    <x v="1"/>
    <x v="0"/>
    <x v="0"/>
    <x v="0"/>
    <x v="0"/>
    <x v="0"/>
    <x v="0"/>
    <x v="0"/>
    <s v="Criação e Manutenção de Espaços Verdes"/>
    <x v="0"/>
    <x v="0"/>
    <x v="0"/>
    <x v="0"/>
    <x v="1"/>
    <x v="0"/>
    <x v="0"/>
    <x v="2"/>
    <x v="1"/>
    <x v="2"/>
    <x v="11"/>
    <x v="0"/>
    <m/>
  </r>
  <r>
    <x v="1"/>
    <n v="0"/>
    <n v="0"/>
    <n v="103960"/>
    <n v="0"/>
    <x v="6025"/>
    <x v="0"/>
    <x v="0"/>
    <x v="0"/>
    <s v="01.23.04.14"/>
    <x v="48"/>
    <x v="7"/>
    <x v="8"/>
    <s v="Ambiente"/>
    <s v="01.23.04"/>
    <s v="Criação e Manutenção de Espaços Verdes"/>
    <s v="01.23.04.14"/>
    <x v="1"/>
    <x v="0"/>
    <x v="0"/>
    <x v="0"/>
    <x v="0"/>
    <x v="1"/>
    <x v="1"/>
    <x v="0"/>
    <x v="3"/>
    <s v="2024-05-??"/>
    <x v="1"/>
    <n v="103960"/>
    <x v="3"/>
    <n v="0"/>
    <x v="1"/>
    <n v="100000"/>
    <x v="667"/>
    <m/>
    <x v="0"/>
    <x v="11"/>
    <m/>
    <s v="Criação e Manutenção de Espaços Verdes"/>
    <x v="2"/>
    <s v="CMEV"/>
    <x v="0"/>
    <x v="1"/>
    <x v="1"/>
    <x v="1"/>
    <x v="0"/>
    <x v="0"/>
    <x v="0"/>
    <x v="0"/>
    <x v="0"/>
    <x v="0"/>
    <x v="0"/>
    <s v="Criação e Manutenção de Espaços Verdes"/>
    <x v="0"/>
    <x v="0"/>
    <x v="0"/>
    <x v="0"/>
    <x v="1"/>
    <x v="0"/>
    <x v="0"/>
    <x v="2"/>
    <x v="1"/>
    <x v="2"/>
    <x v="11"/>
    <x v="0"/>
    <m/>
  </r>
  <r>
    <x v="1"/>
    <n v="0"/>
    <n v="0"/>
    <n v="289700"/>
    <n v="0"/>
    <x v="6025"/>
    <x v="0"/>
    <x v="0"/>
    <x v="0"/>
    <s v="01.23.04.14"/>
    <x v="48"/>
    <x v="7"/>
    <x v="8"/>
    <s v="Ambiente"/>
    <s v="01.23.04"/>
    <s v="Criação e Manutenção de Espaços Verdes"/>
    <s v="01.23.04.14"/>
    <x v="1"/>
    <x v="0"/>
    <x v="0"/>
    <x v="0"/>
    <x v="0"/>
    <x v="1"/>
    <x v="1"/>
    <x v="0"/>
    <x v="4"/>
    <s v="2024-06-??"/>
    <x v="1"/>
    <n v="289700"/>
    <x v="3"/>
    <n v="0"/>
    <x v="1"/>
    <n v="100000"/>
    <x v="667"/>
    <m/>
    <x v="0"/>
    <x v="11"/>
    <m/>
    <s v="Criação e Manutenção de Espaços Verdes"/>
    <x v="2"/>
    <s v="CMEV"/>
    <x v="0"/>
    <x v="1"/>
    <x v="1"/>
    <x v="1"/>
    <x v="0"/>
    <x v="0"/>
    <x v="0"/>
    <x v="0"/>
    <x v="0"/>
    <x v="0"/>
    <x v="0"/>
    <s v="Criação e Manutenção de Espaços Verdes"/>
    <x v="0"/>
    <x v="0"/>
    <x v="0"/>
    <x v="0"/>
    <x v="1"/>
    <x v="0"/>
    <x v="0"/>
    <x v="2"/>
    <x v="1"/>
    <x v="2"/>
    <x v="11"/>
    <x v="0"/>
    <m/>
  </r>
  <r>
    <x v="1"/>
    <n v="0"/>
    <n v="0"/>
    <n v="142580"/>
    <n v="0"/>
    <x v="6025"/>
    <x v="0"/>
    <x v="0"/>
    <x v="0"/>
    <s v="01.23.04.14"/>
    <x v="48"/>
    <x v="7"/>
    <x v="8"/>
    <s v="Ambiente"/>
    <s v="01.23.04"/>
    <s v="Criação e Manutenção de Espaços Verdes"/>
    <s v="01.23.04.14"/>
    <x v="1"/>
    <x v="0"/>
    <x v="0"/>
    <x v="0"/>
    <x v="0"/>
    <x v="1"/>
    <x v="1"/>
    <x v="0"/>
    <x v="9"/>
    <s v="2024-07-??"/>
    <x v="2"/>
    <n v="142580"/>
    <x v="3"/>
    <n v="0"/>
    <x v="1"/>
    <n v="100000"/>
    <x v="667"/>
    <m/>
    <x v="0"/>
    <x v="11"/>
    <m/>
    <s v="Criação e Manutenção de Espaços Verdes"/>
    <x v="2"/>
    <s v="CMEV"/>
    <x v="0"/>
    <x v="1"/>
    <x v="1"/>
    <x v="1"/>
    <x v="0"/>
    <x v="0"/>
    <x v="0"/>
    <x v="0"/>
    <x v="0"/>
    <x v="0"/>
    <x v="0"/>
    <s v="Criação e Manutenção de Espaços Verdes"/>
    <x v="0"/>
    <x v="0"/>
    <x v="0"/>
    <x v="0"/>
    <x v="1"/>
    <x v="0"/>
    <x v="0"/>
    <x v="2"/>
    <x v="1"/>
    <x v="2"/>
    <x v="11"/>
    <x v="0"/>
    <m/>
  </r>
  <r>
    <x v="1"/>
    <n v="0"/>
    <n v="0"/>
    <n v="117024"/>
    <n v="0"/>
    <x v="6025"/>
    <x v="0"/>
    <x v="0"/>
    <x v="0"/>
    <s v="01.23.04.14"/>
    <x v="48"/>
    <x v="7"/>
    <x v="8"/>
    <s v="Ambiente"/>
    <s v="01.23.04"/>
    <s v="Criação e Manutenção de Espaços Verdes"/>
    <s v="01.23.04.14"/>
    <x v="1"/>
    <x v="0"/>
    <x v="0"/>
    <x v="0"/>
    <x v="0"/>
    <x v="1"/>
    <x v="1"/>
    <x v="0"/>
    <x v="5"/>
    <s v="2024-08-??"/>
    <x v="2"/>
    <n v="117024"/>
    <x v="3"/>
    <n v="0"/>
    <x v="1"/>
    <n v="100000"/>
    <x v="667"/>
    <m/>
    <x v="0"/>
    <x v="11"/>
    <m/>
    <s v="Criação e Manutenção de Espaços Verdes"/>
    <x v="2"/>
    <s v="CMEV"/>
    <x v="0"/>
    <x v="1"/>
    <x v="1"/>
    <x v="1"/>
    <x v="0"/>
    <x v="0"/>
    <x v="0"/>
    <x v="0"/>
    <x v="0"/>
    <x v="0"/>
    <x v="0"/>
    <s v="Criação e Manutenção de Espaços Verdes"/>
    <x v="0"/>
    <x v="0"/>
    <x v="0"/>
    <x v="0"/>
    <x v="1"/>
    <x v="0"/>
    <x v="0"/>
    <x v="2"/>
    <x v="1"/>
    <x v="2"/>
    <x v="11"/>
    <x v="0"/>
    <m/>
  </r>
  <r>
    <x v="1"/>
    <n v="0"/>
    <n v="0"/>
    <n v="130576"/>
    <n v="0"/>
    <x v="6025"/>
    <x v="0"/>
    <x v="0"/>
    <x v="0"/>
    <s v="01.23.04.14"/>
    <x v="48"/>
    <x v="7"/>
    <x v="8"/>
    <s v="Ambiente"/>
    <s v="01.23.04"/>
    <s v="Criação e Manutenção de Espaços Verdes"/>
    <s v="01.23.04.14"/>
    <x v="1"/>
    <x v="0"/>
    <x v="0"/>
    <x v="0"/>
    <x v="0"/>
    <x v="1"/>
    <x v="1"/>
    <x v="0"/>
    <x v="7"/>
    <s v="2024-09-??"/>
    <x v="2"/>
    <n v="130576"/>
    <x v="3"/>
    <n v="0"/>
    <x v="1"/>
    <n v="100000"/>
    <x v="667"/>
    <m/>
    <x v="0"/>
    <x v="11"/>
    <m/>
    <s v="Criação e Manutenção de Espaços Verdes"/>
    <x v="2"/>
    <s v="CMEV"/>
    <x v="0"/>
    <x v="1"/>
    <x v="1"/>
    <x v="1"/>
    <x v="0"/>
    <x v="0"/>
    <x v="0"/>
    <x v="0"/>
    <x v="0"/>
    <x v="0"/>
    <x v="0"/>
    <s v="Criação e Manutenção de Espaços Verdes"/>
    <x v="0"/>
    <x v="0"/>
    <x v="0"/>
    <x v="0"/>
    <x v="1"/>
    <x v="0"/>
    <x v="0"/>
    <x v="2"/>
    <x v="1"/>
    <x v="2"/>
    <x v="11"/>
    <x v="0"/>
    <m/>
  </r>
  <r>
    <x v="1"/>
    <n v="0"/>
    <n v="0"/>
    <n v="194640"/>
    <n v="0"/>
    <x v="6025"/>
    <x v="0"/>
    <x v="0"/>
    <x v="0"/>
    <s v="01.23.04.14"/>
    <x v="48"/>
    <x v="7"/>
    <x v="8"/>
    <s v="Ambiente"/>
    <s v="01.23.04"/>
    <s v="Criação e Manutenção de Espaços Verdes"/>
    <s v="01.23.04.14"/>
    <x v="1"/>
    <x v="0"/>
    <x v="0"/>
    <x v="0"/>
    <x v="0"/>
    <x v="1"/>
    <x v="1"/>
    <x v="0"/>
    <x v="8"/>
    <s v="2024-10-??"/>
    <x v="3"/>
    <n v="194640"/>
    <x v="3"/>
    <n v="0"/>
    <x v="1"/>
    <n v="100000"/>
    <x v="667"/>
    <m/>
    <x v="0"/>
    <x v="11"/>
    <m/>
    <s v="Criação e Manutenção de Espaços Verdes"/>
    <x v="2"/>
    <s v="CMEV"/>
    <x v="0"/>
    <x v="1"/>
    <x v="1"/>
    <x v="1"/>
    <x v="0"/>
    <x v="0"/>
    <x v="0"/>
    <x v="0"/>
    <x v="0"/>
    <x v="0"/>
    <x v="0"/>
    <s v="Criação e Manutenção de Espaços Verdes"/>
    <x v="0"/>
    <x v="0"/>
    <x v="0"/>
    <x v="0"/>
    <x v="1"/>
    <x v="0"/>
    <x v="0"/>
    <x v="2"/>
    <x v="1"/>
    <x v="2"/>
    <x v="11"/>
    <x v="0"/>
    <m/>
  </r>
  <r>
    <x v="1"/>
    <n v="0"/>
    <n v="0"/>
    <n v="192176"/>
    <n v="0"/>
    <x v="6025"/>
    <x v="0"/>
    <x v="0"/>
    <x v="0"/>
    <s v="01.23.04.14"/>
    <x v="48"/>
    <x v="7"/>
    <x v="8"/>
    <s v="Ambiente"/>
    <s v="01.23.04"/>
    <s v="Criação e Manutenção de Espaços Verdes"/>
    <s v="01.23.04.14"/>
    <x v="1"/>
    <x v="0"/>
    <x v="0"/>
    <x v="0"/>
    <x v="0"/>
    <x v="1"/>
    <x v="1"/>
    <x v="0"/>
    <x v="10"/>
    <s v="2024-11-??"/>
    <x v="3"/>
    <n v="192176"/>
    <x v="3"/>
    <n v="0"/>
    <x v="1"/>
    <n v="100000"/>
    <x v="667"/>
    <m/>
    <x v="0"/>
    <x v="11"/>
    <m/>
    <s v="Criação e Manutenção de Espaços Verdes"/>
    <x v="2"/>
    <s v="CMEV"/>
    <x v="0"/>
    <x v="1"/>
    <x v="1"/>
    <x v="1"/>
    <x v="0"/>
    <x v="0"/>
    <x v="0"/>
    <x v="0"/>
    <x v="0"/>
    <x v="0"/>
    <x v="0"/>
    <s v="Criação e Manutenção de Espaços Verdes"/>
    <x v="0"/>
    <x v="0"/>
    <x v="0"/>
    <x v="0"/>
    <x v="1"/>
    <x v="0"/>
    <x v="0"/>
    <x v="2"/>
    <x v="1"/>
    <x v="2"/>
    <x v="11"/>
    <x v="0"/>
    <m/>
  </r>
  <r>
    <x v="1"/>
    <n v="0"/>
    <n v="0"/>
    <n v="192176"/>
    <n v="0"/>
    <x v="6025"/>
    <x v="0"/>
    <x v="0"/>
    <x v="0"/>
    <s v="01.23.04.14"/>
    <x v="48"/>
    <x v="7"/>
    <x v="8"/>
    <s v="Ambiente"/>
    <s v="01.23.04"/>
    <s v="Criação e Manutenção de Espaços Verdes"/>
    <s v="01.23.04.14"/>
    <x v="1"/>
    <x v="0"/>
    <x v="0"/>
    <x v="0"/>
    <x v="0"/>
    <x v="1"/>
    <x v="1"/>
    <x v="0"/>
    <x v="11"/>
    <s v="2024-12-??"/>
    <x v="3"/>
    <n v="192176"/>
    <x v="3"/>
    <n v="0"/>
    <x v="1"/>
    <n v="100000"/>
    <x v="667"/>
    <m/>
    <x v="0"/>
    <x v="11"/>
    <m/>
    <s v="Criação e Manutenção de Espaços Verdes"/>
    <x v="2"/>
    <s v="CMEV"/>
    <x v="0"/>
    <x v="1"/>
    <x v="1"/>
    <x v="1"/>
    <x v="0"/>
    <x v="0"/>
    <x v="0"/>
    <x v="0"/>
    <x v="0"/>
    <x v="0"/>
    <x v="0"/>
    <s v="Criação e Manutenção de Espaços Verdes"/>
    <x v="0"/>
    <x v="0"/>
    <x v="0"/>
    <x v="0"/>
    <x v="1"/>
    <x v="0"/>
    <x v="0"/>
    <x v="2"/>
    <x v="1"/>
    <x v="2"/>
    <x v="11"/>
    <x v="0"/>
    <m/>
  </r>
  <r>
    <x v="1"/>
    <n v="0"/>
    <n v="0"/>
    <n v="1952811"/>
    <n v="0"/>
    <x v="6025"/>
    <x v="0"/>
    <x v="0"/>
    <x v="0"/>
    <s v="03.16.15"/>
    <x v="0"/>
    <x v="0"/>
    <x v="0"/>
    <s v="Direção Financeira"/>
    <s v="03.16.15"/>
    <s v="Direção Financeira"/>
    <s v="03.16.15"/>
    <x v="55"/>
    <x v="0"/>
    <x v="0"/>
    <x v="0"/>
    <x v="0"/>
    <x v="0"/>
    <x v="1"/>
    <x v="0"/>
    <x v="0"/>
    <s v="2024-01-??"/>
    <x v="0"/>
    <n v="1952811"/>
    <x v="3"/>
    <n v="30200000"/>
    <x v="1"/>
    <n v="900000"/>
    <x v="667"/>
    <m/>
    <x v="0"/>
    <x v="11"/>
    <m/>
    <s v="Direção Financeira"/>
    <x v="2"/>
    <m/>
    <x v="0"/>
    <x v="1"/>
    <x v="1"/>
    <x v="1"/>
    <x v="0"/>
    <x v="0"/>
    <x v="0"/>
    <x v="0"/>
    <x v="0"/>
    <x v="0"/>
    <x v="0"/>
    <s v="Direção Financeira"/>
    <x v="0"/>
    <x v="0"/>
    <x v="0"/>
    <x v="0"/>
    <x v="0"/>
    <x v="0"/>
    <x v="0"/>
    <x v="2"/>
    <x v="1"/>
    <x v="2"/>
    <x v="11"/>
    <x v="0"/>
    <m/>
  </r>
  <r>
    <x v="1"/>
    <n v="0"/>
    <n v="0"/>
    <n v="11570"/>
    <n v="0"/>
    <x v="6025"/>
    <x v="0"/>
    <x v="0"/>
    <x v="0"/>
    <s v="03.16.15"/>
    <x v="0"/>
    <x v="0"/>
    <x v="0"/>
    <s v="Direção Financeira"/>
    <s v="03.16.15"/>
    <s v="Direção Financeira"/>
    <s v="03.16.15"/>
    <x v="55"/>
    <x v="0"/>
    <x v="0"/>
    <x v="0"/>
    <x v="0"/>
    <x v="0"/>
    <x v="1"/>
    <x v="0"/>
    <x v="2"/>
    <s v="2024-02-??"/>
    <x v="0"/>
    <n v="11570"/>
    <x v="3"/>
    <n v="30200000"/>
    <x v="1"/>
    <n v="900000"/>
    <x v="667"/>
    <m/>
    <x v="0"/>
    <x v="11"/>
    <m/>
    <s v="Direção Financeira"/>
    <x v="2"/>
    <m/>
    <x v="0"/>
    <x v="1"/>
    <x v="1"/>
    <x v="1"/>
    <x v="0"/>
    <x v="0"/>
    <x v="0"/>
    <x v="0"/>
    <x v="0"/>
    <x v="0"/>
    <x v="0"/>
    <s v="Direção Financeira"/>
    <x v="0"/>
    <x v="0"/>
    <x v="0"/>
    <x v="0"/>
    <x v="0"/>
    <x v="0"/>
    <x v="0"/>
    <x v="2"/>
    <x v="1"/>
    <x v="2"/>
    <x v="11"/>
    <x v="0"/>
    <m/>
  </r>
  <r>
    <x v="1"/>
    <n v="0"/>
    <n v="0"/>
    <n v="1438090"/>
    <n v="0"/>
    <x v="6025"/>
    <x v="0"/>
    <x v="0"/>
    <x v="0"/>
    <s v="03.16.15"/>
    <x v="0"/>
    <x v="0"/>
    <x v="0"/>
    <s v="Direção Financeira"/>
    <s v="03.16.15"/>
    <s v="Direção Financeira"/>
    <s v="03.16.15"/>
    <x v="55"/>
    <x v="0"/>
    <x v="0"/>
    <x v="0"/>
    <x v="0"/>
    <x v="0"/>
    <x v="1"/>
    <x v="0"/>
    <x v="1"/>
    <s v="2024-03-??"/>
    <x v="0"/>
    <n v="1438090"/>
    <x v="3"/>
    <n v="30200000"/>
    <x v="1"/>
    <n v="900000"/>
    <x v="667"/>
    <m/>
    <x v="0"/>
    <x v="11"/>
    <m/>
    <s v="Direção Financeira"/>
    <x v="2"/>
    <m/>
    <x v="0"/>
    <x v="1"/>
    <x v="1"/>
    <x v="1"/>
    <x v="0"/>
    <x v="0"/>
    <x v="0"/>
    <x v="0"/>
    <x v="0"/>
    <x v="0"/>
    <x v="0"/>
    <s v="Direção Financeira"/>
    <x v="0"/>
    <x v="0"/>
    <x v="0"/>
    <x v="0"/>
    <x v="0"/>
    <x v="0"/>
    <x v="0"/>
    <x v="2"/>
    <x v="1"/>
    <x v="2"/>
    <x v="11"/>
    <x v="0"/>
    <m/>
  </r>
  <r>
    <x v="1"/>
    <n v="0"/>
    <n v="0"/>
    <n v="5579323"/>
    <n v="0"/>
    <x v="6025"/>
    <x v="0"/>
    <x v="0"/>
    <x v="0"/>
    <s v="03.16.15"/>
    <x v="0"/>
    <x v="0"/>
    <x v="0"/>
    <s v="Direção Financeira"/>
    <s v="03.16.15"/>
    <s v="Direção Financeira"/>
    <s v="03.16.15"/>
    <x v="55"/>
    <x v="0"/>
    <x v="0"/>
    <x v="0"/>
    <x v="0"/>
    <x v="0"/>
    <x v="1"/>
    <x v="0"/>
    <x v="6"/>
    <s v="2024-04-??"/>
    <x v="1"/>
    <n v="5579323"/>
    <x v="3"/>
    <n v="30200000"/>
    <x v="1"/>
    <n v="900000"/>
    <x v="667"/>
    <m/>
    <x v="0"/>
    <x v="11"/>
    <m/>
    <s v="Direção Financeira"/>
    <x v="2"/>
    <m/>
    <x v="0"/>
    <x v="1"/>
    <x v="1"/>
    <x v="1"/>
    <x v="0"/>
    <x v="0"/>
    <x v="0"/>
    <x v="0"/>
    <x v="0"/>
    <x v="0"/>
    <x v="0"/>
    <s v="Direção Financeira"/>
    <x v="0"/>
    <x v="0"/>
    <x v="0"/>
    <x v="0"/>
    <x v="0"/>
    <x v="0"/>
    <x v="0"/>
    <x v="2"/>
    <x v="1"/>
    <x v="2"/>
    <x v="11"/>
    <x v="0"/>
    <m/>
  </r>
  <r>
    <x v="1"/>
    <n v="0"/>
    <n v="0"/>
    <n v="100296"/>
    <n v="0"/>
    <x v="6025"/>
    <x v="0"/>
    <x v="0"/>
    <x v="0"/>
    <s v="03.16.15"/>
    <x v="0"/>
    <x v="0"/>
    <x v="0"/>
    <s v="Direção Financeira"/>
    <s v="03.16.15"/>
    <s v="Direção Financeira"/>
    <s v="03.16.15"/>
    <x v="55"/>
    <x v="0"/>
    <x v="0"/>
    <x v="0"/>
    <x v="0"/>
    <x v="0"/>
    <x v="1"/>
    <x v="0"/>
    <x v="3"/>
    <s v="2024-05-??"/>
    <x v="1"/>
    <n v="100296"/>
    <x v="3"/>
    <n v="30200000"/>
    <x v="1"/>
    <n v="900000"/>
    <x v="667"/>
    <m/>
    <x v="0"/>
    <x v="11"/>
    <m/>
    <s v="Direção Financeira"/>
    <x v="2"/>
    <m/>
    <x v="0"/>
    <x v="1"/>
    <x v="1"/>
    <x v="1"/>
    <x v="0"/>
    <x v="0"/>
    <x v="0"/>
    <x v="0"/>
    <x v="0"/>
    <x v="0"/>
    <x v="0"/>
    <s v="Direção Financeira"/>
    <x v="0"/>
    <x v="0"/>
    <x v="0"/>
    <x v="0"/>
    <x v="0"/>
    <x v="0"/>
    <x v="0"/>
    <x v="2"/>
    <x v="1"/>
    <x v="2"/>
    <x v="11"/>
    <x v="0"/>
    <m/>
  </r>
  <r>
    <x v="1"/>
    <n v="0"/>
    <n v="0"/>
    <n v="13113010"/>
    <n v="0"/>
    <x v="6025"/>
    <x v="0"/>
    <x v="0"/>
    <x v="0"/>
    <s v="03.16.15"/>
    <x v="0"/>
    <x v="0"/>
    <x v="0"/>
    <s v="Direção Financeira"/>
    <s v="03.16.15"/>
    <s v="Direção Financeira"/>
    <s v="03.16.15"/>
    <x v="55"/>
    <x v="0"/>
    <x v="0"/>
    <x v="0"/>
    <x v="0"/>
    <x v="0"/>
    <x v="1"/>
    <x v="0"/>
    <x v="4"/>
    <s v="2024-06-??"/>
    <x v="1"/>
    <n v="13113010"/>
    <x v="3"/>
    <n v="30200000"/>
    <x v="1"/>
    <n v="900000"/>
    <x v="667"/>
    <m/>
    <x v="0"/>
    <x v="11"/>
    <m/>
    <s v="Direção Financeira"/>
    <x v="2"/>
    <m/>
    <x v="0"/>
    <x v="1"/>
    <x v="1"/>
    <x v="1"/>
    <x v="0"/>
    <x v="0"/>
    <x v="0"/>
    <x v="0"/>
    <x v="0"/>
    <x v="0"/>
    <x v="0"/>
    <s v="Direção Financeira"/>
    <x v="0"/>
    <x v="0"/>
    <x v="0"/>
    <x v="0"/>
    <x v="0"/>
    <x v="0"/>
    <x v="0"/>
    <x v="2"/>
    <x v="1"/>
    <x v="2"/>
    <x v="11"/>
    <x v="0"/>
    <m/>
  </r>
  <r>
    <x v="1"/>
    <n v="0"/>
    <n v="0"/>
    <n v="200592"/>
    <n v="0"/>
    <x v="6025"/>
    <x v="0"/>
    <x v="0"/>
    <x v="0"/>
    <s v="03.16.15"/>
    <x v="0"/>
    <x v="0"/>
    <x v="0"/>
    <s v="Direção Financeira"/>
    <s v="03.16.15"/>
    <s v="Direção Financeira"/>
    <s v="03.16.15"/>
    <x v="55"/>
    <x v="0"/>
    <x v="0"/>
    <x v="0"/>
    <x v="0"/>
    <x v="0"/>
    <x v="1"/>
    <x v="0"/>
    <x v="9"/>
    <s v="2024-07-??"/>
    <x v="2"/>
    <n v="200592"/>
    <x v="3"/>
    <n v="30200000"/>
    <x v="1"/>
    <n v="900000"/>
    <x v="667"/>
    <m/>
    <x v="0"/>
    <x v="11"/>
    <m/>
    <s v="Direção Financeira"/>
    <x v="2"/>
    <m/>
    <x v="0"/>
    <x v="1"/>
    <x v="1"/>
    <x v="1"/>
    <x v="0"/>
    <x v="0"/>
    <x v="0"/>
    <x v="0"/>
    <x v="0"/>
    <x v="0"/>
    <x v="0"/>
    <s v="Direção Financeira"/>
    <x v="0"/>
    <x v="0"/>
    <x v="0"/>
    <x v="0"/>
    <x v="0"/>
    <x v="0"/>
    <x v="0"/>
    <x v="2"/>
    <x v="1"/>
    <x v="2"/>
    <x v="11"/>
    <x v="0"/>
    <m/>
  </r>
  <r>
    <x v="1"/>
    <n v="0"/>
    <n v="0"/>
    <n v="3500000"/>
    <n v="0"/>
    <x v="6025"/>
    <x v="0"/>
    <x v="0"/>
    <x v="0"/>
    <s v="03.16.15"/>
    <x v="0"/>
    <x v="0"/>
    <x v="0"/>
    <s v="Direção Financeira"/>
    <s v="03.16.15"/>
    <s v="Direção Financeira"/>
    <s v="03.16.15"/>
    <x v="55"/>
    <x v="0"/>
    <x v="0"/>
    <x v="0"/>
    <x v="0"/>
    <x v="0"/>
    <x v="1"/>
    <x v="0"/>
    <x v="5"/>
    <s v="2024-08-??"/>
    <x v="2"/>
    <n v="3500000"/>
    <x v="3"/>
    <n v="30200000"/>
    <x v="1"/>
    <n v="900000"/>
    <x v="667"/>
    <m/>
    <x v="0"/>
    <x v="11"/>
    <m/>
    <s v="Direção Financeira"/>
    <x v="2"/>
    <m/>
    <x v="0"/>
    <x v="1"/>
    <x v="1"/>
    <x v="1"/>
    <x v="0"/>
    <x v="0"/>
    <x v="0"/>
    <x v="0"/>
    <x v="0"/>
    <x v="0"/>
    <x v="0"/>
    <s v="Direção Financeira"/>
    <x v="0"/>
    <x v="0"/>
    <x v="0"/>
    <x v="0"/>
    <x v="0"/>
    <x v="0"/>
    <x v="0"/>
    <x v="2"/>
    <x v="1"/>
    <x v="2"/>
    <x v="11"/>
    <x v="0"/>
    <m/>
  </r>
  <r>
    <x v="1"/>
    <n v="0"/>
    <n v="0"/>
    <n v="5091040"/>
    <n v="0"/>
    <x v="6025"/>
    <x v="0"/>
    <x v="0"/>
    <x v="0"/>
    <s v="03.16.15"/>
    <x v="0"/>
    <x v="0"/>
    <x v="0"/>
    <s v="Direção Financeira"/>
    <s v="03.16.15"/>
    <s v="Direção Financeira"/>
    <s v="03.16.15"/>
    <x v="55"/>
    <x v="0"/>
    <x v="0"/>
    <x v="0"/>
    <x v="0"/>
    <x v="0"/>
    <x v="1"/>
    <x v="0"/>
    <x v="10"/>
    <s v="2024-11-??"/>
    <x v="3"/>
    <n v="5091040"/>
    <x v="3"/>
    <n v="30200000"/>
    <x v="1"/>
    <n v="900000"/>
    <x v="667"/>
    <m/>
    <x v="0"/>
    <x v="11"/>
    <m/>
    <s v="Direção Financeira"/>
    <x v="2"/>
    <m/>
    <x v="0"/>
    <x v="1"/>
    <x v="1"/>
    <x v="1"/>
    <x v="0"/>
    <x v="0"/>
    <x v="0"/>
    <x v="0"/>
    <x v="0"/>
    <x v="0"/>
    <x v="0"/>
    <s v="Direção Financeira"/>
    <x v="0"/>
    <x v="0"/>
    <x v="0"/>
    <x v="0"/>
    <x v="0"/>
    <x v="0"/>
    <x v="0"/>
    <x v="2"/>
    <x v="1"/>
    <x v="2"/>
    <x v="11"/>
    <x v="0"/>
    <m/>
  </r>
  <r>
    <x v="1"/>
    <n v="0"/>
    <n v="0"/>
    <n v="100296"/>
    <n v="0"/>
    <x v="6025"/>
    <x v="0"/>
    <x v="0"/>
    <x v="0"/>
    <s v="03.16.15"/>
    <x v="0"/>
    <x v="0"/>
    <x v="0"/>
    <s v="Direção Financeira"/>
    <s v="03.16.15"/>
    <s v="Direção Financeira"/>
    <s v="03.16.15"/>
    <x v="55"/>
    <x v="0"/>
    <x v="0"/>
    <x v="0"/>
    <x v="0"/>
    <x v="0"/>
    <x v="1"/>
    <x v="0"/>
    <x v="11"/>
    <s v="2024-12-??"/>
    <x v="3"/>
    <n v="100296"/>
    <x v="3"/>
    <n v="30200000"/>
    <x v="1"/>
    <n v="900000"/>
    <x v="667"/>
    <m/>
    <x v="0"/>
    <x v="11"/>
    <m/>
    <s v="Direção Financeira"/>
    <x v="2"/>
    <m/>
    <x v="0"/>
    <x v="1"/>
    <x v="1"/>
    <x v="1"/>
    <x v="0"/>
    <x v="0"/>
    <x v="0"/>
    <x v="0"/>
    <x v="0"/>
    <x v="0"/>
    <x v="0"/>
    <s v="Direção Financeira"/>
    <x v="0"/>
    <x v="0"/>
    <x v="0"/>
    <x v="0"/>
    <x v="0"/>
    <x v="0"/>
    <x v="0"/>
    <x v="2"/>
    <x v="1"/>
    <x v="2"/>
    <x v="11"/>
    <x v="0"/>
    <m/>
  </r>
  <r>
    <x v="2"/>
    <n v="0"/>
    <n v="0"/>
    <n v="35000"/>
    <n v="0"/>
    <x v="6025"/>
    <x v="0"/>
    <x v="0"/>
    <x v="0"/>
    <s v="80.02.10.03"/>
    <x v="43"/>
    <x v="2"/>
    <x v="2"/>
    <s v="Outros"/>
    <s v="80.02.10"/>
    <s v="Retençoes Pensao Alimenticia"/>
    <s v="80.02.10.03"/>
    <x v="63"/>
    <x v="0"/>
    <x v="5"/>
    <x v="13"/>
    <x v="1"/>
    <x v="2"/>
    <x v="0"/>
    <x v="0"/>
    <x v="0"/>
    <s v="2024-01-??"/>
    <x v="0"/>
    <n v="35000"/>
    <x v="3"/>
    <n v="0"/>
    <x v="1"/>
    <n v="0"/>
    <x v="667"/>
    <m/>
    <x v="0"/>
    <x v="11"/>
    <m/>
    <s v="Retençoes Pensao Alimenticia"/>
    <x v="2"/>
    <s v="RPA"/>
    <x v="0"/>
    <x v="1"/>
    <x v="1"/>
    <x v="1"/>
    <x v="0"/>
    <x v="0"/>
    <x v="0"/>
    <x v="0"/>
    <x v="0"/>
    <x v="0"/>
    <x v="0"/>
    <s v="Retençoes Pensao Alimenticia"/>
    <x v="0"/>
    <x v="0"/>
    <x v="0"/>
    <x v="0"/>
    <x v="2"/>
    <x v="0"/>
    <x v="0"/>
    <x v="2"/>
    <x v="1"/>
    <x v="2"/>
    <x v="11"/>
    <x v="0"/>
    <m/>
  </r>
  <r>
    <x v="2"/>
    <n v="0"/>
    <n v="0"/>
    <n v="35000"/>
    <n v="0"/>
    <x v="6025"/>
    <x v="0"/>
    <x v="0"/>
    <x v="0"/>
    <s v="80.02.10.03"/>
    <x v="43"/>
    <x v="2"/>
    <x v="2"/>
    <s v="Outros"/>
    <s v="80.02.10"/>
    <s v="Retençoes Pensao Alimenticia"/>
    <s v="80.02.10.03"/>
    <x v="63"/>
    <x v="0"/>
    <x v="5"/>
    <x v="13"/>
    <x v="1"/>
    <x v="2"/>
    <x v="0"/>
    <x v="0"/>
    <x v="2"/>
    <s v="2024-02-??"/>
    <x v="0"/>
    <n v="35000"/>
    <x v="3"/>
    <n v="0"/>
    <x v="1"/>
    <n v="0"/>
    <x v="667"/>
    <m/>
    <x v="0"/>
    <x v="11"/>
    <m/>
    <s v="Retençoes Pensao Alimenticia"/>
    <x v="2"/>
    <s v="RPA"/>
    <x v="0"/>
    <x v="1"/>
    <x v="1"/>
    <x v="1"/>
    <x v="0"/>
    <x v="0"/>
    <x v="0"/>
    <x v="0"/>
    <x v="0"/>
    <x v="0"/>
    <x v="0"/>
    <s v="Retençoes Pensao Alimenticia"/>
    <x v="0"/>
    <x v="0"/>
    <x v="0"/>
    <x v="0"/>
    <x v="2"/>
    <x v="0"/>
    <x v="0"/>
    <x v="2"/>
    <x v="1"/>
    <x v="2"/>
    <x v="11"/>
    <x v="0"/>
    <m/>
  </r>
  <r>
    <x v="2"/>
    <n v="0"/>
    <n v="0"/>
    <n v="35000"/>
    <n v="0"/>
    <x v="6025"/>
    <x v="0"/>
    <x v="0"/>
    <x v="0"/>
    <s v="80.02.10.03"/>
    <x v="43"/>
    <x v="2"/>
    <x v="2"/>
    <s v="Outros"/>
    <s v="80.02.10"/>
    <s v="Retençoes Pensao Alimenticia"/>
    <s v="80.02.10.03"/>
    <x v="63"/>
    <x v="0"/>
    <x v="5"/>
    <x v="13"/>
    <x v="1"/>
    <x v="2"/>
    <x v="0"/>
    <x v="0"/>
    <x v="1"/>
    <s v="2024-03-??"/>
    <x v="0"/>
    <n v="35000"/>
    <x v="3"/>
    <n v="0"/>
    <x v="1"/>
    <n v="0"/>
    <x v="667"/>
    <m/>
    <x v="0"/>
    <x v="11"/>
    <m/>
    <s v="Retençoes Pensao Alimenticia"/>
    <x v="2"/>
    <s v="RPA"/>
    <x v="0"/>
    <x v="1"/>
    <x v="1"/>
    <x v="1"/>
    <x v="0"/>
    <x v="0"/>
    <x v="0"/>
    <x v="0"/>
    <x v="0"/>
    <x v="0"/>
    <x v="0"/>
    <s v="Retençoes Pensao Alimenticia"/>
    <x v="0"/>
    <x v="0"/>
    <x v="0"/>
    <x v="0"/>
    <x v="2"/>
    <x v="0"/>
    <x v="0"/>
    <x v="2"/>
    <x v="1"/>
    <x v="2"/>
    <x v="11"/>
    <x v="0"/>
    <m/>
  </r>
  <r>
    <x v="2"/>
    <n v="0"/>
    <n v="0"/>
    <n v="35000"/>
    <n v="0"/>
    <x v="6025"/>
    <x v="0"/>
    <x v="0"/>
    <x v="0"/>
    <s v="80.02.10.03"/>
    <x v="43"/>
    <x v="2"/>
    <x v="2"/>
    <s v="Outros"/>
    <s v="80.02.10"/>
    <s v="Retençoes Pensao Alimenticia"/>
    <s v="80.02.10.03"/>
    <x v="63"/>
    <x v="0"/>
    <x v="5"/>
    <x v="13"/>
    <x v="1"/>
    <x v="2"/>
    <x v="0"/>
    <x v="0"/>
    <x v="6"/>
    <s v="2024-04-??"/>
    <x v="1"/>
    <n v="35000"/>
    <x v="3"/>
    <n v="0"/>
    <x v="1"/>
    <n v="0"/>
    <x v="667"/>
    <m/>
    <x v="0"/>
    <x v="11"/>
    <m/>
    <s v="Retençoes Pensao Alimenticia"/>
    <x v="2"/>
    <s v="RPA"/>
    <x v="0"/>
    <x v="1"/>
    <x v="1"/>
    <x v="1"/>
    <x v="0"/>
    <x v="0"/>
    <x v="0"/>
    <x v="0"/>
    <x v="0"/>
    <x v="0"/>
    <x v="0"/>
    <s v="Retençoes Pensao Alimenticia"/>
    <x v="0"/>
    <x v="0"/>
    <x v="0"/>
    <x v="0"/>
    <x v="2"/>
    <x v="0"/>
    <x v="0"/>
    <x v="2"/>
    <x v="1"/>
    <x v="2"/>
    <x v="11"/>
    <x v="0"/>
    <m/>
  </r>
  <r>
    <x v="2"/>
    <n v="0"/>
    <n v="0"/>
    <n v="35000"/>
    <n v="0"/>
    <x v="6025"/>
    <x v="0"/>
    <x v="0"/>
    <x v="0"/>
    <s v="80.02.10.03"/>
    <x v="43"/>
    <x v="2"/>
    <x v="2"/>
    <s v="Outros"/>
    <s v="80.02.10"/>
    <s v="Retençoes Pensao Alimenticia"/>
    <s v="80.02.10.03"/>
    <x v="63"/>
    <x v="0"/>
    <x v="5"/>
    <x v="13"/>
    <x v="1"/>
    <x v="2"/>
    <x v="0"/>
    <x v="0"/>
    <x v="3"/>
    <s v="2024-05-??"/>
    <x v="1"/>
    <n v="35000"/>
    <x v="3"/>
    <n v="0"/>
    <x v="1"/>
    <n v="0"/>
    <x v="667"/>
    <m/>
    <x v="0"/>
    <x v="11"/>
    <m/>
    <s v="Retençoes Pensao Alimenticia"/>
    <x v="2"/>
    <s v="RPA"/>
    <x v="0"/>
    <x v="1"/>
    <x v="1"/>
    <x v="1"/>
    <x v="0"/>
    <x v="0"/>
    <x v="0"/>
    <x v="0"/>
    <x v="0"/>
    <x v="0"/>
    <x v="0"/>
    <s v="Retençoes Pensao Alimenticia"/>
    <x v="0"/>
    <x v="0"/>
    <x v="0"/>
    <x v="0"/>
    <x v="2"/>
    <x v="0"/>
    <x v="0"/>
    <x v="2"/>
    <x v="1"/>
    <x v="2"/>
    <x v="11"/>
    <x v="0"/>
    <m/>
  </r>
  <r>
    <x v="2"/>
    <n v="0"/>
    <n v="0"/>
    <n v="35000"/>
    <n v="0"/>
    <x v="6025"/>
    <x v="0"/>
    <x v="0"/>
    <x v="0"/>
    <s v="80.02.10.03"/>
    <x v="43"/>
    <x v="2"/>
    <x v="2"/>
    <s v="Outros"/>
    <s v="80.02.10"/>
    <s v="Retençoes Pensao Alimenticia"/>
    <s v="80.02.10.03"/>
    <x v="63"/>
    <x v="0"/>
    <x v="5"/>
    <x v="13"/>
    <x v="1"/>
    <x v="2"/>
    <x v="0"/>
    <x v="0"/>
    <x v="4"/>
    <s v="2024-06-??"/>
    <x v="1"/>
    <n v="35000"/>
    <x v="3"/>
    <n v="0"/>
    <x v="1"/>
    <n v="0"/>
    <x v="667"/>
    <m/>
    <x v="0"/>
    <x v="11"/>
    <m/>
    <s v="Retençoes Pensao Alimenticia"/>
    <x v="2"/>
    <s v="RPA"/>
    <x v="0"/>
    <x v="1"/>
    <x v="1"/>
    <x v="1"/>
    <x v="0"/>
    <x v="0"/>
    <x v="0"/>
    <x v="0"/>
    <x v="0"/>
    <x v="0"/>
    <x v="0"/>
    <s v="Retençoes Pensao Alimenticia"/>
    <x v="0"/>
    <x v="0"/>
    <x v="0"/>
    <x v="0"/>
    <x v="2"/>
    <x v="0"/>
    <x v="0"/>
    <x v="2"/>
    <x v="1"/>
    <x v="2"/>
    <x v="11"/>
    <x v="0"/>
    <m/>
  </r>
  <r>
    <x v="2"/>
    <n v="0"/>
    <n v="0"/>
    <n v="31000"/>
    <n v="0"/>
    <x v="6025"/>
    <x v="0"/>
    <x v="0"/>
    <x v="0"/>
    <s v="80.02.10.03"/>
    <x v="43"/>
    <x v="2"/>
    <x v="2"/>
    <s v="Outros"/>
    <s v="80.02.10"/>
    <s v="Retençoes Pensao Alimenticia"/>
    <s v="80.02.10.03"/>
    <x v="63"/>
    <x v="0"/>
    <x v="5"/>
    <x v="13"/>
    <x v="1"/>
    <x v="2"/>
    <x v="0"/>
    <x v="0"/>
    <x v="9"/>
    <s v="2024-07-??"/>
    <x v="2"/>
    <n v="31000"/>
    <x v="3"/>
    <n v="0"/>
    <x v="1"/>
    <n v="0"/>
    <x v="667"/>
    <m/>
    <x v="0"/>
    <x v="11"/>
    <m/>
    <s v="Retençoes Pensao Alimenticia"/>
    <x v="2"/>
    <s v="RPA"/>
    <x v="0"/>
    <x v="1"/>
    <x v="1"/>
    <x v="1"/>
    <x v="0"/>
    <x v="0"/>
    <x v="0"/>
    <x v="0"/>
    <x v="0"/>
    <x v="0"/>
    <x v="0"/>
    <s v="Retençoes Pensao Alimenticia"/>
    <x v="0"/>
    <x v="0"/>
    <x v="0"/>
    <x v="0"/>
    <x v="2"/>
    <x v="0"/>
    <x v="0"/>
    <x v="2"/>
    <x v="1"/>
    <x v="2"/>
    <x v="11"/>
    <x v="0"/>
    <m/>
  </r>
  <r>
    <x v="2"/>
    <n v="0"/>
    <n v="0"/>
    <n v="35000"/>
    <n v="0"/>
    <x v="6025"/>
    <x v="0"/>
    <x v="0"/>
    <x v="0"/>
    <s v="80.02.10.03"/>
    <x v="43"/>
    <x v="2"/>
    <x v="2"/>
    <s v="Outros"/>
    <s v="80.02.10"/>
    <s v="Retençoes Pensao Alimenticia"/>
    <s v="80.02.10.03"/>
    <x v="63"/>
    <x v="0"/>
    <x v="5"/>
    <x v="13"/>
    <x v="1"/>
    <x v="2"/>
    <x v="0"/>
    <x v="0"/>
    <x v="8"/>
    <s v="2024-10-??"/>
    <x v="3"/>
    <n v="35000"/>
    <x v="3"/>
    <n v="0"/>
    <x v="1"/>
    <n v="0"/>
    <x v="667"/>
    <m/>
    <x v="0"/>
    <x v="11"/>
    <m/>
    <s v="Retençoes Pensao Alimenticia"/>
    <x v="2"/>
    <s v="RPA"/>
    <x v="0"/>
    <x v="1"/>
    <x v="1"/>
    <x v="1"/>
    <x v="0"/>
    <x v="0"/>
    <x v="0"/>
    <x v="0"/>
    <x v="0"/>
    <x v="0"/>
    <x v="0"/>
    <s v="Retençoes Pensao Alimenticia"/>
    <x v="0"/>
    <x v="0"/>
    <x v="0"/>
    <x v="0"/>
    <x v="2"/>
    <x v="0"/>
    <x v="0"/>
    <x v="2"/>
    <x v="1"/>
    <x v="2"/>
    <x v="11"/>
    <x v="0"/>
    <m/>
  </r>
  <r>
    <x v="2"/>
    <n v="0"/>
    <n v="0"/>
    <n v="35000"/>
    <n v="0"/>
    <x v="6025"/>
    <x v="0"/>
    <x v="0"/>
    <x v="0"/>
    <s v="80.02.10.03"/>
    <x v="43"/>
    <x v="2"/>
    <x v="2"/>
    <s v="Outros"/>
    <s v="80.02.10"/>
    <s v="Retençoes Pensao Alimenticia"/>
    <s v="80.02.10.03"/>
    <x v="63"/>
    <x v="0"/>
    <x v="5"/>
    <x v="13"/>
    <x v="1"/>
    <x v="2"/>
    <x v="0"/>
    <x v="0"/>
    <x v="11"/>
    <s v="2024-12-??"/>
    <x v="3"/>
    <n v="35000"/>
    <x v="3"/>
    <n v="0"/>
    <x v="1"/>
    <n v="0"/>
    <x v="667"/>
    <m/>
    <x v="0"/>
    <x v="11"/>
    <m/>
    <s v="Retençoes Pensao Alimenticia"/>
    <x v="2"/>
    <s v="RPA"/>
    <x v="0"/>
    <x v="1"/>
    <x v="1"/>
    <x v="1"/>
    <x v="0"/>
    <x v="0"/>
    <x v="0"/>
    <x v="0"/>
    <x v="0"/>
    <x v="0"/>
    <x v="0"/>
    <s v="Retençoes Pensao Alimenticia"/>
    <x v="0"/>
    <x v="0"/>
    <x v="0"/>
    <x v="0"/>
    <x v="2"/>
    <x v="0"/>
    <x v="0"/>
    <x v="2"/>
    <x v="1"/>
    <x v="2"/>
    <x v="11"/>
    <x v="0"/>
    <m/>
  </r>
  <r>
    <x v="0"/>
    <n v="0"/>
    <n v="0"/>
    <n v="19667"/>
    <n v="0"/>
    <x v="6025"/>
    <x v="0"/>
    <x v="0"/>
    <x v="0"/>
    <s v="03.16.19"/>
    <x v="21"/>
    <x v="0"/>
    <x v="0"/>
    <s v="Direção de Inovação e Desporto"/>
    <s v="03.16.19"/>
    <s v="Direção de Inovação e Desporto"/>
    <s v="03.16.19"/>
    <x v="28"/>
    <x v="0"/>
    <x v="0"/>
    <x v="0"/>
    <x v="0"/>
    <x v="0"/>
    <x v="0"/>
    <x v="0"/>
    <x v="8"/>
    <s v="2024-10-??"/>
    <x v="3"/>
    <n v="19667"/>
    <x v="3"/>
    <n v="0"/>
    <x v="1"/>
    <n v="170000"/>
    <x v="667"/>
    <m/>
    <x v="0"/>
    <x v="11"/>
    <m/>
    <s v="Direção de Inovação e Desporto"/>
    <x v="2"/>
    <m/>
    <x v="0"/>
    <x v="1"/>
    <x v="1"/>
    <x v="1"/>
    <x v="0"/>
    <x v="0"/>
    <x v="0"/>
    <x v="0"/>
    <x v="0"/>
    <x v="0"/>
    <x v="0"/>
    <s v="Direção de Inovação e Desporto"/>
    <x v="0"/>
    <x v="0"/>
    <x v="0"/>
    <x v="0"/>
    <x v="0"/>
    <x v="0"/>
    <x v="0"/>
    <x v="2"/>
    <x v="1"/>
    <x v="2"/>
    <x v="11"/>
    <x v="0"/>
    <m/>
  </r>
  <r>
    <x v="0"/>
    <n v="0"/>
    <n v="0"/>
    <n v="19667"/>
    <n v="0"/>
    <x v="6025"/>
    <x v="0"/>
    <x v="0"/>
    <x v="0"/>
    <s v="03.16.19"/>
    <x v="21"/>
    <x v="0"/>
    <x v="0"/>
    <s v="Direção de Inovação e Desporto"/>
    <s v="03.16.19"/>
    <s v="Direção de Inovação e Desporto"/>
    <s v="03.16.19"/>
    <x v="28"/>
    <x v="0"/>
    <x v="0"/>
    <x v="0"/>
    <x v="0"/>
    <x v="0"/>
    <x v="0"/>
    <x v="0"/>
    <x v="10"/>
    <s v="2024-11-??"/>
    <x v="3"/>
    <n v="19667"/>
    <x v="3"/>
    <n v="0"/>
    <x v="1"/>
    <n v="170000"/>
    <x v="667"/>
    <m/>
    <x v="0"/>
    <x v="11"/>
    <m/>
    <s v="Direção de Inovação e Desporto"/>
    <x v="2"/>
    <m/>
    <x v="0"/>
    <x v="1"/>
    <x v="1"/>
    <x v="1"/>
    <x v="0"/>
    <x v="0"/>
    <x v="0"/>
    <x v="0"/>
    <x v="0"/>
    <x v="0"/>
    <x v="0"/>
    <s v="Direção de Inovação e Desporto"/>
    <x v="0"/>
    <x v="0"/>
    <x v="0"/>
    <x v="0"/>
    <x v="0"/>
    <x v="0"/>
    <x v="0"/>
    <x v="2"/>
    <x v="1"/>
    <x v="2"/>
    <x v="11"/>
    <x v="0"/>
    <m/>
  </r>
  <r>
    <x v="0"/>
    <n v="0"/>
    <n v="0"/>
    <n v="19667"/>
    <n v="0"/>
    <x v="6025"/>
    <x v="0"/>
    <x v="0"/>
    <x v="0"/>
    <s v="03.16.19"/>
    <x v="21"/>
    <x v="0"/>
    <x v="0"/>
    <s v="Direção de Inovação e Desporto"/>
    <s v="03.16.19"/>
    <s v="Direção de Inovação e Desporto"/>
    <s v="03.16.19"/>
    <x v="28"/>
    <x v="0"/>
    <x v="0"/>
    <x v="0"/>
    <x v="0"/>
    <x v="0"/>
    <x v="0"/>
    <x v="0"/>
    <x v="11"/>
    <s v="2024-12-??"/>
    <x v="3"/>
    <n v="19667"/>
    <x v="3"/>
    <n v="0"/>
    <x v="1"/>
    <n v="170000"/>
    <x v="667"/>
    <m/>
    <x v="0"/>
    <x v="11"/>
    <m/>
    <s v="Direção de Inovação e Desporto"/>
    <x v="2"/>
    <m/>
    <x v="0"/>
    <x v="1"/>
    <x v="1"/>
    <x v="1"/>
    <x v="0"/>
    <x v="0"/>
    <x v="0"/>
    <x v="0"/>
    <x v="0"/>
    <x v="0"/>
    <x v="0"/>
    <s v="Direção de Inovação e Desporto"/>
    <x v="0"/>
    <x v="0"/>
    <x v="0"/>
    <x v="0"/>
    <x v="0"/>
    <x v="0"/>
    <x v="0"/>
    <x v="2"/>
    <x v="1"/>
    <x v="2"/>
    <x v="11"/>
    <x v="0"/>
    <m/>
  </r>
  <r>
    <x v="1"/>
    <n v="0"/>
    <n v="0"/>
    <n v="500000"/>
    <n v="0"/>
    <x v="6025"/>
    <x v="0"/>
    <x v="0"/>
    <x v="0"/>
    <s v="01.27.06.79"/>
    <x v="28"/>
    <x v="1"/>
    <x v="1"/>
    <s v="Requalificação Urbana e habitação"/>
    <s v="01.27.06"/>
    <s v="Requalificação Urbana e Ambiental de Achada Bolanha"/>
    <s v="01.27.06.79"/>
    <x v="1"/>
    <x v="0"/>
    <x v="0"/>
    <x v="0"/>
    <x v="0"/>
    <x v="1"/>
    <x v="1"/>
    <x v="0"/>
    <x v="1"/>
    <s v="2024-03-??"/>
    <x v="0"/>
    <n v="500000"/>
    <x v="3"/>
    <n v="0"/>
    <x v="1"/>
    <n v="2400000"/>
    <x v="667"/>
    <m/>
    <x v="0"/>
    <x v="11"/>
    <m/>
    <s v="Requalificação Urbana e Ambiental de Achada Bolanha"/>
    <x v="2"/>
    <m/>
    <x v="0"/>
    <x v="1"/>
    <x v="1"/>
    <x v="1"/>
    <x v="0"/>
    <x v="0"/>
    <x v="0"/>
    <x v="0"/>
    <x v="0"/>
    <x v="0"/>
    <x v="0"/>
    <s v="Requalificação Urbana e Ambiental de Achada Bolanha"/>
    <x v="0"/>
    <x v="0"/>
    <x v="0"/>
    <x v="0"/>
    <x v="1"/>
    <x v="0"/>
    <x v="0"/>
    <x v="2"/>
    <x v="1"/>
    <x v="2"/>
    <x v="11"/>
    <x v="0"/>
    <m/>
  </r>
  <r>
    <x v="1"/>
    <n v="0"/>
    <n v="0"/>
    <n v="49000"/>
    <n v="0"/>
    <x v="6025"/>
    <x v="0"/>
    <x v="0"/>
    <x v="0"/>
    <s v="01.27.06.79"/>
    <x v="28"/>
    <x v="1"/>
    <x v="1"/>
    <s v="Requalificação Urbana e habitação"/>
    <s v="01.27.06"/>
    <s v="Requalificação Urbana e Ambiental de Achada Bolanha"/>
    <s v="01.27.06.79"/>
    <x v="1"/>
    <x v="0"/>
    <x v="0"/>
    <x v="0"/>
    <x v="0"/>
    <x v="1"/>
    <x v="1"/>
    <x v="0"/>
    <x v="6"/>
    <s v="2024-04-??"/>
    <x v="1"/>
    <n v="49000"/>
    <x v="3"/>
    <n v="0"/>
    <x v="1"/>
    <n v="2400000"/>
    <x v="667"/>
    <m/>
    <x v="0"/>
    <x v="11"/>
    <m/>
    <s v="Requalificação Urbana e Ambiental de Achada Bolanha"/>
    <x v="2"/>
    <m/>
    <x v="0"/>
    <x v="1"/>
    <x v="1"/>
    <x v="1"/>
    <x v="0"/>
    <x v="0"/>
    <x v="0"/>
    <x v="0"/>
    <x v="0"/>
    <x v="0"/>
    <x v="0"/>
    <s v="Requalificação Urbana e Ambiental de Achada Bolanha"/>
    <x v="0"/>
    <x v="0"/>
    <x v="0"/>
    <x v="0"/>
    <x v="1"/>
    <x v="0"/>
    <x v="0"/>
    <x v="2"/>
    <x v="1"/>
    <x v="2"/>
    <x v="11"/>
    <x v="0"/>
    <m/>
  </r>
  <r>
    <x v="1"/>
    <n v="0"/>
    <n v="0"/>
    <n v="51360"/>
    <n v="0"/>
    <x v="6025"/>
    <x v="0"/>
    <x v="0"/>
    <x v="0"/>
    <s v="01.27.06.79"/>
    <x v="28"/>
    <x v="1"/>
    <x v="1"/>
    <s v="Requalificação Urbana e habitação"/>
    <s v="01.27.06"/>
    <s v="Requalificação Urbana e Ambiental de Achada Bolanha"/>
    <s v="01.27.06.79"/>
    <x v="1"/>
    <x v="0"/>
    <x v="0"/>
    <x v="0"/>
    <x v="0"/>
    <x v="1"/>
    <x v="1"/>
    <x v="0"/>
    <x v="3"/>
    <s v="2024-05-??"/>
    <x v="1"/>
    <n v="51360"/>
    <x v="3"/>
    <n v="0"/>
    <x v="1"/>
    <n v="2400000"/>
    <x v="667"/>
    <m/>
    <x v="0"/>
    <x v="11"/>
    <m/>
    <s v="Requalificação Urbana e Ambiental de Achada Bolanha"/>
    <x v="2"/>
    <m/>
    <x v="0"/>
    <x v="1"/>
    <x v="1"/>
    <x v="1"/>
    <x v="0"/>
    <x v="0"/>
    <x v="0"/>
    <x v="0"/>
    <x v="0"/>
    <x v="0"/>
    <x v="0"/>
    <s v="Requalificação Urbana e Ambiental de Achada Bolanha"/>
    <x v="0"/>
    <x v="0"/>
    <x v="0"/>
    <x v="0"/>
    <x v="1"/>
    <x v="0"/>
    <x v="0"/>
    <x v="2"/>
    <x v="1"/>
    <x v="2"/>
    <x v="11"/>
    <x v="0"/>
    <m/>
  </r>
  <r>
    <x v="1"/>
    <n v="0"/>
    <n v="0"/>
    <n v="353000"/>
    <n v="0"/>
    <x v="6025"/>
    <x v="0"/>
    <x v="0"/>
    <x v="0"/>
    <s v="01.27.06.79"/>
    <x v="28"/>
    <x v="1"/>
    <x v="1"/>
    <s v="Requalificação Urbana e habitação"/>
    <s v="01.27.06"/>
    <s v="Requalificação Urbana e Ambiental de Achada Bolanha"/>
    <s v="01.27.06.79"/>
    <x v="1"/>
    <x v="0"/>
    <x v="0"/>
    <x v="0"/>
    <x v="0"/>
    <x v="1"/>
    <x v="1"/>
    <x v="0"/>
    <x v="4"/>
    <s v="2024-06-??"/>
    <x v="1"/>
    <n v="353000"/>
    <x v="3"/>
    <n v="0"/>
    <x v="1"/>
    <n v="2400000"/>
    <x v="667"/>
    <m/>
    <x v="0"/>
    <x v="11"/>
    <m/>
    <s v="Requalificação Urbana e Ambiental de Achada Bolanha"/>
    <x v="2"/>
    <m/>
    <x v="0"/>
    <x v="1"/>
    <x v="1"/>
    <x v="1"/>
    <x v="0"/>
    <x v="0"/>
    <x v="0"/>
    <x v="0"/>
    <x v="0"/>
    <x v="0"/>
    <x v="0"/>
    <s v="Requalificação Urbana e Ambiental de Achada Bolanha"/>
    <x v="0"/>
    <x v="0"/>
    <x v="0"/>
    <x v="0"/>
    <x v="1"/>
    <x v="0"/>
    <x v="0"/>
    <x v="2"/>
    <x v="1"/>
    <x v="2"/>
    <x v="11"/>
    <x v="0"/>
    <m/>
  </r>
  <r>
    <x v="1"/>
    <n v="0"/>
    <n v="0"/>
    <n v="89489"/>
    <n v="0"/>
    <x v="6025"/>
    <x v="0"/>
    <x v="0"/>
    <x v="0"/>
    <s v="01.27.06.79"/>
    <x v="28"/>
    <x v="1"/>
    <x v="1"/>
    <s v="Requalificação Urbana e habitação"/>
    <s v="01.27.06"/>
    <s v="Requalificação Urbana e Ambiental de Achada Bolanha"/>
    <s v="01.27.06.79"/>
    <x v="1"/>
    <x v="0"/>
    <x v="0"/>
    <x v="0"/>
    <x v="0"/>
    <x v="1"/>
    <x v="1"/>
    <x v="0"/>
    <x v="8"/>
    <s v="2024-10-??"/>
    <x v="3"/>
    <n v="89489"/>
    <x v="3"/>
    <n v="0"/>
    <x v="1"/>
    <n v="2400000"/>
    <x v="667"/>
    <m/>
    <x v="0"/>
    <x v="11"/>
    <m/>
    <s v="Requalificação Urbana e Ambiental de Achada Bolanha"/>
    <x v="2"/>
    <m/>
    <x v="0"/>
    <x v="1"/>
    <x v="1"/>
    <x v="1"/>
    <x v="0"/>
    <x v="0"/>
    <x v="0"/>
    <x v="0"/>
    <x v="0"/>
    <x v="0"/>
    <x v="0"/>
    <s v="Requalificação Urbana e Ambiental de Achada Bolanha"/>
    <x v="0"/>
    <x v="0"/>
    <x v="0"/>
    <x v="0"/>
    <x v="1"/>
    <x v="0"/>
    <x v="0"/>
    <x v="2"/>
    <x v="1"/>
    <x v="2"/>
    <x v="11"/>
    <x v="0"/>
    <m/>
  </r>
  <r>
    <x v="1"/>
    <n v="0"/>
    <n v="0"/>
    <n v="194644"/>
    <n v="0"/>
    <x v="6025"/>
    <x v="0"/>
    <x v="0"/>
    <x v="0"/>
    <s v="01.27.06.79"/>
    <x v="28"/>
    <x v="1"/>
    <x v="1"/>
    <s v="Requalificação Urbana e habitação"/>
    <s v="01.27.06"/>
    <s v="Requalificação Urbana e Ambiental de Achada Bolanha"/>
    <s v="01.27.06.79"/>
    <x v="1"/>
    <x v="0"/>
    <x v="0"/>
    <x v="0"/>
    <x v="0"/>
    <x v="1"/>
    <x v="1"/>
    <x v="0"/>
    <x v="10"/>
    <s v="2024-11-??"/>
    <x v="3"/>
    <n v="194644"/>
    <x v="3"/>
    <n v="0"/>
    <x v="1"/>
    <n v="2400000"/>
    <x v="667"/>
    <m/>
    <x v="0"/>
    <x v="11"/>
    <m/>
    <s v="Requalificação Urbana e Ambiental de Achada Bolanha"/>
    <x v="2"/>
    <m/>
    <x v="0"/>
    <x v="1"/>
    <x v="1"/>
    <x v="1"/>
    <x v="0"/>
    <x v="0"/>
    <x v="0"/>
    <x v="0"/>
    <x v="0"/>
    <x v="0"/>
    <x v="0"/>
    <s v="Requalificação Urbana e Ambiental de Achada Bolanha"/>
    <x v="0"/>
    <x v="0"/>
    <x v="0"/>
    <x v="0"/>
    <x v="1"/>
    <x v="0"/>
    <x v="0"/>
    <x v="2"/>
    <x v="1"/>
    <x v="2"/>
    <x v="11"/>
    <x v="0"/>
    <m/>
  </r>
  <r>
    <x v="0"/>
    <n v="0"/>
    <n v="0"/>
    <n v="24333"/>
    <n v="0"/>
    <x v="6025"/>
    <x v="0"/>
    <x v="0"/>
    <x v="0"/>
    <s v="03.16.32"/>
    <x v="29"/>
    <x v="0"/>
    <x v="0"/>
    <s v="Gabinete de Comunicação e Imagem"/>
    <s v="03.16.32"/>
    <s v="Gabinete de Comunicação e Imagem"/>
    <s v="03.16.32"/>
    <x v="60"/>
    <x v="0"/>
    <x v="0"/>
    <x v="0"/>
    <x v="0"/>
    <x v="0"/>
    <x v="0"/>
    <x v="0"/>
    <x v="8"/>
    <s v="2024-10-??"/>
    <x v="3"/>
    <n v="24333"/>
    <x v="3"/>
    <n v="55000"/>
    <x v="1"/>
    <n v="0"/>
    <x v="667"/>
    <m/>
    <x v="0"/>
    <x v="11"/>
    <m/>
    <s v="Gabinete de Comunicação e Imagem"/>
    <x v="2"/>
    <s v="GCI"/>
    <x v="0"/>
    <x v="1"/>
    <x v="1"/>
    <x v="1"/>
    <x v="0"/>
    <x v="0"/>
    <x v="0"/>
    <x v="0"/>
    <x v="0"/>
    <x v="0"/>
    <x v="0"/>
    <s v="Gabinete de Comunicação e Imagem"/>
    <x v="0"/>
    <x v="0"/>
    <x v="0"/>
    <x v="0"/>
    <x v="0"/>
    <x v="0"/>
    <x v="0"/>
    <x v="2"/>
    <x v="1"/>
    <x v="2"/>
    <x v="11"/>
    <x v="0"/>
    <m/>
  </r>
  <r>
    <x v="0"/>
    <n v="0"/>
    <n v="0"/>
    <n v="166692"/>
    <n v="0"/>
    <x v="6025"/>
    <x v="0"/>
    <x v="1"/>
    <x v="0"/>
    <s v="03.03.10"/>
    <x v="8"/>
    <x v="0"/>
    <x v="4"/>
    <s v="Receitas Da Câmara"/>
    <s v="03.03.10"/>
    <s v="Receitas Da Câmara"/>
    <s v="03.03.10"/>
    <x v="20"/>
    <x v="0"/>
    <x v="3"/>
    <x v="3"/>
    <x v="0"/>
    <x v="0"/>
    <x v="2"/>
    <x v="0"/>
    <x v="0"/>
    <s v="2024-01-??"/>
    <x v="0"/>
    <n v="166692"/>
    <x v="3"/>
    <n v="0"/>
    <x v="1"/>
    <n v="0"/>
    <x v="667"/>
    <m/>
    <x v="0"/>
    <x v="11"/>
    <m/>
    <s v="Receitas Da Câmara"/>
    <x v="2"/>
    <s v="RDC"/>
    <x v="0"/>
    <x v="1"/>
    <x v="1"/>
    <x v="1"/>
    <x v="0"/>
    <x v="0"/>
    <x v="0"/>
    <x v="0"/>
    <x v="0"/>
    <x v="0"/>
    <x v="0"/>
    <s v="Receitas Da Câmara"/>
    <x v="0"/>
    <x v="0"/>
    <x v="0"/>
    <x v="0"/>
    <x v="0"/>
    <x v="0"/>
    <x v="0"/>
    <x v="2"/>
    <x v="1"/>
    <x v="2"/>
    <x v="11"/>
    <x v="0"/>
    <m/>
  </r>
  <r>
    <x v="0"/>
    <n v="0"/>
    <n v="0"/>
    <n v="102880"/>
    <n v="0"/>
    <x v="6025"/>
    <x v="0"/>
    <x v="1"/>
    <x v="0"/>
    <s v="03.03.10"/>
    <x v="8"/>
    <x v="0"/>
    <x v="4"/>
    <s v="Receitas Da Câmara"/>
    <s v="03.03.10"/>
    <s v="Receitas Da Câmara"/>
    <s v="03.03.10"/>
    <x v="20"/>
    <x v="0"/>
    <x v="3"/>
    <x v="3"/>
    <x v="0"/>
    <x v="0"/>
    <x v="2"/>
    <x v="0"/>
    <x v="2"/>
    <s v="2024-02-??"/>
    <x v="0"/>
    <n v="102880"/>
    <x v="3"/>
    <n v="0"/>
    <x v="1"/>
    <n v="0"/>
    <x v="667"/>
    <m/>
    <x v="0"/>
    <x v="11"/>
    <m/>
    <s v="Receitas Da Câmara"/>
    <x v="2"/>
    <s v="RDC"/>
    <x v="0"/>
    <x v="1"/>
    <x v="1"/>
    <x v="1"/>
    <x v="0"/>
    <x v="0"/>
    <x v="0"/>
    <x v="0"/>
    <x v="0"/>
    <x v="0"/>
    <x v="0"/>
    <s v="Receitas Da Câmara"/>
    <x v="0"/>
    <x v="0"/>
    <x v="0"/>
    <x v="0"/>
    <x v="0"/>
    <x v="0"/>
    <x v="0"/>
    <x v="2"/>
    <x v="1"/>
    <x v="2"/>
    <x v="11"/>
    <x v="0"/>
    <m/>
  </r>
  <r>
    <x v="0"/>
    <n v="0"/>
    <n v="0"/>
    <n v="58800"/>
    <n v="0"/>
    <x v="6025"/>
    <x v="0"/>
    <x v="1"/>
    <x v="0"/>
    <s v="03.03.10"/>
    <x v="8"/>
    <x v="0"/>
    <x v="4"/>
    <s v="Receitas Da Câmara"/>
    <s v="03.03.10"/>
    <s v="Receitas Da Câmara"/>
    <s v="03.03.10"/>
    <x v="20"/>
    <x v="0"/>
    <x v="3"/>
    <x v="3"/>
    <x v="0"/>
    <x v="0"/>
    <x v="2"/>
    <x v="0"/>
    <x v="1"/>
    <s v="2024-03-??"/>
    <x v="0"/>
    <n v="58800"/>
    <x v="3"/>
    <n v="0"/>
    <x v="1"/>
    <n v="0"/>
    <x v="667"/>
    <m/>
    <x v="0"/>
    <x v="11"/>
    <m/>
    <s v="Receitas Da Câmara"/>
    <x v="2"/>
    <s v="RDC"/>
    <x v="0"/>
    <x v="1"/>
    <x v="1"/>
    <x v="1"/>
    <x v="0"/>
    <x v="0"/>
    <x v="0"/>
    <x v="0"/>
    <x v="0"/>
    <x v="0"/>
    <x v="0"/>
    <s v="Receitas Da Câmara"/>
    <x v="0"/>
    <x v="0"/>
    <x v="0"/>
    <x v="0"/>
    <x v="0"/>
    <x v="0"/>
    <x v="0"/>
    <x v="2"/>
    <x v="1"/>
    <x v="2"/>
    <x v="11"/>
    <x v="0"/>
    <m/>
  </r>
  <r>
    <x v="0"/>
    <n v="0"/>
    <n v="0"/>
    <n v="60070"/>
    <n v="0"/>
    <x v="6025"/>
    <x v="0"/>
    <x v="1"/>
    <x v="0"/>
    <s v="03.03.10"/>
    <x v="8"/>
    <x v="0"/>
    <x v="4"/>
    <s v="Receitas Da Câmara"/>
    <s v="03.03.10"/>
    <s v="Receitas Da Câmara"/>
    <s v="03.03.10"/>
    <x v="20"/>
    <x v="0"/>
    <x v="3"/>
    <x v="3"/>
    <x v="0"/>
    <x v="0"/>
    <x v="2"/>
    <x v="0"/>
    <x v="6"/>
    <s v="2024-04-??"/>
    <x v="1"/>
    <n v="60070"/>
    <x v="3"/>
    <n v="0"/>
    <x v="1"/>
    <n v="0"/>
    <x v="667"/>
    <m/>
    <x v="0"/>
    <x v="11"/>
    <m/>
    <s v="Receitas Da Câmara"/>
    <x v="2"/>
    <s v="RDC"/>
    <x v="0"/>
    <x v="1"/>
    <x v="1"/>
    <x v="1"/>
    <x v="0"/>
    <x v="0"/>
    <x v="0"/>
    <x v="0"/>
    <x v="0"/>
    <x v="0"/>
    <x v="0"/>
    <s v="Receitas Da Câmara"/>
    <x v="0"/>
    <x v="0"/>
    <x v="0"/>
    <x v="0"/>
    <x v="0"/>
    <x v="0"/>
    <x v="0"/>
    <x v="2"/>
    <x v="1"/>
    <x v="2"/>
    <x v="11"/>
    <x v="0"/>
    <m/>
  </r>
  <r>
    <x v="0"/>
    <n v="0"/>
    <n v="0"/>
    <n v="61600"/>
    <n v="0"/>
    <x v="6025"/>
    <x v="0"/>
    <x v="1"/>
    <x v="0"/>
    <s v="03.03.10"/>
    <x v="8"/>
    <x v="0"/>
    <x v="4"/>
    <s v="Receitas Da Câmara"/>
    <s v="03.03.10"/>
    <s v="Receitas Da Câmara"/>
    <s v="03.03.10"/>
    <x v="20"/>
    <x v="0"/>
    <x v="3"/>
    <x v="3"/>
    <x v="0"/>
    <x v="0"/>
    <x v="2"/>
    <x v="0"/>
    <x v="3"/>
    <s v="2024-05-??"/>
    <x v="1"/>
    <n v="61600"/>
    <x v="3"/>
    <n v="0"/>
    <x v="1"/>
    <n v="0"/>
    <x v="667"/>
    <m/>
    <x v="0"/>
    <x v="11"/>
    <m/>
    <s v="Receitas Da Câmara"/>
    <x v="2"/>
    <s v="RDC"/>
    <x v="0"/>
    <x v="1"/>
    <x v="1"/>
    <x v="1"/>
    <x v="0"/>
    <x v="0"/>
    <x v="0"/>
    <x v="0"/>
    <x v="0"/>
    <x v="0"/>
    <x v="0"/>
    <s v="Receitas Da Câmara"/>
    <x v="0"/>
    <x v="0"/>
    <x v="0"/>
    <x v="0"/>
    <x v="0"/>
    <x v="0"/>
    <x v="0"/>
    <x v="2"/>
    <x v="1"/>
    <x v="2"/>
    <x v="11"/>
    <x v="0"/>
    <m/>
  </r>
  <r>
    <x v="0"/>
    <n v="0"/>
    <n v="0"/>
    <n v="67860"/>
    <n v="0"/>
    <x v="6025"/>
    <x v="0"/>
    <x v="1"/>
    <x v="0"/>
    <s v="03.03.10"/>
    <x v="8"/>
    <x v="0"/>
    <x v="4"/>
    <s v="Receitas Da Câmara"/>
    <s v="03.03.10"/>
    <s v="Receitas Da Câmara"/>
    <s v="03.03.10"/>
    <x v="20"/>
    <x v="0"/>
    <x v="3"/>
    <x v="3"/>
    <x v="0"/>
    <x v="0"/>
    <x v="2"/>
    <x v="0"/>
    <x v="4"/>
    <s v="2024-06-??"/>
    <x v="1"/>
    <n v="67860"/>
    <x v="3"/>
    <n v="0"/>
    <x v="1"/>
    <n v="0"/>
    <x v="667"/>
    <m/>
    <x v="0"/>
    <x v="11"/>
    <m/>
    <s v="Receitas Da Câmara"/>
    <x v="2"/>
    <s v="RDC"/>
    <x v="0"/>
    <x v="1"/>
    <x v="1"/>
    <x v="1"/>
    <x v="0"/>
    <x v="0"/>
    <x v="0"/>
    <x v="0"/>
    <x v="0"/>
    <x v="0"/>
    <x v="0"/>
    <s v="Receitas Da Câmara"/>
    <x v="0"/>
    <x v="0"/>
    <x v="0"/>
    <x v="0"/>
    <x v="0"/>
    <x v="0"/>
    <x v="0"/>
    <x v="2"/>
    <x v="1"/>
    <x v="2"/>
    <x v="11"/>
    <x v="0"/>
    <m/>
  </r>
  <r>
    <x v="0"/>
    <n v="0"/>
    <n v="0"/>
    <n v="31600"/>
    <n v="0"/>
    <x v="6025"/>
    <x v="0"/>
    <x v="1"/>
    <x v="0"/>
    <s v="03.03.10"/>
    <x v="8"/>
    <x v="0"/>
    <x v="4"/>
    <s v="Receitas Da Câmara"/>
    <s v="03.03.10"/>
    <s v="Receitas Da Câmara"/>
    <s v="03.03.10"/>
    <x v="20"/>
    <x v="0"/>
    <x v="3"/>
    <x v="3"/>
    <x v="0"/>
    <x v="0"/>
    <x v="2"/>
    <x v="0"/>
    <x v="9"/>
    <s v="2024-07-??"/>
    <x v="2"/>
    <n v="31600"/>
    <x v="3"/>
    <n v="0"/>
    <x v="1"/>
    <n v="0"/>
    <x v="667"/>
    <m/>
    <x v="0"/>
    <x v="11"/>
    <m/>
    <s v="Receitas Da Câmara"/>
    <x v="2"/>
    <s v="RDC"/>
    <x v="0"/>
    <x v="1"/>
    <x v="1"/>
    <x v="1"/>
    <x v="0"/>
    <x v="0"/>
    <x v="0"/>
    <x v="0"/>
    <x v="0"/>
    <x v="0"/>
    <x v="0"/>
    <s v="Receitas Da Câmara"/>
    <x v="0"/>
    <x v="0"/>
    <x v="0"/>
    <x v="0"/>
    <x v="0"/>
    <x v="0"/>
    <x v="0"/>
    <x v="2"/>
    <x v="1"/>
    <x v="2"/>
    <x v="11"/>
    <x v="0"/>
    <m/>
  </r>
  <r>
    <x v="0"/>
    <n v="0"/>
    <n v="0"/>
    <n v="94940"/>
    <n v="0"/>
    <x v="6025"/>
    <x v="0"/>
    <x v="1"/>
    <x v="0"/>
    <s v="03.03.10"/>
    <x v="8"/>
    <x v="0"/>
    <x v="4"/>
    <s v="Receitas Da Câmara"/>
    <s v="03.03.10"/>
    <s v="Receitas Da Câmara"/>
    <s v="03.03.10"/>
    <x v="20"/>
    <x v="0"/>
    <x v="3"/>
    <x v="3"/>
    <x v="0"/>
    <x v="0"/>
    <x v="2"/>
    <x v="0"/>
    <x v="5"/>
    <s v="2024-08-??"/>
    <x v="2"/>
    <n v="94940"/>
    <x v="3"/>
    <n v="0"/>
    <x v="1"/>
    <n v="0"/>
    <x v="667"/>
    <m/>
    <x v="0"/>
    <x v="11"/>
    <m/>
    <s v="Receitas Da Câmara"/>
    <x v="2"/>
    <s v="RDC"/>
    <x v="0"/>
    <x v="1"/>
    <x v="1"/>
    <x v="1"/>
    <x v="0"/>
    <x v="0"/>
    <x v="0"/>
    <x v="0"/>
    <x v="0"/>
    <x v="0"/>
    <x v="0"/>
    <s v="Receitas Da Câmara"/>
    <x v="0"/>
    <x v="0"/>
    <x v="0"/>
    <x v="0"/>
    <x v="0"/>
    <x v="0"/>
    <x v="0"/>
    <x v="2"/>
    <x v="1"/>
    <x v="2"/>
    <x v="11"/>
    <x v="0"/>
    <m/>
  </r>
  <r>
    <x v="0"/>
    <n v="0"/>
    <n v="0"/>
    <n v="179720"/>
    <n v="0"/>
    <x v="6025"/>
    <x v="0"/>
    <x v="1"/>
    <x v="0"/>
    <s v="03.03.10"/>
    <x v="8"/>
    <x v="0"/>
    <x v="4"/>
    <s v="Receitas Da Câmara"/>
    <s v="03.03.10"/>
    <s v="Receitas Da Câmara"/>
    <s v="03.03.10"/>
    <x v="20"/>
    <x v="0"/>
    <x v="3"/>
    <x v="3"/>
    <x v="0"/>
    <x v="0"/>
    <x v="2"/>
    <x v="0"/>
    <x v="7"/>
    <s v="2024-09-??"/>
    <x v="2"/>
    <n v="179720"/>
    <x v="3"/>
    <n v="0"/>
    <x v="1"/>
    <n v="0"/>
    <x v="667"/>
    <m/>
    <x v="0"/>
    <x v="11"/>
    <m/>
    <s v="Receitas Da Câmara"/>
    <x v="2"/>
    <s v="RDC"/>
    <x v="0"/>
    <x v="1"/>
    <x v="1"/>
    <x v="1"/>
    <x v="0"/>
    <x v="0"/>
    <x v="0"/>
    <x v="0"/>
    <x v="0"/>
    <x v="0"/>
    <x v="0"/>
    <s v="Receitas Da Câmara"/>
    <x v="0"/>
    <x v="0"/>
    <x v="0"/>
    <x v="0"/>
    <x v="0"/>
    <x v="0"/>
    <x v="0"/>
    <x v="2"/>
    <x v="1"/>
    <x v="2"/>
    <x v="11"/>
    <x v="0"/>
    <m/>
  </r>
  <r>
    <x v="0"/>
    <n v="0"/>
    <n v="0"/>
    <n v="56544"/>
    <n v="0"/>
    <x v="6025"/>
    <x v="0"/>
    <x v="1"/>
    <x v="0"/>
    <s v="03.03.10"/>
    <x v="8"/>
    <x v="0"/>
    <x v="4"/>
    <s v="Receitas Da Câmara"/>
    <s v="03.03.10"/>
    <s v="Receitas Da Câmara"/>
    <s v="03.03.10"/>
    <x v="20"/>
    <x v="0"/>
    <x v="3"/>
    <x v="3"/>
    <x v="0"/>
    <x v="0"/>
    <x v="2"/>
    <x v="0"/>
    <x v="8"/>
    <s v="2024-10-??"/>
    <x v="3"/>
    <n v="56544"/>
    <x v="3"/>
    <n v="0"/>
    <x v="1"/>
    <n v="0"/>
    <x v="667"/>
    <m/>
    <x v="0"/>
    <x v="11"/>
    <m/>
    <s v="Receitas Da Câmara"/>
    <x v="2"/>
    <s v="RDC"/>
    <x v="0"/>
    <x v="1"/>
    <x v="1"/>
    <x v="1"/>
    <x v="0"/>
    <x v="0"/>
    <x v="0"/>
    <x v="0"/>
    <x v="0"/>
    <x v="0"/>
    <x v="0"/>
    <s v="Receitas Da Câmara"/>
    <x v="0"/>
    <x v="0"/>
    <x v="0"/>
    <x v="0"/>
    <x v="0"/>
    <x v="0"/>
    <x v="0"/>
    <x v="2"/>
    <x v="1"/>
    <x v="2"/>
    <x v="11"/>
    <x v="0"/>
    <m/>
  </r>
  <r>
    <x v="0"/>
    <n v="0"/>
    <n v="0"/>
    <n v="60060"/>
    <n v="0"/>
    <x v="6025"/>
    <x v="0"/>
    <x v="1"/>
    <x v="0"/>
    <s v="03.03.10"/>
    <x v="8"/>
    <x v="0"/>
    <x v="4"/>
    <s v="Receitas Da Câmara"/>
    <s v="03.03.10"/>
    <s v="Receitas Da Câmara"/>
    <s v="03.03.10"/>
    <x v="20"/>
    <x v="0"/>
    <x v="3"/>
    <x v="3"/>
    <x v="0"/>
    <x v="0"/>
    <x v="2"/>
    <x v="0"/>
    <x v="10"/>
    <s v="2024-11-??"/>
    <x v="3"/>
    <n v="60060"/>
    <x v="3"/>
    <n v="0"/>
    <x v="1"/>
    <n v="0"/>
    <x v="667"/>
    <m/>
    <x v="0"/>
    <x v="11"/>
    <m/>
    <s v="Receitas Da Câmara"/>
    <x v="2"/>
    <s v="RDC"/>
    <x v="0"/>
    <x v="1"/>
    <x v="1"/>
    <x v="1"/>
    <x v="0"/>
    <x v="0"/>
    <x v="0"/>
    <x v="0"/>
    <x v="0"/>
    <x v="0"/>
    <x v="0"/>
    <s v="Receitas Da Câmara"/>
    <x v="0"/>
    <x v="0"/>
    <x v="0"/>
    <x v="0"/>
    <x v="0"/>
    <x v="0"/>
    <x v="0"/>
    <x v="2"/>
    <x v="1"/>
    <x v="2"/>
    <x v="11"/>
    <x v="0"/>
    <m/>
  </r>
  <r>
    <x v="0"/>
    <n v="0"/>
    <n v="0"/>
    <n v="28800"/>
    <n v="0"/>
    <x v="6025"/>
    <x v="0"/>
    <x v="1"/>
    <x v="0"/>
    <s v="03.03.10"/>
    <x v="8"/>
    <x v="0"/>
    <x v="4"/>
    <s v="Receitas Da Câmara"/>
    <s v="03.03.10"/>
    <s v="Receitas Da Câmara"/>
    <s v="03.03.10"/>
    <x v="20"/>
    <x v="0"/>
    <x v="3"/>
    <x v="3"/>
    <x v="0"/>
    <x v="0"/>
    <x v="2"/>
    <x v="0"/>
    <x v="11"/>
    <s v="2024-12-??"/>
    <x v="3"/>
    <n v="28800"/>
    <x v="3"/>
    <n v="0"/>
    <x v="1"/>
    <n v="0"/>
    <x v="667"/>
    <m/>
    <x v="0"/>
    <x v="11"/>
    <m/>
    <s v="Receitas Da Câmara"/>
    <x v="2"/>
    <s v="RDC"/>
    <x v="0"/>
    <x v="1"/>
    <x v="1"/>
    <x v="1"/>
    <x v="0"/>
    <x v="0"/>
    <x v="0"/>
    <x v="0"/>
    <x v="0"/>
    <x v="0"/>
    <x v="0"/>
    <s v="Receitas Da Câmara"/>
    <x v="0"/>
    <x v="0"/>
    <x v="0"/>
    <x v="0"/>
    <x v="0"/>
    <x v="0"/>
    <x v="0"/>
    <x v="2"/>
    <x v="1"/>
    <x v="2"/>
    <x v="11"/>
    <x v="0"/>
    <m/>
  </r>
  <r>
    <x v="1"/>
    <n v="0"/>
    <n v="0"/>
    <n v="7295850"/>
    <n v="0"/>
    <x v="6025"/>
    <x v="0"/>
    <x v="0"/>
    <x v="0"/>
    <s v="01.27.01.06"/>
    <x v="49"/>
    <x v="1"/>
    <x v="1"/>
    <s v="Ordenamento território"/>
    <s v="01.27.01"/>
    <s v="Infraestruturação da Zona do Bácio"/>
    <s v="01.27.01.06"/>
    <x v="1"/>
    <x v="0"/>
    <x v="0"/>
    <x v="0"/>
    <x v="0"/>
    <x v="1"/>
    <x v="1"/>
    <x v="0"/>
    <x v="0"/>
    <s v="2024-01-??"/>
    <x v="0"/>
    <n v="7295850"/>
    <x v="3"/>
    <n v="13000000"/>
    <x v="1"/>
    <n v="1800000"/>
    <x v="667"/>
    <m/>
    <x v="0"/>
    <x v="11"/>
    <m/>
    <s v="Infraestruturação da Zona do Bácio"/>
    <x v="2"/>
    <m/>
    <x v="0"/>
    <x v="1"/>
    <x v="1"/>
    <x v="1"/>
    <x v="0"/>
    <x v="0"/>
    <x v="0"/>
    <x v="0"/>
    <x v="0"/>
    <x v="0"/>
    <x v="0"/>
    <s v="Infraestruturação da Zona do Bácio"/>
    <x v="0"/>
    <x v="0"/>
    <x v="0"/>
    <x v="0"/>
    <x v="1"/>
    <x v="0"/>
    <x v="0"/>
    <x v="2"/>
    <x v="1"/>
    <x v="2"/>
    <x v="11"/>
    <x v="0"/>
    <m/>
  </r>
  <r>
    <x v="1"/>
    <n v="0"/>
    <n v="0"/>
    <n v="500000"/>
    <n v="0"/>
    <x v="6025"/>
    <x v="0"/>
    <x v="0"/>
    <x v="0"/>
    <s v="01.27.01.06"/>
    <x v="49"/>
    <x v="1"/>
    <x v="1"/>
    <s v="Ordenamento território"/>
    <s v="01.27.01"/>
    <s v="Infraestruturação da Zona do Bácio"/>
    <s v="01.27.01.06"/>
    <x v="1"/>
    <x v="0"/>
    <x v="0"/>
    <x v="0"/>
    <x v="0"/>
    <x v="1"/>
    <x v="1"/>
    <x v="0"/>
    <x v="3"/>
    <s v="2024-05-??"/>
    <x v="1"/>
    <n v="500000"/>
    <x v="3"/>
    <n v="13000000"/>
    <x v="1"/>
    <n v="1800000"/>
    <x v="667"/>
    <m/>
    <x v="0"/>
    <x v="11"/>
    <m/>
    <s v="Infraestruturação da Zona do Bácio"/>
    <x v="2"/>
    <m/>
    <x v="0"/>
    <x v="1"/>
    <x v="1"/>
    <x v="1"/>
    <x v="0"/>
    <x v="0"/>
    <x v="0"/>
    <x v="0"/>
    <x v="0"/>
    <x v="0"/>
    <x v="0"/>
    <s v="Infraestruturação da Zona do Bácio"/>
    <x v="0"/>
    <x v="0"/>
    <x v="0"/>
    <x v="0"/>
    <x v="1"/>
    <x v="0"/>
    <x v="0"/>
    <x v="2"/>
    <x v="1"/>
    <x v="2"/>
    <x v="11"/>
    <x v="0"/>
    <m/>
  </r>
  <r>
    <x v="1"/>
    <n v="0"/>
    <n v="0"/>
    <n v="4373629"/>
    <n v="0"/>
    <x v="6025"/>
    <x v="0"/>
    <x v="0"/>
    <x v="0"/>
    <s v="01.27.01.06"/>
    <x v="49"/>
    <x v="1"/>
    <x v="1"/>
    <s v="Ordenamento território"/>
    <s v="01.27.01"/>
    <s v="Infraestruturação da Zona do Bácio"/>
    <s v="01.27.01.06"/>
    <x v="1"/>
    <x v="0"/>
    <x v="0"/>
    <x v="0"/>
    <x v="0"/>
    <x v="1"/>
    <x v="1"/>
    <x v="0"/>
    <x v="5"/>
    <s v="2024-08-??"/>
    <x v="2"/>
    <n v="4373629"/>
    <x v="3"/>
    <n v="13000000"/>
    <x v="1"/>
    <n v="1800000"/>
    <x v="667"/>
    <m/>
    <x v="0"/>
    <x v="11"/>
    <m/>
    <s v="Infraestruturação da Zona do Bácio"/>
    <x v="2"/>
    <m/>
    <x v="0"/>
    <x v="1"/>
    <x v="1"/>
    <x v="1"/>
    <x v="0"/>
    <x v="0"/>
    <x v="0"/>
    <x v="0"/>
    <x v="0"/>
    <x v="0"/>
    <x v="0"/>
    <s v="Infraestruturação da Zona do Bácio"/>
    <x v="0"/>
    <x v="0"/>
    <x v="0"/>
    <x v="0"/>
    <x v="1"/>
    <x v="0"/>
    <x v="0"/>
    <x v="2"/>
    <x v="1"/>
    <x v="2"/>
    <x v="11"/>
    <x v="0"/>
    <m/>
  </r>
  <r>
    <x v="1"/>
    <n v="0"/>
    <n v="0"/>
    <n v="5521474"/>
    <n v="0"/>
    <x v="6025"/>
    <x v="0"/>
    <x v="0"/>
    <x v="0"/>
    <s v="01.27.01.06"/>
    <x v="49"/>
    <x v="1"/>
    <x v="1"/>
    <s v="Ordenamento território"/>
    <s v="01.27.01"/>
    <s v="Infraestruturação da Zona do Bácio"/>
    <s v="01.27.01.06"/>
    <x v="1"/>
    <x v="0"/>
    <x v="0"/>
    <x v="0"/>
    <x v="0"/>
    <x v="1"/>
    <x v="1"/>
    <x v="0"/>
    <x v="11"/>
    <s v="2024-12-??"/>
    <x v="3"/>
    <n v="5521474"/>
    <x v="3"/>
    <n v="13000000"/>
    <x v="1"/>
    <n v="1800000"/>
    <x v="667"/>
    <m/>
    <x v="0"/>
    <x v="11"/>
    <m/>
    <s v="Infraestruturação da Zona do Bácio"/>
    <x v="2"/>
    <m/>
    <x v="0"/>
    <x v="1"/>
    <x v="1"/>
    <x v="1"/>
    <x v="0"/>
    <x v="0"/>
    <x v="0"/>
    <x v="0"/>
    <x v="0"/>
    <x v="0"/>
    <x v="0"/>
    <s v="Infraestruturação da Zona do Bácio"/>
    <x v="0"/>
    <x v="0"/>
    <x v="0"/>
    <x v="0"/>
    <x v="1"/>
    <x v="0"/>
    <x v="0"/>
    <x v="2"/>
    <x v="1"/>
    <x v="2"/>
    <x v="11"/>
    <x v="0"/>
    <m/>
  </r>
  <r>
    <x v="0"/>
    <n v="0"/>
    <n v="0"/>
    <n v="81600"/>
    <n v="0"/>
    <x v="6025"/>
    <x v="0"/>
    <x v="0"/>
    <x v="0"/>
    <s v="03.16.21"/>
    <x v="56"/>
    <x v="0"/>
    <x v="0"/>
    <s v="Dir. Turismo, Investimento e Emprendedorismo"/>
    <s v="03.16.21"/>
    <s v="Dir. Turismo, Investimento e Emprendedorismo"/>
    <s v="03.16.21"/>
    <x v="49"/>
    <x v="0"/>
    <x v="0"/>
    <x v="0"/>
    <x v="1"/>
    <x v="0"/>
    <x v="0"/>
    <x v="0"/>
    <x v="0"/>
    <s v="2024-01-??"/>
    <x v="0"/>
    <n v="8160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2"/>
    <s v="2024-02-??"/>
    <x v="0"/>
    <n v="8160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1"/>
    <s v="2024-03-??"/>
    <x v="0"/>
    <n v="8160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6"/>
    <s v="2024-04-??"/>
    <x v="1"/>
    <n v="8160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3"/>
    <s v="2024-05-??"/>
    <x v="1"/>
    <n v="8160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4"/>
    <s v="2024-06-??"/>
    <x v="1"/>
    <n v="8160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9"/>
    <s v="2024-07-??"/>
    <x v="2"/>
    <n v="8160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5"/>
    <s v="2024-08-??"/>
    <x v="2"/>
    <n v="8160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7"/>
    <s v="2024-09-??"/>
    <x v="2"/>
    <n v="8160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8"/>
    <s v="2024-10-??"/>
    <x v="3"/>
    <n v="8160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10"/>
    <s v="2024-11-??"/>
    <x v="3"/>
    <n v="8160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11"/>
    <s v="2024-12-??"/>
    <x v="3"/>
    <n v="8160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7660"/>
    <n v="0"/>
    <x v="6025"/>
    <x v="0"/>
    <x v="0"/>
    <x v="0"/>
    <s v="03.16.21"/>
    <x v="56"/>
    <x v="0"/>
    <x v="0"/>
    <s v="Dir. Turismo, Investimento e Emprendedorismo"/>
    <s v="03.16.21"/>
    <s v="Dir. Turismo, Investimento e Emprendedorismo"/>
    <s v="03.16.21"/>
    <x v="31"/>
    <x v="0"/>
    <x v="0"/>
    <x v="1"/>
    <x v="0"/>
    <x v="0"/>
    <x v="0"/>
    <x v="0"/>
    <x v="0"/>
    <s v="2024-01-??"/>
    <x v="0"/>
    <n v="766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7660"/>
    <n v="0"/>
    <x v="6025"/>
    <x v="0"/>
    <x v="0"/>
    <x v="0"/>
    <s v="03.16.21"/>
    <x v="56"/>
    <x v="0"/>
    <x v="0"/>
    <s v="Dir. Turismo, Investimento e Emprendedorismo"/>
    <s v="03.16.21"/>
    <s v="Dir. Turismo, Investimento e Emprendedorismo"/>
    <s v="03.16.21"/>
    <x v="31"/>
    <x v="0"/>
    <x v="0"/>
    <x v="1"/>
    <x v="0"/>
    <x v="0"/>
    <x v="0"/>
    <x v="0"/>
    <x v="2"/>
    <s v="2024-02-??"/>
    <x v="0"/>
    <n v="766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7660"/>
    <n v="0"/>
    <x v="6025"/>
    <x v="0"/>
    <x v="0"/>
    <x v="0"/>
    <s v="03.16.21"/>
    <x v="56"/>
    <x v="0"/>
    <x v="0"/>
    <s v="Dir. Turismo, Investimento e Emprendedorismo"/>
    <s v="03.16.21"/>
    <s v="Dir. Turismo, Investimento e Emprendedorismo"/>
    <s v="03.16.21"/>
    <x v="31"/>
    <x v="0"/>
    <x v="0"/>
    <x v="1"/>
    <x v="0"/>
    <x v="0"/>
    <x v="0"/>
    <x v="0"/>
    <x v="1"/>
    <s v="2024-03-??"/>
    <x v="0"/>
    <n v="766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7660"/>
    <n v="0"/>
    <x v="6025"/>
    <x v="0"/>
    <x v="0"/>
    <x v="0"/>
    <s v="03.16.21"/>
    <x v="56"/>
    <x v="0"/>
    <x v="0"/>
    <s v="Dir. Turismo, Investimento e Emprendedorismo"/>
    <s v="03.16.21"/>
    <s v="Dir. Turismo, Investimento e Emprendedorismo"/>
    <s v="03.16.21"/>
    <x v="31"/>
    <x v="0"/>
    <x v="0"/>
    <x v="1"/>
    <x v="0"/>
    <x v="0"/>
    <x v="0"/>
    <x v="0"/>
    <x v="6"/>
    <s v="2024-04-??"/>
    <x v="1"/>
    <n v="766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7660"/>
    <n v="0"/>
    <x v="6025"/>
    <x v="0"/>
    <x v="0"/>
    <x v="0"/>
    <s v="03.16.21"/>
    <x v="56"/>
    <x v="0"/>
    <x v="0"/>
    <s v="Dir. Turismo, Investimento e Emprendedorismo"/>
    <s v="03.16.21"/>
    <s v="Dir. Turismo, Investimento e Emprendedorismo"/>
    <s v="03.16.21"/>
    <x v="31"/>
    <x v="0"/>
    <x v="0"/>
    <x v="1"/>
    <x v="0"/>
    <x v="0"/>
    <x v="0"/>
    <x v="0"/>
    <x v="3"/>
    <s v="2024-05-??"/>
    <x v="1"/>
    <n v="766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7660"/>
    <n v="0"/>
    <x v="6025"/>
    <x v="0"/>
    <x v="0"/>
    <x v="0"/>
    <s v="03.16.21"/>
    <x v="56"/>
    <x v="0"/>
    <x v="0"/>
    <s v="Dir. Turismo, Investimento e Emprendedorismo"/>
    <s v="03.16.21"/>
    <s v="Dir. Turismo, Investimento e Emprendedorismo"/>
    <s v="03.16.21"/>
    <x v="31"/>
    <x v="0"/>
    <x v="0"/>
    <x v="1"/>
    <x v="0"/>
    <x v="0"/>
    <x v="0"/>
    <x v="0"/>
    <x v="4"/>
    <s v="2024-06-??"/>
    <x v="1"/>
    <n v="766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8160"/>
    <n v="0"/>
    <x v="6025"/>
    <x v="0"/>
    <x v="0"/>
    <x v="0"/>
    <s v="03.16.21"/>
    <x v="56"/>
    <x v="0"/>
    <x v="0"/>
    <s v="Dir. Turismo, Investimento e Emprendedorismo"/>
    <s v="03.16.21"/>
    <s v="Dir. Turismo, Investimento e Emprendedorismo"/>
    <s v="03.16.21"/>
    <x v="31"/>
    <x v="0"/>
    <x v="0"/>
    <x v="1"/>
    <x v="0"/>
    <x v="0"/>
    <x v="0"/>
    <x v="0"/>
    <x v="9"/>
    <s v="2024-07-??"/>
    <x v="2"/>
    <n v="816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8160"/>
    <n v="0"/>
    <x v="6025"/>
    <x v="0"/>
    <x v="0"/>
    <x v="0"/>
    <s v="03.16.21"/>
    <x v="56"/>
    <x v="0"/>
    <x v="0"/>
    <s v="Dir. Turismo, Investimento e Emprendedorismo"/>
    <s v="03.16.21"/>
    <s v="Dir. Turismo, Investimento e Emprendedorismo"/>
    <s v="03.16.21"/>
    <x v="31"/>
    <x v="0"/>
    <x v="0"/>
    <x v="1"/>
    <x v="0"/>
    <x v="0"/>
    <x v="0"/>
    <x v="0"/>
    <x v="5"/>
    <s v="2024-08-??"/>
    <x v="2"/>
    <n v="816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8160"/>
    <n v="0"/>
    <x v="6025"/>
    <x v="0"/>
    <x v="0"/>
    <x v="0"/>
    <s v="03.16.21"/>
    <x v="56"/>
    <x v="0"/>
    <x v="0"/>
    <s v="Dir. Turismo, Investimento e Emprendedorismo"/>
    <s v="03.16.21"/>
    <s v="Dir. Turismo, Investimento e Emprendedorismo"/>
    <s v="03.16.21"/>
    <x v="31"/>
    <x v="0"/>
    <x v="0"/>
    <x v="1"/>
    <x v="0"/>
    <x v="0"/>
    <x v="0"/>
    <x v="0"/>
    <x v="7"/>
    <s v="2024-09-??"/>
    <x v="2"/>
    <n v="816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8160"/>
    <n v="0"/>
    <x v="6025"/>
    <x v="0"/>
    <x v="0"/>
    <x v="0"/>
    <s v="03.16.21"/>
    <x v="56"/>
    <x v="0"/>
    <x v="0"/>
    <s v="Dir. Turismo, Investimento e Emprendedorismo"/>
    <s v="03.16.21"/>
    <s v="Dir. Turismo, Investimento e Emprendedorismo"/>
    <s v="03.16.21"/>
    <x v="31"/>
    <x v="0"/>
    <x v="0"/>
    <x v="1"/>
    <x v="0"/>
    <x v="0"/>
    <x v="0"/>
    <x v="0"/>
    <x v="8"/>
    <s v="2024-10-??"/>
    <x v="3"/>
    <n v="816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8160"/>
    <n v="0"/>
    <x v="6025"/>
    <x v="0"/>
    <x v="0"/>
    <x v="0"/>
    <s v="03.16.21"/>
    <x v="56"/>
    <x v="0"/>
    <x v="0"/>
    <s v="Dir. Turismo, Investimento e Emprendedorismo"/>
    <s v="03.16.21"/>
    <s v="Dir. Turismo, Investimento e Emprendedorismo"/>
    <s v="03.16.21"/>
    <x v="31"/>
    <x v="0"/>
    <x v="0"/>
    <x v="1"/>
    <x v="0"/>
    <x v="0"/>
    <x v="0"/>
    <x v="0"/>
    <x v="10"/>
    <s v="2024-11-??"/>
    <x v="3"/>
    <n v="816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8160"/>
    <n v="0"/>
    <x v="6025"/>
    <x v="0"/>
    <x v="0"/>
    <x v="0"/>
    <s v="03.16.21"/>
    <x v="56"/>
    <x v="0"/>
    <x v="0"/>
    <s v="Dir. Turismo, Investimento e Emprendedorismo"/>
    <s v="03.16.21"/>
    <s v="Dir. Turismo, Investimento e Emprendedorismo"/>
    <s v="03.16.21"/>
    <x v="31"/>
    <x v="0"/>
    <x v="0"/>
    <x v="1"/>
    <x v="0"/>
    <x v="0"/>
    <x v="0"/>
    <x v="0"/>
    <x v="11"/>
    <s v="2024-12-??"/>
    <x v="3"/>
    <n v="8160"/>
    <x v="3"/>
    <n v="0"/>
    <x v="1"/>
    <n v="0"/>
    <x v="667"/>
    <m/>
    <x v="0"/>
    <x v="11"/>
    <m/>
    <s v="Dir. Turismo, Investimento e Emprendedorismo"/>
    <x v="2"/>
    <m/>
    <x v="0"/>
    <x v="1"/>
    <x v="1"/>
    <x v="1"/>
    <x v="0"/>
    <x v="0"/>
    <x v="0"/>
    <x v="0"/>
    <x v="0"/>
    <x v="0"/>
    <x v="0"/>
    <s v="Dir. Turismo, Investimento e Emprendedorismo"/>
    <x v="0"/>
    <x v="0"/>
    <x v="0"/>
    <x v="0"/>
    <x v="0"/>
    <x v="0"/>
    <x v="0"/>
    <x v="2"/>
    <x v="1"/>
    <x v="2"/>
    <x v="11"/>
    <x v="0"/>
    <m/>
  </r>
  <r>
    <x v="0"/>
    <n v="0"/>
    <n v="0"/>
    <n v="30000"/>
    <n v="0"/>
    <x v="6025"/>
    <x v="0"/>
    <x v="0"/>
    <x v="0"/>
    <s v="03.16.15"/>
    <x v="0"/>
    <x v="0"/>
    <x v="0"/>
    <s v="Direção Financeira"/>
    <s v="03.16.15"/>
    <s v="Direção Financeira"/>
    <s v="03.16.15"/>
    <x v="69"/>
    <x v="0"/>
    <x v="0"/>
    <x v="0"/>
    <x v="0"/>
    <x v="0"/>
    <x v="0"/>
    <x v="0"/>
    <x v="10"/>
    <s v="2024-11-??"/>
    <x v="3"/>
    <n v="30000"/>
    <x v="3"/>
    <n v="200000"/>
    <x v="1"/>
    <n v="1000000"/>
    <x v="667"/>
    <m/>
    <x v="0"/>
    <x v="11"/>
    <m/>
    <s v="Direção Financeira"/>
    <x v="2"/>
    <m/>
    <x v="0"/>
    <x v="1"/>
    <x v="1"/>
    <x v="1"/>
    <x v="0"/>
    <x v="0"/>
    <x v="0"/>
    <x v="0"/>
    <x v="0"/>
    <x v="0"/>
    <x v="0"/>
    <s v="Direção Financeira"/>
    <x v="0"/>
    <x v="0"/>
    <x v="0"/>
    <x v="0"/>
    <x v="0"/>
    <x v="0"/>
    <x v="0"/>
    <x v="2"/>
    <x v="1"/>
    <x v="2"/>
    <x v="11"/>
    <x v="0"/>
    <m/>
  </r>
  <r>
    <x v="0"/>
    <n v="0"/>
    <n v="0"/>
    <n v="185475"/>
    <n v="0"/>
    <x v="6025"/>
    <x v="0"/>
    <x v="1"/>
    <x v="0"/>
    <s v="03.03.10"/>
    <x v="8"/>
    <x v="0"/>
    <x v="4"/>
    <s v="Receitas Da Câmara"/>
    <s v="03.03.10"/>
    <s v="Receitas Da Câmara"/>
    <s v="03.03.10"/>
    <x v="10"/>
    <x v="0"/>
    <x v="3"/>
    <x v="3"/>
    <x v="0"/>
    <x v="0"/>
    <x v="2"/>
    <x v="0"/>
    <x v="0"/>
    <s v="2024-01-??"/>
    <x v="0"/>
    <n v="185475"/>
    <x v="3"/>
    <n v="0"/>
    <x v="1"/>
    <n v="0"/>
    <x v="667"/>
    <m/>
    <x v="0"/>
    <x v="11"/>
    <m/>
    <s v="Receitas Da Câmara"/>
    <x v="2"/>
    <s v="RDC"/>
    <x v="0"/>
    <x v="1"/>
    <x v="1"/>
    <x v="1"/>
    <x v="0"/>
    <x v="0"/>
    <x v="0"/>
    <x v="0"/>
    <x v="0"/>
    <x v="0"/>
    <x v="0"/>
    <s v="Receitas Da Câmara"/>
    <x v="0"/>
    <x v="0"/>
    <x v="0"/>
    <x v="0"/>
    <x v="0"/>
    <x v="0"/>
    <x v="0"/>
    <x v="2"/>
    <x v="1"/>
    <x v="2"/>
    <x v="11"/>
    <x v="0"/>
    <m/>
  </r>
  <r>
    <x v="0"/>
    <n v="0"/>
    <n v="0"/>
    <n v="120525"/>
    <n v="0"/>
    <x v="6025"/>
    <x v="0"/>
    <x v="1"/>
    <x v="0"/>
    <s v="03.03.10"/>
    <x v="8"/>
    <x v="0"/>
    <x v="4"/>
    <s v="Receitas Da Câmara"/>
    <s v="03.03.10"/>
    <s v="Receitas Da Câmara"/>
    <s v="03.03.10"/>
    <x v="10"/>
    <x v="0"/>
    <x v="3"/>
    <x v="3"/>
    <x v="0"/>
    <x v="0"/>
    <x v="2"/>
    <x v="0"/>
    <x v="2"/>
    <s v="2024-02-??"/>
    <x v="0"/>
    <n v="120525"/>
    <x v="3"/>
    <n v="0"/>
    <x v="1"/>
    <n v="0"/>
    <x v="667"/>
    <m/>
    <x v="0"/>
    <x v="11"/>
    <m/>
    <s v="Receitas Da Câmara"/>
    <x v="2"/>
    <s v="RDC"/>
    <x v="0"/>
    <x v="1"/>
    <x v="1"/>
    <x v="1"/>
    <x v="0"/>
    <x v="0"/>
    <x v="0"/>
    <x v="0"/>
    <x v="0"/>
    <x v="0"/>
    <x v="0"/>
    <s v="Receitas Da Câmara"/>
    <x v="0"/>
    <x v="0"/>
    <x v="0"/>
    <x v="0"/>
    <x v="0"/>
    <x v="0"/>
    <x v="0"/>
    <x v="2"/>
    <x v="1"/>
    <x v="2"/>
    <x v="11"/>
    <x v="0"/>
    <m/>
  </r>
  <r>
    <x v="0"/>
    <n v="0"/>
    <n v="0"/>
    <n v="105930"/>
    <n v="0"/>
    <x v="6025"/>
    <x v="0"/>
    <x v="1"/>
    <x v="0"/>
    <s v="03.03.10"/>
    <x v="8"/>
    <x v="0"/>
    <x v="4"/>
    <s v="Receitas Da Câmara"/>
    <s v="03.03.10"/>
    <s v="Receitas Da Câmara"/>
    <s v="03.03.10"/>
    <x v="10"/>
    <x v="0"/>
    <x v="3"/>
    <x v="3"/>
    <x v="0"/>
    <x v="0"/>
    <x v="2"/>
    <x v="0"/>
    <x v="1"/>
    <s v="2024-03-??"/>
    <x v="0"/>
    <n v="105930"/>
    <x v="3"/>
    <n v="0"/>
    <x v="1"/>
    <n v="0"/>
    <x v="667"/>
    <m/>
    <x v="0"/>
    <x v="11"/>
    <m/>
    <s v="Receitas Da Câmara"/>
    <x v="2"/>
    <s v="RDC"/>
    <x v="0"/>
    <x v="1"/>
    <x v="1"/>
    <x v="1"/>
    <x v="0"/>
    <x v="0"/>
    <x v="0"/>
    <x v="0"/>
    <x v="0"/>
    <x v="0"/>
    <x v="0"/>
    <s v="Receitas Da Câmara"/>
    <x v="0"/>
    <x v="0"/>
    <x v="0"/>
    <x v="0"/>
    <x v="0"/>
    <x v="0"/>
    <x v="0"/>
    <x v="2"/>
    <x v="1"/>
    <x v="2"/>
    <x v="11"/>
    <x v="0"/>
    <m/>
  </r>
  <r>
    <x v="0"/>
    <n v="0"/>
    <n v="0"/>
    <n v="123840"/>
    <n v="0"/>
    <x v="6025"/>
    <x v="0"/>
    <x v="1"/>
    <x v="0"/>
    <s v="03.03.10"/>
    <x v="8"/>
    <x v="0"/>
    <x v="4"/>
    <s v="Receitas Da Câmara"/>
    <s v="03.03.10"/>
    <s v="Receitas Da Câmara"/>
    <s v="03.03.10"/>
    <x v="10"/>
    <x v="0"/>
    <x v="3"/>
    <x v="3"/>
    <x v="0"/>
    <x v="0"/>
    <x v="2"/>
    <x v="0"/>
    <x v="6"/>
    <s v="2024-04-??"/>
    <x v="1"/>
    <n v="123840"/>
    <x v="3"/>
    <n v="0"/>
    <x v="1"/>
    <n v="0"/>
    <x v="667"/>
    <m/>
    <x v="0"/>
    <x v="11"/>
    <m/>
    <s v="Receitas Da Câmara"/>
    <x v="2"/>
    <s v="RDC"/>
    <x v="0"/>
    <x v="1"/>
    <x v="1"/>
    <x v="1"/>
    <x v="0"/>
    <x v="0"/>
    <x v="0"/>
    <x v="0"/>
    <x v="0"/>
    <x v="0"/>
    <x v="0"/>
    <s v="Receitas Da Câmara"/>
    <x v="0"/>
    <x v="0"/>
    <x v="0"/>
    <x v="0"/>
    <x v="0"/>
    <x v="0"/>
    <x v="0"/>
    <x v="2"/>
    <x v="1"/>
    <x v="2"/>
    <x v="11"/>
    <x v="0"/>
    <m/>
  </r>
  <r>
    <x v="0"/>
    <n v="0"/>
    <n v="0"/>
    <n v="129080"/>
    <n v="0"/>
    <x v="6025"/>
    <x v="0"/>
    <x v="1"/>
    <x v="0"/>
    <s v="03.03.10"/>
    <x v="8"/>
    <x v="0"/>
    <x v="4"/>
    <s v="Receitas Da Câmara"/>
    <s v="03.03.10"/>
    <s v="Receitas Da Câmara"/>
    <s v="03.03.10"/>
    <x v="10"/>
    <x v="0"/>
    <x v="3"/>
    <x v="3"/>
    <x v="0"/>
    <x v="0"/>
    <x v="2"/>
    <x v="0"/>
    <x v="3"/>
    <s v="2024-05-??"/>
    <x v="1"/>
    <n v="129080"/>
    <x v="3"/>
    <n v="0"/>
    <x v="1"/>
    <n v="0"/>
    <x v="667"/>
    <m/>
    <x v="0"/>
    <x v="11"/>
    <m/>
    <s v="Receitas Da Câmara"/>
    <x v="2"/>
    <s v="RDC"/>
    <x v="0"/>
    <x v="1"/>
    <x v="1"/>
    <x v="1"/>
    <x v="0"/>
    <x v="0"/>
    <x v="0"/>
    <x v="0"/>
    <x v="0"/>
    <x v="0"/>
    <x v="0"/>
    <s v="Receitas Da Câmara"/>
    <x v="0"/>
    <x v="0"/>
    <x v="0"/>
    <x v="0"/>
    <x v="0"/>
    <x v="0"/>
    <x v="0"/>
    <x v="2"/>
    <x v="1"/>
    <x v="2"/>
    <x v="11"/>
    <x v="0"/>
    <m/>
  </r>
  <r>
    <x v="0"/>
    <n v="0"/>
    <n v="0"/>
    <n v="99330"/>
    <n v="0"/>
    <x v="6025"/>
    <x v="0"/>
    <x v="1"/>
    <x v="0"/>
    <s v="03.03.10"/>
    <x v="8"/>
    <x v="0"/>
    <x v="4"/>
    <s v="Receitas Da Câmara"/>
    <s v="03.03.10"/>
    <s v="Receitas Da Câmara"/>
    <s v="03.03.10"/>
    <x v="10"/>
    <x v="0"/>
    <x v="3"/>
    <x v="3"/>
    <x v="0"/>
    <x v="0"/>
    <x v="2"/>
    <x v="0"/>
    <x v="4"/>
    <s v="2024-06-??"/>
    <x v="1"/>
    <n v="99330"/>
    <x v="3"/>
    <n v="0"/>
    <x v="1"/>
    <n v="0"/>
    <x v="667"/>
    <m/>
    <x v="0"/>
    <x v="11"/>
    <m/>
    <s v="Receitas Da Câmara"/>
    <x v="2"/>
    <s v="RDC"/>
    <x v="0"/>
    <x v="1"/>
    <x v="1"/>
    <x v="1"/>
    <x v="0"/>
    <x v="0"/>
    <x v="0"/>
    <x v="0"/>
    <x v="0"/>
    <x v="0"/>
    <x v="0"/>
    <s v="Receitas Da Câmara"/>
    <x v="0"/>
    <x v="0"/>
    <x v="0"/>
    <x v="0"/>
    <x v="0"/>
    <x v="0"/>
    <x v="0"/>
    <x v="2"/>
    <x v="1"/>
    <x v="2"/>
    <x v="11"/>
    <x v="0"/>
    <m/>
  </r>
  <r>
    <x v="0"/>
    <n v="0"/>
    <n v="0"/>
    <n v="100555"/>
    <n v="0"/>
    <x v="6025"/>
    <x v="0"/>
    <x v="1"/>
    <x v="0"/>
    <s v="03.03.10"/>
    <x v="8"/>
    <x v="0"/>
    <x v="4"/>
    <s v="Receitas Da Câmara"/>
    <s v="03.03.10"/>
    <s v="Receitas Da Câmara"/>
    <s v="03.03.10"/>
    <x v="10"/>
    <x v="0"/>
    <x v="3"/>
    <x v="3"/>
    <x v="0"/>
    <x v="0"/>
    <x v="2"/>
    <x v="0"/>
    <x v="9"/>
    <s v="2024-07-??"/>
    <x v="2"/>
    <n v="100555"/>
    <x v="3"/>
    <n v="0"/>
    <x v="1"/>
    <n v="0"/>
    <x v="667"/>
    <m/>
    <x v="0"/>
    <x v="11"/>
    <m/>
    <s v="Receitas Da Câmara"/>
    <x v="2"/>
    <s v="RDC"/>
    <x v="0"/>
    <x v="1"/>
    <x v="1"/>
    <x v="1"/>
    <x v="0"/>
    <x v="0"/>
    <x v="0"/>
    <x v="0"/>
    <x v="0"/>
    <x v="0"/>
    <x v="0"/>
    <s v="Receitas Da Câmara"/>
    <x v="0"/>
    <x v="0"/>
    <x v="0"/>
    <x v="0"/>
    <x v="0"/>
    <x v="0"/>
    <x v="0"/>
    <x v="2"/>
    <x v="1"/>
    <x v="2"/>
    <x v="11"/>
    <x v="0"/>
    <m/>
  </r>
  <r>
    <x v="0"/>
    <n v="0"/>
    <n v="0"/>
    <n v="117130"/>
    <n v="0"/>
    <x v="6025"/>
    <x v="0"/>
    <x v="1"/>
    <x v="0"/>
    <s v="03.03.10"/>
    <x v="8"/>
    <x v="0"/>
    <x v="4"/>
    <s v="Receitas Da Câmara"/>
    <s v="03.03.10"/>
    <s v="Receitas Da Câmara"/>
    <s v="03.03.10"/>
    <x v="10"/>
    <x v="0"/>
    <x v="3"/>
    <x v="3"/>
    <x v="0"/>
    <x v="0"/>
    <x v="2"/>
    <x v="0"/>
    <x v="5"/>
    <s v="2024-08-??"/>
    <x v="2"/>
    <n v="117130"/>
    <x v="3"/>
    <n v="0"/>
    <x v="1"/>
    <n v="0"/>
    <x v="667"/>
    <m/>
    <x v="0"/>
    <x v="11"/>
    <m/>
    <s v="Receitas Da Câmara"/>
    <x v="2"/>
    <s v="RDC"/>
    <x v="0"/>
    <x v="1"/>
    <x v="1"/>
    <x v="1"/>
    <x v="0"/>
    <x v="0"/>
    <x v="0"/>
    <x v="0"/>
    <x v="0"/>
    <x v="0"/>
    <x v="0"/>
    <s v="Receitas Da Câmara"/>
    <x v="0"/>
    <x v="0"/>
    <x v="0"/>
    <x v="0"/>
    <x v="0"/>
    <x v="0"/>
    <x v="0"/>
    <x v="2"/>
    <x v="1"/>
    <x v="2"/>
    <x v="11"/>
    <x v="0"/>
    <m/>
  </r>
  <r>
    <x v="0"/>
    <n v="0"/>
    <n v="0"/>
    <n v="122980"/>
    <n v="0"/>
    <x v="6025"/>
    <x v="0"/>
    <x v="1"/>
    <x v="0"/>
    <s v="03.03.10"/>
    <x v="8"/>
    <x v="0"/>
    <x v="4"/>
    <s v="Receitas Da Câmara"/>
    <s v="03.03.10"/>
    <s v="Receitas Da Câmara"/>
    <s v="03.03.10"/>
    <x v="10"/>
    <x v="0"/>
    <x v="3"/>
    <x v="3"/>
    <x v="0"/>
    <x v="0"/>
    <x v="2"/>
    <x v="0"/>
    <x v="7"/>
    <s v="2024-09-??"/>
    <x v="2"/>
    <n v="122980"/>
    <x v="3"/>
    <n v="0"/>
    <x v="1"/>
    <n v="0"/>
    <x v="667"/>
    <m/>
    <x v="0"/>
    <x v="11"/>
    <m/>
    <s v="Receitas Da Câmara"/>
    <x v="2"/>
    <s v="RDC"/>
    <x v="0"/>
    <x v="1"/>
    <x v="1"/>
    <x v="1"/>
    <x v="0"/>
    <x v="0"/>
    <x v="0"/>
    <x v="0"/>
    <x v="0"/>
    <x v="0"/>
    <x v="0"/>
    <s v="Receitas Da Câmara"/>
    <x v="0"/>
    <x v="0"/>
    <x v="0"/>
    <x v="0"/>
    <x v="0"/>
    <x v="0"/>
    <x v="0"/>
    <x v="2"/>
    <x v="1"/>
    <x v="2"/>
    <x v="11"/>
    <x v="0"/>
    <m/>
  </r>
  <r>
    <x v="0"/>
    <n v="0"/>
    <n v="0"/>
    <n v="66155"/>
    <n v="0"/>
    <x v="6025"/>
    <x v="0"/>
    <x v="1"/>
    <x v="0"/>
    <s v="03.03.10"/>
    <x v="8"/>
    <x v="0"/>
    <x v="4"/>
    <s v="Receitas Da Câmara"/>
    <s v="03.03.10"/>
    <s v="Receitas Da Câmara"/>
    <s v="03.03.10"/>
    <x v="10"/>
    <x v="0"/>
    <x v="3"/>
    <x v="3"/>
    <x v="0"/>
    <x v="0"/>
    <x v="2"/>
    <x v="0"/>
    <x v="8"/>
    <s v="2024-10-??"/>
    <x v="3"/>
    <n v="66155"/>
    <x v="3"/>
    <n v="0"/>
    <x v="1"/>
    <n v="0"/>
    <x v="667"/>
    <m/>
    <x v="0"/>
    <x v="11"/>
    <m/>
    <s v="Receitas Da Câmara"/>
    <x v="2"/>
    <s v="RDC"/>
    <x v="0"/>
    <x v="1"/>
    <x v="1"/>
    <x v="1"/>
    <x v="0"/>
    <x v="0"/>
    <x v="0"/>
    <x v="0"/>
    <x v="0"/>
    <x v="0"/>
    <x v="0"/>
    <s v="Receitas Da Câmara"/>
    <x v="0"/>
    <x v="0"/>
    <x v="0"/>
    <x v="0"/>
    <x v="0"/>
    <x v="0"/>
    <x v="0"/>
    <x v="2"/>
    <x v="1"/>
    <x v="2"/>
    <x v="11"/>
    <x v="0"/>
    <m/>
  </r>
  <r>
    <x v="0"/>
    <n v="0"/>
    <n v="0"/>
    <n v="57230"/>
    <n v="0"/>
    <x v="6025"/>
    <x v="0"/>
    <x v="1"/>
    <x v="0"/>
    <s v="03.03.10"/>
    <x v="8"/>
    <x v="0"/>
    <x v="4"/>
    <s v="Receitas Da Câmara"/>
    <s v="03.03.10"/>
    <s v="Receitas Da Câmara"/>
    <s v="03.03.10"/>
    <x v="10"/>
    <x v="0"/>
    <x v="3"/>
    <x v="3"/>
    <x v="0"/>
    <x v="0"/>
    <x v="2"/>
    <x v="0"/>
    <x v="10"/>
    <s v="2024-11-??"/>
    <x v="3"/>
    <n v="57230"/>
    <x v="3"/>
    <n v="0"/>
    <x v="1"/>
    <n v="0"/>
    <x v="667"/>
    <m/>
    <x v="0"/>
    <x v="11"/>
    <m/>
    <s v="Receitas Da Câmara"/>
    <x v="2"/>
    <s v="RDC"/>
    <x v="0"/>
    <x v="1"/>
    <x v="1"/>
    <x v="1"/>
    <x v="0"/>
    <x v="0"/>
    <x v="0"/>
    <x v="0"/>
    <x v="0"/>
    <x v="0"/>
    <x v="0"/>
    <s v="Receitas Da Câmara"/>
    <x v="0"/>
    <x v="0"/>
    <x v="0"/>
    <x v="0"/>
    <x v="0"/>
    <x v="0"/>
    <x v="0"/>
    <x v="2"/>
    <x v="1"/>
    <x v="2"/>
    <x v="11"/>
    <x v="0"/>
    <m/>
  </r>
  <r>
    <x v="0"/>
    <n v="0"/>
    <n v="0"/>
    <n v="49350"/>
    <n v="0"/>
    <x v="6025"/>
    <x v="0"/>
    <x v="1"/>
    <x v="0"/>
    <s v="03.03.10"/>
    <x v="8"/>
    <x v="0"/>
    <x v="4"/>
    <s v="Receitas Da Câmara"/>
    <s v="03.03.10"/>
    <s v="Receitas Da Câmara"/>
    <s v="03.03.10"/>
    <x v="10"/>
    <x v="0"/>
    <x v="3"/>
    <x v="3"/>
    <x v="0"/>
    <x v="0"/>
    <x v="2"/>
    <x v="0"/>
    <x v="11"/>
    <s v="2024-12-??"/>
    <x v="3"/>
    <n v="49350"/>
    <x v="3"/>
    <n v="0"/>
    <x v="1"/>
    <n v="0"/>
    <x v="667"/>
    <m/>
    <x v="0"/>
    <x v="11"/>
    <m/>
    <s v="Receitas Da Câmara"/>
    <x v="2"/>
    <s v="RDC"/>
    <x v="0"/>
    <x v="1"/>
    <x v="1"/>
    <x v="1"/>
    <x v="0"/>
    <x v="0"/>
    <x v="0"/>
    <x v="0"/>
    <x v="0"/>
    <x v="0"/>
    <x v="0"/>
    <s v="Receitas Da Câmara"/>
    <x v="0"/>
    <x v="0"/>
    <x v="0"/>
    <x v="0"/>
    <x v="0"/>
    <x v="0"/>
    <x v="0"/>
    <x v="2"/>
    <x v="1"/>
    <x v="2"/>
    <x v="11"/>
    <x v="0"/>
    <m/>
  </r>
  <r>
    <x v="0"/>
    <n v="0"/>
    <n v="0"/>
    <n v="300000"/>
    <n v="0"/>
    <x v="6025"/>
    <x v="0"/>
    <x v="0"/>
    <x v="0"/>
    <s v="03.16.15"/>
    <x v="0"/>
    <x v="0"/>
    <x v="0"/>
    <s v="Direção Financeira"/>
    <s v="03.16.15"/>
    <s v="Direção Financeira"/>
    <s v="03.16.15"/>
    <x v="83"/>
    <x v="0"/>
    <x v="2"/>
    <x v="18"/>
    <x v="0"/>
    <x v="0"/>
    <x v="0"/>
    <x v="0"/>
    <x v="1"/>
    <s v="2024-03-??"/>
    <x v="0"/>
    <n v="300000"/>
    <x v="3"/>
    <n v="0"/>
    <x v="1"/>
    <n v="100000"/>
    <x v="667"/>
    <m/>
    <x v="0"/>
    <x v="11"/>
    <m/>
    <s v="Direção Financeira"/>
    <x v="2"/>
    <m/>
    <x v="0"/>
    <x v="1"/>
    <x v="1"/>
    <x v="1"/>
    <x v="0"/>
    <x v="0"/>
    <x v="0"/>
    <x v="0"/>
    <x v="0"/>
    <x v="0"/>
    <x v="0"/>
    <s v="Direção Financeira"/>
    <x v="0"/>
    <x v="0"/>
    <x v="0"/>
    <x v="0"/>
    <x v="0"/>
    <x v="0"/>
    <x v="0"/>
    <x v="2"/>
    <x v="1"/>
    <x v="2"/>
    <x v="11"/>
    <x v="0"/>
    <m/>
  </r>
  <r>
    <x v="0"/>
    <n v="0"/>
    <n v="0"/>
    <n v="15000"/>
    <n v="0"/>
    <x v="6025"/>
    <x v="0"/>
    <x v="0"/>
    <x v="0"/>
    <s v="03.16.32"/>
    <x v="29"/>
    <x v="0"/>
    <x v="0"/>
    <s v="Gabinete de Comunicação e Imagem"/>
    <s v="03.16.32"/>
    <s v="Gabinete de Comunicação e Imagem"/>
    <s v="03.16.32"/>
    <x v="28"/>
    <x v="0"/>
    <x v="0"/>
    <x v="0"/>
    <x v="0"/>
    <x v="0"/>
    <x v="0"/>
    <x v="0"/>
    <x v="8"/>
    <s v="2024-10-??"/>
    <x v="3"/>
    <n v="15000"/>
    <x v="3"/>
    <n v="0"/>
    <x v="1"/>
    <n v="20000"/>
    <x v="667"/>
    <m/>
    <x v="0"/>
    <x v="11"/>
    <m/>
    <s v="Gabinete de Comunicação e Imagem"/>
    <x v="2"/>
    <s v="GCI"/>
    <x v="0"/>
    <x v="1"/>
    <x v="1"/>
    <x v="1"/>
    <x v="0"/>
    <x v="0"/>
    <x v="0"/>
    <x v="0"/>
    <x v="0"/>
    <x v="0"/>
    <x v="0"/>
    <s v="Gabinete de Comunicação e Imagem"/>
    <x v="0"/>
    <x v="0"/>
    <x v="0"/>
    <x v="0"/>
    <x v="0"/>
    <x v="0"/>
    <x v="0"/>
    <x v="2"/>
    <x v="1"/>
    <x v="2"/>
    <x v="11"/>
    <x v="0"/>
    <m/>
  </r>
  <r>
    <x v="0"/>
    <n v="0"/>
    <n v="0"/>
    <n v="63865"/>
    <n v="0"/>
    <x v="6025"/>
    <x v="0"/>
    <x v="0"/>
    <x v="0"/>
    <s v="03.16.11"/>
    <x v="27"/>
    <x v="0"/>
    <x v="0"/>
    <s v="Direcção de Obras"/>
    <s v="03.16.11"/>
    <s v="Direcção de Obras"/>
    <s v="03.16.11"/>
    <x v="28"/>
    <x v="0"/>
    <x v="0"/>
    <x v="0"/>
    <x v="0"/>
    <x v="0"/>
    <x v="0"/>
    <x v="0"/>
    <x v="0"/>
    <s v="2024-01-??"/>
    <x v="0"/>
    <n v="63865"/>
    <x v="3"/>
    <n v="30000"/>
    <x v="1"/>
    <n v="0"/>
    <x v="667"/>
    <m/>
    <x v="0"/>
    <x v="11"/>
    <m/>
    <s v="Direcção de Obras"/>
    <x v="2"/>
    <m/>
    <x v="0"/>
    <x v="1"/>
    <x v="1"/>
    <x v="1"/>
    <x v="0"/>
    <x v="0"/>
    <x v="0"/>
    <x v="0"/>
    <x v="0"/>
    <x v="0"/>
    <x v="0"/>
    <s v="Direcção de Obras"/>
    <x v="0"/>
    <x v="0"/>
    <x v="0"/>
    <x v="0"/>
    <x v="0"/>
    <x v="0"/>
    <x v="0"/>
    <x v="2"/>
    <x v="1"/>
    <x v="2"/>
    <x v="11"/>
    <x v="0"/>
    <m/>
  </r>
  <r>
    <x v="0"/>
    <n v="0"/>
    <n v="0"/>
    <n v="53532"/>
    <n v="0"/>
    <x v="6025"/>
    <x v="0"/>
    <x v="0"/>
    <x v="0"/>
    <s v="03.16.11"/>
    <x v="27"/>
    <x v="0"/>
    <x v="0"/>
    <s v="Direcção de Obras"/>
    <s v="03.16.11"/>
    <s v="Direcção de Obras"/>
    <s v="03.16.11"/>
    <x v="28"/>
    <x v="0"/>
    <x v="0"/>
    <x v="0"/>
    <x v="0"/>
    <x v="0"/>
    <x v="0"/>
    <x v="0"/>
    <x v="2"/>
    <s v="2024-02-??"/>
    <x v="0"/>
    <n v="53532"/>
    <x v="3"/>
    <n v="30000"/>
    <x v="1"/>
    <n v="0"/>
    <x v="667"/>
    <m/>
    <x v="0"/>
    <x v="11"/>
    <m/>
    <s v="Direcção de Obras"/>
    <x v="2"/>
    <m/>
    <x v="0"/>
    <x v="1"/>
    <x v="1"/>
    <x v="1"/>
    <x v="0"/>
    <x v="0"/>
    <x v="0"/>
    <x v="0"/>
    <x v="0"/>
    <x v="0"/>
    <x v="0"/>
    <s v="Direcção de Obras"/>
    <x v="0"/>
    <x v="0"/>
    <x v="0"/>
    <x v="0"/>
    <x v="0"/>
    <x v="0"/>
    <x v="0"/>
    <x v="2"/>
    <x v="1"/>
    <x v="2"/>
    <x v="11"/>
    <x v="0"/>
    <m/>
  </r>
  <r>
    <x v="0"/>
    <n v="0"/>
    <n v="0"/>
    <n v="59865"/>
    <n v="0"/>
    <x v="6025"/>
    <x v="0"/>
    <x v="0"/>
    <x v="0"/>
    <s v="03.16.11"/>
    <x v="27"/>
    <x v="0"/>
    <x v="0"/>
    <s v="Direcção de Obras"/>
    <s v="03.16.11"/>
    <s v="Direcção de Obras"/>
    <s v="03.16.11"/>
    <x v="28"/>
    <x v="0"/>
    <x v="0"/>
    <x v="0"/>
    <x v="0"/>
    <x v="0"/>
    <x v="0"/>
    <x v="0"/>
    <x v="1"/>
    <s v="2024-03-??"/>
    <x v="0"/>
    <n v="59865"/>
    <x v="3"/>
    <n v="30000"/>
    <x v="1"/>
    <n v="0"/>
    <x v="667"/>
    <m/>
    <x v="0"/>
    <x v="11"/>
    <m/>
    <s v="Direcção de Obras"/>
    <x v="2"/>
    <m/>
    <x v="0"/>
    <x v="1"/>
    <x v="1"/>
    <x v="1"/>
    <x v="0"/>
    <x v="0"/>
    <x v="0"/>
    <x v="0"/>
    <x v="0"/>
    <x v="0"/>
    <x v="0"/>
    <s v="Direcção de Obras"/>
    <x v="0"/>
    <x v="0"/>
    <x v="0"/>
    <x v="0"/>
    <x v="0"/>
    <x v="0"/>
    <x v="0"/>
    <x v="2"/>
    <x v="1"/>
    <x v="2"/>
    <x v="11"/>
    <x v="0"/>
    <m/>
  </r>
  <r>
    <x v="0"/>
    <n v="0"/>
    <n v="0"/>
    <n v="59865"/>
    <n v="0"/>
    <x v="6025"/>
    <x v="0"/>
    <x v="0"/>
    <x v="0"/>
    <s v="03.16.11"/>
    <x v="27"/>
    <x v="0"/>
    <x v="0"/>
    <s v="Direcção de Obras"/>
    <s v="03.16.11"/>
    <s v="Direcção de Obras"/>
    <s v="03.16.11"/>
    <x v="28"/>
    <x v="0"/>
    <x v="0"/>
    <x v="0"/>
    <x v="0"/>
    <x v="0"/>
    <x v="0"/>
    <x v="0"/>
    <x v="6"/>
    <s v="2024-04-??"/>
    <x v="1"/>
    <n v="59865"/>
    <x v="3"/>
    <n v="30000"/>
    <x v="1"/>
    <n v="0"/>
    <x v="667"/>
    <m/>
    <x v="0"/>
    <x v="11"/>
    <m/>
    <s v="Direcção de Obras"/>
    <x v="2"/>
    <m/>
    <x v="0"/>
    <x v="1"/>
    <x v="1"/>
    <x v="1"/>
    <x v="0"/>
    <x v="0"/>
    <x v="0"/>
    <x v="0"/>
    <x v="0"/>
    <x v="0"/>
    <x v="0"/>
    <s v="Direcção de Obras"/>
    <x v="0"/>
    <x v="0"/>
    <x v="0"/>
    <x v="0"/>
    <x v="0"/>
    <x v="0"/>
    <x v="0"/>
    <x v="2"/>
    <x v="1"/>
    <x v="2"/>
    <x v="11"/>
    <x v="0"/>
    <m/>
  </r>
  <r>
    <x v="0"/>
    <n v="0"/>
    <n v="0"/>
    <n v="53532"/>
    <n v="0"/>
    <x v="6025"/>
    <x v="0"/>
    <x v="0"/>
    <x v="0"/>
    <s v="03.16.11"/>
    <x v="27"/>
    <x v="0"/>
    <x v="0"/>
    <s v="Direcção de Obras"/>
    <s v="03.16.11"/>
    <s v="Direcção de Obras"/>
    <s v="03.16.11"/>
    <x v="28"/>
    <x v="0"/>
    <x v="0"/>
    <x v="0"/>
    <x v="0"/>
    <x v="0"/>
    <x v="0"/>
    <x v="0"/>
    <x v="3"/>
    <s v="2024-05-??"/>
    <x v="1"/>
    <n v="53532"/>
    <x v="3"/>
    <n v="30000"/>
    <x v="1"/>
    <n v="0"/>
    <x v="667"/>
    <m/>
    <x v="0"/>
    <x v="11"/>
    <m/>
    <s v="Direcção de Obras"/>
    <x v="2"/>
    <m/>
    <x v="0"/>
    <x v="1"/>
    <x v="1"/>
    <x v="1"/>
    <x v="0"/>
    <x v="0"/>
    <x v="0"/>
    <x v="0"/>
    <x v="0"/>
    <x v="0"/>
    <x v="0"/>
    <s v="Direcção de Obras"/>
    <x v="0"/>
    <x v="0"/>
    <x v="0"/>
    <x v="0"/>
    <x v="0"/>
    <x v="0"/>
    <x v="0"/>
    <x v="2"/>
    <x v="1"/>
    <x v="2"/>
    <x v="11"/>
    <x v="0"/>
    <m/>
  </r>
  <r>
    <x v="0"/>
    <n v="0"/>
    <n v="0"/>
    <n v="47199"/>
    <n v="0"/>
    <x v="6025"/>
    <x v="0"/>
    <x v="0"/>
    <x v="0"/>
    <s v="03.16.11"/>
    <x v="27"/>
    <x v="0"/>
    <x v="0"/>
    <s v="Direcção de Obras"/>
    <s v="03.16.11"/>
    <s v="Direcção de Obras"/>
    <s v="03.16.11"/>
    <x v="28"/>
    <x v="0"/>
    <x v="0"/>
    <x v="0"/>
    <x v="0"/>
    <x v="0"/>
    <x v="0"/>
    <x v="0"/>
    <x v="4"/>
    <s v="2024-06-??"/>
    <x v="1"/>
    <n v="47199"/>
    <x v="3"/>
    <n v="30000"/>
    <x v="1"/>
    <n v="0"/>
    <x v="667"/>
    <m/>
    <x v="0"/>
    <x v="11"/>
    <m/>
    <s v="Direcção de Obras"/>
    <x v="2"/>
    <m/>
    <x v="0"/>
    <x v="1"/>
    <x v="1"/>
    <x v="1"/>
    <x v="0"/>
    <x v="0"/>
    <x v="0"/>
    <x v="0"/>
    <x v="0"/>
    <x v="0"/>
    <x v="0"/>
    <s v="Direcção de Obras"/>
    <x v="0"/>
    <x v="0"/>
    <x v="0"/>
    <x v="0"/>
    <x v="0"/>
    <x v="0"/>
    <x v="0"/>
    <x v="2"/>
    <x v="1"/>
    <x v="2"/>
    <x v="11"/>
    <x v="0"/>
    <m/>
  </r>
  <r>
    <x v="0"/>
    <n v="0"/>
    <n v="0"/>
    <n v="47199"/>
    <n v="0"/>
    <x v="6025"/>
    <x v="0"/>
    <x v="0"/>
    <x v="0"/>
    <s v="03.16.11"/>
    <x v="27"/>
    <x v="0"/>
    <x v="0"/>
    <s v="Direcção de Obras"/>
    <s v="03.16.11"/>
    <s v="Direcção de Obras"/>
    <s v="03.16.11"/>
    <x v="28"/>
    <x v="0"/>
    <x v="0"/>
    <x v="0"/>
    <x v="0"/>
    <x v="0"/>
    <x v="0"/>
    <x v="0"/>
    <x v="9"/>
    <s v="2024-07-??"/>
    <x v="2"/>
    <n v="47199"/>
    <x v="3"/>
    <n v="30000"/>
    <x v="1"/>
    <n v="0"/>
    <x v="667"/>
    <m/>
    <x v="0"/>
    <x v="11"/>
    <m/>
    <s v="Direcção de Obras"/>
    <x v="2"/>
    <m/>
    <x v="0"/>
    <x v="1"/>
    <x v="1"/>
    <x v="1"/>
    <x v="0"/>
    <x v="0"/>
    <x v="0"/>
    <x v="0"/>
    <x v="0"/>
    <x v="0"/>
    <x v="0"/>
    <s v="Direcção de Obras"/>
    <x v="0"/>
    <x v="0"/>
    <x v="0"/>
    <x v="0"/>
    <x v="0"/>
    <x v="0"/>
    <x v="0"/>
    <x v="2"/>
    <x v="1"/>
    <x v="2"/>
    <x v="11"/>
    <x v="0"/>
    <m/>
  </r>
  <r>
    <x v="0"/>
    <n v="0"/>
    <n v="0"/>
    <n v="47199"/>
    <n v="0"/>
    <x v="6025"/>
    <x v="0"/>
    <x v="0"/>
    <x v="0"/>
    <s v="03.16.11"/>
    <x v="27"/>
    <x v="0"/>
    <x v="0"/>
    <s v="Direcção de Obras"/>
    <s v="03.16.11"/>
    <s v="Direcção de Obras"/>
    <s v="03.16.11"/>
    <x v="28"/>
    <x v="0"/>
    <x v="0"/>
    <x v="0"/>
    <x v="0"/>
    <x v="0"/>
    <x v="0"/>
    <x v="0"/>
    <x v="5"/>
    <s v="2024-08-??"/>
    <x v="2"/>
    <n v="47199"/>
    <x v="3"/>
    <n v="30000"/>
    <x v="1"/>
    <n v="0"/>
    <x v="667"/>
    <m/>
    <x v="0"/>
    <x v="11"/>
    <m/>
    <s v="Direcção de Obras"/>
    <x v="2"/>
    <m/>
    <x v="0"/>
    <x v="1"/>
    <x v="1"/>
    <x v="1"/>
    <x v="0"/>
    <x v="0"/>
    <x v="0"/>
    <x v="0"/>
    <x v="0"/>
    <x v="0"/>
    <x v="0"/>
    <s v="Direcção de Obras"/>
    <x v="0"/>
    <x v="0"/>
    <x v="0"/>
    <x v="0"/>
    <x v="0"/>
    <x v="0"/>
    <x v="0"/>
    <x v="2"/>
    <x v="1"/>
    <x v="2"/>
    <x v="11"/>
    <x v="0"/>
    <m/>
  </r>
  <r>
    <x v="0"/>
    <n v="0"/>
    <n v="0"/>
    <n v="47199"/>
    <n v="0"/>
    <x v="6025"/>
    <x v="0"/>
    <x v="0"/>
    <x v="0"/>
    <s v="03.16.11"/>
    <x v="27"/>
    <x v="0"/>
    <x v="0"/>
    <s v="Direcção de Obras"/>
    <s v="03.16.11"/>
    <s v="Direcção de Obras"/>
    <s v="03.16.11"/>
    <x v="28"/>
    <x v="0"/>
    <x v="0"/>
    <x v="0"/>
    <x v="0"/>
    <x v="0"/>
    <x v="0"/>
    <x v="0"/>
    <x v="7"/>
    <s v="2024-09-??"/>
    <x v="2"/>
    <n v="47199"/>
    <x v="3"/>
    <n v="30000"/>
    <x v="1"/>
    <n v="0"/>
    <x v="667"/>
    <m/>
    <x v="0"/>
    <x v="11"/>
    <m/>
    <s v="Direcção de Obras"/>
    <x v="2"/>
    <m/>
    <x v="0"/>
    <x v="1"/>
    <x v="1"/>
    <x v="1"/>
    <x v="0"/>
    <x v="0"/>
    <x v="0"/>
    <x v="0"/>
    <x v="0"/>
    <x v="0"/>
    <x v="0"/>
    <s v="Direcção de Obras"/>
    <x v="0"/>
    <x v="0"/>
    <x v="0"/>
    <x v="0"/>
    <x v="0"/>
    <x v="0"/>
    <x v="0"/>
    <x v="2"/>
    <x v="1"/>
    <x v="2"/>
    <x v="11"/>
    <x v="0"/>
    <m/>
  </r>
  <r>
    <x v="0"/>
    <n v="0"/>
    <n v="0"/>
    <n v="47199"/>
    <n v="0"/>
    <x v="6025"/>
    <x v="0"/>
    <x v="0"/>
    <x v="0"/>
    <s v="03.16.11"/>
    <x v="27"/>
    <x v="0"/>
    <x v="0"/>
    <s v="Direcção de Obras"/>
    <s v="03.16.11"/>
    <s v="Direcção de Obras"/>
    <s v="03.16.11"/>
    <x v="28"/>
    <x v="0"/>
    <x v="0"/>
    <x v="0"/>
    <x v="0"/>
    <x v="0"/>
    <x v="0"/>
    <x v="0"/>
    <x v="8"/>
    <s v="2024-10-??"/>
    <x v="3"/>
    <n v="47199"/>
    <x v="3"/>
    <n v="30000"/>
    <x v="1"/>
    <n v="0"/>
    <x v="667"/>
    <m/>
    <x v="0"/>
    <x v="11"/>
    <m/>
    <s v="Direcção de Obras"/>
    <x v="2"/>
    <m/>
    <x v="0"/>
    <x v="1"/>
    <x v="1"/>
    <x v="1"/>
    <x v="0"/>
    <x v="0"/>
    <x v="0"/>
    <x v="0"/>
    <x v="0"/>
    <x v="0"/>
    <x v="0"/>
    <s v="Direcção de Obras"/>
    <x v="0"/>
    <x v="0"/>
    <x v="0"/>
    <x v="0"/>
    <x v="0"/>
    <x v="0"/>
    <x v="0"/>
    <x v="2"/>
    <x v="1"/>
    <x v="2"/>
    <x v="11"/>
    <x v="0"/>
    <m/>
  </r>
  <r>
    <x v="0"/>
    <n v="0"/>
    <n v="0"/>
    <n v="47199"/>
    <n v="0"/>
    <x v="6025"/>
    <x v="0"/>
    <x v="0"/>
    <x v="0"/>
    <s v="03.16.11"/>
    <x v="27"/>
    <x v="0"/>
    <x v="0"/>
    <s v="Direcção de Obras"/>
    <s v="03.16.11"/>
    <s v="Direcção de Obras"/>
    <s v="03.16.11"/>
    <x v="28"/>
    <x v="0"/>
    <x v="0"/>
    <x v="0"/>
    <x v="0"/>
    <x v="0"/>
    <x v="0"/>
    <x v="0"/>
    <x v="10"/>
    <s v="2024-11-??"/>
    <x v="3"/>
    <n v="47199"/>
    <x v="3"/>
    <n v="30000"/>
    <x v="1"/>
    <n v="0"/>
    <x v="667"/>
    <m/>
    <x v="0"/>
    <x v="11"/>
    <m/>
    <s v="Direcção de Obras"/>
    <x v="2"/>
    <m/>
    <x v="0"/>
    <x v="1"/>
    <x v="1"/>
    <x v="1"/>
    <x v="0"/>
    <x v="0"/>
    <x v="0"/>
    <x v="0"/>
    <x v="0"/>
    <x v="0"/>
    <x v="0"/>
    <s v="Direcção de Obras"/>
    <x v="0"/>
    <x v="0"/>
    <x v="0"/>
    <x v="0"/>
    <x v="0"/>
    <x v="0"/>
    <x v="0"/>
    <x v="2"/>
    <x v="1"/>
    <x v="2"/>
    <x v="11"/>
    <x v="0"/>
    <m/>
  </r>
  <r>
    <x v="0"/>
    <n v="0"/>
    <n v="0"/>
    <n v="47199"/>
    <n v="0"/>
    <x v="6025"/>
    <x v="0"/>
    <x v="0"/>
    <x v="0"/>
    <s v="03.16.11"/>
    <x v="27"/>
    <x v="0"/>
    <x v="0"/>
    <s v="Direcção de Obras"/>
    <s v="03.16.11"/>
    <s v="Direcção de Obras"/>
    <s v="03.16.11"/>
    <x v="28"/>
    <x v="0"/>
    <x v="0"/>
    <x v="0"/>
    <x v="0"/>
    <x v="0"/>
    <x v="0"/>
    <x v="0"/>
    <x v="11"/>
    <s v="2024-12-??"/>
    <x v="3"/>
    <n v="47199"/>
    <x v="3"/>
    <n v="30000"/>
    <x v="1"/>
    <n v="0"/>
    <x v="667"/>
    <m/>
    <x v="0"/>
    <x v="11"/>
    <m/>
    <s v="Direcção de Obras"/>
    <x v="2"/>
    <m/>
    <x v="0"/>
    <x v="1"/>
    <x v="1"/>
    <x v="1"/>
    <x v="0"/>
    <x v="0"/>
    <x v="0"/>
    <x v="0"/>
    <x v="0"/>
    <x v="0"/>
    <x v="0"/>
    <s v="Direcção de Obras"/>
    <x v="0"/>
    <x v="0"/>
    <x v="0"/>
    <x v="0"/>
    <x v="0"/>
    <x v="0"/>
    <x v="0"/>
    <x v="2"/>
    <x v="1"/>
    <x v="2"/>
    <x v="11"/>
    <x v="0"/>
    <m/>
  </r>
  <r>
    <x v="0"/>
    <n v="0"/>
    <n v="0"/>
    <n v="12240"/>
    <n v="0"/>
    <x v="6025"/>
    <x v="0"/>
    <x v="0"/>
    <x v="0"/>
    <s v="03.16.11"/>
    <x v="27"/>
    <x v="0"/>
    <x v="0"/>
    <s v="Direcção de Obras"/>
    <s v="03.16.11"/>
    <s v="Direcção de Obras"/>
    <s v="03.16.11"/>
    <x v="31"/>
    <x v="0"/>
    <x v="0"/>
    <x v="1"/>
    <x v="0"/>
    <x v="0"/>
    <x v="0"/>
    <x v="0"/>
    <x v="0"/>
    <s v="2024-01-??"/>
    <x v="0"/>
    <n v="12240"/>
    <x v="3"/>
    <n v="0"/>
    <x v="1"/>
    <n v="0"/>
    <x v="667"/>
    <m/>
    <x v="0"/>
    <x v="11"/>
    <m/>
    <s v="Direcção de Obras"/>
    <x v="2"/>
    <m/>
    <x v="0"/>
    <x v="1"/>
    <x v="1"/>
    <x v="1"/>
    <x v="0"/>
    <x v="0"/>
    <x v="0"/>
    <x v="0"/>
    <x v="0"/>
    <x v="0"/>
    <x v="0"/>
    <s v="Direcção de Obras"/>
    <x v="0"/>
    <x v="0"/>
    <x v="0"/>
    <x v="0"/>
    <x v="0"/>
    <x v="0"/>
    <x v="0"/>
    <x v="2"/>
    <x v="1"/>
    <x v="2"/>
    <x v="11"/>
    <x v="0"/>
    <m/>
  </r>
  <r>
    <x v="0"/>
    <n v="0"/>
    <n v="0"/>
    <n v="12240"/>
    <n v="0"/>
    <x v="6025"/>
    <x v="0"/>
    <x v="0"/>
    <x v="0"/>
    <s v="03.16.11"/>
    <x v="27"/>
    <x v="0"/>
    <x v="0"/>
    <s v="Direcção de Obras"/>
    <s v="03.16.11"/>
    <s v="Direcção de Obras"/>
    <s v="03.16.11"/>
    <x v="31"/>
    <x v="0"/>
    <x v="0"/>
    <x v="1"/>
    <x v="0"/>
    <x v="0"/>
    <x v="0"/>
    <x v="0"/>
    <x v="2"/>
    <s v="2024-02-??"/>
    <x v="0"/>
    <n v="12240"/>
    <x v="3"/>
    <n v="0"/>
    <x v="1"/>
    <n v="0"/>
    <x v="667"/>
    <m/>
    <x v="0"/>
    <x v="11"/>
    <m/>
    <s v="Direcção de Obras"/>
    <x v="2"/>
    <m/>
    <x v="0"/>
    <x v="1"/>
    <x v="1"/>
    <x v="1"/>
    <x v="0"/>
    <x v="0"/>
    <x v="0"/>
    <x v="0"/>
    <x v="0"/>
    <x v="0"/>
    <x v="0"/>
    <s v="Direcção de Obras"/>
    <x v="0"/>
    <x v="0"/>
    <x v="0"/>
    <x v="0"/>
    <x v="0"/>
    <x v="0"/>
    <x v="0"/>
    <x v="2"/>
    <x v="1"/>
    <x v="2"/>
    <x v="11"/>
    <x v="0"/>
    <m/>
  </r>
  <r>
    <x v="0"/>
    <n v="0"/>
    <n v="0"/>
    <n v="12240"/>
    <n v="0"/>
    <x v="6025"/>
    <x v="0"/>
    <x v="0"/>
    <x v="0"/>
    <s v="03.16.11"/>
    <x v="27"/>
    <x v="0"/>
    <x v="0"/>
    <s v="Direcção de Obras"/>
    <s v="03.16.11"/>
    <s v="Direcção de Obras"/>
    <s v="03.16.11"/>
    <x v="31"/>
    <x v="0"/>
    <x v="0"/>
    <x v="1"/>
    <x v="0"/>
    <x v="0"/>
    <x v="0"/>
    <x v="0"/>
    <x v="1"/>
    <s v="2024-03-??"/>
    <x v="0"/>
    <n v="12240"/>
    <x v="3"/>
    <n v="0"/>
    <x v="1"/>
    <n v="0"/>
    <x v="667"/>
    <m/>
    <x v="0"/>
    <x v="11"/>
    <m/>
    <s v="Direcção de Obras"/>
    <x v="2"/>
    <m/>
    <x v="0"/>
    <x v="1"/>
    <x v="1"/>
    <x v="1"/>
    <x v="0"/>
    <x v="0"/>
    <x v="0"/>
    <x v="0"/>
    <x v="0"/>
    <x v="0"/>
    <x v="0"/>
    <s v="Direcção de Obras"/>
    <x v="0"/>
    <x v="0"/>
    <x v="0"/>
    <x v="0"/>
    <x v="0"/>
    <x v="0"/>
    <x v="0"/>
    <x v="2"/>
    <x v="1"/>
    <x v="2"/>
    <x v="11"/>
    <x v="0"/>
    <m/>
  </r>
  <r>
    <x v="0"/>
    <n v="0"/>
    <n v="0"/>
    <n v="12240"/>
    <n v="0"/>
    <x v="6025"/>
    <x v="0"/>
    <x v="0"/>
    <x v="0"/>
    <s v="03.16.11"/>
    <x v="27"/>
    <x v="0"/>
    <x v="0"/>
    <s v="Direcção de Obras"/>
    <s v="03.16.11"/>
    <s v="Direcção de Obras"/>
    <s v="03.16.11"/>
    <x v="31"/>
    <x v="0"/>
    <x v="0"/>
    <x v="1"/>
    <x v="0"/>
    <x v="0"/>
    <x v="0"/>
    <x v="0"/>
    <x v="6"/>
    <s v="2024-04-??"/>
    <x v="1"/>
    <n v="12240"/>
    <x v="3"/>
    <n v="0"/>
    <x v="1"/>
    <n v="0"/>
    <x v="667"/>
    <m/>
    <x v="0"/>
    <x v="11"/>
    <m/>
    <s v="Direcção de Obras"/>
    <x v="2"/>
    <m/>
    <x v="0"/>
    <x v="1"/>
    <x v="1"/>
    <x v="1"/>
    <x v="0"/>
    <x v="0"/>
    <x v="0"/>
    <x v="0"/>
    <x v="0"/>
    <x v="0"/>
    <x v="0"/>
    <s v="Direcção de Obras"/>
    <x v="0"/>
    <x v="0"/>
    <x v="0"/>
    <x v="0"/>
    <x v="0"/>
    <x v="0"/>
    <x v="0"/>
    <x v="2"/>
    <x v="1"/>
    <x v="2"/>
    <x v="11"/>
    <x v="0"/>
    <m/>
  </r>
  <r>
    <x v="0"/>
    <n v="0"/>
    <n v="0"/>
    <n v="12240"/>
    <n v="0"/>
    <x v="6025"/>
    <x v="0"/>
    <x v="0"/>
    <x v="0"/>
    <s v="03.16.11"/>
    <x v="27"/>
    <x v="0"/>
    <x v="0"/>
    <s v="Direcção de Obras"/>
    <s v="03.16.11"/>
    <s v="Direcção de Obras"/>
    <s v="03.16.11"/>
    <x v="31"/>
    <x v="0"/>
    <x v="0"/>
    <x v="1"/>
    <x v="0"/>
    <x v="0"/>
    <x v="0"/>
    <x v="0"/>
    <x v="3"/>
    <s v="2024-05-??"/>
    <x v="1"/>
    <n v="12240"/>
    <x v="3"/>
    <n v="0"/>
    <x v="1"/>
    <n v="0"/>
    <x v="667"/>
    <m/>
    <x v="0"/>
    <x v="11"/>
    <m/>
    <s v="Direcção de Obras"/>
    <x v="2"/>
    <m/>
    <x v="0"/>
    <x v="1"/>
    <x v="1"/>
    <x v="1"/>
    <x v="0"/>
    <x v="0"/>
    <x v="0"/>
    <x v="0"/>
    <x v="0"/>
    <x v="0"/>
    <x v="0"/>
    <s v="Direcção de Obras"/>
    <x v="0"/>
    <x v="0"/>
    <x v="0"/>
    <x v="0"/>
    <x v="0"/>
    <x v="0"/>
    <x v="0"/>
    <x v="2"/>
    <x v="1"/>
    <x v="2"/>
    <x v="11"/>
    <x v="0"/>
    <m/>
  </r>
  <r>
    <x v="0"/>
    <n v="0"/>
    <n v="0"/>
    <n v="12240"/>
    <n v="0"/>
    <x v="6025"/>
    <x v="0"/>
    <x v="0"/>
    <x v="0"/>
    <s v="03.16.11"/>
    <x v="27"/>
    <x v="0"/>
    <x v="0"/>
    <s v="Direcção de Obras"/>
    <s v="03.16.11"/>
    <s v="Direcção de Obras"/>
    <s v="03.16.11"/>
    <x v="31"/>
    <x v="0"/>
    <x v="0"/>
    <x v="1"/>
    <x v="0"/>
    <x v="0"/>
    <x v="0"/>
    <x v="0"/>
    <x v="4"/>
    <s v="2024-06-??"/>
    <x v="1"/>
    <n v="12240"/>
    <x v="3"/>
    <n v="0"/>
    <x v="1"/>
    <n v="0"/>
    <x v="667"/>
    <m/>
    <x v="0"/>
    <x v="11"/>
    <m/>
    <s v="Direcção de Obras"/>
    <x v="2"/>
    <m/>
    <x v="0"/>
    <x v="1"/>
    <x v="1"/>
    <x v="1"/>
    <x v="0"/>
    <x v="0"/>
    <x v="0"/>
    <x v="0"/>
    <x v="0"/>
    <x v="0"/>
    <x v="0"/>
    <s v="Direcção de Obras"/>
    <x v="0"/>
    <x v="0"/>
    <x v="0"/>
    <x v="0"/>
    <x v="0"/>
    <x v="0"/>
    <x v="0"/>
    <x v="2"/>
    <x v="1"/>
    <x v="2"/>
    <x v="11"/>
    <x v="0"/>
    <m/>
  </r>
  <r>
    <x v="0"/>
    <n v="0"/>
    <n v="0"/>
    <n v="12240"/>
    <n v="0"/>
    <x v="6025"/>
    <x v="0"/>
    <x v="0"/>
    <x v="0"/>
    <s v="03.16.11"/>
    <x v="27"/>
    <x v="0"/>
    <x v="0"/>
    <s v="Direcção de Obras"/>
    <s v="03.16.11"/>
    <s v="Direcção de Obras"/>
    <s v="03.16.11"/>
    <x v="31"/>
    <x v="0"/>
    <x v="0"/>
    <x v="1"/>
    <x v="0"/>
    <x v="0"/>
    <x v="0"/>
    <x v="0"/>
    <x v="9"/>
    <s v="2024-07-??"/>
    <x v="2"/>
    <n v="12240"/>
    <x v="3"/>
    <n v="0"/>
    <x v="1"/>
    <n v="0"/>
    <x v="667"/>
    <m/>
    <x v="0"/>
    <x v="11"/>
    <m/>
    <s v="Direcção de Obras"/>
    <x v="2"/>
    <m/>
    <x v="0"/>
    <x v="1"/>
    <x v="1"/>
    <x v="1"/>
    <x v="0"/>
    <x v="0"/>
    <x v="0"/>
    <x v="0"/>
    <x v="0"/>
    <x v="0"/>
    <x v="0"/>
    <s v="Direcção de Obras"/>
    <x v="0"/>
    <x v="0"/>
    <x v="0"/>
    <x v="0"/>
    <x v="0"/>
    <x v="0"/>
    <x v="0"/>
    <x v="2"/>
    <x v="1"/>
    <x v="2"/>
    <x v="11"/>
    <x v="0"/>
    <m/>
  </r>
  <r>
    <x v="0"/>
    <n v="0"/>
    <n v="0"/>
    <n v="12240"/>
    <n v="0"/>
    <x v="6025"/>
    <x v="0"/>
    <x v="0"/>
    <x v="0"/>
    <s v="03.16.11"/>
    <x v="27"/>
    <x v="0"/>
    <x v="0"/>
    <s v="Direcção de Obras"/>
    <s v="03.16.11"/>
    <s v="Direcção de Obras"/>
    <s v="03.16.11"/>
    <x v="31"/>
    <x v="0"/>
    <x v="0"/>
    <x v="1"/>
    <x v="0"/>
    <x v="0"/>
    <x v="0"/>
    <x v="0"/>
    <x v="5"/>
    <s v="2024-08-??"/>
    <x v="2"/>
    <n v="12240"/>
    <x v="3"/>
    <n v="0"/>
    <x v="1"/>
    <n v="0"/>
    <x v="667"/>
    <m/>
    <x v="0"/>
    <x v="11"/>
    <m/>
    <s v="Direcção de Obras"/>
    <x v="2"/>
    <m/>
    <x v="0"/>
    <x v="1"/>
    <x v="1"/>
    <x v="1"/>
    <x v="0"/>
    <x v="0"/>
    <x v="0"/>
    <x v="0"/>
    <x v="0"/>
    <x v="0"/>
    <x v="0"/>
    <s v="Direcção de Obras"/>
    <x v="0"/>
    <x v="0"/>
    <x v="0"/>
    <x v="0"/>
    <x v="0"/>
    <x v="0"/>
    <x v="0"/>
    <x v="2"/>
    <x v="1"/>
    <x v="2"/>
    <x v="11"/>
    <x v="0"/>
    <m/>
  </r>
  <r>
    <x v="0"/>
    <n v="0"/>
    <n v="0"/>
    <n v="12240"/>
    <n v="0"/>
    <x v="6025"/>
    <x v="0"/>
    <x v="0"/>
    <x v="0"/>
    <s v="03.16.11"/>
    <x v="27"/>
    <x v="0"/>
    <x v="0"/>
    <s v="Direcção de Obras"/>
    <s v="03.16.11"/>
    <s v="Direcção de Obras"/>
    <s v="03.16.11"/>
    <x v="31"/>
    <x v="0"/>
    <x v="0"/>
    <x v="1"/>
    <x v="0"/>
    <x v="0"/>
    <x v="0"/>
    <x v="0"/>
    <x v="7"/>
    <s v="2024-09-??"/>
    <x v="2"/>
    <n v="12240"/>
    <x v="3"/>
    <n v="0"/>
    <x v="1"/>
    <n v="0"/>
    <x v="667"/>
    <m/>
    <x v="0"/>
    <x v="11"/>
    <m/>
    <s v="Direcção de Obras"/>
    <x v="2"/>
    <m/>
    <x v="0"/>
    <x v="1"/>
    <x v="1"/>
    <x v="1"/>
    <x v="0"/>
    <x v="0"/>
    <x v="0"/>
    <x v="0"/>
    <x v="0"/>
    <x v="0"/>
    <x v="0"/>
    <s v="Direcção de Obras"/>
    <x v="0"/>
    <x v="0"/>
    <x v="0"/>
    <x v="0"/>
    <x v="0"/>
    <x v="0"/>
    <x v="0"/>
    <x v="2"/>
    <x v="1"/>
    <x v="2"/>
    <x v="11"/>
    <x v="0"/>
    <m/>
  </r>
  <r>
    <x v="0"/>
    <n v="0"/>
    <n v="0"/>
    <n v="12240"/>
    <n v="0"/>
    <x v="6025"/>
    <x v="0"/>
    <x v="0"/>
    <x v="0"/>
    <s v="03.16.11"/>
    <x v="27"/>
    <x v="0"/>
    <x v="0"/>
    <s v="Direcção de Obras"/>
    <s v="03.16.11"/>
    <s v="Direcção de Obras"/>
    <s v="03.16.11"/>
    <x v="31"/>
    <x v="0"/>
    <x v="0"/>
    <x v="1"/>
    <x v="0"/>
    <x v="0"/>
    <x v="0"/>
    <x v="0"/>
    <x v="8"/>
    <s v="2024-10-??"/>
    <x v="3"/>
    <n v="12240"/>
    <x v="3"/>
    <n v="0"/>
    <x v="1"/>
    <n v="0"/>
    <x v="667"/>
    <m/>
    <x v="0"/>
    <x v="11"/>
    <m/>
    <s v="Direcção de Obras"/>
    <x v="2"/>
    <m/>
    <x v="0"/>
    <x v="1"/>
    <x v="1"/>
    <x v="1"/>
    <x v="0"/>
    <x v="0"/>
    <x v="0"/>
    <x v="0"/>
    <x v="0"/>
    <x v="0"/>
    <x v="0"/>
    <s v="Direcção de Obras"/>
    <x v="0"/>
    <x v="0"/>
    <x v="0"/>
    <x v="0"/>
    <x v="0"/>
    <x v="0"/>
    <x v="0"/>
    <x v="2"/>
    <x v="1"/>
    <x v="2"/>
    <x v="11"/>
    <x v="0"/>
    <m/>
  </r>
  <r>
    <x v="0"/>
    <n v="0"/>
    <n v="0"/>
    <n v="0"/>
    <n v="0"/>
    <x v="3985"/>
    <x v="0"/>
    <x v="0"/>
    <x v="0"/>
    <s v="03.16.22"/>
    <x v="58"/>
    <x v="0"/>
    <x v="0"/>
    <s v="Direção da Habitação"/>
    <s v="03.16.22"/>
    <s v="Direção da Habitação"/>
    <s v="03.16.22"/>
    <x v="31"/>
    <x v="0"/>
    <x v="0"/>
    <x v="1"/>
    <x v="0"/>
    <x v="0"/>
    <x v="0"/>
    <x v="0"/>
    <x v="0"/>
    <s v="2024-01-30"/>
    <x v="0"/>
    <n v="857"/>
    <x v="4"/>
    <m/>
    <x v="0"/>
    <m/>
    <x v="19"/>
    <n v="100474706"/>
    <x v="0"/>
    <x v="6"/>
    <s v="Direção da Habitação"/>
    <s v="ORI"/>
    <x v="2"/>
    <m/>
    <x v="0"/>
    <x v="2"/>
    <x v="2"/>
    <x v="1"/>
    <x v="0"/>
    <x v="0"/>
    <x v="0"/>
    <x v="0"/>
    <x v="0"/>
    <x v="0"/>
    <x v="0"/>
    <s v="Direção da Habitação"/>
    <x v="0"/>
    <x v="0"/>
    <x v="0"/>
    <x v="0"/>
    <x v="0"/>
    <x v="0"/>
    <x v="0"/>
    <x v="0"/>
    <x v="0"/>
    <x v="0"/>
    <x v="6"/>
    <x v="0"/>
    <s v="Pagamento de salário referente a 01-2024"/>
  </r>
  <r>
    <x v="0"/>
    <n v="0"/>
    <n v="0"/>
    <n v="0"/>
    <n v="0"/>
    <x v="3985"/>
    <x v="0"/>
    <x v="0"/>
    <x v="0"/>
    <s v="03.16.22"/>
    <x v="58"/>
    <x v="0"/>
    <x v="0"/>
    <s v="Direção da Habitação"/>
    <s v="03.16.22"/>
    <s v="Direção da Habitação"/>
    <s v="03.16.22"/>
    <x v="49"/>
    <x v="0"/>
    <x v="0"/>
    <x v="0"/>
    <x v="1"/>
    <x v="0"/>
    <x v="0"/>
    <x v="0"/>
    <x v="0"/>
    <s v="2024-01-30"/>
    <x v="0"/>
    <n v="8935"/>
    <x v="4"/>
    <m/>
    <x v="0"/>
    <m/>
    <x v="19"/>
    <n v="100474706"/>
    <x v="0"/>
    <x v="6"/>
    <s v="Direção da Habitação"/>
    <s v="ORI"/>
    <x v="2"/>
    <m/>
    <x v="0"/>
    <x v="2"/>
    <x v="2"/>
    <x v="1"/>
    <x v="0"/>
    <x v="0"/>
    <x v="0"/>
    <x v="0"/>
    <x v="0"/>
    <x v="0"/>
    <x v="0"/>
    <s v="Direção da Habitação"/>
    <x v="0"/>
    <x v="0"/>
    <x v="0"/>
    <x v="0"/>
    <x v="0"/>
    <x v="0"/>
    <x v="0"/>
    <x v="0"/>
    <x v="0"/>
    <x v="0"/>
    <x v="6"/>
    <x v="0"/>
    <s v="Pagamento de salário referente a 01-2024"/>
  </r>
  <r>
    <x v="0"/>
    <n v="0"/>
    <n v="0"/>
    <n v="0"/>
    <n v="0"/>
    <x v="3973"/>
    <x v="0"/>
    <x v="0"/>
    <x v="0"/>
    <s v="03.16.11"/>
    <x v="27"/>
    <x v="0"/>
    <x v="0"/>
    <s v="Direcção de Obras"/>
    <s v="03.16.11"/>
    <s v="Direcção de Obras"/>
    <s v="03.16.11"/>
    <x v="60"/>
    <x v="0"/>
    <x v="0"/>
    <x v="0"/>
    <x v="0"/>
    <x v="0"/>
    <x v="0"/>
    <x v="0"/>
    <x v="0"/>
    <s v="2024-01-30"/>
    <x v="0"/>
    <n v="254"/>
    <x v="4"/>
    <m/>
    <x v="0"/>
    <m/>
    <x v="19"/>
    <n v="100474706"/>
    <x v="0"/>
    <x v="6"/>
    <s v="Direcção de Obras"/>
    <s v="ORI"/>
    <x v="2"/>
    <m/>
    <x v="0"/>
    <x v="2"/>
    <x v="2"/>
    <x v="1"/>
    <x v="0"/>
    <x v="0"/>
    <x v="0"/>
    <x v="0"/>
    <x v="0"/>
    <x v="0"/>
    <x v="0"/>
    <s v="Direcção de Obras"/>
    <x v="0"/>
    <x v="0"/>
    <x v="0"/>
    <x v="0"/>
    <x v="0"/>
    <x v="0"/>
    <x v="0"/>
    <x v="0"/>
    <x v="0"/>
    <x v="0"/>
    <x v="6"/>
    <x v="0"/>
    <s v="Pagamento de salário referente a 01-2024"/>
  </r>
  <r>
    <x v="0"/>
    <n v="0"/>
    <n v="0"/>
    <n v="0"/>
    <n v="0"/>
    <x v="3973"/>
    <x v="0"/>
    <x v="0"/>
    <x v="0"/>
    <s v="03.16.11"/>
    <x v="27"/>
    <x v="0"/>
    <x v="0"/>
    <s v="Direcção de Obras"/>
    <s v="03.16.11"/>
    <s v="Direcção de Obras"/>
    <s v="03.16.11"/>
    <x v="30"/>
    <x v="0"/>
    <x v="0"/>
    <x v="0"/>
    <x v="1"/>
    <x v="0"/>
    <x v="0"/>
    <x v="0"/>
    <x v="0"/>
    <s v="2024-01-30"/>
    <x v="0"/>
    <n v="24492"/>
    <x v="4"/>
    <m/>
    <x v="0"/>
    <m/>
    <x v="19"/>
    <n v="100474706"/>
    <x v="0"/>
    <x v="6"/>
    <s v="Direcção de Obras"/>
    <s v="ORI"/>
    <x v="2"/>
    <m/>
    <x v="0"/>
    <x v="2"/>
    <x v="2"/>
    <x v="1"/>
    <x v="0"/>
    <x v="0"/>
    <x v="0"/>
    <x v="0"/>
    <x v="0"/>
    <x v="0"/>
    <x v="0"/>
    <s v="Direcção de Obras"/>
    <x v="0"/>
    <x v="0"/>
    <x v="0"/>
    <x v="0"/>
    <x v="0"/>
    <x v="0"/>
    <x v="0"/>
    <x v="0"/>
    <x v="0"/>
    <x v="0"/>
    <x v="6"/>
    <x v="0"/>
    <s v="Pagamento de salário referente a 01-2024"/>
  </r>
  <r>
    <x v="0"/>
    <n v="0"/>
    <n v="0"/>
    <n v="0"/>
    <n v="0"/>
    <x v="3973"/>
    <x v="0"/>
    <x v="0"/>
    <x v="0"/>
    <s v="03.16.11"/>
    <x v="27"/>
    <x v="0"/>
    <x v="0"/>
    <s v="Direcção de Obras"/>
    <s v="03.16.11"/>
    <s v="Direcção de Obras"/>
    <s v="03.16.11"/>
    <x v="48"/>
    <x v="0"/>
    <x v="0"/>
    <x v="0"/>
    <x v="1"/>
    <x v="0"/>
    <x v="0"/>
    <x v="0"/>
    <x v="0"/>
    <s v="2024-01-30"/>
    <x v="0"/>
    <n v="501"/>
    <x v="4"/>
    <m/>
    <x v="0"/>
    <m/>
    <x v="18"/>
    <n v="100478987"/>
    <x v="0"/>
    <x v="5"/>
    <s v="Direcção de Obras"/>
    <s v="ORI"/>
    <x v="2"/>
    <m/>
    <x v="0"/>
    <x v="2"/>
    <x v="2"/>
    <x v="1"/>
    <x v="0"/>
    <x v="0"/>
    <x v="0"/>
    <x v="0"/>
    <x v="0"/>
    <x v="0"/>
    <x v="0"/>
    <s v="Direcção de Obras"/>
    <x v="0"/>
    <x v="0"/>
    <x v="0"/>
    <x v="0"/>
    <x v="0"/>
    <x v="0"/>
    <x v="0"/>
    <x v="0"/>
    <x v="0"/>
    <x v="0"/>
    <x v="5"/>
    <x v="0"/>
    <s v="Pagamento de salário referente a 01-2024"/>
  </r>
  <r>
    <x v="0"/>
    <n v="0"/>
    <n v="0"/>
    <n v="0"/>
    <n v="0"/>
    <x v="3973"/>
    <x v="0"/>
    <x v="0"/>
    <x v="0"/>
    <s v="03.16.11"/>
    <x v="27"/>
    <x v="0"/>
    <x v="0"/>
    <s v="Direcção de Obras"/>
    <s v="03.16.11"/>
    <s v="Direcção de Obras"/>
    <s v="03.16.11"/>
    <x v="60"/>
    <x v="0"/>
    <x v="0"/>
    <x v="0"/>
    <x v="0"/>
    <x v="0"/>
    <x v="0"/>
    <x v="0"/>
    <x v="0"/>
    <s v="2024-01-30"/>
    <x v="0"/>
    <n v="9"/>
    <x v="4"/>
    <m/>
    <x v="0"/>
    <m/>
    <x v="15"/>
    <n v="100479277"/>
    <x v="0"/>
    <x v="2"/>
    <s v="Direcção de Obras"/>
    <s v="ORI"/>
    <x v="2"/>
    <m/>
    <x v="0"/>
    <x v="2"/>
    <x v="2"/>
    <x v="1"/>
    <x v="0"/>
    <x v="0"/>
    <x v="0"/>
    <x v="0"/>
    <x v="0"/>
    <x v="0"/>
    <x v="0"/>
    <s v="Direcção de Obras"/>
    <x v="0"/>
    <x v="0"/>
    <x v="0"/>
    <x v="0"/>
    <x v="0"/>
    <x v="0"/>
    <x v="0"/>
    <x v="0"/>
    <x v="0"/>
    <x v="0"/>
    <x v="2"/>
    <x v="0"/>
    <s v="Pagamento de salário referente a 01-2024"/>
  </r>
  <r>
    <x v="0"/>
    <n v="0"/>
    <n v="0"/>
    <n v="0"/>
    <n v="0"/>
    <x v="3973"/>
    <x v="0"/>
    <x v="0"/>
    <x v="0"/>
    <s v="03.16.11"/>
    <x v="27"/>
    <x v="0"/>
    <x v="0"/>
    <s v="Direcção de Obras"/>
    <s v="03.16.11"/>
    <s v="Direcção de Obras"/>
    <s v="03.16.11"/>
    <x v="49"/>
    <x v="0"/>
    <x v="0"/>
    <x v="0"/>
    <x v="1"/>
    <x v="0"/>
    <x v="0"/>
    <x v="0"/>
    <x v="0"/>
    <s v="2024-01-30"/>
    <x v="0"/>
    <n v="326"/>
    <x v="4"/>
    <m/>
    <x v="0"/>
    <m/>
    <x v="15"/>
    <n v="100479277"/>
    <x v="0"/>
    <x v="2"/>
    <s v="Direcção de Obras"/>
    <s v="ORI"/>
    <x v="2"/>
    <m/>
    <x v="0"/>
    <x v="2"/>
    <x v="2"/>
    <x v="1"/>
    <x v="0"/>
    <x v="0"/>
    <x v="0"/>
    <x v="0"/>
    <x v="0"/>
    <x v="0"/>
    <x v="0"/>
    <s v="Direcção de Obras"/>
    <x v="0"/>
    <x v="0"/>
    <x v="0"/>
    <x v="0"/>
    <x v="0"/>
    <x v="0"/>
    <x v="0"/>
    <x v="0"/>
    <x v="0"/>
    <x v="0"/>
    <x v="2"/>
    <x v="0"/>
    <s v="Pagamento de salário referente a 01-2024"/>
  </r>
  <r>
    <x v="0"/>
    <n v="0"/>
    <n v="0"/>
    <n v="0"/>
    <n v="0"/>
    <x v="5493"/>
    <x v="0"/>
    <x v="0"/>
    <x v="0"/>
    <s v="03.16.11"/>
    <x v="27"/>
    <x v="0"/>
    <x v="0"/>
    <s v="Direcção de Obras"/>
    <s v="03.16.11"/>
    <s v="Direcção de Obras"/>
    <s v="03.16.11"/>
    <x v="31"/>
    <x v="0"/>
    <x v="0"/>
    <x v="1"/>
    <x v="0"/>
    <x v="0"/>
    <x v="0"/>
    <x v="0"/>
    <x v="3"/>
    <s v="2024-05-21"/>
    <x v="1"/>
    <n v="899"/>
    <x v="4"/>
    <m/>
    <x v="0"/>
    <m/>
    <x v="19"/>
    <n v="100474706"/>
    <x v="0"/>
    <x v="6"/>
    <s v="Direcção de Obras"/>
    <s v="ORI"/>
    <x v="2"/>
    <m/>
    <x v="0"/>
    <x v="2"/>
    <x v="2"/>
    <x v="1"/>
    <x v="0"/>
    <x v="0"/>
    <x v="0"/>
    <x v="0"/>
    <x v="0"/>
    <x v="0"/>
    <x v="0"/>
    <s v="Direcção de Obras"/>
    <x v="0"/>
    <x v="0"/>
    <x v="0"/>
    <x v="0"/>
    <x v="0"/>
    <x v="0"/>
    <x v="0"/>
    <x v="0"/>
    <x v="0"/>
    <x v="0"/>
    <x v="6"/>
    <x v="0"/>
    <s v="Pagamento de salário referente a 05-2024"/>
  </r>
  <r>
    <x v="0"/>
    <n v="0"/>
    <n v="0"/>
    <n v="0"/>
    <n v="0"/>
    <x v="5493"/>
    <x v="0"/>
    <x v="0"/>
    <x v="0"/>
    <s v="03.16.11"/>
    <x v="27"/>
    <x v="0"/>
    <x v="0"/>
    <s v="Direcção de Obras"/>
    <s v="03.16.11"/>
    <s v="Direcção de Obras"/>
    <s v="03.16.11"/>
    <x v="30"/>
    <x v="0"/>
    <x v="0"/>
    <x v="0"/>
    <x v="1"/>
    <x v="0"/>
    <x v="0"/>
    <x v="0"/>
    <x v="3"/>
    <s v="2024-05-21"/>
    <x v="1"/>
    <n v="368"/>
    <x v="4"/>
    <m/>
    <x v="0"/>
    <m/>
    <x v="18"/>
    <n v="100478987"/>
    <x v="0"/>
    <x v="5"/>
    <s v="Direcção de Obras"/>
    <s v="ORI"/>
    <x v="2"/>
    <m/>
    <x v="0"/>
    <x v="2"/>
    <x v="2"/>
    <x v="1"/>
    <x v="0"/>
    <x v="0"/>
    <x v="0"/>
    <x v="0"/>
    <x v="0"/>
    <x v="0"/>
    <x v="0"/>
    <s v="Direcção de Obras"/>
    <x v="0"/>
    <x v="0"/>
    <x v="0"/>
    <x v="0"/>
    <x v="0"/>
    <x v="0"/>
    <x v="0"/>
    <x v="0"/>
    <x v="0"/>
    <x v="0"/>
    <x v="5"/>
    <x v="0"/>
    <s v="Pagamento de salário referente a 05-2024"/>
  </r>
  <r>
    <x v="0"/>
    <n v="0"/>
    <n v="0"/>
    <n v="0"/>
    <n v="0"/>
    <x v="5493"/>
    <x v="0"/>
    <x v="0"/>
    <x v="0"/>
    <s v="03.16.11"/>
    <x v="27"/>
    <x v="0"/>
    <x v="0"/>
    <s v="Direcção de Obras"/>
    <s v="03.16.11"/>
    <s v="Direcção de Obras"/>
    <s v="03.16.11"/>
    <x v="49"/>
    <x v="0"/>
    <x v="0"/>
    <x v="0"/>
    <x v="1"/>
    <x v="0"/>
    <x v="0"/>
    <x v="0"/>
    <x v="3"/>
    <s v="2024-05-21"/>
    <x v="1"/>
    <n v="352"/>
    <x v="4"/>
    <m/>
    <x v="0"/>
    <m/>
    <x v="15"/>
    <n v="100479277"/>
    <x v="0"/>
    <x v="2"/>
    <s v="Direcção de Obras"/>
    <s v="ORI"/>
    <x v="2"/>
    <m/>
    <x v="0"/>
    <x v="2"/>
    <x v="2"/>
    <x v="1"/>
    <x v="0"/>
    <x v="0"/>
    <x v="0"/>
    <x v="0"/>
    <x v="0"/>
    <x v="0"/>
    <x v="0"/>
    <s v="Direcção de Obras"/>
    <x v="0"/>
    <x v="0"/>
    <x v="0"/>
    <x v="0"/>
    <x v="0"/>
    <x v="0"/>
    <x v="0"/>
    <x v="0"/>
    <x v="0"/>
    <x v="0"/>
    <x v="2"/>
    <x v="0"/>
    <s v="Pagamento de salário referente a 05-2024"/>
  </r>
  <r>
    <x v="0"/>
    <n v="0"/>
    <n v="0"/>
    <n v="0"/>
    <n v="0"/>
    <x v="5678"/>
    <x v="0"/>
    <x v="0"/>
    <x v="0"/>
    <s v="03.16.11"/>
    <x v="27"/>
    <x v="0"/>
    <x v="0"/>
    <s v="Direcção de Obras"/>
    <s v="03.16.11"/>
    <s v="Direcção de Obras"/>
    <s v="03.16.11"/>
    <x v="48"/>
    <x v="0"/>
    <x v="0"/>
    <x v="0"/>
    <x v="1"/>
    <x v="0"/>
    <x v="0"/>
    <x v="0"/>
    <x v="1"/>
    <s v="2024-03-21"/>
    <x v="0"/>
    <n v="24449"/>
    <x v="4"/>
    <m/>
    <x v="0"/>
    <m/>
    <x v="19"/>
    <n v="100474706"/>
    <x v="0"/>
    <x v="6"/>
    <s v="Direcção de Obras"/>
    <s v="ORI"/>
    <x v="2"/>
    <m/>
    <x v="0"/>
    <x v="2"/>
    <x v="2"/>
    <x v="1"/>
    <x v="0"/>
    <x v="0"/>
    <x v="0"/>
    <x v="0"/>
    <x v="0"/>
    <x v="0"/>
    <x v="0"/>
    <s v="Direcção de Obras"/>
    <x v="0"/>
    <x v="0"/>
    <x v="0"/>
    <x v="0"/>
    <x v="0"/>
    <x v="0"/>
    <x v="0"/>
    <x v="0"/>
    <x v="0"/>
    <x v="0"/>
    <x v="6"/>
    <x v="0"/>
    <s v="Pagamento de salário referente a 03-2024"/>
  </r>
  <r>
    <x v="0"/>
    <n v="0"/>
    <n v="0"/>
    <n v="0"/>
    <n v="0"/>
    <x v="5533"/>
    <x v="0"/>
    <x v="0"/>
    <x v="0"/>
    <s v="03.16.11"/>
    <x v="27"/>
    <x v="0"/>
    <x v="0"/>
    <s v="Direcção de Obras"/>
    <s v="03.16.11"/>
    <s v="Direcção de Obras"/>
    <s v="03.16.11"/>
    <x v="31"/>
    <x v="0"/>
    <x v="0"/>
    <x v="1"/>
    <x v="0"/>
    <x v="0"/>
    <x v="0"/>
    <x v="0"/>
    <x v="2"/>
    <s v="2024-02-23"/>
    <x v="0"/>
    <n v="901"/>
    <x v="4"/>
    <m/>
    <x v="0"/>
    <m/>
    <x v="19"/>
    <n v="100474706"/>
    <x v="0"/>
    <x v="6"/>
    <s v="Direcção de Obras"/>
    <s v="ORI"/>
    <x v="2"/>
    <m/>
    <x v="0"/>
    <x v="2"/>
    <x v="2"/>
    <x v="1"/>
    <x v="0"/>
    <x v="0"/>
    <x v="0"/>
    <x v="0"/>
    <x v="0"/>
    <x v="0"/>
    <x v="0"/>
    <s v="Direcção de Obras"/>
    <x v="0"/>
    <x v="0"/>
    <x v="0"/>
    <x v="0"/>
    <x v="0"/>
    <x v="0"/>
    <x v="0"/>
    <x v="0"/>
    <x v="0"/>
    <x v="0"/>
    <x v="6"/>
    <x v="0"/>
    <s v="Pagamento de salário referente a 02-2024"/>
  </r>
  <r>
    <x v="0"/>
    <n v="0"/>
    <n v="0"/>
    <n v="0"/>
    <n v="0"/>
    <x v="5533"/>
    <x v="0"/>
    <x v="0"/>
    <x v="0"/>
    <s v="03.16.11"/>
    <x v="27"/>
    <x v="0"/>
    <x v="0"/>
    <s v="Direcção de Obras"/>
    <s v="03.16.11"/>
    <s v="Direcção de Obras"/>
    <s v="03.16.11"/>
    <x v="30"/>
    <x v="0"/>
    <x v="0"/>
    <x v="0"/>
    <x v="1"/>
    <x v="0"/>
    <x v="0"/>
    <x v="0"/>
    <x v="2"/>
    <s v="2024-02-23"/>
    <x v="0"/>
    <n v="22526"/>
    <x v="4"/>
    <m/>
    <x v="0"/>
    <m/>
    <x v="19"/>
    <n v="100474706"/>
    <x v="0"/>
    <x v="6"/>
    <s v="Direcção de Obras"/>
    <s v="ORI"/>
    <x v="2"/>
    <m/>
    <x v="0"/>
    <x v="2"/>
    <x v="2"/>
    <x v="1"/>
    <x v="0"/>
    <x v="0"/>
    <x v="0"/>
    <x v="0"/>
    <x v="0"/>
    <x v="0"/>
    <x v="0"/>
    <s v="Direcção de Obras"/>
    <x v="0"/>
    <x v="0"/>
    <x v="0"/>
    <x v="0"/>
    <x v="0"/>
    <x v="0"/>
    <x v="0"/>
    <x v="0"/>
    <x v="0"/>
    <x v="0"/>
    <x v="6"/>
    <x v="0"/>
    <s v="Pagamento de salário referente a 02-2024"/>
  </r>
  <r>
    <x v="0"/>
    <n v="0"/>
    <n v="0"/>
    <n v="0"/>
    <n v="0"/>
    <x v="5533"/>
    <x v="0"/>
    <x v="0"/>
    <x v="0"/>
    <s v="03.16.11"/>
    <x v="27"/>
    <x v="0"/>
    <x v="0"/>
    <s v="Direcção de Obras"/>
    <s v="03.16.11"/>
    <s v="Direcção de Obras"/>
    <s v="03.16.11"/>
    <x v="48"/>
    <x v="0"/>
    <x v="0"/>
    <x v="0"/>
    <x v="1"/>
    <x v="0"/>
    <x v="0"/>
    <x v="0"/>
    <x v="2"/>
    <s v="2024-02-23"/>
    <x v="0"/>
    <n v="24636"/>
    <x v="4"/>
    <m/>
    <x v="0"/>
    <m/>
    <x v="19"/>
    <n v="100474706"/>
    <x v="0"/>
    <x v="6"/>
    <s v="Direcção de Obras"/>
    <s v="ORI"/>
    <x v="2"/>
    <m/>
    <x v="0"/>
    <x v="2"/>
    <x v="2"/>
    <x v="1"/>
    <x v="0"/>
    <x v="0"/>
    <x v="0"/>
    <x v="0"/>
    <x v="0"/>
    <x v="0"/>
    <x v="0"/>
    <s v="Direcção de Obras"/>
    <x v="0"/>
    <x v="0"/>
    <x v="0"/>
    <x v="0"/>
    <x v="0"/>
    <x v="0"/>
    <x v="0"/>
    <x v="0"/>
    <x v="0"/>
    <x v="0"/>
    <x v="6"/>
    <x v="0"/>
    <s v="Pagamento de salário referente a 02-2024"/>
  </r>
  <r>
    <x v="0"/>
    <n v="0"/>
    <n v="0"/>
    <n v="0"/>
    <n v="0"/>
    <x v="5533"/>
    <x v="0"/>
    <x v="0"/>
    <x v="0"/>
    <s v="03.16.11"/>
    <x v="27"/>
    <x v="0"/>
    <x v="0"/>
    <s v="Direcção de Obras"/>
    <s v="03.16.11"/>
    <s v="Direcção de Obras"/>
    <s v="03.16.11"/>
    <x v="29"/>
    <x v="0"/>
    <x v="0"/>
    <x v="0"/>
    <x v="0"/>
    <x v="0"/>
    <x v="0"/>
    <x v="0"/>
    <x v="2"/>
    <s v="2024-02-23"/>
    <x v="0"/>
    <n v="1"/>
    <x v="4"/>
    <m/>
    <x v="0"/>
    <m/>
    <x v="15"/>
    <n v="100479277"/>
    <x v="0"/>
    <x v="2"/>
    <s v="Direcção de Obras"/>
    <s v="ORI"/>
    <x v="2"/>
    <m/>
    <x v="0"/>
    <x v="2"/>
    <x v="2"/>
    <x v="1"/>
    <x v="0"/>
    <x v="0"/>
    <x v="0"/>
    <x v="0"/>
    <x v="0"/>
    <x v="0"/>
    <x v="0"/>
    <s v="Direcção de Obras"/>
    <x v="0"/>
    <x v="0"/>
    <x v="0"/>
    <x v="0"/>
    <x v="0"/>
    <x v="0"/>
    <x v="0"/>
    <x v="0"/>
    <x v="0"/>
    <x v="0"/>
    <x v="2"/>
    <x v="0"/>
    <s v="Pagamento de salário referente a 02-2024"/>
  </r>
  <r>
    <x v="0"/>
    <n v="0"/>
    <n v="0"/>
    <n v="0"/>
    <n v="0"/>
    <x v="5533"/>
    <x v="0"/>
    <x v="0"/>
    <x v="0"/>
    <s v="03.16.11"/>
    <x v="27"/>
    <x v="0"/>
    <x v="0"/>
    <s v="Direcção de Obras"/>
    <s v="03.16.11"/>
    <s v="Direcção de Obras"/>
    <s v="03.16.11"/>
    <x v="28"/>
    <x v="0"/>
    <x v="0"/>
    <x v="0"/>
    <x v="0"/>
    <x v="0"/>
    <x v="0"/>
    <x v="0"/>
    <x v="2"/>
    <s v="2024-02-23"/>
    <x v="0"/>
    <n v="149"/>
    <x v="4"/>
    <m/>
    <x v="0"/>
    <m/>
    <x v="15"/>
    <n v="100479277"/>
    <x v="0"/>
    <x v="2"/>
    <s v="Direcção de Obras"/>
    <s v="ORI"/>
    <x v="2"/>
    <m/>
    <x v="0"/>
    <x v="2"/>
    <x v="2"/>
    <x v="1"/>
    <x v="0"/>
    <x v="0"/>
    <x v="0"/>
    <x v="0"/>
    <x v="0"/>
    <x v="0"/>
    <x v="0"/>
    <s v="Direcção de Obras"/>
    <x v="0"/>
    <x v="0"/>
    <x v="0"/>
    <x v="0"/>
    <x v="0"/>
    <x v="0"/>
    <x v="0"/>
    <x v="0"/>
    <x v="0"/>
    <x v="0"/>
    <x v="2"/>
    <x v="0"/>
    <s v="Pagamento de salário referente a 02-2024"/>
  </r>
  <r>
    <x v="0"/>
    <n v="0"/>
    <n v="0"/>
    <n v="0"/>
    <n v="0"/>
    <x v="5460"/>
    <x v="0"/>
    <x v="0"/>
    <x v="0"/>
    <s v="03.16.11"/>
    <x v="27"/>
    <x v="0"/>
    <x v="0"/>
    <s v="Direcção de Obras"/>
    <s v="03.16.11"/>
    <s v="Direcção de Obras"/>
    <s v="03.16.11"/>
    <x v="29"/>
    <x v="0"/>
    <x v="0"/>
    <x v="0"/>
    <x v="0"/>
    <x v="0"/>
    <x v="0"/>
    <x v="0"/>
    <x v="6"/>
    <s v="2024-04-23"/>
    <x v="1"/>
    <n v="29"/>
    <x v="4"/>
    <m/>
    <x v="0"/>
    <m/>
    <x v="19"/>
    <n v="100474706"/>
    <x v="0"/>
    <x v="6"/>
    <s v="Direcção de Obras"/>
    <s v="ORI"/>
    <x v="2"/>
    <m/>
    <x v="0"/>
    <x v="2"/>
    <x v="2"/>
    <x v="1"/>
    <x v="0"/>
    <x v="0"/>
    <x v="0"/>
    <x v="0"/>
    <x v="0"/>
    <x v="0"/>
    <x v="0"/>
    <s v="Direcção de Obras"/>
    <x v="0"/>
    <x v="0"/>
    <x v="0"/>
    <x v="0"/>
    <x v="0"/>
    <x v="0"/>
    <x v="0"/>
    <x v="0"/>
    <x v="0"/>
    <x v="0"/>
    <x v="6"/>
    <x v="0"/>
    <s v="Pagamento de salário referente a 04-2024"/>
  </r>
  <r>
    <x v="0"/>
    <n v="0"/>
    <n v="0"/>
    <n v="0"/>
    <n v="0"/>
    <x v="5460"/>
    <x v="0"/>
    <x v="0"/>
    <x v="0"/>
    <s v="03.16.11"/>
    <x v="27"/>
    <x v="0"/>
    <x v="0"/>
    <s v="Direcção de Obras"/>
    <s v="03.16.11"/>
    <s v="Direcção de Obras"/>
    <s v="03.16.11"/>
    <x v="28"/>
    <x v="0"/>
    <x v="0"/>
    <x v="0"/>
    <x v="0"/>
    <x v="0"/>
    <x v="0"/>
    <x v="0"/>
    <x v="6"/>
    <s v="2024-04-23"/>
    <x v="1"/>
    <n v="74"/>
    <x v="4"/>
    <m/>
    <x v="0"/>
    <m/>
    <x v="18"/>
    <n v="100478987"/>
    <x v="0"/>
    <x v="5"/>
    <s v="Direcção de Obras"/>
    <s v="ORI"/>
    <x v="2"/>
    <m/>
    <x v="0"/>
    <x v="2"/>
    <x v="2"/>
    <x v="1"/>
    <x v="0"/>
    <x v="0"/>
    <x v="0"/>
    <x v="0"/>
    <x v="0"/>
    <x v="0"/>
    <x v="0"/>
    <s v="Direcção de Obras"/>
    <x v="0"/>
    <x v="0"/>
    <x v="0"/>
    <x v="0"/>
    <x v="0"/>
    <x v="0"/>
    <x v="0"/>
    <x v="0"/>
    <x v="0"/>
    <x v="0"/>
    <x v="5"/>
    <x v="0"/>
    <s v="Pagamento de salário referente a 04-2024"/>
  </r>
  <r>
    <x v="0"/>
    <n v="0"/>
    <n v="0"/>
    <n v="0"/>
    <n v="0"/>
    <x v="4571"/>
    <x v="0"/>
    <x v="0"/>
    <x v="0"/>
    <s v="03.16.24"/>
    <x v="31"/>
    <x v="0"/>
    <x v="0"/>
    <s v="Direcao da Familia, Inclusão, Género e Saúde"/>
    <s v="03.16.24"/>
    <s v="Direcao da Familia, Inclusão, Género e Saúde"/>
    <s v="03.16.24"/>
    <x v="28"/>
    <x v="0"/>
    <x v="0"/>
    <x v="0"/>
    <x v="0"/>
    <x v="0"/>
    <x v="0"/>
    <x v="0"/>
    <x v="3"/>
    <s v="2024-05-21"/>
    <x v="1"/>
    <n v="61"/>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5-2024"/>
  </r>
  <r>
    <x v="0"/>
    <n v="0"/>
    <n v="0"/>
    <n v="0"/>
    <n v="0"/>
    <x v="3981"/>
    <x v="0"/>
    <x v="0"/>
    <x v="0"/>
    <s v="03.16.24"/>
    <x v="31"/>
    <x v="0"/>
    <x v="0"/>
    <s v="Direcao da Familia, Inclusão, Género e Saúde"/>
    <s v="03.16.24"/>
    <s v="Direcao da Familia, Inclusão, Género e Saúde"/>
    <s v="03.16.24"/>
    <x v="30"/>
    <x v="0"/>
    <x v="0"/>
    <x v="0"/>
    <x v="1"/>
    <x v="0"/>
    <x v="0"/>
    <x v="0"/>
    <x v="0"/>
    <s v="2024-01-30"/>
    <x v="0"/>
    <n v="16866"/>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1-2024"/>
  </r>
  <r>
    <x v="0"/>
    <n v="0"/>
    <n v="0"/>
    <n v="0"/>
    <n v="0"/>
    <x v="5524"/>
    <x v="0"/>
    <x v="0"/>
    <x v="0"/>
    <s v="03.16.24"/>
    <x v="31"/>
    <x v="0"/>
    <x v="0"/>
    <s v="Direcao da Familia, Inclusão, Género e Saúde"/>
    <s v="03.16.24"/>
    <s v="Direcao da Familia, Inclusão, Género e Saúde"/>
    <s v="03.16.24"/>
    <x v="30"/>
    <x v="0"/>
    <x v="0"/>
    <x v="0"/>
    <x v="1"/>
    <x v="0"/>
    <x v="0"/>
    <x v="0"/>
    <x v="2"/>
    <s v="2024-02-23"/>
    <x v="0"/>
    <n v="85"/>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2-2024"/>
  </r>
  <r>
    <x v="0"/>
    <n v="0"/>
    <n v="0"/>
    <n v="0"/>
    <n v="0"/>
    <x v="5524"/>
    <x v="0"/>
    <x v="0"/>
    <x v="0"/>
    <s v="03.16.24"/>
    <x v="31"/>
    <x v="0"/>
    <x v="0"/>
    <s v="Direcao da Familia, Inclusão, Género e Saúde"/>
    <s v="03.16.24"/>
    <s v="Direcao da Familia, Inclusão, Género e Saúde"/>
    <s v="03.16.24"/>
    <x v="30"/>
    <x v="0"/>
    <x v="0"/>
    <x v="0"/>
    <x v="1"/>
    <x v="0"/>
    <x v="0"/>
    <x v="0"/>
    <x v="2"/>
    <s v="2024-02-23"/>
    <x v="0"/>
    <n v="1966"/>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2-2024"/>
  </r>
  <r>
    <x v="0"/>
    <n v="0"/>
    <n v="0"/>
    <n v="0"/>
    <n v="0"/>
    <x v="5524"/>
    <x v="0"/>
    <x v="0"/>
    <x v="0"/>
    <s v="03.16.24"/>
    <x v="31"/>
    <x v="0"/>
    <x v="0"/>
    <s v="Direcao da Familia, Inclusão, Género e Saúde"/>
    <s v="03.16.24"/>
    <s v="Direcao da Familia, Inclusão, Género e Saúde"/>
    <s v="03.16.24"/>
    <x v="48"/>
    <x v="0"/>
    <x v="0"/>
    <x v="0"/>
    <x v="1"/>
    <x v="0"/>
    <x v="0"/>
    <x v="0"/>
    <x v="2"/>
    <s v="2024-02-23"/>
    <x v="0"/>
    <n v="2323"/>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2-2024"/>
  </r>
  <r>
    <x v="0"/>
    <n v="0"/>
    <n v="0"/>
    <n v="0"/>
    <n v="0"/>
    <x v="5465"/>
    <x v="0"/>
    <x v="0"/>
    <x v="0"/>
    <s v="03.16.24"/>
    <x v="31"/>
    <x v="0"/>
    <x v="0"/>
    <s v="Direcao da Familia, Inclusão, Género e Saúde"/>
    <s v="03.16.24"/>
    <s v="Direcao da Familia, Inclusão, Género e Saúde"/>
    <s v="03.16.24"/>
    <x v="28"/>
    <x v="0"/>
    <x v="0"/>
    <x v="0"/>
    <x v="0"/>
    <x v="0"/>
    <x v="0"/>
    <x v="0"/>
    <x v="6"/>
    <s v="2024-04-23"/>
    <x v="1"/>
    <n v="488"/>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4-2024"/>
  </r>
  <r>
    <x v="0"/>
    <n v="0"/>
    <n v="0"/>
    <n v="0"/>
    <n v="0"/>
    <x v="5390"/>
    <x v="0"/>
    <x v="0"/>
    <x v="0"/>
    <s v="03.16.24"/>
    <x v="31"/>
    <x v="0"/>
    <x v="0"/>
    <s v="Direcao da Familia, Inclusão, Género e Saúde"/>
    <s v="03.16.24"/>
    <s v="Direcao da Familia, Inclusão, Género e Saúde"/>
    <s v="03.16.24"/>
    <x v="30"/>
    <x v="0"/>
    <x v="0"/>
    <x v="0"/>
    <x v="1"/>
    <x v="0"/>
    <x v="0"/>
    <x v="0"/>
    <x v="1"/>
    <s v="2024-03-21"/>
    <x v="0"/>
    <n v="16199"/>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3-2024"/>
  </r>
  <r>
    <x v="0"/>
    <n v="0"/>
    <n v="0"/>
    <n v="0"/>
    <n v="0"/>
    <x v="700"/>
    <x v="0"/>
    <x v="0"/>
    <x v="0"/>
    <s v="03.16.28"/>
    <x v="36"/>
    <x v="0"/>
    <x v="0"/>
    <s v="Gabinete da Auditoria Interna"/>
    <s v="03.16.28"/>
    <s v="Gabinete da Auditoria Interna"/>
    <s v="03.16.28"/>
    <x v="30"/>
    <x v="0"/>
    <x v="0"/>
    <x v="0"/>
    <x v="1"/>
    <x v="0"/>
    <x v="0"/>
    <x v="0"/>
    <x v="2"/>
    <s v="2024-02-23"/>
    <x v="0"/>
    <n v="5840"/>
    <x v="4"/>
    <m/>
    <x v="0"/>
    <m/>
    <x v="19"/>
    <n v="100474706"/>
    <x v="0"/>
    <x v="6"/>
    <s v="Gabinete da Auditoria Interna"/>
    <s v="ORI"/>
    <x v="2"/>
    <s v="GAI"/>
    <x v="0"/>
    <x v="2"/>
    <x v="2"/>
    <x v="1"/>
    <x v="0"/>
    <x v="0"/>
    <x v="0"/>
    <x v="0"/>
    <x v="0"/>
    <x v="0"/>
    <x v="0"/>
    <s v="Gabinete da Auditoria Interna"/>
    <x v="0"/>
    <x v="0"/>
    <x v="0"/>
    <x v="0"/>
    <x v="0"/>
    <x v="0"/>
    <x v="0"/>
    <x v="0"/>
    <x v="0"/>
    <x v="0"/>
    <x v="6"/>
    <x v="0"/>
    <s v="Pagamento de salário referente a 02-2024"/>
  </r>
  <r>
    <x v="0"/>
    <n v="0"/>
    <n v="0"/>
    <n v="0"/>
    <n v="0"/>
    <x v="5670"/>
    <x v="0"/>
    <x v="0"/>
    <x v="0"/>
    <s v="03.16.28"/>
    <x v="36"/>
    <x v="0"/>
    <x v="0"/>
    <s v="Gabinete da Auditoria Interna"/>
    <s v="03.16.28"/>
    <s v="Gabinete da Auditoria Interna"/>
    <s v="03.16.28"/>
    <x v="30"/>
    <x v="0"/>
    <x v="0"/>
    <x v="0"/>
    <x v="1"/>
    <x v="0"/>
    <x v="0"/>
    <x v="0"/>
    <x v="1"/>
    <s v="2024-03-21"/>
    <x v="0"/>
    <n v="5840"/>
    <x v="4"/>
    <m/>
    <x v="0"/>
    <m/>
    <x v="19"/>
    <n v="100474706"/>
    <x v="0"/>
    <x v="6"/>
    <s v="Gabinete da Auditoria Interna"/>
    <s v="ORI"/>
    <x v="2"/>
    <s v="GAI"/>
    <x v="0"/>
    <x v="2"/>
    <x v="2"/>
    <x v="1"/>
    <x v="0"/>
    <x v="0"/>
    <x v="0"/>
    <x v="0"/>
    <x v="0"/>
    <x v="0"/>
    <x v="0"/>
    <s v="Gabinete da Auditoria Interna"/>
    <x v="0"/>
    <x v="0"/>
    <x v="0"/>
    <x v="0"/>
    <x v="0"/>
    <x v="0"/>
    <x v="0"/>
    <x v="0"/>
    <x v="0"/>
    <x v="0"/>
    <x v="6"/>
    <x v="0"/>
    <s v="Pagamento de salário referente a 03-2024"/>
  </r>
  <r>
    <x v="0"/>
    <n v="0"/>
    <n v="0"/>
    <n v="0"/>
    <n v="0"/>
    <x v="4941"/>
    <x v="0"/>
    <x v="0"/>
    <x v="0"/>
    <s v="03.16.23"/>
    <x v="14"/>
    <x v="0"/>
    <x v="0"/>
    <s v="Direção da Educação, Formação Profissional, Emprego"/>
    <s v="03.16.23"/>
    <s v="Direção da Educação, Formação Profissional, Emprego"/>
    <s v="03.16.23"/>
    <x v="29"/>
    <x v="0"/>
    <x v="0"/>
    <x v="0"/>
    <x v="0"/>
    <x v="0"/>
    <x v="0"/>
    <x v="0"/>
    <x v="4"/>
    <s v="2024-06-19"/>
    <x v="1"/>
    <n v="143"/>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6-2024"/>
  </r>
  <r>
    <x v="0"/>
    <n v="0"/>
    <n v="0"/>
    <n v="0"/>
    <n v="0"/>
    <x v="4941"/>
    <x v="0"/>
    <x v="0"/>
    <x v="0"/>
    <s v="03.16.23"/>
    <x v="14"/>
    <x v="0"/>
    <x v="0"/>
    <s v="Direção da Educação, Formação Profissional, Emprego"/>
    <s v="03.16.23"/>
    <s v="Direção da Educação, Formação Profissional, Emprego"/>
    <s v="03.16.23"/>
    <x v="30"/>
    <x v="0"/>
    <x v="0"/>
    <x v="0"/>
    <x v="1"/>
    <x v="0"/>
    <x v="0"/>
    <x v="0"/>
    <x v="4"/>
    <s v="2024-06-19"/>
    <x v="1"/>
    <n v="3684"/>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6-2024"/>
  </r>
  <r>
    <x v="0"/>
    <n v="0"/>
    <n v="0"/>
    <n v="0"/>
    <n v="0"/>
    <x v="3977"/>
    <x v="0"/>
    <x v="0"/>
    <x v="0"/>
    <s v="03.16.23"/>
    <x v="14"/>
    <x v="0"/>
    <x v="0"/>
    <s v="Direção da Educação, Formação Profissional, Emprego"/>
    <s v="03.16.23"/>
    <s v="Direção da Educação, Formação Profissional, Emprego"/>
    <s v="03.16.23"/>
    <x v="28"/>
    <x v="0"/>
    <x v="0"/>
    <x v="0"/>
    <x v="0"/>
    <x v="0"/>
    <x v="0"/>
    <x v="0"/>
    <x v="0"/>
    <s v="2024-01-30"/>
    <x v="0"/>
    <n v="50"/>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1-2024"/>
  </r>
  <r>
    <x v="0"/>
    <n v="0"/>
    <n v="0"/>
    <n v="0"/>
    <n v="0"/>
    <x v="3977"/>
    <x v="0"/>
    <x v="0"/>
    <x v="0"/>
    <s v="03.16.23"/>
    <x v="14"/>
    <x v="0"/>
    <x v="0"/>
    <s v="Direção da Educação, Formação Profissional, Emprego"/>
    <s v="03.16.23"/>
    <s v="Direção da Educação, Formação Profissional, Emprego"/>
    <s v="03.16.23"/>
    <x v="29"/>
    <x v="0"/>
    <x v="0"/>
    <x v="0"/>
    <x v="0"/>
    <x v="0"/>
    <x v="0"/>
    <x v="0"/>
    <x v="0"/>
    <s v="2024-01-30"/>
    <x v="0"/>
    <n v="9"/>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1-2024"/>
  </r>
  <r>
    <x v="0"/>
    <n v="0"/>
    <n v="0"/>
    <n v="0"/>
    <n v="0"/>
    <x v="1920"/>
    <x v="0"/>
    <x v="0"/>
    <x v="0"/>
    <s v="03.16.23"/>
    <x v="14"/>
    <x v="0"/>
    <x v="0"/>
    <s v="Direção da Educação, Formação Profissional, Emprego"/>
    <s v="03.16.23"/>
    <s v="Direção da Educação, Formação Profissional, Emprego"/>
    <s v="03.16.23"/>
    <x v="29"/>
    <x v="0"/>
    <x v="0"/>
    <x v="0"/>
    <x v="0"/>
    <x v="0"/>
    <x v="0"/>
    <x v="0"/>
    <x v="5"/>
    <s v="2024-08-26"/>
    <x v="2"/>
    <n v="142"/>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8-2024"/>
  </r>
  <r>
    <x v="0"/>
    <n v="0"/>
    <n v="0"/>
    <n v="0"/>
    <n v="0"/>
    <x v="1920"/>
    <x v="0"/>
    <x v="0"/>
    <x v="0"/>
    <s v="03.16.23"/>
    <x v="14"/>
    <x v="0"/>
    <x v="0"/>
    <s v="Direção da Educação, Formação Profissional, Emprego"/>
    <s v="03.16.23"/>
    <s v="Direção da Educação, Formação Profissional, Emprego"/>
    <s v="03.16.23"/>
    <x v="29"/>
    <x v="0"/>
    <x v="0"/>
    <x v="0"/>
    <x v="0"/>
    <x v="0"/>
    <x v="0"/>
    <x v="0"/>
    <x v="5"/>
    <s v="2024-08-26"/>
    <x v="2"/>
    <n v="8"/>
    <x v="4"/>
    <m/>
    <x v="0"/>
    <m/>
    <x v="17"/>
    <n v="100479279"/>
    <x v="0"/>
    <x v="4"/>
    <s v="Direção da Educação, Formação Profissional, Emprego"/>
    <s v="ORI"/>
    <x v="2"/>
    <m/>
    <x v="0"/>
    <x v="2"/>
    <x v="2"/>
    <x v="1"/>
    <x v="0"/>
    <x v="0"/>
    <x v="0"/>
    <x v="0"/>
    <x v="0"/>
    <x v="0"/>
    <x v="0"/>
    <s v="Direção da Educação, Formação Profissional, Emprego"/>
    <x v="0"/>
    <x v="0"/>
    <x v="0"/>
    <x v="0"/>
    <x v="0"/>
    <x v="0"/>
    <x v="0"/>
    <x v="0"/>
    <x v="0"/>
    <x v="0"/>
    <x v="4"/>
    <x v="0"/>
    <s v="Pagamento de salário referente a 08-2024"/>
  </r>
  <r>
    <x v="0"/>
    <n v="0"/>
    <n v="0"/>
    <n v="0"/>
    <n v="0"/>
    <x v="1920"/>
    <x v="0"/>
    <x v="0"/>
    <x v="0"/>
    <s v="03.16.23"/>
    <x v="14"/>
    <x v="0"/>
    <x v="0"/>
    <s v="Direção da Educação, Formação Profissional, Emprego"/>
    <s v="03.16.23"/>
    <s v="Direção da Educação, Formação Profissional, Emprego"/>
    <s v="03.16.23"/>
    <x v="28"/>
    <x v="0"/>
    <x v="0"/>
    <x v="0"/>
    <x v="0"/>
    <x v="0"/>
    <x v="0"/>
    <x v="0"/>
    <x v="5"/>
    <s v="2024-08-26"/>
    <x v="2"/>
    <n v="32"/>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8-2024"/>
  </r>
  <r>
    <x v="0"/>
    <n v="0"/>
    <n v="0"/>
    <n v="0"/>
    <n v="0"/>
    <x v="1920"/>
    <x v="0"/>
    <x v="0"/>
    <x v="0"/>
    <s v="03.16.23"/>
    <x v="14"/>
    <x v="0"/>
    <x v="0"/>
    <s v="Direção da Educação, Formação Profissional, Emprego"/>
    <s v="03.16.23"/>
    <s v="Direção da Educação, Formação Profissional, Emprego"/>
    <s v="03.16.23"/>
    <x v="28"/>
    <x v="0"/>
    <x v="0"/>
    <x v="0"/>
    <x v="0"/>
    <x v="0"/>
    <x v="0"/>
    <x v="0"/>
    <x v="5"/>
    <s v="2024-08-26"/>
    <x v="2"/>
    <n v="54"/>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8-2024"/>
  </r>
  <r>
    <x v="0"/>
    <n v="0"/>
    <n v="0"/>
    <n v="0"/>
    <n v="0"/>
    <x v="1920"/>
    <x v="0"/>
    <x v="0"/>
    <x v="0"/>
    <s v="03.16.23"/>
    <x v="14"/>
    <x v="0"/>
    <x v="0"/>
    <s v="Direção da Educação, Formação Profissional, Emprego"/>
    <s v="03.16.23"/>
    <s v="Direção da Educação, Formação Profissional, Emprego"/>
    <s v="03.16.23"/>
    <x v="30"/>
    <x v="0"/>
    <x v="0"/>
    <x v="0"/>
    <x v="1"/>
    <x v="0"/>
    <x v="0"/>
    <x v="0"/>
    <x v="5"/>
    <s v="2024-08-26"/>
    <x v="2"/>
    <n v="5826"/>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8-2024"/>
  </r>
  <r>
    <x v="0"/>
    <n v="0"/>
    <n v="0"/>
    <n v="0"/>
    <n v="0"/>
    <x v="4994"/>
    <x v="0"/>
    <x v="0"/>
    <x v="0"/>
    <s v="03.16.23"/>
    <x v="14"/>
    <x v="0"/>
    <x v="0"/>
    <s v="Direção da Educação, Formação Profissional, Emprego"/>
    <s v="03.16.23"/>
    <s v="Direção da Educação, Formação Profissional, Emprego"/>
    <s v="03.16.23"/>
    <x v="29"/>
    <x v="0"/>
    <x v="0"/>
    <x v="0"/>
    <x v="0"/>
    <x v="0"/>
    <x v="0"/>
    <x v="0"/>
    <x v="7"/>
    <s v="2024-09-19"/>
    <x v="2"/>
    <n v="8"/>
    <x v="4"/>
    <m/>
    <x v="0"/>
    <m/>
    <x v="17"/>
    <n v="100479279"/>
    <x v="0"/>
    <x v="4"/>
    <s v="Direção da Educação, Formação Profissional, Emprego"/>
    <s v="ORI"/>
    <x v="2"/>
    <m/>
    <x v="0"/>
    <x v="2"/>
    <x v="2"/>
    <x v="1"/>
    <x v="0"/>
    <x v="0"/>
    <x v="0"/>
    <x v="0"/>
    <x v="0"/>
    <x v="0"/>
    <x v="0"/>
    <s v="Direção da Educação, Formação Profissional, Emprego"/>
    <x v="0"/>
    <x v="0"/>
    <x v="0"/>
    <x v="0"/>
    <x v="0"/>
    <x v="0"/>
    <x v="0"/>
    <x v="0"/>
    <x v="0"/>
    <x v="0"/>
    <x v="4"/>
    <x v="0"/>
    <s v="Pagamento de salário referente a 09-2024"/>
  </r>
  <r>
    <x v="0"/>
    <n v="0"/>
    <n v="0"/>
    <n v="0"/>
    <n v="0"/>
    <x v="4113"/>
    <x v="0"/>
    <x v="0"/>
    <x v="0"/>
    <s v="03.16.23"/>
    <x v="14"/>
    <x v="0"/>
    <x v="0"/>
    <s v="Direção da Educação, Formação Profissional, Emprego"/>
    <s v="03.16.23"/>
    <s v="Direção da Educação, Formação Profissional, Emprego"/>
    <s v="03.16.23"/>
    <x v="29"/>
    <x v="0"/>
    <x v="0"/>
    <x v="0"/>
    <x v="0"/>
    <x v="0"/>
    <x v="0"/>
    <x v="0"/>
    <x v="9"/>
    <s v="2024-07-23"/>
    <x v="2"/>
    <n v="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7-2024"/>
  </r>
  <r>
    <x v="0"/>
    <n v="0"/>
    <n v="0"/>
    <n v="0"/>
    <n v="0"/>
    <x v="5525"/>
    <x v="0"/>
    <x v="0"/>
    <x v="0"/>
    <s v="03.16.23"/>
    <x v="14"/>
    <x v="0"/>
    <x v="0"/>
    <s v="Direção da Educação, Formação Profissional, Emprego"/>
    <s v="03.16.23"/>
    <s v="Direção da Educação, Formação Profissional, Emprego"/>
    <s v="03.16.23"/>
    <x v="28"/>
    <x v="0"/>
    <x v="0"/>
    <x v="0"/>
    <x v="0"/>
    <x v="0"/>
    <x v="0"/>
    <x v="0"/>
    <x v="2"/>
    <s v="2024-02-23"/>
    <x v="0"/>
    <n v="818"/>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2-2024"/>
  </r>
  <r>
    <x v="0"/>
    <n v="0"/>
    <n v="0"/>
    <n v="0"/>
    <n v="0"/>
    <x v="5525"/>
    <x v="0"/>
    <x v="0"/>
    <x v="0"/>
    <s v="03.16.23"/>
    <x v="14"/>
    <x v="0"/>
    <x v="0"/>
    <s v="Direção da Educação, Formação Profissional, Emprego"/>
    <s v="03.16.23"/>
    <s v="Direção da Educação, Formação Profissional, Emprego"/>
    <s v="03.16.23"/>
    <x v="29"/>
    <x v="0"/>
    <x v="0"/>
    <x v="0"/>
    <x v="0"/>
    <x v="0"/>
    <x v="0"/>
    <x v="0"/>
    <x v="2"/>
    <s v="2024-02-23"/>
    <x v="0"/>
    <n v="7"/>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2-2024"/>
  </r>
  <r>
    <x v="0"/>
    <n v="0"/>
    <n v="0"/>
    <n v="0"/>
    <n v="0"/>
    <x v="3979"/>
    <x v="0"/>
    <x v="0"/>
    <x v="0"/>
    <s v="03.16.12"/>
    <x v="40"/>
    <x v="0"/>
    <x v="0"/>
    <s v="Direcção de Urbanismo"/>
    <s v="03.16.12"/>
    <s v="Direcção de Urbanismo"/>
    <s v="03.16.12"/>
    <x v="49"/>
    <x v="0"/>
    <x v="0"/>
    <x v="0"/>
    <x v="1"/>
    <x v="0"/>
    <x v="0"/>
    <x v="0"/>
    <x v="0"/>
    <s v="2024-01-30"/>
    <x v="0"/>
    <n v="8888"/>
    <x v="4"/>
    <m/>
    <x v="0"/>
    <m/>
    <x v="19"/>
    <n v="100474706"/>
    <x v="0"/>
    <x v="6"/>
    <s v="Direcção de Urbanismo"/>
    <s v="ORI"/>
    <x v="2"/>
    <m/>
    <x v="0"/>
    <x v="2"/>
    <x v="2"/>
    <x v="1"/>
    <x v="0"/>
    <x v="0"/>
    <x v="0"/>
    <x v="0"/>
    <x v="0"/>
    <x v="0"/>
    <x v="0"/>
    <s v="Direcção de Urbanismo"/>
    <x v="0"/>
    <x v="0"/>
    <x v="0"/>
    <x v="0"/>
    <x v="0"/>
    <x v="0"/>
    <x v="0"/>
    <x v="0"/>
    <x v="0"/>
    <x v="0"/>
    <x v="6"/>
    <x v="0"/>
    <s v="Pagamento de salário referente a 01-2024"/>
  </r>
  <r>
    <x v="0"/>
    <n v="0"/>
    <n v="0"/>
    <n v="0"/>
    <n v="0"/>
    <x v="5520"/>
    <x v="0"/>
    <x v="0"/>
    <x v="0"/>
    <s v="03.16.12"/>
    <x v="40"/>
    <x v="0"/>
    <x v="0"/>
    <s v="Direcção de Urbanismo"/>
    <s v="03.16.12"/>
    <s v="Direcção de Urbanismo"/>
    <s v="03.16.12"/>
    <x v="31"/>
    <x v="0"/>
    <x v="0"/>
    <x v="1"/>
    <x v="0"/>
    <x v="0"/>
    <x v="0"/>
    <x v="0"/>
    <x v="2"/>
    <s v="2024-02-23"/>
    <x v="0"/>
    <n v="888"/>
    <x v="4"/>
    <m/>
    <x v="0"/>
    <m/>
    <x v="19"/>
    <n v="100474706"/>
    <x v="0"/>
    <x v="6"/>
    <s v="Direcção de Urbanismo"/>
    <s v="ORI"/>
    <x v="2"/>
    <m/>
    <x v="0"/>
    <x v="2"/>
    <x v="2"/>
    <x v="1"/>
    <x v="0"/>
    <x v="0"/>
    <x v="0"/>
    <x v="0"/>
    <x v="0"/>
    <x v="0"/>
    <x v="0"/>
    <s v="Direcção de Urbanismo"/>
    <x v="0"/>
    <x v="0"/>
    <x v="0"/>
    <x v="0"/>
    <x v="0"/>
    <x v="0"/>
    <x v="0"/>
    <x v="0"/>
    <x v="0"/>
    <x v="0"/>
    <x v="6"/>
    <x v="0"/>
    <s v="Pagamento de salário referente a 02-2024"/>
  </r>
  <r>
    <x v="0"/>
    <n v="0"/>
    <n v="0"/>
    <n v="0"/>
    <n v="0"/>
    <x v="5520"/>
    <x v="0"/>
    <x v="0"/>
    <x v="0"/>
    <s v="03.16.12"/>
    <x v="40"/>
    <x v="0"/>
    <x v="0"/>
    <s v="Direcção de Urbanismo"/>
    <s v="03.16.12"/>
    <s v="Direcção de Urbanismo"/>
    <s v="03.16.12"/>
    <x v="30"/>
    <x v="0"/>
    <x v="0"/>
    <x v="0"/>
    <x v="1"/>
    <x v="0"/>
    <x v="0"/>
    <x v="0"/>
    <x v="2"/>
    <s v="2024-02-23"/>
    <x v="0"/>
    <n v="5300"/>
    <x v="4"/>
    <m/>
    <x v="0"/>
    <m/>
    <x v="19"/>
    <n v="100474706"/>
    <x v="0"/>
    <x v="6"/>
    <s v="Direcção de Urbanismo"/>
    <s v="ORI"/>
    <x v="2"/>
    <m/>
    <x v="0"/>
    <x v="2"/>
    <x v="2"/>
    <x v="1"/>
    <x v="0"/>
    <x v="0"/>
    <x v="0"/>
    <x v="0"/>
    <x v="0"/>
    <x v="0"/>
    <x v="0"/>
    <s v="Direcção de Urbanismo"/>
    <x v="0"/>
    <x v="0"/>
    <x v="0"/>
    <x v="0"/>
    <x v="0"/>
    <x v="0"/>
    <x v="0"/>
    <x v="0"/>
    <x v="0"/>
    <x v="0"/>
    <x v="6"/>
    <x v="0"/>
    <s v="Pagamento de salário referente a 02-2024"/>
  </r>
  <r>
    <x v="0"/>
    <n v="0"/>
    <n v="0"/>
    <n v="0"/>
    <n v="0"/>
    <x v="5520"/>
    <x v="0"/>
    <x v="0"/>
    <x v="0"/>
    <s v="03.16.12"/>
    <x v="40"/>
    <x v="0"/>
    <x v="0"/>
    <s v="Direcção de Urbanismo"/>
    <s v="03.16.12"/>
    <s v="Direcção de Urbanismo"/>
    <s v="03.16.12"/>
    <x v="60"/>
    <x v="0"/>
    <x v="0"/>
    <x v="0"/>
    <x v="0"/>
    <x v="0"/>
    <x v="0"/>
    <x v="0"/>
    <x v="2"/>
    <s v="2024-02-23"/>
    <x v="0"/>
    <n v="17"/>
    <x v="4"/>
    <m/>
    <x v="0"/>
    <m/>
    <x v="54"/>
    <n v="100477977"/>
    <x v="0"/>
    <x v="8"/>
    <s v="Direcção de Urbanismo"/>
    <s v="ORI"/>
    <x v="2"/>
    <m/>
    <x v="0"/>
    <x v="2"/>
    <x v="2"/>
    <x v="1"/>
    <x v="0"/>
    <x v="0"/>
    <x v="0"/>
    <x v="0"/>
    <x v="0"/>
    <x v="0"/>
    <x v="0"/>
    <s v="Direcção de Urbanismo"/>
    <x v="0"/>
    <x v="0"/>
    <x v="0"/>
    <x v="0"/>
    <x v="0"/>
    <x v="0"/>
    <x v="0"/>
    <x v="0"/>
    <x v="0"/>
    <x v="0"/>
    <x v="8"/>
    <x v="0"/>
    <s v="Pagamento de salário referente a 02-2024"/>
  </r>
  <r>
    <x v="0"/>
    <n v="0"/>
    <n v="0"/>
    <n v="0"/>
    <n v="0"/>
    <x v="3987"/>
    <x v="0"/>
    <x v="0"/>
    <x v="0"/>
    <s v="03.16.27"/>
    <x v="59"/>
    <x v="0"/>
    <x v="0"/>
    <s v="Direção dos Assuntos Jurídicos, Fiscalização e Policia Municipal"/>
    <s v="03.16.27"/>
    <s v="Direção dos Assuntos Jurídicos, Fiscalização e Policia Municipal"/>
    <s v="03.16.27"/>
    <x v="60"/>
    <x v="0"/>
    <x v="0"/>
    <x v="0"/>
    <x v="0"/>
    <x v="0"/>
    <x v="0"/>
    <x v="0"/>
    <x v="0"/>
    <s v="2024-01-30"/>
    <x v="0"/>
    <n v="595"/>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1-2024"/>
  </r>
  <r>
    <x v="0"/>
    <n v="0"/>
    <n v="0"/>
    <n v="0"/>
    <n v="0"/>
    <x v="3987"/>
    <x v="0"/>
    <x v="0"/>
    <x v="0"/>
    <s v="03.16.27"/>
    <x v="59"/>
    <x v="0"/>
    <x v="0"/>
    <s v="Direção dos Assuntos Jurídicos, Fiscalização e Policia Municipal"/>
    <s v="03.16.27"/>
    <s v="Direção dos Assuntos Jurídicos, Fiscalização e Policia Municipal"/>
    <s v="03.16.27"/>
    <x v="30"/>
    <x v="0"/>
    <x v="0"/>
    <x v="0"/>
    <x v="1"/>
    <x v="0"/>
    <x v="0"/>
    <x v="0"/>
    <x v="0"/>
    <s v="2024-01-30"/>
    <x v="0"/>
    <n v="144"/>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1-2024"/>
  </r>
  <r>
    <x v="0"/>
    <n v="0"/>
    <n v="0"/>
    <n v="0"/>
    <n v="0"/>
    <x v="4570"/>
    <x v="0"/>
    <x v="0"/>
    <x v="0"/>
    <s v="03.16.27"/>
    <x v="59"/>
    <x v="0"/>
    <x v="0"/>
    <s v="Direção dos Assuntos Jurídicos, Fiscalização e Policia Municipal"/>
    <s v="03.16.27"/>
    <s v="Direção dos Assuntos Jurídicos, Fiscalização e Policia Municipal"/>
    <s v="03.16.27"/>
    <x v="60"/>
    <x v="0"/>
    <x v="0"/>
    <x v="0"/>
    <x v="0"/>
    <x v="0"/>
    <x v="0"/>
    <x v="0"/>
    <x v="3"/>
    <s v="2024-05-21"/>
    <x v="1"/>
    <n v="6"/>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5-2024"/>
  </r>
  <r>
    <x v="0"/>
    <n v="0"/>
    <n v="0"/>
    <n v="0"/>
    <n v="0"/>
    <x v="4570"/>
    <x v="0"/>
    <x v="0"/>
    <x v="0"/>
    <s v="03.16.27"/>
    <x v="59"/>
    <x v="0"/>
    <x v="0"/>
    <s v="Direção dos Assuntos Jurídicos, Fiscalização e Policia Municipal"/>
    <s v="03.16.27"/>
    <s v="Direção dos Assuntos Jurídicos, Fiscalização e Policia Municipal"/>
    <s v="03.16.27"/>
    <x v="28"/>
    <x v="0"/>
    <x v="0"/>
    <x v="0"/>
    <x v="0"/>
    <x v="0"/>
    <x v="0"/>
    <x v="0"/>
    <x v="3"/>
    <s v="2024-05-21"/>
    <x v="1"/>
    <n v="56"/>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5-2024"/>
  </r>
  <r>
    <x v="0"/>
    <n v="0"/>
    <n v="0"/>
    <n v="0"/>
    <n v="0"/>
    <x v="4570"/>
    <x v="0"/>
    <x v="0"/>
    <x v="0"/>
    <s v="03.16.27"/>
    <x v="59"/>
    <x v="0"/>
    <x v="0"/>
    <s v="Direção dos Assuntos Jurídicos, Fiscalização e Policia Municipal"/>
    <s v="03.16.27"/>
    <s v="Direção dos Assuntos Jurídicos, Fiscalização e Policia Municipal"/>
    <s v="03.16.27"/>
    <x v="28"/>
    <x v="0"/>
    <x v="0"/>
    <x v="0"/>
    <x v="0"/>
    <x v="0"/>
    <x v="0"/>
    <x v="0"/>
    <x v="3"/>
    <s v="2024-05-21"/>
    <x v="1"/>
    <n v="665"/>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5-2024"/>
  </r>
  <r>
    <x v="0"/>
    <n v="0"/>
    <n v="0"/>
    <n v="0"/>
    <n v="0"/>
    <x v="4570"/>
    <x v="0"/>
    <x v="0"/>
    <x v="0"/>
    <s v="03.16.27"/>
    <x v="59"/>
    <x v="0"/>
    <x v="0"/>
    <s v="Direção dos Assuntos Jurídicos, Fiscalização e Policia Municipal"/>
    <s v="03.16.27"/>
    <s v="Direção dos Assuntos Jurídicos, Fiscalização e Policia Municipal"/>
    <s v="03.16.27"/>
    <x v="30"/>
    <x v="0"/>
    <x v="0"/>
    <x v="0"/>
    <x v="1"/>
    <x v="0"/>
    <x v="0"/>
    <x v="0"/>
    <x v="3"/>
    <s v="2024-05-21"/>
    <x v="1"/>
    <n v="4707"/>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5-2024"/>
  </r>
  <r>
    <x v="0"/>
    <n v="0"/>
    <n v="0"/>
    <n v="0"/>
    <n v="0"/>
    <x v="5522"/>
    <x v="0"/>
    <x v="0"/>
    <x v="0"/>
    <s v="03.16.27"/>
    <x v="59"/>
    <x v="0"/>
    <x v="0"/>
    <s v="Direção dos Assuntos Jurídicos, Fiscalização e Policia Municipal"/>
    <s v="03.16.27"/>
    <s v="Direção dos Assuntos Jurídicos, Fiscalização e Policia Municipal"/>
    <s v="03.16.27"/>
    <x v="60"/>
    <x v="0"/>
    <x v="0"/>
    <x v="0"/>
    <x v="0"/>
    <x v="0"/>
    <x v="0"/>
    <x v="0"/>
    <x v="2"/>
    <s v="2024-02-23"/>
    <x v="0"/>
    <n v="595"/>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2-2024"/>
  </r>
  <r>
    <x v="0"/>
    <n v="0"/>
    <n v="0"/>
    <n v="0"/>
    <n v="0"/>
    <x v="5522"/>
    <x v="0"/>
    <x v="0"/>
    <x v="0"/>
    <s v="03.16.27"/>
    <x v="59"/>
    <x v="0"/>
    <x v="0"/>
    <s v="Direção dos Assuntos Jurídicos, Fiscalização e Policia Municipal"/>
    <s v="03.16.27"/>
    <s v="Direção dos Assuntos Jurídicos, Fiscalização e Policia Municipal"/>
    <s v="03.16.27"/>
    <x v="60"/>
    <x v="0"/>
    <x v="0"/>
    <x v="0"/>
    <x v="0"/>
    <x v="0"/>
    <x v="0"/>
    <x v="0"/>
    <x v="2"/>
    <s v="2024-02-23"/>
    <x v="0"/>
    <n v="17"/>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2-2024"/>
  </r>
  <r>
    <x v="0"/>
    <n v="0"/>
    <n v="0"/>
    <n v="0"/>
    <n v="0"/>
    <x v="5522"/>
    <x v="0"/>
    <x v="0"/>
    <x v="0"/>
    <s v="03.16.27"/>
    <x v="59"/>
    <x v="0"/>
    <x v="0"/>
    <s v="Direção dos Assuntos Jurídicos, Fiscalização e Policia Municipal"/>
    <s v="03.16.27"/>
    <s v="Direção dos Assuntos Jurídicos, Fiscalização e Policia Municipal"/>
    <s v="03.16.27"/>
    <x v="48"/>
    <x v="0"/>
    <x v="0"/>
    <x v="0"/>
    <x v="1"/>
    <x v="0"/>
    <x v="0"/>
    <x v="0"/>
    <x v="2"/>
    <s v="2024-02-23"/>
    <x v="0"/>
    <n v="2545"/>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2-2024"/>
  </r>
  <r>
    <x v="0"/>
    <n v="0"/>
    <n v="0"/>
    <n v="0"/>
    <n v="0"/>
    <x v="5975"/>
    <x v="0"/>
    <x v="0"/>
    <x v="0"/>
    <s v="03.16.27"/>
    <x v="59"/>
    <x v="0"/>
    <x v="0"/>
    <s v="Direção dos Assuntos Jurídicos, Fiscalização e Policia Municipal"/>
    <s v="03.16.27"/>
    <s v="Direção dos Assuntos Jurídicos, Fiscalização e Policia Municipal"/>
    <s v="03.16.27"/>
    <x v="28"/>
    <x v="0"/>
    <x v="0"/>
    <x v="0"/>
    <x v="0"/>
    <x v="0"/>
    <x v="0"/>
    <x v="0"/>
    <x v="1"/>
    <s v="2024-03-22"/>
    <x v="0"/>
    <n v="2487"/>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3-2024"/>
  </r>
  <r>
    <x v="0"/>
    <n v="0"/>
    <n v="0"/>
    <n v="0"/>
    <n v="0"/>
    <x v="5455"/>
    <x v="0"/>
    <x v="0"/>
    <x v="0"/>
    <s v="03.16.27"/>
    <x v="59"/>
    <x v="0"/>
    <x v="0"/>
    <s v="Direção dos Assuntos Jurídicos, Fiscalização e Policia Municipal"/>
    <s v="03.16.27"/>
    <s v="Direção dos Assuntos Jurídicos, Fiscalização e Policia Municipal"/>
    <s v="03.16.27"/>
    <x v="48"/>
    <x v="0"/>
    <x v="0"/>
    <x v="0"/>
    <x v="1"/>
    <x v="0"/>
    <x v="0"/>
    <x v="0"/>
    <x v="6"/>
    <s v="2024-04-23"/>
    <x v="1"/>
    <n v="7331"/>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4-2024"/>
  </r>
  <r>
    <x v="0"/>
    <n v="0"/>
    <n v="0"/>
    <n v="0"/>
    <n v="0"/>
    <x v="5455"/>
    <x v="0"/>
    <x v="0"/>
    <x v="0"/>
    <s v="03.16.27"/>
    <x v="59"/>
    <x v="0"/>
    <x v="0"/>
    <s v="Direção dos Assuntos Jurídicos, Fiscalização e Policia Municipal"/>
    <s v="03.16.27"/>
    <s v="Direção dos Assuntos Jurídicos, Fiscalização e Policia Municipal"/>
    <s v="03.16.27"/>
    <x v="28"/>
    <x v="0"/>
    <x v="0"/>
    <x v="0"/>
    <x v="0"/>
    <x v="0"/>
    <x v="0"/>
    <x v="0"/>
    <x v="6"/>
    <s v="2024-04-23"/>
    <x v="1"/>
    <n v="20"/>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4-2024"/>
  </r>
  <r>
    <x v="0"/>
    <n v="0"/>
    <n v="0"/>
    <n v="0"/>
    <n v="0"/>
    <x v="5455"/>
    <x v="0"/>
    <x v="0"/>
    <x v="0"/>
    <s v="03.16.27"/>
    <x v="59"/>
    <x v="0"/>
    <x v="0"/>
    <s v="Direção dos Assuntos Jurídicos, Fiscalização e Policia Municipal"/>
    <s v="03.16.27"/>
    <s v="Direção dos Assuntos Jurídicos, Fiscalização e Policia Municipal"/>
    <s v="03.16.27"/>
    <x v="28"/>
    <x v="0"/>
    <x v="0"/>
    <x v="0"/>
    <x v="0"/>
    <x v="0"/>
    <x v="0"/>
    <x v="0"/>
    <x v="6"/>
    <s v="2024-04-23"/>
    <x v="1"/>
    <n v="55"/>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4-2024"/>
  </r>
  <r>
    <x v="0"/>
    <n v="0"/>
    <n v="0"/>
    <n v="0"/>
    <n v="0"/>
    <x v="1288"/>
    <x v="0"/>
    <x v="0"/>
    <x v="0"/>
    <s v="03.16.25"/>
    <x v="23"/>
    <x v="0"/>
    <x v="0"/>
    <s v="Direção dos  Recursos Humanos"/>
    <s v="03.16.25"/>
    <s v="Direção dos  Recursos Humanos"/>
    <s v="03.16.25"/>
    <x v="31"/>
    <x v="0"/>
    <x v="0"/>
    <x v="1"/>
    <x v="0"/>
    <x v="0"/>
    <x v="0"/>
    <x v="0"/>
    <x v="10"/>
    <s v="2024-11-22"/>
    <x v="3"/>
    <n v="287"/>
    <x v="4"/>
    <m/>
    <x v="0"/>
    <m/>
    <x v="19"/>
    <n v="100474706"/>
    <x v="0"/>
    <x v="6"/>
    <s v="Direção dos  Recursos Humanos"/>
    <s v="ORI"/>
    <x v="2"/>
    <m/>
    <x v="0"/>
    <x v="2"/>
    <x v="2"/>
    <x v="1"/>
    <x v="0"/>
    <x v="0"/>
    <x v="0"/>
    <x v="0"/>
    <x v="0"/>
    <x v="0"/>
    <x v="0"/>
    <s v="Direção dos  Recursos Humanos"/>
    <x v="0"/>
    <x v="0"/>
    <x v="0"/>
    <x v="0"/>
    <x v="0"/>
    <x v="0"/>
    <x v="0"/>
    <x v="0"/>
    <x v="0"/>
    <x v="0"/>
    <x v="6"/>
    <x v="0"/>
    <s v="Pagamento de salário referente a 11-2024"/>
  </r>
  <r>
    <x v="0"/>
    <n v="0"/>
    <n v="0"/>
    <n v="0"/>
    <n v="0"/>
    <x v="1288"/>
    <x v="0"/>
    <x v="0"/>
    <x v="0"/>
    <s v="03.16.25"/>
    <x v="23"/>
    <x v="0"/>
    <x v="0"/>
    <s v="Direção dos  Recursos Humanos"/>
    <s v="03.16.25"/>
    <s v="Direção dos  Recursos Humanos"/>
    <s v="03.16.25"/>
    <x v="29"/>
    <x v="0"/>
    <x v="0"/>
    <x v="0"/>
    <x v="0"/>
    <x v="0"/>
    <x v="0"/>
    <x v="0"/>
    <x v="10"/>
    <s v="2024-11-22"/>
    <x v="3"/>
    <n v="3"/>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1-2024"/>
  </r>
  <r>
    <x v="0"/>
    <n v="0"/>
    <n v="0"/>
    <n v="0"/>
    <n v="0"/>
    <x v="1288"/>
    <x v="0"/>
    <x v="0"/>
    <x v="0"/>
    <s v="03.16.25"/>
    <x v="23"/>
    <x v="0"/>
    <x v="0"/>
    <s v="Direção dos  Recursos Humanos"/>
    <s v="03.16.25"/>
    <s v="Direção dos  Recursos Humanos"/>
    <s v="03.16.25"/>
    <x v="49"/>
    <x v="0"/>
    <x v="0"/>
    <x v="0"/>
    <x v="1"/>
    <x v="0"/>
    <x v="0"/>
    <x v="0"/>
    <x v="10"/>
    <s v="2024-11-22"/>
    <x v="3"/>
    <n v="840"/>
    <x v="4"/>
    <m/>
    <x v="0"/>
    <m/>
    <x v="15"/>
    <n v="100479277"/>
    <x v="0"/>
    <x v="2"/>
    <s v="Direção dos  Recursos Humanos"/>
    <s v="ORI"/>
    <x v="2"/>
    <m/>
    <x v="0"/>
    <x v="2"/>
    <x v="2"/>
    <x v="1"/>
    <x v="0"/>
    <x v="0"/>
    <x v="0"/>
    <x v="0"/>
    <x v="0"/>
    <x v="0"/>
    <x v="0"/>
    <s v="Direção dos  Recursos Humanos"/>
    <x v="0"/>
    <x v="0"/>
    <x v="0"/>
    <x v="0"/>
    <x v="0"/>
    <x v="0"/>
    <x v="0"/>
    <x v="0"/>
    <x v="0"/>
    <x v="0"/>
    <x v="2"/>
    <x v="0"/>
    <s v="Pagamento de salário referente a 11-2024"/>
  </r>
  <r>
    <x v="0"/>
    <n v="0"/>
    <n v="0"/>
    <n v="0"/>
    <n v="0"/>
    <x v="1288"/>
    <x v="0"/>
    <x v="0"/>
    <x v="0"/>
    <s v="03.16.25"/>
    <x v="23"/>
    <x v="0"/>
    <x v="0"/>
    <s v="Direção dos  Recursos Humanos"/>
    <s v="03.16.25"/>
    <s v="Direção dos  Recursos Humanos"/>
    <s v="03.16.25"/>
    <x v="79"/>
    <x v="0"/>
    <x v="4"/>
    <x v="17"/>
    <x v="0"/>
    <x v="0"/>
    <x v="0"/>
    <x v="0"/>
    <x v="10"/>
    <s v="2024-11-22"/>
    <x v="3"/>
    <n v="7699"/>
    <x v="4"/>
    <m/>
    <x v="0"/>
    <m/>
    <x v="15"/>
    <n v="100479277"/>
    <x v="0"/>
    <x v="2"/>
    <s v="Direção dos  Recursos Humanos"/>
    <s v="ORI"/>
    <x v="2"/>
    <m/>
    <x v="0"/>
    <x v="2"/>
    <x v="2"/>
    <x v="1"/>
    <x v="0"/>
    <x v="0"/>
    <x v="0"/>
    <x v="0"/>
    <x v="0"/>
    <x v="0"/>
    <x v="0"/>
    <s v="Direção dos  Recursos Humanos"/>
    <x v="0"/>
    <x v="0"/>
    <x v="0"/>
    <x v="0"/>
    <x v="0"/>
    <x v="0"/>
    <x v="0"/>
    <x v="0"/>
    <x v="0"/>
    <x v="0"/>
    <x v="2"/>
    <x v="0"/>
    <s v="Pagamento de salário referente a 11-2024"/>
  </r>
  <r>
    <x v="0"/>
    <n v="0"/>
    <n v="0"/>
    <n v="0"/>
    <n v="0"/>
    <x v="1199"/>
    <x v="0"/>
    <x v="0"/>
    <x v="0"/>
    <s v="03.16.25"/>
    <x v="23"/>
    <x v="0"/>
    <x v="0"/>
    <s v="Direção dos  Recursos Humanos"/>
    <s v="03.16.25"/>
    <s v="Direção dos  Recursos Humanos"/>
    <s v="03.16.25"/>
    <x v="29"/>
    <x v="0"/>
    <x v="0"/>
    <x v="0"/>
    <x v="0"/>
    <x v="0"/>
    <x v="0"/>
    <x v="0"/>
    <x v="5"/>
    <s v="2024-08-26"/>
    <x v="2"/>
    <n v="68"/>
    <x v="4"/>
    <m/>
    <x v="0"/>
    <m/>
    <x v="19"/>
    <n v="100474706"/>
    <x v="0"/>
    <x v="6"/>
    <s v="Direção dos  Recursos Humanos"/>
    <s v="ORI"/>
    <x v="2"/>
    <m/>
    <x v="0"/>
    <x v="2"/>
    <x v="2"/>
    <x v="1"/>
    <x v="0"/>
    <x v="0"/>
    <x v="0"/>
    <x v="0"/>
    <x v="0"/>
    <x v="0"/>
    <x v="0"/>
    <s v="Direção dos  Recursos Humanos"/>
    <x v="0"/>
    <x v="0"/>
    <x v="0"/>
    <x v="0"/>
    <x v="0"/>
    <x v="0"/>
    <x v="0"/>
    <x v="0"/>
    <x v="0"/>
    <x v="0"/>
    <x v="6"/>
    <x v="0"/>
    <s v="Pagamento de salário referente a 08-2024"/>
  </r>
  <r>
    <x v="0"/>
    <n v="0"/>
    <n v="0"/>
    <n v="0"/>
    <n v="0"/>
    <x v="1199"/>
    <x v="0"/>
    <x v="0"/>
    <x v="0"/>
    <s v="03.16.25"/>
    <x v="23"/>
    <x v="0"/>
    <x v="0"/>
    <s v="Direção dos  Recursos Humanos"/>
    <s v="03.16.25"/>
    <s v="Direção dos  Recursos Humanos"/>
    <s v="03.16.25"/>
    <x v="48"/>
    <x v="0"/>
    <x v="0"/>
    <x v="0"/>
    <x v="1"/>
    <x v="0"/>
    <x v="0"/>
    <x v="0"/>
    <x v="5"/>
    <s v="2024-08-26"/>
    <x v="2"/>
    <n v="8528"/>
    <x v="4"/>
    <m/>
    <x v="0"/>
    <m/>
    <x v="19"/>
    <n v="100474706"/>
    <x v="0"/>
    <x v="6"/>
    <s v="Direção dos  Recursos Humanos"/>
    <s v="ORI"/>
    <x v="2"/>
    <m/>
    <x v="0"/>
    <x v="2"/>
    <x v="2"/>
    <x v="1"/>
    <x v="0"/>
    <x v="0"/>
    <x v="0"/>
    <x v="0"/>
    <x v="0"/>
    <x v="0"/>
    <x v="0"/>
    <s v="Direção dos  Recursos Humanos"/>
    <x v="0"/>
    <x v="0"/>
    <x v="0"/>
    <x v="0"/>
    <x v="0"/>
    <x v="0"/>
    <x v="0"/>
    <x v="0"/>
    <x v="0"/>
    <x v="0"/>
    <x v="6"/>
    <x v="0"/>
    <s v="Pagamento de salário referente a 08-2024"/>
  </r>
  <r>
    <x v="0"/>
    <n v="0"/>
    <n v="0"/>
    <n v="0"/>
    <n v="0"/>
    <x v="1199"/>
    <x v="0"/>
    <x v="0"/>
    <x v="0"/>
    <s v="03.16.25"/>
    <x v="23"/>
    <x v="0"/>
    <x v="0"/>
    <s v="Direção dos  Recursos Humanos"/>
    <s v="03.16.25"/>
    <s v="Direção dos  Recursos Humanos"/>
    <s v="03.16.25"/>
    <x v="78"/>
    <x v="0"/>
    <x v="4"/>
    <x v="17"/>
    <x v="0"/>
    <x v="0"/>
    <x v="0"/>
    <x v="0"/>
    <x v="5"/>
    <s v="2024-08-26"/>
    <x v="2"/>
    <n v="1485"/>
    <x v="4"/>
    <m/>
    <x v="0"/>
    <m/>
    <x v="19"/>
    <n v="100474706"/>
    <x v="0"/>
    <x v="6"/>
    <s v="Direção dos  Recursos Humanos"/>
    <s v="ORI"/>
    <x v="2"/>
    <m/>
    <x v="0"/>
    <x v="2"/>
    <x v="2"/>
    <x v="1"/>
    <x v="0"/>
    <x v="0"/>
    <x v="0"/>
    <x v="0"/>
    <x v="0"/>
    <x v="0"/>
    <x v="0"/>
    <s v="Direção dos  Recursos Humanos"/>
    <x v="0"/>
    <x v="0"/>
    <x v="0"/>
    <x v="0"/>
    <x v="0"/>
    <x v="0"/>
    <x v="0"/>
    <x v="0"/>
    <x v="0"/>
    <x v="0"/>
    <x v="6"/>
    <x v="0"/>
    <s v="Pagamento de salário referente a 08-2024"/>
  </r>
  <r>
    <x v="0"/>
    <n v="0"/>
    <n v="0"/>
    <n v="0"/>
    <n v="0"/>
    <x v="1199"/>
    <x v="0"/>
    <x v="0"/>
    <x v="0"/>
    <s v="03.16.25"/>
    <x v="23"/>
    <x v="0"/>
    <x v="0"/>
    <s v="Direção dos  Recursos Humanos"/>
    <s v="03.16.25"/>
    <s v="Direção dos  Recursos Humanos"/>
    <s v="03.16.25"/>
    <x v="49"/>
    <x v="0"/>
    <x v="0"/>
    <x v="0"/>
    <x v="1"/>
    <x v="0"/>
    <x v="0"/>
    <x v="0"/>
    <x v="5"/>
    <s v="2024-08-26"/>
    <x v="2"/>
    <n v="141"/>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8-2024"/>
  </r>
  <r>
    <x v="0"/>
    <n v="0"/>
    <n v="0"/>
    <n v="0"/>
    <n v="0"/>
    <x v="3975"/>
    <x v="0"/>
    <x v="0"/>
    <x v="0"/>
    <s v="03.16.25"/>
    <x v="23"/>
    <x v="0"/>
    <x v="0"/>
    <s v="Direção dos  Recursos Humanos"/>
    <s v="03.16.25"/>
    <s v="Direção dos  Recursos Humanos"/>
    <s v="03.16.25"/>
    <x v="29"/>
    <x v="0"/>
    <x v="0"/>
    <x v="0"/>
    <x v="0"/>
    <x v="0"/>
    <x v="0"/>
    <x v="0"/>
    <x v="0"/>
    <s v="2024-01-30"/>
    <x v="0"/>
    <n v="71"/>
    <x v="4"/>
    <m/>
    <x v="0"/>
    <m/>
    <x v="19"/>
    <n v="100474706"/>
    <x v="0"/>
    <x v="6"/>
    <s v="Direção dos  Recursos Humanos"/>
    <s v="ORI"/>
    <x v="2"/>
    <m/>
    <x v="0"/>
    <x v="2"/>
    <x v="2"/>
    <x v="1"/>
    <x v="0"/>
    <x v="0"/>
    <x v="0"/>
    <x v="0"/>
    <x v="0"/>
    <x v="0"/>
    <x v="0"/>
    <s v="Direção dos  Recursos Humanos"/>
    <x v="0"/>
    <x v="0"/>
    <x v="0"/>
    <x v="0"/>
    <x v="0"/>
    <x v="0"/>
    <x v="0"/>
    <x v="0"/>
    <x v="0"/>
    <x v="0"/>
    <x v="6"/>
    <x v="0"/>
    <s v="Pagamento de salário referente a 01-2024"/>
  </r>
  <r>
    <x v="0"/>
    <n v="0"/>
    <n v="0"/>
    <n v="0"/>
    <n v="0"/>
    <x v="3975"/>
    <x v="0"/>
    <x v="0"/>
    <x v="0"/>
    <s v="03.16.25"/>
    <x v="23"/>
    <x v="0"/>
    <x v="0"/>
    <s v="Direção dos  Recursos Humanos"/>
    <s v="03.16.25"/>
    <s v="Direção dos  Recursos Humanos"/>
    <s v="03.16.25"/>
    <x v="29"/>
    <x v="0"/>
    <x v="0"/>
    <x v="0"/>
    <x v="0"/>
    <x v="0"/>
    <x v="0"/>
    <x v="0"/>
    <x v="0"/>
    <s v="2024-01-30"/>
    <x v="0"/>
    <n v="0"/>
    <x v="4"/>
    <m/>
    <x v="0"/>
    <m/>
    <x v="54"/>
    <n v="100477977"/>
    <x v="0"/>
    <x v="8"/>
    <s v="Direção dos  Recursos Humanos"/>
    <s v="ORI"/>
    <x v="2"/>
    <m/>
    <x v="0"/>
    <x v="2"/>
    <x v="2"/>
    <x v="1"/>
    <x v="0"/>
    <x v="0"/>
    <x v="0"/>
    <x v="0"/>
    <x v="0"/>
    <x v="0"/>
    <x v="0"/>
    <s v="Direção dos  Recursos Humanos"/>
    <x v="0"/>
    <x v="0"/>
    <x v="0"/>
    <x v="0"/>
    <x v="0"/>
    <x v="0"/>
    <x v="0"/>
    <x v="0"/>
    <x v="0"/>
    <x v="0"/>
    <x v="8"/>
    <x v="0"/>
    <s v="Pagamento de salário referente a 01-2024"/>
  </r>
  <r>
    <x v="0"/>
    <n v="0"/>
    <n v="0"/>
    <n v="0"/>
    <n v="0"/>
    <x v="3975"/>
    <x v="0"/>
    <x v="0"/>
    <x v="0"/>
    <s v="03.16.25"/>
    <x v="23"/>
    <x v="0"/>
    <x v="0"/>
    <s v="Direção dos  Recursos Humanos"/>
    <s v="03.16.25"/>
    <s v="Direção dos  Recursos Humanos"/>
    <s v="03.16.25"/>
    <x v="29"/>
    <x v="0"/>
    <x v="0"/>
    <x v="0"/>
    <x v="0"/>
    <x v="0"/>
    <x v="0"/>
    <x v="0"/>
    <x v="0"/>
    <s v="2024-01-30"/>
    <x v="0"/>
    <n v="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1-2024"/>
  </r>
  <r>
    <x v="0"/>
    <n v="0"/>
    <n v="0"/>
    <n v="0"/>
    <n v="0"/>
    <x v="3975"/>
    <x v="0"/>
    <x v="0"/>
    <x v="0"/>
    <s v="03.16.25"/>
    <x v="23"/>
    <x v="0"/>
    <x v="0"/>
    <s v="Direção dos  Recursos Humanos"/>
    <s v="03.16.25"/>
    <s v="Direção dos  Recursos Humanos"/>
    <s v="03.16.25"/>
    <x v="29"/>
    <x v="0"/>
    <x v="0"/>
    <x v="0"/>
    <x v="0"/>
    <x v="0"/>
    <x v="0"/>
    <x v="0"/>
    <x v="0"/>
    <s v="2024-01-30"/>
    <x v="0"/>
    <n v="27"/>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1-2024"/>
  </r>
  <r>
    <x v="0"/>
    <n v="0"/>
    <n v="0"/>
    <n v="0"/>
    <n v="0"/>
    <x v="3975"/>
    <x v="0"/>
    <x v="0"/>
    <x v="0"/>
    <s v="03.16.25"/>
    <x v="23"/>
    <x v="0"/>
    <x v="0"/>
    <s v="Direção dos  Recursos Humanos"/>
    <s v="03.16.25"/>
    <s v="Direção dos  Recursos Humanos"/>
    <s v="03.16.25"/>
    <x v="29"/>
    <x v="0"/>
    <x v="0"/>
    <x v="0"/>
    <x v="0"/>
    <x v="0"/>
    <x v="0"/>
    <x v="0"/>
    <x v="0"/>
    <s v="2024-01-30"/>
    <x v="0"/>
    <n v="21"/>
    <x v="4"/>
    <m/>
    <x v="0"/>
    <m/>
    <x v="15"/>
    <n v="100479277"/>
    <x v="0"/>
    <x v="2"/>
    <s v="Direção dos  Recursos Humanos"/>
    <s v="ORI"/>
    <x v="2"/>
    <m/>
    <x v="0"/>
    <x v="2"/>
    <x v="2"/>
    <x v="1"/>
    <x v="0"/>
    <x v="0"/>
    <x v="0"/>
    <x v="0"/>
    <x v="0"/>
    <x v="0"/>
    <x v="0"/>
    <s v="Direção dos  Recursos Humanos"/>
    <x v="0"/>
    <x v="0"/>
    <x v="0"/>
    <x v="0"/>
    <x v="0"/>
    <x v="0"/>
    <x v="0"/>
    <x v="0"/>
    <x v="0"/>
    <x v="0"/>
    <x v="2"/>
    <x v="0"/>
    <s v="Pagamento de salário referente a 01-2024"/>
  </r>
  <r>
    <x v="0"/>
    <n v="0"/>
    <n v="0"/>
    <n v="0"/>
    <n v="0"/>
    <x v="2942"/>
    <x v="0"/>
    <x v="0"/>
    <x v="0"/>
    <s v="03.16.25"/>
    <x v="23"/>
    <x v="0"/>
    <x v="0"/>
    <s v="Direção dos  Recursos Humanos"/>
    <s v="03.16.25"/>
    <s v="Direção dos  Recursos Humanos"/>
    <s v="03.16.25"/>
    <x v="29"/>
    <x v="0"/>
    <x v="0"/>
    <x v="0"/>
    <x v="0"/>
    <x v="0"/>
    <x v="0"/>
    <x v="0"/>
    <x v="8"/>
    <s v="2024-10-23"/>
    <x v="3"/>
    <n v="3"/>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0-2024"/>
  </r>
  <r>
    <x v="0"/>
    <n v="0"/>
    <n v="0"/>
    <n v="0"/>
    <n v="0"/>
    <x v="2942"/>
    <x v="0"/>
    <x v="0"/>
    <x v="0"/>
    <s v="03.16.25"/>
    <x v="23"/>
    <x v="0"/>
    <x v="0"/>
    <s v="Direção dos  Recursos Humanos"/>
    <s v="03.16.25"/>
    <s v="Direção dos  Recursos Humanos"/>
    <s v="03.16.25"/>
    <x v="31"/>
    <x v="0"/>
    <x v="0"/>
    <x v="1"/>
    <x v="0"/>
    <x v="0"/>
    <x v="0"/>
    <x v="0"/>
    <x v="8"/>
    <s v="2024-10-23"/>
    <x v="3"/>
    <n v="149"/>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0-2024"/>
  </r>
  <r>
    <x v="0"/>
    <n v="0"/>
    <n v="0"/>
    <n v="0"/>
    <n v="0"/>
    <x v="2942"/>
    <x v="0"/>
    <x v="0"/>
    <x v="0"/>
    <s v="03.16.25"/>
    <x v="23"/>
    <x v="0"/>
    <x v="0"/>
    <s v="Direção dos  Recursos Humanos"/>
    <s v="03.16.25"/>
    <s v="Direção dos  Recursos Humanos"/>
    <s v="03.16.25"/>
    <x v="30"/>
    <x v="0"/>
    <x v="0"/>
    <x v="0"/>
    <x v="1"/>
    <x v="0"/>
    <x v="0"/>
    <x v="0"/>
    <x v="8"/>
    <s v="2024-10-23"/>
    <x v="3"/>
    <n v="172"/>
    <x v="4"/>
    <m/>
    <x v="0"/>
    <m/>
    <x v="15"/>
    <n v="100479277"/>
    <x v="0"/>
    <x v="2"/>
    <s v="Direção dos  Recursos Humanos"/>
    <s v="ORI"/>
    <x v="2"/>
    <m/>
    <x v="0"/>
    <x v="2"/>
    <x v="2"/>
    <x v="1"/>
    <x v="0"/>
    <x v="0"/>
    <x v="0"/>
    <x v="0"/>
    <x v="0"/>
    <x v="0"/>
    <x v="0"/>
    <s v="Direção dos  Recursos Humanos"/>
    <x v="0"/>
    <x v="0"/>
    <x v="0"/>
    <x v="0"/>
    <x v="0"/>
    <x v="0"/>
    <x v="0"/>
    <x v="0"/>
    <x v="0"/>
    <x v="0"/>
    <x v="2"/>
    <x v="0"/>
    <s v="Pagamento de salário referente a 10-2024"/>
  </r>
  <r>
    <x v="0"/>
    <n v="0"/>
    <n v="0"/>
    <n v="0"/>
    <n v="0"/>
    <x v="1468"/>
    <x v="0"/>
    <x v="0"/>
    <x v="0"/>
    <s v="03.16.25"/>
    <x v="23"/>
    <x v="0"/>
    <x v="0"/>
    <s v="Direção dos  Recursos Humanos"/>
    <s v="03.16.25"/>
    <s v="Direção dos  Recursos Humanos"/>
    <s v="03.16.25"/>
    <x v="29"/>
    <x v="0"/>
    <x v="0"/>
    <x v="0"/>
    <x v="0"/>
    <x v="0"/>
    <x v="0"/>
    <x v="0"/>
    <x v="7"/>
    <s v="2024-09-19"/>
    <x v="2"/>
    <n v="66"/>
    <x v="4"/>
    <m/>
    <x v="0"/>
    <m/>
    <x v="19"/>
    <n v="100474706"/>
    <x v="0"/>
    <x v="6"/>
    <s v="Direção dos  Recursos Humanos"/>
    <s v="ORI"/>
    <x v="2"/>
    <m/>
    <x v="0"/>
    <x v="2"/>
    <x v="2"/>
    <x v="1"/>
    <x v="0"/>
    <x v="0"/>
    <x v="0"/>
    <x v="0"/>
    <x v="0"/>
    <x v="0"/>
    <x v="0"/>
    <s v="Direção dos  Recursos Humanos"/>
    <x v="0"/>
    <x v="0"/>
    <x v="0"/>
    <x v="0"/>
    <x v="0"/>
    <x v="0"/>
    <x v="0"/>
    <x v="0"/>
    <x v="0"/>
    <x v="0"/>
    <x v="6"/>
    <x v="0"/>
    <s v="Pagamento de salário referente a 09-2024"/>
  </r>
  <r>
    <x v="0"/>
    <n v="0"/>
    <n v="0"/>
    <n v="0"/>
    <n v="0"/>
    <x v="1468"/>
    <x v="0"/>
    <x v="0"/>
    <x v="0"/>
    <s v="03.16.25"/>
    <x v="23"/>
    <x v="0"/>
    <x v="0"/>
    <s v="Direção dos  Recursos Humanos"/>
    <s v="03.16.25"/>
    <s v="Direção dos  Recursos Humanos"/>
    <s v="03.16.25"/>
    <x v="78"/>
    <x v="0"/>
    <x v="4"/>
    <x v="17"/>
    <x v="0"/>
    <x v="0"/>
    <x v="0"/>
    <x v="0"/>
    <x v="7"/>
    <s v="2024-09-19"/>
    <x v="2"/>
    <n v="182"/>
    <x v="4"/>
    <m/>
    <x v="0"/>
    <m/>
    <x v="67"/>
    <n v="100474708"/>
    <x v="0"/>
    <x v="7"/>
    <s v="Direção dos  Recursos Humanos"/>
    <s v="ORI"/>
    <x v="2"/>
    <m/>
    <x v="0"/>
    <x v="2"/>
    <x v="2"/>
    <x v="1"/>
    <x v="0"/>
    <x v="0"/>
    <x v="0"/>
    <x v="0"/>
    <x v="0"/>
    <x v="0"/>
    <x v="0"/>
    <s v="Direção dos  Recursos Humanos"/>
    <x v="0"/>
    <x v="0"/>
    <x v="0"/>
    <x v="0"/>
    <x v="0"/>
    <x v="0"/>
    <x v="0"/>
    <x v="0"/>
    <x v="0"/>
    <x v="0"/>
    <x v="7"/>
    <x v="0"/>
    <s v="Pagamento de salário referente a 09-2024"/>
  </r>
  <r>
    <x v="0"/>
    <n v="0"/>
    <n v="0"/>
    <n v="0"/>
    <n v="0"/>
    <x v="1468"/>
    <x v="0"/>
    <x v="0"/>
    <x v="0"/>
    <s v="03.16.25"/>
    <x v="23"/>
    <x v="0"/>
    <x v="0"/>
    <s v="Direção dos  Recursos Humanos"/>
    <s v="03.16.25"/>
    <s v="Direção dos  Recursos Humanos"/>
    <s v="03.16.25"/>
    <x v="30"/>
    <x v="0"/>
    <x v="0"/>
    <x v="0"/>
    <x v="1"/>
    <x v="0"/>
    <x v="0"/>
    <x v="0"/>
    <x v="7"/>
    <s v="2024-09-19"/>
    <x v="2"/>
    <n v="3"/>
    <x v="4"/>
    <m/>
    <x v="0"/>
    <m/>
    <x v="17"/>
    <n v="100479279"/>
    <x v="0"/>
    <x v="4"/>
    <s v="Direção dos  Recursos Humanos"/>
    <s v="ORI"/>
    <x v="2"/>
    <m/>
    <x v="0"/>
    <x v="2"/>
    <x v="2"/>
    <x v="1"/>
    <x v="0"/>
    <x v="0"/>
    <x v="0"/>
    <x v="0"/>
    <x v="0"/>
    <x v="0"/>
    <x v="0"/>
    <s v="Direção dos  Recursos Humanos"/>
    <x v="0"/>
    <x v="0"/>
    <x v="0"/>
    <x v="0"/>
    <x v="0"/>
    <x v="0"/>
    <x v="0"/>
    <x v="0"/>
    <x v="0"/>
    <x v="0"/>
    <x v="4"/>
    <x v="0"/>
    <s v="Pagamento de salário referente a 09-2024"/>
  </r>
  <r>
    <x v="0"/>
    <n v="0"/>
    <n v="0"/>
    <n v="0"/>
    <n v="0"/>
    <x v="1468"/>
    <x v="0"/>
    <x v="0"/>
    <x v="0"/>
    <s v="03.16.25"/>
    <x v="23"/>
    <x v="0"/>
    <x v="0"/>
    <s v="Direção dos  Recursos Humanos"/>
    <s v="03.16.25"/>
    <s v="Direção dos  Recursos Humanos"/>
    <s v="03.16.25"/>
    <x v="48"/>
    <x v="0"/>
    <x v="0"/>
    <x v="0"/>
    <x v="1"/>
    <x v="0"/>
    <x v="0"/>
    <x v="0"/>
    <x v="7"/>
    <s v="2024-09-19"/>
    <x v="2"/>
    <n v="4326"/>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9-2024"/>
  </r>
  <r>
    <x v="0"/>
    <n v="0"/>
    <n v="0"/>
    <n v="0"/>
    <n v="0"/>
    <x v="1468"/>
    <x v="0"/>
    <x v="0"/>
    <x v="0"/>
    <s v="03.16.25"/>
    <x v="23"/>
    <x v="0"/>
    <x v="0"/>
    <s v="Direção dos  Recursos Humanos"/>
    <s v="03.16.25"/>
    <s v="Direção dos  Recursos Humanos"/>
    <s v="03.16.25"/>
    <x v="49"/>
    <x v="0"/>
    <x v="0"/>
    <x v="0"/>
    <x v="1"/>
    <x v="0"/>
    <x v="0"/>
    <x v="0"/>
    <x v="7"/>
    <s v="2024-09-19"/>
    <x v="2"/>
    <n v="1512"/>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9-2024"/>
  </r>
  <r>
    <x v="0"/>
    <n v="0"/>
    <n v="0"/>
    <n v="0"/>
    <n v="0"/>
    <x v="1468"/>
    <x v="0"/>
    <x v="0"/>
    <x v="0"/>
    <s v="03.16.25"/>
    <x v="23"/>
    <x v="0"/>
    <x v="0"/>
    <s v="Direção dos  Recursos Humanos"/>
    <s v="03.16.25"/>
    <s v="Direção dos  Recursos Humanos"/>
    <s v="03.16.25"/>
    <x v="79"/>
    <x v="0"/>
    <x v="4"/>
    <x v="17"/>
    <x v="0"/>
    <x v="0"/>
    <x v="0"/>
    <x v="0"/>
    <x v="7"/>
    <s v="2024-09-19"/>
    <x v="2"/>
    <n v="13500"/>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9-2024"/>
  </r>
  <r>
    <x v="0"/>
    <n v="0"/>
    <n v="0"/>
    <n v="0"/>
    <n v="0"/>
    <x v="1904"/>
    <x v="0"/>
    <x v="0"/>
    <x v="0"/>
    <s v="03.16.25"/>
    <x v="23"/>
    <x v="0"/>
    <x v="0"/>
    <s v="Direção dos  Recursos Humanos"/>
    <s v="03.16.25"/>
    <s v="Direção dos  Recursos Humanos"/>
    <s v="03.16.25"/>
    <x v="29"/>
    <x v="0"/>
    <x v="0"/>
    <x v="0"/>
    <x v="0"/>
    <x v="0"/>
    <x v="0"/>
    <x v="0"/>
    <x v="4"/>
    <s v="2024-06-20"/>
    <x v="1"/>
    <n v="68"/>
    <x v="4"/>
    <m/>
    <x v="0"/>
    <m/>
    <x v="19"/>
    <n v="100474706"/>
    <x v="0"/>
    <x v="6"/>
    <s v="Direção dos  Recursos Humanos"/>
    <s v="ORI"/>
    <x v="2"/>
    <m/>
    <x v="0"/>
    <x v="2"/>
    <x v="2"/>
    <x v="1"/>
    <x v="0"/>
    <x v="0"/>
    <x v="0"/>
    <x v="0"/>
    <x v="0"/>
    <x v="0"/>
    <x v="0"/>
    <s v="Direção dos  Recursos Humanos"/>
    <x v="0"/>
    <x v="0"/>
    <x v="0"/>
    <x v="0"/>
    <x v="0"/>
    <x v="0"/>
    <x v="0"/>
    <x v="0"/>
    <x v="0"/>
    <x v="0"/>
    <x v="6"/>
    <x v="0"/>
    <s v="Pagamento de salário referente a 06-2024"/>
  </r>
  <r>
    <x v="0"/>
    <n v="0"/>
    <n v="0"/>
    <n v="0"/>
    <n v="0"/>
    <x v="1904"/>
    <x v="0"/>
    <x v="0"/>
    <x v="0"/>
    <s v="03.16.25"/>
    <x v="23"/>
    <x v="0"/>
    <x v="0"/>
    <s v="Direção dos  Recursos Humanos"/>
    <s v="03.16.25"/>
    <s v="Direção dos  Recursos Humanos"/>
    <s v="03.16.25"/>
    <x v="48"/>
    <x v="0"/>
    <x v="0"/>
    <x v="0"/>
    <x v="1"/>
    <x v="0"/>
    <x v="0"/>
    <x v="0"/>
    <x v="4"/>
    <s v="2024-06-20"/>
    <x v="1"/>
    <n v="1020"/>
    <x v="4"/>
    <m/>
    <x v="0"/>
    <m/>
    <x v="67"/>
    <n v="100474708"/>
    <x v="0"/>
    <x v="7"/>
    <s v="Direção dos  Recursos Humanos"/>
    <s v="ORI"/>
    <x v="2"/>
    <m/>
    <x v="0"/>
    <x v="2"/>
    <x v="2"/>
    <x v="1"/>
    <x v="0"/>
    <x v="0"/>
    <x v="0"/>
    <x v="0"/>
    <x v="0"/>
    <x v="0"/>
    <x v="0"/>
    <s v="Direção dos  Recursos Humanos"/>
    <x v="0"/>
    <x v="0"/>
    <x v="0"/>
    <x v="0"/>
    <x v="0"/>
    <x v="0"/>
    <x v="0"/>
    <x v="0"/>
    <x v="0"/>
    <x v="0"/>
    <x v="7"/>
    <x v="0"/>
    <s v="Pagamento de salário referente a 06-2024"/>
  </r>
  <r>
    <x v="0"/>
    <n v="0"/>
    <n v="0"/>
    <n v="0"/>
    <n v="0"/>
    <x v="1904"/>
    <x v="0"/>
    <x v="0"/>
    <x v="0"/>
    <s v="03.16.25"/>
    <x v="23"/>
    <x v="0"/>
    <x v="0"/>
    <s v="Direção dos  Recursos Humanos"/>
    <s v="03.16.25"/>
    <s v="Direção dos  Recursos Humanos"/>
    <s v="03.16.25"/>
    <x v="78"/>
    <x v="0"/>
    <x v="4"/>
    <x v="17"/>
    <x v="0"/>
    <x v="0"/>
    <x v="0"/>
    <x v="0"/>
    <x v="4"/>
    <s v="2024-06-20"/>
    <x v="1"/>
    <n v="182"/>
    <x v="4"/>
    <m/>
    <x v="0"/>
    <m/>
    <x v="67"/>
    <n v="100474708"/>
    <x v="0"/>
    <x v="7"/>
    <s v="Direção dos  Recursos Humanos"/>
    <s v="ORI"/>
    <x v="2"/>
    <m/>
    <x v="0"/>
    <x v="2"/>
    <x v="2"/>
    <x v="1"/>
    <x v="0"/>
    <x v="0"/>
    <x v="0"/>
    <x v="0"/>
    <x v="0"/>
    <x v="0"/>
    <x v="0"/>
    <s v="Direção dos  Recursos Humanos"/>
    <x v="0"/>
    <x v="0"/>
    <x v="0"/>
    <x v="0"/>
    <x v="0"/>
    <x v="0"/>
    <x v="0"/>
    <x v="0"/>
    <x v="0"/>
    <x v="0"/>
    <x v="7"/>
    <x v="0"/>
    <s v="Pagamento de salário referente a 06-2024"/>
  </r>
  <r>
    <x v="0"/>
    <n v="0"/>
    <n v="0"/>
    <n v="0"/>
    <n v="0"/>
    <x v="1904"/>
    <x v="0"/>
    <x v="0"/>
    <x v="0"/>
    <s v="03.16.25"/>
    <x v="23"/>
    <x v="0"/>
    <x v="0"/>
    <s v="Direção dos  Recursos Humanos"/>
    <s v="03.16.25"/>
    <s v="Direção dos  Recursos Humanos"/>
    <s v="03.16.25"/>
    <x v="79"/>
    <x v="0"/>
    <x v="4"/>
    <x v="17"/>
    <x v="0"/>
    <x v="0"/>
    <x v="0"/>
    <x v="0"/>
    <x v="4"/>
    <s v="2024-06-20"/>
    <x v="1"/>
    <n v="3237"/>
    <x v="4"/>
    <m/>
    <x v="0"/>
    <m/>
    <x v="67"/>
    <n v="100474708"/>
    <x v="0"/>
    <x v="7"/>
    <s v="Direção dos  Recursos Humanos"/>
    <s v="ORI"/>
    <x v="2"/>
    <m/>
    <x v="0"/>
    <x v="2"/>
    <x v="2"/>
    <x v="1"/>
    <x v="0"/>
    <x v="0"/>
    <x v="0"/>
    <x v="0"/>
    <x v="0"/>
    <x v="0"/>
    <x v="0"/>
    <s v="Direção dos  Recursos Humanos"/>
    <x v="0"/>
    <x v="0"/>
    <x v="0"/>
    <x v="0"/>
    <x v="0"/>
    <x v="0"/>
    <x v="0"/>
    <x v="0"/>
    <x v="0"/>
    <x v="0"/>
    <x v="7"/>
    <x v="0"/>
    <s v="Pagamento de salário referente a 06-2024"/>
  </r>
  <r>
    <x v="0"/>
    <n v="0"/>
    <n v="0"/>
    <n v="0"/>
    <n v="0"/>
    <x v="1904"/>
    <x v="0"/>
    <x v="0"/>
    <x v="0"/>
    <s v="03.16.25"/>
    <x v="23"/>
    <x v="0"/>
    <x v="0"/>
    <s v="Direção dos  Recursos Humanos"/>
    <s v="03.16.25"/>
    <s v="Direção dos  Recursos Humanos"/>
    <s v="03.16.25"/>
    <x v="31"/>
    <x v="0"/>
    <x v="0"/>
    <x v="1"/>
    <x v="0"/>
    <x v="0"/>
    <x v="0"/>
    <x v="0"/>
    <x v="4"/>
    <s v="2024-06-20"/>
    <x v="1"/>
    <n v="14"/>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6-2024"/>
  </r>
  <r>
    <x v="0"/>
    <n v="0"/>
    <n v="0"/>
    <n v="0"/>
    <n v="0"/>
    <x v="1904"/>
    <x v="0"/>
    <x v="0"/>
    <x v="0"/>
    <s v="03.16.25"/>
    <x v="23"/>
    <x v="0"/>
    <x v="0"/>
    <s v="Direção dos  Recursos Humanos"/>
    <s v="03.16.25"/>
    <s v="Direção dos  Recursos Humanos"/>
    <s v="03.16.25"/>
    <x v="49"/>
    <x v="0"/>
    <x v="0"/>
    <x v="0"/>
    <x v="1"/>
    <x v="0"/>
    <x v="0"/>
    <x v="0"/>
    <x v="4"/>
    <s v="2024-06-20"/>
    <x v="1"/>
    <n v="1460"/>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6-2024"/>
  </r>
  <r>
    <x v="0"/>
    <n v="0"/>
    <n v="0"/>
    <n v="0"/>
    <n v="0"/>
    <x v="1904"/>
    <x v="0"/>
    <x v="0"/>
    <x v="0"/>
    <s v="03.16.25"/>
    <x v="23"/>
    <x v="0"/>
    <x v="0"/>
    <s v="Direção dos  Recursos Humanos"/>
    <s v="03.16.25"/>
    <s v="Direção dos  Recursos Humanos"/>
    <s v="03.16.25"/>
    <x v="79"/>
    <x v="0"/>
    <x v="4"/>
    <x v="17"/>
    <x v="0"/>
    <x v="0"/>
    <x v="0"/>
    <x v="0"/>
    <x v="4"/>
    <s v="2024-06-20"/>
    <x v="1"/>
    <n v="12849"/>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6-2024"/>
  </r>
  <r>
    <x v="0"/>
    <n v="0"/>
    <n v="0"/>
    <n v="0"/>
    <n v="0"/>
    <x v="1904"/>
    <x v="0"/>
    <x v="0"/>
    <x v="0"/>
    <s v="03.16.25"/>
    <x v="23"/>
    <x v="0"/>
    <x v="0"/>
    <s v="Direção dos  Recursos Humanos"/>
    <s v="03.16.25"/>
    <s v="Direção dos  Recursos Humanos"/>
    <s v="03.16.25"/>
    <x v="78"/>
    <x v="0"/>
    <x v="4"/>
    <x v="17"/>
    <x v="0"/>
    <x v="0"/>
    <x v="0"/>
    <x v="0"/>
    <x v="4"/>
    <s v="2024-06-20"/>
    <x v="1"/>
    <n v="556"/>
    <x v="4"/>
    <m/>
    <x v="0"/>
    <m/>
    <x v="15"/>
    <n v="100479277"/>
    <x v="0"/>
    <x v="2"/>
    <s v="Direção dos  Recursos Humanos"/>
    <s v="ORI"/>
    <x v="2"/>
    <m/>
    <x v="0"/>
    <x v="2"/>
    <x v="2"/>
    <x v="1"/>
    <x v="0"/>
    <x v="0"/>
    <x v="0"/>
    <x v="0"/>
    <x v="0"/>
    <x v="0"/>
    <x v="0"/>
    <s v="Direção dos  Recursos Humanos"/>
    <x v="0"/>
    <x v="0"/>
    <x v="0"/>
    <x v="0"/>
    <x v="0"/>
    <x v="0"/>
    <x v="0"/>
    <x v="0"/>
    <x v="0"/>
    <x v="0"/>
    <x v="2"/>
    <x v="0"/>
    <s v="Pagamento de salário referente a 06-2024"/>
  </r>
  <r>
    <x v="0"/>
    <n v="0"/>
    <n v="0"/>
    <n v="0"/>
    <n v="0"/>
    <x v="4111"/>
    <x v="0"/>
    <x v="0"/>
    <x v="0"/>
    <s v="03.16.25"/>
    <x v="23"/>
    <x v="0"/>
    <x v="0"/>
    <s v="Direção dos  Recursos Humanos"/>
    <s v="03.16.25"/>
    <s v="Direção dos  Recursos Humanos"/>
    <s v="03.16.25"/>
    <x v="78"/>
    <x v="0"/>
    <x v="4"/>
    <x v="17"/>
    <x v="0"/>
    <x v="0"/>
    <x v="0"/>
    <x v="0"/>
    <x v="9"/>
    <s v="2024-07-23"/>
    <x v="2"/>
    <n v="1485"/>
    <x v="4"/>
    <m/>
    <x v="0"/>
    <m/>
    <x v="19"/>
    <n v="100474706"/>
    <x v="0"/>
    <x v="6"/>
    <s v="Direção dos  Recursos Humanos"/>
    <s v="ORI"/>
    <x v="2"/>
    <m/>
    <x v="0"/>
    <x v="2"/>
    <x v="2"/>
    <x v="1"/>
    <x v="0"/>
    <x v="0"/>
    <x v="0"/>
    <x v="0"/>
    <x v="0"/>
    <x v="0"/>
    <x v="0"/>
    <s v="Direção dos  Recursos Humanos"/>
    <x v="0"/>
    <x v="0"/>
    <x v="0"/>
    <x v="0"/>
    <x v="0"/>
    <x v="0"/>
    <x v="0"/>
    <x v="0"/>
    <x v="0"/>
    <x v="0"/>
    <x v="6"/>
    <x v="0"/>
    <s v="Pagamento de salário referente a 07-2024"/>
  </r>
  <r>
    <x v="0"/>
    <n v="0"/>
    <n v="0"/>
    <n v="0"/>
    <n v="0"/>
    <x v="4111"/>
    <x v="0"/>
    <x v="0"/>
    <x v="0"/>
    <s v="03.16.25"/>
    <x v="23"/>
    <x v="0"/>
    <x v="0"/>
    <s v="Direção dos  Recursos Humanos"/>
    <s v="03.16.25"/>
    <s v="Direção dos  Recursos Humanos"/>
    <s v="03.16.25"/>
    <x v="31"/>
    <x v="0"/>
    <x v="0"/>
    <x v="1"/>
    <x v="0"/>
    <x v="0"/>
    <x v="0"/>
    <x v="0"/>
    <x v="9"/>
    <s v="2024-07-23"/>
    <x v="2"/>
    <n v="14"/>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7-2024"/>
  </r>
  <r>
    <x v="0"/>
    <n v="0"/>
    <n v="0"/>
    <n v="0"/>
    <n v="0"/>
    <x v="4111"/>
    <x v="0"/>
    <x v="0"/>
    <x v="0"/>
    <s v="03.16.25"/>
    <x v="23"/>
    <x v="0"/>
    <x v="0"/>
    <s v="Direção dos  Recursos Humanos"/>
    <s v="03.16.25"/>
    <s v="Direção dos  Recursos Humanos"/>
    <s v="03.16.25"/>
    <x v="48"/>
    <x v="0"/>
    <x v="0"/>
    <x v="0"/>
    <x v="1"/>
    <x v="0"/>
    <x v="0"/>
    <x v="0"/>
    <x v="9"/>
    <s v="2024-07-23"/>
    <x v="2"/>
    <n v="391"/>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7-2024"/>
  </r>
  <r>
    <x v="0"/>
    <n v="0"/>
    <n v="0"/>
    <n v="0"/>
    <n v="0"/>
    <x v="4111"/>
    <x v="0"/>
    <x v="0"/>
    <x v="0"/>
    <s v="03.16.25"/>
    <x v="23"/>
    <x v="0"/>
    <x v="0"/>
    <s v="Direção dos  Recursos Humanos"/>
    <s v="03.16.25"/>
    <s v="Direção dos  Recursos Humanos"/>
    <s v="03.16.25"/>
    <x v="30"/>
    <x v="0"/>
    <x v="0"/>
    <x v="0"/>
    <x v="1"/>
    <x v="0"/>
    <x v="0"/>
    <x v="0"/>
    <x v="9"/>
    <s v="2024-07-23"/>
    <x v="2"/>
    <n v="614"/>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7-2024"/>
  </r>
  <r>
    <x v="0"/>
    <n v="0"/>
    <n v="0"/>
    <n v="0"/>
    <n v="0"/>
    <x v="4111"/>
    <x v="0"/>
    <x v="0"/>
    <x v="0"/>
    <s v="03.16.25"/>
    <x v="23"/>
    <x v="0"/>
    <x v="0"/>
    <s v="Direção dos  Recursos Humanos"/>
    <s v="03.16.25"/>
    <s v="Direção dos  Recursos Humanos"/>
    <s v="03.16.25"/>
    <x v="49"/>
    <x v="0"/>
    <x v="0"/>
    <x v="0"/>
    <x v="1"/>
    <x v="0"/>
    <x v="0"/>
    <x v="0"/>
    <x v="9"/>
    <s v="2024-07-23"/>
    <x v="2"/>
    <n v="1503"/>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7-2024"/>
  </r>
  <r>
    <x v="0"/>
    <n v="0"/>
    <n v="0"/>
    <n v="0"/>
    <n v="0"/>
    <x v="4111"/>
    <x v="0"/>
    <x v="0"/>
    <x v="0"/>
    <s v="03.16.25"/>
    <x v="23"/>
    <x v="0"/>
    <x v="0"/>
    <s v="Direção dos  Recursos Humanos"/>
    <s v="03.16.25"/>
    <s v="Direção dos  Recursos Humanos"/>
    <s v="03.16.25"/>
    <x v="79"/>
    <x v="0"/>
    <x v="4"/>
    <x v="17"/>
    <x v="0"/>
    <x v="0"/>
    <x v="0"/>
    <x v="0"/>
    <x v="9"/>
    <s v="2024-07-23"/>
    <x v="2"/>
    <n v="13439"/>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7-2024"/>
  </r>
  <r>
    <x v="0"/>
    <n v="0"/>
    <n v="0"/>
    <n v="0"/>
    <n v="0"/>
    <x v="4111"/>
    <x v="0"/>
    <x v="0"/>
    <x v="0"/>
    <s v="03.16.25"/>
    <x v="23"/>
    <x v="0"/>
    <x v="0"/>
    <s v="Direção dos  Recursos Humanos"/>
    <s v="03.16.25"/>
    <s v="Direção dos  Recursos Humanos"/>
    <s v="03.16.25"/>
    <x v="49"/>
    <x v="0"/>
    <x v="0"/>
    <x v="0"/>
    <x v="1"/>
    <x v="0"/>
    <x v="0"/>
    <x v="0"/>
    <x v="9"/>
    <s v="2024-07-23"/>
    <x v="2"/>
    <n v="1107"/>
    <x v="4"/>
    <m/>
    <x v="0"/>
    <m/>
    <x v="15"/>
    <n v="100479277"/>
    <x v="0"/>
    <x v="2"/>
    <s v="Direção dos  Recursos Humanos"/>
    <s v="ORI"/>
    <x v="2"/>
    <m/>
    <x v="0"/>
    <x v="2"/>
    <x v="2"/>
    <x v="1"/>
    <x v="0"/>
    <x v="0"/>
    <x v="0"/>
    <x v="0"/>
    <x v="0"/>
    <x v="0"/>
    <x v="0"/>
    <s v="Direção dos  Recursos Humanos"/>
    <x v="0"/>
    <x v="0"/>
    <x v="0"/>
    <x v="0"/>
    <x v="0"/>
    <x v="0"/>
    <x v="0"/>
    <x v="0"/>
    <x v="0"/>
    <x v="0"/>
    <x v="2"/>
    <x v="0"/>
    <s v="Pagamento de salário referente a 07-2024"/>
  </r>
  <r>
    <x v="0"/>
    <n v="0"/>
    <n v="0"/>
    <n v="0"/>
    <n v="0"/>
    <x v="3765"/>
    <x v="0"/>
    <x v="0"/>
    <x v="0"/>
    <s v="03.16.25"/>
    <x v="23"/>
    <x v="0"/>
    <x v="0"/>
    <s v="Direção dos  Recursos Humanos"/>
    <s v="03.16.25"/>
    <s v="Direção dos  Recursos Humanos"/>
    <s v="03.16.25"/>
    <x v="30"/>
    <x v="0"/>
    <x v="0"/>
    <x v="0"/>
    <x v="1"/>
    <x v="0"/>
    <x v="0"/>
    <x v="0"/>
    <x v="3"/>
    <s v="2024-05-21"/>
    <x v="1"/>
    <n v="14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5-2024"/>
  </r>
  <r>
    <x v="0"/>
    <n v="0"/>
    <n v="0"/>
    <n v="0"/>
    <n v="0"/>
    <x v="3765"/>
    <x v="0"/>
    <x v="0"/>
    <x v="0"/>
    <s v="03.16.25"/>
    <x v="23"/>
    <x v="0"/>
    <x v="0"/>
    <s v="Direção dos  Recursos Humanos"/>
    <s v="03.16.25"/>
    <s v="Direção dos  Recursos Humanos"/>
    <s v="03.16.25"/>
    <x v="30"/>
    <x v="0"/>
    <x v="0"/>
    <x v="0"/>
    <x v="1"/>
    <x v="0"/>
    <x v="0"/>
    <x v="0"/>
    <x v="3"/>
    <s v="2024-05-21"/>
    <x v="1"/>
    <n v="34"/>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5-2024"/>
  </r>
  <r>
    <x v="0"/>
    <n v="0"/>
    <n v="0"/>
    <n v="0"/>
    <n v="0"/>
    <x v="3765"/>
    <x v="0"/>
    <x v="0"/>
    <x v="0"/>
    <s v="03.16.25"/>
    <x v="23"/>
    <x v="0"/>
    <x v="0"/>
    <s v="Direção dos  Recursos Humanos"/>
    <s v="03.16.25"/>
    <s v="Direção dos  Recursos Humanos"/>
    <s v="03.16.25"/>
    <x v="79"/>
    <x v="0"/>
    <x v="4"/>
    <x v="17"/>
    <x v="0"/>
    <x v="0"/>
    <x v="0"/>
    <x v="0"/>
    <x v="3"/>
    <s v="2024-05-21"/>
    <x v="1"/>
    <n v="744"/>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5-2024"/>
  </r>
  <r>
    <x v="0"/>
    <n v="0"/>
    <n v="0"/>
    <n v="0"/>
    <n v="0"/>
    <x v="5094"/>
    <x v="0"/>
    <x v="0"/>
    <x v="0"/>
    <s v="03.16.25"/>
    <x v="23"/>
    <x v="0"/>
    <x v="0"/>
    <s v="Direção dos  Recursos Humanos"/>
    <s v="03.16.25"/>
    <s v="Direção dos  Recursos Humanos"/>
    <s v="03.16.25"/>
    <x v="79"/>
    <x v="0"/>
    <x v="4"/>
    <x v="17"/>
    <x v="0"/>
    <x v="0"/>
    <x v="0"/>
    <x v="0"/>
    <x v="11"/>
    <s v="2024-12-16"/>
    <x v="3"/>
    <n v="1277"/>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2-2024"/>
  </r>
  <r>
    <x v="0"/>
    <n v="0"/>
    <n v="0"/>
    <n v="0"/>
    <n v="0"/>
    <x v="5094"/>
    <x v="0"/>
    <x v="0"/>
    <x v="0"/>
    <s v="03.16.25"/>
    <x v="23"/>
    <x v="0"/>
    <x v="0"/>
    <s v="Direção dos  Recursos Humanos"/>
    <s v="03.16.25"/>
    <s v="Direção dos  Recursos Humanos"/>
    <s v="03.16.25"/>
    <x v="28"/>
    <x v="0"/>
    <x v="0"/>
    <x v="0"/>
    <x v="0"/>
    <x v="0"/>
    <x v="0"/>
    <x v="0"/>
    <x v="11"/>
    <s v="2024-12-16"/>
    <x v="3"/>
    <n v="100"/>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2-2024"/>
  </r>
  <r>
    <x v="0"/>
    <n v="0"/>
    <n v="0"/>
    <n v="0"/>
    <n v="0"/>
    <x v="5094"/>
    <x v="0"/>
    <x v="0"/>
    <x v="0"/>
    <s v="03.16.25"/>
    <x v="23"/>
    <x v="0"/>
    <x v="0"/>
    <s v="Direção dos  Recursos Humanos"/>
    <s v="03.16.25"/>
    <s v="Direção dos  Recursos Humanos"/>
    <s v="03.16.25"/>
    <x v="29"/>
    <x v="0"/>
    <x v="0"/>
    <x v="0"/>
    <x v="0"/>
    <x v="0"/>
    <x v="0"/>
    <x v="0"/>
    <x v="11"/>
    <s v="2024-12-16"/>
    <x v="3"/>
    <n v="33"/>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2-2024"/>
  </r>
  <r>
    <x v="0"/>
    <n v="0"/>
    <n v="0"/>
    <n v="0"/>
    <n v="0"/>
    <x v="5094"/>
    <x v="0"/>
    <x v="0"/>
    <x v="0"/>
    <s v="03.16.25"/>
    <x v="23"/>
    <x v="0"/>
    <x v="0"/>
    <s v="Direção dos  Recursos Humanos"/>
    <s v="03.16.25"/>
    <s v="Direção dos  Recursos Humanos"/>
    <s v="03.16.25"/>
    <x v="48"/>
    <x v="0"/>
    <x v="0"/>
    <x v="0"/>
    <x v="1"/>
    <x v="0"/>
    <x v="0"/>
    <x v="0"/>
    <x v="11"/>
    <s v="2024-12-16"/>
    <x v="3"/>
    <n v="4233"/>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2-2024"/>
  </r>
  <r>
    <x v="0"/>
    <n v="0"/>
    <n v="0"/>
    <n v="0"/>
    <n v="0"/>
    <x v="5094"/>
    <x v="0"/>
    <x v="0"/>
    <x v="0"/>
    <s v="03.16.25"/>
    <x v="23"/>
    <x v="0"/>
    <x v="0"/>
    <s v="Direção dos  Recursos Humanos"/>
    <s v="03.16.25"/>
    <s v="Direção dos  Recursos Humanos"/>
    <s v="03.16.25"/>
    <x v="49"/>
    <x v="0"/>
    <x v="0"/>
    <x v="0"/>
    <x v="1"/>
    <x v="0"/>
    <x v="0"/>
    <x v="0"/>
    <x v="11"/>
    <s v="2024-12-16"/>
    <x v="3"/>
    <n v="1480"/>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2-2024"/>
  </r>
  <r>
    <x v="0"/>
    <n v="0"/>
    <n v="0"/>
    <n v="0"/>
    <n v="0"/>
    <x v="5094"/>
    <x v="0"/>
    <x v="0"/>
    <x v="0"/>
    <s v="03.16.25"/>
    <x v="23"/>
    <x v="0"/>
    <x v="0"/>
    <s v="Direção dos  Recursos Humanos"/>
    <s v="03.16.25"/>
    <s v="Direção dos  Recursos Humanos"/>
    <s v="03.16.25"/>
    <x v="30"/>
    <x v="0"/>
    <x v="0"/>
    <x v="0"/>
    <x v="1"/>
    <x v="0"/>
    <x v="0"/>
    <x v="0"/>
    <x v="11"/>
    <s v="2024-12-16"/>
    <x v="3"/>
    <n v="170"/>
    <x v="4"/>
    <m/>
    <x v="0"/>
    <m/>
    <x v="15"/>
    <n v="100479277"/>
    <x v="0"/>
    <x v="2"/>
    <s v="Direção dos  Recursos Humanos"/>
    <s v="ORI"/>
    <x v="2"/>
    <m/>
    <x v="0"/>
    <x v="2"/>
    <x v="2"/>
    <x v="1"/>
    <x v="0"/>
    <x v="0"/>
    <x v="0"/>
    <x v="0"/>
    <x v="0"/>
    <x v="0"/>
    <x v="0"/>
    <s v="Direção dos  Recursos Humanos"/>
    <x v="0"/>
    <x v="0"/>
    <x v="0"/>
    <x v="0"/>
    <x v="0"/>
    <x v="0"/>
    <x v="0"/>
    <x v="0"/>
    <x v="0"/>
    <x v="0"/>
    <x v="2"/>
    <x v="0"/>
    <s v="Pagamento de salário referente a 12-2024"/>
  </r>
  <r>
    <x v="0"/>
    <n v="0"/>
    <n v="0"/>
    <n v="0"/>
    <n v="0"/>
    <x v="5680"/>
    <x v="0"/>
    <x v="0"/>
    <x v="0"/>
    <s v="03.16.25"/>
    <x v="23"/>
    <x v="0"/>
    <x v="0"/>
    <s v="Direção dos  Recursos Humanos"/>
    <s v="03.16.25"/>
    <s v="Direção dos  Recursos Humanos"/>
    <s v="03.16.25"/>
    <x v="29"/>
    <x v="0"/>
    <x v="0"/>
    <x v="0"/>
    <x v="0"/>
    <x v="0"/>
    <x v="0"/>
    <x v="0"/>
    <x v="1"/>
    <s v="2024-03-21"/>
    <x v="0"/>
    <n v="0"/>
    <x v="4"/>
    <m/>
    <x v="0"/>
    <m/>
    <x v="54"/>
    <n v="100477977"/>
    <x v="0"/>
    <x v="8"/>
    <s v="Direção dos  Recursos Humanos"/>
    <s v="ORI"/>
    <x v="2"/>
    <m/>
    <x v="0"/>
    <x v="2"/>
    <x v="2"/>
    <x v="1"/>
    <x v="0"/>
    <x v="0"/>
    <x v="0"/>
    <x v="0"/>
    <x v="0"/>
    <x v="0"/>
    <x v="0"/>
    <s v="Direção dos  Recursos Humanos"/>
    <x v="0"/>
    <x v="0"/>
    <x v="0"/>
    <x v="0"/>
    <x v="0"/>
    <x v="0"/>
    <x v="0"/>
    <x v="0"/>
    <x v="0"/>
    <x v="0"/>
    <x v="8"/>
    <x v="0"/>
    <s v="Pagamento de salário referente a 03-2024"/>
  </r>
  <r>
    <x v="0"/>
    <n v="0"/>
    <n v="0"/>
    <n v="0"/>
    <n v="0"/>
    <x v="5680"/>
    <x v="0"/>
    <x v="0"/>
    <x v="0"/>
    <s v="03.16.25"/>
    <x v="23"/>
    <x v="0"/>
    <x v="0"/>
    <s v="Direção dos  Recursos Humanos"/>
    <s v="03.16.25"/>
    <s v="Direção dos  Recursos Humanos"/>
    <s v="03.16.25"/>
    <x v="78"/>
    <x v="0"/>
    <x v="4"/>
    <x v="17"/>
    <x v="0"/>
    <x v="0"/>
    <x v="0"/>
    <x v="0"/>
    <x v="1"/>
    <s v="2024-03-21"/>
    <x v="0"/>
    <n v="18"/>
    <x v="4"/>
    <m/>
    <x v="0"/>
    <m/>
    <x v="54"/>
    <n v="100477977"/>
    <x v="0"/>
    <x v="8"/>
    <s v="Direção dos  Recursos Humanos"/>
    <s v="ORI"/>
    <x v="2"/>
    <m/>
    <x v="0"/>
    <x v="2"/>
    <x v="2"/>
    <x v="1"/>
    <x v="0"/>
    <x v="0"/>
    <x v="0"/>
    <x v="0"/>
    <x v="0"/>
    <x v="0"/>
    <x v="0"/>
    <s v="Direção dos  Recursos Humanos"/>
    <x v="0"/>
    <x v="0"/>
    <x v="0"/>
    <x v="0"/>
    <x v="0"/>
    <x v="0"/>
    <x v="0"/>
    <x v="0"/>
    <x v="0"/>
    <x v="0"/>
    <x v="8"/>
    <x v="0"/>
    <s v="Pagamento de salário referente a 03-2024"/>
  </r>
  <r>
    <x v="0"/>
    <n v="0"/>
    <n v="0"/>
    <n v="0"/>
    <n v="0"/>
    <x v="5680"/>
    <x v="0"/>
    <x v="0"/>
    <x v="0"/>
    <s v="03.16.25"/>
    <x v="23"/>
    <x v="0"/>
    <x v="0"/>
    <s v="Direção dos  Recursos Humanos"/>
    <s v="03.16.25"/>
    <s v="Direção dos  Recursos Humanos"/>
    <s v="03.16.25"/>
    <x v="30"/>
    <x v="0"/>
    <x v="0"/>
    <x v="0"/>
    <x v="1"/>
    <x v="0"/>
    <x v="0"/>
    <x v="0"/>
    <x v="1"/>
    <s v="2024-03-21"/>
    <x v="0"/>
    <n v="6"/>
    <x v="4"/>
    <m/>
    <x v="0"/>
    <m/>
    <x v="17"/>
    <n v="100479279"/>
    <x v="0"/>
    <x v="4"/>
    <s v="Direção dos  Recursos Humanos"/>
    <s v="ORI"/>
    <x v="2"/>
    <m/>
    <x v="0"/>
    <x v="2"/>
    <x v="2"/>
    <x v="1"/>
    <x v="0"/>
    <x v="0"/>
    <x v="0"/>
    <x v="0"/>
    <x v="0"/>
    <x v="0"/>
    <x v="0"/>
    <s v="Direção dos  Recursos Humanos"/>
    <x v="0"/>
    <x v="0"/>
    <x v="0"/>
    <x v="0"/>
    <x v="0"/>
    <x v="0"/>
    <x v="0"/>
    <x v="0"/>
    <x v="0"/>
    <x v="0"/>
    <x v="4"/>
    <x v="0"/>
    <s v="Pagamento de salário referente a 03-2024"/>
  </r>
  <r>
    <x v="0"/>
    <n v="0"/>
    <n v="0"/>
    <n v="0"/>
    <n v="0"/>
    <x v="5680"/>
    <x v="0"/>
    <x v="0"/>
    <x v="0"/>
    <s v="03.16.25"/>
    <x v="23"/>
    <x v="0"/>
    <x v="0"/>
    <s v="Direção dos  Recursos Humanos"/>
    <s v="03.16.25"/>
    <s v="Direção dos  Recursos Humanos"/>
    <s v="03.16.25"/>
    <x v="78"/>
    <x v="0"/>
    <x v="4"/>
    <x v="17"/>
    <x v="0"/>
    <x v="0"/>
    <x v="0"/>
    <x v="0"/>
    <x v="1"/>
    <s v="2024-03-21"/>
    <x v="0"/>
    <n v="7"/>
    <x v="4"/>
    <m/>
    <x v="0"/>
    <m/>
    <x v="17"/>
    <n v="100479279"/>
    <x v="0"/>
    <x v="4"/>
    <s v="Direção dos  Recursos Humanos"/>
    <s v="ORI"/>
    <x v="2"/>
    <m/>
    <x v="0"/>
    <x v="2"/>
    <x v="2"/>
    <x v="1"/>
    <x v="0"/>
    <x v="0"/>
    <x v="0"/>
    <x v="0"/>
    <x v="0"/>
    <x v="0"/>
    <x v="0"/>
    <s v="Direção dos  Recursos Humanos"/>
    <x v="0"/>
    <x v="0"/>
    <x v="0"/>
    <x v="0"/>
    <x v="0"/>
    <x v="0"/>
    <x v="0"/>
    <x v="0"/>
    <x v="0"/>
    <x v="0"/>
    <x v="4"/>
    <x v="0"/>
    <s v="Pagamento de salário referente a 03-2024"/>
  </r>
  <r>
    <x v="0"/>
    <n v="0"/>
    <n v="0"/>
    <n v="0"/>
    <n v="0"/>
    <x v="5680"/>
    <x v="0"/>
    <x v="0"/>
    <x v="0"/>
    <s v="03.16.25"/>
    <x v="23"/>
    <x v="0"/>
    <x v="0"/>
    <s v="Direção dos  Recursos Humanos"/>
    <s v="03.16.25"/>
    <s v="Direção dos  Recursos Humanos"/>
    <s v="03.16.25"/>
    <x v="31"/>
    <x v="0"/>
    <x v="0"/>
    <x v="1"/>
    <x v="0"/>
    <x v="0"/>
    <x v="0"/>
    <x v="0"/>
    <x v="1"/>
    <s v="2024-03-21"/>
    <x v="0"/>
    <n v="125"/>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3-2024"/>
  </r>
  <r>
    <x v="0"/>
    <n v="0"/>
    <n v="0"/>
    <n v="0"/>
    <n v="0"/>
    <x v="5680"/>
    <x v="0"/>
    <x v="0"/>
    <x v="0"/>
    <s v="03.16.25"/>
    <x v="23"/>
    <x v="0"/>
    <x v="0"/>
    <s v="Direção dos  Recursos Humanos"/>
    <s v="03.16.25"/>
    <s v="Direção dos  Recursos Humanos"/>
    <s v="03.16.25"/>
    <x v="48"/>
    <x v="0"/>
    <x v="0"/>
    <x v="0"/>
    <x v="1"/>
    <x v="0"/>
    <x v="0"/>
    <x v="0"/>
    <x v="1"/>
    <s v="2024-03-21"/>
    <x v="0"/>
    <n v="3480"/>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3-2024"/>
  </r>
  <r>
    <x v="0"/>
    <n v="0"/>
    <n v="0"/>
    <n v="0"/>
    <n v="0"/>
    <x v="5680"/>
    <x v="0"/>
    <x v="0"/>
    <x v="0"/>
    <s v="03.16.25"/>
    <x v="23"/>
    <x v="0"/>
    <x v="0"/>
    <s v="Direção dos  Recursos Humanos"/>
    <s v="03.16.25"/>
    <s v="Direção dos  Recursos Humanos"/>
    <s v="03.16.25"/>
    <x v="49"/>
    <x v="0"/>
    <x v="0"/>
    <x v="0"/>
    <x v="1"/>
    <x v="0"/>
    <x v="0"/>
    <x v="0"/>
    <x v="1"/>
    <s v="2024-03-21"/>
    <x v="0"/>
    <n v="1252"/>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3-2024"/>
  </r>
  <r>
    <x v="0"/>
    <n v="0"/>
    <n v="0"/>
    <n v="0"/>
    <n v="0"/>
    <x v="5680"/>
    <x v="0"/>
    <x v="0"/>
    <x v="0"/>
    <s v="03.16.25"/>
    <x v="23"/>
    <x v="0"/>
    <x v="0"/>
    <s v="Direção dos  Recursos Humanos"/>
    <s v="03.16.25"/>
    <s v="Direção dos  Recursos Humanos"/>
    <s v="03.16.25"/>
    <x v="30"/>
    <x v="0"/>
    <x v="0"/>
    <x v="0"/>
    <x v="1"/>
    <x v="0"/>
    <x v="0"/>
    <x v="0"/>
    <x v="1"/>
    <s v="2024-03-21"/>
    <x v="0"/>
    <n v="375"/>
    <x v="4"/>
    <m/>
    <x v="0"/>
    <m/>
    <x v="15"/>
    <n v="100479277"/>
    <x v="0"/>
    <x v="2"/>
    <s v="Direção dos  Recursos Humanos"/>
    <s v="ORI"/>
    <x v="2"/>
    <m/>
    <x v="0"/>
    <x v="2"/>
    <x v="2"/>
    <x v="1"/>
    <x v="0"/>
    <x v="0"/>
    <x v="0"/>
    <x v="0"/>
    <x v="0"/>
    <x v="0"/>
    <x v="0"/>
    <s v="Direção dos  Recursos Humanos"/>
    <x v="0"/>
    <x v="0"/>
    <x v="0"/>
    <x v="0"/>
    <x v="0"/>
    <x v="0"/>
    <x v="0"/>
    <x v="0"/>
    <x v="0"/>
    <x v="0"/>
    <x v="2"/>
    <x v="0"/>
    <s v="Pagamento de salário referente a 03-2024"/>
  </r>
  <r>
    <x v="0"/>
    <n v="0"/>
    <n v="0"/>
    <n v="0"/>
    <n v="0"/>
    <x v="5523"/>
    <x v="0"/>
    <x v="0"/>
    <x v="0"/>
    <s v="03.16.25"/>
    <x v="23"/>
    <x v="0"/>
    <x v="0"/>
    <s v="Direção dos  Recursos Humanos"/>
    <s v="03.16.25"/>
    <s v="Direção dos  Recursos Humanos"/>
    <s v="03.16.25"/>
    <x v="31"/>
    <x v="0"/>
    <x v="0"/>
    <x v="1"/>
    <x v="0"/>
    <x v="0"/>
    <x v="0"/>
    <x v="0"/>
    <x v="2"/>
    <s v="2024-02-23"/>
    <x v="0"/>
    <n v="313"/>
    <x v="4"/>
    <m/>
    <x v="0"/>
    <m/>
    <x v="19"/>
    <n v="100474706"/>
    <x v="0"/>
    <x v="6"/>
    <s v="Direção dos  Recursos Humanos"/>
    <s v="ORI"/>
    <x v="2"/>
    <m/>
    <x v="0"/>
    <x v="2"/>
    <x v="2"/>
    <x v="1"/>
    <x v="0"/>
    <x v="0"/>
    <x v="0"/>
    <x v="0"/>
    <x v="0"/>
    <x v="0"/>
    <x v="0"/>
    <s v="Direção dos  Recursos Humanos"/>
    <x v="0"/>
    <x v="0"/>
    <x v="0"/>
    <x v="0"/>
    <x v="0"/>
    <x v="0"/>
    <x v="0"/>
    <x v="0"/>
    <x v="0"/>
    <x v="0"/>
    <x v="6"/>
    <x v="0"/>
    <s v="Pagamento de salário referente a 02-2024"/>
  </r>
  <r>
    <x v="0"/>
    <n v="0"/>
    <n v="0"/>
    <n v="0"/>
    <n v="0"/>
    <x v="5523"/>
    <x v="0"/>
    <x v="0"/>
    <x v="0"/>
    <s v="03.16.25"/>
    <x v="23"/>
    <x v="0"/>
    <x v="0"/>
    <s v="Direção dos  Recursos Humanos"/>
    <s v="03.16.25"/>
    <s v="Direção dos  Recursos Humanos"/>
    <s v="03.16.25"/>
    <x v="29"/>
    <x v="0"/>
    <x v="0"/>
    <x v="0"/>
    <x v="0"/>
    <x v="0"/>
    <x v="0"/>
    <x v="0"/>
    <x v="2"/>
    <s v="2024-02-23"/>
    <x v="0"/>
    <n v="71"/>
    <x v="4"/>
    <m/>
    <x v="0"/>
    <m/>
    <x v="19"/>
    <n v="100474706"/>
    <x v="0"/>
    <x v="6"/>
    <s v="Direção dos  Recursos Humanos"/>
    <s v="ORI"/>
    <x v="2"/>
    <m/>
    <x v="0"/>
    <x v="2"/>
    <x v="2"/>
    <x v="1"/>
    <x v="0"/>
    <x v="0"/>
    <x v="0"/>
    <x v="0"/>
    <x v="0"/>
    <x v="0"/>
    <x v="0"/>
    <s v="Direção dos  Recursos Humanos"/>
    <x v="0"/>
    <x v="0"/>
    <x v="0"/>
    <x v="0"/>
    <x v="0"/>
    <x v="0"/>
    <x v="0"/>
    <x v="0"/>
    <x v="0"/>
    <x v="0"/>
    <x v="6"/>
    <x v="0"/>
    <s v="Pagamento de salário referente a 02-2024"/>
  </r>
  <r>
    <x v="0"/>
    <n v="0"/>
    <n v="0"/>
    <n v="0"/>
    <n v="0"/>
    <x v="5523"/>
    <x v="0"/>
    <x v="0"/>
    <x v="0"/>
    <s v="03.16.25"/>
    <x v="23"/>
    <x v="0"/>
    <x v="0"/>
    <s v="Direção dos  Recursos Humanos"/>
    <s v="03.16.25"/>
    <s v="Direção dos  Recursos Humanos"/>
    <s v="03.16.25"/>
    <x v="31"/>
    <x v="0"/>
    <x v="0"/>
    <x v="1"/>
    <x v="0"/>
    <x v="0"/>
    <x v="0"/>
    <x v="0"/>
    <x v="2"/>
    <s v="2024-02-23"/>
    <x v="0"/>
    <n v="3"/>
    <x v="4"/>
    <m/>
    <x v="0"/>
    <m/>
    <x v="54"/>
    <n v="100477977"/>
    <x v="0"/>
    <x v="8"/>
    <s v="Direção dos  Recursos Humanos"/>
    <s v="ORI"/>
    <x v="2"/>
    <m/>
    <x v="0"/>
    <x v="2"/>
    <x v="2"/>
    <x v="1"/>
    <x v="0"/>
    <x v="0"/>
    <x v="0"/>
    <x v="0"/>
    <x v="0"/>
    <x v="0"/>
    <x v="0"/>
    <s v="Direção dos  Recursos Humanos"/>
    <x v="0"/>
    <x v="0"/>
    <x v="0"/>
    <x v="0"/>
    <x v="0"/>
    <x v="0"/>
    <x v="0"/>
    <x v="0"/>
    <x v="0"/>
    <x v="0"/>
    <x v="8"/>
    <x v="0"/>
    <s v="Pagamento de salário referente a 02-2024"/>
  </r>
  <r>
    <x v="0"/>
    <n v="0"/>
    <n v="0"/>
    <n v="0"/>
    <n v="0"/>
    <x v="5523"/>
    <x v="0"/>
    <x v="0"/>
    <x v="0"/>
    <s v="03.16.25"/>
    <x v="23"/>
    <x v="0"/>
    <x v="0"/>
    <s v="Direção dos  Recursos Humanos"/>
    <s v="03.16.25"/>
    <s v="Direção dos  Recursos Humanos"/>
    <s v="03.16.25"/>
    <x v="30"/>
    <x v="0"/>
    <x v="0"/>
    <x v="0"/>
    <x v="1"/>
    <x v="0"/>
    <x v="0"/>
    <x v="0"/>
    <x v="2"/>
    <s v="2024-02-23"/>
    <x v="0"/>
    <n v="15"/>
    <x v="4"/>
    <m/>
    <x v="0"/>
    <m/>
    <x v="54"/>
    <n v="100477977"/>
    <x v="0"/>
    <x v="8"/>
    <s v="Direção dos  Recursos Humanos"/>
    <s v="ORI"/>
    <x v="2"/>
    <m/>
    <x v="0"/>
    <x v="2"/>
    <x v="2"/>
    <x v="1"/>
    <x v="0"/>
    <x v="0"/>
    <x v="0"/>
    <x v="0"/>
    <x v="0"/>
    <x v="0"/>
    <x v="0"/>
    <s v="Direção dos  Recursos Humanos"/>
    <x v="0"/>
    <x v="0"/>
    <x v="0"/>
    <x v="0"/>
    <x v="0"/>
    <x v="0"/>
    <x v="0"/>
    <x v="0"/>
    <x v="0"/>
    <x v="0"/>
    <x v="8"/>
    <x v="0"/>
    <s v="Pagamento de salário referente a 02-2024"/>
  </r>
  <r>
    <x v="0"/>
    <n v="0"/>
    <n v="0"/>
    <n v="0"/>
    <n v="0"/>
    <x v="5523"/>
    <x v="0"/>
    <x v="0"/>
    <x v="0"/>
    <s v="03.16.25"/>
    <x v="23"/>
    <x v="0"/>
    <x v="0"/>
    <s v="Direção dos  Recursos Humanos"/>
    <s v="03.16.25"/>
    <s v="Direção dos  Recursos Humanos"/>
    <s v="03.16.25"/>
    <x v="49"/>
    <x v="0"/>
    <x v="0"/>
    <x v="0"/>
    <x v="1"/>
    <x v="0"/>
    <x v="0"/>
    <x v="0"/>
    <x v="2"/>
    <s v="2024-02-23"/>
    <x v="0"/>
    <n v="15"/>
    <x v="4"/>
    <m/>
    <x v="0"/>
    <m/>
    <x v="17"/>
    <n v="100479279"/>
    <x v="0"/>
    <x v="4"/>
    <s v="Direção dos  Recursos Humanos"/>
    <s v="ORI"/>
    <x v="2"/>
    <m/>
    <x v="0"/>
    <x v="2"/>
    <x v="2"/>
    <x v="1"/>
    <x v="0"/>
    <x v="0"/>
    <x v="0"/>
    <x v="0"/>
    <x v="0"/>
    <x v="0"/>
    <x v="0"/>
    <s v="Direção dos  Recursos Humanos"/>
    <x v="0"/>
    <x v="0"/>
    <x v="0"/>
    <x v="0"/>
    <x v="0"/>
    <x v="0"/>
    <x v="0"/>
    <x v="0"/>
    <x v="0"/>
    <x v="0"/>
    <x v="4"/>
    <x v="0"/>
    <s v="Pagamento de salário referente a 02-2024"/>
  </r>
  <r>
    <x v="0"/>
    <n v="0"/>
    <n v="0"/>
    <n v="0"/>
    <n v="0"/>
    <x v="5523"/>
    <x v="0"/>
    <x v="0"/>
    <x v="0"/>
    <s v="03.16.25"/>
    <x v="23"/>
    <x v="0"/>
    <x v="0"/>
    <s v="Direção dos  Recursos Humanos"/>
    <s v="03.16.25"/>
    <s v="Direção dos  Recursos Humanos"/>
    <s v="03.16.25"/>
    <x v="78"/>
    <x v="0"/>
    <x v="4"/>
    <x v="17"/>
    <x v="0"/>
    <x v="0"/>
    <x v="0"/>
    <x v="0"/>
    <x v="2"/>
    <s v="2024-02-23"/>
    <x v="0"/>
    <n v="7"/>
    <x v="4"/>
    <m/>
    <x v="0"/>
    <m/>
    <x v="17"/>
    <n v="100479279"/>
    <x v="0"/>
    <x v="4"/>
    <s v="Direção dos  Recursos Humanos"/>
    <s v="ORI"/>
    <x v="2"/>
    <m/>
    <x v="0"/>
    <x v="2"/>
    <x v="2"/>
    <x v="1"/>
    <x v="0"/>
    <x v="0"/>
    <x v="0"/>
    <x v="0"/>
    <x v="0"/>
    <x v="0"/>
    <x v="0"/>
    <s v="Direção dos  Recursos Humanos"/>
    <x v="0"/>
    <x v="0"/>
    <x v="0"/>
    <x v="0"/>
    <x v="0"/>
    <x v="0"/>
    <x v="0"/>
    <x v="0"/>
    <x v="0"/>
    <x v="0"/>
    <x v="4"/>
    <x v="0"/>
    <s v="Pagamento de salário referente a 02-2024"/>
  </r>
  <r>
    <x v="0"/>
    <n v="0"/>
    <n v="0"/>
    <n v="0"/>
    <n v="0"/>
    <x v="5523"/>
    <x v="0"/>
    <x v="0"/>
    <x v="0"/>
    <s v="03.16.25"/>
    <x v="23"/>
    <x v="0"/>
    <x v="0"/>
    <s v="Direção dos  Recursos Humanos"/>
    <s v="03.16.25"/>
    <s v="Direção dos  Recursos Humanos"/>
    <s v="03.16.25"/>
    <x v="31"/>
    <x v="0"/>
    <x v="0"/>
    <x v="1"/>
    <x v="0"/>
    <x v="0"/>
    <x v="0"/>
    <x v="0"/>
    <x v="2"/>
    <s v="2024-02-23"/>
    <x v="0"/>
    <n v="92"/>
    <x v="4"/>
    <m/>
    <x v="0"/>
    <m/>
    <x v="15"/>
    <n v="100479277"/>
    <x v="0"/>
    <x v="2"/>
    <s v="Direção dos  Recursos Humanos"/>
    <s v="ORI"/>
    <x v="2"/>
    <m/>
    <x v="0"/>
    <x v="2"/>
    <x v="2"/>
    <x v="1"/>
    <x v="0"/>
    <x v="0"/>
    <x v="0"/>
    <x v="0"/>
    <x v="0"/>
    <x v="0"/>
    <x v="0"/>
    <s v="Direção dos  Recursos Humanos"/>
    <x v="0"/>
    <x v="0"/>
    <x v="0"/>
    <x v="0"/>
    <x v="0"/>
    <x v="0"/>
    <x v="0"/>
    <x v="0"/>
    <x v="0"/>
    <x v="0"/>
    <x v="2"/>
    <x v="0"/>
    <s v="Pagamento de salário referente a 02-2024"/>
  </r>
  <r>
    <x v="0"/>
    <n v="0"/>
    <n v="0"/>
    <n v="0"/>
    <n v="0"/>
    <x v="5464"/>
    <x v="0"/>
    <x v="0"/>
    <x v="0"/>
    <s v="03.16.25"/>
    <x v="23"/>
    <x v="0"/>
    <x v="0"/>
    <s v="Direção dos  Recursos Humanos"/>
    <s v="03.16.25"/>
    <s v="Direção dos  Recursos Humanos"/>
    <s v="03.16.25"/>
    <x v="29"/>
    <x v="0"/>
    <x v="0"/>
    <x v="0"/>
    <x v="0"/>
    <x v="0"/>
    <x v="0"/>
    <x v="0"/>
    <x v="6"/>
    <s v="2024-04-23"/>
    <x v="1"/>
    <n v="70"/>
    <x v="4"/>
    <m/>
    <x v="0"/>
    <m/>
    <x v="19"/>
    <n v="100474706"/>
    <x v="0"/>
    <x v="6"/>
    <s v="Direção dos  Recursos Humanos"/>
    <s v="ORI"/>
    <x v="2"/>
    <m/>
    <x v="0"/>
    <x v="2"/>
    <x v="2"/>
    <x v="1"/>
    <x v="0"/>
    <x v="0"/>
    <x v="0"/>
    <x v="0"/>
    <x v="0"/>
    <x v="0"/>
    <x v="0"/>
    <s v="Direção dos  Recursos Humanos"/>
    <x v="0"/>
    <x v="0"/>
    <x v="0"/>
    <x v="0"/>
    <x v="0"/>
    <x v="0"/>
    <x v="0"/>
    <x v="0"/>
    <x v="0"/>
    <x v="0"/>
    <x v="6"/>
    <x v="0"/>
    <s v="Pagamento de salário referente a 04-2024"/>
  </r>
  <r>
    <x v="0"/>
    <n v="0"/>
    <n v="0"/>
    <n v="0"/>
    <n v="0"/>
    <x v="5464"/>
    <x v="0"/>
    <x v="0"/>
    <x v="0"/>
    <s v="03.16.25"/>
    <x v="23"/>
    <x v="0"/>
    <x v="0"/>
    <s v="Direção dos  Recursos Humanos"/>
    <s v="03.16.25"/>
    <s v="Direção dos  Recursos Humanos"/>
    <s v="03.16.25"/>
    <x v="79"/>
    <x v="0"/>
    <x v="4"/>
    <x v="17"/>
    <x v="0"/>
    <x v="0"/>
    <x v="0"/>
    <x v="0"/>
    <x v="6"/>
    <s v="2024-04-23"/>
    <x v="1"/>
    <n v="26105"/>
    <x v="4"/>
    <m/>
    <x v="0"/>
    <m/>
    <x v="19"/>
    <n v="100474706"/>
    <x v="0"/>
    <x v="6"/>
    <s v="Direção dos  Recursos Humanos"/>
    <s v="ORI"/>
    <x v="2"/>
    <m/>
    <x v="0"/>
    <x v="2"/>
    <x v="2"/>
    <x v="1"/>
    <x v="0"/>
    <x v="0"/>
    <x v="0"/>
    <x v="0"/>
    <x v="0"/>
    <x v="0"/>
    <x v="0"/>
    <s v="Direção dos  Recursos Humanos"/>
    <x v="0"/>
    <x v="0"/>
    <x v="0"/>
    <x v="0"/>
    <x v="0"/>
    <x v="0"/>
    <x v="0"/>
    <x v="0"/>
    <x v="0"/>
    <x v="0"/>
    <x v="6"/>
    <x v="0"/>
    <s v="Pagamento de salário referente a 04-2024"/>
  </r>
  <r>
    <x v="0"/>
    <n v="0"/>
    <n v="0"/>
    <n v="0"/>
    <n v="0"/>
    <x v="5464"/>
    <x v="0"/>
    <x v="0"/>
    <x v="0"/>
    <s v="03.16.25"/>
    <x v="23"/>
    <x v="0"/>
    <x v="0"/>
    <s v="Direção dos  Recursos Humanos"/>
    <s v="03.16.25"/>
    <s v="Direção dos  Recursos Humanos"/>
    <s v="03.16.25"/>
    <x v="79"/>
    <x v="0"/>
    <x v="4"/>
    <x v="17"/>
    <x v="0"/>
    <x v="0"/>
    <x v="0"/>
    <x v="0"/>
    <x v="6"/>
    <s v="2024-04-23"/>
    <x v="1"/>
    <n v="323"/>
    <x v="4"/>
    <m/>
    <x v="0"/>
    <m/>
    <x v="54"/>
    <n v="100477977"/>
    <x v="0"/>
    <x v="8"/>
    <s v="Direção dos  Recursos Humanos"/>
    <s v="ORI"/>
    <x v="2"/>
    <m/>
    <x v="0"/>
    <x v="2"/>
    <x v="2"/>
    <x v="1"/>
    <x v="0"/>
    <x v="0"/>
    <x v="0"/>
    <x v="0"/>
    <x v="0"/>
    <x v="0"/>
    <x v="0"/>
    <s v="Direção dos  Recursos Humanos"/>
    <x v="0"/>
    <x v="0"/>
    <x v="0"/>
    <x v="0"/>
    <x v="0"/>
    <x v="0"/>
    <x v="0"/>
    <x v="0"/>
    <x v="0"/>
    <x v="0"/>
    <x v="8"/>
    <x v="0"/>
    <s v="Pagamento de salário referente a 04-2024"/>
  </r>
  <r>
    <x v="0"/>
    <n v="0"/>
    <n v="0"/>
    <n v="0"/>
    <n v="0"/>
    <x v="5464"/>
    <x v="0"/>
    <x v="0"/>
    <x v="0"/>
    <s v="03.16.25"/>
    <x v="23"/>
    <x v="0"/>
    <x v="0"/>
    <s v="Direção dos  Recursos Humanos"/>
    <s v="03.16.25"/>
    <s v="Direção dos  Recursos Humanos"/>
    <s v="03.16.25"/>
    <x v="48"/>
    <x v="0"/>
    <x v="0"/>
    <x v="0"/>
    <x v="1"/>
    <x v="0"/>
    <x v="0"/>
    <x v="0"/>
    <x v="6"/>
    <s v="2024-04-23"/>
    <x v="1"/>
    <n v="4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4-2024"/>
  </r>
  <r>
    <x v="0"/>
    <n v="0"/>
    <n v="0"/>
    <n v="0"/>
    <n v="0"/>
    <x v="5464"/>
    <x v="0"/>
    <x v="0"/>
    <x v="0"/>
    <s v="03.16.25"/>
    <x v="23"/>
    <x v="0"/>
    <x v="0"/>
    <s v="Direção dos  Recursos Humanos"/>
    <s v="03.16.25"/>
    <s v="Direção dos  Recursos Humanos"/>
    <s v="03.16.25"/>
    <x v="79"/>
    <x v="0"/>
    <x v="4"/>
    <x v="17"/>
    <x v="0"/>
    <x v="0"/>
    <x v="0"/>
    <x v="0"/>
    <x v="6"/>
    <s v="2024-04-23"/>
    <x v="1"/>
    <n v="13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4-2024"/>
  </r>
  <r>
    <x v="0"/>
    <n v="0"/>
    <n v="0"/>
    <n v="0"/>
    <n v="0"/>
    <x v="5464"/>
    <x v="0"/>
    <x v="0"/>
    <x v="0"/>
    <s v="03.16.25"/>
    <x v="23"/>
    <x v="0"/>
    <x v="0"/>
    <s v="Direção dos  Recursos Humanos"/>
    <s v="03.16.25"/>
    <s v="Direção dos  Recursos Humanos"/>
    <s v="03.16.25"/>
    <x v="49"/>
    <x v="0"/>
    <x v="0"/>
    <x v="0"/>
    <x v="1"/>
    <x v="0"/>
    <x v="0"/>
    <x v="0"/>
    <x v="6"/>
    <s v="2024-04-23"/>
    <x v="1"/>
    <n v="1381"/>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4-2024"/>
  </r>
  <r>
    <x v="0"/>
    <n v="0"/>
    <n v="0"/>
    <n v="0"/>
    <n v="0"/>
    <x v="5464"/>
    <x v="0"/>
    <x v="0"/>
    <x v="0"/>
    <s v="03.16.25"/>
    <x v="23"/>
    <x v="0"/>
    <x v="0"/>
    <s v="Direção dos  Recursos Humanos"/>
    <s v="03.16.25"/>
    <s v="Direção dos  Recursos Humanos"/>
    <s v="03.16.25"/>
    <x v="29"/>
    <x v="0"/>
    <x v="0"/>
    <x v="0"/>
    <x v="0"/>
    <x v="0"/>
    <x v="0"/>
    <x v="0"/>
    <x v="6"/>
    <s v="2024-04-23"/>
    <x v="1"/>
    <n v="20"/>
    <x v="4"/>
    <m/>
    <x v="0"/>
    <m/>
    <x v="15"/>
    <n v="100479277"/>
    <x v="0"/>
    <x v="2"/>
    <s v="Direção dos  Recursos Humanos"/>
    <s v="ORI"/>
    <x v="2"/>
    <m/>
    <x v="0"/>
    <x v="2"/>
    <x v="2"/>
    <x v="1"/>
    <x v="0"/>
    <x v="0"/>
    <x v="0"/>
    <x v="0"/>
    <x v="0"/>
    <x v="0"/>
    <x v="0"/>
    <s v="Direção dos  Recursos Humanos"/>
    <x v="0"/>
    <x v="0"/>
    <x v="0"/>
    <x v="0"/>
    <x v="0"/>
    <x v="0"/>
    <x v="0"/>
    <x v="0"/>
    <x v="0"/>
    <x v="0"/>
    <x v="2"/>
    <x v="0"/>
    <s v="Pagamento de salário referente a 04-2024"/>
  </r>
  <r>
    <x v="0"/>
    <n v="0"/>
    <n v="0"/>
    <n v="0"/>
    <n v="0"/>
    <x v="4581"/>
    <x v="0"/>
    <x v="0"/>
    <x v="0"/>
    <s v="03.16.19"/>
    <x v="21"/>
    <x v="0"/>
    <x v="0"/>
    <s v="Direção de Inovação e Desporto"/>
    <s v="03.16.19"/>
    <s v="Direção de Inovação e Desporto"/>
    <s v="03.16.19"/>
    <x v="30"/>
    <x v="0"/>
    <x v="0"/>
    <x v="0"/>
    <x v="1"/>
    <x v="0"/>
    <x v="0"/>
    <x v="0"/>
    <x v="3"/>
    <s v="2024-05-21"/>
    <x v="1"/>
    <n v="5994"/>
    <x v="4"/>
    <m/>
    <x v="0"/>
    <m/>
    <x v="19"/>
    <n v="100474706"/>
    <x v="0"/>
    <x v="6"/>
    <s v="Direção de Inovação e Desporto"/>
    <s v="ORI"/>
    <x v="2"/>
    <m/>
    <x v="0"/>
    <x v="2"/>
    <x v="2"/>
    <x v="1"/>
    <x v="0"/>
    <x v="0"/>
    <x v="0"/>
    <x v="0"/>
    <x v="0"/>
    <x v="0"/>
    <x v="0"/>
    <s v="Direção de Inovação e Desporto"/>
    <x v="0"/>
    <x v="0"/>
    <x v="0"/>
    <x v="0"/>
    <x v="0"/>
    <x v="0"/>
    <x v="0"/>
    <x v="0"/>
    <x v="0"/>
    <x v="0"/>
    <x v="6"/>
    <x v="0"/>
    <s v="Pagamento de salário referente a 05-2024"/>
  </r>
  <r>
    <x v="0"/>
    <n v="0"/>
    <n v="0"/>
    <n v="0"/>
    <n v="0"/>
    <x v="5470"/>
    <x v="0"/>
    <x v="0"/>
    <x v="0"/>
    <s v="03.16.19"/>
    <x v="21"/>
    <x v="0"/>
    <x v="0"/>
    <s v="Direção de Inovação e Desporto"/>
    <s v="03.16.19"/>
    <s v="Direção de Inovação e Desporto"/>
    <s v="03.16.19"/>
    <x v="30"/>
    <x v="0"/>
    <x v="0"/>
    <x v="0"/>
    <x v="1"/>
    <x v="0"/>
    <x v="0"/>
    <x v="0"/>
    <x v="6"/>
    <s v="2024-04-23"/>
    <x v="1"/>
    <n v="5994"/>
    <x v="4"/>
    <m/>
    <x v="0"/>
    <m/>
    <x v="19"/>
    <n v="100474706"/>
    <x v="0"/>
    <x v="6"/>
    <s v="Direção de Inovação e Desporto"/>
    <s v="ORI"/>
    <x v="2"/>
    <m/>
    <x v="0"/>
    <x v="2"/>
    <x v="2"/>
    <x v="1"/>
    <x v="0"/>
    <x v="0"/>
    <x v="0"/>
    <x v="0"/>
    <x v="0"/>
    <x v="0"/>
    <x v="0"/>
    <s v="Direção de Inovação e Desporto"/>
    <x v="0"/>
    <x v="0"/>
    <x v="0"/>
    <x v="0"/>
    <x v="0"/>
    <x v="0"/>
    <x v="0"/>
    <x v="0"/>
    <x v="0"/>
    <x v="0"/>
    <x v="6"/>
    <x v="0"/>
    <s v="Pagamento de salário referente a 04-2024"/>
  </r>
  <r>
    <x v="0"/>
    <n v="0"/>
    <n v="0"/>
    <n v="0"/>
    <n v="0"/>
    <x v="4582"/>
    <x v="0"/>
    <x v="0"/>
    <x v="0"/>
    <s v="03.16.17"/>
    <x v="51"/>
    <x v="0"/>
    <x v="0"/>
    <s v="Direção Proteção Civil"/>
    <s v="03.16.17"/>
    <s v="Direção Proteção Civil"/>
    <s v="03.16.17"/>
    <x v="28"/>
    <x v="0"/>
    <x v="0"/>
    <x v="0"/>
    <x v="0"/>
    <x v="0"/>
    <x v="0"/>
    <x v="0"/>
    <x v="3"/>
    <s v="2024-05-21"/>
    <x v="1"/>
    <n v="202"/>
    <x v="4"/>
    <m/>
    <x v="0"/>
    <m/>
    <x v="136"/>
    <n v="100478986"/>
    <x v="0"/>
    <x v="10"/>
    <s v="Direção Proteção Civil"/>
    <s v="ORI"/>
    <x v="2"/>
    <m/>
    <x v="0"/>
    <x v="2"/>
    <x v="2"/>
    <x v="1"/>
    <x v="0"/>
    <x v="0"/>
    <x v="0"/>
    <x v="0"/>
    <x v="0"/>
    <x v="0"/>
    <x v="0"/>
    <s v="Direção Proteção Civil"/>
    <x v="0"/>
    <x v="0"/>
    <x v="0"/>
    <x v="0"/>
    <x v="0"/>
    <x v="0"/>
    <x v="0"/>
    <x v="0"/>
    <x v="0"/>
    <x v="0"/>
    <x v="10"/>
    <x v="0"/>
    <s v="Pagamento de salário referente a 05-2024"/>
  </r>
  <r>
    <x v="0"/>
    <n v="0"/>
    <n v="0"/>
    <n v="0"/>
    <n v="0"/>
    <x v="5676"/>
    <x v="0"/>
    <x v="0"/>
    <x v="0"/>
    <s v="03.16.17"/>
    <x v="51"/>
    <x v="0"/>
    <x v="0"/>
    <s v="Direção Proteção Civil"/>
    <s v="03.16.17"/>
    <s v="Direção Proteção Civil"/>
    <s v="03.16.17"/>
    <x v="28"/>
    <x v="0"/>
    <x v="0"/>
    <x v="0"/>
    <x v="0"/>
    <x v="0"/>
    <x v="0"/>
    <x v="0"/>
    <x v="1"/>
    <s v="2024-03-21"/>
    <x v="0"/>
    <n v="2296"/>
    <x v="4"/>
    <m/>
    <x v="0"/>
    <m/>
    <x v="19"/>
    <n v="100474706"/>
    <x v="0"/>
    <x v="6"/>
    <s v="Direção Proteção Civil"/>
    <s v="ORI"/>
    <x v="2"/>
    <m/>
    <x v="0"/>
    <x v="2"/>
    <x v="2"/>
    <x v="1"/>
    <x v="0"/>
    <x v="0"/>
    <x v="0"/>
    <x v="0"/>
    <x v="0"/>
    <x v="0"/>
    <x v="0"/>
    <s v="Direção Proteção Civil"/>
    <x v="0"/>
    <x v="0"/>
    <x v="0"/>
    <x v="0"/>
    <x v="0"/>
    <x v="0"/>
    <x v="0"/>
    <x v="0"/>
    <x v="0"/>
    <x v="0"/>
    <x v="6"/>
    <x v="0"/>
    <s v="Pagamento de salário referente a 03-2024"/>
  </r>
  <r>
    <x v="0"/>
    <n v="0"/>
    <n v="0"/>
    <n v="0"/>
    <n v="0"/>
    <x v="3983"/>
    <x v="0"/>
    <x v="0"/>
    <x v="0"/>
    <s v="03.16.16"/>
    <x v="24"/>
    <x v="0"/>
    <x v="0"/>
    <s v="Direção Ambiente e Saneamento "/>
    <s v="03.16.16"/>
    <s v="Direção Ambiente e Saneamento "/>
    <s v="03.16.16"/>
    <x v="28"/>
    <x v="0"/>
    <x v="0"/>
    <x v="0"/>
    <x v="0"/>
    <x v="0"/>
    <x v="0"/>
    <x v="0"/>
    <x v="0"/>
    <s v="2024-01-30"/>
    <x v="0"/>
    <n v="7406"/>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1-2024"/>
  </r>
  <r>
    <x v="0"/>
    <n v="0"/>
    <n v="0"/>
    <n v="0"/>
    <n v="0"/>
    <x v="1418"/>
    <x v="0"/>
    <x v="0"/>
    <x v="0"/>
    <s v="03.16.16"/>
    <x v="24"/>
    <x v="0"/>
    <x v="0"/>
    <s v="Direção Ambiente e Saneamento "/>
    <s v="03.16.16"/>
    <s v="Direção Ambiente e Saneamento "/>
    <s v="03.16.16"/>
    <x v="30"/>
    <x v="0"/>
    <x v="0"/>
    <x v="0"/>
    <x v="1"/>
    <x v="0"/>
    <x v="0"/>
    <x v="0"/>
    <x v="6"/>
    <s v="2024-04-23"/>
    <x v="1"/>
    <n v="1100"/>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4-2024"/>
  </r>
  <r>
    <x v="0"/>
    <n v="0"/>
    <n v="0"/>
    <n v="0"/>
    <n v="0"/>
    <x v="1418"/>
    <x v="0"/>
    <x v="0"/>
    <x v="0"/>
    <s v="03.16.16"/>
    <x v="24"/>
    <x v="0"/>
    <x v="0"/>
    <s v="Direção Ambiente e Saneamento "/>
    <s v="03.16.16"/>
    <s v="Direção Ambiente e Saneamento "/>
    <s v="03.16.16"/>
    <x v="28"/>
    <x v="0"/>
    <x v="0"/>
    <x v="0"/>
    <x v="0"/>
    <x v="0"/>
    <x v="0"/>
    <x v="0"/>
    <x v="6"/>
    <s v="2024-04-23"/>
    <x v="1"/>
    <n v="13"/>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4-2024"/>
  </r>
  <r>
    <x v="0"/>
    <n v="0"/>
    <n v="0"/>
    <n v="0"/>
    <n v="0"/>
    <x v="5531"/>
    <x v="0"/>
    <x v="0"/>
    <x v="0"/>
    <s v="03.16.16"/>
    <x v="24"/>
    <x v="0"/>
    <x v="0"/>
    <s v="Direção Ambiente e Saneamento "/>
    <s v="03.16.16"/>
    <s v="Direção Ambiente e Saneamento "/>
    <s v="03.16.16"/>
    <x v="30"/>
    <x v="0"/>
    <x v="0"/>
    <x v="0"/>
    <x v="1"/>
    <x v="0"/>
    <x v="0"/>
    <x v="0"/>
    <x v="2"/>
    <s v="2024-02-23"/>
    <x v="0"/>
    <n v="93003"/>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2-2024"/>
  </r>
  <r>
    <x v="0"/>
    <n v="0"/>
    <n v="0"/>
    <n v="0"/>
    <n v="0"/>
    <x v="5531"/>
    <x v="0"/>
    <x v="0"/>
    <x v="0"/>
    <s v="03.16.16"/>
    <x v="24"/>
    <x v="0"/>
    <x v="0"/>
    <s v="Direção Ambiente e Saneamento "/>
    <s v="03.16.16"/>
    <s v="Direção Ambiente e Saneamento "/>
    <s v="03.16.16"/>
    <x v="60"/>
    <x v="0"/>
    <x v="0"/>
    <x v="0"/>
    <x v="0"/>
    <x v="0"/>
    <x v="0"/>
    <x v="0"/>
    <x v="2"/>
    <s v="2024-02-23"/>
    <x v="0"/>
    <n v="20"/>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2-2024"/>
  </r>
  <r>
    <x v="0"/>
    <n v="0"/>
    <n v="0"/>
    <n v="0"/>
    <n v="0"/>
    <x v="5531"/>
    <x v="0"/>
    <x v="0"/>
    <x v="0"/>
    <s v="03.16.16"/>
    <x v="24"/>
    <x v="0"/>
    <x v="0"/>
    <s v="Direção Ambiente e Saneamento "/>
    <s v="03.16.16"/>
    <s v="Direção Ambiente e Saneamento "/>
    <s v="03.16.16"/>
    <x v="60"/>
    <x v="0"/>
    <x v="0"/>
    <x v="0"/>
    <x v="0"/>
    <x v="0"/>
    <x v="0"/>
    <x v="0"/>
    <x v="2"/>
    <s v="2024-02-23"/>
    <x v="0"/>
    <n v="48"/>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2-2024"/>
  </r>
  <r>
    <x v="0"/>
    <n v="0"/>
    <n v="0"/>
    <n v="0"/>
    <n v="0"/>
    <x v="580"/>
    <x v="0"/>
    <x v="0"/>
    <x v="0"/>
    <s v="03.16.15"/>
    <x v="0"/>
    <x v="0"/>
    <x v="0"/>
    <s v="Direção Financeira"/>
    <s v="03.16.15"/>
    <s v="Direção Financeira"/>
    <s v="03.16.15"/>
    <x v="30"/>
    <x v="0"/>
    <x v="0"/>
    <x v="0"/>
    <x v="1"/>
    <x v="0"/>
    <x v="0"/>
    <x v="0"/>
    <x v="5"/>
    <s v="2024-08-05"/>
    <x v="2"/>
    <n v="50368"/>
    <x v="4"/>
    <m/>
    <x v="0"/>
    <m/>
    <x v="19"/>
    <n v="100474706"/>
    <x v="0"/>
    <x v="6"/>
    <s v="Direção Financeira"/>
    <s v="ORI"/>
    <x v="2"/>
    <m/>
    <x v="0"/>
    <x v="2"/>
    <x v="2"/>
    <x v="1"/>
    <x v="0"/>
    <x v="0"/>
    <x v="0"/>
    <x v="0"/>
    <x v="0"/>
    <x v="0"/>
    <x v="0"/>
    <s v="Direção Financeira"/>
    <x v="0"/>
    <x v="0"/>
    <x v="0"/>
    <x v="0"/>
    <x v="0"/>
    <x v="0"/>
    <x v="0"/>
    <x v="0"/>
    <x v="0"/>
    <x v="0"/>
    <x v="6"/>
    <x v="0"/>
    <s v="Pagamento de salário referente a 07-2024"/>
  </r>
  <r>
    <x v="0"/>
    <n v="0"/>
    <n v="0"/>
    <n v="0"/>
    <n v="0"/>
    <x v="580"/>
    <x v="0"/>
    <x v="0"/>
    <x v="0"/>
    <s v="03.16.15"/>
    <x v="0"/>
    <x v="0"/>
    <x v="0"/>
    <s v="Direção Financeira"/>
    <s v="03.16.15"/>
    <s v="Direção Financeira"/>
    <s v="03.16.15"/>
    <x v="48"/>
    <x v="0"/>
    <x v="0"/>
    <x v="0"/>
    <x v="1"/>
    <x v="0"/>
    <x v="0"/>
    <x v="0"/>
    <x v="5"/>
    <s v="2024-08-05"/>
    <x v="2"/>
    <n v="214"/>
    <x v="4"/>
    <m/>
    <x v="0"/>
    <m/>
    <x v="54"/>
    <n v="100477977"/>
    <x v="0"/>
    <x v="8"/>
    <s v="Direção Financeira"/>
    <s v="ORI"/>
    <x v="2"/>
    <m/>
    <x v="0"/>
    <x v="2"/>
    <x v="2"/>
    <x v="1"/>
    <x v="0"/>
    <x v="0"/>
    <x v="0"/>
    <x v="0"/>
    <x v="0"/>
    <x v="0"/>
    <x v="0"/>
    <s v="Direção Financeira"/>
    <x v="0"/>
    <x v="0"/>
    <x v="0"/>
    <x v="0"/>
    <x v="0"/>
    <x v="0"/>
    <x v="0"/>
    <x v="0"/>
    <x v="0"/>
    <x v="0"/>
    <x v="8"/>
    <x v="0"/>
    <s v="Pagamento de salário referente a 07-2024"/>
  </r>
  <r>
    <x v="0"/>
    <n v="0"/>
    <n v="0"/>
    <n v="0"/>
    <n v="0"/>
    <x v="580"/>
    <x v="0"/>
    <x v="0"/>
    <x v="0"/>
    <s v="03.16.15"/>
    <x v="0"/>
    <x v="0"/>
    <x v="0"/>
    <s v="Direção Financeira"/>
    <s v="03.16.15"/>
    <s v="Direção Financeira"/>
    <s v="03.16.15"/>
    <x v="64"/>
    <x v="0"/>
    <x v="0"/>
    <x v="0"/>
    <x v="0"/>
    <x v="0"/>
    <x v="0"/>
    <x v="0"/>
    <x v="5"/>
    <s v="2024-08-05"/>
    <x v="2"/>
    <n v="24"/>
    <x v="4"/>
    <m/>
    <x v="0"/>
    <m/>
    <x v="16"/>
    <n v="100474707"/>
    <x v="0"/>
    <x v="3"/>
    <s v="Direção Financeira"/>
    <s v="ORI"/>
    <x v="2"/>
    <m/>
    <x v="0"/>
    <x v="2"/>
    <x v="2"/>
    <x v="1"/>
    <x v="0"/>
    <x v="0"/>
    <x v="0"/>
    <x v="0"/>
    <x v="0"/>
    <x v="0"/>
    <x v="0"/>
    <s v="Direção Financeira"/>
    <x v="0"/>
    <x v="0"/>
    <x v="0"/>
    <x v="0"/>
    <x v="0"/>
    <x v="0"/>
    <x v="0"/>
    <x v="0"/>
    <x v="0"/>
    <x v="0"/>
    <x v="3"/>
    <x v="0"/>
    <s v="Pagamento de salário referente a 07-2024"/>
  </r>
  <r>
    <x v="0"/>
    <n v="0"/>
    <n v="0"/>
    <n v="0"/>
    <n v="0"/>
    <x v="580"/>
    <x v="0"/>
    <x v="0"/>
    <x v="0"/>
    <s v="03.16.15"/>
    <x v="0"/>
    <x v="0"/>
    <x v="0"/>
    <s v="Direção Financeira"/>
    <s v="03.16.15"/>
    <s v="Direção Financeira"/>
    <s v="03.16.15"/>
    <x v="28"/>
    <x v="0"/>
    <x v="0"/>
    <x v="0"/>
    <x v="0"/>
    <x v="0"/>
    <x v="0"/>
    <x v="0"/>
    <x v="5"/>
    <s v="2024-08-05"/>
    <x v="2"/>
    <n v="17"/>
    <x v="4"/>
    <m/>
    <x v="0"/>
    <m/>
    <x v="16"/>
    <n v="100474707"/>
    <x v="0"/>
    <x v="3"/>
    <s v="Direção Financeira"/>
    <s v="ORI"/>
    <x v="2"/>
    <m/>
    <x v="0"/>
    <x v="2"/>
    <x v="2"/>
    <x v="1"/>
    <x v="0"/>
    <x v="0"/>
    <x v="0"/>
    <x v="0"/>
    <x v="0"/>
    <x v="0"/>
    <x v="0"/>
    <s v="Direção Financeira"/>
    <x v="0"/>
    <x v="0"/>
    <x v="0"/>
    <x v="0"/>
    <x v="0"/>
    <x v="0"/>
    <x v="0"/>
    <x v="0"/>
    <x v="0"/>
    <x v="0"/>
    <x v="3"/>
    <x v="0"/>
    <s v="Pagamento de salário referente a 07-2024"/>
  </r>
  <r>
    <x v="0"/>
    <n v="0"/>
    <n v="0"/>
    <n v="0"/>
    <n v="0"/>
    <x v="580"/>
    <x v="0"/>
    <x v="0"/>
    <x v="0"/>
    <s v="03.16.15"/>
    <x v="0"/>
    <x v="0"/>
    <x v="0"/>
    <s v="Direção Financeira"/>
    <s v="03.16.15"/>
    <s v="Direção Financeira"/>
    <s v="03.16.15"/>
    <x v="48"/>
    <x v="0"/>
    <x v="0"/>
    <x v="0"/>
    <x v="1"/>
    <x v="0"/>
    <x v="0"/>
    <x v="0"/>
    <x v="5"/>
    <s v="2024-08-05"/>
    <x v="2"/>
    <n v="1445"/>
    <x v="4"/>
    <m/>
    <x v="0"/>
    <m/>
    <x v="15"/>
    <n v="100479277"/>
    <x v="0"/>
    <x v="2"/>
    <s v="Direção Financeira"/>
    <s v="ORI"/>
    <x v="2"/>
    <m/>
    <x v="0"/>
    <x v="2"/>
    <x v="2"/>
    <x v="1"/>
    <x v="0"/>
    <x v="0"/>
    <x v="0"/>
    <x v="0"/>
    <x v="0"/>
    <x v="0"/>
    <x v="0"/>
    <s v="Direção Financeira"/>
    <x v="0"/>
    <x v="0"/>
    <x v="0"/>
    <x v="0"/>
    <x v="0"/>
    <x v="0"/>
    <x v="0"/>
    <x v="0"/>
    <x v="0"/>
    <x v="0"/>
    <x v="2"/>
    <x v="0"/>
    <s v="Pagamento de salário referente a 07-2024"/>
  </r>
  <r>
    <x v="0"/>
    <n v="0"/>
    <n v="0"/>
    <n v="0"/>
    <n v="0"/>
    <x v="2150"/>
    <x v="0"/>
    <x v="0"/>
    <x v="0"/>
    <s v="03.16.15"/>
    <x v="0"/>
    <x v="0"/>
    <x v="0"/>
    <s v="Direção Financeira"/>
    <s v="03.16.15"/>
    <s v="Direção Financeira"/>
    <s v="03.16.15"/>
    <x v="28"/>
    <x v="0"/>
    <x v="0"/>
    <x v="0"/>
    <x v="0"/>
    <x v="0"/>
    <x v="0"/>
    <x v="0"/>
    <x v="11"/>
    <s v="2024-12-16"/>
    <x v="3"/>
    <n v="2352"/>
    <x v="4"/>
    <m/>
    <x v="0"/>
    <m/>
    <x v="19"/>
    <n v="100474706"/>
    <x v="0"/>
    <x v="6"/>
    <s v="Direção Financeira"/>
    <s v="ORI"/>
    <x v="2"/>
    <m/>
    <x v="0"/>
    <x v="2"/>
    <x v="2"/>
    <x v="1"/>
    <x v="0"/>
    <x v="0"/>
    <x v="0"/>
    <x v="0"/>
    <x v="0"/>
    <x v="0"/>
    <x v="0"/>
    <s v="Direção Financeira"/>
    <x v="0"/>
    <x v="0"/>
    <x v="0"/>
    <x v="0"/>
    <x v="0"/>
    <x v="0"/>
    <x v="0"/>
    <x v="0"/>
    <x v="0"/>
    <x v="0"/>
    <x v="6"/>
    <x v="0"/>
    <s v="Pagamento de salário referente a 12-2024"/>
  </r>
  <r>
    <x v="0"/>
    <n v="0"/>
    <n v="0"/>
    <n v="0"/>
    <n v="0"/>
    <x v="2150"/>
    <x v="0"/>
    <x v="0"/>
    <x v="0"/>
    <s v="03.16.15"/>
    <x v="0"/>
    <x v="0"/>
    <x v="0"/>
    <s v="Direção Financeira"/>
    <s v="03.16.15"/>
    <s v="Direção Financeira"/>
    <s v="03.16.15"/>
    <x v="64"/>
    <x v="0"/>
    <x v="0"/>
    <x v="0"/>
    <x v="0"/>
    <x v="0"/>
    <x v="0"/>
    <x v="0"/>
    <x v="11"/>
    <s v="2024-12-16"/>
    <x v="3"/>
    <n v="47"/>
    <x v="4"/>
    <m/>
    <x v="0"/>
    <m/>
    <x v="54"/>
    <n v="100477977"/>
    <x v="0"/>
    <x v="8"/>
    <s v="Direção Financeira"/>
    <s v="ORI"/>
    <x v="2"/>
    <m/>
    <x v="0"/>
    <x v="2"/>
    <x v="2"/>
    <x v="1"/>
    <x v="0"/>
    <x v="0"/>
    <x v="0"/>
    <x v="0"/>
    <x v="0"/>
    <x v="0"/>
    <x v="0"/>
    <s v="Direção Financeira"/>
    <x v="0"/>
    <x v="0"/>
    <x v="0"/>
    <x v="0"/>
    <x v="0"/>
    <x v="0"/>
    <x v="0"/>
    <x v="0"/>
    <x v="0"/>
    <x v="0"/>
    <x v="8"/>
    <x v="0"/>
    <s v="Pagamento de salário referente a 12-2024"/>
  </r>
  <r>
    <x v="0"/>
    <n v="0"/>
    <n v="0"/>
    <n v="0"/>
    <n v="0"/>
    <x v="2150"/>
    <x v="0"/>
    <x v="0"/>
    <x v="0"/>
    <s v="03.16.15"/>
    <x v="0"/>
    <x v="0"/>
    <x v="0"/>
    <s v="Direção Financeira"/>
    <s v="03.16.15"/>
    <s v="Direção Financeira"/>
    <s v="03.16.15"/>
    <x v="28"/>
    <x v="0"/>
    <x v="0"/>
    <x v="0"/>
    <x v="0"/>
    <x v="0"/>
    <x v="0"/>
    <x v="0"/>
    <x v="11"/>
    <s v="2024-12-16"/>
    <x v="3"/>
    <n v="22"/>
    <x v="4"/>
    <m/>
    <x v="0"/>
    <m/>
    <x v="54"/>
    <n v="100477977"/>
    <x v="0"/>
    <x v="8"/>
    <s v="Direção Financeira"/>
    <s v="ORI"/>
    <x v="2"/>
    <m/>
    <x v="0"/>
    <x v="2"/>
    <x v="2"/>
    <x v="1"/>
    <x v="0"/>
    <x v="0"/>
    <x v="0"/>
    <x v="0"/>
    <x v="0"/>
    <x v="0"/>
    <x v="0"/>
    <s v="Direção Financeira"/>
    <x v="0"/>
    <x v="0"/>
    <x v="0"/>
    <x v="0"/>
    <x v="0"/>
    <x v="0"/>
    <x v="0"/>
    <x v="0"/>
    <x v="0"/>
    <x v="0"/>
    <x v="8"/>
    <x v="0"/>
    <s v="Pagamento de salário referente a 12-2024"/>
  </r>
  <r>
    <x v="0"/>
    <n v="0"/>
    <n v="0"/>
    <n v="0"/>
    <n v="0"/>
    <x v="3970"/>
    <x v="0"/>
    <x v="0"/>
    <x v="0"/>
    <s v="03.16.15"/>
    <x v="0"/>
    <x v="0"/>
    <x v="0"/>
    <s v="Direção Financeira"/>
    <s v="03.16.15"/>
    <s v="Direção Financeira"/>
    <s v="03.16.15"/>
    <x v="29"/>
    <x v="0"/>
    <x v="0"/>
    <x v="0"/>
    <x v="0"/>
    <x v="0"/>
    <x v="0"/>
    <x v="0"/>
    <x v="0"/>
    <s v="2024-01-30"/>
    <x v="0"/>
    <n v="0"/>
    <x v="4"/>
    <m/>
    <x v="0"/>
    <m/>
    <x v="54"/>
    <n v="100477977"/>
    <x v="0"/>
    <x v="8"/>
    <s v="Direção Financeira"/>
    <s v="ORI"/>
    <x v="2"/>
    <m/>
    <x v="0"/>
    <x v="2"/>
    <x v="2"/>
    <x v="1"/>
    <x v="0"/>
    <x v="0"/>
    <x v="0"/>
    <x v="0"/>
    <x v="0"/>
    <x v="0"/>
    <x v="0"/>
    <s v="Direção Financeira"/>
    <x v="0"/>
    <x v="0"/>
    <x v="0"/>
    <x v="0"/>
    <x v="0"/>
    <x v="0"/>
    <x v="0"/>
    <x v="0"/>
    <x v="0"/>
    <x v="0"/>
    <x v="8"/>
    <x v="0"/>
    <s v="Pagamento de salário referente a 01-2024"/>
  </r>
  <r>
    <x v="0"/>
    <n v="0"/>
    <n v="0"/>
    <n v="0"/>
    <n v="0"/>
    <x v="3970"/>
    <x v="0"/>
    <x v="0"/>
    <x v="0"/>
    <s v="03.16.15"/>
    <x v="0"/>
    <x v="0"/>
    <x v="0"/>
    <s v="Direção Financeira"/>
    <s v="03.16.15"/>
    <s v="Direção Financeira"/>
    <s v="03.16.15"/>
    <x v="30"/>
    <x v="0"/>
    <x v="0"/>
    <x v="0"/>
    <x v="1"/>
    <x v="0"/>
    <x v="0"/>
    <x v="0"/>
    <x v="0"/>
    <s v="2024-01-30"/>
    <x v="0"/>
    <n v="473"/>
    <x v="4"/>
    <m/>
    <x v="0"/>
    <m/>
    <x v="54"/>
    <n v="100477977"/>
    <x v="0"/>
    <x v="8"/>
    <s v="Direção Financeira"/>
    <s v="ORI"/>
    <x v="2"/>
    <m/>
    <x v="0"/>
    <x v="2"/>
    <x v="2"/>
    <x v="1"/>
    <x v="0"/>
    <x v="0"/>
    <x v="0"/>
    <x v="0"/>
    <x v="0"/>
    <x v="0"/>
    <x v="0"/>
    <s v="Direção Financeira"/>
    <x v="0"/>
    <x v="0"/>
    <x v="0"/>
    <x v="0"/>
    <x v="0"/>
    <x v="0"/>
    <x v="0"/>
    <x v="0"/>
    <x v="0"/>
    <x v="0"/>
    <x v="8"/>
    <x v="0"/>
    <s v="Pagamento de salário referente a 01-2024"/>
  </r>
  <r>
    <x v="0"/>
    <n v="0"/>
    <n v="0"/>
    <n v="0"/>
    <n v="0"/>
    <x v="3970"/>
    <x v="0"/>
    <x v="0"/>
    <x v="0"/>
    <s v="03.16.15"/>
    <x v="0"/>
    <x v="0"/>
    <x v="0"/>
    <s v="Direção Financeira"/>
    <s v="03.16.15"/>
    <s v="Direção Financeira"/>
    <s v="03.16.15"/>
    <x v="30"/>
    <x v="0"/>
    <x v="0"/>
    <x v="0"/>
    <x v="1"/>
    <x v="0"/>
    <x v="0"/>
    <x v="0"/>
    <x v="0"/>
    <s v="2024-01-30"/>
    <x v="0"/>
    <n v="538"/>
    <x v="4"/>
    <m/>
    <x v="0"/>
    <m/>
    <x v="16"/>
    <n v="100474707"/>
    <x v="0"/>
    <x v="3"/>
    <s v="Direção Financeira"/>
    <s v="ORI"/>
    <x v="2"/>
    <m/>
    <x v="0"/>
    <x v="2"/>
    <x v="2"/>
    <x v="1"/>
    <x v="0"/>
    <x v="0"/>
    <x v="0"/>
    <x v="0"/>
    <x v="0"/>
    <x v="0"/>
    <x v="0"/>
    <s v="Direção Financeira"/>
    <x v="0"/>
    <x v="0"/>
    <x v="0"/>
    <x v="0"/>
    <x v="0"/>
    <x v="0"/>
    <x v="0"/>
    <x v="0"/>
    <x v="0"/>
    <x v="0"/>
    <x v="3"/>
    <x v="0"/>
    <s v="Pagamento de salário referente a 01-2024"/>
  </r>
  <r>
    <x v="0"/>
    <n v="0"/>
    <n v="0"/>
    <n v="0"/>
    <n v="0"/>
    <x v="4075"/>
    <x v="0"/>
    <x v="0"/>
    <x v="0"/>
    <s v="03.16.15"/>
    <x v="0"/>
    <x v="0"/>
    <x v="0"/>
    <s v="Direção Financeira"/>
    <s v="03.16.15"/>
    <s v="Direção Financeira"/>
    <s v="03.16.15"/>
    <x v="28"/>
    <x v="0"/>
    <x v="0"/>
    <x v="0"/>
    <x v="0"/>
    <x v="0"/>
    <x v="0"/>
    <x v="0"/>
    <x v="4"/>
    <s v="2024-06-19"/>
    <x v="1"/>
    <n v="3086"/>
    <x v="4"/>
    <m/>
    <x v="0"/>
    <m/>
    <x v="19"/>
    <n v="100474706"/>
    <x v="0"/>
    <x v="6"/>
    <s v="Direção Financeira"/>
    <s v="ORI"/>
    <x v="2"/>
    <m/>
    <x v="0"/>
    <x v="2"/>
    <x v="2"/>
    <x v="1"/>
    <x v="0"/>
    <x v="0"/>
    <x v="0"/>
    <x v="0"/>
    <x v="0"/>
    <x v="0"/>
    <x v="0"/>
    <s v="Direção Financeira"/>
    <x v="0"/>
    <x v="0"/>
    <x v="0"/>
    <x v="0"/>
    <x v="0"/>
    <x v="0"/>
    <x v="0"/>
    <x v="0"/>
    <x v="0"/>
    <x v="0"/>
    <x v="6"/>
    <x v="0"/>
    <s v="Pagamento de salário referente a 06-2024"/>
  </r>
  <r>
    <x v="0"/>
    <n v="0"/>
    <n v="0"/>
    <n v="0"/>
    <n v="0"/>
    <x v="4075"/>
    <x v="0"/>
    <x v="0"/>
    <x v="0"/>
    <s v="03.16.15"/>
    <x v="0"/>
    <x v="0"/>
    <x v="0"/>
    <s v="Direção Financeira"/>
    <s v="03.16.15"/>
    <s v="Direção Financeira"/>
    <s v="03.16.15"/>
    <x v="29"/>
    <x v="0"/>
    <x v="0"/>
    <x v="0"/>
    <x v="0"/>
    <x v="0"/>
    <x v="0"/>
    <x v="0"/>
    <x v="4"/>
    <s v="2024-06-19"/>
    <x v="1"/>
    <n v="21"/>
    <x v="4"/>
    <m/>
    <x v="0"/>
    <m/>
    <x v="17"/>
    <n v="100479279"/>
    <x v="0"/>
    <x v="4"/>
    <s v="Direção Financeira"/>
    <s v="ORI"/>
    <x v="2"/>
    <m/>
    <x v="0"/>
    <x v="2"/>
    <x v="2"/>
    <x v="1"/>
    <x v="0"/>
    <x v="0"/>
    <x v="0"/>
    <x v="0"/>
    <x v="0"/>
    <x v="0"/>
    <x v="0"/>
    <s v="Direção Financeira"/>
    <x v="0"/>
    <x v="0"/>
    <x v="0"/>
    <x v="0"/>
    <x v="0"/>
    <x v="0"/>
    <x v="0"/>
    <x v="0"/>
    <x v="0"/>
    <x v="0"/>
    <x v="4"/>
    <x v="0"/>
    <s v="Pagamento de salário referente a 06-2024"/>
  </r>
  <r>
    <x v="0"/>
    <n v="0"/>
    <n v="0"/>
    <n v="0"/>
    <n v="0"/>
    <x v="4075"/>
    <x v="0"/>
    <x v="0"/>
    <x v="0"/>
    <s v="03.16.15"/>
    <x v="0"/>
    <x v="0"/>
    <x v="0"/>
    <s v="Direção Financeira"/>
    <s v="03.16.15"/>
    <s v="Direção Financeira"/>
    <s v="03.16.15"/>
    <x v="30"/>
    <x v="0"/>
    <x v="0"/>
    <x v="0"/>
    <x v="1"/>
    <x v="0"/>
    <x v="0"/>
    <x v="0"/>
    <x v="4"/>
    <s v="2024-06-19"/>
    <x v="1"/>
    <n v="11079"/>
    <x v="4"/>
    <m/>
    <x v="0"/>
    <m/>
    <x v="17"/>
    <n v="100479279"/>
    <x v="0"/>
    <x v="4"/>
    <s v="Direção Financeira"/>
    <s v="ORI"/>
    <x v="2"/>
    <m/>
    <x v="0"/>
    <x v="2"/>
    <x v="2"/>
    <x v="1"/>
    <x v="0"/>
    <x v="0"/>
    <x v="0"/>
    <x v="0"/>
    <x v="0"/>
    <x v="0"/>
    <x v="0"/>
    <s v="Direção Financeira"/>
    <x v="0"/>
    <x v="0"/>
    <x v="0"/>
    <x v="0"/>
    <x v="0"/>
    <x v="0"/>
    <x v="0"/>
    <x v="0"/>
    <x v="0"/>
    <x v="0"/>
    <x v="4"/>
    <x v="0"/>
    <s v="Pagamento de salário referente a 06-2024"/>
  </r>
  <r>
    <x v="0"/>
    <n v="0"/>
    <n v="0"/>
    <n v="0"/>
    <n v="0"/>
    <x v="553"/>
    <x v="0"/>
    <x v="0"/>
    <x v="0"/>
    <s v="03.16.15"/>
    <x v="0"/>
    <x v="0"/>
    <x v="0"/>
    <s v="Direção Financeira"/>
    <s v="03.16.15"/>
    <s v="Direção Financeira"/>
    <s v="03.16.15"/>
    <x v="30"/>
    <x v="0"/>
    <x v="0"/>
    <x v="0"/>
    <x v="1"/>
    <x v="0"/>
    <x v="0"/>
    <x v="0"/>
    <x v="5"/>
    <s v="2024-08-05"/>
    <x v="2"/>
    <n v="45677"/>
    <x v="4"/>
    <m/>
    <x v="0"/>
    <m/>
    <x v="19"/>
    <n v="100474706"/>
    <x v="0"/>
    <x v="6"/>
    <s v="Direção Financeira"/>
    <s v="ORI"/>
    <x v="2"/>
    <m/>
    <x v="0"/>
    <x v="2"/>
    <x v="2"/>
    <x v="1"/>
    <x v="0"/>
    <x v="0"/>
    <x v="0"/>
    <x v="0"/>
    <x v="0"/>
    <x v="0"/>
    <x v="0"/>
    <s v="Direção Financeira"/>
    <x v="0"/>
    <x v="0"/>
    <x v="0"/>
    <x v="0"/>
    <x v="0"/>
    <x v="0"/>
    <x v="0"/>
    <x v="0"/>
    <x v="0"/>
    <x v="0"/>
    <x v="6"/>
    <x v="0"/>
    <s v="Pagamento de salário referente a 07-2024"/>
  </r>
  <r>
    <x v="0"/>
    <n v="0"/>
    <n v="0"/>
    <n v="0"/>
    <n v="0"/>
    <x v="553"/>
    <x v="0"/>
    <x v="0"/>
    <x v="0"/>
    <s v="03.16.15"/>
    <x v="0"/>
    <x v="0"/>
    <x v="0"/>
    <s v="Direção Financeira"/>
    <s v="03.16.15"/>
    <s v="Direção Financeira"/>
    <s v="03.16.15"/>
    <x v="28"/>
    <x v="0"/>
    <x v="0"/>
    <x v="0"/>
    <x v="0"/>
    <x v="0"/>
    <x v="0"/>
    <x v="0"/>
    <x v="5"/>
    <s v="2024-08-05"/>
    <x v="2"/>
    <n v="498"/>
    <x v="4"/>
    <m/>
    <x v="0"/>
    <m/>
    <x v="67"/>
    <n v="100474708"/>
    <x v="0"/>
    <x v="7"/>
    <s v="Direção Financeira"/>
    <s v="ORI"/>
    <x v="2"/>
    <m/>
    <x v="0"/>
    <x v="2"/>
    <x v="2"/>
    <x v="1"/>
    <x v="0"/>
    <x v="0"/>
    <x v="0"/>
    <x v="0"/>
    <x v="0"/>
    <x v="0"/>
    <x v="0"/>
    <s v="Direção Financeira"/>
    <x v="0"/>
    <x v="0"/>
    <x v="0"/>
    <x v="0"/>
    <x v="0"/>
    <x v="0"/>
    <x v="0"/>
    <x v="0"/>
    <x v="0"/>
    <x v="0"/>
    <x v="7"/>
    <x v="0"/>
    <s v="Pagamento de salário referente a 07-2024"/>
  </r>
  <r>
    <x v="0"/>
    <n v="0"/>
    <n v="0"/>
    <n v="0"/>
    <n v="0"/>
    <x v="553"/>
    <x v="0"/>
    <x v="0"/>
    <x v="0"/>
    <s v="03.16.15"/>
    <x v="0"/>
    <x v="0"/>
    <x v="0"/>
    <s v="Direção Financeira"/>
    <s v="03.16.15"/>
    <s v="Direção Financeira"/>
    <s v="03.16.15"/>
    <x v="64"/>
    <x v="0"/>
    <x v="0"/>
    <x v="0"/>
    <x v="0"/>
    <x v="0"/>
    <x v="0"/>
    <x v="0"/>
    <x v="5"/>
    <s v="2024-08-05"/>
    <x v="2"/>
    <n v="25"/>
    <x v="4"/>
    <m/>
    <x v="0"/>
    <m/>
    <x v="16"/>
    <n v="100474707"/>
    <x v="0"/>
    <x v="3"/>
    <s v="Direção Financeira"/>
    <s v="ORI"/>
    <x v="2"/>
    <m/>
    <x v="0"/>
    <x v="2"/>
    <x v="2"/>
    <x v="1"/>
    <x v="0"/>
    <x v="0"/>
    <x v="0"/>
    <x v="0"/>
    <x v="0"/>
    <x v="0"/>
    <x v="0"/>
    <s v="Direção Financeira"/>
    <x v="0"/>
    <x v="0"/>
    <x v="0"/>
    <x v="0"/>
    <x v="0"/>
    <x v="0"/>
    <x v="0"/>
    <x v="0"/>
    <x v="0"/>
    <x v="0"/>
    <x v="3"/>
    <x v="0"/>
    <s v="Pagamento de salário referente a 07-2024"/>
  </r>
  <r>
    <x v="0"/>
    <n v="0"/>
    <n v="0"/>
    <n v="0"/>
    <n v="0"/>
    <x v="3760"/>
    <x v="0"/>
    <x v="0"/>
    <x v="0"/>
    <s v="03.16.15"/>
    <x v="0"/>
    <x v="0"/>
    <x v="0"/>
    <s v="Direção Financeira"/>
    <s v="03.16.15"/>
    <s v="Direção Financeira"/>
    <s v="03.16.15"/>
    <x v="64"/>
    <x v="0"/>
    <x v="0"/>
    <x v="0"/>
    <x v="0"/>
    <x v="0"/>
    <x v="0"/>
    <x v="0"/>
    <x v="3"/>
    <s v="2024-05-21"/>
    <x v="1"/>
    <n v="4246"/>
    <x v="4"/>
    <m/>
    <x v="0"/>
    <m/>
    <x v="19"/>
    <n v="100474706"/>
    <x v="0"/>
    <x v="6"/>
    <s v="Direção Financeira"/>
    <s v="ORI"/>
    <x v="2"/>
    <m/>
    <x v="0"/>
    <x v="2"/>
    <x v="2"/>
    <x v="1"/>
    <x v="0"/>
    <x v="0"/>
    <x v="0"/>
    <x v="0"/>
    <x v="0"/>
    <x v="0"/>
    <x v="0"/>
    <s v="Direção Financeira"/>
    <x v="0"/>
    <x v="0"/>
    <x v="0"/>
    <x v="0"/>
    <x v="0"/>
    <x v="0"/>
    <x v="0"/>
    <x v="0"/>
    <x v="0"/>
    <x v="0"/>
    <x v="6"/>
    <x v="0"/>
    <s v="Pagamento de salário referente a 05-2024"/>
  </r>
  <r>
    <x v="0"/>
    <n v="0"/>
    <n v="0"/>
    <n v="0"/>
    <n v="0"/>
    <x v="3760"/>
    <x v="0"/>
    <x v="0"/>
    <x v="0"/>
    <s v="03.16.15"/>
    <x v="0"/>
    <x v="0"/>
    <x v="0"/>
    <s v="Direção Financeira"/>
    <s v="03.16.15"/>
    <s v="Direção Financeira"/>
    <s v="03.16.15"/>
    <x v="64"/>
    <x v="0"/>
    <x v="0"/>
    <x v="0"/>
    <x v="0"/>
    <x v="0"/>
    <x v="0"/>
    <x v="0"/>
    <x v="3"/>
    <s v="2024-05-21"/>
    <x v="1"/>
    <n v="1032"/>
    <x v="4"/>
    <m/>
    <x v="0"/>
    <m/>
    <x v="17"/>
    <n v="100479279"/>
    <x v="0"/>
    <x v="4"/>
    <s v="Direção Financeira"/>
    <s v="ORI"/>
    <x v="2"/>
    <m/>
    <x v="0"/>
    <x v="2"/>
    <x v="2"/>
    <x v="1"/>
    <x v="0"/>
    <x v="0"/>
    <x v="0"/>
    <x v="0"/>
    <x v="0"/>
    <x v="0"/>
    <x v="0"/>
    <s v="Direção Financeira"/>
    <x v="0"/>
    <x v="0"/>
    <x v="0"/>
    <x v="0"/>
    <x v="0"/>
    <x v="0"/>
    <x v="0"/>
    <x v="0"/>
    <x v="0"/>
    <x v="0"/>
    <x v="4"/>
    <x v="0"/>
    <s v="Pagamento de salário referente a 05-2024"/>
  </r>
  <r>
    <x v="0"/>
    <n v="0"/>
    <n v="0"/>
    <n v="0"/>
    <n v="0"/>
    <x v="3760"/>
    <x v="0"/>
    <x v="0"/>
    <x v="0"/>
    <s v="03.16.15"/>
    <x v="0"/>
    <x v="0"/>
    <x v="0"/>
    <s v="Direção Financeira"/>
    <s v="03.16.15"/>
    <s v="Direção Financeira"/>
    <s v="03.16.15"/>
    <x v="28"/>
    <x v="0"/>
    <x v="0"/>
    <x v="0"/>
    <x v="0"/>
    <x v="0"/>
    <x v="0"/>
    <x v="0"/>
    <x v="3"/>
    <s v="2024-05-21"/>
    <x v="1"/>
    <n v="751"/>
    <x v="4"/>
    <m/>
    <x v="0"/>
    <m/>
    <x v="17"/>
    <n v="100479279"/>
    <x v="0"/>
    <x v="4"/>
    <s v="Direção Financeira"/>
    <s v="ORI"/>
    <x v="2"/>
    <m/>
    <x v="0"/>
    <x v="2"/>
    <x v="2"/>
    <x v="1"/>
    <x v="0"/>
    <x v="0"/>
    <x v="0"/>
    <x v="0"/>
    <x v="0"/>
    <x v="0"/>
    <x v="0"/>
    <s v="Direção Financeira"/>
    <x v="0"/>
    <x v="0"/>
    <x v="0"/>
    <x v="0"/>
    <x v="0"/>
    <x v="0"/>
    <x v="0"/>
    <x v="0"/>
    <x v="0"/>
    <x v="0"/>
    <x v="4"/>
    <x v="0"/>
    <s v="Pagamento de salário referente a 05-2024"/>
  </r>
  <r>
    <x v="0"/>
    <n v="0"/>
    <n v="0"/>
    <n v="0"/>
    <n v="0"/>
    <x v="1417"/>
    <x v="0"/>
    <x v="0"/>
    <x v="0"/>
    <s v="03.16.15"/>
    <x v="0"/>
    <x v="0"/>
    <x v="0"/>
    <s v="Direção Financeira"/>
    <s v="03.16.15"/>
    <s v="Direção Financeira"/>
    <s v="03.16.15"/>
    <x v="28"/>
    <x v="0"/>
    <x v="0"/>
    <x v="0"/>
    <x v="0"/>
    <x v="0"/>
    <x v="0"/>
    <x v="0"/>
    <x v="6"/>
    <s v="2024-04-23"/>
    <x v="1"/>
    <n v="3079"/>
    <x v="4"/>
    <m/>
    <x v="0"/>
    <m/>
    <x v="19"/>
    <n v="100474706"/>
    <x v="0"/>
    <x v="6"/>
    <s v="Direção Financeira"/>
    <s v="ORI"/>
    <x v="2"/>
    <m/>
    <x v="0"/>
    <x v="2"/>
    <x v="2"/>
    <x v="1"/>
    <x v="0"/>
    <x v="0"/>
    <x v="0"/>
    <x v="0"/>
    <x v="0"/>
    <x v="0"/>
    <x v="0"/>
    <s v="Direção Financeira"/>
    <x v="0"/>
    <x v="0"/>
    <x v="0"/>
    <x v="0"/>
    <x v="0"/>
    <x v="0"/>
    <x v="0"/>
    <x v="0"/>
    <x v="0"/>
    <x v="0"/>
    <x v="6"/>
    <x v="0"/>
    <s v="Pagamento de salário referente a 04-2024"/>
  </r>
  <r>
    <x v="0"/>
    <n v="0"/>
    <n v="0"/>
    <n v="0"/>
    <n v="0"/>
    <x v="1417"/>
    <x v="0"/>
    <x v="0"/>
    <x v="0"/>
    <s v="03.16.15"/>
    <x v="0"/>
    <x v="0"/>
    <x v="0"/>
    <s v="Direção Financeira"/>
    <s v="03.16.15"/>
    <s v="Direção Financeira"/>
    <s v="03.16.15"/>
    <x v="64"/>
    <x v="0"/>
    <x v="0"/>
    <x v="0"/>
    <x v="0"/>
    <x v="0"/>
    <x v="0"/>
    <x v="0"/>
    <x v="6"/>
    <s v="2024-04-23"/>
    <x v="1"/>
    <n v="1067"/>
    <x v="4"/>
    <m/>
    <x v="0"/>
    <m/>
    <x v="17"/>
    <n v="100479279"/>
    <x v="0"/>
    <x v="4"/>
    <s v="Direção Financeira"/>
    <s v="ORI"/>
    <x v="2"/>
    <m/>
    <x v="0"/>
    <x v="2"/>
    <x v="2"/>
    <x v="1"/>
    <x v="0"/>
    <x v="0"/>
    <x v="0"/>
    <x v="0"/>
    <x v="0"/>
    <x v="0"/>
    <x v="0"/>
    <s v="Direção Financeira"/>
    <x v="0"/>
    <x v="0"/>
    <x v="0"/>
    <x v="0"/>
    <x v="0"/>
    <x v="0"/>
    <x v="0"/>
    <x v="0"/>
    <x v="0"/>
    <x v="0"/>
    <x v="4"/>
    <x v="0"/>
    <s v="Pagamento de salário referente a 04-2024"/>
  </r>
  <r>
    <x v="0"/>
    <n v="0"/>
    <n v="0"/>
    <n v="0"/>
    <n v="0"/>
    <x v="1417"/>
    <x v="0"/>
    <x v="0"/>
    <x v="0"/>
    <s v="03.16.15"/>
    <x v="0"/>
    <x v="0"/>
    <x v="0"/>
    <s v="Direção Financeira"/>
    <s v="03.16.15"/>
    <s v="Direção Financeira"/>
    <s v="03.16.15"/>
    <x v="30"/>
    <x v="0"/>
    <x v="0"/>
    <x v="0"/>
    <x v="1"/>
    <x v="0"/>
    <x v="0"/>
    <x v="0"/>
    <x v="6"/>
    <s v="2024-04-23"/>
    <x v="1"/>
    <n v="269"/>
    <x v="4"/>
    <m/>
    <x v="0"/>
    <m/>
    <x v="16"/>
    <n v="100474707"/>
    <x v="0"/>
    <x v="3"/>
    <s v="Direção Financeira"/>
    <s v="ORI"/>
    <x v="2"/>
    <m/>
    <x v="0"/>
    <x v="2"/>
    <x v="2"/>
    <x v="1"/>
    <x v="0"/>
    <x v="0"/>
    <x v="0"/>
    <x v="0"/>
    <x v="0"/>
    <x v="0"/>
    <x v="0"/>
    <s v="Direção Financeira"/>
    <x v="0"/>
    <x v="0"/>
    <x v="0"/>
    <x v="0"/>
    <x v="0"/>
    <x v="0"/>
    <x v="0"/>
    <x v="0"/>
    <x v="0"/>
    <x v="0"/>
    <x v="3"/>
    <x v="0"/>
    <s v="Pagamento de salário referente a 04-2024"/>
  </r>
  <r>
    <x v="0"/>
    <n v="0"/>
    <n v="0"/>
    <n v="0"/>
    <n v="0"/>
    <x v="5675"/>
    <x v="0"/>
    <x v="0"/>
    <x v="0"/>
    <s v="03.16.15"/>
    <x v="0"/>
    <x v="0"/>
    <x v="0"/>
    <s v="Direção Financeira"/>
    <s v="03.16.15"/>
    <s v="Direção Financeira"/>
    <s v="03.16.15"/>
    <x v="28"/>
    <x v="0"/>
    <x v="0"/>
    <x v="0"/>
    <x v="0"/>
    <x v="0"/>
    <x v="0"/>
    <x v="0"/>
    <x v="1"/>
    <s v="2024-03-21"/>
    <x v="0"/>
    <n v="38"/>
    <x v="4"/>
    <m/>
    <x v="0"/>
    <m/>
    <x v="54"/>
    <n v="100477977"/>
    <x v="0"/>
    <x v="8"/>
    <s v="Direção Financeira"/>
    <s v="ORI"/>
    <x v="2"/>
    <m/>
    <x v="0"/>
    <x v="2"/>
    <x v="2"/>
    <x v="1"/>
    <x v="0"/>
    <x v="0"/>
    <x v="0"/>
    <x v="0"/>
    <x v="0"/>
    <x v="0"/>
    <x v="0"/>
    <s v="Direção Financeira"/>
    <x v="0"/>
    <x v="0"/>
    <x v="0"/>
    <x v="0"/>
    <x v="0"/>
    <x v="0"/>
    <x v="0"/>
    <x v="0"/>
    <x v="0"/>
    <x v="0"/>
    <x v="8"/>
    <x v="0"/>
    <s v="Pagamento de salário referente a 03-2024"/>
  </r>
  <r>
    <x v="0"/>
    <n v="0"/>
    <n v="0"/>
    <n v="0"/>
    <n v="0"/>
    <x v="5675"/>
    <x v="0"/>
    <x v="0"/>
    <x v="0"/>
    <s v="03.16.15"/>
    <x v="0"/>
    <x v="0"/>
    <x v="0"/>
    <s v="Direção Financeira"/>
    <s v="03.16.15"/>
    <s v="Direção Financeira"/>
    <s v="03.16.15"/>
    <x v="30"/>
    <x v="0"/>
    <x v="0"/>
    <x v="0"/>
    <x v="1"/>
    <x v="0"/>
    <x v="0"/>
    <x v="0"/>
    <x v="1"/>
    <s v="2024-03-21"/>
    <x v="0"/>
    <n v="497"/>
    <x v="4"/>
    <m/>
    <x v="0"/>
    <m/>
    <x v="54"/>
    <n v="100477977"/>
    <x v="0"/>
    <x v="8"/>
    <s v="Direção Financeira"/>
    <s v="ORI"/>
    <x v="2"/>
    <m/>
    <x v="0"/>
    <x v="2"/>
    <x v="2"/>
    <x v="1"/>
    <x v="0"/>
    <x v="0"/>
    <x v="0"/>
    <x v="0"/>
    <x v="0"/>
    <x v="0"/>
    <x v="0"/>
    <s v="Direção Financeira"/>
    <x v="0"/>
    <x v="0"/>
    <x v="0"/>
    <x v="0"/>
    <x v="0"/>
    <x v="0"/>
    <x v="0"/>
    <x v="0"/>
    <x v="0"/>
    <x v="0"/>
    <x v="8"/>
    <x v="0"/>
    <s v="Pagamento de salário referente a 03-2024"/>
  </r>
  <r>
    <x v="0"/>
    <n v="0"/>
    <n v="0"/>
    <n v="0"/>
    <n v="0"/>
    <x v="5675"/>
    <x v="0"/>
    <x v="0"/>
    <x v="0"/>
    <s v="03.16.15"/>
    <x v="0"/>
    <x v="0"/>
    <x v="0"/>
    <s v="Direção Financeira"/>
    <s v="03.16.15"/>
    <s v="Direção Financeira"/>
    <s v="03.16.15"/>
    <x v="30"/>
    <x v="0"/>
    <x v="0"/>
    <x v="0"/>
    <x v="1"/>
    <x v="0"/>
    <x v="0"/>
    <x v="0"/>
    <x v="1"/>
    <s v="2024-03-21"/>
    <x v="0"/>
    <n v="7465"/>
    <x v="4"/>
    <m/>
    <x v="0"/>
    <m/>
    <x v="67"/>
    <n v="100474708"/>
    <x v="0"/>
    <x v="7"/>
    <s v="Direção Financeira"/>
    <s v="ORI"/>
    <x v="2"/>
    <m/>
    <x v="0"/>
    <x v="2"/>
    <x v="2"/>
    <x v="1"/>
    <x v="0"/>
    <x v="0"/>
    <x v="0"/>
    <x v="0"/>
    <x v="0"/>
    <x v="0"/>
    <x v="0"/>
    <s v="Direção Financeira"/>
    <x v="0"/>
    <x v="0"/>
    <x v="0"/>
    <x v="0"/>
    <x v="0"/>
    <x v="0"/>
    <x v="0"/>
    <x v="0"/>
    <x v="0"/>
    <x v="0"/>
    <x v="7"/>
    <x v="0"/>
    <s v="Pagamento de salário referente a 03-2024"/>
  </r>
  <r>
    <x v="0"/>
    <n v="0"/>
    <n v="0"/>
    <n v="0"/>
    <n v="0"/>
    <x v="5675"/>
    <x v="0"/>
    <x v="0"/>
    <x v="0"/>
    <s v="03.16.15"/>
    <x v="0"/>
    <x v="0"/>
    <x v="0"/>
    <s v="Direção Financeira"/>
    <s v="03.16.15"/>
    <s v="Direção Financeira"/>
    <s v="03.16.15"/>
    <x v="29"/>
    <x v="0"/>
    <x v="0"/>
    <x v="0"/>
    <x v="0"/>
    <x v="0"/>
    <x v="0"/>
    <x v="0"/>
    <x v="1"/>
    <s v="2024-03-21"/>
    <x v="0"/>
    <n v="14"/>
    <x v="4"/>
    <m/>
    <x v="0"/>
    <m/>
    <x v="17"/>
    <n v="100479279"/>
    <x v="0"/>
    <x v="4"/>
    <s v="Direção Financeira"/>
    <s v="ORI"/>
    <x v="2"/>
    <m/>
    <x v="0"/>
    <x v="2"/>
    <x v="2"/>
    <x v="1"/>
    <x v="0"/>
    <x v="0"/>
    <x v="0"/>
    <x v="0"/>
    <x v="0"/>
    <x v="0"/>
    <x v="0"/>
    <s v="Direção Financeira"/>
    <x v="0"/>
    <x v="0"/>
    <x v="0"/>
    <x v="0"/>
    <x v="0"/>
    <x v="0"/>
    <x v="0"/>
    <x v="0"/>
    <x v="0"/>
    <x v="0"/>
    <x v="4"/>
    <x v="0"/>
    <s v="Pagamento de salário referente a 03-2024"/>
  </r>
  <r>
    <x v="0"/>
    <n v="0"/>
    <n v="0"/>
    <n v="0"/>
    <n v="0"/>
    <x v="5532"/>
    <x v="0"/>
    <x v="0"/>
    <x v="0"/>
    <s v="03.16.15"/>
    <x v="0"/>
    <x v="0"/>
    <x v="0"/>
    <s v="Direção Financeira"/>
    <s v="03.16.15"/>
    <s v="Direção Financeira"/>
    <s v="03.16.15"/>
    <x v="64"/>
    <x v="0"/>
    <x v="0"/>
    <x v="0"/>
    <x v="0"/>
    <x v="0"/>
    <x v="0"/>
    <x v="0"/>
    <x v="2"/>
    <s v="2024-02-23"/>
    <x v="0"/>
    <n v="4164"/>
    <x v="4"/>
    <m/>
    <x v="0"/>
    <m/>
    <x v="19"/>
    <n v="100474706"/>
    <x v="0"/>
    <x v="6"/>
    <s v="Direção Financeira"/>
    <s v="ORI"/>
    <x v="2"/>
    <m/>
    <x v="0"/>
    <x v="2"/>
    <x v="2"/>
    <x v="1"/>
    <x v="0"/>
    <x v="0"/>
    <x v="0"/>
    <x v="0"/>
    <x v="0"/>
    <x v="0"/>
    <x v="0"/>
    <s v="Direção Financeira"/>
    <x v="0"/>
    <x v="0"/>
    <x v="0"/>
    <x v="0"/>
    <x v="0"/>
    <x v="0"/>
    <x v="0"/>
    <x v="0"/>
    <x v="0"/>
    <x v="0"/>
    <x v="6"/>
    <x v="0"/>
    <s v="Pagamento de salário referente a 02-2024"/>
  </r>
  <r>
    <x v="0"/>
    <n v="0"/>
    <n v="0"/>
    <n v="0"/>
    <n v="0"/>
    <x v="5532"/>
    <x v="0"/>
    <x v="0"/>
    <x v="0"/>
    <s v="03.16.15"/>
    <x v="0"/>
    <x v="0"/>
    <x v="0"/>
    <s v="Direção Financeira"/>
    <s v="03.16.15"/>
    <s v="Direção Financeira"/>
    <s v="03.16.15"/>
    <x v="29"/>
    <x v="0"/>
    <x v="0"/>
    <x v="0"/>
    <x v="0"/>
    <x v="0"/>
    <x v="0"/>
    <x v="0"/>
    <x v="2"/>
    <s v="2024-02-23"/>
    <x v="0"/>
    <n v="56"/>
    <x v="4"/>
    <m/>
    <x v="0"/>
    <m/>
    <x v="19"/>
    <n v="100474706"/>
    <x v="0"/>
    <x v="6"/>
    <s v="Direção Financeira"/>
    <s v="ORI"/>
    <x v="2"/>
    <m/>
    <x v="0"/>
    <x v="2"/>
    <x v="2"/>
    <x v="1"/>
    <x v="0"/>
    <x v="0"/>
    <x v="0"/>
    <x v="0"/>
    <x v="0"/>
    <x v="0"/>
    <x v="0"/>
    <s v="Direção Financeira"/>
    <x v="0"/>
    <x v="0"/>
    <x v="0"/>
    <x v="0"/>
    <x v="0"/>
    <x v="0"/>
    <x v="0"/>
    <x v="0"/>
    <x v="0"/>
    <x v="0"/>
    <x v="6"/>
    <x v="0"/>
    <s v="Pagamento de salário referente a 02-2024"/>
  </r>
  <r>
    <x v="0"/>
    <n v="0"/>
    <n v="0"/>
    <n v="0"/>
    <n v="0"/>
    <x v="5532"/>
    <x v="0"/>
    <x v="0"/>
    <x v="0"/>
    <s v="03.16.15"/>
    <x v="0"/>
    <x v="0"/>
    <x v="0"/>
    <s v="Direção Financeira"/>
    <s v="03.16.15"/>
    <s v="Direção Financeira"/>
    <s v="03.16.15"/>
    <x v="48"/>
    <x v="0"/>
    <x v="0"/>
    <x v="0"/>
    <x v="1"/>
    <x v="0"/>
    <x v="0"/>
    <x v="0"/>
    <x v="2"/>
    <s v="2024-02-23"/>
    <x v="0"/>
    <n v="20479"/>
    <x v="4"/>
    <m/>
    <x v="0"/>
    <m/>
    <x v="19"/>
    <n v="100474706"/>
    <x v="0"/>
    <x v="6"/>
    <s v="Direção Financeira"/>
    <s v="ORI"/>
    <x v="2"/>
    <m/>
    <x v="0"/>
    <x v="2"/>
    <x v="2"/>
    <x v="1"/>
    <x v="0"/>
    <x v="0"/>
    <x v="0"/>
    <x v="0"/>
    <x v="0"/>
    <x v="0"/>
    <x v="0"/>
    <s v="Direção Financeira"/>
    <x v="0"/>
    <x v="0"/>
    <x v="0"/>
    <x v="0"/>
    <x v="0"/>
    <x v="0"/>
    <x v="0"/>
    <x v="0"/>
    <x v="0"/>
    <x v="0"/>
    <x v="6"/>
    <x v="0"/>
    <s v="Pagamento de salário referente a 02-2024"/>
  </r>
  <r>
    <x v="0"/>
    <n v="0"/>
    <n v="0"/>
    <n v="0"/>
    <n v="0"/>
    <x v="5532"/>
    <x v="0"/>
    <x v="0"/>
    <x v="0"/>
    <s v="03.16.15"/>
    <x v="0"/>
    <x v="0"/>
    <x v="0"/>
    <s v="Direção Financeira"/>
    <s v="03.16.15"/>
    <s v="Direção Financeira"/>
    <s v="03.16.15"/>
    <x v="64"/>
    <x v="0"/>
    <x v="0"/>
    <x v="0"/>
    <x v="0"/>
    <x v="0"/>
    <x v="0"/>
    <x v="0"/>
    <x v="2"/>
    <s v="2024-02-23"/>
    <x v="0"/>
    <n v="42"/>
    <x v="4"/>
    <m/>
    <x v="0"/>
    <m/>
    <x v="54"/>
    <n v="100477977"/>
    <x v="0"/>
    <x v="8"/>
    <s v="Direção Financeira"/>
    <s v="ORI"/>
    <x v="2"/>
    <m/>
    <x v="0"/>
    <x v="2"/>
    <x v="2"/>
    <x v="1"/>
    <x v="0"/>
    <x v="0"/>
    <x v="0"/>
    <x v="0"/>
    <x v="0"/>
    <x v="0"/>
    <x v="0"/>
    <s v="Direção Financeira"/>
    <x v="0"/>
    <x v="0"/>
    <x v="0"/>
    <x v="0"/>
    <x v="0"/>
    <x v="0"/>
    <x v="0"/>
    <x v="0"/>
    <x v="0"/>
    <x v="0"/>
    <x v="8"/>
    <x v="0"/>
    <s v="Pagamento de salário referente a 02-2024"/>
  </r>
  <r>
    <x v="0"/>
    <n v="0"/>
    <n v="0"/>
    <n v="0"/>
    <n v="0"/>
    <x v="5532"/>
    <x v="0"/>
    <x v="0"/>
    <x v="0"/>
    <s v="03.16.15"/>
    <x v="0"/>
    <x v="0"/>
    <x v="0"/>
    <s v="Direção Financeira"/>
    <s v="03.16.15"/>
    <s v="Direção Financeira"/>
    <s v="03.16.15"/>
    <x v="30"/>
    <x v="0"/>
    <x v="0"/>
    <x v="0"/>
    <x v="1"/>
    <x v="0"/>
    <x v="0"/>
    <x v="0"/>
    <x v="2"/>
    <s v="2024-02-23"/>
    <x v="0"/>
    <n v="7550"/>
    <x v="4"/>
    <m/>
    <x v="0"/>
    <m/>
    <x v="67"/>
    <n v="100474708"/>
    <x v="0"/>
    <x v="7"/>
    <s v="Direção Financeira"/>
    <s v="ORI"/>
    <x v="2"/>
    <m/>
    <x v="0"/>
    <x v="2"/>
    <x v="2"/>
    <x v="1"/>
    <x v="0"/>
    <x v="0"/>
    <x v="0"/>
    <x v="0"/>
    <x v="0"/>
    <x v="0"/>
    <x v="0"/>
    <s v="Direção Financeira"/>
    <x v="0"/>
    <x v="0"/>
    <x v="0"/>
    <x v="0"/>
    <x v="0"/>
    <x v="0"/>
    <x v="0"/>
    <x v="0"/>
    <x v="0"/>
    <x v="0"/>
    <x v="7"/>
    <x v="0"/>
    <s v="Pagamento de salário referente a 02-2024"/>
  </r>
  <r>
    <x v="0"/>
    <n v="0"/>
    <n v="0"/>
    <n v="0"/>
    <n v="0"/>
    <x v="701"/>
    <x v="0"/>
    <x v="0"/>
    <x v="0"/>
    <s v="03.16.30"/>
    <x v="37"/>
    <x v="0"/>
    <x v="0"/>
    <s v="Gabinete de Relações Externas"/>
    <s v="03.16.30"/>
    <s v="Gabinete de Relações Externas"/>
    <s v="03.16.30"/>
    <x v="30"/>
    <x v="0"/>
    <x v="0"/>
    <x v="0"/>
    <x v="1"/>
    <x v="0"/>
    <x v="0"/>
    <x v="0"/>
    <x v="2"/>
    <s v="2024-02-23"/>
    <x v="0"/>
    <n v="8213"/>
    <x v="4"/>
    <m/>
    <x v="0"/>
    <m/>
    <x v="19"/>
    <n v="100474706"/>
    <x v="0"/>
    <x v="6"/>
    <s v="Gabinete de Relações Externas"/>
    <s v="ORI"/>
    <x v="2"/>
    <s v="GRE"/>
    <x v="0"/>
    <x v="2"/>
    <x v="2"/>
    <x v="1"/>
    <x v="0"/>
    <x v="0"/>
    <x v="0"/>
    <x v="0"/>
    <x v="0"/>
    <x v="0"/>
    <x v="0"/>
    <s v="Gabinete de Relações Externas"/>
    <x v="0"/>
    <x v="0"/>
    <x v="0"/>
    <x v="0"/>
    <x v="0"/>
    <x v="0"/>
    <x v="0"/>
    <x v="0"/>
    <x v="0"/>
    <x v="0"/>
    <x v="6"/>
    <x v="0"/>
    <s v="Pagamento de salário referente a 02-2024"/>
  </r>
  <r>
    <x v="0"/>
    <n v="0"/>
    <n v="0"/>
    <n v="0"/>
    <n v="0"/>
    <x v="5088"/>
    <x v="0"/>
    <x v="0"/>
    <x v="0"/>
    <s v="03.16.10"/>
    <x v="39"/>
    <x v="0"/>
    <x v="0"/>
    <s v="Delegações Municipais "/>
    <s v="03.16.10"/>
    <s v="Delegações Municipais "/>
    <s v="03.16.10"/>
    <x v="30"/>
    <x v="0"/>
    <x v="0"/>
    <x v="0"/>
    <x v="1"/>
    <x v="0"/>
    <x v="0"/>
    <x v="0"/>
    <x v="2"/>
    <s v="2024-02-23"/>
    <x v="0"/>
    <n v="10767"/>
    <x v="4"/>
    <m/>
    <x v="0"/>
    <m/>
    <x v="19"/>
    <n v="100474706"/>
    <x v="0"/>
    <x v="6"/>
    <s v="Delegações Municipais "/>
    <s v="ORI"/>
    <x v="2"/>
    <m/>
    <x v="0"/>
    <x v="2"/>
    <x v="2"/>
    <x v="1"/>
    <x v="0"/>
    <x v="0"/>
    <x v="0"/>
    <x v="0"/>
    <x v="0"/>
    <x v="0"/>
    <x v="0"/>
    <s v="Delegações Municipais "/>
    <x v="0"/>
    <x v="0"/>
    <x v="0"/>
    <x v="0"/>
    <x v="0"/>
    <x v="0"/>
    <x v="0"/>
    <x v="0"/>
    <x v="0"/>
    <x v="0"/>
    <x v="6"/>
    <x v="0"/>
    <s v="Pagamento de salário referente a 02-2024"/>
  </r>
  <r>
    <x v="0"/>
    <n v="0"/>
    <n v="0"/>
    <n v="0"/>
    <n v="0"/>
    <x v="4583"/>
    <x v="0"/>
    <x v="0"/>
    <x v="0"/>
    <s v="03.16.02"/>
    <x v="3"/>
    <x v="0"/>
    <x v="0"/>
    <s v="Gabinete do Presidente"/>
    <s v="03.16.02"/>
    <s v="Gabinete do Presidente"/>
    <s v="03.16.02"/>
    <x v="49"/>
    <x v="0"/>
    <x v="0"/>
    <x v="0"/>
    <x v="1"/>
    <x v="0"/>
    <x v="0"/>
    <x v="0"/>
    <x v="3"/>
    <s v="2024-05-21"/>
    <x v="1"/>
    <n v="10342"/>
    <x v="4"/>
    <m/>
    <x v="0"/>
    <m/>
    <x v="19"/>
    <n v="100474706"/>
    <x v="0"/>
    <x v="6"/>
    <s v="Gabinete do Presidente"/>
    <s v="ORI"/>
    <x v="2"/>
    <m/>
    <x v="0"/>
    <x v="2"/>
    <x v="2"/>
    <x v="1"/>
    <x v="0"/>
    <x v="0"/>
    <x v="0"/>
    <x v="0"/>
    <x v="0"/>
    <x v="0"/>
    <x v="0"/>
    <s v="Gabinete do Presidente"/>
    <x v="0"/>
    <x v="0"/>
    <x v="0"/>
    <x v="0"/>
    <x v="0"/>
    <x v="0"/>
    <x v="0"/>
    <x v="0"/>
    <x v="0"/>
    <x v="0"/>
    <x v="6"/>
    <x v="0"/>
    <s v="Pagamento de salário referente a 05-2024"/>
  </r>
  <r>
    <x v="0"/>
    <n v="0"/>
    <n v="0"/>
    <n v="0"/>
    <n v="0"/>
    <x v="3968"/>
    <x v="0"/>
    <x v="0"/>
    <x v="0"/>
    <s v="03.16.02"/>
    <x v="3"/>
    <x v="0"/>
    <x v="0"/>
    <s v="Gabinete do Presidente"/>
    <s v="03.16.02"/>
    <s v="Gabinete do Presidente"/>
    <s v="03.16.02"/>
    <x v="28"/>
    <x v="0"/>
    <x v="0"/>
    <x v="0"/>
    <x v="0"/>
    <x v="0"/>
    <x v="0"/>
    <x v="0"/>
    <x v="0"/>
    <s v="2024-01-30"/>
    <x v="0"/>
    <n v="4012"/>
    <x v="4"/>
    <m/>
    <x v="0"/>
    <m/>
    <x v="19"/>
    <n v="100474706"/>
    <x v="0"/>
    <x v="6"/>
    <s v="Gabinete do Presidente"/>
    <s v="ORI"/>
    <x v="2"/>
    <m/>
    <x v="0"/>
    <x v="2"/>
    <x v="2"/>
    <x v="1"/>
    <x v="0"/>
    <x v="0"/>
    <x v="0"/>
    <x v="0"/>
    <x v="0"/>
    <x v="0"/>
    <x v="0"/>
    <s v="Gabinete do Presidente"/>
    <x v="0"/>
    <x v="0"/>
    <x v="0"/>
    <x v="0"/>
    <x v="0"/>
    <x v="0"/>
    <x v="0"/>
    <x v="0"/>
    <x v="0"/>
    <x v="0"/>
    <x v="6"/>
    <x v="0"/>
    <s v="Pagamento de salário referente a 01-2024"/>
  </r>
  <r>
    <x v="0"/>
    <n v="0"/>
    <n v="0"/>
    <n v="0"/>
    <n v="0"/>
    <x v="5458"/>
    <x v="0"/>
    <x v="0"/>
    <x v="0"/>
    <s v="03.16.02"/>
    <x v="3"/>
    <x v="0"/>
    <x v="0"/>
    <s v="Gabinete do Presidente"/>
    <s v="03.16.02"/>
    <s v="Gabinete do Presidente"/>
    <s v="03.16.02"/>
    <x v="31"/>
    <x v="0"/>
    <x v="0"/>
    <x v="1"/>
    <x v="0"/>
    <x v="0"/>
    <x v="0"/>
    <x v="0"/>
    <x v="6"/>
    <s v="2024-04-23"/>
    <x v="1"/>
    <n v="193"/>
    <x v="4"/>
    <m/>
    <x v="0"/>
    <m/>
    <x v="54"/>
    <n v="100477977"/>
    <x v="0"/>
    <x v="8"/>
    <s v="Gabinete do Presidente"/>
    <s v="ORI"/>
    <x v="2"/>
    <m/>
    <x v="0"/>
    <x v="2"/>
    <x v="2"/>
    <x v="1"/>
    <x v="0"/>
    <x v="0"/>
    <x v="0"/>
    <x v="0"/>
    <x v="0"/>
    <x v="0"/>
    <x v="0"/>
    <s v="Gabinete do Presidente"/>
    <x v="0"/>
    <x v="0"/>
    <x v="0"/>
    <x v="0"/>
    <x v="0"/>
    <x v="0"/>
    <x v="0"/>
    <x v="0"/>
    <x v="0"/>
    <x v="0"/>
    <x v="8"/>
    <x v="0"/>
    <s v="Pagamento de salário referente a 04-2024"/>
  </r>
  <r>
    <x v="0"/>
    <n v="0"/>
    <n v="0"/>
    <n v="0"/>
    <n v="0"/>
    <x v="5467"/>
    <x v="0"/>
    <x v="0"/>
    <x v="0"/>
    <s v="03.16.22"/>
    <x v="58"/>
    <x v="0"/>
    <x v="0"/>
    <s v="Direção da Habitação"/>
    <s v="03.16.22"/>
    <s v="Direção da Habitação"/>
    <s v="03.16.22"/>
    <x v="49"/>
    <x v="0"/>
    <x v="0"/>
    <x v="0"/>
    <x v="1"/>
    <x v="0"/>
    <x v="0"/>
    <x v="0"/>
    <x v="6"/>
    <s v="2024-04-23"/>
    <x v="1"/>
    <n v="8935"/>
    <x v="4"/>
    <m/>
    <x v="0"/>
    <m/>
    <x v="19"/>
    <n v="100474706"/>
    <x v="0"/>
    <x v="6"/>
    <s v="Direção da Habitação"/>
    <s v="ORI"/>
    <x v="2"/>
    <m/>
    <x v="0"/>
    <x v="2"/>
    <x v="2"/>
    <x v="1"/>
    <x v="0"/>
    <x v="0"/>
    <x v="0"/>
    <x v="0"/>
    <x v="0"/>
    <x v="0"/>
    <x v="0"/>
    <s v="Direção da Habitação"/>
    <x v="0"/>
    <x v="0"/>
    <x v="0"/>
    <x v="0"/>
    <x v="0"/>
    <x v="0"/>
    <x v="0"/>
    <x v="0"/>
    <x v="0"/>
    <x v="0"/>
    <x v="6"/>
    <x v="0"/>
    <s v="Pagamento de salário referente a 04-2024"/>
  </r>
  <r>
    <x v="0"/>
    <n v="0"/>
    <n v="0"/>
    <n v="0"/>
    <n v="0"/>
    <x v="5469"/>
    <x v="0"/>
    <x v="0"/>
    <x v="0"/>
    <s v="03.16.20"/>
    <x v="55"/>
    <x v="0"/>
    <x v="0"/>
    <s v="Dir. do Comércio, Indústria, Transporte Feiras e Pesca"/>
    <s v="03.16.20"/>
    <s v="Dir. do Comércio, Indústria, Transporte Feiras e Pesca"/>
    <s v="03.16.20"/>
    <x v="48"/>
    <x v="0"/>
    <x v="0"/>
    <x v="0"/>
    <x v="1"/>
    <x v="0"/>
    <x v="0"/>
    <x v="0"/>
    <x v="6"/>
    <s v="2024-04-23"/>
    <x v="1"/>
    <n v="8213"/>
    <x v="4"/>
    <m/>
    <x v="0"/>
    <m/>
    <x v="19"/>
    <n v="100474706"/>
    <x v="0"/>
    <x v="6"/>
    <s v="Dir. do Comércio, Indústria, Transporte Feiras e Pesca"/>
    <s v="ORI"/>
    <x v="2"/>
    <m/>
    <x v="0"/>
    <x v="2"/>
    <x v="2"/>
    <x v="1"/>
    <x v="0"/>
    <x v="0"/>
    <x v="0"/>
    <x v="0"/>
    <x v="0"/>
    <x v="0"/>
    <x v="0"/>
    <s v="Dir. do Comércio, Indústria, Transporte Feiras e Pesca"/>
    <x v="0"/>
    <x v="0"/>
    <x v="0"/>
    <x v="0"/>
    <x v="0"/>
    <x v="0"/>
    <x v="0"/>
    <x v="0"/>
    <x v="0"/>
    <x v="0"/>
    <x v="6"/>
    <x v="0"/>
    <s v="Pagamento de salário referente a 04-2024"/>
  </r>
  <r>
    <x v="0"/>
    <n v="0"/>
    <n v="0"/>
    <n v="0"/>
    <n v="0"/>
    <x v="3973"/>
    <x v="0"/>
    <x v="0"/>
    <x v="0"/>
    <s v="03.16.11"/>
    <x v="27"/>
    <x v="0"/>
    <x v="0"/>
    <s v="Direcção de Obras"/>
    <s v="03.16.11"/>
    <s v="Direcção de Obras"/>
    <s v="03.16.11"/>
    <x v="28"/>
    <x v="0"/>
    <x v="0"/>
    <x v="0"/>
    <x v="0"/>
    <x v="0"/>
    <x v="0"/>
    <x v="0"/>
    <x v="0"/>
    <s v="2024-01-30"/>
    <x v="0"/>
    <n v="4641"/>
    <x v="4"/>
    <m/>
    <x v="0"/>
    <m/>
    <x v="19"/>
    <n v="100474706"/>
    <x v="0"/>
    <x v="6"/>
    <s v="Direcção de Obras"/>
    <s v="ORI"/>
    <x v="2"/>
    <m/>
    <x v="0"/>
    <x v="2"/>
    <x v="2"/>
    <x v="1"/>
    <x v="0"/>
    <x v="0"/>
    <x v="0"/>
    <x v="0"/>
    <x v="0"/>
    <x v="0"/>
    <x v="0"/>
    <s v="Direcção de Obras"/>
    <x v="0"/>
    <x v="0"/>
    <x v="0"/>
    <x v="0"/>
    <x v="0"/>
    <x v="0"/>
    <x v="0"/>
    <x v="0"/>
    <x v="0"/>
    <x v="0"/>
    <x v="6"/>
    <x v="0"/>
    <s v="Pagamento de salário referente a 01-2024"/>
  </r>
  <r>
    <x v="0"/>
    <n v="0"/>
    <n v="0"/>
    <n v="0"/>
    <n v="0"/>
    <x v="3973"/>
    <x v="0"/>
    <x v="0"/>
    <x v="0"/>
    <s v="03.16.11"/>
    <x v="27"/>
    <x v="0"/>
    <x v="0"/>
    <s v="Direcção de Obras"/>
    <s v="03.16.11"/>
    <s v="Direcção de Obras"/>
    <s v="03.16.11"/>
    <x v="48"/>
    <x v="0"/>
    <x v="0"/>
    <x v="0"/>
    <x v="1"/>
    <x v="0"/>
    <x v="0"/>
    <x v="0"/>
    <x v="0"/>
    <s v="2024-01-30"/>
    <x v="0"/>
    <n v="24322"/>
    <x v="4"/>
    <m/>
    <x v="0"/>
    <m/>
    <x v="19"/>
    <n v="100474706"/>
    <x v="0"/>
    <x v="6"/>
    <s v="Direcção de Obras"/>
    <s v="ORI"/>
    <x v="2"/>
    <m/>
    <x v="0"/>
    <x v="2"/>
    <x v="2"/>
    <x v="1"/>
    <x v="0"/>
    <x v="0"/>
    <x v="0"/>
    <x v="0"/>
    <x v="0"/>
    <x v="0"/>
    <x v="0"/>
    <s v="Direcção de Obras"/>
    <x v="0"/>
    <x v="0"/>
    <x v="0"/>
    <x v="0"/>
    <x v="0"/>
    <x v="0"/>
    <x v="0"/>
    <x v="0"/>
    <x v="0"/>
    <x v="0"/>
    <x v="6"/>
    <x v="0"/>
    <s v="Pagamento de salário referente a 01-2024"/>
  </r>
  <r>
    <x v="0"/>
    <n v="0"/>
    <n v="0"/>
    <n v="0"/>
    <n v="0"/>
    <x v="3973"/>
    <x v="0"/>
    <x v="0"/>
    <x v="0"/>
    <s v="03.16.11"/>
    <x v="27"/>
    <x v="0"/>
    <x v="0"/>
    <s v="Direcção de Obras"/>
    <s v="03.16.11"/>
    <s v="Direcção de Obras"/>
    <s v="03.16.11"/>
    <x v="49"/>
    <x v="0"/>
    <x v="0"/>
    <x v="0"/>
    <x v="1"/>
    <x v="0"/>
    <x v="0"/>
    <x v="0"/>
    <x v="0"/>
    <s v="2024-01-30"/>
    <x v="0"/>
    <n v="8898"/>
    <x v="4"/>
    <m/>
    <x v="0"/>
    <m/>
    <x v="19"/>
    <n v="100474706"/>
    <x v="0"/>
    <x v="6"/>
    <s v="Direcção de Obras"/>
    <s v="ORI"/>
    <x v="2"/>
    <m/>
    <x v="0"/>
    <x v="2"/>
    <x v="2"/>
    <x v="1"/>
    <x v="0"/>
    <x v="0"/>
    <x v="0"/>
    <x v="0"/>
    <x v="0"/>
    <x v="0"/>
    <x v="0"/>
    <s v="Direcção de Obras"/>
    <x v="0"/>
    <x v="0"/>
    <x v="0"/>
    <x v="0"/>
    <x v="0"/>
    <x v="0"/>
    <x v="0"/>
    <x v="0"/>
    <x v="0"/>
    <x v="0"/>
    <x v="6"/>
    <x v="0"/>
    <s v="Pagamento de salário referente a 01-2024"/>
  </r>
  <r>
    <x v="0"/>
    <n v="0"/>
    <n v="0"/>
    <n v="0"/>
    <n v="0"/>
    <x v="3973"/>
    <x v="0"/>
    <x v="0"/>
    <x v="0"/>
    <s v="03.16.11"/>
    <x v="27"/>
    <x v="0"/>
    <x v="0"/>
    <s v="Direcção de Obras"/>
    <s v="03.16.11"/>
    <s v="Direcção de Obras"/>
    <s v="03.16.11"/>
    <x v="31"/>
    <x v="0"/>
    <x v="0"/>
    <x v="1"/>
    <x v="0"/>
    <x v="0"/>
    <x v="0"/>
    <x v="0"/>
    <x v="0"/>
    <s v="2024-01-30"/>
    <x v="0"/>
    <n v="32"/>
    <x v="4"/>
    <m/>
    <x v="0"/>
    <m/>
    <x v="15"/>
    <n v="100479277"/>
    <x v="0"/>
    <x v="2"/>
    <s v="Direcção de Obras"/>
    <s v="ORI"/>
    <x v="2"/>
    <m/>
    <x v="0"/>
    <x v="2"/>
    <x v="2"/>
    <x v="1"/>
    <x v="0"/>
    <x v="0"/>
    <x v="0"/>
    <x v="0"/>
    <x v="0"/>
    <x v="0"/>
    <x v="0"/>
    <s v="Direcção de Obras"/>
    <x v="0"/>
    <x v="0"/>
    <x v="0"/>
    <x v="0"/>
    <x v="0"/>
    <x v="0"/>
    <x v="0"/>
    <x v="0"/>
    <x v="0"/>
    <x v="0"/>
    <x v="2"/>
    <x v="0"/>
    <s v="Pagamento de salário referente a 01-2024"/>
  </r>
  <r>
    <x v="0"/>
    <n v="0"/>
    <n v="0"/>
    <n v="0"/>
    <n v="0"/>
    <x v="5493"/>
    <x v="0"/>
    <x v="0"/>
    <x v="0"/>
    <s v="03.16.11"/>
    <x v="27"/>
    <x v="0"/>
    <x v="0"/>
    <s v="Direcção de Obras"/>
    <s v="03.16.11"/>
    <s v="Direcção de Obras"/>
    <s v="03.16.11"/>
    <x v="30"/>
    <x v="0"/>
    <x v="0"/>
    <x v="0"/>
    <x v="1"/>
    <x v="0"/>
    <x v="0"/>
    <x v="0"/>
    <x v="3"/>
    <s v="2024-05-21"/>
    <x v="1"/>
    <n v="21084"/>
    <x v="4"/>
    <m/>
    <x v="0"/>
    <m/>
    <x v="19"/>
    <n v="100474706"/>
    <x v="0"/>
    <x v="6"/>
    <s v="Direcção de Obras"/>
    <s v="ORI"/>
    <x v="2"/>
    <m/>
    <x v="0"/>
    <x v="2"/>
    <x v="2"/>
    <x v="1"/>
    <x v="0"/>
    <x v="0"/>
    <x v="0"/>
    <x v="0"/>
    <x v="0"/>
    <x v="0"/>
    <x v="0"/>
    <s v="Direcção de Obras"/>
    <x v="0"/>
    <x v="0"/>
    <x v="0"/>
    <x v="0"/>
    <x v="0"/>
    <x v="0"/>
    <x v="0"/>
    <x v="0"/>
    <x v="0"/>
    <x v="0"/>
    <x v="6"/>
    <x v="0"/>
    <s v="Pagamento de salário referente a 05-2024"/>
  </r>
  <r>
    <x v="0"/>
    <n v="0"/>
    <n v="0"/>
    <n v="0"/>
    <n v="0"/>
    <x v="5678"/>
    <x v="0"/>
    <x v="0"/>
    <x v="0"/>
    <s v="03.16.11"/>
    <x v="27"/>
    <x v="0"/>
    <x v="0"/>
    <s v="Direcção de Obras"/>
    <s v="03.16.11"/>
    <s v="Direcção de Obras"/>
    <s v="03.16.11"/>
    <x v="29"/>
    <x v="0"/>
    <x v="0"/>
    <x v="0"/>
    <x v="0"/>
    <x v="0"/>
    <x v="0"/>
    <x v="0"/>
    <x v="1"/>
    <s v="2024-03-21"/>
    <x v="0"/>
    <n v="0"/>
    <x v="4"/>
    <m/>
    <x v="0"/>
    <m/>
    <x v="18"/>
    <n v="100478987"/>
    <x v="0"/>
    <x v="5"/>
    <s v="Direcção de Obras"/>
    <s v="ORI"/>
    <x v="2"/>
    <m/>
    <x v="0"/>
    <x v="2"/>
    <x v="2"/>
    <x v="1"/>
    <x v="0"/>
    <x v="0"/>
    <x v="0"/>
    <x v="0"/>
    <x v="0"/>
    <x v="0"/>
    <x v="0"/>
    <s v="Direcção de Obras"/>
    <x v="0"/>
    <x v="0"/>
    <x v="0"/>
    <x v="0"/>
    <x v="0"/>
    <x v="0"/>
    <x v="0"/>
    <x v="0"/>
    <x v="0"/>
    <x v="0"/>
    <x v="5"/>
    <x v="0"/>
    <s v="Pagamento de salário referente a 03-2024"/>
  </r>
  <r>
    <x v="0"/>
    <n v="0"/>
    <n v="0"/>
    <n v="0"/>
    <n v="0"/>
    <x v="5678"/>
    <x v="0"/>
    <x v="0"/>
    <x v="0"/>
    <s v="03.16.11"/>
    <x v="27"/>
    <x v="0"/>
    <x v="0"/>
    <s v="Direcção de Obras"/>
    <s v="03.16.11"/>
    <s v="Direcção de Obras"/>
    <s v="03.16.11"/>
    <x v="31"/>
    <x v="0"/>
    <x v="0"/>
    <x v="1"/>
    <x v="0"/>
    <x v="0"/>
    <x v="0"/>
    <x v="0"/>
    <x v="1"/>
    <s v="2024-03-21"/>
    <x v="0"/>
    <n v="894"/>
    <x v="4"/>
    <m/>
    <x v="0"/>
    <m/>
    <x v="19"/>
    <n v="100474706"/>
    <x v="0"/>
    <x v="6"/>
    <s v="Direcção de Obras"/>
    <s v="ORI"/>
    <x v="2"/>
    <m/>
    <x v="0"/>
    <x v="2"/>
    <x v="2"/>
    <x v="1"/>
    <x v="0"/>
    <x v="0"/>
    <x v="0"/>
    <x v="0"/>
    <x v="0"/>
    <x v="0"/>
    <x v="0"/>
    <s v="Direcção de Obras"/>
    <x v="0"/>
    <x v="0"/>
    <x v="0"/>
    <x v="0"/>
    <x v="0"/>
    <x v="0"/>
    <x v="0"/>
    <x v="0"/>
    <x v="0"/>
    <x v="0"/>
    <x v="6"/>
    <x v="0"/>
    <s v="Pagamento de salário referente a 03-2024"/>
  </r>
  <r>
    <x v="0"/>
    <n v="0"/>
    <n v="0"/>
    <n v="0"/>
    <n v="0"/>
    <x v="5678"/>
    <x v="0"/>
    <x v="0"/>
    <x v="0"/>
    <s v="03.16.11"/>
    <x v="27"/>
    <x v="0"/>
    <x v="0"/>
    <s v="Direcção de Obras"/>
    <s v="03.16.11"/>
    <s v="Direcção de Obras"/>
    <s v="03.16.11"/>
    <x v="29"/>
    <x v="0"/>
    <x v="0"/>
    <x v="0"/>
    <x v="0"/>
    <x v="0"/>
    <x v="0"/>
    <x v="0"/>
    <x v="1"/>
    <s v="2024-03-21"/>
    <x v="0"/>
    <n v="29"/>
    <x v="4"/>
    <m/>
    <x v="0"/>
    <m/>
    <x v="19"/>
    <n v="100474706"/>
    <x v="0"/>
    <x v="6"/>
    <s v="Direcção de Obras"/>
    <s v="ORI"/>
    <x v="2"/>
    <m/>
    <x v="0"/>
    <x v="2"/>
    <x v="2"/>
    <x v="1"/>
    <x v="0"/>
    <x v="0"/>
    <x v="0"/>
    <x v="0"/>
    <x v="0"/>
    <x v="0"/>
    <x v="0"/>
    <s v="Direcção de Obras"/>
    <x v="0"/>
    <x v="0"/>
    <x v="0"/>
    <x v="0"/>
    <x v="0"/>
    <x v="0"/>
    <x v="0"/>
    <x v="0"/>
    <x v="0"/>
    <x v="0"/>
    <x v="6"/>
    <x v="0"/>
    <s v="Pagamento de salário referente a 03-2024"/>
  </r>
  <r>
    <x v="0"/>
    <n v="0"/>
    <n v="0"/>
    <n v="0"/>
    <n v="0"/>
    <x v="5678"/>
    <x v="0"/>
    <x v="0"/>
    <x v="0"/>
    <s v="03.16.11"/>
    <x v="27"/>
    <x v="0"/>
    <x v="0"/>
    <s v="Direcção de Obras"/>
    <s v="03.16.11"/>
    <s v="Direcção de Obras"/>
    <s v="03.16.11"/>
    <x v="30"/>
    <x v="0"/>
    <x v="0"/>
    <x v="0"/>
    <x v="1"/>
    <x v="0"/>
    <x v="0"/>
    <x v="0"/>
    <x v="1"/>
    <s v="2024-03-21"/>
    <x v="0"/>
    <n v="847"/>
    <x v="4"/>
    <m/>
    <x v="0"/>
    <m/>
    <x v="15"/>
    <n v="100479277"/>
    <x v="0"/>
    <x v="2"/>
    <s v="Direcção de Obras"/>
    <s v="ORI"/>
    <x v="2"/>
    <m/>
    <x v="0"/>
    <x v="2"/>
    <x v="2"/>
    <x v="1"/>
    <x v="0"/>
    <x v="0"/>
    <x v="0"/>
    <x v="0"/>
    <x v="0"/>
    <x v="0"/>
    <x v="0"/>
    <s v="Direcção de Obras"/>
    <x v="0"/>
    <x v="0"/>
    <x v="0"/>
    <x v="0"/>
    <x v="0"/>
    <x v="0"/>
    <x v="0"/>
    <x v="0"/>
    <x v="0"/>
    <x v="0"/>
    <x v="2"/>
    <x v="0"/>
    <s v="Pagamento de salário referente a 03-2024"/>
  </r>
  <r>
    <x v="0"/>
    <n v="0"/>
    <n v="0"/>
    <n v="0"/>
    <n v="0"/>
    <x v="5533"/>
    <x v="0"/>
    <x v="0"/>
    <x v="0"/>
    <s v="03.16.11"/>
    <x v="27"/>
    <x v="0"/>
    <x v="0"/>
    <s v="Direcção de Obras"/>
    <s v="03.16.11"/>
    <s v="Direcção de Obras"/>
    <s v="03.16.11"/>
    <x v="28"/>
    <x v="0"/>
    <x v="0"/>
    <x v="0"/>
    <x v="0"/>
    <x v="0"/>
    <x v="0"/>
    <x v="0"/>
    <x v="2"/>
    <s v="2024-02-23"/>
    <x v="0"/>
    <n v="84"/>
    <x v="4"/>
    <m/>
    <x v="0"/>
    <m/>
    <x v="18"/>
    <n v="100478987"/>
    <x v="0"/>
    <x v="5"/>
    <s v="Direcção de Obras"/>
    <s v="ORI"/>
    <x v="2"/>
    <m/>
    <x v="0"/>
    <x v="2"/>
    <x v="2"/>
    <x v="1"/>
    <x v="0"/>
    <x v="0"/>
    <x v="0"/>
    <x v="0"/>
    <x v="0"/>
    <x v="0"/>
    <x v="0"/>
    <s v="Direcção de Obras"/>
    <x v="0"/>
    <x v="0"/>
    <x v="0"/>
    <x v="0"/>
    <x v="0"/>
    <x v="0"/>
    <x v="0"/>
    <x v="0"/>
    <x v="0"/>
    <x v="0"/>
    <x v="5"/>
    <x v="0"/>
    <s v="Pagamento de salário referente a 02-2024"/>
  </r>
  <r>
    <x v="0"/>
    <n v="0"/>
    <n v="0"/>
    <n v="0"/>
    <n v="0"/>
    <x v="5460"/>
    <x v="0"/>
    <x v="0"/>
    <x v="0"/>
    <s v="03.16.11"/>
    <x v="27"/>
    <x v="0"/>
    <x v="0"/>
    <s v="Direcção de Obras"/>
    <s v="03.16.11"/>
    <s v="Direcção de Obras"/>
    <s v="03.16.11"/>
    <x v="28"/>
    <x v="0"/>
    <x v="0"/>
    <x v="0"/>
    <x v="0"/>
    <x v="0"/>
    <x v="0"/>
    <x v="0"/>
    <x v="6"/>
    <s v="2024-04-23"/>
    <x v="1"/>
    <n v="4373"/>
    <x v="4"/>
    <m/>
    <x v="0"/>
    <m/>
    <x v="19"/>
    <n v="100474706"/>
    <x v="0"/>
    <x v="6"/>
    <s v="Direcção de Obras"/>
    <s v="ORI"/>
    <x v="2"/>
    <m/>
    <x v="0"/>
    <x v="2"/>
    <x v="2"/>
    <x v="1"/>
    <x v="0"/>
    <x v="0"/>
    <x v="0"/>
    <x v="0"/>
    <x v="0"/>
    <x v="0"/>
    <x v="0"/>
    <s v="Direcção de Obras"/>
    <x v="0"/>
    <x v="0"/>
    <x v="0"/>
    <x v="0"/>
    <x v="0"/>
    <x v="0"/>
    <x v="0"/>
    <x v="0"/>
    <x v="0"/>
    <x v="0"/>
    <x v="6"/>
    <x v="0"/>
    <s v="Pagamento de salário referente a 04-2024"/>
  </r>
  <r>
    <x v="0"/>
    <n v="0"/>
    <n v="0"/>
    <n v="0"/>
    <n v="0"/>
    <x v="5460"/>
    <x v="0"/>
    <x v="0"/>
    <x v="0"/>
    <s v="03.16.11"/>
    <x v="27"/>
    <x v="0"/>
    <x v="0"/>
    <s v="Direcção de Obras"/>
    <s v="03.16.11"/>
    <s v="Direcção de Obras"/>
    <s v="03.16.11"/>
    <x v="49"/>
    <x v="0"/>
    <x v="0"/>
    <x v="0"/>
    <x v="1"/>
    <x v="0"/>
    <x v="0"/>
    <x v="0"/>
    <x v="6"/>
    <s v="2024-04-23"/>
    <x v="1"/>
    <n v="8945"/>
    <x v="4"/>
    <m/>
    <x v="0"/>
    <m/>
    <x v="19"/>
    <n v="100474706"/>
    <x v="0"/>
    <x v="6"/>
    <s v="Direcção de Obras"/>
    <s v="ORI"/>
    <x v="2"/>
    <m/>
    <x v="0"/>
    <x v="2"/>
    <x v="2"/>
    <x v="1"/>
    <x v="0"/>
    <x v="0"/>
    <x v="0"/>
    <x v="0"/>
    <x v="0"/>
    <x v="0"/>
    <x v="0"/>
    <s v="Direcção de Obras"/>
    <x v="0"/>
    <x v="0"/>
    <x v="0"/>
    <x v="0"/>
    <x v="0"/>
    <x v="0"/>
    <x v="0"/>
    <x v="0"/>
    <x v="0"/>
    <x v="0"/>
    <x v="6"/>
    <x v="0"/>
    <s v="Pagamento de salário referente a 04-2024"/>
  </r>
  <r>
    <x v="0"/>
    <n v="0"/>
    <n v="0"/>
    <n v="0"/>
    <n v="0"/>
    <x v="5460"/>
    <x v="0"/>
    <x v="0"/>
    <x v="0"/>
    <s v="03.16.11"/>
    <x v="27"/>
    <x v="0"/>
    <x v="0"/>
    <s v="Direcção de Obras"/>
    <s v="03.16.11"/>
    <s v="Direcção de Obras"/>
    <s v="03.16.11"/>
    <x v="48"/>
    <x v="0"/>
    <x v="0"/>
    <x v="0"/>
    <x v="1"/>
    <x v="0"/>
    <x v="0"/>
    <x v="0"/>
    <x v="6"/>
    <s v="2024-04-23"/>
    <x v="1"/>
    <n v="416"/>
    <x v="4"/>
    <m/>
    <x v="0"/>
    <m/>
    <x v="18"/>
    <n v="100478987"/>
    <x v="0"/>
    <x v="5"/>
    <s v="Direcção de Obras"/>
    <s v="ORI"/>
    <x v="2"/>
    <m/>
    <x v="0"/>
    <x v="2"/>
    <x v="2"/>
    <x v="1"/>
    <x v="0"/>
    <x v="0"/>
    <x v="0"/>
    <x v="0"/>
    <x v="0"/>
    <x v="0"/>
    <x v="0"/>
    <s v="Direcção de Obras"/>
    <x v="0"/>
    <x v="0"/>
    <x v="0"/>
    <x v="0"/>
    <x v="0"/>
    <x v="0"/>
    <x v="0"/>
    <x v="0"/>
    <x v="0"/>
    <x v="0"/>
    <x v="5"/>
    <x v="0"/>
    <s v="Pagamento de salário referente a 04-2024"/>
  </r>
  <r>
    <x v="0"/>
    <n v="0"/>
    <n v="0"/>
    <n v="0"/>
    <n v="0"/>
    <x v="5390"/>
    <x v="0"/>
    <x v="0"/>
    <x v="0"/>
    <s v="03.16.24"/>
    <x v="31"/>
    <x v="0"/>
    <x v="0"/>
    <s v="Direcao da Familia, Inclusão, Género e Saúde"/>
    <s v="03.16.24"/>
    <s v="Direcao da Familia, Inclusão, Género e Saúde"/>
    <s v="03.16.24"/>
    <x v="28"/>
    <x v="0"/>
    <x v="0"/>
    <x v="0"/>
    <x v="0"/>
    <x v="0"/>
    <x v="0"/>
    <x v="0"/>
    <x v="1"/>
    <s v="2024-03-21"/>
    <x v="0"/>
    <n v="2"/>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3-2024"/>
  </r>
  <r>
    <x v="0"/>
    <n v="0"/>
    <n v="0"/>
    <n v="0"/>
    <n v="0"/>
    <x v="5390"/>
    <x v="0"/>
    <x v="0"/>
    <x v="0"/>
    <s v="03.16.24"/>
    <x v="31"/>
    <x v="0"/>
    <x v="0"/>
    <s v="Direcao da Familia, Inclusão, Género e Saúde"/>
    <s v="03.16.24"/>
    <s v="Direcao da Familia, Inclusão, Género e Saúde"/>
    <s v="03.16.24"/>
    <x v="48"/>
    <x v="0"/>
    <x v="0"/>
    <x v="0"/>
    <x v="1"/>
    <x v="0"/>
    <x v="0"/>
    <x v="0"/>
    <x v="1"/>
    <s v="2024-03-21"/>
    <x v="0"/>
    <n v="2323"/>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3-2024"/>
  </r>
  <r>
    <x v="0"/>
    <n v="0"/>
    <n v="0"/>
    <n v="0"/>
    <n v="0"/>
    <x v="5454"/>
    <x v="0"/>
    <x v="0"/>
    <x v="0"/>
    <s v="03.16.28"/>
    <x v="36"/>
    <x v="0"/>
    <x v="0"/>
    <s v="Gabinete da Auditoria Interna"/>
    <s v="03.16.28"/>
    <s v="Gabinete da Auditoria Interna"/>
    <s v="03.16.28"/>
    <x v="30"/>
    <x v="0"/>
    <x v="0"/>
    <x v="0"/>
    <x v="1"/>
    <x v="0"/>
    <x v="0"/>
    <x v="0"/>
    <x v="6"/>
    <s v="2024-04-23"/>
    <x v="1"/>
    <n v="5840"/>
    <x v="4"/>
    <m/>
    <x v="0"/>
    <m/>
    <x v="19"/>
    <n v="100474706"/>
    <x v="0"/>
    <x v="6"/>
    <s v="Gabinete da Auditoria Interna"/>
    <s v="ORI"/>
    <x v="2"/>
    <s v="GAI"/>
    <x v="0"/>
    <x v="2"/>
    <x v="2"/>
    <x v="1"/>
    <x v="0"/>
    <x v="0"/>
    <x v="0"/>
    <x v="0"/>
    <x v="0"/>
    <x v="0"/>
    <x v="0"/>
    <s v="Gabinete da Auditoria Interna"/>
    <x v="0"/>
    <x v="0"/>
    <x v="0"/>
    <x v="0"/>
    <x v="0"/>
    <x v="0"/>
    <x v="0"/>
    <x v="0"/>
    <x v="0"/>
    <x v="0"/>
    <x v="6"/>
    <x v="0"/>
    <s v="Pagamento de salário referente a 04-2024"/>
  </r>
  <r>
    <x v="0"/>
    <n v="0"/>
    <n v="0"/>
    <n v="0"/>
    <n v="0"/>
    <x v="4941"/>
    <x v="0"/>
    <x v="0"/>
    <x v="0"/>
    <s v="03.16.23"/>
    <x v="14"/>
    <x v="0"/>
    <x v="0"/>
    <s v="Direção da Educação, Formação Profissional, Emprego"/>
    <s v="03.16.23"/>
    <s v="Direção da Educação, Formação Profissional, Emprego"/>
    <s v="03.16.23"/>
    <x v="29"/>
    <x v="0"/>
    <x v="0"/>
    <x v="0"/>
    <x v="0"/>
    <x v="0"/>
    <x v="0"/>
    <x v="0"/>
    <x v="4"/>
    <s v="2024-06-19"/>
    <x v="1"/>
    <n v="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6-2024"/>
  </r>
  <r>
    <x v="0"/>
    <n v="0"/>
    <n v="0"/>
    <n v="0"/>
    <n v="0"/>
    <x v="4941"/>
    <x v="0"/>
    <x v="0"/>
    <x v="0"/>
    <s v="03.16.23"/>
    <x v="14"/>
    <x v="0"/>
    <x v="0"/>
    <s v="Direção da Educação, Formação Profissional, Emprego"/>
    <s v="03.16.23"/>
    <s v="Direção da Educação, Formação Profissional, Emprego"/>
    <s v="03.16.23"/>
    <x v="30"/>
    <x v="0"/>
    <x v="0"/>
    <x v="0"/>
    <x v="1"/>
    <x v="0"/>
    <x v="0"/>
    <x v="0"/>
    <x v="4"/>
    <s v="2024-06-19"/>
    <x v="1"/>
    <n v="31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6-2024"/>
  </r>
  <r>
    <x v="0"/>
    <n v="0"/>
    <n v="0"/>
    <n v="0"/>
    <n v="0"/>
    <x v="3977"/>
    <x v="0"/>
    <x v="0"/>
    <x v="0"/>
    <s v="03.16.23"/>
    <x v="14"/>
    <x v="0"/>
    <x v="0"/>
    <s v="Direção da Educação, Formação Profissional, Emprego"/>
    <s v="03.16.23"/>
    <s v="Direção da Educação, Formação Profissional, Emprego"/>
    <s v="03.16.23"/>
    <x v="30"/>
    <x v="0"/>
    <x v="0"/>
    <x v="0"/>
    <x v="1"/>
    <x v="0"/>
    <x v="0"/>
    <x v="0"/>
    <x v="0"/>
    <s v="2024-01-30"/>
    <x v="0"/>
    <n v="308"/>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1-2024"/>
  </r>
  <r>
    <x v="0"/>
    <n v="0"/>
    <n v="0"/>
    <n v="0"/>
    <n v="0"/>
    <x v="1920"/>
    <x v="0"/>
    <x v="0"/>
    <x v="0"/>
    <s v="03.16.23"/>
    <x v="14"/>
    <x v="0"/>
    <x v="0"/>
    <s v="Direção da Educação, Formação Profissional, Emprego"/>
    <s v="03.16.23"/>
    <s v="Direção da Educação, Formação Profissional, Emprego"/>
    <s v="03.16.23"/>
    <x v="29"/>
    <x v="0"/>
    <x v="0"/>
    <x v="0"/>
    <x v="0"/>
    <x v="0"/>
    <x v="0"/>
    <x v="0"/>
    <x v="5"/>
    <s v="2024-08-26"/>
    <x v="2"/>
    <n v="5"/>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8-2024"/>
  </r>
  <r>
    <x v="0"/>
    <n v="0"/>
    <n v="0"/>
    <n v="0"/>
    <n v="0"/>
    <x v="2484"/>
    <x v="0"/>
    <x v="0"/>
    <x v="0"/>
    <s v="03.16.23"/>
    <x v="14"/>
    <x v="0"/>
    <x v="0"/>
    <s v="Direção da Educação, Formação Profissional, Emprego"/>
    <s v="03.16.23"/>
    <s v="Direção da Educação, Formação Profissional, Emprego"/>
    <s v="03.16.23"/>
    <x v="30"/>
    <x v="0"/>
    <x v="0"/>
    <x v="0"/>
    <x v="1"/>
    <x v="0"/>
    <x v="0"/>
    <x v="0"/>
    <x v="3"/>
    <s v="2024-05-27"/>
    <x v="1"/>
    <n v="85857"/>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5-2024"/>
  </r>
  <r>
    <x v="0"/>
    <n v="0"/>
    <n v="0"/>
    <n v="0"/>
    <n v="0"/>
    <x v="2484"/>
    <x v="0"/>
    <x v="0"/>
    <x v="0"/>
    <s v="03.16.23"/>
    <x v="14"/>
    <x v="0"/>
    <x v="0"/>
    <s v="Direção da Educação, Formação Profissional, Emprego"/>
    <s v="03.16.23"/>
    <s v="Direção da Educação, Formação Profissional, Emprego"/>
    <s v="03.16.23"/>
    <x v="29"/>
    <x v="0"/>
    <x v="0"/>
    <x v="0"/>
    <x v="0"/>
    <x v="0"/>
    <x v="0"/>
    <x v="0"/>
    <x v="3"/>
    <s v="2024-05-27"/>
    <x v="1"/>
    <n v="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5-2024"/>
  </r>
  <r>
    <x v="0"/>
    <n v="0"/>
    <n v="0"/>
    <n v="0"/>
    <n v="0"/>
    <x v="2484"/>
    <x v="0"/>
    <x v="0"/>
    <x v="0"/>
    <s v="03.16.23"/>
    <x v="14"/>
    <x v="0"/>
    <x v="0"/>
    <s v="Direção da Educação, Formação Profissional, Emprego"/>
    <s v="03.16.23"/>
    <s v="Direção da Educação, Formação Profissional, Emprego"/>
    <s v="03.16.23"/>
    <x v="29"/>
    <x v="0"/>
    <x v="0"/>
    <x v="0"/>
    <x v="0"/>
    <x v="0"/>
    <x v="0"/>
    <x v="0"/>
    <x v="3"/>
    <s v="2024-05-27"/>
    <x v="1"/>
    <n v="6"/>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5-2024"/>
  </r>
  <r>
    <x v="0"/>
    <n v="0"/>
    <n v="0"/>
    <n v="0"/>
    <n v="0"/>
    <x v="4994"/>
    <x v="0"/>
    <x v="0"/>
    <x v="0"/>
    <s v="03.16.23"/>
    <x v="14"/>
    <x v="0"/>
    <x v="0"/>
    <s v="Direção da Educação, Formação Profissional, Emprego"/>
    <s v="03.16.23"/>
    <s v="Direção da Educação, Formação Profissional, Emprego"/>
    <s v="03.16.23"/>
    <x v="28"/>
    <x v="0"/>
    <x v="0"/>
    <x v="0"/>
    <x v="0"/>
    <x v="0"/>
    <x v="0"/>
    <x v="0"/>
    <x v="7"/>
    <s v="2024-09-19"/>
    <x v="2"/>
    <n v="2"/>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9-2024"/>
  </r>
  <r>
    <x v="0"/>
    <n v="0"/>
    <n v="0"/>
    <n v="0"/>
    <n v="0"/>
    <x v="4994"/>
    <x v="0"/>
    <x v="0"/>
    <x v="0"/>
    <s v="03.16.23"/>
    <x v="14"/>
    <x v="0"/>
    <x v="0"/>
    <s v="Direção da Educação, Formação Profissional, Emprego"/>
    <s v="03.16.23"/>
    <s v="Direção da Educação, Formação Profissional, Emprego"/>
    <s v="03.16.23"/>
    <x v="28"/>
    <x v="0"/>
    <x v="0"/>
    <x v="0"/>
    <x v="0"/>
    <x v="0"/>
    <x v="0"/>
    <x v="0"/>
    <x v="7"/>
    <s v="2024-09-19"/>
    <x v="2"/>
    <n v="32"/>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9-2024"/>
  </r>
  <r>
    <x v="0"/>
    <n v="0"/>
    <n v="0"/>
    <n v="0"/>
    <n v="0"/>
    <x v="4994"/>
    <x v="0"/>
    <x v="0"/>
    <x v="0"/>
    <s v="03.16.23"/>
    <x v="14"/>
    <x v="0"/>
    <x v="0"/>
    <s v="Direção da Educação, Formação Profissional, Emprego"/>
    <s v="03.16.23"/>
    <s v="Direção da Educação, Formação Profissional, Emprego"/>
    <s v="03.16.23"/>
    <x v="29"/>
    <x v="0"/>
    <x v="0"/>
    <x v="0"/>
    <x v="0"/>
    <x v="0"/>
    <x v="0"/>
    <x v="0"/>
    <x v="7"/>
    <s v="2024-09-19"/>
    <x v="2"/>
    <n v="11"/>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9-2024"/>
  </r>
  <r>
    <x v="0"/>
    <n v="0"/>
    <n v="0"/>
    <n v="0"/>
    <n v="0"/>
    <x v="4994"/>
    <x v="0"/>
    <x v="0"/>
    <x v="0"/>
    <s v="03.16.23"/>
    <x v="14"/>
    <x v="0"/>
    <x v="0"/>
    <s v="Direção da Educação, Formação Profissional, Emprego"/>
    <s v="03.16.23"/>
    <s v="Direção da Educação, Formação Profissional, Emprego"/>
    <s v="03.16.23"/>
    <x v="30"/>
    <x v="0"/>
    <x v="0"/>
    <x v="0"/>
    <x v="1"/>
    <x v="0"/>
    <x v="0"/>
    <x v="0"/>
    <x v="7"/>
    <s v="2024-09-19"/>
    <x v="2"/>
    <n v="3493"/>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9-2024"/>
  </r>
  <r>
    <x v="0"/>
    <n v="0"/>
    <n v="0"/>
    <n v="0"/>
    <n v="0"/>
    <x v="4113"/>
    <x v="0"/>
    <x v="0"/>
    <x v="0"/>
    <s v="03.16.23"/>
    <x v="14"/>
    <x v="0"/>
    <x v="0"/>
    <s v="Direção da Educação, Formação Profissional, Emprego"/>
    <s v="03.16.23"/>
    <s v="Direção da Educação, Formação Profissional, Emprego"/>
    <s v="03.16.23"/>
    <x v="29"/>
    <x v="0"/>
    <x v="0"/>
    <x v="0"/>
    <x v="0"/>
    <x v="0"/>
    <x v="0"/>
    <x v="0"/>
    <x v="9"/>
    <s v="2024-07-23"/>
    <x v="2"/>
    <n v="6"/>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7-2024"/>
  </r>
  <r>
    <x v="0"/>
    <n v="0"/>
    <n v="0"/>
    <n v="0"/>
    <n v="0"/>
    <x v="5525"/>
    <x v="0"/>
    <x v="0"/>
    <x v="0"/>
    <s v="03.16.23"/>
    <x v="14"/>
    <x v="0"/>
    <x v="0"/>
    <s v="Direção da Educação, Formação Profissional, Emprego"/>
    <s v="03.16.23"/>
    <s v="Direção da Educação, Formação Profissional, Emprego"/>
    <s v="03.16.23"/>
    <x v="30"/>
    <x v="0"/>
    <x v="0"/>
    <x v="0"/>
    <x v="1"/>
    <x v="0"/>
    <x v="0"/>
    <x v="0"/>
    <x v="2"/>
    <s v="2024-02-23"/>
    <x v="0"/>
    <n v="94320"/>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2-2024"/>
  </r>
  <r>
    <x v="0"/>
    <n v="0"/>
    <n v="0"/>
    <n v="0"/>
    <n v="0"/>
    <x v="5525"/>
    <x v="0"/>
    <x v="0"/>
    <x v="0"/>
    <s v="03.16.23"/>
    <x v="14"/>
    <x v="0"/>
    <x v="0"/>
    <s v="Direção da Educação, Formação Profissional, Emprego"/>
    <s v="03.16.23"/>
    <s v="Direção da Educação, Formação Profissional, Emprego"/>
    <s v="03.16.23"/>
    <x v="30"/>
    <x v="0"/>
    <x v="0"/>
    <x v="0"/>
    <x v="1"/>
    <x v="0"/>
    <x v="0"/>
    <x v="0"/>
    <x v="2"/>
    <s v="2024-02-23"/>
    <x v="0"/>
    <n v="308"/>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2-2024"/>
  </r>
  <r>
    <x v="0"/>
    <n v="0"/>
    <n v="0"/>
    <n v="0"/>
    <n v="0"/>
    <x v="5525"/>
    <x v="0"/>
    <x v="0"/>
    <x v="0"/>
    <s v="03.16.23"/>
    <x v="14"/>
    <x v="0"/>
    <x v="0"/>
    <s v="Direção da Educação, Formação Profissional, Emprego"/>
    <s v="03.16.23"/>
    <s v="Direção da Educação, Formação Profissional, Emprego"/>
    <s v="03.16.23"/>
    <x v="28"/>
    <x v="0"/>
    <x v="0"/>
    <x v="0"/>
    <x v="0"/>
    <x v="0"/>
    <x v="0"/>
    <x v="0"/>
    <x v="2"/>
    <s v="2024-02-23"/>
    <x v="0"/>
    <n v="43"/>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2-2024"/>
  </r>
  <r>
    <x v="0"/>
    <n v="0"/>
    <n v="0"/>
    <n v="0"/>
    <n v="0"/>
    <x v="5466"/>
    <x v="0"/>
    <x v="0"/>
    <x v="0"/>
    <s v="03.16.23"/>
    <x v="14"/>
    <x v="0"/>
    <x v="0"/>
    <s v="Direção da Educação, Formação Profissional, Emprego"/>
    <s v="03.16.23"/>
    <s v="Direção da Educação, Formação Profissional, Emprego"/>
    <s v="03.16.23"/>
    <x v="29"/>
    <x v="0"/>
    <x v="0"/>
    <x v="0"/>
    <x v="0"/>
    <x v="0"/>
    <x v="0"/>
    <x v="0"/>
    <x v="6"/>
    <s v="2024-04-23"/>
    <x v="1"/>
    <n v="6"/>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4-2024"/>
  </r>
  <r>
    <x v="0"/>
    <n v="0"/>
    <n v="0"/>
    <n v="0"/>
    <n v="0"/>
    <x v="5466"/>
    <x v="0"/>
    <x v="0"/>
    <x v="0"/>
    <s v="03.16.23"/>
    <x v="14"/>
    <x v="0"/>
    <x v="0"/>
    <s v="Direção da Educação, Formação Profissional, Emprego"/>
    <s v="03.16.23"/>
    <s v="Direção da Educação, Formação Profissional, Emprego"/>
    <s v="03.16.23"/>
    <x v="29"/>
    <x v="0"/>
    <x v="0"/>
    <x v="0"/>
    <x v="0"/>
    <x v="0"/>
    <x v="0"/>
    <x v="0"/>
    <x v="6"/>
    <s v="2024-04-23"/>
    <x v="1"/>
    <n v="2"/>
    <x v="4"/>
    <m/>
    <x v="0"/>
    <m/>
    <x v="669"/>
    <n v="100474703"/>
    <x v="0"/>
    <x v="13"/>
    <s v="Direção da Educação, Formação Profissional, Emprego"/>
    <s v="ORI"/>
    <x v="2"/>
    <m/>
    <x v="0"/>
    <x v="2"/>
    <x v="2"/>
    <x v="1"/>
    <x v="0"/>
    <x v="0"/>
    <x v="0"/>
    <x v="0"/>
    <x v="0"/>
    <x v="0"/>
    <x v="0"/>
    <s v="Direção da Educação, Formação Profissional, Emprego"/>
    <x v="0"/>
    <x v="0"/>
    <x v="0"/>
    <x v="0"/>
    <x v="0"/>
    <x v="0"/>
    <x v="0"/>
    <x v="0"/>
    <x v="0"/>
    <x v="0"/>
    <x v="13"/>
    <x v="0"/>
    <s v="Pagamento de salário referente a 04-2024"/>
  </r>
  <r>
    <x v="0"/>
    <n v="0"/>
    <n v="0"/>
    <n v="0"/>
    <n v="0"/>
    <x v="5494"/>
    <x v="0"/>
    <x v="0"/>
    <x v="0"/>
    <s v="03.16.13"/>
    <x v="41"/>
    <x v="0"/>
    <x v="0"/>
    <s v="Unidade Gestão de Aquisições"/>
    <s v="03.16.13"/>
    <s v="Unidade Gestão de Aquisições"/>
    <s v="03.16.13"/>
    <x v="30"/>
    <x v="0"/>
    <x v="0"/>
    <x v="0"/>
    <x v="1"/>
    <x v="0"/>
    <x v="0"/>
    <x v="0"/>
    <x v="3"/>
    <s v="2024-05-21"/>
    <x v="1"/>
    <n v="8213"/>
    <x v="4"/>
    <m/>
    <x v="0"/>
    <m/>
    <x v="19"/>
    <n v="100474706"/>
    <x v="0"/>
    <x v="6"/>
    <s v="Unidade Gestão de Aquisições"/>
    <s v="ORI"/>
    <x v="2"/>
    <s v="UGA"/>
    <x v="0"/>
    <x v="2"/>
    <x v="2"/>
    <x v="1"/>
    <x v="0"/>
    <x v="0"/>
    <x v="0"/>
    <x v="0"/>
    <x v="0"/>
    <x v="0"/>
    <x v="0"/>
    <s v="Unidade Gestão de Aquisições"/>
    <x v="0"/>
    <x v="0"/>
    <x v="0"/>
    <x v="0"/>
    <x v="0"/>
    <x v="0"/>
    <x v="0"/>
    <x v="0"/>
    <x v="0"/>
    <x v="0"/>
    <x v="6"/>
    <x v="0"/>
    <s v="Pagamento de salário referente a 05-2024"/>
  </r>
  <r>
    <x v="0"/>
    <n v="0"/>
    <n v="0"/>
    <n v="0"/>
    <n v="0"/>
    <x v="5674"/>
    <x v="0"/>
    <x v="0"/>
    <x v="0"/>
    <s v="03.16.13"/>
    <x v="41"/>
    <x v="0"/>
    <x v="0"/>
    <s v="Unidade Gestão de Aquisições"/>
    <s v="03.16.13"/>
    <s v="Unidade Gestão de Aquisições"/>
    <s v="03.16.13"/>
    <x v="30"/>
    <x v="0"/>
    <x v="0"/>
    <x v="0"/>
    <x v="1"/>
    <x v="0"/>
    <x v="0"/>
    <x v="0"/>
    <x v="1"/>
    <s v="2024-03-21"/>
    <x v="0"/>
    <n v="8213"/>
    <x v="4"/>
    <m/>
    <x v="0"/>
    <m/>
    <x v="19"/>
    <n v="100474706"/>
    <x v="0"/>
    <x v="6"/>
    <s v="Unidade Gestão de Aquisições"/>
    <s v="ORI"/>
    <x v="2"/>
    <s v="UGA"/>
    <x v="0"/>
    <x v="2"/>
    <x v="2"/>
    <x v="1"/>
    <x v="0"/>
    <x v="0"/>
    <x v="0"/>
    <x v="0"/>
    <x v="0"/>
    <x v="0"/>
    <x v="0"/>
    <s v="Unidade Gestão de Aquisições"/>
    <x v="0"/>
    <x v="0"/>
    <x v="0"/>
    <x v="0"/>
    <x v="0"/>
    <x v="0"/>
    <x v="0"/>
    <x v="0"/>
    <x v="0"/>
    <x v="0"/>
    <x v="6"/>
    <x v="0"/>
    <s v="Pagamento de salário referente a 03-2024"/>
  </r>
  <r>
    <x v="0"/>
    <n v="0"/>
    <n v="0"/>
    <n v="0"/>
    <n v="0"/>
    <x v="4569"/>
    <x v="0"/>
    <x v="0"/>
    <x v="0"/>
    <s v="03.16.12"/>
    <x v="40"/>
    <x v="0"/>
    <x v="0"/>
    <s v="Direcção de Urbanismo"/>
    <s v="03.16.12"/>
    <s v="Direcção de Urbanismo"/>
    <s v="03.16.12"/>
    <x v="49"/>
    <x v="0"/>
    <x v="0"/>
    <x v="0"/>
    <x v="1"/>
    <x v="0"/>
    <x v="0"/>
    <x v="0"/>
    <x v="3"/>
    <s v="2024-05-21"/>
    <x v="1"/>
    <n v="286"/>
    <x v="4"/>
    <m/>
    <x v="0"/>
    <m/>
    <x v="54"/>
    <n v="100477977"/>
    <x v="0"/>
    <x v="8"/>
    <s v="Direcção de Urbanismo"/>
    <s v="ORI"/>
    <x v="2"/>
    <m/>
    <x v="0"/>
    <x v="2"/>
    <x v="2"/>
    <x v="1"/>
    <x v="0"/>
    <x v="0"/>
    <x v="0"/>
    <x v="0"/>
    <x v="0"/>
    <x v="0"/>
    <x v="0"/>
    <s v="Direcção de Urbanismo"/>
    <x v="0"/>
    <x v="0"/>
    <x v="0"/>
    <x v="0"/>
    <x v="0"/>
    <x v="0"/>
    <x v="0"/>
    <x v="0"/>
    <x v="0"/>
    <x v="0"/>
    <x v="8"/>
    <x v="0"/>
    <s v="Pagamento de salário referente a 05-2024"/>
  </r>
  <r>
    <x v="0"/>
    <n v="0"/>
    <n v="0"/>
    <n v="0"/>
    <n v="0"/>
    <x v="3979"/>
    <x v="0"/>
    <x v="0"/>
    <x v="0"/>
    <s v="03.16.12"/>
    <x v="40"/>
    <x v="0"/>
    <x v="0"/>
    <s v="Direcção de Urbanismo"/>
    <s v="03.16.12"/>
    <s v="Direcção de Urbanismo"/>
    <s v="03.16.12"/>
    <x v="31"/>
    <x v="0"/>
    <x v="0"/>
    <x v="1"/>
    <x v="0"/>
    <x v="0"/>
    <x v="0"/>
    <x v="0"/>
    <x v="0"/>
    <s v="2024-01-30"/>
    <x v="0"/>
    <n v="888"/>
    <x v="4"/>
    <m/>
    <x v="0"/>
    <m/>
    <x v="19"/>
    <n v="100474706"/>
    <x v="0"/>
    <x v="6"/>
    <s v="Direcção de Urbanismo"/>
    <s v="ORI"/>
    <x v="2"/>
    <m/>
    <x v="0"/>
    <x v="2"/>
    <x v="2"/>
    <x v="1"/>
    <x v="0"/>
    <x v="0"/>
    <x v="0"/>
    <x v="0"/>
    <x v="0"/>
    <x v="0"/>
    <x v="0"/>
    <s v="Direcção de Urbanismo"/>
    <x v="0"/>
    <x v="0"/>
    <x v="0"/>
    <x v="0"/>
    <x v="0"/>
    <x v="0"/>
    <x v="0"/>
    <x v="0"/>
    <x v="0"/>
    <x v="0"/>
    <x v="6"/>
    <x v="0"/>
    <s v="Pagamento de salário referente a 01-2024"/>
  </r>
  <r>
    <x v="0"/>
    <n v="0"/>
    <n v="0"/>
    <n v="0"/>
    <n v="0"/>
    <x v="3440"/>
    <x v="0"/>
    <x v="0"/>
    <x v="0"/>
    <s v="03.16.12"/>
    <x v="40"/>
    <x v="0"/>
    <x v="0"/>
    <s v="Direcção de Urbanismo"/>
    <s v="03.16.12"/>
    <s v="Direcção de Urbanismo"/>
    <s v="03.16.12"/>
    <x v="31"/>
    <x v="0"/>
    <x v="0"/>
    <x v="1"/>
    <x v="0"/>
    <x v="0"/>
    <x v="0"/>
    <x v="0"/>
    <x v="1"/>
    <s v="2024-03-26"/>
    <x v="0"/>
    <n v="28"/>
    <x v="4"/>
    <m/>
    <x v="0"/>
    <m/>
    <x v="54"/>
    <n v="100477977"/>
    <x v="0"/>
    <x v="8"/>
    <s v="Direcção de Urbanismo"/>
    <s v="ORI"/>
    <x v="2"/>
    <m/>
    <x v="0"/>
    <x v="2"/>
    <x v="2"/>
    <x v="1"/>
    <x v="0"/>
    <x v="0"/>
    <x v="0"/>
    <x v="0"/>
    <x v="0"/>
    <x v="0"/>
    <x v="0"/>
    <s v="Direcção de Urbanismo"/>
    <x v="0"/>
    <x v="0"/>
    <x v="0"/>
    <x v="0"/>
    <x v="0"/>
    <x v="0"/>
    <x v="0"/>
    <x v="0"/>
    <x v="0"/>
    <x v="0"/>
    <x v="8"/>
    <x v="0"/>
    <s v="Pagamento de salário referente a 03-2024"/>
  </r>
  <r>
    <x v="0"/>
    <n v="0"/>
    <n v="0"/>
    <n v="0"/>
    <n v="0"/>
    <x v="3440"/>
    <x v="0"/>
    <x v="0"/>
    <x v="0"/>
    <s v="03.16.12"/>
    <x v="40"/>
    <x v="0"/>
    <x v="0"/>
    <s v="Direcção de Urbanismo"/>
    <s v="03.16.12"/>
    <s v="Direcção de Urbanismo"/>
    <s v="03.16.12"/>
    <x v="49"/>
    <x v="0"/>
    <x v="0"/>
    <x v="0"/>
    <x v="1"/>
    <x v="0"/>
    <x v="0"/>
    <x v="0"/>
    <x v="1"/>
    <s v="2024-03-26"/>
    <x v="0"/>
    <n v="286"/>
    <x v="4"/>
    <m/>
    <x v="0"/>
    <m/>
    <x v="54"/>
    <n v="100477977"/>
    <x v="0"/>
    <x v="8"/>
    <s v="Direcção de Urbanismo"/>
    <s v="ORI"/>
    <x v="2"/>
    <m/>
    <x v="0"/>
    <x v="2"/>
    <x v="2"/>
    <x v="1"/>
    <x v="0"/>
    <x v="0"/>
    <x v="0"/>
    <x v="0"/>
    <x v="0"/>
    <x v="0"/>
    <x v="0"/>
    <s v="Direcção de Urbanismo"/>
    <x v="0"/>
    <x v="0"/>
    <x v="0"/>
    <x v="0"/>
    <x v="0"/>
    <x v="0"/>
    <x v="0"/>
    <x v="0"/>
    <x v="0"/>
    <x v="0"/>
    <x v="8"/>
    <x v="0"/>
    <s v="Pagamento de salário referente a 03-2024"/>
  </r>
  <r>
    <x v="0"/>
    <n v="0"/>
    <n v="0"/>
    <n v="0"/>
    <n v="0"/>
    <x v="5461"/>
    <x v="0"/>
    <x v="0"/>
    <x v="0"/>
    <s v="03.16.12"/>
    <x v="40"/>
    <x v="0"/>
    <x v="0"/>
    <s v="Direcção de Urbanismo"/>
    <s v="03.16.12"/>
    <s v="Direcção de Urbanismo"/>
    <s v="03.16.12"/>
    <x v="60"/>
    <x v="0"/>
    <x v="0"/>
    <x v="0"/>
    <x v="0"/>
    <x v="0"/>
    <x v="0"/>
    <x v="0"/>
    <x v="6"/>
    <s v="2024-04-23"/>
    <x v="1"/>
    <n v="556"/>
    <x v="4"/>
    <m/>
    <x v="0"/>
    <m/>
    <x v="19"/>
    <n v="100474706"/>
    <x v="0"/>
    <x v="6"/>
    <s v="Direcção de Urbanismo"/>
    <s v="ORI"/>
    <x v="2"/>
    <m/>
    <x v="0"/>
    <x v="2"/>
    <x v="2"/>
    <x v="1"/>
    <x v="0"/>
    <x v="0"/>
    <x v="0"/>
    <x v="0"/>
    <x v="0"/>
    <x v="0"/>
    <x v="0"/>
    <s v="Direcção de Urbanismo"/>
    <x v="0"/>
    <x v="0"/>
    <x v="0"/>
    <x v="0"/>
    <x v="0"/>
    <x v="0"/>
    <x v="0"/>
    <x v="0"/>
    <x v="0"/>
    <x v="0"/>
    <x v="6"/>
    <x v="0"/>
    <s v="Pagamento de salário referente a 04-2024"/>
  </r>
  <r>
    <x v="0"/>
    <n v="0"/>
    <n v="0"/>
    <n v="0"/>
    <n v="0"/>
    <x v="3987"/>
    <x v="0"/>
    <x v="0"/>
    <x v="0"/>
    <s v="03.16.27"/>
    <x v="59"/>
    <x v="0"/>
    <x v="0"/>
    <s v="Direção dos Assuntos Jurídicos, Fiscalização e Policia Municipal"/>
    <s v="03.16.27"/>
    <s v="Direção dos Assuntos Jurídicos, Fiscalização e Policia Municipal"/>
    <s v="03.16.27"/>
    <x v="60"/>
    <x v="0"/>
    <x v="0"/>
    <x v="0"/>
    <x v="0"/>
    <x v="0"/>
    <x v="0"/>
    <x v="0"/>
    <x v="0"/>
    <s v="2024-01-30"/>
    <x v="0"/>
    <n v="17"/>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1-2024"/>
  </r>
  <r>
    <x v="0"/>
    <n v="0"/>
    <n v="0"/>
    <n v="0"/>
    <n v="0"/>
    <x v="4570"/>
    <x v="0"/>
    <x v="0"/>
    <x v="0"/>
    <s v="03.16.27"/>
    <x v="59"/>
    <x v="0"/>
    <x v="0"/>
    <s v="Direção dos Assuntos Jurídicos, Fiscalização e Policia Municipal"/>
    <s v="03.16.27"/>
    <s v="Direção dos Assuntos Jurídicos, Fiscalização e Policia Municipal"/>
    <s v="03.16.27"/>
    <x v="28"/>
    <x v="0"/>
    <x v="0"/>
    <x v="0"/>
    <x v="0"/>
    <x v="0"/>
    <x v="0"/>
    <x v="0"/>
    <x v="3"/>
    <s v="2024-05-21"/>
    <x v="1"/>
    <n v="20"/>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5-2024"/>
  </r>
  <r>
    <x v="0"/>
    <n v="0"/>
    <n v="0"/>
    <n v="0"/>
    <n v="0"/>
    <x v="4570"/>
    <x v="0"/>
    <x v="0"/>
    <x v="0"/>
    <s v="03.16.27"/>
    <x v="59"/>
    <x v="0"/>
    <x v="0"/>
    <s v="Direção dos Assuntos Jurídicos, Fiscalização e Policia Municipal"/>
    <s v="03.16.27"/>
    <s v="Direção dos Assuntos Jurídicos, Fiscalização e Policia Municipal"/>
    <s v="03.16.27"/>
    <x v="30"/>
    <x v="0"/>
    <x v="0"/>
    <x v="0"/>
    <x v="1"/>
    <x v="0"/>
    <x v="0"/>
    <x v="0"/>
    <x v="3"/>
    <s v="2024-05-21"/>
    <x v="1"/>
    <n v="144"/>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5-2024"/>
  </r>
  <r>
    <x v="0"/>
    <n v="0"/>
    <n v="0"/>
    <n v="0"/>
    <n v="0"/>
    <x v="4570"/>
    <x v="0"/>
    <x v="0"/>
    <x v="0"/>
    <s v="03.16.27"/>
    <x v="59"/>
    <x v="0"/>
    <x v="0"/>
    <s v="Direção dos Assuntos Jurídicos, Fiscalização e Policia Municipal"/>
    <s v="03.16.27"/>
    <s v="Direção dos Assuntos Jurídicos, Fiscalização e Policia Municipal"/>
    <s v="03.16.27"/>
    <x v="30"/>
    <x v="0"/>
    <x v="0"/>
    <x v="0"/>
    <x v="1"/>
    <x v="0"/>
    <x v="0"/>
    <x v="0"/>
    <x v="3"/>
    <s v="2024-05-21"/>
    <x v="1"/>
    <n v="399"/>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5-2024"/>
  </r>
  <r>
    <x v="0"/>
    <n v="0"/>
    <n v="0"/>
    <n v="0"/>
    <n v="0"/>
    <x v="4570"/>
    <x v="0"/>
    <x v="0"/>
    <x v="0"/>
    <s v="03.16.27"/>
    <x v="59"/>
    <x v="0"/>
    <x v="0"/>
    <s v="Direção dos Assuntos Jurídicos, Fiscalização e Policia Municipal"/>
    <s v="03.16.27"/>
    <s v="Direção dos Assuntos Jurídicos, Fiscalização e Policia Municipal"/>
    <s v="03.16.27"/>
    <x v="60"/>
    <x v="0"/>
    <x v="0"/>
    <x v="0"/>
    <x v="0"/>
    <x v="0"/>
    <x v="0"/>
    <x v="0"/>
    <x v="3"/>
    <s v="2024-05-21"/>
    <x v="1"/>
    <n v="206"/>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5-2024"/>
  </r>
  <r>
    <x v="0"/>
    <n v="0"/>
    <n v="0"/>
    <n v="0"/>
    <n v="0"/>
    <x v="5522"/>
    <x v="0"/>
    <x v="0"/>
    <x v="0"/>
    <s v="03.16.27"/>
    <x v="59"/>
    <x v="0"/>
    <x v="0"/>
    <s v="Direção dos Assuntos Jurídicos, Fiscalização e Policia Municipal"/>
    <s v="03.16.27"/>
    <s v="Direção dos Assuntos Jurídicos, Fiscalização e Policia Municipal"/>
    <s v="03.16.27"/>
    <x v="60"/>
    <x v="0"/>
    <x v="0"/>
    <x v="0"/>
    <x v="0"/>
    <x v="0"/>
    <x v="0"/>
    <x v="0"/>
    <x v="2"/>
    <s v="2024-02-23"/>
    <x v="0"/>
    <n v="206"/>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2-2024"/>
  </r>
  <r>
    <x v="0"/>
    <n v="0"/>
    <n v="0"/>
    <n v="0"/>
    <n v="0"/>
    <x v="5975"/>
    <x v="0"/>
    <x v="0"/>
    <x v="0"/>
    <s v="03.16.27"/>
    <x v="59"/>
    <x v="0"/>
    <x v="0"/>
    <s v="Direção dos Assuntos Jurídicos, Fiscalização e Policia Municipal"/>
    <s v="03.16.27"/>
    <s v="Direção dos Assuntos Jurídicos, Fiscalização e Policia Municipal"/>
    <s v="03.16.27"/>
    <x v="28"/>
    <x v="0"/>
    <x v="0"/>
    <x v="0"/>
    <x v="0"/>
    <x v="0"/>
    <x v="0"/>
    <x v="0"/>
    <x v="1"/>
    <s v="2024-03-22"/>
    <x v="0"/>
    <n v="80"/>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3-2024"/>
  </r>
  <r>
    <x v="0"/>
    <n v="0"/>
    <n v="0"/>
    <n v="0"/>
    <n v="0"/>
    <x v="1288"/>
    <x v="0"/>
    <x v="0"/>
    <x v="0"/>
    <s v="03.16.25"/>
    <x v="23"/>
    <x v="0"/>
    <x v="0"/>
    <s v="Direção dos  Recursos Humanos"/>
    <s v="03.16.25"/>
    <s v="Direção dos  Recursos Humanos"/>
    <s v="03.16.25"/>
    <x v="48"/>
    <x v="0"/>
    <x v="0"/>
    <x v="0"/>
    <x v="1"/>
    <x v="0"/>
    <x v="0"/>
    <x v="0"/>
    <x v="10"/>
    <s v="2024-11-22"/>
    <x v="3"/>
    <n v="8224"/>
    <x v="4"/>
    <m/>
    <x v="0"/>
    <m/>
    <x v="19"/>
    <n v="100474706"/>
    <x v="0"/>
    <x v="6"/>
    <s v="Direção dos  Recursos Humanos"/>
    <s v="ORI"/>
    <x v="2"/>
    <m/>
    <x v="0"/>
    <x v="2"/>
    <x v="2"/>
    <x v="1"/>
    <x v="0"/>
    <x v="0"/>
    <x v="0"/>
    <x v="0"/>
    <x v="0"/>
    <x v="0"/>
    <x v="0"/>
    <s v="Direção dos  Recursos Humanos"/>
    <x v="0"/>
    <x v="0"/>
    <x v="0"/>
    <x v="0"/>
    <x v="0"/>
    <x v="0"/>
    <x v="0"/>
    <x v="0"/>
    <x v="0"/>
    <x v="0"/>
    <x v="6"/>
    <x v="0"/>
    <s v="Pagamento de salário referente a 11-2024"/>
  </r>
  <r>
    <x v="0"/>
    <n v="0"/>
    <n v="0"/>
    <n v="0"/>
    <n v="0"/>
    <x v="1288"/>
    <x v="0"/>
    <x v="0"/>
    <x v="0"/>
    <s v="03.16.25"/>
    <x v="23"/>
    <x v="0"/>
    <x v="0"/>
    <s v="Direção dos  Recursos Humanos"/>
    <s v="03.16.25"/>
    <s v="Direção dos  Recursos Humanos"/>
    <s v="03.16.25"/>
    <x v="49"/>
    <x v="0"/>
    <x v="0"/>
    <x v="0"/>
    <x v="1"/>
    <x v="0"/>
    <x v="0"/>
    <x v="0"/>
    <x v="10"/>
    <s v="2024-11-22"/>
    <x v="3"/>
    <n v="139"/>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1-2024"/>
  </r>
  <r>
    <x v="0"/>
    <n v="0"/>
    <n v="0"/>
    <n v="0"/>
    <n v="0"/>
    <x v="1288"/>
    <x v="0"/>
    <x v="0"/>
    <x v="0"/>
    <s v="03.16.25"/>
    <x v="23"/>
    <x v="0"/>
    <x v="0"/>
    <s v="Direção dos  Recursos Humanos"/>
    <s v="03.16.25"/>
    <s v="Direção dos  Recursos Humanos"/>
    <s v="03.16.25"/>
    <x v="48"/>
    <x v="0"/>
    <x v="0"/>
    <x v="0"/>
    <x v="1"/>
    <x v="0"/>
    <x v="0"/>
    <x v="0"/>
    <x v="10"/>
    <s v="2024-11-22"/>
    <x v="3"/>
    <n v="4254"/>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1-2024"/>
  </r>
  <r>
    <x v="0"/>
    <n v="0"/>
    <n v="0"/>
    <n v="0"/>
    <n v="0"/>
    <x v="1199"/>
    <x v="0"/>
    <x v="0"/>
    <x v="0"/>
    <s v="03.16.25"/>
    <x v="23"/>
    <x v="0"/>
    <x v="0"/>
    <s v="Direção dos  Recursos Humanos"/>
    <s v="03.16.25"/>
    <s v="Direção dos  Recursos Humanos"/>
    <s v="03.16.25"/>
    <x v="31"/>
    <x v="0"/>
    <x v="0"/>
    <x v="1"/>
    <x v="0"/>
    <x v="0"/>
    <x v="0"/>
    <x v="0"/>
    <x v="5"/>
    <s v="2024-08-26"/>
    <x v="2"/>
    <n v="298"/>
    <x v="4"/>
    <m/>
    <x v="0"/>
    <m/>
    <x v="19"/>
    <n v="100474706"/>
    <x v="0"/>
    <x v="6"/>
    <s v="Direção dos  Recursos Humanos"/>
    <s v="ORI"/>
    <x v="2"/>
    <m/>
    <x v="0"/>
    <x v="2"/>
    <x v="2"/>
    <x v="1"/>
    <x v="0"/>
    <x v="0"/>
    <x v="0"/>
    <x v="0"/>
    <x v="0"/>
    <x v="0"/>
    <x v="0"/>
    <s v="Direção dos  Recursos Humanos"/>
    <x v="0"/>
    <x v="0"/>
    <x v="0"/>
    <x v="0"/>
    <x v="0"/>
    <x v="0"/>
    <x v="0"/>
    <x v="0"/>
    <x v="0"/>
    <x v="0"/>
    <x v="6"/>
    <x v="0"/>
    <s v="Pagamento de salário referente a 08-2024"/>
  </r>
  <r>
    <x v="0"/>
    <n v="0"/>
    <n v="0"/>
    <n v="0"/>
    <n v="0"/>
    <x v="1199"/>
    <x v="0"/>
    <x v="0"/>
    <x v="0"/>
    <s v="03.16.25"/>
    <x v="23"/>
    <x v="0"/>
    <x v="0"/>
    <s v="Direção dos  Recursos Humanos"/>
    <s v="03.16.25"/>
    <s v="Direção dos  Recursos Humanos"/>
    <s v="03.16.25"/>
    <x v="49"/>
    <x v="0"/>
    <x v="0"/>
    <x v="0"/>
    <x v="1"/>
    <x v="0"/>
    <x v="0"/>
    <x v="0"/>
    <x v="5"/>
    <s v="2024-08-26"/>
    <x v="2"/>
    <n v="2982"/>
    <x v="4"/>
    <m/>
    <x v="0"/>
    <m/>
    <x v="19"/>
    <n v="100474706"/>
    <x v="0"/>
    <x v="6"/>
    <s v="Direção dos  Recursos Humanos"/>
    <s v="ORI"/>
    <x v="2"/>
    <m/>
    <x v="0"/>
    <x v="2"/>
    <x v="2"/>
    <x v="1"/>
    <x v="0"/>
    <x v="0"/>
    <x v="0"/>
    <x v="0"/>
    <x v="0"/>
    <x v="0"/>
    <x v="0"/>
    <s v="Direção dos  Recursos Humanos"/>
    <x v="0"/>
    <x v="0"/>
    <x v="0"/>
    <x v="0"/>
    <x v="0"/>
    <x v="0"/>
    <x v="0"/>
    <x v="0"/>
    <x v="0"/>
    <x v="0"/>
    <x v="6"/>
    <x v="0"/>
    <s v="Pagamento de salário referente a 08-2024"/>
  </r>
  <r>
    <x v="0"/>
    <n v="0"/>
    <n v="0"/>
    <n v="0"/>
    <n v="0"/>
    <x v="1199"/>
    <x v="0"/>
    <x v="0"/>
    <x v="0"/>
    <s v="03.16.25"/>
    <x v="23"/>
    <x v="0"/>
    <x v="0"/>
    <s v="Direção dos  Recursos Humanos"/>
    <s v="03.16.25"/>
    <s v="Direção dos  Recursos Humanos"/>
    <s v="03.16.25"/>
    <x v="30"/>
    <x v="0"/>
    <x v="0"/>
    <x v="0"/>
    <x v="1"/>
    <x v="0"/>
    <x v="0"/>
    <x v="0"/>
    <x v="5"/>
    <s v="2024-08-26"/>
    <x v="2"/>
    <n v="116"/>
    <x v="4"/>
    <m/>
    <x v="0"/>
    <m/>
    <x v="67"/>
    <n v="100474708"/>
    <x v="0"/>
    <x v="7"/>
    <s v="Direção dos  Recursos Humanos"/>
    <s v="ORI"/>
    <x v="2"/>
    <m/>
    <x v="0"/>
    <x v="2"/>
    <x v="2"/>
    <x v="1"/>
    <x v="0"/>
    <x v="0"/>
    <x v="0"/>
    <x v="0"/>
    <x v="0"/>
    <x v="0"/>
    <x v="0"/>
    <s v="Direção dos  Recursos Humanos"/>
    <x v="0"/>
    <x v="0"/>
    <x v="0"/>
    <x v="0"/>
    <x v="0"/>
    <x v="0"/>
    <x v="0"/>
    <x v="0"/>
    <x v="0"/>
    <x v="0"/>
    <x v="7"/>
    <x v="0"/>
    <s v="Pagamento de salário referente a 08-2024"/>
  </r>
  <r>
    <x v="0"/>
    <n v="0"/>
    <n v="0"/>
    <n v="0"/>
    <n v="0"/>
    <x v="1199"/>
    <x v="0"/>
    <x v="0"/>
    <x v="0"/>
    <s v="03.16.25"/>
    <x v="23"/>
    <x v="0"/>
    <x v="0"/>
    <s v="Direção dos  Recursos Humanos"/>
    <s v="03.16.25"/>
    <s v="Direção dos  Recursos Humanos"/>
    <s v="03.16.25"/>
    <x v="78"/>
    <x v="0"/>
    <x v="4"/>
    <x v="17"/>
    <x v="0"/>
    <x v="0"/>
    <x v="0"/>
    <x v="0"/>
    <x v="5"/>
    <s v="2024-08-26"/>
    <x v="2"/>
    <n v="7"/>
    <x v="4"/>
    <m/>
    <x v="0"/>
    <m/>
    <x v="17"/>
    <n v="100479279"/>
    <x v="0"/>
    <x v="4"/>
    <s v="Direção dos  Recursos Humanos"/>
    <s v="ORI"/>
    <x v="2"/>
    <m/>
    <x v="0"/>
    <x v="2"/>
    <x v="2"/>
    <x v="1"/>
    <x v="0"/>
    <x v="0"/>
    <x v="0"/>
    <x v="0"/>
    <x v="0"/>
    <x v="0"/>
    <x v="0"/>
    <s v="Direção dos  Recursos Humanos"/>
    <x v="0"/>
    <x v="0"/>
    <x v="0"/>
    <x v="0"/>
    <x v="0"/>
    <x v="0"/>
    <x v="0"/>
    <x v="0"/>
    <x v="0"/>
    <x v="0"/>
    <x v="4"/>
    <x v="0"/>
    <s v="Pagamento de salário referente a 08-2024"/>
  </r>
  <r>
    <x v="0"/>
    <n v="0"/>
    <n v="0"/>
    <n v="0"/>
    <n v="0"/>
    <x v="1199"/>
    <x v="0"/>
    <x v="0"/>
    <x v="0"/>
    <s v="03.16.25"/>
    <x v="23"/>
    <x v="0"/>
    <x v="0"/>
    <s v="Direção dos  Recursos Humanos"/>
    <s v="03.16.25"/>
    <s v="Direção dos  Recursos Humanos"/>
    <s v="03.16.25"/>
    <x v="31"/>
    <x v="0"/>
    <x v="0"/>
    <x v="1"/>
    <x v="0"/>
    <x v="0"/>
    <x v="0"/>
    <x v="0"/>
    <x v="5"/>
    <s v="2024-08-26"/>
    <x v="2"/>
    <n v="14"/>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8-2024"/>
  </r>
  <r>
    <x v="0"/>
    <n v="0"/>
    <n v="0"/>
    <n v="0"/>
    <n v="0"/>
    <x v="1199"/>
    <x v="0"/>
    <x v="0"/>
    <x v="0"/>
    <s v="03.16.25"/>
    <x v="23"/>
    <x v="0"/>
    <x v="0"/>
    <s v="Direção dos  Recursos Humanos"/>
    <s v="03.16.25"/>
    <s v="Direção dos  Recursos Humanos"/>
    <s v="03.16.25"/>
    <x v="48"/>
    <x v="0"/>
    <x v="0"/>
    <x v="0"/>
    <x v="1"/>
    <x v="0"/>
    <x v="0"/>
    <x v="0"/>
    <x v="5"/>
    <s v="2024-08-26"/>
    <x v="2"/>
    <n v="403"/>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8-2024"/>
  </r>
  <r>
    <x v="0"/>
    <n v="0"/>
    <n v="0"/>
    <n v="0"/>
    <n v="0"/>
    <x v="1199"/>
    <x v="0"/>
    <x v="0"/>
    <x v="0"/>
    <s v="03.16.25"/>
    <x v="23"/>
    <x v="0"/>
    <x v="0"/>
    <s v="Direção dos  Recursos Humanos"/>
    <s v="03.16.25"/>
    <s v="Direção dos  Recursos Humanos"/>
    <s v="03.16.25"/>
    <x v="79"/>
    <x v="0"/>
    <x v="4"/>
    <x v="17"/>
    <x v="0"/>
    <x v="0"/>
    <x v="0"/>
    <x v="0"/>
    <x v="5"/>
    <s v="2024-08-26"/>
    <x v="2"/>
    <n v="1260"/>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8-2024"/>
  </r>
  <r>
    <x v="0"/>
    <n v="0"/>
    <n v="0"/>
    <n v="0"/>
    <n v="0"/>
    <x v="1199"/>
    <x v="0"/>
    <x v="0"/>
    <x v="0"/>
    <s v="03.16.25"/>
    <x v="23"/>
    <x v="0"/>
    <x v="0"/>
    <s v="Direção dos  Recursos Humanos"/>
    <s v="03.16.25"/>
    <s v="Direção dos  Recursos Humanos"/>
    <s v="03.16.25"/>
    <x v="31"/>
    <x v="0"/>
    <x v="0"/>
    <x v="1"/>
    <x v="0"/>
    <x v="0"/>
    <x v="0"/>
    <x v="0"/>
    <x v="5"/>
    <s v="2024-08-26"/>
    <x v="2"/>
    <n v="150"/>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8-2024"/>
  </r>
  <r>
    <x v="0"/>
    <n v="0"/>
    <n v="0"/>
    <n v="0"/>
    <n v="0"/>
    <x v="1199"/>
    <x v="0"/>
    <x v="0"/>
    <x v="0"/>
    <s v="03.16.25"/>
    <x v="23"/>
    <x v="0"/>
    <x v="0"/>
    <s v="Direção dos  Recursos Humanos"/>
    <s v="03.16.25"/>
    <s v="Direção dos  Recursos Humanos"/>
    <s v="03.16.25"/>
    <x v="48"/>
    <x v="0"/>
    <x v="0"/>
    <x v="0"/>
    <x v="1"/>
    <x v="0"/>
    <x v="0"/>
    <x v="0"/>
    <x v="5"/>
    <s v="2024-08-26"/>
    <x v="2"/>
    <n v="4289"/>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8-2024"/>
  </r>
  <r>
    <x v="0"/>
    <n v="0"/>
    <n v="0"/>
    <n v="0"/>
    <n v="0"/>
    <x v="1199"/>
    <x v="0"/>
    <x v="0"/>
    <x v="0"/>
    <s v="03.16.25"/>
    <x v="23"/>
    <x v="0"/>
    <x v="0"/>
    <s v="Direção dos  Recursos Humanos"/>
    <s v="03.16.25"/>
    <s v="Direção dos  Recursos Humanos"/>
    <s v="03.16.25"/>
    <x v="79"/>
    <x v="0"/>
    <x v="4"/>
    <x v="17"/>
    <x v="0"/>
    <x v="0"/>
    <x v="0"/>
    <x v="0"/>
    <x v="5"/>
    <s v="2024-08-26"/>
    <x v="2"/>
    <n v="13387"/>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8-2024"/>
  </r>
  <r>
    <x v="0"/>
    <n v="0"/>
    <n v="0"/>
    <n v="0"/>
    <n v="0"/>
    <x v="1199"/>
    <x v="0"/>
    <x v="0"/>
    <x v="0"/>
    <s v="03.16.25"/>
    <x v="23"/>
    <x v="0"/>
    <x v="0"/>
    <s v="Direção dos  Recursos Humanos"/>
    <s v="03.16.25"/>
    <s v="Direção dos  Recursos Humanos"/>
    <s v="03.16.25"/>
    <x v="30"/>
    <x v="0"/>
    <x v="0"/>
    <x v="0"/>
    <x v="1"/>
    <x v="0"/>
    <x v="0"/>
    <x v="0"/>
    <x v="5"/>
    <s v="2024-08-26"/>
    <x v="2"/>
    <n v="271"/>
    <x v="4"/>
    <m/>
    <x v="0"/>
    <m/>
    <x v="15"/>
    <n v="100479277"/>
    <x v="0"/>
    <x v="2"/>
    <s v="Direção dos  Recursos Humanos"/>
    <s v="ORI"/>
    <x v="2"/>
    <m/>
    <x v="0"/>
    <x v="2"/>
    <x v="2"/>
    <x v="1"/>
    <x v="0"/>
    <x v="0"/>
    <x v="0"/>
    <x v="0"/>
    <x v="0"/>
    <x v="0"/>
    <x v="0"/>
    <s v="Direção dos  Recursos Humanos"/>
    <x v="0"/>
    <x v="0"/>
    <x v="0"/>
    <x v="0"/>
    <x v="0"/>
    <x v="0"/>
    <x v="0"/>
    <x v="0"/>
    <x v="0"/>
    <x v="0"/>
    <x v="2"/>
    <x v="0"/>
    <s v="Pagamento de salário referente a 08-2024"/>
  </r>
  <r>
    <x v="0"/>
    <n v="0"/>
    <n v="0"/>
    <n v="0"/>
    <n v="0"/>
    <x v="1199"/>
    <x v="0"/>
    <x v="0"/>
    <x v="0"/>
    <s v="03.16.25"/>
    <x v="23"/>
    <x v="0"/>
    <x v="0"/>
    <s v="Direção dos  Recursos Humanos"/>
    <s v="03.16.25"/>
    <s v="Direção dos  Recursos Humanos"/>
    <s v="03.16.25"/>
    <x v="49"/>
    <x v="0"/>
    <x v="0"/>
    <x v="0"/>
    <x v="1"/>
    <x v="0"/>
    <x v="0"/>
    <x v="0"/>
    <x v="5"/>
    <s v="2024-08-26"/>
    <x v="2"/>
    <n v="847"/>
    <x v="4"/>
    <m/>
    <x v="0"/>
    <m/>
    <x v="15"/>
    <n v="100479277"/>
    <x v="0"/>
    <x v="2"/>
    <s v="Direção dos  Recursos Humanos"/>
    <s v="ORI"/>
    <x v="2"/>
    <m/>
    <x v="0"/>
    <x v="2"/>
    <x v="2"/>
    <x v="1"/>
    <x v="0"/>
    <x v="0"/>
    <x v="0"/>
    <x v="0"/>
    <x v="0"/>
    <x v="0"/>
    <x v="0"/>
    <s v="Direção dos  Recursos Humanos"/>
    <x v="0"/>
    <x v="0"/>
    <x v="0"/>
    <x v="0"/>
    <x v="0"/>
    <x v="0"/>
    <x v="0"/>
    <x v="0"/>
    <x v="0"/>
    <x v="0"/>
    <x v="2"/>
    <x v="0"/>
    <s v="Pagamento de salário referente a 08-2024"/>
  </r>
  <r>
    <x v="0"/>
    <n v="0"/>
    <n v="0"/>
    <n v="0"/>
    <n v="0"/>
    <x v="3975"/>
    <x v="0"/>
    <x v="0"/>
    <x v="0"/>
    <s v="03.16.25"/>
    <x v="23"/>
    <x v="0"/>
    <x v="0"/>
    <s v="Direção dos  Recursos Humanos"/>
    <s v="03.16.25"/>
    <s v="Direção dos  Recursos Humanos"/>
    <s v="03.16.25"/>
    <x v="48"/>
    <x v="0"/>
    <x v="0"/>
    <x v="0"/>
    <x v="1"/>
    <x v="0"/>
    <x v="0"/>
    <x v="0"/>
    <x v="0"/>
    <s v="2024-01-30"/>
    <x v="0"/>
    <n v="8701"/>
    <x v="4"/>
    <m/>
    <x v="0"/>
    <m/>
    <x v="19"/>
    <n v="100474706"/>
    <x v="0"/>
    <x v="6"/>
    <s v="Direção dos  Recursos Humanos"/>
    <s v="ORI"/>
    <x v="2"/>
    <m/>
    <x v="0"/>
    <x v="2"/>
    <x v="2"/>
    <x v="1"/>
    <x v="0"/>
    <x v="0"/>
    <x v="0"/>
    <x v="0"/>
    <x v="0"/>
    <x v="0"/>
    <x v="0"/>
    <s v="Direção dos  Recursos Humanos"/>
    <x v="0"/>
    <x v="0"/>
    <x v="0"/>
    <x v="0"/>
    <x v="0"/>
    <x v="0"/>
    <x v="0"/>
    <x v="0"/>
    <x v="0"/>
    <x v="0"/>
    <x v="6"/>
    <x v="0"/>
    <s v="Pagamento de salário referente a 01-2024"/>
  </r>
  <r>
    <x v="0"/>
    <n v="0"/>
    <n v="0"/>
    <n v="0"/>
    <n v="0"/>
    <x v="3975"/>
    <x v="0"/>
    <x v="0"/>
    <x v="0"/>
    <s v="03.16.25"/>
    <x v="23"/>
    <x v="0"/>
    <x v="0"/>
    <s v="Direção dos  Recursos Humanos"/>
    <s v="03.16.25"/>
    <s v="Direção dos  Recursos Humanos"/>
    <s v="03.16.25"/>
    <x v="48"/>
    <x v="0"/>
    <x v="0"/>
    <x v="0"/>
    <x v="1"/>
    <x v="0"/>
    <x v="0"/>
    <x v="0"/>
    <x v="0"/>
    <s v="2024-01-30"/>
    <x v="0"/>
    <n v="106"/>
    <x v="4"/>
    <m/>
    <x v="0"/>
    <m/>
    <x v="54"/>
    <n v="100477977"/>
    <x v="0"/>
    <x v="8"/>
    <s v="Direção dos  Recursos Humanos"/>
    <s v="ORI"/>
    <x v="2"/>
    <m/>
    <x v="0"/>
    <x v="2"/>
    <x v="2"/>
    <x v="1"/>
    <x v="0"/>
    <x v="0"/>
    <x v="0"/>
    <x v="0"/>
    <x v="0"/>
    <x v="0"/>
    <x v="0"/>
    <s v="Direção dos  Recursos Humanos"/>
    <x v="0"/>
    <x v="0"/>
    <x v="0"/>
    <x v="0"/>
    <x v="0"/>
    <x v="0"/>
    <x v="0"/>
    <x v="0"/>
    <x v="0"/>
    <x v="0"/>
    <x v="8"/>
    <x v="0"/>
    <s v="Pagamento de salário referente a 01-2024"/>
  </r>
  <r>
    <x v="0"/>
    <n v="0"/>
    <n v="0"/>
    <n v="0"/>
    <n v="0"/>
    <x v="3975"/>
    <x v="0"/>
    <x v="0"/>
    <x v="0"/>
    <s v="03.16.25"/>
    <x v="23"/>
    <x v="0"/>
    <x v="0"/>
    <s v="Direção dos  Recursos Humanos"/>
    <s v="03.16.25"/>
    <s v="Direção dos  Recursos Humanos"/>
    <s v="03.16.25"/>
    <x v="79"/>
    <x v="0"/>
    <x v="4"/>
    <x v="17"/>
    <x v="0"/>
    <x v="0"/>
    <x v="0"/>
    <x v="0"/>
    <x v="0"/>
    <s v="2024-01-30"/>
    <x v="0"/>
    <n v="319"/>
    <x v="4"/>
    <m/>
    <x v="0"/>
    <m/>
    <x v="54"/>
    <n v="100477977"/>
    <x v="0"/>
    <x v="8"/>
    <s v="Direção dos  Recursos Humanos"/>
    <s v="ORI"/>
    <x v="2"/>
    <m/>
    <x v="0"/>
    <x v="2"/>
    <x v="2"/>
    <x v="1"/>
    <x v="0"/>
    <x v="0"/>
    <x v="0"/>
    <x v="0"/>
    <x v="0"/>
    <x v="0"/>
    <x v="0"/>
    <s v="Direção dos  Recursos Humanos"/>
    <x v="0"/>
    <x v="0"/>
    <x v="0"/>
    <x v="0"/>
    <x v="0"/>
    <x v="0"/>
    <x v="0"/>
    <x v="0"/>
    <x v="0"/>
    <x v="0"/>
    <x v="8"/>
    <x v="0"/>
    <s v="Pagamento de salário referente a 01-2024"/>
  </r>
  <r>
    <x v="0"/>
    <n v="0"/>
    <n v="0"/>
    <n v="0"/>
    <n v="0"/>
    <x v="3975"/>
    <x v="0"/>
    <x v="0"/>
    <x v="0"/>
    <s v="03.16.25"/>
    <x v="23"/>
    <x v="0"/>
    <x v="0"/>
    <s v="Direção dos  Recursos Humanos"/>
    <s v="03.16.25"/>
    <s v="Direção dos  Recursos Humanos"/>
    <s v="03.16.25"/>
    <x v="31"/>
    <x v="0"/>
    <x v="0"/>
    <x v="1"/>
    <x v="0"/>
    <x v="0"/>
    <x v="0"/>
    <x v="0"/>
    <x v="0"/>
    <s v="2024-01-30"/>
    <x v="0"/>
    <n v="3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1-2024"/>
  </r>
  <r>
    <x v="0"/>
    <n v="0"/>
    <n v="0"/>
    <n v="0"/>
    <n v="0"/>
    <x v="3975"/>
    <x v="0"/>
    <x v="0"/>
    <x v="0"/>
    <s v="03.16.25"/>
    <x v="23"/>
    <x v="0"/>
    <x v="0"/>
    <s v="Direção dos  Recursos Humanos"/>
    <s v="03.16.25"/>
    <s v="Direção dos  Recursos Humanos"/>
    <s v="03.16.25"/>
    <x v="48"/>
    <x v="0"/>
    <x v="0"/>
    <x v="0"/>
    <x v="1"/>
    <x v="0"/>
    <x v="0"/>
    <x v="0"/>
    <x v="0"/>
    <s v="2024-01-30"/>
    <x v="0"/>
    <n v="1061"/>
    <x v="4"/>
    <m/>
    <x v="0"/>
    <m/>
    <x v="67"/>
    <n v="100474708"/>
    <x v="0"/>
    <x v="7"/>
    <s v="Direção dos  Recursos Humanos"/>
    <s v="ORI"/>
    <x v="2"/>
    <m/>
    <x v="0"/>
    <x v="2"/>
    <x v="2"/>
    <x v="1"/>
    <x v="0"/>
    <x v="0"/>
    <x v="0"/>
    <x v="0"/>
    <x v="0"/>
    <x v="0"/>
    <x v="0"/>
    <s v="Direção dos  Recursos Humanos"/>
    <x v="0"/>
    <x v="0"/>
    <x v="0"/>
    <x v="0"/>
    <x v="0"/>
    <x v="0"/>
    <x v="0"/>
    <x v="0"/>
    <x v="0"/>
    <x v="0"/>
    <x v="7"/>
    <x v="0"/>
    <s v="Pagamento de salário referente a 01-2024"/>
  </r>
  <r>
    <x v="0"/>
    <n v="0"/>
    <n v="0"/>
    <n v="0"/>
    <n v="0"/>
    <x v="3975"/>
    <x v="0"/>
    <x v="0"/>
    <x v="0"/>
    <s v="03.16.25"/>
    <x v="23"/>
    <x v="0"/>
    <x v="0"/>
    <s v="Direção dos  Recursos Humanos"/>
    <s v="03.16.25"/>
    <s v="Direção dos  Recursos Humanos"/>
    <s v="03.16.25"/>
    <x v="79"/>
    <x v="0"/>
    <x v="4"/>
    <x v="17"/>
    <x v="0"/>
    <x v="0"/>
    <x v="0"/>
    <x v="0"/>
    <x v="0"/>
    <s v="2024-01-30"/>
    <x v="0"/>
    <n v="129"/>
    <x v="4"/>
    <m/>
    <x v="0"/>
    <m/>
    <x v="17"/>
    <n v="100479279"/>
    <x v="0"/>
    <x v="4"/>
    <s v="Direção dos  Recursos Humanos"/>
    <s v="ORI"/>
    <x v="2"/>
    <m/>
    <x v="0"/>
    <x v="2"/>
    <x v="2"/>
    <x v="1"/>
    <x v="0"/>
    <x v="0"/>
    <x v="0"/>
    <x v="0"/>
    <x v="0"/>
    <x v="0"/>
    <x v="0"/>
    <s v="Direção dos  Recursos Humanos"/>
    <x v="0"/>
    <x v="0"/>
    <x v="0"/>
    <x v="0"/>
    <x v="0"/>
    <x v="0"/>
    <x v="0"/>
    <x v="0"/>
    <x v="0"/>
    <x v="0"/>
    <x v="4"/>
    <x v="0"/>
    <s v="Pagamento de salário referente a 01-2024"/>
  </r>
  <r>
    <x v="0"/>
    <n v="0"/>
    <n v="0"/>
    <n v="0"/>
    <n v="0"/>
    <x v="3975"/>
    <x v="0"/>
    <x v="0"/>
    <x v="0"/>
    <s v="03.16.25"/>
    <x v="23"/>
    <x v="0"/>
    <x v="0"/>
    <s v="Direção dos  Recursos Humanos"/>
    <s v="03.16.25"/>
    <s v="Direção dos  Recursos Humanos"/>
    <s v="03.16.25"/>
    <x v="78"/>
    <x v="0"/>
    <x v="4"/>
    <x v="17"/>
    <x v="0"/>
    <x v="0"/>
    <x v="0"/>
    <x v="0"/>
    <x v="0"/>
    <s v="2024-01-30"/>
    <x v="0"/>
    <n v="459"/>
    <x v="4"/>
    <m/>
    <x v="0"/>
    <m/>
    <x v="15"/>
    <n v="100479277"/>
    <x v="0"/>
    <x v="2"/>
    <s v="Direção dos  Recursos Humanos"/>
    <s v="ORI"/>
    <x v="2"/>
    <m/>
    <x v="0"/>
    <x v="2"/>
    <x v="2"/>
    <x v="1"/>
    <x v="0"/>
    <x v="0"/>
    <x v="0"/>
    <x v="0"/>
    <x v="0"/>
    <x v="0"/>
    <x v="0"/>
    <s v="Direção dos  Recursos Humanos"/>
    <x v="0"/>
    <x v="0"/>
    <x v="0"/>
    <x v="0"/>
    <x v="0"/>
    <x v="0"/>
    <x v="0"/>
    <x v="0"/>
    <x v="0"/>
    <x v="0"/>
    <x v="2"/>
    <x v="0"/>
    <s v="Pagamento de salário referente a 01-2024"/>
  </r>
  <r>
    <x v="0"/>
    <n v="0"/>
    <n v="0"/>
    <n v="0"/>
    <n v="0"/>
    <x v="2942"/>
    <x v="0"/>
    <x v="0"/>
    <x v="0"/>
    <s v="03.16.25"/>
    <x v="23"/>
    <x v="0"/>
    <x v="0"/>
    <s v="Direção dos  Recursos Humanos"/>
    <s v="03.16.25"/>
    <s v="Direção dos  Recursos Humanos"/>
    <s v="03.16.25"/>
    <x v="48"/>
    <x v="0"/>
    <x v="0"/>
    <x v="0"/>
    <x v="1"/>
    <x v="0"/>
    <x v="0"/>
    <x v="0"/>
    <x v="8"/>
    <s v="2024-10-23"/>
    <x v="3"/>
    <n v="8278"/>
    <x v="4"/>
    <m/>
    <x v="0"/>
    <m/>
    <x v="19"/>
    <n v="100474706"/>
    <x v="0"/>
    <x v="6"/>
    <s v="Direção dos  Recursos Humanos"/>
    <s v="ORI"/>
    <x v="2"/>
    <m/>
    <x v="0"/>
    <x v="2"/>
    <x v="2"/>
    <x v="1"/>
    <x v="0"/>
    <x v="0"/>
    <x v="0"/>
    <x v="0"/>
    <x v="0"/>
    <x v="0"/>
    <x v="0"/>
    <s v="Direção dos  Recursos Humanos"/>
    <x v="0"/>
    <x v="0"/>
    <x v="0"/>
    <x v="0"/>
    <x v="0"/>
    <x v="0"/>
    <x v="0"/>
    <x v="0"/>
    <x v="0"/>
    <x v="0"/>
    <x v="6"/>
    <x v="0"/>
    <s v="Pagamento de salário referente a 10-2024"/>
  </r>
  <r>
    <x v="0"/>
    <n v="0"/>
    <n v="0"/>
    <n v="0"/>
    <n v="0"/>
    <x v="2942"/>
    <x v="0"/>
    <x v="0"/>
    <x v="0"/>
    <s v="03.16.25"/>
    <x v="23"/>
    <x v="0"/>
    <x v="0"/>
    <s v="Direção dos  Recursos Humanos"/>
    <s v="03.16.25"/>
    <s v="Direção dos  Recursos Humanos"/>
    <s v="03.16.25"/>
    <x v="31"/>
    <x v="0"/>
    <x v="0"/>
    <x v="1"/>
    <x v="0"/>
    <x v="0"/>
    <x v="0"/>
    <x v="0"/>
    <x v="8"/>
    <s v="2024-10-23"/>
    <x v="3"/>
    <n v="14"/>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0-2024"/>
  </r>
  <r>
    <x v="0"/>
    <n v="0"/>
    <n v="0"/>
    <n v="0"/>
    <n v="0"/>
    <x v="2942"/>
    <x v="0"/>
    <x v="0"/>
    <x v="0"/>
    <s v="03.16.25"/>
    <x v="23"/>
    <x v="0"/>
    <x v="0"/>
    <s v="Direção dos  Recursos Humanos"/>
    <s v="03.16.25"/>
    <s v="Direção dos  Recursos Humanos"/>
    <s v="03.16.25"/>
    <x v="48"/>
    <x v="0"/>
    <x v="0"/>
    <x v="0"/>
    <x v="1"/>
    <x v="0"/>
    <x v="0"/>
    <x v="0"/>
    <x v="8"/>
    <s v="2024-10-23"/>
    <x v="3"/>
    <n v="4282"/>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0-2024"/>
  </r>
  <r>
    <x v="0"/>
    <n v="0"/>
    <n v="0"/>
    <n v="0"/>
    <n v="0"/>
    <x v="2942"/>
    <x v="0"/>
    <x v="0"/>
    <x v="0"/>
    <s v="03.16.25"/>
    <x v="23"/>
    <x v="0"/>
    <x v="0"/>
    <s v="Direção dos  Recursos Humanos"/>
    <s v="03.16.25"/>
    <s v="Direção dos  Recursos Humanos"/>
    <s v="03.16.25"/>
    <x v="78"/>
    <x v="0"/>
    <x v="4"/>
    <x v="17"/>
    <x v="0"/>
    <x v="0"/>
    <x v="0"/>
    <x v="0"/>
    <x v="8"/>
    <s v="2024-10-23"/>
    <x v="3"/>
    <n v="745"/>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0-2024"/>
  </r>
  <r>
    <x v="0"/>
    <n v="0"/>
    <n v="0"/>
    <n v="0"/>
    <n v="0"/>
    <x v="2942"/>
    <x v="0"/>
    <x v="0"/>
    <x v="0"/>
    <s v="03.16.25"/>
    <x v="23"/>
    <x v="0"/>
    <x v="0"/>
    <s v="Direção dos  Recursos Humanos"/>
    <s v="03.16.25"/>
    <s v="Direção dos  Recursos Humanos"/>
    <s v="03.16.25"/>
    <x v="48"/>
    <x v="0"/>
    <x v="0"/>
    <x v="0"/>
    <x v="1"/>
    <x v="0"/>
    <x v="0"/>
    <x v="0"/>
    <x v="8"/>
    <s v="2024-10-23"/>
    <x v="3"/>
    <n v="2420"/>
    <x v="4"/>
    <m/>
    <x v="0"/>
    <m/>
    <x v="15"/>
    <n v="100479277"/>
    <x v="0"/>
    <x v="2"/>
    <s v="Direção dos  Recursos Humanos"/>
    <s v="ORI"/>
    <x v="2"/>
    <m/>
    <x v="0"/>
    <x v="2"/>
    <x v="2"/>
    <x v="1"/>
    <x v="0"/>
    <x v="0"/>
    <x v="0"/>
    <x v="0"/>
    <x v="0"/>
    <x v="0"/>
    <x v="0"/>
    <s v="Direção dos  Recursos Humanos"/>
    <x v="0"/>
    <x v="0"/>
    <x v="0"/>
    <x v="0"/>
    <x v="0"/>
    <x v="0"/>
    <x v="0"/>
    <x v="0"/>
    <x v="0"/>
    <x v="0"/>
    <x v="2"/>
    <x v="0"/>
    <s v="Pagamento de salário referente a 10-2024"/>
  </r>
  <r>
    <x v="0"/>
    <n v="0"/>
    <n v="0"/>
    <n v="0"/>
    <n v="0"/>
    <x v="1468"/>
    <x v="0"/>
    <x v="0"/>
    <x v="0"/>
    <s v="03.16.25"/>
    <x v="23"/>
    <x v="0"/>
    <x v="0"/>
    <s v="Direção dos  Recursos Humanos"/>
    <s v="03.16.25"/>
    <s v="Direção dos  Recursos Humanos"/>
    <s v="03.16.25"/>
    <x v="78"/>
    <x v="0"/>
    <x v="4"/>
    <x v="17"/>
    <x v="0"/>
    <x v="0"/>
    <x v="0"/>
    <x v="0"/>
    <x v="7"/>
    <s v="2024-09-19"/>
    <x v="2"/>
    <n v="1456"/>
    <x v="4"/>
    <m/>
    <x v="0"/>
    <m/>
    <x v="19"/>
    <n v="100474706"/>
    <x v="0"/>
    <x v="6"/>
    <s v="Direção dos  Recursos Humanos"/>
    <s v="ORI"/>
    <x v="2"/>
    <m/>
    <x v="0"/>
    <x v="2"/>
    <x v="2"/>
    <x v="1"/>
    <x v="0"/>
    <x v="0"/>
    <x v="0"/>
    <x v="0"/>
    <x v="0"/>
    <x v="0"/>
    <x v="0"/>
    <s v="Direção dos  Recursos Humanos"/>
    <x v="0"/>
    <x v="0"/>
    <x v="0"/>
    <x v="0"/>
    <x v="0"/>
    <x v="0"/>
    <x v="0"/>
    <x v="0"/>
    <x v="0"/>
    <x v="0"/>
    <x v="6"/>
    <x v="0"/>
    <s v="Pagamento de salário referente a 09-2024"/>
  </r>
  <r>
    <x v="0"/>
    <n v="0"/>
    <n v="0"/>
    <n v="0"/>
    <n v="0"/>
    <x v="1468"/>
    <x v="0"/>
    <x v="0"/>
    <x v="0"/>
    <s v="03.16.25"/>
    <x v="23"/>
    <x v="0"/>
    <x v="0"/>
    <s v="Direção dos  Recursos Humanos"/>
    <s v="03.16.25"/>
    <s v="Direção dos  Recursos Humanos"/>
    <s v="03.16.25"/>
    <x v="31"/>
    <x v="0"/>
    <x v="0"/>
    <x v="1"/>
    <x v="0"/>
    <x v="0"/>
    <x v="0"/>
    <x v="0"/>
    <x v="7"/>
    <s v="2024-09-19"/>
    <x v="2"/>
    <n v="36"/>
    <x v="4"/>
    <m/>
    <x v="0"/>
    <m/>
    <x v="67"/>
    <n v="100474708"/>
    <x v="0"/>
    <x v="7"/>
    <s v="Direção dos  Recursos Humanos"/>
    <s v="ORI"/>
    <x v="2"/>
    <m/>
    <x v="0"/>
    <x v="2"/>
    <x v="2"/>
    <x v="1"/>
    <x v="0"/>
    <x v="0"/>
    <x v="0"/>
    <x v="0"/>
    <x v="0"/>
    <x v="0"/>
    <x v="0"/>
    <s v="Direção dos  Recursos Humanos"/>
    <x v="0"/>
    <x v="0"/>
    <x v="0"/>
    <x v="0"/>
    <x v="0"/>
    <x v="0"/>
    <x v="0"/>
    <x v="0"/>
    <x v="0"/>
    <x v="0"/>
    <x v="7"/>
    <x v="0"/>
    <s v="Pagamento de salário referente a 09-2024"/>
  </r>
  <r>
    <x v="0"/>
    <n v="0"/>
    <n v="0"/>
    <n v="0"/>
    <n v="0"/>
    <x v="1468"/>
    <x v="0"/>
    <x v="0"/>
    <x v="0"/>
    <s v="03.16.25"/>
    <x v="23"/>
    <x v="0"/>
    <x v="0"/>
    <s v="Direção dos  Recursos Humanos"/>
    <s v="03.16.25"/>
    <s v="Direção dos  Recursos Humanos"/>
    <s v="03.16.25"/>
    <x v="31"/>
    <x v="0"/>
    <x v="0"/>
    <x v="1"/>
    <x v="0"/>
    <x v="0"/>
    <x v="0"/>
    <x v="0"/>
    <x v="7"/>
    <s v="2024-09-19"/>
    <x v="2"/>
    <n v="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9-2024"/>
  </r>
  <r>
    <x v="0"/>
    <n v="0"/>
    <n v="0"/>
    <n v="0"/>
    <n v="0"/>
    <x v="1468"/>
    <x v="0"/>
    <x v="0"/>
    <x v="0"/>
    <s v="03.16.25"/>
    <x v="23"/>
    <x v="0"/>
    <x v="0"/>
    <s v="Direção dos  Recursos Humanos"/>
    <s v="03.16.25"/>
    <s v="Direção dos  Recursos Humanos"/>
    <s v="03.16.25"/>
    <x v="31"/>
    <x v="0"/>
    <x v="0"/>
    <x v="1"/>
    <x v="0"/>
    <x v="0"/>
    <x v="0"/>
    <x v="0"/>
    <x v="7"/>
    <s v="2024-09-19"/>
    <x v="2"/>
    <n v="14"/>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9-2024"/>
  </r>
  <r>
    <x v="0"/>
    <n v="0"/>
    <n v="0"/>
    <n v="0"/>
    <n v="0"/>
    <x v="1468"/>
    <x v="0"/>
    <x v="0"/>
    <x v="0"/>
    <s v="03.16.25"/>
    <x v="23"/>
    <x v="0"/>
    <x v="0"/>
    <s v="Direção dos  Recursos Humanos"/>
    <s v="03.16.25"/>
    <s v="Direção dos  Recursos Humanos"/>
    <s v="03.16.25"/>
    <x v="31"/>
    <x v="0"/>
    <x v="0"/>
    <x v="1"/>
    <x v="0"/>
    <x v="0"/>
    <x v="0"/>
    <x v="0"/>
    <x v="7"/>
    <s v="2024-09-19"/>
    <x v="2"/>
    <n v="151"/>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9-2024"/>
  </r>
  <r>
    <x v="0"/>
    <n v="0"/>
    <n v="0"/>
    <n v="0"/>
    <n v="0"/>
    <x v="1904"/>
    <x v="0"/>
    <x v="0"/>
    <x v="0"/>
    <s v="03.16.25"/>
    <x v="23"/>
    <x v="0"/>
    <x v="0"/>
    <s v="Direção dos  Recursos Humanos"/>
    <s v="03.16.25"/>
    <s v="Direção dos  Recursos Humanos"/>
    <s v="03.16.25"/>
    <x v="31"/>
    <x v="0"/>
    <x v="0"/>
    <x v="1"/>
    <x v="0"/>
    <x v="0"/>
    <x v="0"/>
    <x v="0"/>
    <x v="4"/>
    <s v="2024-06-20"/>
    <x v="1"/>
    <n v="301"/>
    <x v="4"/>
    <m/>
    <x v="0"/>
    <m/>
    <x v="19"/>
    <n v="100474706"/>
    <x v="0"/>
    <x v="6"/>
    <s v="Direção dos  Recursos Humanos"/>
    <s v="ORI"/>
    <x v="2"/>
    <m/>
    <x v="0"/>
    <x v="2"/>
    <x v="2"/>
    <x v="1"/>
    <x v="0"/>
    <x v="0"/>
    <x v="0"/>
    <x v="0"/>
    <x v="0"/>
    <x v="0"/>
    <x v="0"/>
    <s v="Direção dos  Recursos Humanos"/>
    <x v="0"/>
    <x v="0"/>
    <x v="0"/>
    <x v="0"/>
    <x v="0"/>
    <x v="0"/>
    <x v="0"/>
    <x v="0"/>
    <x v="0"/>
    <x v="0"/>
    <x v="6"/>
    <x v="0"/>
    <s v="Pagamento de salário referente a 06-2024"/>
  </r>
  <r>
    <x v="0"/>
    <n v="0"/>
    <n v="0"/>
    <n v="0"/>
    <n v="0"/>
    <x v="1904"/>
    <x v="0"/>
    <x v="0"/>
    <x v="0"/>
    <s v="03.16.25"/>
    <x v="23"/>
    <x v="0"/>
    <x v="0"/>
    <s v="Direção dos  Recursos Humanos"/>
    <s v="03.16.25"/>
    <s v="Direção dos  Recursos Humanos"/>
    <s v="03.16.25"/>
    <x v="48"/>
    <x v="0"/>
    <x v="0"/>
    <x v="0"/>
    <x v="1"/>
    <x v="0"/>
    <x v="0"/>
    <x v="0"/>
    <x v="4"/>
    <s v="2024-06-20"/>
    <x v="1"/>
    <n v="8369"/>
    <x v="4"/>
    <m/>
    <x v="0"/>
    <m/>
    <x v="19"/>
    <n v="100474706"/>
    <x v="0"/>
    <x v="6"/>
    <s v="Direção dos  Recursos Humanos"/>
    <s v="ORI"/>
    <x v="2"/>
    <m/>
    <x v="0"/>
    <x v="2"/>
    <x v="2"/>
    <x v="1"/>
    <x v="0"/>
    <x v="0"/>
    <x v="0"/>
    <x v="0"/>
    <x v="0"/>
    <x v="0"/>
    <x v="0"/>
    <s v="Direção dos  Recursos Humanos"/>
    <x v="0"/>
    <x v="0"/>
    <x v="0"/>
    <x v="0"/>
    <x v="0"/>
    <x v="0"/>
    <x v="0"/>
    <x v="0"/>
    <x v="0"/>
    <x v="0"/>
    <x v="6"/>
    <x v="0"/>
    <s v="Pagamento de salário referente a 06-2024"/>
  </r>
  <r>
    <x v="0"/>
    <n v="0"/>
    <n v="0"/>
    <n v="0"/>
    <n v="0"/>
    <x v="1904"/>
    <x v="0"/>
    <x v="0"/>
    <x v="0"/>
    <s v="03.16.25"/>
    <x v="23"/>
    <x v="0"/>
    <x v="0"/>
    <s v="Direção dos  Recursos Humanos"/>
    <s v="03.16.25"/>
    <s v="Direção dos  Recursos Humanos"/>
    <s v="03.16.25"/>
    <x v="31"/>
    <x v="0"/>
    <x v="0"/>
    <x v="1"/>
    <x v="0"/>
    <x v="0"/>
    <x v="0"/>
    <x v="0"/>
    <x v="4"/>
    <s v="2024-06-20"/>
    <x v="1"/>
    <n v="36"/>
    <x v="4"/>
    <m/>
    <x v="0"/>
    <m/>
    <x v="67"/>
    <n v="100474708"/>
    <x v="0"/>
    <x v="7"/>
    <s v="Direção dos  Recursos Humanos"/>
    <s v="ORI"/>
    <x v="2"/>
    <m/>
    <x v="0"/>
    <x v="2"/>
    <x v="2"/>
    <x v="1"/>
    <x v="0"/>
    <x v="0"/>
    <x v="0"/>
    <x v="0"/>
    <x v="0"/>
    <x v="0"/>
    <x v="0"/>
    <s v="Direção dos  Recursos Humanos"/>
    <x v="0"/>
    <x v="0"/>
    <x v="0"/>
    <x v="0"/>
    <x v="0"/>
    <x v="0"/>
    <x v="0"/>
    <x v="0"/>
    <x v="0"/>
    <x v="0"/>
    <x v="7"/>
    <x v="0"/>
    <s v="Pagamento de salário referente a 06-2024"/>
  </r>
  <r>
    <x v="0"/>
    <n v="0"/>
    <n v="0"/>
    <n v="0"/>
    <n v="0"/>
    <x v="1904"/>
    <x v="0"/>
    <x v="0"/>
    <x v="0"/>
    <s v="03.16.25"/>
    <x v="23"/>
    <x v="0"/>
    <x v="0"/>
    <s v="Direção dos  Recursos Humanos"/>
    <s v="03.16.25"/>
    <s v="Direção dos  Recursos Humanos"/>
    <s v="03.16.25"/>
    <x v="29"/>
    <x v="0"/>
    <x v="0"/>
    <x v="0"/>
    <x v="0"/>
    <x v="0"/>
    <x v="0"/>
    <x v="0"/>
    <x v="4"/>
    <s v="2024-06-20"/>
    <x v="1"/>
    <n v="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6-2024"/>
  </r>
  <r>
    <x v="0"/>
    <n v="0"/>
    <n v="0"/>
    <n v="0"/>
    <n v="0"/>
    <x v="1904"/>
    <x v="0"/>
    <x v="0"/>
    <x v="0"/>
    <s v="03.16.25"/>
    <x v="23"/>
    <x v="0"/>
    <x v="0"/>
    <s v="Direção dos  Recursos Humanos"/>
    <s v="03.16.25"/>
    <s v="Direção dos  Recursos Humanos"/>
    <s v="03.16.25"/>
    <x v="30"/>
    <x v="0"/>
    <x v="0"/>
    <x v="0"/>
    <x v="1"/>
    <x v="0"/>
    <x v="0"/>
    <x v="0"/>
    <x v="4"/>
    <s v="2024-06-20"/>
    <x v="1"/>
    <n v="6"/>
    <x v="4"/>
    <m/>
    <x v="0"/>
    <m/>
    <x v="17"/>
    <n v="100479279"/>
    <x v="0"/>
    <x v="4"/>
    <s v="Direção dos  Recursos Humanos"/>
    <s v="ORI"/>
    <x v="2"/>
    <m/>
    <x v="0"/>
    <x v="2"/>
    <x v="2"/>
    <x v="1"/>
    <x v="0"/>
    <x v="0"/>
    <x v="0"/>
    <x v="0"/>
    <x v="0"/>
    <x v="0"/>
    <x v="0"/>
    <s v="Direção dos  Recursos Humanos"/>
    <x v="0"/>
    <x v="0"/>
    <x v="0"/>
    <x v="0"/>
    <x v="0"/>
    <x v="0"/>
    <x v="0"/>
    <x v="0"/>
    <x v="0"/>
    <x v="0"/>
    <x v="4"/>
    <x v="0"/>
    <s v="Pagamento de salário referente a 06-2024"/>
  </r>
  <r>
    <x v="0"/>
    <n v="0"/>
    <n v="0"/>
    <n v="0"/>
    <n v="0"/>
    <x v="1904"/>
    <x v="0"/>
    <x v="0"/>
    <x v="0"/>
    <s v="03.16.25"/>
    <x v="23"/>
    <x v="0"/>
    <x v="0"/>
    <s v="Direção dos  Recursos Humanos"/>
    <s v="03.16.25"/>
    <s v="Direção dos  Recursos Humanos"/>
    <s v="03.16.25"/>
    <x v="49"/>
    <x v="0"/>
    <x v="0"/>
    <x v="0"/>
    <x v="1"/>
    <x v="0"/>
    <x v="0"/>
    <x v="0"/>
    <x v="4"/>
    <s v="2024-06-20"/>
    <x v="1"/>
    <n v="14"/>
    <x v="4"/>
    <m/>
    <x v="0"/>
    <m/>
    <x v="17"/>
    <n v="100479279"/>
    <x v="0"/>
    <x v="4"/>
    <s v="Direção dos  Recursos Humanos"/>
    <s v="ORI"/>
    <x v="2"/>
    <m/>
    <x v="0"/>
    <x v="2"/>
    <x v="2"/>
    <x v="1"/>
    <x v="0"/>
    <x v="0"/>
    <x v="0"/>
    <x v="0"/>
    <x v="0"/>
    <x v="0"/>
    <x v="0"/>
    <s v="Direção dos  Recursos Humanos"/>
    <x v="0"/>
    <x v="0"/>
    <x v="0"/>
    <x v="0"/>
    <x v="0"/>
    <x v="0"/>
    <x v="0"/>
    <x v="0"/>
    <x v="0"/>
    <x v="0"/>
    <x v="4"/>
    <x v="0"/>
    <s v="Pagamento de salário referente a 06-2024"/>
  </r>
  <r>
    <x v="0"/>
    <n v="0"/>
    <n v="0"/>
    <n v="0"/>
    <n v="0"/>
    <x v="1904"/>
    <x v="0"/>
    <x v="0"/>
    <x v="0"/>
    <s v="03.16.25"/>
    <x v="23"/>
    <x v="0"/>
    <x v="0"/>
    <s v="Direção dos  Recursos Humanos"/>
    <s v="03.16.25"/>
    <s v="Direção dos  Recursos Humanos"/>
    <s v="03.16.25"/>
    <x v="30"/>
    <x v="0"/>
    <x v="0"/>
    <x v="0"/>
    <x v="1"/>
    <x v="0"/>
    <x v="0"/>
    <x v="0"/>
    <x v="4"/>
    <s v="2024-06-20"/>
    <x v="1"/>
    <n v="596"/>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6-2024"/>
  </r>
  <r>
    <x v="0"/>
    <n v="0"/>
    <n v="0"/>
    <n v="0"/>
    <n v="0"/>
    <x v="1904"/>
    <x v="0"/>
    <x v="0"/>
    <x v="0"/>
    <s v="03.16.25"/>
    <x v="23"/>
    <x v="0"/>
    <x v="0"/>
    <s v="Direção dos  Recursos Humanos"/>
    <s v="03.16.25"/>
    <s v="Direção dos  Recursos Humanos"/>
    <s v="03.16.25"/>
    <x v="48"/>
    <x v="0"/>
    <x v="0"/>
    <x v="0"/>
    <x v="1"/>
    <x v="0"/>
    <x v="0"/>
    <x v="0"/>
    <x v="4"/>
    <s v="2024-06-20"/>
    <x v="1"/>
    <n v="3107"/>
    <x v="4"/>
    <m/>
    <x v="0"/>
    <m/>
    <x v="15"/>
    <n v="100479277"/>
    <x v="0"/>
    <x v="2"/>
    <s v="Direção dos  Recursos Humanos"/>
    <s v="ORI"/>
    <x v="2"/>
    <m/>
    <x v="0"/>
    <x v="2"/>
    <x v="2"/>
    <x v="1"/>
    <x v="0"/>
    <x v="0"/>
    <x v="0"/>
    <x v="0"/>
    <x v="0"/>
    <x v="0"/>
    <x v="0"/>
    <s v="Direção dos  Recursos Humanos"/>
    <x v="0"/>
    <x v="0"/>
    <x v="0"/>
    <x v="0"/>
    <x v="0"/>
    <x v="0"/>
    <x v="0"/>
    <x v="0"/>
    <x v="0"/>
    <x v="0"/>
    <x v="2"/>
    <x v="0"/>
    <s v="Pagamento de salário referente a 06-2024"/>
  </r>
  <r>
    <x v="0"/>
    <n v="0"/>
    <n v="0"/>
    <n v="0"/>
    <n v="0"/>
    <x v="4111"/>
    <x v="0"/>
    <x v="0"/>
    <x v="0"/>
    <s v="03.16.25"/>
    <x v="23"/>
    <x v="0"/>
    <x v="0"/>
    <s v="Direção dos  Recursos Humanos"/>
    <s v="03.16.25"/>
    <s v="Direção dos  Recursos Humanos"/>
    <s v="03.16.25"/>
    <x v="29"/>
    <x v="0"/>
    <x v="0"/>
    <x v="0"/>
    <x v="0"/>
    <x v="0"/>
    <x v="0"/>
    <x v="0"/>
    <x v="9"/>
    <s v="2024-07-23"/>
    <x v="2"/>
    <n v="68"/>
    <x v="4"/>
    <m/>
    <x v="0"/>
    <m/>
    <x v="19"/>
    <n v="100474706"/>
    <x v="0"/>
    <x v="6"/>
    <s v="Direção dos  Recursos Humanos"/>
    <s v="ORI"/>
    <x v="2"/>
    <m/>
    <x v="0"/>
    <x v="2"/>
    <x v="2"/>
    <x v="1"/>
    <x v="0"/>
    <x v="0"/>
    <x v="0"/>
    <x v="0"/>
    <x v="0"/>
    <x v="0"/>
    <x v="0"/>
    <s v="Direção dos  Recursos Humanos"/>
    <x v="0"/>
    <x v="0"/>
    <x v="0"/>
    <x v="0"/>
    <x v="0"/>
    <x v="0"/>
    <x v="0"/>
    <x v="0"/>
    <x v="0"/>
    <x v="0"/>
    <x v="6"/>
    <x v="0"/>
    <s v="Pagamento de salário referente a 07-2024"/>
  </r>
  <r>
    <x v="0"/>
    <n v="0"/>
    <n v="0"/>
    <n v="0"/>
    <n v="0"/>
    <x v="4111"/>
    <x v="0"/>
    <x v="0"/>
    <x v="0"/>
    <s v="03.16.25"/>
    <x v="23"/>
    <x v="0"/>
    <x v="0"/>
    <s v="Direção dos  Recursos Humanos"/>
    <s v="03.16.25"/>
    <s v="Direção dos  Recursos Humanos"/>
    <s v="03.16.25"/>
    <x v="30"/>
    <x v="0"/>
    <x v="0"/>
    <x v="0"/>
    <x v="1"/>
    <x v="0"/>
    <x v="0"/>
    <x v="0"/>
    <x v="9"/>
    <s v="2024-07-23"/>
    <x v="2"/>
    <n v="57"/>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7-2024"/>
  </r>
  <r>
    <x v="0"/>
    <n v="0"/>
    <n v="0"/>
    <n v="0"/>
    <n v="0"/>
    <x v="3765"/>
    <x v="0"/>
    <x v="0"/>
    <x v="0"/>
    <s v="03.16.25"/>
    <x v="23"/>
    <x v="0"/>
    <x v="0"/>
    <s v="Direção dos  Recursos Humanos"/>
    <s v="03.16.25"/>
    <s v="Direção dos  Recursos Humanos"/>
    <s v="03.16.25"/>
    <x v="49"/>
    <x v="0"/>
    <x v="0"/>
    <x v="0"/>
    <x v="1"/>
    <x v="0"/>
    <x v="0"/>
    <x v="0"/>
    <x v="3"/>
    <s v="2024-05-21"/>
    <x v="1"/>
    <n v="2984"/>
    <x v="4"/>
    <m/>
    <x v="0"/>
    <m/>
    <x v="19"/>
    <n v="100474706"/>
    <x v="0"/>
    <x v="6"/>
    <s v="Direção dos  Recursos Humanos"/>
    <s v="ORI"/>
    <x v="2"/>
    <m/>
    <x v="0"/>
    <x v="2"/>
    <x v="2"/>
    <x v="1"/>
    <x v="0"/>
    <x v="0"/>
    <x v="0"/>
    <x v="0"/>
    <x v="0"/>
    <x v="0"/>
    <x v="0"/>
    <s v="Direção dos  Recursos Humanos"/>
    <x v="0"/>
    <x v="0"/>
    <x v="0"/>
    <x v="0"/>
    <x v="0"/>
    <x v="0"/>
    <x v="0"/>
    <x v="0"/>
    <x v="0"/>
    <x v="0"/>
    <x v="6"/>
    <x v="0"/>
    <s v="Pagamento de salário referente a 05-2024"/>
  </r>
  <r>
    <x v="0"/>
    <n v="0"/>
    <n v="0"/>
    <n v="0"/>
    <n v="0"/>
    <x v="3765"/>
    <x v="0"/>
    <x v="0"/>
    <x v="0"/>
    <s v="03.16.25"/>
    <x v="23"/>
    <x v="0"/>
    <x v="0"/>
    <s v="Direção dos  Recursos Humanos"/>
    <s v="03.16.25"/>
    <s v="Direção dos  Recursos Humanos"/>
    <s v="03.16.25"/>
    <x v="28"/>
    <x v="0"/>
    <x v="0"/>
    <x v="0"/>
    <x v="0"/>
    <x v="0"/>
    <x v="0"/>
    <x v="0"/>
    <x v="3"/>
    <s v="2024-05-21"/>
    <x v="1"/>
    <n v="1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5-2024"/>
  </r>
  <r>
    <x v="0"/>
    <n v="0"/>
    <n v="0"/>
    <n v="0"/>
    <n v="0"/>
    <x v="3765"/>
    <x v="0"/>
    <x v="0"/>
    <x v="0"/>
    <s v="03.16.25"/>
    <x v="23"/>
    <x v="0"/>
    <x v="0"/>
    <s v="Direção dos  Recursos Humanos"/>
    <s v="03.16.25"/>
    <s v="Direção dos  Recursos Humanos"/>
    <s v="03.16.25"/>
    <x v="29"/>
    <x v="0"/>
    <x v="0"/>
    <x v="0"/>
    <x v="0"/>
    <x v="0"/>
    <x v="0"/>
    <x v="0"/>
    <x v="3"/>
    <s v="2024-05-21"/>
    <x v="1"/>
    <n v="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5-2024"/>
  </r>
  <r>
    <x v="0"/>
    <n v="0"/>
    <n v="0"/>
    <n v="0"/>
    <n v="0"/>
    <x v="3765"/>
    <x v="0"/>
    <x v="0"/>
    <x v="0"/>
    <s v="03.16.25"/>
    <x v="23"/>
    <x v="0"/>
    <x v="0"/>
    <s v="Direção dos  Recursos Humanos"/>
    <s v="03.16.25"/>
    <s v="Direção dos  Recursos Humanos"/>
    <s v="03.16.25"/>
    <x v="78"/>
    <x v="0"/>
    <x v="4"/>
    <x v="17"/>
    <x v="0"/>
    <x v="0"/>
    <x v="0"/>
    <x v="0"/>
    <x v="3"/>
    <s v="2024-05-21"/>
    <x v="1"/>
    <n v="7"/>
    <x v="4"/>
    <m/>
    <x v="0"/>
    <m/>
    <x v="17"/>
    <n v="100479279"/>
    <x v="0"/>
    <x v="4"/>
    <s v="Direção dos  Recursos Humanos"/>
    <s v="ORI"/>
    <x v="2"/>
    <m/>
    <x v="0"/>
    <x v="2"/>
    <x v="2"/>
    <x v="1"/>
    <x v="0"/>
    <x v="0"/>
    <x v="0"/>
    <x v="0"/>
    <x v="0"/>
    <x v="0"/>
    <x v="0"/>
    <s v="Direção dos  Recursos Humanos"/>
    <x v="0"/>
    <x v="0"/>
    <x v="0"/>
    <x v="0"/>
    <x v="0"/>
    <x v="0"/>
    <x v="0"/>
    <x v="0"/>
    <x v="0"/>
    <x v="0"/>
    <x v="4"/>
    <x v="0"/>
    <s v="Pagamento de salário referente a 05-2024"/>
  </r>
  <r>
    <x v="0"/>
    <n v="0"/>
    <n v="0"/>
    <n v="0"/>
    <n v="0"/>
    <x v="3765"/>
    <x v="0"/>
    <x v="0"/>
    <x v="0"/>
    <s v="03.16.25"/>
    <x v="23"/>
    <x v="0"/>
    <x v="0"/>
    <s v="Direção dos  Recursos Humanos"/>
    <s v="03.16.25"/>
    <s v="Direção dos  Recursos Humanos"/>
    <s v="03.16.25"/>
    <x v="49"/>
    <x v="0"/>
    <x v="0"/>
    <x v="0"/>
    <x v="1"/>
    <x v="0"/>
    <x v="0"/>
    <x v="0"/>
    <x v="3"/>
    <s v="2024-05-21"/>
    <x v="1"/>
    <n v="1550"/>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5-2024"/>
  </r>
  <r>
    <x v="0"/>
    <n v="0"/>
    <n v="0"/>
    <n v="0"/>
    <n v="0"/>
    <x v="5094"/>
    <x v="0"/>
    <x v="0"/>
    <x v="0"/>
    <s v="03.16.25"/>
    <x v="23"/>
    <x v="0"/>
    <x v="0"/>
    <s v="Direção dos  Recursos Humanos"/>
    <s v="03.16.25"/>
    <s v="Direção dos  Recursos Humanos"/>
    <s v="03.16.25"/>
    <x v="28"/>
    <x v="0"/>
    <x v="0"/>
    <x v="0"/>
    <x v="0"/>
    <x v="0"/>
    <x v="0"/>
    <x v="0"/>
    <x v="11"/>
    <s v="2024-12-16"/>
    <x v="3"/>
    <n v="194"/>
    <x v="4"/>
    <m/>
    <x v="0"/>
    <m/>
    <x v="19"/>
    <n v="100474706"/>
    <x v="0"/>
    <x v="6"/>
    <s v="Direção dos  Recursos Humanos"/>
    <s v="ORI"/>
    <x v="2"/>
    <m/>
    <x v="0"/>
    <x v="2"/>
    <x v="2"/>
    <x v="1"/>
    <x v="0"/>
    <x v="0"/>
    <x v="0"/>
    <x v="0"/>
    <x v="0"/>
    <x v="0"/>
    <x v="0"/>
    <s v="Direção dos  Recursos Humanos"/>
    <x v="0"/>
    <x v="0"/>
    <x v="0"/>
    <x v="0"/>
    <x v="0"/>
    <x v="0"/>
    <x v="0"/>
    <x v="0"/>
    <x v="0"/>
    <x v="0"/>
    <x v="6"/>
    <x v="0"/>
    <s v="Pagamento de salário referente a 12-2024"/>
  </r>
  <r>
    <x v="0"/>
    <n v="0"/>
    <n v="0"/>
    <n v="0"/>
    <n v="0"/>
    <x v="5094"/>
    <x v="0"/>
    <x v="0"/>
    <x v="0"/>
    <s v="03.16.25"/>
    <x v="23"/>
    <x v="0"/>
    <x v="0"/>
    <s v="Direção dos  Recursos Humanos"/>
    <s v="03.16.25"/>
    <s v="Direção dos  Recursos Humanos"/>
    <s v="03.16.25"/>
    <x v="48"/>
    <x v="0"/>
    <x v="0"/>
    <x v="0"/>
    <x v="1"/>
    <x v="0"/>
    <x v="0"/>
    <x v="0"/>
    <x v="11"/>
    <s v="2024-12-16"/>
    <x v="3"/>
    <n v="8183"/>
    <x v="4"/>
    <m/>
    <x v="0"/>
    <m/>
    <x v="19"/>
    <n v="100474706"/>
    <x v="0"/>
    <x v="6"/>
    <s v="Direção dos  Recursos Humanos"/>
    <s v="ORI"/>
    <x v="2"/>
    <m/>
    <x v="0"/>
    <x v="2"/>
    <x v="2"/>
    <x v="1"/>
    <x v="0"/>
    <x v="0"/>
    <x v="0"/>
    <x v="0"/>
    <x v="0"/>
    <x v="0"/>
    <x v="0"/>
    <s v="Direção dos  Recursos Humanos"/>
    <x v="0"/>
    <x v="0"/>
    <x v="0"/>
    <x v="0"/>
    <x v="0"/>
    <x v="0"/>
    <x v="0"/>
    <x v="0"/>
    <x v="0"/>
    <x v="0"/>
    <x v="6"/>
    <x v="0"/>
    <s v="Pagamento de salário referente a 12-2024"/>
  </r>
  <r>
    <x v="0"/>
    <n v="0"/>
    <n v="0"/>
    <n v="0"/>
    <n v="0"/>
    <x v="5094"/>
    <x v="0"/>
    <x v="0"/>
    <x v="0"/>
    <s v="03.16.25"/>
    <x v="23"/>
    <x v="0"/>
    <x v="0"/>
    <s v="Direção dos  Recursos Humanos"/>
    <s v="03.16.25"/>
    <s v="Direção dos  Recursos Humanos"/>
    <s v="03.16.25"/>
    <x v="49"/>
    <x v="0"/>
    <x v="0"/>
    <x v="0"/>
    <x v="1"/>
    <x v="0"/>
    <x v="0"/>
    <x v="0"/>
    <x v="11"/>
    <s v="2024-12-16"/>
    <x v="3"/>
    <n v="139"/>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2-2024"/>
  </r>
  <r>
    <x v="0"/>
    <n v="0"/>
    <n v="0"/>
    <n v="0"/>
    <n v="0"/>
    <x v="5094"/>
    <x v="0"/>
    <x v="0"/>
    <x v="0"/>
    <s v="03.16.25"/>
    <x v="23"/>
    <x v="0"/>
    <x v="0"/>
    <s v="Direção dos  Recursos Humanos"/>
    <s v="03.16.25"/>
    <s v="Direção dos  Recursos Humanos"/>
    <s v="03.16.25"/>
    <x v="31"/>
    <x v="0"/>
    <x v="0"/>
    <x v="1"/>
    <x v="0"/>
    <x v="0"/>
    <x v="0"/>
    <x v="0"/>
    <x v="11"/>
    <s v="2024-12-16"/>
    <x v="3"/>
    <n v="83"/>
    <x v="4"/>
    <m/>
    <x v="0"/>
    <m/>
    <x v="15"/>
    <n v="100479277"/>
    <x v="0"/>
    <x v="2"/>
    <s v="Direção dos  Recursos Humanos"/>
    <s v="ORI"/>
    <x v="2"/>
    <m/>
    <x v="0"/>
    <x v="2"/>
    <x v="2"/>
    <x v="1"/>
    <x v="0"/>
    <x v="0"/>
    <x v="0"/>
    <x v="0"/>
    <x v="0"/>
    <x v="0"/>
    <x v="0"/>
    <s v="Direção dos  Recursos Humanos"/>
    <x v="0"/>
    <x v="0"/>
    <x v="0"/>
    <x v="0"/>
    <x v="0"/>
    <x v="0"/>
    <x v="0"/>
    <x v="0"/>
    <x v="0"/>
    <x v="0"/>
    <x v="2"/>
    <x v="0"/>
    <s v="Pagamento de salário referente a 12-2024"/>
  </r>
  <r>
    <x v="0"/>
    <n v="0"/>
    <n v="0"/>
    <n v="0"/>
    <n v="0"/>
    <x v="5680"/>
    <x v="0"/>
    <x v="0"/>
    <x v="0"/>
    <s v="03.16.25"/>
    <x v="23"/>
    <x v="0"/>
    <x v="0"/>
    <s v="Direção dos  Recursos Humanos"/>
    <s v="03.16.25"/>
    <s v="Direção dos  Recursos Humanos"/>
    <s v="03.16.25"/>
    <x v="79"/>
    <x v="0"/>
    <x v="4"/>
    <x v="17"/>
    <x v="0"/>
    <x v="0"/>
    <x v="0"/>
    <x v="0"/>
    <x v="1"/>
    <s v="2024-03-21"/>
    <x v="0"/>
    <n v="26018"/>
    <x v="4"/>
    <m/>
    <x v="0"/>
    <m/>
    <x v="19"/>
    <n v="100474706"/>
    <x v="0"/>
    <x v="6"/>
    <s v="Direção dos  Recursos Humanos"/>
    <s v="ORI"/>
    <x v="2"/>
    <m/>
    <x v="0"/>
    <x v="2"/>
    <x v="2"/>
    <x v="1"/>
    <x v="0"/>
    <x v="0"/>
    <x v="0"/>
    <x v="0"/>
    <x v="0"/>
    <x v="0"/>
    <x v="0"/>
    <s v="Direção dos  Recursos Humanos"/>
    <x v="0"/>
    <x v="0"/>
    <x v="0"/>
    <x v="0"/>
    <x v="0"/>
    <x v="0"/>
    <x v="0"/>
    <x v="0"/>
    <x v="0"/>
    <x v="0"/>
    <x v="6"/>
    <x v="0"/>
    <s v="Pagamento de salário referente a 03-2024"/>
  </r>
  <r>
    <x v="0"/>
    <n v="0"/>
    <n v="0"/>
    <n v="0"/>
    <n v="0"/>
    <x v="5680"/>
    <x v="0"/>
    <x v="0"/>
    <x v="0"/>
    <s v="03.16.25"/>
    <x v="23"/>
    <x v="0"/>
    <x v="0"/>
    <s v="Direção dos  Recursos Humanos"/>
    <s v="03.16.25"/>
    <s v="Direção dos  Recursos Humanos"/>
    <s v="03.16.25"/>
    <x v="31"/>
    <x v="0"/>
    <x v="0"/>
    <x v="1"/>
    <x v="0"/>
    <x v="0"/>
    <x v="0"/>
    <x v="0"/>
    <x v="1"/>
    <s v="2024-03-21"/>
    <x v="0"/>
    <n v="3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3-2024"/>
  </r>
  <r>
    <x v="0"/>
    <n v="0"/>
    <n v="0"/>
    <n v="0"/>
    <n v="0"/>
    <x v="5680"/>
    <x v="0"/>
    <x v="0"/>
    <x v="0"/>
    <s v="03.16.25"/>
    <x v="23"/>
    <x v="0"/>
    <x v="0"/>
    <s v="Direção dos  Recursos Humanos"/>
    <s v="03.16.25"/>
    <s v="Direção dos  Recursos Humanos"/>
    <s v="03.16.25"/>
    <x v="31"/>
    <x v="0"/>
    <x v="0"/>
    <x v="1"/>
    <x v="0"/>
    <x v="0"/>
    <x v="0"/>
    <x v="0"/>
    <x v="1"/>
    <s v="2024-03-21"/>
    <x v="0"/>
    <n v="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3-2024"/>
  </r>
  <r>
    <x v="0"/>
    <n v="0"/>
    <n v="0"/>
    <n v="0"/>
    <n v="0"/>
    <x v="5680"/>
    <x v="0"/>
    <x v="0"/>
    <x v="0"/>
    <s v="03.16.25"/>
    <x v="23"/>
    <x v="0"/>
    <x v="0"/>
    <s v="Direção dos  Recursos Humanos"/>
    <s v="03.16.25"/>
    <s v="Direção dos  Recursos Humanos"/>
    <s v="03.16.25"/>
    <x v="49"/>
    <x v="0"/>
    <x v="0"/>
    <x v="0"/>
    <x v="1"/>
    <x v="0"/>
    <x v="0"/>
    <x v="0"/>
    <x v="1"/>
    <s v="2024-03-21"/>
    <x v="0"/>
    <n v="15"/>
    <x v="4"/>
    <m/>
    <x v="0"/>
    <m/>
    <x v="17"/>
    <n v="100479279"/>
    <x v="0"/>
    <x v="4"/>
    <s v="Direção dos  Recursos Humanos"/>
    <s v="ORI"/>
    <x v="2"/>
    <m/>
    <x v="0"/>
    <x v="2"/>
    <x v="2"/>
    <x v="1"/>
    <x v="0"/>
    <x v="0"/>
    <x v="0"/>
    <x v="0"/>
    <x v="0"/>
    <x v="0"/>
    <x v="0"/>
    <s v="Direção dos  Recursos Humanos"/>
    <x v="0"/>
    <x v="0"/>
    <x v="0"/>
    <x v="0"/>
    <x v="0"/>
    <x v="0"/>
    <x v="0"/>
    <x v="0"/>
    <x v="0"/>
    <x v="0"/>
    <x v="4"/>
    <x v="0"/>
    <s v="Pagamento de salário referente a 03-2024"/>
  </r>
  <r>
    <x v="0"/>
    <n v="0"/>
    <n v="0"/>
    <n v="0"/>
    <n v="0"/>
    <x v="5680"/>
    <x v="0"/>
    <x v="0"/>
    <x v="0"/>
    <s v="03.16.25"/>
    <x v="23"/>
    <x v="0"/>
    <x v="0"/>
    <s v="Direção dos  Recursos Humanos"/>
    <s v="03.16.25"/>
    <s v="Direção dos  Recursos Humanos"/>
    <s v="03.16.25"/>
    <x v="79"/>
    <x v="0"/>
    <x v="4"/>
    <x v="17"/>
    <x v="0"/>
    <x v="0"/>
    <x v="0"/>
    <x v="0"/>
    <x v="1"/>
    <s v="2024-03-21"/>
    <x v="0"/>
    <n v="7676"/>
    <x v="4"/>
    <m/>
    <x v="0"/>
    <m/>
    <x v="15"/>
    <n v="100479277"/>
    <x v="0"/>
    <x v="2"/>
    <s v="Direção dos  Recursos Humanos"/>
    <s v="ORI"/>
    <x v="2"/>
    <m/>
    <x v="0"/>
    <x v="2"/>
    <x v="2"/>
    <x v="1"/>
    <x v="0"/>
    <x v="0"/>
    <x v="0"/>
    <x v="0"/>
    <x v="0"/>
    <x v="0"/>
    <x v="0"/>
    <s v="Direção dos  Recursos Humanos"/>
    <x v="0"/>
    <x v="0"/>
    <x v="0"/>
    <x v="0"/>
    <x v="0"/>
    <x v="0"/>
    <x v="0"/>
    <x v="0"/>
    <x v="0"/>
    <x v="0"/>
    <x v="2"/>
    <x v="0"/>
    <s v="Pagamento de salário referente a 03-2024"/>
  </r>
  <r>
    <x v="0"/>
    <n v="0"/>
    <n v="0"/>
    <n v="0"/>
    <n v="0"/>
    <x v="5523"/>
    <x v="0"/>
    <x v="0"/>
    <x v="0"/>
    <s v="03.16.25"/>
    <x v="23"/>
    <x v="0"/>
    <x v="0"/>
    <s v="Direção dos  Recursos Humanos"/>
    <s v="03.16.25"/>
    <s v="Direção dos  Recursos Humanos"/>
    <s v="03.16.25"/>
    <x v="30"/>
    <x v="0"/>
    <x v="0"/>
    <x v="0"/>
    <x v="1"/>
    <x v="0"/>
    <x v="0"/>
    <x v="0"/>
    <x v="2"/>
    <s v="2024-02-23"/>
    <x v="0"/>
    <n v="1279"/>
    <x v="4"/>
    <m/>
    <x v="0"/>
    <m/>
    <x v="19"/>
    <n v="100474706"/>
    <x v="0"/>
    <x v="6"/>
    <s v="Direção dos  Recursos Humanos"/>
    <s v="ORI"/>
    <x v="2"/>
    <m/>
    <x v="0"/>
    <x v="2"/>
    <x v="2"/>
    <x v="1"/>
    <x v="0"/>
    <x v="0"/>
    <x v="0"/>
    <x v="0"/>
    <x v="0"/>
    <x v="0"/>
    <x v="0"/>
    <s v="Direção dos  Recursos Humanos"/>
    <x v="0"/>
    <x v="0"/>
    <x v="0"/>
    <x v="0"/>
    <x v="0"/>
    <x v="0"/>
    <x v="0"/>
    <x v="0"/>
    <x v="0"/>
    <x v="0"/>
    <x v="6"/>
    <x v="0"/>
    <s v="Pagamento de salário referente a 02-2024"/>
  </r>
  <r>
    <x v="0"/>
    <n v="0"/>
    <n v="0"/>
    <n v="0"/>
    <n v="0"/>
    <x v="5523"/>
    <x v="0"/>
    <x v="0"/>
    <x v="0"/>
    <s v="03.16.25"/>
    <x v="23"/>
    <x v="0"/>
    <x v="0"/>
    <s v="Direção dos  Recursos Humanos"/>
    <s v="03.16.25"/>
    <s v="Direção dos  Recursos Humanos"/>
    <s v="03.16.25"/>
    <x v="49"/>
    <x v="0"/>
    <x v="0"/>
    <x v="0"/>
    <x v="1"/>
    <x v="0"/>
    <x v="0"/>
    <x v="0"/>
    <x v="2"/>
    <s v="2024-02-23"/>
    <x v="0"/>
    <n v="3132"/>
    <x v="4"/>
    <m/>
    <x v="0"/>
    <m/>
    <x v="19"/>
    <n v="100474706"/>
    <x v="0"/>
    <x v="6"/>
    <s v="Direção dos  Recursos Humanos"/>
    <s v="ORI"/>
    <x v="2"/>
    <m/>
    <x v="0"/>
    <x v="2"/>
    <x v="2"/>
    <x v="1"/>
    <x v="0"/>
    <x v="0"/>
    <x v="0"/>
    <x v="0"/>
    <x v="0"/>
    <x v="0"/>
    <x v="0"/>
    <s v="Direção dos  Recursos Humanos"/>
    <x v="0"/>
    <x v="0"/>
    <x v="0"/>
    <x v="0"/>
    <x v="0"/>
    <x v="0"/>
    <x v="0"/>
    <x v="0"/>
    <x v="0"/>
    <x v="0"/>
    <x v="6"/>
    <x v="0"/>
    <s v="Pagamento de salário referente a 02-2024"/>
  </r>
  <r>
    <x v="0"/>
    <n v="0"/>
    <n v="0"/>
    <n v="0"/>
    <n v="0"/>
    <x v="5523"/>
    <x v="0"/>
    <x v="0"/>
    <x v="0"/>
    <s v="03.16.25"/>
    <x v="23"/>
    <x v="0"/>
    <x v="0"/>
    <s v="Direção dos  Recursos Humanos"/>
    <s v="03.16.25"/>
    <s v="Direção dos  Recursos Humanos"/>
    <s v="03.16.25"/>
    <x v="30"/>
    <x v="0"/>
    <x v="0"/>
    <x v="0"/>
    <x v="1"/>
    <x v="0"/>
    <x v="0"/>
    <x v="0"/>
    <x v="2"/>
    <s v="2024-02-23"/>
    <x v="0"/>
    <n v="156"/>
    <x v="4"/>
    <m/>
    <x v="0"/>
    <m/>
    <x v="67"/>
    <n v="100474708"/>
    <x v="0"/>
    <x v="7"/>
    <s v="Direção dos  Recursos Humanos"/>
    <s v="ORI"/>
    <x v="2"/>
    <m/>
    <x v="0"/>
    <x v="2"/>
    <x v="2"/>
    <x v="1"/>
    <x v="0"/>
    <x v="0"/>
    <x v="0"/>
    <x v="0"/>
    <x v="0"/>
    <x v="0"/>
    <x v="0"/>
    <s v="Direção dos  Recursos Humanos"/>
    <x v="0"/>
    <x v="0"/>
    <x v="0"/>
    <x v="0"/>
    <x v="0"/>
    <x v="0"/>
    <x v="0"/>
    <x v="0"/>
    <x v="0"/>
    <x v="0"/>
    <x v="7"/>
    <x v="0"/>
    <s v="Pagamento de salário referente a 02-2024"/>
  </r>
  <r>
    <x v="0"/>
    <n v="0"/>
    <n v="0"/>
    <n v="0"/>
    <n v="0"/>
    <x v="5523"/>
    <x v="0"/>
    <x v="0"/>
    <x v="0"/>
    <s v="03.16.25"/>
    <x v="23"/>
    <x v="0"/>
    <x v="0"/>
    <s v="Direção dos  Recursos Humanos"/>
    <s v="03.16.25"/>
    <s v="Direção dos  Recursos Humanos"/>
    <s v="03.16.25"/>
    <x v="30"/>
    <x v="0"/>
    <x v="0"/>
    <x v="0"/>
    <x v="1"/>
    <x v="0"/>
    <x v="0"/>
    <x v="0"/>
    <x v="2"/>
    <s v="2024-02-23"/>
    <x v="0"/>
    <n v="6"/>
    <x v="4"/>
    <m/>
    <x v="0"/>
    <m/>
    <x v="17"/>
    <n v="100479279"/>
    <x v="0"/>
    <x v="4"/>
    <s v="Direção dos  Recursos Humanos"/>
    <s v="ORI"/>
    <x v="2"/>
    <m/>
    <x v="0"/>
    <x v="2"/>
    <x v="2"/>
    <x v="1"/>
    <x v="0"/>
    <x v="0"/>
    <x v="0"/>
    <x v="0"/>
    <x v="0"/>
    <x v="0"/>
    <x v="0"/>
    <s v="Direção dos  Recursos Humanos"/>
    <x v="0"/>
    <x v="0"/>
    <x v="0"/>
    <x v="0"/>
    <x v="0"/>
    <x v="0"/>
    <x v="0"/>
    <x v="0"/>
    <x v="0"/>
    <x v="0"/>
    <x v="4"/>
    <x v="0"/>
    <s v="Pagamento de salário referente a 02-2024"/>
  </r>
  <r>
    <x v="0"/>
    <n v="0"/>
    <n v="0"/>
    <n v="0"/>
    <n v="0"/>
    <x v="5523"/>
    <x v="0"/>
    <x v="0"/>
    <x v="0"/>
    <s v="03.16.25"/>
    <x v="23"/>
    <x v="0"/>
    <x v="0"/>
    <s v="Direção dos  Recursos Humanos"/>
    <s v="03.16.25"/>
    <s v="Direção dos  Recursos Humanos"/>
    <s v="03.16.25"/>
    <x v="29"/>
    <x v="0"/>
    <x v="0"/>
    <x v="0"/>
    <x v="0"/>
    <x v="0"/>
    <x v="0"/>
    <x v="0"/>
    <x v="2"/>
    <s v="2024-02-23"/>
    <x v="0"/>
    <n v="27"/>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2-2024"/>
  </r>
  <r>
    <x v="0"/>
    <n v="0"/>
    <n v="0"/>
    <n v="0"/>
    <n v="0"/>
    <x v="5464"/>
    <x v="0"/>
    <x v="0"/>
    <x v="0"/>
    <s v="03.16.25"/>
    <x v="23"/>
    <x v="0"/>
    <x v="0"/>
    <s v="Direção dos  Recursos Humanos"/>
    <s v="03.16.25"/>
    <s v="Direção dos  Recursos Humanos"/>
    <s v="03.16.25"/>
    <x v="78"/>
    <x v="0"/>
    <x v="4"/>
    <x v="17"/>
    <x v="0"/>
    <x v="0"/>
    <x v="0"/>
    <x v="0"/>
    <x v="6"/>
    <s v="2024-04-23"/>
    <x v="1"/>
    <n v="18"/>
    <x v="4"/>
    <m/>
    <x v="0"/>
    <m/>
    <x v="54"/>
    <n v="100477977"/>
    <x v="0"/>
    <x v="8"/>
    <s v="Direção dos  Recursos Humanos"/>
    <s v="ORI"/>
    <x v="2"/>
    <m/>
    <x v="0"/>
    <x v="2"/>
    <x v="2"/>
    <x v="1"/>
    <x v="0"/>
    <x v="0"/>
    <x v="0"/>
    <x v="0"/>
    <x v="0"/>
    <x v="0"/>
    <x v="0"/>
    <s v="Direção dos  Recursos Humanos"/>
    <x v="0"/>
    <x v="0"/>
    <x v="0"/>
    <x v="0"/>
    <x v="0"/>
    <x v="0"/>
    <x v="0"/>
    <x v="0"/>
    <x v="0"/>
    <x v="0"/>
    <x v="8"/>
    <x v="0"/>
    <s v="Pagamento de salário referente a 04-2024"/>
  </r>
  <r>
    <x v="0"/>
    <n v="0"/>
    <n v="0"/>
    <n v="0"/>
    <n v="0"/>
    <x v="5464"/>
    <x v="0"/>
    <x v="0"/>
    <x v="0"/>
    <s v="03.16.25"/>
    <x v="23"/>
    <x v="0"/>
    <x v="0"/>
    <s v="Direção dos  Recursos Humanos"/>
    <s v="03.16.25"/>
    <s v="Direção dos  Recursos Humanos"/>
    <s v="03.16.25"/>
    <x v="79"/>
    <x v="0"/>
    <x v="4"/>
    <x v="17"/>
    <x v="0"/>
    <x v="0"/>
    <x v="0"/>
    <x v="0"/>
    <x v="6"/>
    <s v="2024-04-23"/>
    <x v="1"/>
    <n v="3187"/>
    <x v="4"/>
    <m/>
    <x v="0"/>
    <m/>
    <x v="67"/>
    <n v="100474708"/>
    <x v="0"/>
    <x v="7"/>
    <s v="Direção dos  Recursos Humanos"/>
    <s v="ORI"/>
    <x v="2"/>
    <m/>
    <x v="0"/>
    <x v="2"/>
    <x v="2"/>
    <x v="1"/>
    <x v="0"/>
    <x v="0"/>
    <x v="0"/>
    <x v="0"/>
    <x v="0"/>
    <x v="0"/>
    <x v="0"/>
    <s v="Direção dos  Recursos Humanos"/>
    <x v="0"/>
    <x v="0"/>
    <x v="0"/>
    <x v="0"/>
    <x v="0"/>
    <x v="0"/>
    <x v="0"/>
    <x v="0"/>
    <x v="0"/>
    <x v="0"/>
    <x v="7"/>
    <x v="0"/>
    <s v="Pagamento de salário referente a 04-2024"/>
  </r>
  <r>
    <x v="0"/>
    <n v="0"/>
    <n v="0"/>
    <n v="0"/>
    <n v="0"/>
    <x v="5464"/>
    <x v="0"/>
    <x v="0"/>
    <x v="0"/>
    <s v="03.16.25"/>
    <x v="23"/>
    <x v="0"/>
    <x v="0"/>
    <s v="Direção dos  Recursos Humanos"/>
    <s v="03.16.25"/>
    <s v="Direção dos  Recursos Humanos"/>
    <s v="03.16.25"/>
    <x v="30"/>
    <x v="0"/>
    <x v="0"/>
    <x v="0"/>
    <x v="1"/>
    <x v="0"/>
    <x v="0"/>
    <x v="0"/>
    <x v="6"/>
    <s v="2024-04-23"/>
    <x v="1"/>
    <n v="6"/>
    <x v="4"/>
    <m/>
    <x v="0"/>
    <m/>
    <x v="17"/>
    <n v="100479279"/>
    <x v="0"/>
    <x v="4"/>
    <s v="Direção dos  Recursos Humanos"/>
    <s v="ORI"/>
    <x v="2"/>
    <m/>
    <x v="0"/>
    <x v="2"/>
    <x v="2"/>
    <x v="1"/>
    <x v="0"/>
    <x v="0"/>
    <x v="0"/>
    <x v="0"/>
    <x v="0"/>
    <x v="0"/>
    <x v="0"/>
    <s v="Direção dos  Recursos Humanos"/>
    <x v="0"/>
    <x v="0"/>
    <x v="0"/>
    <x v="0"/>
    <x v="0"/>
    <x v="0"/>
    <x v="0"/>
    <x v="0"/>
    <x v="0"/>
    <x v="0"/>
    <x v="4"/>
    <x v="0"/>
    <s v="Pagamento de salário referente a 04-2024"/>
  </r>
  <r>
    <x v="0"/>
    <n v="0"/>
    <n v="0"/>
    <n v="0"/>
    <n v="0"/>
    <x v="5464"/>
    <x v="0"/>
    <x v="0"/>
    <x v="0"/>
    <s v="03.16.25"/>
    <x v="23"/>
    <x v="0"/>
    <x v="0"/>
    <s v="Direção dos  Recursos Humanos"/>
    <s v="03.16.25"/>
    <s v="Direção dos  Recursos Humanos"/>
    <s v="03.16.25"/>
    <x v="48"/>
    <x v="0"/>
    <x v="0"/>
    <x v="0"/>
    <x v="1"/>
    <x v="0"/>
    <x v="0"/>
    <x v="0"/>
    <x v="6"/>
    <s v="2024-04-23"/>
    <x v="1"/>
    <n v="3836"/>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4-2024"/>
  </r>
  <r>
    <x v="0"/>
    <n v="0"/>
    <n v="0"/>
    <n v="0"/>
    <n v="0"/>
    <x v="5464"/>
    <x v="0"/>
    <x v="0"/>
    <x v="0"/>
    <s v="03.16.25"/>
    <x v="23"/>
    <x v="0"/>
    <x v="0"/>
    <s v="Direção dos  Recursos Humanos"/>
    <s v="03.16.25"/>
    <s v="Direção dos  Recursos Humanos"/>
    <s v="03.16.25"/>
    <x v="30"/>
    <x v="0"/>
    <x v="0"/>
    <x v="0"/>
    <x v="1"/>
    <x v="0"/>
    <x v="0"/>
    <x v="0"/>
    <x v="6"/>
    <s v="2024-04-23"/>
    <x v="1"/>
    <n v="373"/>
    <x v="4"/>
    <m/>
    <x v="0"/>
    <m/>
    <x v="15"/>
    <n v="100479277"/>
    <x v="0"/>
    <x v="2"/>
    <s v="Direção dos  Recursos Humanos"/>
    <s v="ORI"/>
    <x v="2"/>
    <m/>
    <x v="0"/>
    <x v="2"/>
    <x v="2"/>
    <x v="1"/>
    <x v="0"/>
    <x v="0"/>
    <x v="0"/>
    <x v="0"/>
    <x v="0"/>
    <x v="0"/>
    <x v="0"/>
    <s v="Direção dos  Recursos Humanos"/>
    <x v="0"/>
    <x v="0"/>
    <x v="0"/>
    <x v="0"/>
    <x v="0"/>
    <x v="0"/>
    <x v="0"/>
    <x v="0"/>
    <x v="0"/>
    <x v="0"/>
    <x v="2"/>
    <x v="0"/>
    <s v="Pagamento de salário referente a 04-2024"/>
  </r>
  <r>
    <x v="0"/>
    <n v="0"/>
    <n v="0"/>
    <n v="0"/>
    <n v="0"/>
    <x v="4581"/>
    <x v="0"/>
    <x v="0"/>
    <x v="0"/>
    <s v="03.16.19"/>
    <x v="21"/>
    <x v="0"/>
    <x v="0"/>
    <s v="Direção de Inovação e Desporto"/>
    <s v="03.16.19"/>
    <s v="Direção de Inovação e Desporto"/>
    <s v="03.16.19"/>
    <x v="31"/>
    <x v="0"/>
    <x v="0"/>
    <x v="1"/>
    <x v="0"/>
    <x v="0"/>
    <x v="0"/>
    <x v="0"/>
    <x v="3"/>
    <s v="2024-05-21"/>
    <x v="1"/>
    <n v="246"/>
    <x v="4"/>
    <m/>
    <x v="0"/>
    <m/>
    <x v="19"/>
    <n v="100474706"/>
    <x v="0"/>
    <x v="6"/>
    <s v="Direção de Inovação e Desporto"/>
    <s v="ORI"/>
    <x v="2"/>
    <m/>
    <x v="0"/>
    <x v="2"/>
    <x v="2"/>
    <x v="1"/>
    <x v="0"/>
    <x v="0"/>
    <x v="0"/>
    <x v="0"/>
    <x v="0"/>
    <x v="0"/>
    <x v="0"/>
    <s v="Direção de Inovação e Desporto"/>
    <x v="0"/>
    <x v="0"/>
    <x v="0"/>
    <x v="0"/>
    <x v="0"/>
    <x v="0"/>
    <x v="0"/>
    <x v="0"/>
    <x v="0"/>
    <x v="0"/>
    <x v="6"/>
    <x v="0"/>
    <s v="Pagamento de salário referente a 05-2024"/>
  </r>
  <r>
    <x v="0"/>
    <n v="0"/>
    <n v="0"/>
    <n v="0"/>
    <n v="0"/>
    <x v="3971"/>
    <x v="0"/>
    <x v="0"/>
    <x v="0"/>
    <s v="03.16.19"/>
    <x v="21"/>
    <x v="0"/>
    <x v="0"/>
    <s v="Direção de Inovação e Desporto"/>
    <s v="03.16.19"/>
    <s v="Direção de Inovação e Desporto"/>
    <s v="03.16.19"/>
    <x v="31"/>
    <x v="0"/>
    <x v="0"/>
    <x v="1"/>
    <x v="0"/>
    <x v="0"/>
    <x v="0"/>
    <x v="0"/>
    <x v="0"/>
    <s v="2024-01-30"/>
    <x v="0"/>
    <n v="246"/>
    <x v="4"/>
    <m/>
    <x v="0"/>
    <m/>
    <x v="19"/>
    <n v="100474706"/>
    <x v="0"/>
    <x v="6"/>
    <s v="Direção de Inovação e Desporto"/>
    <s v="ORI"/>
    <x v="2"/>
    <m/>
    <x v="0"/>
    <x v="2"/>
    <x v="2"/>
    <x v="1"/>
    <x v="0"/>
    <x v="0"/>
    <x v="0"/>
    <x v="0"/>
    <x v="0"/>
    <x v="0"/>
    <x v="0"/>
    <s v="Direção de Inovação e Desporto"/>
    <x v="0"/>
    <x v="0"/>
    <x v="0"/>
    <x v="0"/>
    <x v="0"/>
    <x v="0"/>
    <x v="0"/>
    <x v="0"/>
    <x v="0"/>
    <x v="0"/>
    <x v="6"/>
    <x v="0"/>
    <s v="Pagamento de salário referente a 01-2024"/>
  </r>
  <r>
    <x v="0"/>
    <n v="0"/>
    <n v="0"/>
    <n v="0"/>
    <n v="0"/>
    <x v="5529"/>
    <x v="0"/>
    <x v="0"/>
    <x v="0"/>
    <s v="03.16.19"/>
    <x v="21"/>
    <x v="0"/>
    <x v="0"/>
    <s v="Direção de Inovação e Desporto"/>
    <s v="03.16.19"/>
    <s v="Direção de Inovação e Desporto"/>
    <s v="03.16.19"/>
    <x v="30"/>
    <x v="0"/>
    <x v="0"/>
    <x v="0"/>
    <x v="1"/>
    <x v="0"/>
    <x v="0"/>
    <x v="0"/>
    <x v="2"/>
    <s v="2024-02-23"/>
    <x v="0"/>
    <n v="5994"/>
    <x v="4"/>
    <m/>
    <x v="0"/>
    <m/>
    <x v="19"/>
    <n v="100474706"/>
    <x v="0"/>
    <x v="6"/>
    <s v="Direção de Inovação e Desporto"/>
    <s v="ORI"/>
    <x v="2"/>
    <m/>
    <x v="0"/>
    <x v="2"/>
    <x v="2"/>
    <x v="1"/>
    <x v="0"/>
    <x v="0"/>
    <x v="0"/>
    <x v="0"/>
    <x v="0"/>
    <x v="0"/>
    <x v="0"/>
    <s v="Direção de Inovação e Desporto"/>
    <x v="0"/>
    <x v="0"/>
    <x v="0"/>
    <x v="0"/>
    <x v="0"/>
    <x v="0"/>
    <x v="0"/>
    <x v="0"/>
    <x v="0"/>
    <x v="0"/>
    <x v="6"/>
    <x v="0"/>
    <s v="Pagamento de salário referente a 02-2024"/>
  </r>
  <r>
    <x v="0"/>
    <n v="0"/>
    <n v="0"/>
    <n v="0"/>
    <n v="0"/>
    <x v="3986"/>
    <x v="0"/>
    <x v="0"/>
    <x v="0"/>
    <s v="03.16.17"/>
    <x v="51"/>
    <x v="0"/>
    <x v="0"/>
    <s v="Direção Proteção Civil"/>
    <s v="03.16.17"/>
    <s v="Direção Proteção Civil"/>
    <s v="03.16.17"/>
    <x v="28"/>
    <x v="0"/>
    <x v="0"/>
    <x v="0"/>
    <x v="0"/>
    <x v="0"/>
    <x v="0"/>
    <x v="0"/>
    <x v="0"/>
    <s v="2024-01-30"/>
    <x v="0"/>
    <n v="2296"/>
    <x v="4"/>
    <m/>
    <x v="0"/>
    <m/>
    <x v="19"/>
    <n v="100474706"/>
    <x v="0"/>
    <x v="6"/>
    <s v="Direção Proteção Civil"/>
    <s v="ORI"/>
    <x v="2"/>
    <m/>
    <x v="0"/>
    <x v="2"/>
    <x v="2"/>
    <x v="1"/>
    <x v="0"/>
    <x v="0"/>
    <x v="0"/>
    <x v="0"/>
    <x v="0"/>
    <x v="0"/>
    <x v="0"/>
    <s v="Direção Proteção Civil"/>
    <x v="0"/>
    <x v="0"/>
    <x v="0"/>
    <x v="0"/>
    <x v="0"/>
    <x v="0"/>
    <x v="0"/>
    <x v="0"/>
    <x v="0"/>
    <x v="0"/>
    <x v="6"/>
    <x v="0"/>
    <s v="Pagamento de salário referente a 01-2024"/>
  </r>
  <r>
    <x v="0"/>
    <n v="0"/>
    <n v="0"/>
    <n v="0"/>
    <n v="0"/>
    <x v="3986"/>
    <x v="0"/>
    <x v="0"/>
    <x v="0"/>
    <s v="03.16.17"/>
    <x v="51"/>
    <x v="0"/>
    <x v="0"/>
    <s v="Direção Proteção Civil"/>
    <s v="03.16.17"/>
    <s v="Direção Proteção Civil"/>
    <s v="03.16.17"/>
    <x v="28"/>
    <x v="0"/>
    <x v="0"/>
    <x v="0"/>
    <x v="0"/>
    <x v="0"/>
    <x v="0"/>
    <x v="0"/>
    <x v="0"/>
    <s v="2024-01-30"/>
    <x v="0"/>
    <n v="202"/>
    <x v="4"/>
    <m/>
    <x v="0"/>
    <m/>
    <x v="136"/>
    <n v="100478986"/>
    <x v="0"/>
    <x v="10"/>
    <s v="Direção Proteção Civil"/>
    <s v="ORI"/>
    <x v="2"/>
    <m/>
    <x v="0"/>
    <x v="2"/>
    <x v="2"/>
    <x v="1"/>
    <x v="0"/>
    <x v="0"/>
    <x v="0"/>
    <x v="0"/>
    <x v="0"/>
    <x v="0"/>
    <x v="0"/>
    <s v="Direção Proteção Civil"/>
    <x v="0"/>
    <x v="0"/>
    <x v="0"/>
    <x v="0"/>
    <x v="0"/>
    <x v="0"/>
    <x v="0"/>
    <x v="0"/>
    <x v="0"/>
    <x v="0"/>
    <x v="10"/>
    <x v="0"/>
    <s v="Pagamento de salário referente a 01-2024"/>
  </r>
  <r>
    <x v="0"/>
    <n v="0"/>
    <n v="0"/>
    <n v="0"/>
    <n v="0"/>
    <x v="3986"/>
    <x v="0"/>
    <x v="0"/>
    <x v="0"/>
    <s v="03.16.17"/>
    <x v="51"/>
    <x v="0"/>
    <x v="0"/>
    <s v="Direção Proteção Civil"/>
    <s v="03.16.17"/>
    <s v="Direção Proteção Civil"/>
    <s v="03.16.17"/>
    <x v="30"/>
    <x v="0"/>
    <x v="0"/>
    <x v="0"/>
    <x v="1"/>
    <x v="0"/>
    <x v="0"/>
    <x v="0"/>
    <x v="0"/>
    <s v="2024-01-30"/>
    <x v="0"/>
    <n v="1020"/>
    <x v="4"/>
    <m/>
    <x v="0"/>
    <m/>
    <x v="15"/>
    <n v="100479277"/>
    <x v="0"/>
    <x v="2"/>
    <s v="Direção Proteção Civil"/>
    <s v="ORI"/>
    <x v="2"/>
    <m/>
    <x v="0"/>
    <x v="2"/>
    <x v="2"/>
    <x v="1"/>
    <x v="0"/>
    <x v="0"/>
    <x v="0"/>
    <x v="0"/>
    <x v="0"/>
    <x v="0"/>
    <x v="0"/>
    <s v="Direção Proteção Civil"/>
    <x v="0"/>
    <x v="0"/>
    <x v="0"/>
    <x v="0"/>
    <x v="0"/>
    <x v="0"/>
    <x v="0"/>
    <x v="0"/>
    <x v="0"/>
    <x v="0"/>
    <x v="2"/>
    <x v="0"/>
    <s v="Pagamento de salário referente a 01-2024"/>
  </r>
  <r>
    <x v="0"/>
    <n v="0"/>
    <n v="0"/>
    <n v="0"/>
    <n v="0"/>
    <x v="4582"/>
    <x v="0"/>
    <x v="0"/>
    <x v="0"/>
    <s v="03.16.17"/>
    <x v="51"/>
    <x v="0"/>
    <x v="0"/>
    <s v="Direção Proteção Civil"/>
    <s v="03.16.17"/>
    <s v="Direção Proteção Civil"/>
    <s v="03.16.17"/>
    <x v="30"/>
    <x v="0"/>
    <x v="0"/>
    <x v="0"/>
    <x v="1"/>
    <x v="0"/>
    <x v="0"/>
    <x v="0"/>
    <x v="3"/>
    <s v="2024-05-21"/>
    <x v="1"/>
    <n v="1021"/>
    <x v="4"/>
    <m/>
    <x v="0"/>
    <m/>
    <x v="15"/>
    <n v="100479277"/>
    <x v="0"/>
    <x v="2"/>
    <s v="Direção Proteção Civil"/>
    <s v="ORI"/>
    <x v="2"/>
    <m/>
    <x v="0"/>
    <x v="2"/>
    <x v="2"/>
    <x v="1"/>
    <x v="0"/>
    <x v="0"/>
    <x v="0"/>
    <x v="0"/>
    <x v="0"/>
    <x v="0"/>
    <x v="0"/>
    <s v="Direção Proteção Civil"/>
    <x v="0"/>
    <x v="0"/>
    <x v="0"/>
    <x v="0"/>
    <x v="0"/>
    <x v="0"/>
    <x v="0"/>
    <x v="0"/>
    <x v="0"/>
    <x v="0"/>
    <x v="2"/>
    <x v="0"/>
    <s v="Pagamento de salário referente a 05-2024"/>
  </r>
  <r>
    <x v="0"/>
    <n v="0"/>
    <n v="0"/>
    <n v="0"/>
    <n v="0"/>
    <x v="5676"/>
    <x v="0"/>
    <x v="0"/>
    <x v="0"/>
    <s v="03.16.17"/>
    <x v="51"/>
    <x v="0"/>
    <x v="0"/>
    <s v="Direção Proteção Civil"/>
    <s v="03.16.17"/>
    <s v="Direção Proteção Civil"/>
    <s v="03.16.17"/>
    <x v="30"/>
    <x v="0"/>
    <x v="0"/>
    <x v="0"/>
    <x v="1"/>
    <x v="0"/>
    <x v="0"/>
    <x v="0"/>
    <x v="1"/>
    <s v="2024-03-21"/>
    <x v="0"/>
    <n v="1021"/>
    <x v="4"/>
    <m/>
    <x v="0"/>
    <m/>
    <x v="15"/>
    <n v="100479277"/>
    <x v="0"/>
    <x v="2"/>
    <s v="Direção Proteção Civil"/>
    <s v="ORI"/>
    <x v="2"/>
    <m/>
    <x v="0"/>
    <x v="2"/>
    <x v="2"/>
    <x v="1"/>
    <x v="0"/>
    <x v="0"/>
    <x v="0"/>
    <x v="0"/>
    <x v="0"/>
    <x v="0"/>
    <x v="0"/>
    <s v="Direção Proteção Civil"/>
    <x v="0"/>
    <x v="0"/>
    <x v="0"/>
    <x v="0"/>
    <x v="0"/>
    <x v="0"/>
    <x v="0"/>
    <x v="0"/>
    <x v="0"/>
    <x v="0"/>
    <x v="2"/>
    <x v="0"/>
    <s v="Pagamento de salário referente a 03-2024"/>
  </r>
  <r>
    <x v="0"/>
    <n v="0"/>
    <n v="0"/>
    <n v="0"/>
    <n v="0"/>
    <x v="5530"/>
    <x v="0"/>
    <x v="0"/>
    <x v="0"/>
    <s v="03.16.17"/>
    <x v="51"/>
    <x v="0"/>
    <x v="0"/>
    <s v="Direção Proteção Civil"/>
    <s v="03.16.17"/>
    <s v="Direção Proteção Civil"/>
    <s v="03.16.17"/>
    <x v="28"/>
    <x v="0"/>
    <x v="0"/>
    <x v="0"/>
    <x v="0"/>
    <x v="0"/>
    <x v="0"/>
    <x v="0"/>
    <x v="2"/>
    <s v="2024-02-23"/>
    <x v="0"/>
    <n v="287"/>
    <x v="4"/>
    <m/>
    <x v="0"/>
    <m/>
    <x v="18"/>
    <n v="100478987"/>
    <x v="0"/>
    <x v="5"/>
    <s v="Direção Proteção Civil"/>
    <s v="ORI"/>
    <x v="2"/>
    <m/>
    <x v="0"/>
    <x v="2"/>
    <x v="2"/>
    <x v="1"/>
    <x v="0"/>
    <x v="0"/>
    <x v="0"/>
    <x v="0"/>
    <x v="0"/>
    <x v="0"/>
    <x v="0"/>
    <s v="Direção Proteção Civil"/>
    <x v="0"/>
    <x v="0"/>
    <x v="0"/>
    <x v="0"/>
    <x v="0"/>
    <x v="0"/>
    <x v="0"/>
    <x v="0"/>
    <x v="0"/>
    <x v="0"/>
    <x v="5"/>
    <x v="0"/>
    <s v="Pagamento de salário referente a 02-2024"/>
  </r>
  <r>
    <x v="0"/>
    <n v="0"/>
    <n v="0"/>
    <n v="0"/>
    <n v="0"/>
    <x v="5530"/>
    <x v="0"/>
    <x v="0"/>
    <x v="0"/>
    <s v="03.16.17"/>
    <x v="51"/>
    <x v="0"/>
    <x v="0"/>
    <s v="Direção Proteção Civil"/>
    <s v="03.16.17"/>
    <s v="Direção Proteção Civil"/>
    <s v="03.16.17"/>
    <x v="28"/>
    <x v="0"/>
    <x v="0"/>
    <x v="0"/>
    <x v="0"/>
    <x v="0"/>
    <x v="0"/>
    <x v="0"/>
    <x v="2"/>
    <s v="2024-02-23"/>
    <x v="0"/>
    <n v="2296"/>
    <x v="4"/>
    <m/>
    <x v="0"/>
    <m/>
    <x v="19"/>
    <n v="100474706"/>
    <x v="0"/>
    <x v="6"/>
    <s v="Direção Proteção Civil"/>
    <s v="ORI"/>
    <x v="2"/>
    <m/>
    <x v="0"/>
    <x v="2"/>
    <x v="2"/>
    <x v="1"/>
    <x v="0"/>
    <x v="0"/>
    <x v="0"/>
    <x v="0"/>
    <x v="0"/>
    <x v="0"/>
    <x v="0"/>
    <s v="Direção Proteção Civil"/>
    <x v="0"/>
    <x v="0"/>
    <x v="0"/>
    <x v="0"/>
    <x v="0"/>
    <x v="0"/>
    <x v="0"/>
    <x v="0"/>
    <x v="0"/>
    <x v="0"/>
    <x v="6"/>
    <x v="0"/>
    <s v="Pagamento de salário referente a 02-2024"/>
  </r>
  <r>
    <x v="0"/>
    <n v="0"/>
    <n v="0"/>
    <n v="0"/>
    <n v="0"/>
    <x v="5471"/>
    <x v="0"/>
    <x v="0"/>
    <x v="0"/>
    <s v="03.16.17"/>
    <x v="51"/>
    <x v="0"/>
    <x v="0"/>
    <s v="Direção Proteção Civil"/>
    <s v="03.16.17"/>
    <s v="Direção Proteção Civil"/>
    <s v="03.16.17"/>
    <x v="28"/>
    <x v="0"/>
    <x v="0"/>
    <x v="0"/>
    <x v="0"/>
    <x v="0"/>
    <x v="0"/>
    <x v="0"/>
    <x v="6"/>
    <s v="2024-04-23"/>
    <x v="1"/>
    <n v="202"/>
    <x v="4"/>
    <m/>
    <x v="0"/>
    <m/>
    <x v="136"/>
    <n v="100478986"/>
    <x v="0"/>
    <x v="10"/>
    <s v="Direção Proteção Civil"/>
    <s v="ORI"/>
    <x v="2"/>
    <m/>
    <x v="0"/>
    <x v="2"/>
    <x v="2"/>
    <x v="1"/>
    <x v="0"/>
    <x v="0"/>
    <x v="0"/>
    <x v="0"/>
    <x v="0"/>
    <x v="0"/>
    <x v="0"/>
    <s v="Direção Proteção Civil"/>
    <x v="0"/>
    <x v="0"/>
    <x v="0"/>
    <x v="0"/>
    <x v="0"/>
    <x v="0"/>
    <x v="0"/>
    <x v="0"/>
    <x v="0"/>
    <x v="0"/>
    <x v="10"/>
    <x v="0"/>
    <s v="Pagamento de salário referente a 04-2024"/>
  </r>
  <r>
    <x v="0"/>
    <n v="0"/>
    <n v="0"/>
    <n v="0"/>
    <n v="0"/>
    <x v="4559"/>
    <x v="0"/>
    <x v="0"/>
    <x v="0"/>
    <s v="03.16.16"/>
    <x v="24"/>
    <x v="0"/>
    <x v="0"/>
    <s v="Direção Ambiente e Saneamento "/>
    <s v="03.16.16"/>
    <s v="Direção Ambiente e Saneamento "/>
    <s v="03.16.16"/>
    <x v="60"/>
    <x v="0"/>
    <x v="0"/>
    <x v="0"/>
    <x v="0"/>
    <x v="0"/>
    <x v="0"/>
    <x v="0"/>
    <x v="3"/>
    <s v="2024-05-21"/>
    <x v="1"/>
    <n v="1000"/>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5-2024"/>
  </r>
  <r>
    <x v="0"/>
    <n v="0"/>
    <n v="0"/>
    <n v="0"/>
    <n v="0"/>
    <x v="4559"/>
    <x v="0"/>
    <x v="0"/>
    <x v="0"/>
    <s v="03.16.16"/>
    <x v="24"/>
    <x v="0"/>
    <x v="0"/>
    <s v="Direção Ambiente e Saneamento "/>
    <s v="03.16.16"/>
    <s v="Direção Ambiente e Saneamento "/>
    <s v="03.16.16"/>
    <x v="60"/>
    <x v="0"/>
    <x v="0"/>
    <x v="0"/>
    <x v="0"/>
    <x v="0"/>
    <x v="0"/>
    <x v="0"/>
    <x v="3"/>
    <s v="2024-05-21"/>
    <x v="1"/>
    <n v="12"/>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5-2024"/>
  </r>
  <r>
    <x v="0"/>
    <n v="0"/>
    <n v="0"/>
    <n v="0"/>
    <n v="0"/>
    <x v="3983"/>
    <x v="0"/>
    <x v="0"/>
    <x v="0"/>
    <s v="03.16.16"/>
    <x v="24"/>
    <x v="0"/>
    <x v="0"/>
    <s v="Direção Ambiente e Saneamento "/>
    <s v="03.16.16"/>
    <s v="Direção Ambiente e Saneamento "/>
    <s v="03.16.16"/>
    <x v="29"/>
    <x v="0"/>
    <x v="0"/>
    <x v="0"/>
    <x v="0"/>
    <x v="0"/>
    <x v="0"/>
    <x v="0"/>
    <x v="0"/>
    <s v="2024-01-30"/>
    <x v="0"/>
    <n v="7"/>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1-2024"/>
  </r>
  <r>
    <x v="0"/>
    <n v="0"/>
    <n v="0"/>
    <n v="0"/>
    <n v="0"/>
    <x v="753"/>
    <x v="0"/>
    <x v="0"/>
    <x v="0"/>
    <s v="03.16.16"/>
    <x v="24"/>
    <x v="0"/>
    <x v="0"/>
    <s v="Direção Ambiente e Saneamento "/>
    <s v="03.16.16"/>
    <s v="Direção Ambiente e Saneamento "/>
    <s v="03.16.16"/>
    <x v="29"/>
    <x v="0"/>
    <x v="0"/>
    <x v="0"/>
    <x v="0"/>
    <x v="0"/>
    <x v="0"/>
    <x v="0"/>
    <x v="1"/>
    <s v="2024-03-26"/>
    <x v="0"/>
    <n v="133"/>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3-2024"/>
  </r>
  <r>
    <x v="0"/>
    <n v="0"/>
    <n v="0"/>
    <n v="0"/>
    <n v="0"/>
    <x v="753"/>
    <x v="0"/>
    <x v="0"/>
    <x v="0"/>
    <s v="03.16.16"/>
    <x v="24"/>
    <x v="0"/>
    <x v="0"/>
    <s v="Direção Ambiente e Saneamento "/>
    <s v="03.16.16"/>
    <s v="Direção Ambiente e Saneamento "/>
    <s v="03.16.16"/>
    <x v="60"/>
    <x v="0"/>
    <x v="0"/>
    <x v="0"/>
    <x v="0"/>
    <x v="0"/>
    <x v="0"/>
    <x v="0"/>
    <x v="1"/>
    <s v="2024-03-26"/>
    <x v="0"/>
    <n v="21"/>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3-2024"/>
  </r>
  <r>
    <x v="0"/>
    <n v="0"/>
    <n v="0"/>
    <n v="0"/>
    <n v="0"/>
    <x v="1418"/>
    <x v="0"/>
    <x v="0"/>
    <x v="0"/>
    <s v="03.16.16"/>
    <x v="24"/>
    <x v="0"/>
    <x v="0"/>
    <s v="Direção Ambiente e Saneamento "/>
    <s v="03.16.16"/>
    <s v="Direção Ambiente e Saneamento "/>
    <s v="03.16.16"/>
    <x v="60"/>
    <x v="0"/>
    <x v="0"/>
    <x v="0"/>
    <x v="0"/>
    <x v="0"/>
    <x v="0"/>
    <x v="0"/>
    <x v="6"/>
    <s v="2024-04-23"/>
    <x v="1"/>
    <n v="1042"/>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4-2024"/>
  </r>
  <r>
    <x v="0"/>
    <n v="0"/>
    <n v="0"/>
    <n v="0"/>
    <n v="0"/>
    <x v="1418"/>
    <x v="0"/>
    <x v="0"/>
    <x v="0"/>
    <s v="03.16.16"/>
    <x v="24"/>
    <x v="0"/>
    <x v="0"/>
    <s v="Direção Ambiente e Saneamento "/>
    <s v="03.16.16"/>
    <s v="Direção Ambiente e Saneamento "/>
    <s v="03.16.16"/>
    <x v="28"/>
    <x v="0"/>
    <x v="0"/>
    <x v="0"/>
    <x v="0"/>
    <x v="0"/>
    <x v="0"/>
    <x v="0"/>
    <x v="6"/>
    <s v="2024-04-23"/>
    <x v="1"/>
    <n v="279"/>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4-2024"/>
  </r>
  <r>
    <x v="0"/>
    <n v="0"/>
    <n v="0"/>
    <n v="0"/>
    <n v="0"/>
    <x v="5531"/>
    <x v="0"/>
    <x v="0"/>
    <x v="0"/>
    <s v="03.16.16"/>
    <x v="24"/>
    <x v="0"/>
    <x v="0"/>
    <s v="Direção Ambiente e Saneamento "/>
    <s v="03.16.16"/>
    <s v="Direção Ambiente e Saneamento "/>
    <s v="03.16.16"/>
    <x v="28"/>
    <x v="0"/>
    <x v="0"/>
    <x v="0"/>
    <x v="0"/>
    <x v="0"/>
    <x v="0"/>
    <x v="0"/>
    <x v="2"/>
    <s v="2024-02-23"/>
    <x v="0"/>
    <n v="15"/>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2-2024"/>
  </r>
  <r>
    <x v="0"/>
    <n v="0"/>
    <n v="0"/>
    <n v="0"/>
    <n v="0"/>
    <x v="5531"/>
    <x v="0"/>
    <x v="0"/>
    <x v="0"/>
    <s v="03.16.16"/>
    <x v="24"/>
    <x v="0"/>
    <x v="0"/>
    <s v="Direção Ambiente e Saneamento "/>
    <s v="03.16.16"/>
    <s v="Direção Ambiente e Saneamento "/>
    <s v="03.16.16"/>
    <x v="28"/>
    <x v="0"/>
    <x v="0"/>
    <x v="0"/>
    <x v="0"/>
    <x v="0"/>
    <x v="0"/>
    <x v="0"/>
    <x v="2"/>
    <s v="2024-02-23"/>
    <x v="0"/>
    <n v="191"/>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2-2024"/>
  </r>
  <r>
    <x v="0"/>
    <n v="0"/>
    <n v="0"/>
    <n v="0"/>
    <n v="0"/>
    <x v="5531"/>
    <x v="0"/>
    <x v="0"/>
    <x v="0"/>
    <s v="03.16.16"/>
    <x v="24"/>
    <x v="0"/>
    <x v="0"/>
    <s v="Direção Ambiente e Saneamento "/>
    <s v="03.16.16"/>
    <s v="Direção Ambiente e Saneamento "/>
    <s v="03.16.16"/>
    <x v="30"/>
    <x v="0"/>
    <x v="0"/>
    <x v="0"/>
    <x v="1"/>
    <x v="0"/>
    <x v="0"/>
    <x v="0"/>
    <x v="2"/>
    <s v="2024-02-23"/>
    <x v="0"/>
    <n v="4529"/>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2-2024"/>
  </r>
  <r>
    <x v="0"/>
    <n v="0"/>
    <n v="0"/>
    <n v="0"/>
    <n v="0"/>
    <x v="580"/>
    <x v="0"/>
    <x v="0"/>
    <x v="0"/>
    <s v="03.16.15"/>
    <x v="0"/>
    <x v="0"/>
    <x v="0"/>
    <s v="Direção Financeira"/>
    <s v="03.16.15"/>
    <s v="Direção Financeira"/>
    <s v="03.16.15"/>
    <x v="28"/>
    <x v="0"/>
    <x v="0"/>
    <x v="0"/>
    <x v="0"/>
    <x v="0"/>
    <x v="0"/>
    <x v="0"/>
    <x v="5"/>
    <s v="2024-08-05"/>
    <x v="2"/>
    <n v="471"/>
    <x v="4"/>
    <m/>
    <x v="0"/>
    <m/>
    <x v="67"/>
    <n v="100474708"/>
    <x v="0"/>
    <x v="7"/>
    <s v="Direção Financeira"/>
    <s v="ORI"/>
    <x v="2"/>
    <m/>
    <x v="0"/>
    <x v="2"/>
    <x v="2"/>
    <x v="1"/>
    <x v="0"/>
    <x v="0"/>
    <x v="0"/>
    <x v="0"/>
    <x v="0"/>
    <x v="0"/>
    <x v="0"/>
    <s v="Direção Financeira"/>
    <x v="0"/>
    <x v="0"/>
    <x v="0"/>
    <x v="0"/>
    <x v="0"/>
    <x v="0"/>
    <x v="0"/>
    <x v="0"/>
    <x v="0"/>
    <x v="0"/>
    <x v="7"/>
    <x v="0"/>
    <s v="Pagamento de salário referente a 07-2024"/>
  </r>
  <r>
    <x v="0"/>
    <n v="0"/>
    <n v="0"/>
    <n v="0"/>
    <n v="0"/>
    <x v="580"/>
    <x v="0"/>
    <x v="0"/>
    <x v="0"/>
    <s v="03.16.15"/>
    <x v="0"/>
    <x v="0"/>
    <x v="0"/>
    <s v="Direção Financeira"/>
    <s v="03.16.15"/>
    <s v="Direção Financeira"/>
    <s v="03.16.15"/>
    <x v="29"/>
    <x v="0"/>
    <x v="0"/>
    <x v="0"/>
    <x v="0"/>
    <x v="0"/>
    <x v="0"/>
    <x v="0"/>
    <x v="5"/>
    <s v="2024-08-05"/>
    <x v="2"/>
    <n v="21"/>
    <x v="4"/>
    <m/>
    <x v="0"/>
    <m/>
    <x v="17"/>
    <n v="100479279"/>
    <x v="0"/>
    <x v="4"/>
    <s v="Direção Financeira"/>
    <s v="ORI"/>
    <x v="2"/>
    <m/>
    <x v="0"/>
    <x v="2"/>
    <x v="2"/>
    <x v="1"/>
    <x v="0"/>
    <x v="0"/>
    <x v="0"/>
    <x v="0"/>
    <x v="0"/>
    <x v="0"/>
    <x v="0"/>
    <s v="Direção Financeira"/>
    <x v="0"/>
    <x v="0"/>
    <x v="0"/>
    <x v="0"/>
    <x v="0"/>
    <x v="0"/>
    <x v="0"/>
    <x v="0"/>
    <x v="0"/>
    <x v="0"/>
    <x v="4"/>
    <x v="0"/>
    <s v="Pagamento de salário referente a 07-2024"/>
  </r>
  <r>
    <x v="0"/>
    <n v="0"/>
    <n v="0"/>
    <n v="0"/>
    <n v="0"/>
    <x v="580"/>
    <x v="0"/>
    <x v="0"/>
    <x v="0"/>
    <s v="03.16.15"/>
    <x v="0"/>
    <x v="0"/>
    <x v="0"/>
    <s v="Direção Financeira"/>
    <s v="03.16.15"/>
    <s v="Direção Financeira"/>
    <s v="03.16.15"/>
    <x v="30"/>
    <x v="0"/>
    <x v="0"/>
    <x v="0"/>
    <x v="1"/>
    <x v="0"/>
    <x v="0"/>
    <x v="0"/>
    <x v="5"/>
    <s v="2024-08-05"/>
    <x v="2"/>
    <n v="3485"/>
    <x v="4"/>
    <m/>
    <x v="0"/>
    <m/>
    <x v="15"/>
    <n v="100479277"/>
    <x v="0"/>
    <x v="2"/>
    <s v="Direção Financeira"/>
    <s v="ORI"/>
    <x v="2"/>
    <m/>
    <x v="0"/>
    <x v="2"/>
    <x v="2"/>
    <x v="1"/>
    <x v="0"/>
    <x v="0"/>
    <x v="0"/>
    <x v="0"/>
    <x v="0"/>
    <x v="0"/>
    <x v="0"/>
    <s v="Direção Financeira"/>
    <x v="0"/>
    <x v="0"/>
    <x v="0"/>
    <x v="0"/>
    <x v="0"/>
    <x v="0"/>
    <x v="0"/>
    <x v="0"/>
    <x v="0"/>
    <x v="0"/>
    <x v="2"/>
    <x v="0"/>
    <s v="Pagamento de salário referente a 07-2024"/>
  </r>
  <r>
    <x v="0"/>
    <n v="0"/>
    <n v="0"/>
    <n v="0"/>
    <n v="0"/>
    <x v="2150"/>
    <x v="0"/>
    <x v="0"/>
    <x v="0"/>
    <s v="03.16.15"/>
    <x v="0"/>
    <x v="0"/>
    <x v="0"/>
    <s v="Direção Financeira"/>
    <s v="03.16.15"/>
    <s v="Direção Financeira"/>
    <s v="03.16.15"/>
    <x v="64"/>
    <x v="0"/>
    <x v="0"/>
    <x v="0"/>
    <x v="0"/>
    <x v="0"/>
    <x v="0"/>
    <x v="0"/>
    <x v="11"/>
    <s v="2024-12-16"/>
    <x v="3"/>
    <n v="26"/>
    <x v="4"/>
    <m/>
    <x v="0"/>
    <m/>
    <x v="16"/>
    <n v="100474707"/>
    <x v="0"/>
    <x v="3"/>
    <s v="Direção Financeira"/>
    <s v="ORI"/>
    <x v="2"/>
    <m/>
    <x v="0"/>
    <x v="2"/>
    <x v="2"/>
    <x v="1"/>
    <x v="0"/>
    <x v="0"/>
    <x v="0"/>
    <x v="0"/>
    <x v="0"/>
    <x v="0"/>
    <x v="0"/>
    <s v="Direção Financeira"/>
    <x v="0"/>
    <x v="0"/>
    <x v="0"/>
    <x v="0"/>
    <x v="0"/>
    <x v="0"/>
    <x v="0"/>
    <x v="0"/>
    <x v="0"/>
    <x v="0"/>
    <x v="3"/>
    <x v="0"/>
    <s v="Pagamento de salário referente a 12-2024"/>
  </r>
  <r>
    <x v="0"/>
    <n v="0"/>
    <n v="0"/>
    <n v="0"/>
    <n v="0"/>
    <x v="2150"/>
    <x v="0"/>
    <x v="0"/>
    <x v="0"/>
    <s v="03.16.15"/>
    <x v="0"/>
    <x v="0"/>
    <x v="0"/>
    <s v="Direção Financeira"/>
    <s v="03.16.15"/>
    <s v="Direção Financeira"/>
    <s v="03.16.15"/>
    <x v="29"/>
    <x v="0"/>
    <x v="0"/>
    <x v="0"/>
    <x v="0"/>
    <x v="0"/>
    <x v="0"/>
    <x v="0"/>
    <x v="11"/>
    <s v="2024-12-16"/>
    <x v="3"/>
    <n v="0"/>
    <x v="4"/>
    <m/>
    <x v="0"/>
    <m/>
    <x v="16"/>
    <n v="100474707"/>
    <x v="0"/>
    <x v="3"/>
    <s v="Direção Financeira"/>
    <s v="ORI"/>
    <x v="2"/>
    <m/>
    <x v="0"/>
    <x v="2"/>
    <x v="2"/>
    <x v="1"/>
    <x v="0"/>
    <x v="0"/>
    <x v="0"/>
    <x v="0"/>
    <x v="0"/>
    <x v="0"/>
    <x v="0"/>
    <s v="Direção Financeira"/>
    <x v="0"/>
    <x v="0"/>
    <x v="0"/>
    <x v="0"/>
    <x v="0"/>
    <x v="0"/>
    <x v="0"/>
    <x v="0"/>
    <x v="0"/>
    <x v="0"/>
    <x v="3"/>
    <x v="0"/>
    <s v="Pagamento de salário referente a 12-2024"/>
  </r>
  <r>
    <x v="0"/>
    <n v="0"/>
    <n v="0"/>
    <n v="0"/>
    <n v="0"/>
    <x v="3970"/>
    <x v="0"/>
    <x v="0"/>
    <x v="0"/>
    <s v="03.16.15"/>
    <x v="0"/>
    <x v="0"/>
    <x v="0"/>
    <s v="Direção Financeira"/>
    <s v="03.16.15"/>
    <s v="Direção Financeira"/>
    <s v="03.16.15"/>
    <x v="29"/>
    <x v="0"/>
    <x v="0"/>
    <x v="0"/>
    <x v="0"/>
    <x v="0"/>
    <x v="0"/>
    <x v="0"/>
    <x v="0"/>
    <s v="2024-01-30"/>
    <x v="0"/>
    <n v="0"/>
    <x v="4"/>
    <m/>
    <x v="0"/>
    <m/>
    <x v="16"/>
    <n v="100474707"/>
    <x v="0"/>
    <x v="3"/>
    <s v="Direção Financeira"/>
    <s v="ORI"/>
    <x v="2"/>
    <m/>
    <x v="0"/>
    <x v="2"/>
    <x v="2"/>
    <x v="1"/>
    <x v="0"/>
    <x v="0"/>
    <x v="0"/>
    <x v="0"/>
    <x v="0"/>
    <x v="0"/>
    <x v="0"/>
    <s v="Direção Financeira"/>
    <x v="0"/>
    <x v="0"/>
    <x v="0"/>
    <x v="0"/>
    <x v="0"/>
    <x v="0"/>
    <x v="0"/>
    <x v="0"/>
    <x v="0"/>
    <x v="0"/>
    <x v="3"/>
    <x v="0"/>
    <s v="Pagamento de salário referente a 01-2024"/>
  </r>
  <r>
    <x v="0"/>
    <n v="0"/>
    <n v="0"/>
    <n v="0"/>
    <n v="0"/>
    <x v="3970"/>
    <x v="0"/>
    <x v="0"/>
    <x v="0"/>
    <s v="03.16.15"/>
    <x v="0"/>
    <x v="0"/>
    <x v="0"/>
    <s v="Direção Financeira"/>
    <s v="03.16.15"/>
    <s v="Direção Financeira"/>
    <s v="03.16.15"/>
    <x v="48"/>
    <x v="0"/>
    <x v="0"/>
    <x v="0"/>
    <x v="1"/>
    <x v="0"/>
    <x v="0"/>
    <x v="0"/>
    <x v="0"/>
    <s v="2024-01-30"/>
    <x v="0"/>
    <n v="262"/>
    <x v="4"/>
    <m/>
    <x v="0"/>
    <m/>
    <x v="16"/>
    <n v="100474707"/>
    <x v="0"/>
    <x v="3"/>
    <s v="Direção Financeira"/>
    <s v="ORI"/>
    <x v="2"/>
    <m/>
    <x v="0"/>
    <x v="2"/>
    <x v="2"/>
    <x v="1"/>
    <x v="0"/>
    <x v="0"/>
    <x v="0"/>
    <x v="0"/>
    <x v="0"/>
    <x v="0"/>
    <x v="0"/>
    <s v="Direção Financeira"/>
    <x v="0"/>
    <x v="0"/>
    <x v="0"/>
    <x v="0"/>
    <x v="0"/>
    <x v="0"/>
    <x v="0"/>
    <x v="0"/>
    <x v="0"/>
    <x v="0"/>
    <x v="3"/>
    <x v="0"/>
    <s v="Pagamento de salário referente a 01-2024"/>
  </r>
  <r>
    <x v="0"/>
    <n v="0"/>
    <n v="0"/>
    <n v="0"/>
    <n v="0"/>
    <x v="3970"/>
    <x v="0"/>
    <x v="0"/>
    <x v="0"/>
    <s v="03.16.15"/>
    <x v="0"/>
    <x v="0"/>
    <x v="0"/>
    <s v="Direção Financeira"/>
    <s v="03.16.15"/>
    <s v="Direção Financeira"/>
    <s v="03.16.15"/>
    <x v="64"/>
    <x v="0"/>
    <x v="0"/>
    <x v="0"/>
    <x v="0"/>
    <x v="0"/>
    <x v="0"/>
    <x v="0"/>
    <x v="0"/>
    <s v="2024-01-30"/>
    <x v="0"/>
    <n v="134"/>
    <x v="4"/>
    <m/>
    <x v="0"/>
    <m/>
    <x v="15"/>
    <n v="100479277"/>
    <x v="0"/>
    <x v="2"/>
    <s v="Direção Financeira"/>
    <s v="ORI"/>
    <x v="2"/>
    <m/>
    <x v="0"/>
    <x v="2"/>
    <x v="2"/>
    <x v="1"/>
    <x v="0"/>
    <x v="0"/>
    <x v="0"/>
    <x v="0"/>
    <x v="0"/>
    <x v="0"/>
    <x v="0"/>
    <s v="Direção Financeira"/>
    <x v="0"/>
    <x v="0"/>
    <x v="0"/>
    <x v="0"/>
    <x v="0"/>
    <x v="0"/>
    <x v="0"/>
    <x v="0"/>
    <x v="0"/>
    <x v="0"/>
    <x v="2"/>
    <x v="0"/>
    <s v="Pagamento de salário referente a 01-2024"/>
  </r>
  <r>
    <x v="0"/>
    <n v="0"/>
    <n v="0"/>
    <n v="0"/>
    <n v="0"/>
    <x v="4075"/>
    <x v="0"/>
    <x v="0"/>
    <x v="0"/>
    <s v="03.16.15"/>
    <x v="0"/>
    <x v="0"/>
    <x v="0"/>
    <s v="Direção Financeira"/>
    <s v="03.16.15"/>
    <s v="Direção Financeira"/>
    <s v="03.16.15"/>
    <x v="28"/>
    <x v="0"/>
    <x v="0"/>
    <x v="0"/>
    <x v="0"/>
    <x v="0"/>
    <x v="0"/>
    <x v="0"/>
    <x v="4"/>
    <s v="2024-06-19"/>
    <x v="1"/>
    <n v="31"/>
    <x v="4"/>
    <m/>
    <x v="0"/>
    <m/>
    <x v="54"/>
    <n v="100477977"/>
    <x v="0"/>
    <x v="8"/>
    <s v="Direção Financeira"/>
    <s v="ORI"/>
    <x v="2"/>
    <m/>
    <x v="0"/>
    <x v="2"/>
    <x v="2"/>
    <x v="1"/>
    <x v="0"/>
    <x v="0"/>
    <x v="0"/>
    <x v="0"/>
    <x v="0"/>
    <x v="0"/>
    <x v="0"/>
    <s v="Direção Financeira"/>
    <x v="0"/>
    <x v="0"/>
    <x v="0"/>
    <x v="0"/>
    <x v="0"/>
    <x v="0"/>
    <x v="0"/>
    <x v="0"/>
    <x v="0"/>
    <x v="0"/>
    <x v="8"/>
    <x v="0"/>
    <s v="Pagamento de salário referente a 06-2024"/>
  </r>
  <r>
    <x v="0"/>
    <n v="0"/>
    <n v="0"/>
    <n v="0"/>
    <n v="0"/>
    <x v="4075"/>
    <x v="0"/>
    <x v="0"/>
    <x v="0"/>
    <s v="03.16.15"/>
    <x v="0"/>
    <x v="0"/>
    <x v="0"/>
    <s v="Direção Financeira"/>
    <s v="03.16.15"/>
    <s v="Direção Financeira"/>
    <s v="03.16.15"/>
    <x v="64"/>
    <x v="0"/>
    <x v="0"/>
    <x v="0"/>
    <x v="0"/>
    <x v="0"/>
    <x v="0"/>
    <x v="0"/>
    <x v="4"/>
    <s v="2024-06-19"/>
    <x v="1"/>
    <n v="648"/>
    <x v="4"/>
    <m/>
    <x v="0"/>
    <m/>
    <x v="67"/>
    <n v="100474708"/>
    <x v="0"/>
    <x v="7"/>
    <s v="Direção Financeira"/>
    <s v="ORI"/>
    <x v="2"/>
    <m/>
    <x v="0"/>
    <x v="2"/>
    <x v="2"/>
    <x v="1"/>
    <x v="0"/>
    <x v="0"/>
    <x v="0"/>
    <x v="0"/>
    <x v="0"/>
    <x v="0"/>
    <x v="0"/>
    <s v="Direção Financeira"/>
    <x v="0"/>
    <x v="0"/>
    <x v="0"/>
    <x v="0"/>
    <x v="0"/>
    <x v="0"/>
    <x v="0"/>
    <x v="0"/>
    <x v="0"/>
    <x v="0"/>
    <x v="7"/>
    <x v="0"/>
    <s v="Pagamento de salário referente a 06-2024"/>
  </r>
  <r>
    <x v="0"/>
    <n v="0"/>
    <n v="0"/>
    <n v="0"/>
    <n v="0"/>
    <x v="4075"/>
    <x v="0"/>
    <x v="0"/>
    <x v="0"/>
    <s v="03.16.15"/>
    <x v="0"/>
    <x v="0"/>
    <x v="0"/>
    <s v="Direção Financeira"/>
    <s v="03.16.15"/>
    <s v="Direção Financeira"/>
    <s v="03.16.15"/>
    <x v="64"/>
    <x v="0"/>
    <x v="0"/>
    <x v="0"/>
    <x v="0"/>
    <x v="0"/>
    <x v="0"/>
    <x v="0"/>
    <x v="4"/>
    <s v="2024-06-19"/>
    <x v="1"/>
    <n v="24"/>
    <x v="4"/>
    <m/>
    <x v="0"/>
    <m/>
    <x v="16"/>
    <n v="100474707"/>
    <x v="0"/>
    <x v="3"/>
    <s v="Direção Financeira"/>
    <s v="ORI"/>
    <x v="2"/>
    <m/>
    <x v="0"/>
    <x v="2"/>
    <x v="2"/>
    <x v="1"/>
    <x v="0"/>
    <x v="0"/>
    <x v="0"/>
    <x v="0"/>
    <x v="0"/>
    <x v="0"/>
    <x v="0"/>
    <s v="Direção Financeira"/>
    <x v="0"/>
    <x v="0"/>
    <x v="0"/>
    <x v="0"/>
    <x v="0"/>
    <x v="0"/>
    <x v="0"/>
    <x v="0"/>
    <x v="0"/>
    <x v="0"/>
    <x v="3"/>
    <x v="0"/>
    <s v="Pagamento de salário referente a 06-2024"/>
  </r>
  <r>
    <x v="0"/>
    <n v="0"/>
    <n v="0"/>
    <n v="0"/>
    <n v="0"/>
    <x v="553"/>
    <x v="0"/>
    <x v="0"/>
    <x v="0"/>
    <s v="03.16.15"/>
    <x v="0"/>
    <x v="0"/>
    <x v="0"/>
    <s v="Direção Financeira"/>
    <s v="03.16.15"/>
    <s v="Direção Financeira"/>
    <s v="03.16.15"/>
    <x v="64"/>
    <x v="0"/>
    <x v="0"/>
    <x v="0"/>
    <x v="0"/>
    <x v="0"/>
    <x v="0"/>
    <x v="0"/>
    <x v="5"/>
    <s v="2024-08-05"/>
    <x v="2"/>
    <n v="45"/>
    <x v="4"/>
    <m/>
    <x v="0"/>
    <m/>
    <x v="54"/>
    <n v="100477977"/>
    <x v="0"/>
    <x v="8"/>
    <s v="Direção Financeira"/>
    <s v="ORI"/>
    <x v="2"/>
    <m/>
    <x v="0"/>
    <x v="2"/>
    <x v="2"/>
    <x v="1"/>
    <x v="0"/>
    <x v="0"/>
    <x v="0"/>
    <x v="0"/>
    <x v="0"/>
    <x v="0"/>
    <x v="0"/>
    <s v="Direção Financeira"/>
    <x v="0"/>
    <x v="0"/>
    <x v="0"/>
    <x v="0"/>
    <x v="0"/>
    <x v="0"/>
    <x v="0"/>
    <x v="0"/>
    <x v="0"/>
    <x v="0"/>
    <x v="8"/>
    <x v="0"/>
    <s v="Pagamento de salário referente a 07-2024"/>
  </r>
  <r>
    <x v="0"/>
    <n v="0"/>
    <n v="0"/>
    <n v="0"/>
    <n v="0"/>
    <x v="553"/>
    <x v="0"/>
    <x v="0"/>
    <x v="0"/>
    <s v="03.16.15"/>
    <x v="0"/>
    <x v="0"/>
    <x v="0"/>
    <s v="Direção Financeira"/>
    <s v="03.16.15"/>
    <s v="Direção Financeira"/>
    <s v="03.16.15"/>
    <x v="64"/>
    <x v="0"/>
    <x v="0"/>
    <x v="0"/>
    <x v="0"/>
    <x v="0"/>
    <x v="0"/>
    <x v="0"/>
    <x v="5"/>
    <s v="2024-08-05"/>
    <x v="2"/>
    <n v="1105"/>
    <x v="4"/>
    <m/>
    <x v="0"/>
    <m/>
    <x v="17"/>
    <n v="100479279"/>
    <x v="0"/>
    <x v="4"/>
    <s v="Direção Financeira"/>
    <s v="ORI"/>
    <x v="2"/>
    <m/>
    <x v="0"/>
    <x v="2"/>
    <x v="2"/>
    <x v="1"/>
    <x v="0"/>
    <x v="0"/>
    <x v="0"/>
    <x v="0"/>
    <x v="0"/>
    <x v="0"/>
    <x v="0"/>
    <s v="Direção Financeira"/>
    <x v="0"/>
    <x v="0"/>
    <x v="0"/>
    <x v="0"/>
    <x v="0"/>
    <x v="0"/>
    <x v="0"/>
    <x v="0"/>
    <x v="0"/>
    <x v="0"/>
    <x v="4"/>
    <x v="0"/>
    <s v="Pagamento de salário referente a 07-2024"/>
  </r>
  <r>
    <x v="0"/>
    <n v="0"/>
    <n v="0"/>
    <n v="0"/>
    <n v="0"/>
    <x v="553"/>
    <x v="0"/>
    <x v="0"/>
    <x v="0"/>
    <s v="03.16.15"/>
    <x v="0"/>
    <x v="0"/>
    <x v="0"/>
    <s v="Direção Financeira"/>
    <s v="03.16.15"/>
    <s v="Direção Financeira"/>
    <s v="03.16.15"/>
    <x v="29"/>
    <x v="0"/>
    <x v="0"/>
    <x v="0"/>
    <x v="0"/>
    <x v="0"/>
    <x v="0"/>
    <x v="0"/>
    <x v="5"/>
    <s v="2024-08-05"/>
    <x v="2"/>
    <n v="0"/>
    <x v="4"/>
    <m/>
    <x v="0"/>
    <m/>
    <x v="16"/>
    <n v="100474707"/>
    <x v="0"/>
    <x v="3"/>
    <s v="Direção Financeira"/>
    <s v="ORI"/>
    <x v="2"/>
    <m/>
    <x v="0"/>
    <x v="2"/>
    <x v="2"/>
    <x v="1"/>
    <x v="0"/>
    <x v="0"/>
    <x v="0"/>
    <x v="0"/>
    <x v="0"/>
    <x v="0"/>
    <x v="0"/>
    <s v="Direção Financeira"/>
    <x v="0"/>
    <x v="0"/>
    <x v="0"/>
    <x v="0"/>
    <x v="0"/>
    <x v="0"/>
    <x v="0"/>
    <x v="0"/>
    <x v="0"/>
    <x v="0"/>
    <x v="3"/>
    <x v="0"/>
    <s v="Pagamento de salário referente a 07-2024"/>
  </r>
  <r>
    <x v="0"/>
    <n v="0"/>
    <n v="0"/>
    <n v="0"/>
    <n v="0"/>
    <x v="553"/>
    <x v="0"/>
    <x v="0"/>
    <x v="0"/>
    <s v="03.16.15"/>
    <x v="0"/>
    <x v="0"/>
    <x v="0"/>
    <s v="Direção Financeira"/>
    <s v="03.16.15"/>
    <s v="Direção Financeira"/>
    <s v="03.16.15"/>
    <x v="30"/>
    <x v="0"/>
    <x v="0"/>
    <x v="0"/>
    <x v="1"/>
    <x v="0"/>
    <x v="0"/>
    <x v="0"/>
    <x v="5"/>
    <s v="2024-08-05"/>
    <x v="2"/>
    <n v="278"/>
    <x v="4"/>
    <m/>
    <x v="0"/>
    <m/>
    <x v="16"/>
    <n v="100474707"/>
    <x v="0"/>
    <x v="3"/>
    <s v="Direção Financeira"/>
    <s v="ORI"/>
    <x v="2"/>
    <m/>
    <x v="0"/>
    <x v="2"/>
    <x v="2"/>
    <x v="1"/>
    <x v="0"/>
    <x v="0"/>
    <x v="0"/>
    <x v="0"/>
    <x v="0"/>
    <x v="0"/>
    <x v="0"/>
    <s v="Direção Financeira"/>
    <x v="0"/>
    <x v="0"/>
    <x v="0"/>
    <x v="0"/>
    <x v="0"/>
    <x v="0"/>
    <x v="0"/>
    <x v="0"/>
    <x v="0"/>
    <x v="0"/>
    <x v="3"/>
    <x v="0"/>
    <s v="Pagamento de salário referente a 07-2024"/>
  </r>
  <r>
    <x v="0"/>
    <n v="0"/>
    <n v="0"/>
    <n v="0"/>
    <n v="0"/>
    <x v="3760"/>
    <x v="0"/>
    <x v="0"/>
    <x v="0"/>
    <s v="03.16.15"/>
    <x v="0"/>
    <x v="0"/>
    <x v="0"/>
    <s v="Direção Financeira"/>
    <s v="03.16.15"/>
    <s v="Direção Financeira"/>
    <s v="03.16.15"/>
    <x v="30"/>
    <x v="0"/>
    <x v="0"/>
    <x v="0"/>
    <x v="1"/>
    <x v="0"/>
    <x v="0"/>
    <x v="0"/>
    <x v="3"/>
    <s v="2024-05-21"/>
    <x v="1"/>
    <n v="46014"/>
    <x v="4"/>
    <m/>
    <x v="0"/>
    <m/>
    <x v="19"/>
    <n v="100474706"/>
    <x v="0"/>
    <x v="6"/>
    <s v="Direção Financeira"/>
    <s v="ORI"/>
    <x v="2"/>
    <m/>
    <x v="0"/>
    <x v="2"/>
    <x v="2"/>
    <x v="1"/>
    <x v="0"/>
    <x v="0"/>
    <x v="0"/>
    <x v="0"/>
    <x v="0"/>
    <x v="0"/>
    <x v="0"/>
    <s v="Direção Financeira"/>
    <x v="0"/>
    <x v="0"/>
    <x v="0"/>
    <x v="0"/>
    <x v="0"/>
    <x v="0"/>
    <x v="0"/>
    <x v="0"/>
    <x v="0"/>
    <x v="0"/>
    <x v="6"/>
    <x v="0"/>
    <s v="Pagamento de salário referente a 05-2024"/>
  </r>
  <r>
    <x v="0"/>
    <n v="0"/>
    <n v="0"/>
    <n v="0"/>
    <n v="0"/>
    <x v="3760"/>
    <x v="0"/>
    <x v="0"/>
    <x v="0"/>
    <s v="03.16.15"/>
    <x v="0"/>
    <x v="0"/>
    <x v="0"/>
    <s v="Direção Financeira"/>
    <s v="03.16.15"/>
    <s v="Direção Financeira"/>
    <s v="03.16.15"/>
    <x v="48"/>
    <x v="0"/>
    <x v="0"/>
    <x v="0"/>
    <x v="1"/>
    <x v="0"/>
    <x v="0"/>
    <x v="0"/>
    <x v="3"/>
    <s v="2024-05-21"/>
    <x v="1"/>
    <n v="3947"/>
    <x v="4"/>
    <m/>
    <x v="0"/>
    <m/>
    <x v="67"/>
    <n v="100474708"/>
    <x v="0"/>
    <x v="7"/>
    <s v="Direção Financeira"/>
    <s v="ORI"/>
    <x v="2"/>
    <m/>
    <x v="0"/>
    <x v="2"/>
    <x v="2"/>
    <x v="1"/>
    <x v="0"/>
    <x v="0"/>
    <x v="0"/>
    <x v="0"/>
    <x v="0"/>
    <x v="0"/>
    <x v="0"/>
    <s v="Direção Financeira"/>
    <x v="0"/>
    <x v="0"/>
    <x v="0"/>
    <x v="0"/>
    <x v="0"/>
    <x v="0"/>
    <x v="0"/>
    <x v="0"/>
    <x v="0"/>
    <x v="0"/>
    <x v="7"/>
    <x v="0"/>
    <s v="Pagamento de salário referente a 05-2024"/>
  </r>
  <r>
    <x v="0"/>
    <n v="0"/>
    <n v="0"/>
    <n v="0"/>
    <n v="0"/>
    <x v="3760"/>
    <x v="0"/>
    <x v="0"/>
    <x v="0"/>
    <s v="03.16.15"/>
    <x v="0"/>
    <x v="0"/>
    <x v="0"/>
    <s v="Direção Financeira"/>
    <s v="03.16.15"/>
    <s v="Direção Financeira"/>
    <s v="03.16.15"/>
    <x v="48"/>
    <x v="0"/>
    <x v="0"/>
    <x v="0"/>
    <x v="1"/>
    <x v="0"/>
    <x v="0"/>
    <x v="0"/>
    <x v="3"/>
    <s v="2024-05-21"/>
    <x v="1"/>
    <n v="6364"/>
    <x v="4"/>
    <m/>
    <x v="0"/>
    <m/>
    <x v="17"/>
    <n v="100479279"/>
    <x v="0"/>
    <x v="4"/>
    <s v="Direção Financeira"/>
    <s v="ORI"/>
    <x v="2"/>
    <m/>
    <x v="0"/>
    <x v="2"/>
    <x v="2"/>
    <x v="1"/>
    <x v="0"/>
    <x v="0"/>
    <x v="0"/>
    <x v="0"/>
    <x v="0"/>
    <x v="0"/>
    <x v="0"/>
    <s v="Direção Financeira"/>
    <x v="0"/>
    <x v="0"/>
    <x v="0"/>
    <x v="0"/>
    <x v="0"/>
    <x v="0"/>
    <x v="0"/>
    <x v="0"/>
    <x v="0"/>
    <x v="0"/>
    <x v="4"/>
    <x v="0"/>
    <s v="Pagamento de salário referente a 05-2024"/>
  </r>
  <r>
    <x v="0"/>
    <n v="0"/>
    <n v="0"/>
    <n v="0"/>
    <n v="0"/>
    <x v="1417"/>
    <x v="0"/>
    <x v="0"/>
    <x v="0"/>
    <s v="03.16.15"/>
    <x v="0"/>
    <x v="0"/>
    <x v="0"/>
    <s v="Direção Financeira"/>
    <s v="03.16.15"/>
    <s v="Direção Financeira"/>
    <s v="03.16.15"/>
    <x v="29"/>
    <x v="0"/>
    <x v="0"/>
    <x v="0"/>
    <x v="0"/>
    <x v="0"/>
    <x v="0"/>
    <x v="0"/>
    <x v="6"/>
    <s v="2024-04-23"/>
    <x v="1"/>
    <n v="0"/>
    <x v="4"/>
    <m/>
    <x v="0"/>
    <m/>
    <x v="54"/>
    <n v="100477977"/>
    <x v="0"/>
    <x v="8"/>
    <s v="Direção Financeira"/>
    <s v="ORI"/>
    <x v="2"/>
    <m/>
    <x v="0"/>
    <x v="2"/>
    <x v="2"/>
    <x v="1"/>
    <x v="0"/>
    <x v="0"/>
    <x v="0"/>
    <x v="0"/>
    <x v="0"/>
    <x v="0"/>
    <x v="0"/>
    <s v="Direção Financeira"/>
    <x v="0"/>
    <x v="0"/>
    <x v="0"/>
    <x v="0"/>
    <x v="0"/>
    <x v="0"/>
    <x v="0"/>
    <x v="0"/>
    <x v="0"/>
    <x v="0"/>
    <x v="8"/>
    <x v="0"/>
    <s v="Pagamento de salário referente a 04-2024"/>
  </r>
  <r>
    <x v="0"/>
    <n v="0"/>
    <n v="0"/>
    <n v="0"/>
    <n v="0"/>
    <x v="1417"/>
    <x v="0"/>
    <x v="0"/>
    <x v="0"/>
    <s v="03.16.15"/>
    <x v="0"/>
    <x v="0"/>
    <x v="0"/>
    <s v="Direção Financeira"/>
    <s v="03.16.15"/>
    <s v="Direção Financeira"/>
    <s v="03.16.15"/>
    <x v="28"/>
    <x v="0"/>
    <x v="0"/>
    <x v="0"/>
    <x v="0"/>
    <x v="0"/>
    <x v="0"/>
    <x v="0"/>
    <x v="6"/>
    <s v="2024-04-23"/>
    <x v="1"/>
    <n v="32"/>
    <x v="4"/>
    <m/>
    <x v="0"/>
    <m/>
    <x v="54"/>
    <n v="100477977"/>
    <x v="0"/>
    <x v="8"/>
    <s v="Direção Financeira"/>
    <s v="ORI"/>
    <x v="2"/>
    <m/>
    <x v="0"/>
    <x v="2"/>
    <x v="2"/>
    <x v="1"/>
    <x v="0"/>
    <x v="0"/>
    <x v="0"/>
    <x v="0"/>
    <x v="0"/>
    <x v="0"/>
    <x v="0"/>
    <s v="Direção Financeira"/>
    <x v="0"/>
    <x v="0"/>
    <x v="0"/>
    <x v="0"/>
    <x v="0"/>
    <x v="0"/>
    <x v="0"/>
    <x v="0"/>
    <x v="0"/>
    <x v="0"/>
    <x v="8"/>
    <x v="0"/>
    <s v="Pagamento de salário referente a 04-2024"/>
  </r>
  <r>
    <x v="0"/>
    <n v="0"/>
    <n v="0"/>
    <n v="0"/>
    <n v="0"/>
    <x v="1417"/>
    <x v="0"/>
    <x v="0"/>
    <x v="0"/>
    <s v="03.16.15"/>
    <x v="0"/>
    <x v="0"/>
    <x v="0"/>
    <s v="Direção Financeira"/>
    <s v="03.16.15"/>
    <s v="Direção Financeira"/>
    <s v="03.16.15"/>
    <x v="30"/>
    <x v="0"/>
    <x v="0"/>
    <x v="0"/>
    <x v="1"/>
    <x v="0"/>
    <x v="0"/>
    <x v="0"/>
    <x v="6"/>
    <s v="2024-04-23"/>
    <x v="1"/>
    <n v="11570"/>
    <x v="4"/>
    <m/>
    <x v="0"/>
    <m/>
    <x v="17"/>
    <n v="100479279"/>
    <x v="0"/>
    <x v="4"/>
    <s v="Direção Financeira"/>
    <s v="ORI"/>
    <x v="2"/>
    <m/>
    <x v="0"/>
    <x v="2"/>
    <x v="2"/>
    <x v="1"/>
    <x v="0"/>
    <x v="0"/>
    <x v="0"/>
    <x v="0"/>
    <x v="0"/>
    <x v="0"/>
    <x v="0"/>
    <s v="Direção Financeira"/>
    <x v="0"/>
    <x v="0"/>
    <x v="0"/>
    <x v="0"/>
    <x v="0"/>
    <x v="0"/>
    <x v="0"/>
    <x v="0"/>
    <x v="0"/>
    <x v="0"/>
    <x v="4"/>
    <x v="0"/>
    <s v="Pagamento de salário referente a 04-2024"/>
  </r>
  <r>
    <x v="0"/>
    <n v="0"/>
    <n v="0"/>
    <n v="0"/>
    <n v="0"/>
    <x v="5675"/>
    <x v="0"/>
    <x v="0"/>
    <x v="0"/>
    <s v="03.16.15"/>
    <x v="0"/>
    <x v="0"/>
    <x v="0"/>
    <s v="Direção Financeira"/>
    <s v="03.16.15"/>
    <s v="Direção Financeira"/>
    <s v="03.16.15"/>
    <x v="29"/>
    <x v="0"/>
    <x v="0"/>
    <x v="0"/>
    <x v="0"/>
    <x v="0"/>
    <x v="0"/>
    <x v="0"/>
    <x v="1"/>
    <s v="2024-03-21"/>
    <x v="0"/>
    <n v="57"/>
    <x v="4"/>
    <m/>
    <x v="0"/>
    <m/>
    <x v="19"/>
    <n v="100474706"/>
    <x v="0"/>
    <x v="6"/>
    <s v="Direção Financeira"/>
    <s v="ORI"/>
    <x v="2"/>
    <m/>
    <x v="0"/>
    <x v="2"/>
    <x v="2"/>
    <x v="1"/>
    <x v="0"/>
    <x v="0"/>
    <x v="0"/>
    <x v="0"/>
    <x v="0"/>
    <x v="0"/>
    <x v="0"/>
    <s v="Direção Financeira"/>
    <x v="0"/>
    <x v="0"/>
    <x v="0"/>
    <x v="0"/>
    <x v="0"/>
    <x v="0"/>
    <x v="0"/>
    <x v="0"/>
    <x v="0"/>
    <x v="0"/>
    <x v="6"/>
    <x v="0"/>
    <s v="Pagamento de salário referente a 03-2024"/>
  </r>
  <r>
    <x v="0"/>
    <n v="0"/>
    <n v="0"/>
    <n v="0"/>
    <n v="0"/>
    <x v="5675"/>
    <x v="0"/>
    <x v="0"/>
    <x v="0"/>
    <s v="03.16.15"/>
    <x v="0"/>
    <x v="0"/>
    <x v="0"/>
    <s v="Direção Financeira"/>
    <s v="03.16.15"/>
    <s v="Direção Financeira"/>
    <s v="03.16.15"/>
    <x v="64"/>
    <x v="0"/>
    <x v="0"/>
    <x v="0"/>
    <x v="0"/>
    <x v="0"/>
    <x v="0"/>
    <x v="0"/>
    <x v="1"/>
    <s v="2024-03-21"/>
    <x v="0"/>
    <n v="666"/>
    <x v="4"/>
    <m/>
    <x v="0"/>
    <m/>
    <x v="67"/>
    <n v="100474708"/>
    <x v="0"/>
    <x v="7"/>
    <s v="Direção Financeira"/>
    <s v="ORI"/>
    <x v="2"/>
    <m/>
    <x v="0"/>
    <x v="2"/>
    <x v="2"/>
    <x v="1"/>
    <x v="0"/>
    <x v="0"/>
    <x v="0"/>
    <x v="0"/>
    <x v="0"/>
    <x v="0"/>
    <x v="0"/>
    <s v="Direção Financeira"/>
    <x v="0"/>
    <x v="0"/>
    <x v="0"/>
    <x v="0"/>
    <x v="0"/>
    <x v="0"/>
    <x v="0"/>
    <x v="0"/>
    <x v="0"/>
    <x v="0"/>
    <x v="7"/>
    <x v="0"/>
    <s v="Pagamento de salário referente a 03-2024"/>
  </r>
  <r>
    <x v="0"/>
    <n v="0"/>
    <n v="0"/>
    <n v="0"/>
    <n v="0"/>
    <x v="5675"/>
    <x v="0"/>
    <x v="0"/>
    <x v="0"/>
    <s v="03.16.15"/>
    <x v="0"/>
    <x v="0"/>
    <x v="0"/>
    <s v="Direção Financeira"/>
    <s v="03.16.15"/>
    <s v="Direção Financeira"/>
    <s v="03.16.15"/>
    <x v="64"/>
    <x v="0"/>
    <x v="0"/>
    <x v="0"/>
    <x v="0"/>
    <x v="0"/>
    <x v="0"/>
    <x v="0"/>
    <x v="1"/>
    <s v="2024-03-21"/>
    <x v="0"/>
    <n v="1074"/>
    <x v="4"/>
    <m/>
    <x v="0"/>
    <m/>
    <x v="17"/>
    <n v="100479279"/>
    <x v="0"/>
    <x v="4"/>
    <s v="Direção Financeira"/>
    <s v="ORI"/>
    <x v="2"/>
    <m/>
    <x v="0"/>
    <x v="2"/>
    <x v="2"/>
    <x v="1"/>
    <x v="0"/>
    <x v="0"/>
    <x v="0"/>
    <x v="0"/>
    <x v="0"/>
    <x v="0"/>
    <x v="0"/>
    <s v="Direção Financeira"/>
    <x v="0"/>
    <x v="0"/>
    <x v="0"/>
    <x v="0"/>
    <x v="0"/>
    <x v="0"/>
    <x v="0"/>
    <x v="0"/>
    <x v="0"/>
    <x v="0"/>
    <x v="4"/>
    <x v="0"/>
    <s v="Pagamento de salário referente a 03-2024"/>
  </r>
  <r>
    <x v="0"/>
    <n v="0"/>
    <n v="0"/>
    <n v="0"/>
    <n v="0"/>
    <x v="5675"/>
    <x v="0"/>
    <x v="0"/>
    <x v="0"/>
    <s v="03.16.15"/>
    <x v="0"/>
    <x v="0"/>
    <x v="0"/>
    <s v="Direção Financeira"/>
    <s v="03.16.15"/>
    <s v="Direção Financeira"/>
    <s v="03.16.15"/>
    <x v="64"/>
    <x v="0"/>
    <x v="0"/>
    <x v="0"/>
    <x v="0"/>
    <x v="0"/>
    <x v="0"/>
    <x v="0"/>
    <x v="1"/>
    <s v="2024-03-21"/>
    <x v="0"/>
    <n v="128"/>
    <x v="4"/>
    <m/>
    <x v="0"/>
    <m/>
    <x v="15"/>
    <n v="100479277"/>
    <x v="0"/>
    <x v="2"/>
    <s v="Direção Financeira"/>
    <s v="ORI"/>
    <x v="2"/>
    <m/>
    <x v="0"/>
    <x v="2"/>
    <x v="2"/>
    <x v="1"/>
    <x v="0"/>
    <x v="0"/>
    <x v="0"/>
    <x v="0"/>
    <x v="0"/>
    <x v="0"/>
    <x v="0"/>
    <s v="Direção Financeira"/>
    <x v="0"/>
    <x v="0"/>
    <x v="0"/>
    <x v="0"/>
    <x v="0"/>
    <x v="0"/>
    <x v="0"/>
    <x v="0"/>
    <x v="0"/>
    <x v="0"/>
    <x v="2"/>
    <x v="0"/>
    <s v="Pagamento de salário referente a 03-2024"/>
  </r>
  <r>
    <x v="0"/>
    <n v="0"/>
    <n v="0"/>
    <n v="0"/>
    <n v="0"/>
    <x v="5675"/>
    <x v="0"/>
    <x v="0"/>
    <x v="0"/>
    <s v="03.16.15"/>
    <x v="0"/>
    <x v="0"/>
    <x v="0"/>
    <s v="Direção Financeira"/>
    <s v="03.16.15"/>
    <s v="Direção Financeira"/>
    <s v="03.16.15"/>
    <x v="29"/>
    <x v="0"/>
    <x v="0"/>
    <x v="0"/>
    <x v="0"/>
    <x v="0"/>
    <x v="0"/>
    <x v="0"/>
    <x v="1"/>
    <s v="2024-03-21"/>
    <x v="0"/>
    <n v="1"/>
    <x v="4"/>
    <m/>
    <x v="0"/>
    <m/>
    <x v="15"/>
    <n v="100479277"/>
    <x v="0"/>
    <x v="2"/>
    <s v="Direção Financeira"/>
    <s v="ORI"/>
    <x v="2"/>
    <m/>
    <x v="0"/>
    <x v="2"/>
    <x v="2"/>
    <x v="1"/>
    <x v="0"/>
    <x v="0"/>
    <x v="0"/>
    <x v="0"/>
    <x v="0"/>
    <x v="0"/>
    <x v="0"/>
    <s v="Direção Financeira"/>
    <x v="0"/>
    <x v="0"/>
    <x v="0"/>
    <x v="0"/>
    <x v="0"/>
    <x v="0"/>
    <x v="0"/>
    <x v="0"/>
    <x v="0"/>
    <x v="0"/>
    <x v="2"/>
    <x v="0"/>
    <s v="Pagamento de salário referente a 03-2024"/>
  </r>
  <r>
    <x v="0"/>
    <n v="0"/>
    <n v="0"/>
    <n v="0"/>
    <n v="0"/>
    <x v="5675"/>
    <x v="0"/>
    <x v="0"/>
    <x v="0"/>
    <s v="03.16.15"/>
    <x v="0"/>
    <x v="0"/>
    <x v="0"/>
    <s v="Direção Financeira"/>
    <s v="03.16.15"/>
    <s v="Direção Financeira"/>
    <s v="03.16.15"/>
    <x v="48"/>
    <x v="0"/>
    <x v="0"/>
    <x v="0"/>
    <x v="1"/>
    <x v="0"/>
    <x v="0"/>
    <x v="0"/>
    <x v="1"/>
    <s v="2024-03-21"/>
    <x v="0"/>
    <n v="634"/>
    <x v="4"/>
    <m/>
    <x v="0"/>
    <m/>
    <x v="15"/>
    <n v="100479277"/>
    <x v="0"/>
    <x v="2"/>
    <s v="Direção Financeira"/>
    <s v="ORI"/>
    <x v="2"/>
    <m/>
    <x v="0"/>
    <x v="2"/>
    <x v="2"/>
    <x v="1"/>
    <x v="0"/>
    <x v="0"/>
    <x v="0"/>
    <x v="0"/>
    <x v="0"/>
    <x v="0"/>
    <x v="0"/>
    <s v="Direção Financeira"/>
    <x v="0"/>
    <x v="0"/>
    <x v="0"/>
    <x v="0"/>
    <x v="0"/>
    <x v="0"/>
    <x v="0"/>
    <x v="0"/>
    <x v="0"/>
    <x v="0"/>
    <x v="2"/>
    <x v="0"/>
    <s v="Pagamento de salário referente a 03-2024"/>
  </r>
  <r>
    <x v="0"/>
    <n v="0"/>
    <n v="0"/>
    <n v="0"/>
    <n v="0"/>
    <x v="5532"/>
    <x v="0"/>
    <x v="0"/>
    <x v="0"/>
    <s v="03.16.15"/>
    <x v="0"/>
    <x v="0"/>
    <x v="0"/>
    <s v="Direção Financeira"/>
    <s v="03.16.15"/>
    <s v="Direção Financeira"/>
    <s v="03.16.15"/>
    <x v="30"/>
    <x v="0"/>
    <x v="0"/>
    <x v="0"/>
    <x v="1"/>
    <x v="0"/>
    <x v="0"/>
    <x v="0"/>
    <x v="2"/>
    <s v="2024-02-23"/>
    <x v="0"/>
    <n v="49539"/>
    <x v="4"/>
    <m/>
    <x v="0"/>
    <m/>
    <x v="19"/>
    <n v="100474706"/>
    <x v="0"/>
    <x v="6"/>
    <s v="Direção Financeira"/>
    <s v="ORI"/>
    <x v="2"/>
    <m/>
    <x v="0"/>
    <x v="2"/>
    <x v="2"/>
    <x v="1"/>
    <x v="0"/>
    <x v="0"/>
    <x v="0"/>
    <x v="0"/>
    <x v="0"/>
    <x v="0"/>
    <x v="0"/>
    <s v="Direção Financeira"/>
    <x v="0"/>
    <x v="0"/>
    <x v="0"/>
    <x v="0"/>
    <x v="0"/>
    <x v="0"/>
    <x v="0"/>
    <x v="0"/>
    <x v="0"/>
    <x v="0"/>
    <x v="6"/>
    <x v="0"/>
    <s v="Pagamento de salário referente a 02-2024"/>
  </r>
  <r>
    <x v="0"/>
    <n v="0"/>
    <n v="0"/>
    <n v="0"/>
    <n v="0"/>
    <x v="5532"/>
    <x v="0"/>
    <x v="0"/>
    <x v="0"/>
    <s v="03.16.15"/>
    <x v="0"/>
    <x v="0"/>
    <x v="0"/>
    <s v="Direção Financeira"/>
    <s v="03.16.15"/>
    <s v="Direção Financeira"/>
    <s v="03.16.15"/>
    <x v="29"/>
    <x v="0"/>
    <x v="0"/>
    <x v="0"/>
    <x v="0"/>
    <x v="0"/>
    <x v="0"/>
    <x v="0"/>
    <x v="2"/>
    <s v="2024-02-23"/>
    <x v="0"/>
    <n v="1"/>
    <x v="4"/>
    <m/>
    <x v="0"/>
    <m/>
    <x v="15"/>
    <n v="100479277"/>
    <x v="0"/>
    <x v="2"/>
    <s v="Direção Financeira"/>
    <s v="ORI"/>
    <x v="2"/>
    <m/>
    <x v="0"/>
    <x v="2"/>
    <x v="2"/>
    <x v="1"/>
    <x v="0"/>
    <x v="0"/>
    <x v="0"/>
    <x v="0"/>
    <x v="0"/>
    <x v="0"/>
    <x v="0"/>
    <s v="Direção Financeira"/>
    <x v="0"/>
    <x v="0"/>
    <x v="0"/>
    <x v="0"/>
    <x v="0"/>
    <x v="0"/>
    <x v="0"/>
    <x v="0"/>
    <x v="0"/>
    <x v="0"/>
    <x v="2"/>
    <x v="0"/>
    <s v="Pagamento de salário referente a 02-2024"/>
  </r>
  <r>
    <x v="0"/>
    <n v="0"/>
    <n v="0"/>
    <n v="0"/>
    <n v="0"/>
    <x v="5338"/>
    <x v="0"/>
    <x v="0"/>
    <x v="0"/>
    <s v="03.16.32"/>
    <x v="29"/>
    <x v="0"/>
    <x v="0"/>
    <s v="Gabinete de Comunicação e Imagem"/>
    <s v="03.16.32"/>
    <s v="Gabinete de Comunicação e Imagem"/>
    <s v="03.16.32"/>
    <x v="30"/>
    <x v="0"/>
    <x v="0"/>
    <x v="0"/>
    <x v="1"/>
    <x v="0"/>
    <x v="0"/>
    <x v="0"/>
    <x v="3"/>
    <s v="2024-05-21"/>
    <x v="1"/>
    <n v="14053"/>
    <x v="4"/>
    <m/>
    <x v="0"/>
    <m/>
    <x v="19"/>
    <n v="100474706"/>
    <x v="0"/>
    <x v="6"/>
    <s v="Gabinete de Comunicação e Imagem"/>
    <s v="ORI"/>
    <x v="2"/>
    <s v="GCI"/>
    <x v="0"/>
    <x v="2"/>
    <x v="2"/>
    <x v="1"/>
    <x v="0"/>
    <x v="0"/>
    <x v="0"/>
    <x v="0"/>
    <x v="0"/>
    <x v="0"/>
    <x v="0"/>
    <s v="Gabinete de Comunicação e Imagem"/>
    <x v="0"/>
    <x v="0"/>
    <x v="0"/>
    <x v="0"/>
    <x v="0"/>
    <x v="0"/>
    <x v="0"/>
    <x v="0"/>
    <x v="0"/>
    <x v="0"/>
    <x v="6"/>
    <x v="0"/>
    <s v="Pagamento de salário referente a 05-2024"/>
  </r>
  <r>
    <x v="0"/>
    <n v="0"/>
    <n v="0"/>
    <n v="0"/>
    <n v="0"/>
    <x v="4823"/>
    <x v="0"/>
    <x v="0"/>
    <x v="0"/>
    <s v="03.16.10"/>
    <x v="39"/>
    <x v="0"/>
    <x v="0"/>
    <s v="Delegações Municipais "/>
    <s v="03.16.10"/>
    <s v="Delegações Municipais "/>
    <s v="03.16.10"/>
    <x v="30"/>
    <x v="0"/>
    <x v="0"/>
    <x v="0"/>
    <x v="1"/>
    <x v="0"/>
    <x v="0"/>
    <x v="0"/>
    <x v="3"/>
    <s v="2024-05-21"/>
    <x v="1"/>
    <n v="10767"/>
    <x v="4"/>
    <m/>
    <x v="0"/>
    <m/>
    <x v="19"/>
    <n v="100474706"/>
    <x v="0"/>
    <x v="6"/>
    <s v="Delegações Municipais "/>
    <s v="ORI"/>
    <x v="2"/>
    <m/>
    <x v="0"/>
    <x v="2"/>
    <x v="2"/>
    <x v="1"/>
    <x v="0"/>
    <x v="0"/>
    <x v="0"/>
    <x v="0"/>
    <x v="0"/>
    <x v="0"/>
    <x v="0"/>
    <s v="Delegações Municipais "/>
    <x v="0"/>
    <x v="0"/>
    <x v="0"/>
    <x v="0"/>
    <x v="0"/>
    <x v="0"/>
    <x v="0"/>
    <x v="0"/>
    <x v="0"/>
    <x v="0"/>
    <x v="6"/>
    <x v="0"/>
    <s v="Pagamento de salário referente a 05-2024"/>
  </r>
  <r>
    <x v="0"/>
    <n v="0"/>
    <n v="0"/>
    <n v="0"/>
    <n v="0"/>
    <x v="4583"/>
    <x v="0"/>
    <x v="0"/>
    <x v="0"/>
    <s v="03.16.02"/>
    <x v="3"/>
    <x v="0"/>
    <x v="0"/>
    <s v="Gabinete do Presidente"/>
    <s v="03.16.02"/>
    <s v="Gabinete do Presidente"/>
    <s v="03.16.02"/>
    <x v="31"/>
    <x v="0"/>
    <x v="0"/>
    <x v="1"/>
    <x v="0"/>
    <x v="0"/>
    <x v="0"/>
    <x v="0"/>
    <x v="3"/>
    <s v="2024-05-21"/>
    <x v="1"/>
    <n v="216"/>
    <x v="4"/>
    <m/>
    <x v="0"/>
    <m/>
    <x v="54"/>
    <n v="100477977"/>
    <x v="0"/>
    <x v="8"/>
    <s v="Gabinete do Presidente"/>
    <s v="ORI"/>
    <x v="2"/>
    <m/>
    <x v="0"/>
    <x v="2"/>
    <x v="2"/>
    <x v="1"/>
    <x v="0"/>
    <x v="0"/>
    <x v="0"/>
    <x v="0"/>
    <x v="0"/>
    <x v="0"/>
    <x v="0"/>
    <s v="Gabinete do Presidente"/>
    <x v="0"/>
    <x v="0"/>
    <x v="0"/>
    <x v="0"/>
    <x v="0"/>
    <x v="0"/>
    <x v="0"/>
    <x v="0"/>
    <x v="0"/>
    <x v="0"/>
    <x v="8"/>
    <x v="0"/>
    <s v="Pagamento de salário referente a 05-2024"/>
  </r>
  <r>
    <x v="0"/>
    <n v="0"/>
    <n v="0"/>
    <n v="0"/>
    <n v="0"/>
    <x v="4583"/>
    <x v="0"/>
    <x v="0"/>
    <x v="0"/>
    <s v="03.16.02"/>
    <x v="3"/>
    <x v="0"/>
    <x v="0"/>
    <s v="Gabinete do Presidente"/>
    <s v="03.16.02"/>
    <s v="Gabinete do Presidente"/>
    <s v="03.16.02"/>
    <x v="31"/>
    <x v="0"/>
    <x v="0"/>
    <x v="1"/>
    <x v="0"/>
    <x v="0"/>
    <x v="0"/>
    <x v="0"/>
    <x v="3"/>
    <s v="2024-05-21"/>
    <x v="1"/>
    <n v="69"/>
    <x v="4"/>
    <m/>
    <x v="0"/>
    <m/>
    <x v="15"/>
    <n v="100479277"/>
    <x v="0"/>
    <x v="2"/>
    <s v="Gabinete do Presidente"/>
    <s v="ORI"/>
    <x v="2"/>
    <m/>
    <x v="0"/>
    <x v="2"/>
    <x v="2"/>
    <x v="1"/>
    <x v="0"/>
    <x v="0"/>
    <x v="0"/>
    <x v="0"/>
    <x v="0"/>
    <x v="0"/>
    <x v="0"/>
    <s v="Gabinete do Presidente"/>
    <x v="0"/>
    <x v="0"/>
    <x v="0"/>
    <x v="0"/>
    <x v="0"/>
    <x v="0"/>
    <x v="0"/>
    <x v="0"/>
    <x v="0"/>
    <x v="0"/>
    <x v="2"/>
    <x v="0"/>
    <s v="Pagamento de salário referente a 05-2024"/>
  </r>
  <r>
    <x v="0"/>
    <n v="0"/>
    <n v="0"/>
    <n v="0"/>
    <n v="0"/>
    <x v="5666"/>
    <x v="0"/>
    <x v="0"/>
    <x v="0"/>
    <s v="03.16.02"/>
    <x v="3"/>
    <x v="0"/>
    <x v="0"/>
    <s v="Gabinete do Presidente"/>
    <s v="03.16.02"/>
    <s v="Gabinete do Presidente"/>
    <s v="03.16.02"/>
    <x v="31"/>
    <x v="0"/>
    <x v="0"/>
    <x v="1"/>
    <x v="0"/>
    <x v="0"/>
    <x v="0"/>
    <x v="0"/>
    <x v="1"/>
    <s v="2024-03-21"/>
    <x v="0"/>
    <n v="753"/>
    <x v="4"/>
    <m/>
    <x v="0"/>
    <m/>
    <x v="19"/>
    <n v="100474706"/>
    <x v="0"/>
    <x v="6"/>
    <s v="Gabinete do Presidente"/>
    <s v="ORI"/>
    <x v="2"/>
    <m/>
    <x v="0"/>
    <x v="2"/>
    <x v="2"/>
    <x v="1"/>
    <x v="0"/>
    <x v="0"/>
    <x v="0"/>
    <x v="0"/>
    <x v="0"/>
    <x v="0"/>
    <x v="0"/>
    <s v="Gabinete do Presidente"/>
    <x v="0"/>
    <x v="0"/>
    <x v="0"/>
    <x v="0"/>
    <x v="0"/>
    <x v="0"/>
    <x v="0"/>
    <x v="0"/>
    <x v="0"/>
    <x v="0"/>
    <x v="6"/>
    <x v="0"/>
    <s v="Pagamento de salário referente a 03-2024"/>
  </r>
  <r>
    <x v="0"/>
    <n v="0"/>
    <n v="0"/>
    <n v="0"/>
    <n v="0"/>
    <x v="5666"/>
    <x v="0"/>
    <x v="0"/>
    <x v="0"/>
    <s v="03.16.02"/>
    <x v="3"/>
    <x v="0"/>
    <x v="0"/>
    <s v="Gabinete do Presidente"/>
    <s v="03.16.02"/>
    <s v="Gabinete do Presidente"/>
    <s v="03.16.02"/>
    <x v="59"/>
    <x v="0"/>
    <x v="0"/>
    <x v="0"/>
    <x v="0"/>
    <x v="0"/>
    <x v="0"/>
    <x v="0"/>
    <x v="1"/>
    <s v="2024-03-21"/>
    <x v="0"/>
    <n v="1130"/>
    <x v="4"/>
    <m/>
    <x v="0"/>
    <m/>
    <x v="19"/>
    <n v="100474706"/>
    <x v="0"/>
    <x v="6"/>
    <s v="Gabinete do Presidente"/>
    <s v="ORI"/>
    <x v="2"/>
    <m/>
    <x v="0"/>
    <x v="2"/>
    <x v="2"/>
    <x v="1"/>
    <x v="0"/>
    <x v="0"/>
    <x v="0"/>
    <x v="0"/>
    <x v="0"/>
    <x v="0"/>
    <x v="0"/>
    <s v="Gabinete do Presidente"/>
    <x v="0"/>
    <x v="0"/>
    <x v="0"/>
    <x v="0"/>
    <x v="0"/>
    <x v="0"/>
    <x v="0"/>
    <x v="0"/>
    <x v="0"/>
    <x v="0"/>
    <x v="6"/>
    <x v="0"/>
    <s v="Pagamento de salário referente a 03-2024"/>
  </r>
  <r>
    <x v="0"/>
    <n v="0"/>
    <n v="0"/>
    <n v="0"/>
    <n v="0"/>
    <x v="5666"/>
    <x v="0"/>
    <x v="0"/>
    <x v="0"/>
    <s v="03.16.02"/>
    <x v="3"/>
    <x v="0"/>
    <x v="0"/>
    <s v="Gabinete do Presidente"/>
    <s v="03.16.02"/>
    <s v="Gabinete do Presidente"/>
    <s v="03.16.02"/>
    <x v="28"/>
    <x v="0"/>
    <x v="0"/>
    <x v="0"/>
    <x v="0"/>
    <x v="0"/>
    <x v="0"/>
    <x v="0"/>
    <x v="1"/>
    <s v="2024-03-21"/>
    <x v="0"/>
    <n v="3878"/>
    <x v="4"/>
    <m/>
    <x v="0"/>
    <m/>
    <x v="19"/>
    <n v="100474706"/>
    <x v="0"/>
    <x v="6"/>
    <s v="Gabinete do Presidente"/>
    <s v="ORI"/>
    <x v="2"/>
    <m/>
    <x v="0"/>
    <x v="2"/>
    <x v="2"/>
    <x v="1"/>
    <x v="0"/>
    <x v="0"/>
    <x v="0"/>
    <x v="0"/>
    <x v="0"/>
    <x v="0"/>
    <x v="0"/>
    <s v="Gabinete do Presidente"/>
    <x v="0"/>
    <x v="0"/>
    <x v="0"/>
    <x v="0"/>
    <x v="0"/>
    <x v="0"/>
    <x v="0"/>
    <x v="0"/>
    <x v="0"/>
    <x v="0"/>
    <x v="6"/>
    <x v="0"/>
    <s v="Pagamento de salário referente a 03-2024"/>
  </r>
  <r>
    <x v="0"/>
    <n v="0"/>
    <n v="0"/>
    <n v="0"/>
    <n v="0"/>
    <x v="5666"/>
    <x v="0"/>
    <x v="0"/>
    <x v="0"/>
    <s v="03.16.02"/>
    <x v="3"/>
    <x v="0"/>
    <x v="0"/>
    <s v="Gabinete do Presidente"/>
    <s v="03.16.02"/>
    <s v="Gabinete do Presidente"/>
    <s v="03.16.02"/>
    <x v="49"/>
    <x v="0"/>
    <x v="0"/>
    <x v="0"/>
    <x v="1"/>
    <x v="0"/>
    <x v="0"/>
    <x v="0"/>
    <x v="1"/>
    <s v="2024-03-21"/>
    <x v="0"/>
    <n v="3325"/>
    <x v="4"/>
    <m/>
    <x v="0"/>
    <m/>
    <x v="54"/>
    <n v="100477977"/>
    <x v="0"/>
    <x v="8"/>
    <s v="Gabinete do Presidente"/>
    <s v="ORI"/>
    <x v="2"/>
    <m/>
    <x v="0"/>
    <x v="2"/>
    <x v="2"/>
    <x v="1"/>
    <x v="0"/>
    <x v="0"/>
    <x v="0"/>
    <x v="0"/>
    <x v="0"/>
    <x v="0"/>
    <x v="0"/>
    <s v="Gabinete do Presidente"/>
    <x v="0"/>
    <x v="0"/>
    <x v="0"/>
    <x v="0"/>
    <x v="0"/>
    <x v="0"/>
    <x v="0"/>
    <x v="0"/>
    <x v="0"/>
    <x v="0"/>
    <x v="8"/>
    <x v="0"/>
    <s v="Pagamento de salário referente a 03-2024"/>
  </r>
  <r>
    <x v="0"/>
    <n v="0"/>
    <n v="0"/>
    <n v="0"/>
    <n v="0"/>
    <x v="5666"/>
    <x v="0"/>
    <x v="0"/>
    <x v="0"/>
    <s v="03.16.02"/>
    <x v="3"/>
    <x v="0"/>
    <x v="0"/>
    <s v="Gabinete do Presidente"/>
    <s v="03.16.02"/>
    <s v="Gabinete do Presidente"/>
    <s v="03.16.02"/>
    <x v="59"/>
    <x v="0"/>
    <x v="0"/>
    <x v="0"/>
    <x v="0"/>
    <x v="0"/>
    <x v="0"/>
    <x v="0"/>
    <x v="1"/>
    <s v="2024-03-21"/>
    <x v="0"/>
    <n v="92"/>
    <x v="4"/>
    <m/>
    <x v="0"/>
    <m/>
    <x v="15"/>
    <n v="100479277"/>
    <x v="0"/>
    <x v="2"/>
    <s v="Gabinete do Presidente"/>
    <s v="ORI"/>
    <x v="2"/>
    <m/>
    <x v="0"/>
    <x v="2"/>
    <x v="2"/>
    <x v="1"/>
    <x v="0"/>
    <x v="0"/>
    <x v="0"/>
    <x v="0"/>
    <x v="0"/>
    <x v="0"/>
    <x v="0"/>
    <s v="Gabinete do Presidente"/>
    <x v="0"/>
    <x v="0"/>
    <x v="0"/>
    <x v="0"/>
    <x v="0"/>
    <x v="0"/>
    <x v="0"/>
    <x v="0"/>
    <x v="0"/>
    <x v="0"/>
    <x v="2"/>
    <x v="0"/>
    <s v="Pagamento de salário referente a 03-2024"/>
  </r>
  <r>
    <x v="0"/>
    <n v="0"/>
    <n v="0"/>
    <n v="0"/>
    <n v="0"/>
    <x v="5968"/>
    <x v="0"/>
    <x v="0"/>
    <x v="0"/>
    <s v="03.16.02"/>
    <x v="3"/>
    <x v="0"/>
    <x v="0"/>
    <s v="Gabinete do Presidente"/>
    <s v="03.16.02"/>
    <s v="Gabinete do Presidente"/>
    <s v="03.16.02"/>
    <x v="31"/>
    <x v="0"/>
    <x v="0"/>
    <x v="1"/>
    <x v="0"/>
    <x v="0"/>
    <x v="0"/>
    <x v="0"/>
    <x v="2"/>
    <s v="2024-02-23"/>
    <x v="0"/>
    <n v="57"/>
    <x v="4"/>
    <m/>
    <x v="0"/>
    <m/>
    <x v="15"/>
    <n v="100479277"/>
    <x v="0"/>
    <x v="2"/>
    <s v="Gabinete do Presidente"/>
    <s v="ORI"/>
    <x v="2"/>
    <m/>
    <x v="0"/>
    <x v="2"/>
    <x v="2"/>
    <x v="1"/>
    <x v="0"/>
    <x v="0"/>
    <x v="0"/>
    <x v="0"/>
    <x v="0"/>
    <x v="0"/>
    <x v="0"/>
    <s v="Gabinete do Presidente"/>
    <x v="0"/>
    <x v="0"/>
    <x v="0"/>
    <x v="0"/>
    <x v="0"/>
    <x v="0"/>
    <x v="0"/>
    <x v="0"/>
    <x v="0"/>
    <x v="0"/>
    <x v="2"/>
    <x v="0"/>
    <s v="Pagamento de salário referente a 02-2024"/>
  </r>
  <r>
    <x v="0"/>
    <n v="0"/>
    <n v="0"/>
    <n v="0"/>
    <n v="0"/>
    <x v="5968"/>
    <x v="0"/>
    <x v="0"/>
    <x v="0"/>
    <s v="03.16.02"/>
    <x v="3"/>
    <x v="0"/>
    <x v="0"/>
    <s v="Gabinete do Presidente"/>
    <s v="03.16.02"/>
    <s v="Gabinete do Presidente"/>
    <s v="03.16.02"/>
    <x v="59"/>
    <x v="0"/>
    <x v="0"/>
    <x v="0"/>
    <x v="0"/>
    <x v="0"/>
    <x v="0"/>
    <x v="0"/>
    <x v="2"/>
    <s v="2024-02-23"/>
    <x v="0"/>
    <n v="85"/>
    <x v="4"/>
    <m/>
    <x v="0"/>
    <m/>
    <x v="15"/>
    <n v="100479277"/>
    <x v="0"/>
    <x v="2"/>
    <s v="Gabinete do Presidente"/>
    <s v="ORI"/>
    <x v="2"/>
    <m/>
    <x v="0"/>
    <x v="2"/>
    <x v="2"/>
    <x v="1"/>
    <x v="0"/>
    <x v="0"/>
    <x v="0"/>
    <x v="0"/>
    <x v="0"/>
    <x v="0"/>
    <x v="0"/>
    <s v="Gabinete do Presidente"/>
    <x v="0"/>
    <x v="0"/>
    <x v="0"/>
    <x v="0"/>
    <x v="0"/>
    <x v="0"/>
    <x v="0"/>
    <x v="0"/>
    <x v="0"/>
    <x v="0"/>
    <x v="2"/>
    <x v="0"/>
    <s v="Pagamento de salário referente a 02-2024"/>
  </r>
  <r>
    <x v="0"/>
    <n v="0"/>
    <n v="0"/>
    <n v="0"/>
    <n v="0"/>
    <x v="5458"/>
    <x v="0"/>
    <x v="0"/>
    <x v="0"/>
    <s v="03.16.02"/>
    <x v="3"/>
    <x v="0"/>
    <x v="0"/>
    <s v="Gabinete do Presidente"/>
    <s v="03.16.02"/>
    <s v="Gabinete do Presidente"/>
    <s v="03.16.02"/>
    <x v="49"/>
    <x v="0"/>
    <x v="0"/>
    <x v="0"/>
    <x v="1"/>
    <x v="0"/>
    <x v="0"/>
    <x v="0"/>
    <x v="6"/>
    <s v="2024-04-23"/>
    <x v="1"/>
    <n v="12976"/>
    <x v="4"/>
    <m/>
    <x v="0"/>
    <m/>
    <x v="19"/>
    <n v="100474706"/>
    <x v="0"/>
    <x v="6"/>
    <s v="Gabinete do Presidente"/>
    <s v="ORI"/>
    <x v="2"/>
    <m/>
    <x v="0"/>
    <x v="2"/>
    <x v="2"/>
    <x v="1"/>
    <x v="0"/>
    <x v="0"/>
    <x v="0"/>
    <x v="0"/>
    <x v="0"/>
    <x v="0"/>
    <x v="0"/>
    <s v="Gabinete do Presidente"/>
    <x v="0"/>
    <x v="0"/>
    <x v="0"/>
    <x v="0"/>
    <x v="0"/>
    <x v="0"/>
    <x v="0"/>
    <x v="0"/>
    <x v="0"/>
    <x v="0"/>
    <x v="6"/>
    <x v="0"/>
    <s v="Pagamento de salário referente a 04-2024"/>
  </r>
  <r>
    <x v="0"/>
    <n v="0"/>
    <n v="0"/>
    <n v="0"/>
    <n v="0"/>
    <x v="5458"/>
    <x v="0"/>
    <x v="0"/>
    <x v="0"/>
    <s v="03.16.02"/>
    <x v="3"/>
    <x v="0"/>
    <x v="0"/>
    <s v="Gabinete do Presidente"/>
    <s v="03.16.02"/>
    <s v="Gabinete do Presidente"/>
    <s v="03.16.02"/>
    <x v="59"/>
    <x v="0"/>
    <x v="0"/>
    <x v="0"/>
    <x v="0"/>
    <x v="0"/>
    <x v="0"/>
    <x v="0"/>
    <x v="6"/>
    <s v="2024-04-23"/>
    <x v="1"/>
    <n v="92"/>
    <x v="4"/>
    <m/>
    <x v="0"/>
    <m/>
    <x v="15"/>
    <n v="100479277"/>
    <x v="0"/>
    <x v="2"/>
    <s v="Gabinete do Presidente"/>
    <s v="ORI"/>
    <x v="2"/>
    <m/>
    <x v="0"/>
    <x v="2"/>
    <x v="2"/>
    <x v="1"/>
    <x v="0"/>
    <x v="0"/>
    <x v="0"/>
    <x v="0"/>
    <x v="0"/>
    <x v="0"/>
    <x v="0"/>
    <s v="Gabinete do Presidente"/>
    <x v="0"/>
    <x v="0"/>
    <x v="0"/>
    <x v="0"/>
    <x v="0"/>
    <x v="0"/>
    <x v="0"/>
    <x v="0"/>
    <x v="0"/>
    <x v="0"/>
    <x v="2"/>
    <x v="0"/>
    <s v="Pagamento de salário referente a 04-2024"/>
  </r>
  <r>
    <x v="0"/>
    <n v="0"/>
    <n v="0"/>
    <n v="0"/>
    <n v="0"/>
    <x v="5528"/>
    <x v="0"/>
    <x v="0"/>
    <x v="0"/>
    <s v="03.16.20"/>
    <x v="55"/>
    <x v="0"/>
    <x v="0"/>
    <s v="Dir. do Comércio, Indústria, Transporte Feiras e Pesca"/>
    <s v="03.16.20"/>
    <s v="Dir. do Comércio, Indústria, Transporte Feiras e Pesca"/>
    <s v="03.16.20"/>
    <x v="48"/>
    <x v="0"/>
    <x v="0"/>
    <x v="0"/>
    <x v="1"/>
    <x v="0"/>
    <x v="0"/>
    <x v="0"/>
    <x v="2"/>
    <s v="2024-02-23"/>
    <x v="0"/>
    <n v="8213"/>
    <x v="4"/>
    <m/>
    <x v="0"/>
    <m/>
    <x v="19"/>
    <n v="100474706"/>
    <x v="0"/>
    <x v="6"/>
    <s v="Dir. do Comércio, Indústria, Transporte Feiras e Pesca"/>
    <s v="ORI"/>
    <x v="2"/>
    <m/>
    <x v="0"/>
    <x v="2"/>
    <x v="2"/>
    <x v="1"/>
    <x v="0"/>
    <x v="0"/>
    <x v="0"/>
    <x v="0"/>
    <x v="0"/>
    <x v="0"/>
    <x v="0"/>
    <s v="Dir. do Comércio, Indústria, Transporte Feiras e Pesca"/>
    <x v="0"/>
    <x v="0"/>
    <x v="0"/>
    <x v="0"/>
    <x v="0"/>
    <x v="0"/>
    <x v="0"/>
    <x v="0"/>
    <x v="0"/>
    <x v="0"/>
    <x v="6"/>
    <x v="0"/>
    <s v="Pagamento de salário referente a 02-2024"/>
  </r>
  <r>
    <x v="0"/>
    <n v="0"/>
    <n v="0"/>
    <n v="0"/>
    <n v="0"/>
    <x v="3973"/>
    <x v="0"/>
    <x v="0"/>
    <x v="0"/>
    <s v="03.16.11"/>
    <x v="27"/>
    <x v="0"/>
    <x v="0"/>
    <s v="Direcção de Obras"/>
    <s v="03.16.11"/>
    <s v="Direcção de Obras"/>
    <s v="03.16.11"/>
    <x v="29"/>
    <x v="0"/>
    <x v="0"/>
    <x v="0"/>
    <x v="0"/>
    <x v="0"/>
    <x v="0"/>
    <x v="0"/>
    <x v="0"/>
    <s v="2024-01-30"/>
    <x v="0"/>
    <n v="0"/>
    <x v="4"/>
    <m/>
    <x v="0"/>
    <m/>
    <x v="18"/>
    <n v="100478987"/>
    <x v="0"/>
    <x v="5"/>
    <s v="Direcção de Obras"/>
    <s v="ORI"/>
    <x v="2"/>
    <m/>
    <x v="0"/>
    <x v="2"/>
    <x v="2"/>
    <x v="1"/>
    <x v="0"/>
    <x v="0"/>
    <x v="0"/>
    <x v="0"/>
    <x v="0"/>
    <x v="0"/>
    <x v="0"/>
    <s v="Direcção de Obras"/>
    <x v="0"/>
    <x v="0"/>
    <x v="0"/>
    <x v="0"/>
    <x v="0"/>
    <x v="0"/>
    <x v="0"/>
    <x v="0"/>
    <x v="0"/>
    <x v="0"/>
    <x v="5"/>
    <x v="0"/>
    <s v="Pagamento de salário referente a 01-2024"/>
  </r>
  <r>
    <x v="0"/>
    <n v="0"/>
    <n v="0"/>
    <n v="0"/>
    <n v="0"/>
    <x v="3973"/>
    <x v="0"/>
    <x v="0"/>
    <x v="0"/>
    <s v="03.16.11"/>
    <x v="27"/>
    <x v="0"/>
    <x v="0"/>
    <s v="Direcção de Obras"/>
    <s v="03.16.11"/>
    <s v="Direcção de Obras"/>
    <s v="03.16.11"/>
    <x v="28"/>
    <x v="0"/>
    <x v="0"/>
    <x v="0"/>
    <x v="0"/>
    <x v="0"/>
    <x v="0"/>
    <x v="0"/>
    <x v="0"/>
    <s v="2024-01-30"/>
    <x v="0"/>
    <n v="95"/>
    <x v="4"/>
    <m/>
    <x v="0"/>
    <m/>
    <x v="18"/>
    <n v="100478987"/>
    <x v="0"/>
    <x v="5"/>
    <s v="Direcção de Obras"/>
    <s v="ORI"/>
    <x v="2"/>
    <m/>
    <x v="0"/>
    <x v="2"/>
    <x v="2"/>
    <x v="1"/>
    <x v="0"/>
    <x v="0"/>
    <x v="0"/>
    <x v="0"/>
    <x v="0"/>
    <x v="0"/>
    <x v="0"/>
    <s v="Direcção de Obras"/>
    <x v="0"/>
    <x v="0"/>
    <x v="0"/>
    <x v="0"/>
    <x v="0"/>
    <x v="0"/>
    <x v="0"/>
    <x v="0"/>
    <x v="0"/>
    <x v="0"/>
    <x v="5"/>
    <x v="0"/>
    <s v="Pagamento de salário referente a 01-2024"/>
  </r>
  <r>
    <x v="0"/>
    <n v="0"/>
    <n v="0"/>
    <n v="0"/>
    <n v="0"/>
    <x v="3973"/>
    <x v="0"/>
    <x v="0"/>
    <x v="0"/>
    <s v="03.16.11"/>
    <x v="27"/>
    <x v="0"/>
    <x v="0"/>
    <s v="Direcção de Obras"/>
    <s v="03.16.11"/>
    <s v="Direcção de Obras"/>
    <s v="03.16.11"/>
    <x v="49"/>
    <x v="0"/>
    <x v="0"/>
    <x v="0"/>
    <x v="1"/>
    <x v="0"/>
    <x v="0"/>
    <x v="0"/>
    <x v="0"/>
    <s v="2024-01-30"/>
    <x v="0"/>
    <n v="186"/>
    <x v="4"/>
    <m/>
    <x v="0"/>
    <m/>
    <x v="18"/>
    <n v="100478987"/>
    <x v="0"/>
    <x v="5"/>
    <s v="Direcção de Obras"/>
    <s v="ORI"/>
    <x v="2"/>
    <m/>
    <x v="0"/>
    <x v="2"/>
    <x v="2"/>
    <x v="1"/>
    <x v="0"/>
    <x v="0"/>
    <x v="0"/>
    <x v="0"/>
    <x v="0"/>
    <x v="0"/>
    <x v="0"/>
    <s v="Direcção de Obras"/>
    <x v="0"/>
    <x v="0"/>
    <x v="0"/>
    <x v="0"/>
    <x v="0"/>
    <x v="0"/>
    <x v="0"/>
    <x v="0"/>
    <x v="0"/>
    <x v="0"/>
    <x v="5"/>
    <x v="0"/>
    <s v="Pagamento de salário referente a 01-2024"/>
  </r>
  <r>
    <x v="0"/>
    <n v="0"/>
    <n v="0"/>
    <n v="0"/>
    <n v="0"/>
    <x v="3973"/>
    <x v="0"/>
    <x v="0"/>
    <x v="0"/>
    <s v="03.16.11"/>
    <x v="27"/>
    <x v="0"/>
    <x v="0"/>
    <s v="Direcção de Obras"/>
    <s v="03.16.11"/>
    <s v="Direcção de Obras"/>
    <s v="03.16.11"/>
    <x v="30"/>
    <x v="0"/>
    <x v="0"/>
    <x v="0"/>
    <x v="1"/>
    <x v="0"/>
    <x v="0"/>
    <x v="0"/>
    <x v="0"/>
    <s v="2024-01-30"/>
    <x v="0"/>
    <n v="892"/>
    <x v="4"/>
    <m/>
    <x v="0"/>
    <m/>
    <x v="15"/>
    <n v="100479277"/>
    <x v="0"/>
    <x v="2"/>
    <s v="Direcção de Obras"/>
    <s v="ORI"/>
    <x v="2"/>
    <m/>
    <x v="0"/>
    <x v="2"/>
    <x v="2"/>
    <x v="1"/>
    <x v="0"/>
    <x v="0"/>
    <x v="0"/>
    <x v="0"/>
    <x v="0"/>
    <x v="0"/>
    <x v="0"/>
    <s v="Direcção de Obras"/>
    <x v="0"/>
    <x v="0"/>
    <x v="0"/>
    <x v="0"/>
    <x v="0"/>
    <x v="0"/>
    <x v="0"/>
    <x v="0"/>
    <x v="0"/>
    <x v="0"/>
    <x v="2"/>
    <x v="0"/>
    <s v="Pagamento de salário referente a 01-2024"/>
  </r>
  <r>
    <x v="0"/>
    <n v="0"/>
    <n v="0"/>
    <n v="0"/>
    <n v="0"/>
    <x v="5493"/>
    <x v="0"/>
    <x v="0"/>
    <x v="0"/>
    <s v="03.16.11"/>
    <x v="27"/>
    <x v="0"/>
    <x v="0"/>
    <s v="Direcção de Obras"/>
    <s v="03.16.11"/>
    <s v="Direcção de Obras"/>
    <s v="03.16.11"/>
    <x v="48"/>
    <x v="0"/>
    <x v="0"/>
    <x v="0"/>
    <x v="1"/>
    <x v="0"/>
    <x v="0"/>
    <x v="0"/>
    <x v="3"/>
    <s v="2024-05-21"/>
    <x v="1"/>
    <n v="24586"/>
    <x v="4"/>
    <m/>
    <x v="0"/>
    <m/>
    <x v="19"/>
    <n v="100474706"/>
    <x v="0"/>
    <x v="6"/>
    <s v="Direcção de Obras"/>
    <s v="ORI"/>
    <x v="2"/>
    <m/>
    <x v="0"/>
    <x v="2"/>
    <x v="2"/>
    <x v="1"/>
    <x v="0"/>
    <x v="0"/>
    <x v="0"/>
    <x v="0"/>
    <x v="0"/>
    <x v="0"/>
    <x v="0"/>
    <s v="Direcção de Obras"/>
    <x v="0"/>
    <x v="0"/>
    <x v="0"/>
    <x v="0"/>
    <x v="0"/>
    <x v="0"/>
    <x v="0"/>
    <x v="0"/>
    <x v="0"/>
    <x v="0"/>
    <x v="6"/>
    <x v="0"/>
    <s v="Pagamento de salário referente a 05-2024"/>
  </r>
  <r>
    <x v="0"/>
    <n v="0"/>
    <n v="0"/>
    <n v="0"/>
    <n v="0"/>
    <x v="5493"/>
    <x v="0"/>
    <x v="0"/>
    <x v="0"/>
    <s v="03.16.11"/>
    <x v="27"/>
    <x v="0"/>
    <x v="0"/>
    <s v="Direcção de Obras"/>
    <s v="03.16.11"/>
    <s v="Direcção de Obras"/>
    <s v="03.16.11"/>
    <x v="48"/>
    <x v="0"/>
    <x v="0"/>
    <x v="0"/>
    <x v="1"/>
    <x v="0"/>
    <x v="0"/>
    <x v="0"/>
    <x v="3"/>
    <s v="2024-05-21"/>
    <x v="1"/>
    <n v="956"/>
    <x v="4"/>
    <m/>
    <x v="0"/>
    <m/>
    <x v="15"/>
    <n v="100479277"/>
    <x v="0"/>
    <x v="2"/>
    <s v="Direcção de Obras"/>
    <s v="ORI"/>
    <x v="2"/>
    <m/>
    <x v="0"/>
    <x v="2"/>
    <x v="2"/>
    <x v="1"/>
    <x v="0"/>
    <x v="0"/>
    <x v="0"/>
    <x v="0"/>
    <x v="0"/>
    <x v="0"/>
    <x v="0"/>
    <s v="Direcção de Obras"/>
    <x v="0"/>
    <x v="0"/>
    <x v="0"/>
    <x v="0"/>
    <x v="0"/>
    <x v="0"/>
    <x v="0"/>
    <x v="0"/>
    <x v="0"/>
    <x v="0"/>
    <x v="2"/>
    <x v="0"/>
    <s v="Pagamento de salário referente a 05-2024"/>
  </r>
  <r>
    <x v="0"/>
    <n v="0"/>
    <n v="0"/>
    <n v="0"/>
    <n v="0"/>
    <x v="5678"/>
    <x v="0"/>
    <x v="0"/>
    <x v="0"/>
    <s v="03.16.11"/>
    <x v="27"/>
    <x v="0"/>
    <x v="0"/>
    <s v="Direcção de Obras"/>
    <s v="03.16.11"/>
    <s v="Direcção de Obras"/>
    <s v="03.16.11"/>
    <x v="28"/>
    <x v="0"/>
    <x v="0"/>
    <x v="0"/>
    <x v="0"/>
    <x v="0"/>
    <x v="0"/>
    <x v="0"/>
    <x v="1"/>
    <s v="2024-03-21"/>
    <x v="0"/>
    <n v="165"/>
    <x v="4"/>
    <m/>
    <x v="0"/>
    <m/>
    <x v="15"/>
    <n v="100479277"/>
    <x v="0"/>
    <x v="2"/>
    <s v="Direcção de Obras"/>
    <s v="ORI"/>
    <x v="2"/>
    <m/>
    <x v="0"/>
    <x v="2"/>
    <x v="2"/>
    <x v="1"/>
    <x v="0"/>
    <x v="0"/>
    <x v="0"/>
    <x v="0"/>
    <x v="0"/>
    <x v="0"/>
    <x v="0"/>
    <s v="Direcção de Obras"/>
    <x v="0"/>
    <x v="0"/>
    <x v="0"/>
    <x v="0"/>
    <x v="0"/>
    <x v="0"/>
    <x v="0"/>
    <x v="0"/>
    <x v="0"/>
    <x v="0"/>
    <x v="2"/>
    <x v="0"/>
    <s v="Pagamento de salário referente a 03-2024"/>
  </r>
  <r>
    <x v="0"/>
    <n v="0"/>
    <n v="0"/>
    <n v="0"/>
    <n v="0"/>
    <x v="5533"/>
    <x v="0"/>
    <x v="0"/>
    <x v="0"/>
    <s v="03.16.11"/>
    <x v="27"/>
    <x v="0"/>
    <x v="0"/>
    <s v="Direcção de Obras"/>
    <s v="03.16.11"/>
    <s v="Direcção de Obras"/>
    <s v="03.16.11"/>
    <x v="30"/>
    <x v="0"/>
    <x v="0"/>
    <x v="0"/>
    <x v="1"/>
    <x v="0"/>
    <x v="0"/>
    <x v="0"/>
    <x v="2"/>
    <s v="2024-02-23"/>
    <x v="0"/>
    <n v="854"/>
    <x v="4"/>
    <m/>
    <x v="0"/>
    <m/>
    <x v="15"/>
    <n v="100479277"/>
    <x v="0"/>
    <x v="2"/>
    <s v="Direcção de Obras"/>
    <s v="ORI"/>
    <x v="2"/>
    <m/>
    <x v="0"/>
    <x v="2"/>
    <x v="2"/>
    <x v="1"/>
    <x v="0"/>
    <x v="0"/>
    <x v="0"/>
    <x v="0"/>
    <x v="0"/>
    <x v="0"/>
    <x v="0"/>
    <s v="Direcção de Obras"/>
    <x v="0"/>
    <x v="0"/>
    <x v="0"/>
    <x v="0"/>
    <x v="0"/>
    <x v="0"/>
    <x v="0"/>
    <x v="0"/>
    <x v="0"/>
    <x v="0"/>
    <x v="2"/>
    <x v="0"/>
    <s v="Pagamento de salário referente a 02-2024"/>
  </r>
  <r>
    <x v="0"/>
    <n v="0"/>
    <n v="0"/>
    <n v="0"/>
    <n v="0"/>
    <x v="5460"/>
    <x v="0"/>
    <x v="0"/>
    <x v="0"/>
    <s v="03.16.11"/>
    <x v="27"/>
    <x v="0"/>
    <x v="0"/>
    <s v="Direcção de Obras"/>
    <s v="03.16.11"/>
    <s v="Direcção de Obras"/>
    <s v="03.16.11"/>
    <x v="28"/>
    <x v="0"/>
    <x v="0"/>
    <x v="0"/>
    <x v="0"/>
    <x v="0"/>
    <x v="0"/>
    <x v="0"/>
    <x v="6"/>
    <s v="2024-04-23"/>
    <x v="1"/>
    <n v="165"/>
    <x v="4"/>
    <m/>
    <x v="0"/>
    <m/>
    <x v="15"/>
    <n v="100479277"/>
    <x v="0"/>
    <x v="2"/>
    <s v="Direcção de Obras"/>
    <s v="ORI"/>
    <x v="2"/>
    <m/>
    <x v="0"/>
    <x v="2"/>
    <x v="2"/>
    <x v="1"/>
    <x v="0"/>
    <x v="0"/>
    <x v="0"/>
    <x v="0"/>
    <x v="0"/>
    <x v="0"/>
    <x v="0"/>
    <s v="Direcção de Obras"/>
    <x v="0"/>
    <x v="0"/>
    <x v="0"/>
    <x v="0"/>
    <x v="0"/>
    <x v="0"/>
    <x v="0"/>
    <x v="0"/>
    <x v="0"/>
    <x v="0"/>
    <x v="2"/>
    <x v="0"/>
    <s v="Pagamento de salário referente a 04-2024"/>
  </r>
  <r>
    <x v="0"/>
    <n v="0"/>
    <n v="0"/>
    <n v="0"/>
    <n v="0"/>
    <x v="5460"/>
    <x v="0"/>
    <x v="0"/>
    <x v="0"/>
    <s v="03.16.11"/>
    <x v="27"/>
    <x v="0"/>
    <x v="0"/>
    <s v="Direcção de Obras"/>
    <s v="03.16.11"/>
    <s v="Direcção de Obras"/>
    <s v="03.16.11"/>
    <x v="30"/>
    <x v="0"/>
    <x v="0"/>
    <x v="0"/>
    <x v="1"/>
    <x v="0"/>
    <x v="0"/>
    <x v="0"/>
    <x v="6"/>
    <s v="2024-04-23"/>
    <x v="1"/>
    <n v="847"/>
    <x v="4"/>
    <m/>
    <x v="0"/>
    <m/>
    <x v="15"/>
    <n v="100479277"/>
    <x v="0"/>
    <x v="2"/>
    <s v="Direcção de Obras"/>
    <s v="ORI"/>
    <x v="2"/>
    <m/>
    <x v="0"/>
    <x v="2"/>
    <x v="2"/>
    <x v="1"/>
    <x v="0"/>
    <x v="0"/>
    <x v="0"/>
    <x v="0"/>
    <x v="0"/>
    <x v="0"/>
    <x v="0"/>
    <s v="Direcção de Obras"/>
    <x v="0"/>
    <x v="0"/>
    <x v="0"/>
    <x v="0"/>
    <x v="0"/>
    <x v="0"/>
    <x v="0"/>
    <x v="0"/>
    <x v="0"/>
    <x v="0"/>
    <x v="2"/>
    <x v="0"/>
    <s v="Pagamento de salário referente a 04-2024"/>
  </r>
  <r>
    <x v="0"/>
    <n v="0"/>
    <n v="0"/>
    <n v="0"/>
    <n v="0"/>
    <x v="5460"/>
    <x v="0"/>
    <x v="0"/>
    <x v="0"/>
    <s v="03.16.11"/>
    <x v="27"/>
    <x v="0"/>
    <x v="0"/>
    <s v="Direcção de Obras"/>
    <s v="03.16.11"/>
    <s v="Direcção de Obras"/>
    <s v="03.16.11"/>
    <x v="48"/>
    <x v="0"/>
    <x v="0"/>
    <x v="0"/>
    <x v="1"/>
    <x v="0"/>
    <x v="0"/>
    <x v="0"/>
    <x v="6"/>
    <s v="2024-04-23"/>
    <x v="1"/>
    <n v="927"/>
    <x v="4"/>
    <m/>
    <x v="0"/>
    <m/>
    <x v="15"/>
    <n v="100479277"/>
    <x v="0"/>
    <x v="2"/>
    <s v="Direcção de Obras"/>
    <s v="ORI"/>
    <x v="2"/>
    <m/>
    <x v="0"/>
    <x v="2"/>
    <x v="2"/>
    <x v="1"/>
    <x v="0"/>
    <x v="0"/>
    <x v="0"/>
    <x v="0"/>
    <x v="0"/>
    <x v="0"/>
    <x v="0"/>
    <s v="Direcção de Obras"/>
    <x v="0"/>
    <x v="0"/>
    <x v="0"/>
    <x v="0"/>
    <x v="0"/>
    <x v="0"/>
    <x v="0"/>
    <x v="0"/>
    <x v="0"/>
    <x v="0"/>
    <x v="2"/>
    <x v="0"/>
    <s v="Pagamento de salário referente a 04-2024"/>
  </r>
  <r>
    <x v="0"/>
    <n v="0"/>
    <n v="0"/>
    <n v="0"/>
    <n v="0"/>
    <x v="4571"/>
    <x v="0"/>
    <x v="0"/>
    <x v="0"/>
    <s v="03.16.24"/>
    <x v="31"/>
    <x v="0"/>
    <x v="0"/>
    <s v="Direcao da Familia, Inclusão, Género e Saúde"/>
    <s v="03.16.24"/>
    <s v="Direcao da Familia, Inclusão, Género e Saúde"/>
    <s v="03.16.24"/>
    <x v="30"/>
    <x v="0"/>
    <x v="0"/>
    <x v="0"/>
    <x v="1"/>
    <x v="0"/>
    <x v="0"/>
    <x v="0"/>
    <x v="3"/>
    <s v="2024-05-21"/>
    <x v="1"/>
    <n v="81"/>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5-2024"/>
  </r>
  <r>
    <x v="0"/>
    <n v="0"/>
    <n v="0"/>
    <n v="0"/>
    <n v="0"/>
    <x v="4571"/>
    <x v="0"/>
    <x v="0"/>
    <x v="0"/>
    <s v="03.16.24"/>
    <x v="31"/>
    <x v="0"/>
    <x v="0"/>
    <s v="Direcao da Familia, Inclusão, Género e Saúde"/>
    <s v="03.16.24"/>
    <s v="Direcao da Familia, Inclusão, Género e Saúde"/>
    <s v="03.16.24"/>
    <x v="48"/>
    <x v="0"/>
    <x v="0"/>
    <x v="0"/>
    <x v="1"/>
    <x v="0"/>
    <x v="0"/>
    <x v="0"/>
    <x v="3"/>
    <s v="2024-05-21"/>
    <x v="1"/>
    <n v="107"/>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5-2024"/>
  </r>
  <r>
    <x v="0"/>
    <n v="0"/>
    <n v="0"/>
    <n v="0"/>
    <n v="0"/>
    <x v="3981"/>
    <x v="0"/>
    <x v="0"/>
    <x v="0"/>
    <s v="03.16.24"/>
    <x v="31"/>
    <x v="0"/>
    <x v="0"/>
    <s v="Direcao da Familia, Inclusão, Género e Saúde"/>
    <s v="03.16.24"/>
    <s v="Direcao da Familia, Inclusão, Género e Saúde"/>
    <s v="03.16.24"/>
    <x v="48"/>
    <x v="0"/>
    <x v="0"/>
    <x v="0"/>
    <x v="1"/>
    <x v="0"/>
    <x v="0"/>
    <x v="0"/>
    <x v="0"/>
    <s v="2024-01-30"/>
    <x v="0"/>
    <n v="103"/>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1-2024"/>
  </r>
  <r>
    <x v="0"/>
    <n v="0"/>
    <n v="0"/>
    <n v="0"/>
    <n v="0"/>
    <x v="5524"/>
    <x v="0"/>
    <x v="0"/>
    <x v="0"/>
    <s v="03.16.24"/>
    <x v="31"/>
    <x v="0"/>
    <x v="0"/>
    <s v="Direcao da Familia, Inclusão, Género e Saúde"/>
    <s v="03.16.24"/>
    <s v="Direcao da Familia, Inclusão, Género e Saúde"/>
    <s v="03.16.24"/>
    <x v="30"/>
    <x v="0"/>
    <x v="0"/>
    <x v="0"/>
    <x v="1"/>
    <x v="0"/>
    <x v="0"/>
    <x v="0"/>
    <x v="2"/>
    <s v="2024-02-23"/>
    <x v="0"/>
    <n v="16886"/>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2-2024"/>
  </r>
  <r>
    <x v="0"/>
    <n v="0"/>
    <n v="0"/>
    <n v="0"/>
    <n v="0"/>
    <x v="5465"/>
    <x v="0"/>
    <x v="0"/>
    <x v="0"/>
    <s v="03.16.24"/>
    <x v="31"/>
    <x v="0"/>
    <x v="0"/>
    <s v="Direcao da Familia, Inclusão, Género e Saúde"/>
    <s v="03.16.24"/>
    <s v="Direcao da Familia, Inclusão, Género e Saúde"/>
    <s v="03.16.24"/>
    <x v="48"/>
    <x v="0"/>
    <x v="0"/>
    <x v="0"/>
    <x v="1"/>
    <x v="0"/>
    <x v="0"/>
    <x v="0"/>
    <x v="6"/>
    <s v="2024-04-23"/>
    <x v="1"/>
    <n v="103"/>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4-2024"/>
  </r>
  <r>
    <x v="0"/>
    <n v="0"/>
    <n v="0"/>
    <n v="0"/>
    <n v="0"/>
    <x v="5390"/>
    <x v="0"/>
    <x v="0"/>
    <x v="0"/>
    <s v="03.16.24"/>
    <x v="31"/>
    <x v="0"/>
    <x v="0"/>
    <s v="Direcao da Familia, Inclusão, Género e Saúde"/>
    <s v="03.16.24"/>
    <s v="Direcao da Familia, Inclusão, Género e Saúde"/>
    <s v="03.16.24"/>
    <x v="28"/>
    <x v="0"/>
    <x v="0"/>
    <x v="0"/>
    <x v="0"/>
    <x v="0"/>
    <x v="0"/>
    <x v="0"/>
    <x v="1"/>
    <s v="2024-03-21"/>
    <x v="0"/>
    <n v="488"/>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3-2024"/>
  </r>
  <r>
    <x v="0"/>
    <n v="0"/>
    <n v="0"/>
    <n v="0"/>
    <n v="0"/>
    <x v="5390"/>
    <x v="0"/>
    <x v="0"/>
    <x v="0"/>
    <s v="03.16.24"/>
    <x v="31"/>
    <x v="0"/>
    <x v="0"/>
    <s v="Direcao da Familia, Inclusão, Género e Saúde"/>
    <s v="03.16.24"/>
    <s v="Direcao da Familia, Inclusão, Género e Saúde"/>
    <s v="03.16.24"/>
    <x v="48"/>
    <x v="0"/>
    <x v="0"/>
    <x v="0"/>
    <x v="1"/>
    <x v="0"/>
    <x v="0"/>
    <x v="0"/>
    <x v="1"/>
    <s v="2024-03-21"/>
    <x v="0"/>
    <n v="103"/>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3-2024"/>
  </r>
  <r>
    <x v="0"/>
    <n v="0"/>
    <n v="0"/>
    <n v="0"/>
    <n v="0"/>
    <x v="5390"/>
    <x v="0"/>
    <x v="0"/>
    <x v="0"/>
    <s v="03.16.24"/>
    <x v="31"/>
    <x v="0"/>
    <x v="0"/>
    <s v="Direcao da Familia, Inclusão, Género e Saúde"/>
    <s v="03.16.24"/>
    <s v="Direcao da Familia, Inclusão, Género e Saúde"/>
    <s v="03.16.24"/>
    <x v="30"/>
    <x v="0"/>
    <x v="0"/>
    <x v="0"/>
    <x v="1"/>
    <x v="0"/>
    <x v="0"/>
    <x v="0"/>
    <x v="1"/>
    <s v="2024-03-21"/>
    <x v="0"/>
    <n v="1966"/>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3-2024"/>
  </r>
  <r>
    <x v="0"/>
    <n v="0"/>
    <n v="0"/>
    <n v="0"/>
    <n v="0"/>
    <x v="5390"/>
    <x v="0"/>
    <x v="0"/>
    <x v="0"/>
    <s v="03.16.24"/>
    <x v="31"/>
    <x v="0"/>
    <x v="0"/>
    <s v="Direcao da Familia, Inclusão, Género e Saúde"/>
    <s v="03.16.24"/>
    <s v="Direcao da Familia, Inclusão, Género e Saúde"/>
    <s v="03.16.24"/>
    <x v="28"/>
    <x v="0"/>
    <x v="0"/>
    <x v="0"/>
    <x v="0"/>
    <x v="0"/>
    <x v="0"/>
    <x v="0"/>
    <x v="1"/>
    <s v="2024-03-21"/>
    <x v="0"/>
    <n v="59"/>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3-2024"/>
  </r>
  <r>
    <x v="0"/>
    <n v="0"/>
    <n v="0"/>
    <n v="0"/>
    <n v="0"/>
    <x v="5465"/>
    <x v="0"/>
    <x v="0"/>
    <x v="0"/>
    <s v="03.16.24"/>
    <x v="31"/>
    <x v="0"/>
    <x v="0"/>
    <s v="Direcao da Familia, Inclusão, Género e Saúde"/>
    <s v="03.16.24"/>
    <s v="Direcao da Familia, Inclusão, Género e Saúde"/>
    <s v="03.16.24"/>
    <x v="48"/>
    <x v="0"/>
    <x v="0"/>
    <x v="0"/>
    <x v="1"/>
    <x v="0"/>
    <x v="0"/>
    <x v="0"/>
    <x v="6"/>
    <s v="2024-04-23"/>
    <x v="1"/>
    <n v="2323"/>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4-2024"/>
  </r>
  <r>
    <x v="0"/>
    <n v="0"/>
    <n v="0"/>
    <n v="0"/>
    <n v="0"/>
    <x v="3972"/>
    <x v="0"/>
    <x v="0"/>
    <x v="0"/>
    <s v="03.16.28"/>
    <x v="36"/>
    <x v="0"/>
    <x v="0"/>
    <s v="Gabinete da Auditoria Interna"/>
    <s v="03.16.28"/>
    <s v="Gabinete da Auditoria Interna"/>
    <s v="03.16.28"/>
    <x v="30"/>
    <x v="0"/>
    <x v="0"/>
    <x v="0"/>
    <x v="1"/>
    <x v="0"/>
    <x v="0"/>
    <x v="0"/>
    <x v="0"/>
    <s v="2024-01-30"/>
    <x v="0"/>
    <n v="5840"/>
    <x v="4"/>
    <m/>
    <x v="0"/>
    <m/>
    <x v="19"/>
    <n v="100474706"/>
    <x v="0"/>
    <x v="6"/>
    <s v="Gabinete da Auditoria Interna"/>
    <s v="ORI"/>
    <x v="2"/>
    <s v="GAI"/>
    <x v="0"/>
    <x v="2"/>
    <x v="2"/>
    <x v="1"/>
    <x v="0"/>
    <x v="0"/>
    <x v="0"/>
    <x v="0"/>
    <x v="0"/>
    <x v="0"/>
    <x v="0"/>
    <s v="Gabinete da Auditoria Interna"/>
    <x v="0"/>
    <x v="0"/>
    <x v="0"/>
    <x v="0"/>
    <x v="0"/>
    <x v="0"/>
    <x v="0"/>
    <x v="0"/>
    <x v="0"/>
    <x v="0"/>
    <x v="6"/>
    <x v="0"/>
    <s v="Pagamento de salário referente a 01-2024"/>
  </r>
  <r>
    <x v="0"/>
    <n v="0"/>
    <n v="0"/>
    <n v="0"/>
    <n v="0"/>
    <x v="3977"/>
    <x v="0"/>
    <x v="0"/>
    <x v="0"/>
    <s v="03.16.23"/>
    <x v="14"/>
    <x v="0"/>
    <x v="0"/>
    <s v="Direção da Educação, Formação Profissional, Emprego"/>
    <s v="03.16.23"/>
    <s v="Direção da Educação, Formação Profissional, Emprego"/>
    <s v="03.16.23"/>
    <x v="28"/>
    <x v="0"/>
    <x v="0"/>
    <x v="0"/>
    <x v="0"/>
    <x v="0"/>
    <x v="0"/>
    <x v="0"/>
    <x v="0"/>
    <s v="2024-01-30"/>
    <x v="0"/>
    <n v="38"/>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1-2024"/>
  </r>
  <r>
    <x v="0"/>
    <n v="0"/>
    <n v="0"/>
    <n v="0"/>
    <n v="0"/>
    <x v="3977"/>
    <x v="0"/>
    <x v="0"/>
    <x v="0"/>
    <s v="03.16.23"/>
    <x v="14"/>
    <x v="0"/>
    <x v="0"/>
    <s v="Direção da Educação, Formação Profissional, Emprego"/>
    <s v="03.16.23"/>
    <s v="Direção da Educação, Formação Profissional, Emprego"/>
    <s v="03.16.23"/>
    <x v="30"/>
    <x v="0"/>
    <x v="0"/>
    <x v="0"/>
    <x v="1"/>
    <x v="0"/>
    <x v="0"/>
    <x v="0"/>
    <x v="0"/>
    <s v="2024-01-30"/>
    <x v="0"/>
    <n v="5822"/>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1-2024"/>
  </r>
  <r>
    <x v="0"/>
    <n v="0"/>
    <n v="0"/>
    <n v="0"/>
    <n v="0"/>
    <x v="1920"/>
    <x v="0"/>
    <x v="0"/>
    <x v="0"/>
    <s v="03.16.23"/>
    <x v="14"/>
    <x v="0"/>
    <x v="0"/>
    <s v="Direção da Educação, Formação Profissional, Emprego"/>
    <s v="03.16.23"/>
    <s v="Direção da Educação, Formação Profissional, Emprego"/>
    <s v="03.16.23"/>
    <x v="28"/>
    <x v="0"/>
    <x v="0"/>
    <x v="0"/>
    <x v="0"/>
    <x v="0"/>
    <x v="0"/>
    <x v="0"/>
    <x v="5"/>
    <s v="2024-08-26"/>
    <x v="2"/>
    <n v="2"/>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8-2024"/>
  </r>
  <r>
    <x v="0"/>
    <n v="0"/>
    <n v="0"/>
    <n v="0"/>
    <n v="0"/>
    <x v="1920"/>
    <x v="0"/>
    <x v="0"/>
    <x v="0"/>
    <s v="03.16.23"/>
    <x v="14"/>
    <x v="0"/>
    <x v="0"/>
    <s v="Direção da Educação, Formação Profissional, Emprego"/>
    <s v="03.16.23"/>
    <s v="Direção da Educação, Formação Profissional, Emprego"/>
    <s v="03.16.23"/>
    <x v="30"/>
    <x v="0"/>
    <x v="0"/>
    <x v="0"/>
    <x v="1"/>
    <x v="0"/>
    <x v="0"/>
    <x v="0"/>
    <x v="5"/>
    <s v="2024-08-26"/>
    <x v="2"/>
    <n v="4946"/>
    <x v="4"/>
    <m/>
    <x v="0"/>
    <m/>
    <x v="17"/>
    <n v="100479279"/>
    <x v="0"/>
    <x v="4"/>
    <s v="Direção da Educação, Formação Profissional, Emprego"/>
    <s v="ORI"/>
    <x v="2"/>
    <m/>
    <x v="0"/>
    <x v="2"/>
    <x v="2"/>
    <x v="1"/>
    <x v="0"/>
    <x v="0"/>
    <x v="0"/>
    <x v="0"/>
    <x v="0"/>
    <x v="0"/>
    <x v="0"/>
    <s v="Direção da Educação, Formação Profissional, Emprego"/>
    <x v="0"/>
    <x v="0"/>
    <x v="0"/>
    <x v="0"/>
    <x v="0"/>
    <x v="0"/>
    <x v="0"/>
    <x v="0"/>
    <x v="0"/>
    <x v="0"/>
    <x v="4"/>
    <x v="0"/>
    <s v="Pagamento de salário referente a 08-2024"/>
  </r>
  <r>
    <x v="0"/>
    <n v="0"/>
    <n v="0"/>
    <n v="0"/>
    <n v="0"/>
    <x v="4994"/>
    <x v="0"/>
    <x v="0"/>
    <x v="0"/>
    <s v="03.16.23"/>
    <x v="14"/>
    <x v="0"/>
    <x v="0"/>
    <s v="Direção da Educação, Formação Profissional, Emprego"/>
    <s v="03.16.23"/>
    <s v="Direção da Educação, Formação Profissional, Emprego"/>
    <s v="03.16.23"/>
    <x v="28"/>
    <x v="0"/>
    <x v="0"/>
    <x v="0"/>
    <x v="0"/>
    <x v="0"/>
    <x v="0"/>
    <x v="0"/>
    <x v="7"/>
    <s v="2024-09-19"/>
    <x v="2"/>
    <n v="817"/>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9-2024"/>
  </r>
  <r>
    <x v="0"/>
    <n v="0"/>
    <n v="0"/>
    <n v="0"/>
    <n v="0"/>
    <x v="4994"/>
    <x v="0"/>
    <x v="0"/>
    <x v="0"/>
    <s v="03.16.23"/>
    <x v="14"/>
    <x v="0"/>
    <x v="0"/>
    <s v="Direção da Educação, Formação Profissional, Emprego"/>
    <s v="03.16.23"/>
    <s v="Direção da Educação, Formação Profissional, Emprego"/>
    <s v="03.16.23"/>
    <x v="30"/>
    <x v="0"/>
    <x v="0"/>
    <x v="0"/>
    <x v="1"/>
    <x v="0"/>
    <x v="0"/>
    <x v="0"/>
    <x v="7"/>
    <s v="2024-09-19"/>
    <x v="2"/>
    <n v="4946"/>
    <x v="4"/>
    <m/>
    <x v="0"/>
    <m/>
    <x v="17"/>
    <n v="100479279"/>
    <x v="0"/>
    <x v="4"/>
    <s v="Direção da Educação, Formação Profissional, Emprego"/>
    <s v="ORI"/>
    <x v="2"/>
    <m/>
    <x v="0"/>
    <x v="2"/>
    <x v="2"/>
    <x v="1"/>
    <x v="0"/>
    <x v="0"/>
    <x v="0"/>
    <x v="0"/>
    <x v="0"/>
    <x v="0"/>
    <x v="0"/>
    <s v="Direção da Educação, Formação Profissional, Emprego"/>
    <x v="0"/>
    <x v="0"/>
    <x v="0"/>
    <x v="0"/>
    <x v="0"/>
    <x v="0"/>
    <x v="0"/>
    <x v="0"/>
    <x v="0"/>
    <x v="0"/>
    <x v="4"/>
    <x v="0"/>
    <s v="Pagamento de salário referente a 09-2024"/>
  </r>
  <r>
    <x v="0"/>
    <n v="0"/>
    <n v="0"/>
    <n v="0"/>
    <n v="0"/>
    <x v="4113"/>
    <x v="0"/>
    <x v="0"/>
    <x v="0"/>
    <s v="03.16.23"/>
    <x v="14"/>
    <x v="0"/>
    <x v="0"/>
    <s v="Direção da Educação, Formação Profissional, Emprego"/>
    <s v="03.16.23"/>
    <s v="Direção da Educação, Formação Profissional, Emprego"/>
    <s v="03.16.23"/>
    <x v="30"/>
    <x v="0"/>
    <x v="0"/>
    <x v="0"/>
    <x v="1"/>
    <x v="0"/>
    <x v="0"/>
    <x v="0"/>
    <x v="9"/>
    <s v="2024-07-23"/>
    <x v="2"/>
    <n v="85857"/>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7-2024"/>
  </r>
  <r>
    <x v="0"/>
    <n v="0"/>
    <n v="0"/>
    <n v="0"/>
    <n v="0"/>
    <x v="5525"/>
    <x v="0"/>
    <x v="0"/>
    <x v="0"/>
    <s v="03.16.23"/>
    <x v="14"/>
    <x v="0"/>
    <x v="0"/>
    <s v="Direção da Educação, Formação Profissional, Emprego"/>
    <s v="03.16.23"/>
    <s v="Direção da Educação, Formação Profissional, Emprego"/>
    <s v="03.16.23"/>
    <x v="28"/>
    <x v="0"/>
    <x v="0"/>
    <x v="0"/>
    <x v="0"/>
    <x v="0"/>
    <x v="0"/>
    <x v="0"/>
    <x v="2"/>
    <s v="2024-02-23"/>
    <x v="0"/>
    <n v="2"/>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2-2024"/>
  </r>
  <r>
    <x v="0"/>
    <n v="0"/>
    <n v="0"/>
    <n v="0"/>
    <n v="0"/>
    <x v="5525"/>
    <x v="0"/>
    <x v="0"/>
    <x v="0"/>
    <s v="03.16.23"/>
    <x v="14"/>
    <x v="0"/>
    <x v="0"/>
    <s v="Direção da Educação, Formação Profissional, Emprego"/>
    <s v="03.16.23"/>
    <s v="Direção da Educação, Formação Profissional, Emprego"/>
    <s v="03.16.23"/>
    <x v="29"/>
    <x v="0"/>
    <x v="0"/>
    <x v="0"/>
    <x v="0"/>
    <x v="0"/>
    <x v="0"/>
    <x v="0"/>
    <x v="2"/>
    <s v="2024-02-23"/>
    <x v="0"/>
    <n v="8"/>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2-2024"/>
  </r>
  <r>
    <x v="0"/>
    <n v="0"/>
    <n v="0"/>
    <n v="0"/>
    <n v="0"/>
    <x v="5466"/>
    <x v="0"/>
    <x v="0"/>
    <x v="0"/>
    <s v="03.16.23"/>
    <x v="14"/>
    <x v="0"/>
    <x v="0"/>
    <s v="Direção da Educação, Formação Profissional, Emprego"/>
    <s v="03.16.23"/>
    <s v="Direção da Educação, Formação Profissional, Emprego"/>
    <s v="03.16.23"/>
    <x v="30"/>
    <x v="0"/>
    <x v="0"/>
    <x v="0"/>
    <x v="1"/>
    <x v="0"/>
    <x v="0"/>
    <x v="0"/>
    <x v="6"/>
    <s v="2024-04-23"/>
    <x v="1"/>
    <n v="5880"/>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4-2024"/>
  </r>
  <r>
    <x v="0"/>
    <n v="0"/>
    <n v="0"/>
    <n v="0"/>
    <n v="0"/>
    <x v="3440"/>
    <x v="0"/>
    <x v="0"/>
    <x v="0"/>
    <s v="03.16.12"/>
    <x v="40"/>
    <x v="0"/>
    <x v="0"/>
    <s v="Direcção de Urbanismo"/>
    <s v="03.16.12"/>
    <s v="Direcção de Urbanismo"/>
    <s v="03.16.12"/>
    <x v="28"/>
    <x v="0"/>
    <x v="0"/>
    <x v="0"/>
    <x v="0"/>
    <x v="0"/>
    <x v="0"/>
    <x v="0"/>
    <x v="1"/>
    <s v="2024-03-26"/>
    <x v="0"/>
    <n v="556"/>
    <x v="4"/>
    <m/>
    <x v="0"/>
    <m/>
    <x v="19"/>
    <n v="100474706"/>
    <x v="0"/>
    <x v="6"/>
    <s v="Direcção de Urbanismo"/>
    <s v="ORI"/>
    <x v="2"/>
    <m/>
    <x v="0"/>
    <x v="2"/>
    <x v="2"/>
    <x v="1"/>
    <x v="0"/>
    <x v="0"/>
    <x v="0"/>
    <x v="0"/>
    <x v="0"/>
    <x v="0"/>
    <x v="0"/>
    <s v="Direcção de Urbanismo"/>
    <x v="0"/>
    <x v="0"/>
    <x v="0"/>
    <x v="0"/>
    <x v="0"/>
    <x v="0"/>
    <x v="0"/>
    <x v="0"/>
    <x v="0"/>
    <x v="0"/>
    <x v="6"/>
    <x v="0"/>
    <s v="Pagamento de salário referente a 03-2024"/>
  </r>
  <r>
    <x v="0"/>
    <n v="0"/>
    <n v="0"/>
    <n v="0"/>
    <n v="0"/>
    <x v="3440"/>
    <x v="0"/>
    <x v="0"/>
    <x v="0"/>
    <s v="03.16.12"/>
    <x v="40"/>
    <x v="0"/>
    <x v="0"/>
    <s v="Direcção de Urbanismo"/>
    <s v="03.16.12"/>
    <s v="Direcção de Urbanismo"/>
    <s v="03.16.12"/>
    <x v="49"/>
    <x v="0"/>
    <x v="0"/>
    <x v="0"/>
    <x v="1"/>
    <x v="0"/>
    <x v="0"/>
    <x v="0"/>
    <x v="1"/>
    <s v="2024-03-26"/>
    <x v="0"/>
    <n v="8888"/>
    <x v="4"/>
    <m/>
    <x v="0"/>
    <m/>
    <x v="19"/>
    <n v="100474706"/>
    <x v="0"/>
    <x v="6"/>
    <s v="Direcção de Urbanismo"/>
    <s v="ORI"/>
    <x v="2"/>
    <m/>
    <x v="0"/>
    <x v="2"/>
    <x v="2"/>
    <x v="1"/>
    <x v="0"/>
    <x v="0"/>
    <x v="0"/>
    <x v="0"/>
    <x v="0"/>
    <x v="0"/>
    <x v="0"/>
    <s v="Direcção de Urbanismo"/>
    <x v="0"/>
    <x v="0"/>
    <x v="0"/>
    <x v="0"/>
    <x v="0"/>
    <x v="0"/>
    <x v="0"/>
    <x v="0"/>
    <x v="0"/>
    <x v="0"/>
    <x v="6"/>
    <x v="0"/>
    <s v="Pagamento de salário referente a 03-2024"/>
  </r>
  <r>
    <x v="0"/>
    <n v="0"/>
    <n v="0"/>
    <n v="0"/>
    <n v="0"/>
    <x v="5461"/>
    <x v="0"/>
    <x v="0"/>
    <x v="0"/>
    <s v="03.16.12"/>
    <x v="40"/>
    <x v="0"/>
    <x v="0"/>
    <s v="Direcção de Urbanismo"/>
    <s v="03.16.12"/>
    <s v="Direcção de Urbanismo"/>
    <s v="03.16.12"/>
    <x v="60"/>
    <x v="0"/>
    <x v="0"/>
    <x v="0"/>
    <x v="0"/>
    <x v="0"/>
    <x v="0"/>
    <x v="0"/>
    <x v="6"/>
    <s v="2024-04-23"/>
    <x v="1"/>
    <n v="17"/>
    <x v="4"/>
    <m/>
    <x v="0"/>
    <m/>
    <x v="54"/>
    <n v="100477977"/>
    <x v="0"/>
    <x v="8"/>
    <s v="Direcção de Urbanismo"/>
    <s v="ORI"/>
    <x v="2"/>
    <m/>
    <x v="0"/>
    <x v="2"/>
    <x v="2"/>
    <x v="1"/>
    <x v="0"/>
    <x v="0"/>
    <x v="0"/>
    <x v="0"/>
    <x v="0"/>
    <x v="0"/>
    <x v="0"/>
    <s v="Direcção de Urbanismo"/>
    <x v="0"/>
    <x v="0"/>
    <x v="0"/>
    <x v="0"/>
    <x v="0"/>
    <x v="0"/>
    <x v="0"/>
    <x v="0"/>
    <x v="0"/>
    <x v="0"/>
    <x v="8"/>
    <x v="0"/>
    <s v="Pagamento de salário referente a 04-2024"/>
  </r>
  <r>
    <x v="0"/>
    <n v="0"/>
    <n v="0"/>
    <n v="0"/>
    <n v="0"/>
    <x v="3987"/>
    <x v="0"/>
    <x v="0"/>
    <x v="0"/>
    <s v="03.16.27"/>
    <x v="59"/>
    <x v="0"/>
    <x v="0"/>
    <s v="Direção dos Assuntos Jurídicos, Fiscalização e Policia Municipal"/>
    <s v="03.16.27"/>
    <s v="Direção dos Assuntos Jurídicos, Fiscalização e Policia Municipal"/>
    <s v="03.16.27"/>
    <x v="28"/>
    <x v="0"/>
    <x v="0"/>
    <x v="0"/>
    <x v="0"/>
    <x v="0"/>
    <x v="0"/>
    <x v="0"/>
    <x v="0"/>
    <s v="2024-01-30"/>
    <x v="0"/>
    <n v="1917"/>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1-2024"/>
  </r>
  <r>
    <x v="0"/>
    <n v="0"/>
    <n v="0"/>
    <n v="0"/>
    <n v="0"/>
    <x v="3987"/>
    <x v="0"/>
    <x v="0"/>
    <x v="0"/>
    <s v="03.16.27"/>
    <x v="59"/>
    <x v="0"/>
    <x v="0"/>
    <s v="Direção dos Assuntos Jurídicos, Fiscalização e Policia Municipal"/>
    <s v="03.16.27"/>
    <s v="Direção dos Assuntos Jurídicos, Fiscalização e Policia Municipal"/>
    <s v="03.16.27"/>
    <x v="28"/>
    <x v="0"/>
    <x v="0"/>
    <x v="0"/>
    <x v="0"/>
    <x v="0"/>
    <x v="0"/>
    <x v="0"/>
    <x v="0"/>
    <s v="2024-01-30"/>
    <x v="0"/>
    <n v="56"/>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1-2024"/>
  </r>
  <r>
    <x v="0"/>
    <n v="0"/>
    <n v="0"/>
    <n v="0"/>
    <n v="0"/>
    <x v="4570"/>
    <x v="0"/>
    <x v="0"/>
    <x v="0"/>
    <s v="03.16.27"/>
    <x v="59"/>
    <x v="0"/>
    <x v="0"/>
    <s v="Direção dos Assuntos Jurídicos, Fiscalização e Policia Municipal"/>
    <s v="03.16.27"/>
    <s v="Direção dos Assuntos Jurídicos, Fiscalização e Policia Municipal"/>
    <s v="03.16.27"/>
    <x v="48"/>
    <x v="0"/>
    <x v="0"/>
    <x v="0"/>
    <x v="1"/>
    <x v="0"/>
    <x v="0"/>
    <x v="0"/>
    <x v="3"/>
    <s v="2024-05-21"/>
    <x v="1"/>
    <n v="7333"/>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5-2024"/>
  </r>
  <r>
    <x v="0"/>
    <n v="0"/>
    <n v="0"/>
    <n v="0"/>
    <n v="0"/>
    <x v="4570"/>
    <x v="0"/>
    <x v="0"/>
    <x v="0"/>
    <s v="03.16.27"/>
    <x v="59"/>
    <x v="0"/>
    <x v="0"/>
    <s v="Direção dos Assuntos Jurídicos, Fiscalização e Policia Municipal"/>
    <s v="03.16.27"/>
    <s v="Direção dos Assuntos Jurídicos, Fiscalização e Policia Municipal"/>
    <s v="03.16.27"/>
    <x v="60"/>
    <x v="0"/>
    <x v="0"/>
    <x v="0"/>
    <x v="0"/>
    <x v="0"/>
    <x v="0"/>
    <x v="0"/>
    <x v="3"/>
    <s v="2024-05-21"/>
    <x v="1"/>
    <n v="17"/>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5-2024"/>
  </r>
  <r>
    <x v="0"/>
    <n v="0"/>
    <n v="0"/>
    <n v="0"/>
    <n v="0"/>
    <x v="5975"/>
    <x v="0"/>
    <x v="0"/>
    <x v="0"/>
    <s v="03.16.27"/>
    <x v="59"/>
    <x v="0"/>
    <x v="0"/>
    <s v="Direção dos Assuntos Jurídicos, Fiscalização e Policia Municipal"/>
    <s v="03.16.27"/>
    <s v="Direção dos Assuntos Jurídicos, Fiscalização e Policia Municipal"/>
    <s v="03.16.27"/>
    <x v="48"/>
    <x v="0"/>
    <x v="0"/>
    <x v="0"/>
    <x v="1"/>
    <x v="0"/>
    <x v="0"/>
    <x v="0"/>
    <x v="1"/>
    <s v="2024-03-22"/>
    <x v="0"/>
    <n v="7260"/>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3-2024"/>
  </r>
  <r>
    <x v="0"/>
    <n v="0"/>
    <n v="0"/>
    <n v="0"/>
    <n v="0"/>
    <x v="5975"/>
    <x v="0"/>
    <x v="0"/>
    <x v="0"/>
    <s v="03.16.27"/>
    <x v="59"/>
    <x v="0"/>
    <x v="0"/>
    <s v="Direção dos Assuntos Jurídicos, Fiscalização e Policia Municipal"/>
    <s v="03.16.27"/>
    <s v="Direção dos Assuntos Jurídicos, Fiscalização e Policia Municipal"/>
    <s v="03.16.27"/>
    <x v="30"/>
    <x v="0"/>
    <x v="0"/>
    <x v="0"/>
    <x v="1"/>
    <x v="0"/>
    <x v="0"/>
    <x v="0"/>
    <x v="1"/>
    <s v="2024-03-22"/>
    <x v="0"/>
    <n v="375"/>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3-2024"/>
  </r>
  <r>
    <x v="0"/>
    <n v="0"/>
    <n v="0"/>
    <n v="0"/>
    <n v="0"/>
    <x v="5975"/>
    <x v="0"/>
    <x v="0"/>
    <x v="0"/>
    <s v="03.16.27"/>
    <x v="59"/>
    <x v="0"/>
    <x v="0"/>
    <s v="Direção dos Assuntos Jurídicos, Fiscalização e Policia Municipal"/>
    <s v="03.16.27"/>
    <s v="Direção dos Assuntos Jurídicos, Fiscalização e Policia Municipal"/>
    <s v="03.16.27"/>
    <x v="48"/>
    <x v="0"/>
    <x v="0"/>
    <x v="0"/>
    <x v="1"/>
    <x v="0"/>
    <x v="0"/>
    <x v="0"/>
    <x v="1"/>
    <s v="2024-03-22"/>
    <x v="0"/>
    <n v="235"/>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3-2024"/>
  </r>
  <r>
    <x v="0"/>
    <n v="0"/>
    <n v="0"/>
    <n v="0"/>
    <n v="0"/>
    <x v="5455"/>
    <x v="0"/>
    <x v="0"/>
    <x v="0"/>
    <s v="03.16.27"/>
    <x v="59"/>
    <x v="0"/>
    <x v="0"/>
    <s v="Direção dos Assuntos Jurídicos, Fiscalização e Policia Municipal"/>
    <s v="03.16.27"/>
    <s v="Direção dos Assuntos Jurídicos, Fiscalização e Policia Municipal"/>
    <s v="03.16.27"/>
    <x v="48"/>
    <x v="0"/>
    <x v="0"/>
    <x v="0"/>
    <x v="1"/>
    <x v="0"/>
    <x v="0"/>
    <x v="0"/>
    <x v="6"/>
    <s v="2024-04-23"/>
    <x v="1"/>
    <n v="80"/>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4-2024"/>
  </r>
  <r>
    <x v="0"/>
    <n v="0"/>
    <n v="0"/>
    <n v="0"/>
    <n v="0"/>
    <x v="5455"/>
    <x v="0"/>
    <x v="0"/>
    <x v="0"/>
    <s v="03.16.27"/>
    <x v="59"/>
    <x v="0"/>
    <x v="0"/>
    <s v="Direção dos Assuntos Jurídicos, Fiscalização e Policia Municipal"/>
    <s v="03.16.27"/>
    <s v="Direção dos Assuntos Jurídicos, Fiscalização e Policia Municipal"/>
    <s v="03.16.27"/>
    <x v="48"/>
    <x v="0"/>
    <x v="0"/>
    <x v="0"/>
    <x v="1"/>
    <x v="0"/>
    <x v="0"/>
    <x v="0"/>
    <x v="6"/>
    <s v="2024-04-23"/>
    <x v="1"/>
    <n v="216"/>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4-2024"/>
  </r>
  <r>
    <x v="0"/>
    <n v="0"/>
    <n v="0"/>
    <n v="0"/>
    <n v="0"/>
    <x v="5455"/>
    <x v="0"/>
    <x v="0"/>
    <x v="0"/>
    <s v="03.16.27"/>
    <x v="59"/>
    <x v="0"/>
    <x v="0"/>
    <s v="Direção dos Assuntos Jurídicos, Fiscalização e Policia Municipal"/>
    <s v="03.16.27"/>
    <s v="Direção dos Assuntos Jurídicos, Fiscalização e Policia Municipal"/>
    <s v="03.16.27"/>
    <x v="48"/>
    <x v="0"/>
    <x v="0"/>
    <x v="0"/>
    <x v="1"/>
    <x v="0"/>
    <x v="0"/>
    <x v="0"/>
    <x v="6"/>
    <s v="2024-04-23"/>
    <x v="1"/>
    <n v="2552"/>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4-2024"/>
  </r>
  <r>
    <x v="0"/>
    <n v="0"/>
    <n v="0"/>
    <n v="0"/>
    <n v="0"/>
    <x v="1288"/>
    <x v="0"/>
    <x v="0"/>
    <x v="0"/>
    <s v="03.16.25"/>
    <x v="23"/>
    <x v="0"/>
    <x v="0"/>
    <s v="Direção dos  Recursos Humanos"/>
    <s v="03.16.25"/>
    <s v="Direção dos  Recursos Humanos"/>
    <s v="03.16.25"/>
    <x v="79"/>
    <x v="0"/>
    <x v="4"/>
    <x v="17"/>
    <x v="0"/>
    <x v="0"/>
    <x v="0"/>
    <x v="0"/>
    <x v="10"/>
    <s v="2024-11-22"/>
    <x v="3"/>
    <n v="26322"/>
    <x v="4"/>
    <m/>
    <x v="0"/>
    <m/>
    <x v="19"/>
    <n v="100474706"/>
    <x v="0"/>
    <x v="6"/>
    <s v="Direção dos  Recursos Humanos"/>
    <s v="ORI"/>
    <x v="2"/>
    <m/>
    <x v="0"/>
    <x v="2"/>
    <x v="2"/>
    <x v="1"/>
    <x v="0"/>
    <x v="0"/>
    <x v="0"/>
    <x v="0"/>
    <x v="0"/>
    <x v="0"/>
    <x v="0"/>
    <s v="Direção dos  Recursos Humanos"/>
    <x v="0"/>
    <x v="0"/>
    <x v="0"/>
    <x v="0"/>
    <x v="0"/>
    <x v="0"/>
    <x v="0"/>
    <x v="0"/>
    <x v="0"/>
    <x v="0"/>
    <x v="6"/>
    <x v="0"/>
    <s v="Pagamento de salário referente a 11-2024"/>
  </r>
  <r>
    <x v="0"/>
    <n v="0"/>
    <n v="0"/>
    <n v="0"/>
    <n v="0"/>
    <x v="1199"/>
    <x v="0"/>
    <x v="0"/>
    <x v="0"/>
    <s v="03.16.25"/>
    <x v="23"/>
    <x v="0"/>
    <x v="0"/>
    <s v="Direção dos  Recursos Humanos"/>
    <s v="03.16.25"/>
    <s v="Direção dos  Recursos Humanos"/>
    <s v="03.16.25"/>
    <x v="29"/>
    <x v="0"/>
    <x v="0"/>
    <x v="0"/>
    <x v="0"/>
    <x v="0"/>
    <x v="0"/>
    <x v="0"/>
    <x v="5"/>
    <s v="2024-08-26"/>
    <x v="2"/>
    <n v="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8-2024"/>
  </r>
  <r>
    <x v="0"/>
    <n v="0"/>
    <n v="0"/>
    <n v="0"/>
    <n v="0"/>
    <x v="1199"/>
    <x v="0"/>
    <x v="0"/>
    <x v="0"/>
    <s v="03.16.25"/>
    <x v="23"/>
    <x v="0"/>
    <x v="0"/>
    <s v="Direção dos  Recursos Humanos"/>
    <s v="03.16.25"/>
    <s v="Direção dos  Recursos Humanos"/>
    <s v="03.16.25"/>
    <x v="30"/>
    <x v="0"/>
    <x v="0"/>
    <x v="0"/>
    <x v="1"/>
    <x v="0"/>
    <x v="0"/>
    <x v="0"/>
    <x v="5"/>
    <s v="2024-08-26"/>
    <x v="2"/>
    <n v="4"/>
    <x v="4"/>
    <m/>
    <x v="0"/>
    <m/>
    <x v="17"/>
    <n v="100479279"/>
    <x v="0"/>
    <x v="4"/>
    <s v="Direção dos  Recursos Humanos"/>
    <s v="ORI"/>
    <x v="2"/>
    <m/>
    <x v="0"/>
    <x v="2"/>
    <x v="2"/>
    <x v="1"/>
    <x v="0"/>
    <x v="0"/>
    <x v="0"/>
    <x v="0"/>
    <x v="0"/>
    <x v="0"/>
    <x v="0"/>
    <s v="Direção dos  Recursos Humanos"/>
    <x v="0"/>
    <x v="0"/>
    <x v="0"/>
    <x v="0"/>
    <x v="0"/>
    <x v="0"/>
    <x v="0"/>
    <x v="0"/>
    <x v="0"/>
    <x v="0"/>
    <x v="4"/>
    <x v="0"/>
    <s v="Pagamento de salário referente a 08-2024"/>
  </r>
  <r>
    <x v="0"/>
    <n v="0"/>
    <n v="0"/>
    <n v="0"/>
    <n v="0"/>
    <x v="1199"/>
    <x v="0"/>
    <x v="0"/>
    <x v="0"/>
    <s v="03.16.25"/>
    <x v="23"/>
    <x v="0"/>
    <x v="0"/>
    <s v="Direção dos  Recursos Humanos"/>
    <s v="03.16.25"/>
    <s v="Direção dos  Recursos Humanos"/>
    <s v="03.16.25"/>
    <x v="48"/>
    <x v="0"/>
    <x v="0"/>
    <x v="0"/>
    <x v="1"/>
    <x v="0"/>
    <x v="0"/>
    <x v="0"/>
    <x v="5"/>
    <s v="2024-08-26"/>
    <x v="2"/>
    <n v="4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8-2024"/>
  </r>
  <r>
    <x v="0"/>
    <n v="0"/>
    <n v="0"/>
    <n v="0"/>
    <n v="0"/>
    <x v="1199"/>
    <x v="0"/>
    <x v="0"/>
    <x v="0"/>
    <s v="03.16.25"/>
    <x v="23"/>
    <x v="0"/>
    <x v="0"/>
    <s v="Direção dos  Recursos Humanos"/>
    <s v="03.16.25"/>
    <s v="Direção dos  Recursos Humanos"/>
    <s v="03.16.25"/>
    <x v="49"/>
    <x v="0"/>
    <x v="0"/>
    <x v="0"/>
    <x v="1"/>
    <x v="0"/>
    <x v="0"/>
    <x v="0"/>
    <x v="5"/>
    <s v="2024-08-26"/>
    <x v="2"/>
    <n v="1500"/>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8-2024"/>
  </r>
  <r>
    <x v="0"/>
    <n v="0"/>
    <n v="0"/>
    <n v="0"/>
    <n v="0"/>
    <x v="1199"/>
    <x v="0"/>
    <x v="0"/>
    <x v="0"/>
    <s v="03.16.25"/>
    <x v="23"/>
    <x v="0"/>
    <x v="0"/>
    <s v="Direção dos  Recursos Humanos"/>
    <s v="03.16.25"/>
    <s v="Direção dos  Recursos Humanos"/>
    <s v="03.16.25"/>
    <x v="79"/>
    <x v="0"/>
    <x v="4"/>
    <x v="17"/>
    <x v="0"/>
    <x v="0"/>
    <x v="0"/>
    <x v="0"/>
    <x v="5"/>
    <s v="2024-08-26"/>
    <x v="2"/>
    <n v="7568"/>
    <x v="4"/>
    <m/>
    <x v="0"/>
    <m/>
    <x v="15"/>
    <n v="100479277"/>
    <x v="0"/>
    <x v="2"/>
    <s v="Direção dos  Recursos Humanos"/>
    <s v="ORI"/>
    <x v="2"/>
    <m/>
    <x v="0"/>
    <x v="2"/>
    <x v="2"/>
    <x v="1"/>
    <x v="0"/>
    <x v="0"/>
    <x v="0"/>
    <x v="0"/>
    <x v="0"/>
    <x v="0"/>
    <x v="0"/>
    <s v="Direção dos  Recursos Humanos"/>
    <x v="0"/>
    <x v="0"/>
    <x v="0"/>
    <x v="0"/>
    <x v="0"/>
    <x v="0"/>
    <x v="0"/>
    <x v="0"/>
    <x v="0"/>
    <x v="0"/>
    <x v="2"/>
    <x v="0"/>
    <s v="Pagamento de salário referente a 08-2024"/>
  </r>
  <r>
    <x v="0"/>
    <n v="0"/>
    <n v="0"/>
    <n v="0"/>
    <n v="0"/>
    <x v="3975"/>
    <x v="0"/>
    <x v="0"/>
    <x v="0"/>
    <s v="03.16.25"/>
    <x v="23"/>
    <x v="0"/>
    <x v="0"/>
    <s v="Direção dos  Recursos Humanos"/>
    <s v="03.16.25"/>
    <s v="Direção dos  Recursos Humanos"/>
    <s v="03.16.25"/>
    <x v="49"/>
    <x v="0"/>
    <x v="0"/>
    <x v="0"/>
    <x v="1"/>
    <x v="0"/>
    <x v="0"/>
    <x v="0"/>
    <x v="0"/>
    <s v="2024-01-30"/>
    <x v="0"/>
    <n v="38"/>
    <x v="4"/>
    <m/>
    <x v="0"/>
    <m/>
    <x v="54"/>
    <n v="100477977"/>
    <x v="0"/>
    <x v="8"/>
    <s v="Direção dos  Recursos Humanos"/>
    <s v="ORI"/>
    <x v="2"/>
    <m/>
    <x v="0"/>
    <x v="2"/>
    <x v="2"/>
    <x v="1"/>
    <x v="0"/>
    <x v="0"/>
    <x v="0"/>
    <x v="0"/>
    <x v="0"/>
    <x v="0"/>
    <x v="0"/>
    <s v="Direção dos  Recursos Humanos"/>
    <x v="0"/>
    <x v="0"/>
    <x v="0"/>
    <x v="0"/>
    <x v="0"/>
    <x v="0"/>
    <x v="0"/>
    <x v="0"/>
    <x v="0"/>
    <x v="0"/>
    <x v="8"/>
    <x v="0"/>
    <s v="Pagamento de salário referente a 01-2024"/>
  </r>
  <r>
    <x v="0"/>
    <n v="0"/>
    <n v="0"/>
    <n v="0"/>
    <n v="0"/>
    <x v="3975"/>
    <x v="0"/>
    <x v="0"/>
    <x v="0"/>
    <s v="03.16.25"/>
    <x v="23"/>
    <x v="0"/>
    <x v="0"/>
    <s v="Direção dos  Recursos Humanos"/>
    <s v="03.16.25"/>
    <s v="Direção dos  Recursos Humanos"/>
    <s v="03.16.25"/>
    <x v="78"/>
    <x v="0"/>
    <x v="4"/>
    <x v="17"/>
    <x v="0"/>
    <x v="0"/>
    <x v="0"/>
    <x v="0"/>
    <x v="0"/>
    <s v="2024-01-30"/>
    <x v="0"/>
    <n v="19"/>
    <x v="4"/>
    <m/>
    <x v="0"/>
    <m/>
    <x v="54"/>
    <n v="100477977"/>
    <x v="0"/>
    <x v="8"/>
    <s v="Direção dos  Recursos Humanos"/>
    <s v="ORI"/>
    <x v="2"/>
    <m/>
    <x v="0"/>
    <x v="2"/>
    <x v="2"/>
    <x v="1"/>
    <x v="0"/>
    <x v="0"/>
    <x v="0"/>
    <x v="0"/>
    <x v="0"/>
    <x v="0"/>
    <x v="0"/>
    <s v="Direção dos  Recursos Humanos"/>
    <x v="0"/>
    <x v="0"/>
    <x v="0"/>
    <x v="0"/>
    <x v="0"/>
    <x v="0"/>
    <x v="0"/>
    <x v="0"/>
    <x v="0"/>
    <x v="0"/>
    <x v="8"/>
    <x v="0"/>
    <s v="Pagamento de salário referente a 01-2024"/>
  </r>
  <r>
    <x v="0"/>
    <n v="0"/>
    <n v="0"/>
    <n v="0"/>
    <n v="0"/>
    <x v="3975"/>
    <x v="0"/>
    <x v="0"/>
    <x v="0"/>
    <s v="03.16.25"/>
    <x v="23"/>
    <x v="0"/>
    <x v="0"/>
    <s v="Direção dos  Recursos Humanos"/>
    <s v="03.16.25"/>
    <s v="Direção dos  Recursos Humanos"/>
    <s v="03.16.25"/>
    <x v="79"/>
    <x v="0"/>
    <x v="4"/>
    <x v="17"/>
    <x v="0"/>
    <x v="0"/>
    <x v="0"/>
    <x v="0"/>
    <x v="0"/>
    <s v="2024-01-30"/>
    <x v="0"/>
    <n v="9854"/>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1-2024"/>
  </r>
  <r>
    <x v="0"/>
    <n v="0"/>
    <n v="0"/>
    <n v="0"/>
    <n v="0"/>
    <x v="2942"/>
    <x v="0"/>
    <x v="0"/>
    <x v="0"/>
    <s v="03.16.25"/>
    <x v="23"/>
    <x v="0"/>
    <x v="0"/>
    <s v="Direção dos  Recursos Humanos"/>
    <s v="03.16.25"/>
    <s v="Direção dos  Recursos Humanos"/>
    <s v="03.16.25"/>
    <x v="78"/>
    <x v="0"/>
    <x v="4"/>
    <x v="17"/>
    <x v="0"/>
    <x v="0"/>
    <x v="0"/>
    <x v="0"/>
    <x v="8"/>
    <s v="2024-10-23"/>
    <x v="3"/>
    <n v="70"/>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0-2024"/>
  </r>
  <r>
    <x v="0"/>
    <n v="0"/>
    <n v="0"/>
    <n v="0"/>
    <n v="0"/>
    <x v="2942"/>
    <x v="0"/>
    <x v="0"/>
    <x v="0"/>
    <s v="03.16.25"/>
    <x v="23"/>
    <x v="0"/>
    <x v="0"/>
    <s v="Direção dos  Recursos Humanos"/>
    <s v="03.16.25"/>
    <s v="Direção dos  Recursos Humanos"/>
    <s v="03.16.25"/>
    <x v="31"/>
    <x v="0"/>
    <x v="0"/>
    <x v="1"/>
    <x v="0"/>
    <x v="0"/>
    <x v="0"/>
    <x v="0"/>
    <x v="8"/>
    <s v="2024-10-23"/>
    <x v="3"/>
    <n v="84"/>
    <x v="4"/>
    <m/>
    <x v="0"/>
    <m/>
    <x v="15"/>
    <n v="100479277"/>
    <x v="0"/>
    <x v="2"/>
    <s v="Direção dos  Recursos Humanos"/>
    <s v="ORI"/>
    <x v="2"/>
    <m/>
    <x v="0"/>
    <x v="2"/>
    <x v="2"/>
    <x v="1"/>
    <x v="0"/>
    <x v="0"/>
    <x v="0"/>
    <x v="0"/>
    <x v="0"/>
    <x v="0"/>
    <x v="0"/>
    <s v="Direção dos  Recursos Humanos"/>
    <x v="0"/>
    <x v="0"/>
    <x v="0"/>
    <x v="0"/>
    <x v="0"/>
    <x v="0"/>
    <x v="0"/>
    <x v="0"/>
    <x v="0"/>
    <x v="0"/>
    <x v="2"/>
    <x v="0"/>
    <s v="Pagamento de salário referente a 10-2024"/>
  </r>
  <r>
    <x v="0"/>
    <n v="0"/>
    <n v="0"/>
    <n v="0"/>
    <n v="0"/>
    <x v="2942"/>
    <x v="0"/>
    <x v="0"/>
    <x v="0"/>
    <s v="03.16.25"/>
    <x v="23"/>
    <x v="0"/>
    <x v="0"/>
    <s v="Direção dos  Recursos Humanos"/>
    <s v="03.16.25"/>
    <s v="Direção dos  Recursos Humanos"/>
    <s v="03.16.25"/>
    <x v="49"/>
    <x v="0"/>
    <x v="0"/>
    <x v="0"/>
    <x v="1"/>
    <x v="0"/>
    <x v="0"/>
    <x v="0"/>
    <x v="8"/>
    <s v="2024-10-23"/>
    <x v="3"/>
    <n v="846"/>
    <x v="4"/>
    <m/>
    <x v="0"/>
    <m/>
    <x v="15"/>
    <n v="100479277"/>
    <x v="0"/>
    <x v="2"/>
    <s v="Direção dos  Recursos Humanos"/>
    <s v="ORI"/>
    <x v="2"/>
    <m/>
    <x v="0"/>
    <x v="2"/>
    <x v="2"/>
    <x v="1"/>
    <x v="0"/>
    <x v="0"/>
    <x v="0"/>
    <x v="0"/>
    <x v="0"/>
    <x v="0"/>
    <x v="0"/>
    <s v="Direção dos  Recursos Humanos"/>
    <x v="0"/>
    <x v="0"/>
    <x v="0"/>
    <x v="0"/>
    <x v="0"/>
    <x v="0"/>
    <x v="0"/>
    <x v="0"/>
    <x v="0"/>
    <x v="0"/>
    <x v="2"/>
    <x v="0"/>
    <s v="Pagamento de salário referente a 10-2024"/>
  </r>
  <r>
    <x v="0"/>
    <n v="0"/>
    <n v="0"/>
    <n v="0"/>
    <n v="0"/>
    <x v="1468"/>
    <x v="0"/>
    <x v="0"/>
    <x v="0"/>
    <s v="03.16.25"/>
    <x v="23"/>
    <x v="0"/>
    <x v="0"/>
    <s v="Direção dos  Recursos Humanos"/>
    <s v="03.16.25"/>
    <s v="Direção dos  Recursos Humanos"/>
    <s v="03.16.25"/>
    <x v="49"/>
    <x v="0"/>
    <x v="0"/>
    <x v="0"/>
    <x v="1"/>
    <x v="0"/>
    <x v="0"/>
    <x v="0"/>
    <x v="7"/>
    <s v="2024-09-19"/>
    <x v="2"/>
    <n v="142"/>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9-2024"/>
  </r>
  <r>
    <x v="0"/>
    <n v="0"/>
    <n v="0"/>
    <n v="0"/>
    <n v="0"/>
    <x v="1468"/>
    <x v="0"/>
    <x v="0"/>
    <x v="0"/>
    <s v="03.16.25"/>
    <x v="23"/>
    <x v="0"/>
    <x v="0"/>
    <s v="Direção dos  Recursos Humanos"/>
    <s v="03.16.25"/>
    <s v="Direção dos  Recursos Humanos"/>
    <s v="03.16.25"/>
    <x v="48"/>
    <x v="0"/>
    <x v="0"/>
    <x v="0"/>
    <x v="1"/>
    <x v="0"/>
    <x v="0"/>
    <x v="0"/>
    <x v="7"/>
    <s v="2024-09-19"/>
    <x v="2"/>
    <n v="2445"/>
    <x v="4"/>
    <m/>
    <x v="0"/>
    <m/>
    <x v="15"/>
    <n v="100479277"/>
    <x v="0"/>
    <x v="2"/>
    <s v="Direção dos  Recursos Humanos"/>
    <s v="ORI"/>
    <x v="2"/>
    <m/>
    <x v="0"/>
    <x v="2"/>
    <x v="2"/>
    <x v="1"/>
    <x v="0"/>
    <x v="0"/>
    <x v="0"/>
    <x v="0"/>
    <x v="0"/>
    <x v="0"/>
    <x v="0"/>
    <s v="Direção dos  Recursos Humanos"/>
    <x v="0"/>
    <x v="0"/>
    <x v="0"/>
    <x v="0"/>
    <x v="0"/>
    <x v="0"/>
    <x v="0"/>
    <x v="0"/>
    <x v="0"/>
    <x v="0"/>
    <x v="2"/>
    <x v="0"/>
    <s v="Pagamento de salário referente a 09-2024"/>
  </r>
  <r>
    <x v="0"/>
    <n v="0"/>
    <n v="0"/>
    <n v="0"/>
    <n v="0"/>
    <x v="1468"/>
    <x v="0"/>
    <x v="0"/>
    <x v="0"/>
    <s v="03.16.25"/>
    <x v="23"/>
    <x v="0"/>
    <x v="0"/>
    <s v="Direção dos  Recursos Humanos"/>
    <s v="03.16.25"/>
    <s v="Direção dos  Recursos Humanos"/>
    <s v="03.16.25"/>
    <x v="79"/>
    <x v="0"/>
    <x v="4"/>
    <x v="17"/>
    <x v="0"/>
    <x v="0"/>
    <x v="0"/>
    <x v="0"/>
    <x v="7"/>
    <s v="2024-09-19"/>
    <x v="2"/>
    <n v="7632"/>
    <x v="4"/>
    <m/>
    <x v="0"/>
    <m/>
    <x v="15"/>
    <n v="100479277"/>
    <x v="0"/>
    <x v="2"/>
    <s v="Direção dos  Recursos Humanos"/>
    <s v="ORI"/>
    <x v="2"/>
    <m/>
    <x v="0"/>
    <x v="2"/>
    <x v="2"/>
    <x v="1"/>
    <x v="0"/>
    <x v="0"/>
    <x v="0"/>
    <x v="0"/>
    <x v="0"/>
    <x v="0"/>
    <x v="0"/>
    <s v="Direção dos  Recursos Humanos"/>
    <x v="0"/>
    <x v="0"/>
    <x v="0"/>
    <x v="0"/>
    <x v="0"/>
    <x v="0"/>
    <x v="0"/>
    <x v="0"/>
    <x v="0"/>
    <x v="0"/>
    <x v="2"/>
    <x v="0"/>
    <s v="Pagamento de salário referente a 09-2024"/>
  </r>
  <r>
    <x v="0"/>
    <n v="0"/>
    <n v="0"/>
    <n v="0"/>
    <n v="0"/>
    <x v="1904"/>
    <x v="0"/>
    <x v="0"/>
    <x v="0"/>
    <s v="03.16.25"/>
    <x v="23"/>
    <x v="0"/>
    <x v="0"/>
    <s v="Direção dos  Recursos Humanos"/>
    <s v="03.16.25"/>
    <s v="Direção dos  Recursos Humanos"/>
    <s v="03.16.25"/>
    <x v="29"/>
    <x v="0"/>
    <x v="0"/>
    <x v="0"/>
    <x v="0"/>
    <x v="0"/>
    <x v="0"/>
    <x v="0"/>
    <x v="4"/>
    <s v="2024-06-20"/>
    <x v="1"/>
    <n v="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6-2024"/>
  </r>
  <r>
    <x v="0"/>
    <n v="0"/>
    <n v="0"/>
    <n v="0"/>
    <n v="0"/>
    <x v="1904"/>
    <x v="0"/>
    <x v="0"/>
    <x v="0"/>
    <s v="03.16.25"/>
    <x v="23"/>
    <x v="0"/>
    <x v="0"/>
    <s v="Direção dos  Recursos Humanos"/>
    <s v="03.16.25"/>
    <s v="Direção dos  Recursos Humanos"/>
    <s v="03.16.25"/>
    <x v="49"/>
    <x v="0"/>
    <x v="0"/>
    <x v="0"/>
    <x v="1"/>
    <x v="0"/>
    <x v="0"/>
    <x v="0"/>
    <x v="4"/>
    <s v="2024-06-20"/>
    <x v="1"/>
    <n v="367"/>
    <x v="4"/>
    <m/>
    <x v="0"/>
    <m/>
    <x v="67"/>
    <n v="100474708"/>
    <x v="0"/>
    <x v="7"/>
    <s v="Direção dos  Recursos Humanos"/>
    <s v="ORI"/>
    <x v="2"/>
    <m/>
    <x v="0"/>
    <x v="2"/>
    <x v="2"/>
    <x v="1"/>
    <x v="0"/>
    <x v="0"/>
    <x v="0"/>
    <x v="0"/>
    <x v="0"/>
    <x v="0"/>
    <x v="0"/>
    <s v="Direção dos  Recursos Humanos"/>
    <x v="0"/>
    <x v="0"/>
    <x v="0"/>
    <x v="0"/>
    <x v="0"/>
    <x v="0"/>
    <x v="0"/>
    <x v="0"/>
    <x v="0"/>
    <x v="0"/>
    <x v="7"/>
    <x v="0"/>
    <s v="Pagamento de salário referente a 06-2024"/>
  </r>
  <r>
    <x v="0"/>
    <n v="0"/>
    <n v="0"/>
    <n v="0"/>
    <n v="0"/>
    <x v="1904"/>
    <x v="0"/>
    <x v="0"/>
    <x v="0"/>
    <s v="03.16.25"/>
    <x v="23"/>
    <x v="0"/>
    <x v="0"/>
    <s v="Direção dos  Recursos Humanos"/>
    <s v="03.16.25"/>
    <s v="Direção dos  Recursos Humanos"/>
    <s v="03.16.25"/>
    <x v="49"/>
    <x v="0"/>
    <x v="0"/>
    <x v="0"/>
    <x v="1"/>
    <x v="0"/>
    <x v="0"/>
    <x v="0"/>
    <x v="4"/>
    <s v="2024-06-20"/>
    <x v="1"/>
    <n v="142"/>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6-2024"/>
  </r>
  <r>
    <x v="0"/>
    <n v="0"/>
    <n v="0"/>
    <n v="0"/>
    <n v="0"/>
    <x v="1904"/>
    <x v="0"/>
    <x v="0"/>
    <x v="0"/>
    <s v="03.16.25"/>
    <x v="23"/>
    <x v="0"/>
    <x v="0"/>
    <s v="Direção dos  Recursos Humanos"/>
    <s v="03.16.25"/>
    <s v="Direção dos  Recursos Humanos"/>
    <s v="03.16.25"/>
    <x v="78"/>
    <x v="0"/>
    <x v="4"/>
    <x v="17"/>
    <x v="0"/>
    <x v="0"/>
    <x v="0"/>
    <x v="0"/>
    <x v="4"/>
    <s v="2024-06-20"/>
    <x v="1"/>
    <n v="727"/>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6-2024"/>
  </r>
  <r>
    <x v="0"/>
    <n v="0"/>
    <n v="0"/>
    <n v="0"/>
    <n v="0"/>
    <x v="4111"/>
    <x v="0"/>
    <x v="0"/>
    <x v="0"/>
    <s v="03.16.25"/>
    <x v="23"/>
    <x v="0"/>
    <x v="0"/>
    <s v="Direção dos  Recursos Humanos"/>
    <s v="03.16.25"/>
    <s v="Direção dos  Recursos Humanos"/>
    <s v="03.16.25"/>
    <x v="49"/>
    <x v="0"/>
    <x v="0"/>
    <x v="0"/>
    <x v="1"/>
    <x v="0"/>
    <x v="0"/>
    <x v="0"/>
    <x v="9"/>
    <s v="2024-07-23"/>
    <x v="2"/>
    <n v="2983"/>
    <x v="4"/>
    <m/>
    <x v="0"/>
    <m/>
    <x v="19"/>
    <n v="100474706"/>
    <x v="0"/>
    <x v="6"/>
    <s v="Direção dos  Recursos Humanos"/>
    <s v="ORI"/>
    <x v="2"/>
    <m/>
    <x v="0"/>
    <x v="2"/>
    <x v="2"/>
    <x v="1"/>
    <x v="0"/>
    <x v="0"/>
    <x v="0"/>
    <x v="0"/>
    <x v="0"/>
    <x v="0"/>
    <x v="0"/>
    <s v="Direção dos  Recursos Humanos"/>
    <x v="0"/>
    <x v="0"/>
    <x v="0"/>
    <x v="0"/>
    <x v="0"/>
    <x v="0"/>
    <x v="0"/>
    <x v="0"/>
    <x v="0"/>
    <x v="0"/>
    <x v="6"/>
    <x v="0"/>
    <s v="Pagamento de salário referente a 07-2024"/>
  </r>
  <r>
    <x v="0"/>
    <n v="0"/>
    <n v="0"/>
    <n v="0"/>
    <n v="0"/>
    <x v="4111"/>
    <x v="0"/>
    <x v="0"/>
    <x v="0"/>
    <s v="03.16.25"/>
    <x v="23"/>
    <x v="0"/>
    <x v="0"/>
    <s v="Direção dos  Recursos Humanos"/>
    <s v="03.16.25"/>
    <s v="Direção dos  Recursos Humanos"/>
    <s v="03.16.25"/>
    <x v="78"/>
    <x v="0"/>
    <x v="4"/>
    <x v="17"/>
    <x v="0"/>
    <x v="0"/>
    <x v="0"/>
    <x v="0"/>
    <x v="9"/>
    <s v="2024-07-23"/>
    <x v="2"/>
    <n v="748"/>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7-2024"/>
  </r>
  <r>
    <x v="0"/>
    <n v="0"/>
    <n v="0"/>
    <n v="0"/>
    <n v="0"/>
    <x v="4111"/>
    <x v="0"/>
    <x v="0"/>
    <x v="0"/>
    <s v="03.16.25"/>
    <x v="23"/>
    <x v="0"/>
    <x v="0"/>
    <s v="Direção dos  Recursos Humanos"/>
    <s v="03.16.25"/>
    <s v="Direção dos  Recursos Humanos"/>
    <s v="03.16.25"/>
    <x v="30"/>
    <x v="0"/>
    <x v="0"/>
    <x v="0"/>
    <x v="1"/>
    <x v="0"/>
    <x v="0"/>
    <x v="0"/>
    <x v="9"/>
    <s v="2024-07-23"/>
    <x v="2"/>
    <n v="452"/>
    <x v="4"/>
    <m/>
    <x v="0"/>
    <m/>
    <x v="15"/>
    <n v="100479277"/>
    <x v="0"/>
    <x v="2"/>
    <s v="Direção dos  Recursos Humanos"/>
    <s v="ORI"/>
    <x v="2"/>
    <m/>
    <x v="0"/>
    <x v="2"/>
    <x v="2"/>
    <x v="1"/>
    <x v="0"/>
    <x v="0"/>
    <x v="0"/>
    <x v="0"/>
    <x v="0"/>
    <x v="0"/>
    <x v="0"/>
    <s v="Direção dos  Recursos Humanos"/>
    <x v="0"/>
    <x v="0"/>
    <x v="0"/>
    <x v="0"/>
    <x v="0"/>
    <x v="0"/>
    <x v="0"/>
    <x v="0"/>
    <x v="0"/>
    <x v="0"/>
    <x v="2"/>
    <x v="0"/>
    <s v="Pagamento de salário referente a 07-2024"/>
  </r>
  <r>
    <x v="0"/>
    <n v="0"/>
    <n v="0"/>
    <n v="0"/>
    <n v="0"/>
    <x v="3765"/>
    <x v="0"/>
    <x v="0"/>
    <x v="0"/>
    <s v="03.16.25"/>
    <x v="23"/>
    <x v="0"/>
    <x v="0"/>
    <s v="Direção dos  Recursos Humanos"/>
    <s v="03.16.25"/>
    <s v="Direção dos  Recursos Humanos"/>
    <s v="03.16.25"/>
    <x v="28"/>
    <x v="0"/>
    <x v="0"/>
    <x v="0"/>
    <x v="0"/>
    <x v="0"/>
    <x v="0"/>
    <x v="0"/>
    <x v="3"/>
    <s v="2024-05-21"/>
    <x v="1"/>
    <n v="154"/>
    <x v="4"/>
    <m/>
    <x v="0"/>
    <m/>
    <x v="19"/>
    <n v="100474706"/>
    <x v="0"/>
    <x v="6"/>
    <s v="Direção dos  Recursos Humanos"/>
    <s v="ORI"/>
    <x v="2"/>
    <m/>
    <x v="0"/>
    <x v="2"/>
    <x v="2"/>
    <x v="1"/>
    <x v="0"/>
    <x v="0"/>
    <x v="0"/>
    <x v="0"/>
    <x v="0"/>
    <x v="0"/>
    <x v="0"/>
    <s v="Direção dos  Recursos Humanos"/>
    <x v="0"/>
    <x v="0"/>
    <x v="0"/>
    <x v="0"/>
    <x v="0"/>
    <x v="0"/>
    <x v="0"/>
    <x v="0"/>
    <x v="0"/>
    <x v="0"/>
    <x v="6"/>
    <x v="0"/>
    <s v="Pagamento de salário referente a 05-2024"/>
  </r>
  <r>
    <x v="0"/>
    <n v="0"/>
    <n v="0"/>
    <n v="0"/>
    <n v="0"/>
    <x v="3765"/>
    <x v="0"/>
    <x v="0"/>
    <x v="0"/>
    <s v="03.16.25"/>
    <x v="23"/>
    <x v="0"/>
    <x v="0"/>
    <s v="Direção dos  Recursos Humanos"/>
    <s v="03.16.25"/>
    <s v="Direção dos  Recursos Humanos"/>
    <s v="03.16.25"/>
    <x v="30"/>
    <x v="0"/>
    <x v="0"/>
    <x v="0"/>
    <x v="1"/>
    <x v="0"/>
    <x v="0"/>
    <x v="0"/>
    <x v="3"/>
    <s v="2024-05-21"/>
    <x v="1"/>
    <n v="1219"/>
    <x v="4"/>
    <m/>
    <x v="0"/>
    <m/>
    <x v="19"/>
    <n v="100474706"/>
    <x v="0"/>
    <x v="6"/>
    <s v="Direção dos  Recursos Humanos"/>
    <s v="ORI"/>
    <x v="2"/>
    <m/>
    <x v="0"/>
    <x v="2"/>
    <x v="2"/>
    <x v="1"/>
    <x v="0"/>
    <x v="0"/>
    <x v="0"/>
    <x v="0"/>
    <x v="0"/>
    <x v="0"/>
    <x v="0"/>
    <s v="Direção dos  Recursos Humanos"/>
    <x v="0"/>
    <x v="0"/>
    <x v="0"/>
    <x v="0"/>
    <x v="0"/>
    <x v="0"/>
    <x v="0"/>
    <x v="0"/>
    <x v="0"/>
    <x v="0"/>
    <x v="6"/>
    <x v="0"/>
    <s v="Pagamento de salário referente a 05-2024"/>
  </r>
  <r>
    <x v="0"/>
    <n v="0"/>
    <n v="0"/>
    <n v="0"/>
    <n v="0"/>
    <x v="3765"/>
    <x v="0"/>
    <x v="0"/>
    <x v="0"/>
    <s v="03.16.25"/>
    <x v="23"/>
    <x v="0"/>
    <x v="0"/>
    <s v="Direção dos  Recursos Humanos"/>
    <s v="03.16.25"/>
    <s v="Direção dos  Recursos Humanos"/>
    <s v="03.16.25"/>
    <x v="48"/>
    <x v="0"/>
    <x v="0"/>
    <x v="0"/>
    <x v="1"/>
    <x v="0"/>
    <x v="0"/>
    <x v="0"/>
    <x v="3"/>
    <s v="2024-05-21"/>
    <x v="1"/>
    <n v="8291"/>
    <x v="4"/>
    <m/>
    <x v="0"/>
    <m/>
    <x v="19"/>
    <n v="100474706"/>
    <x v="0"/>
    <x v="6"/>
    <s v="Direção dos  Recursos Humanos"/>
    <s v="ORI"/>
    <x v="2"/>
    <m/>
    <x v="0"/>
    <x v="2"/>
    <x v="2"/>
    <x v="1"/>
    <x v="0"/>
    <x v="0"/>
    <x v="0"/>
    <x v="0"/>
    <x v="0"/>
    <x v="0"/>
    <x v="0"/>
    <s v="Direção dos  Recursos Humanos"/>
    <x v="0"/>
    <x v="0"/>
    <x v="0"/>
    <x v="0"/>
    <x v="0"/>
    <x v="0"/>
    <x v="0"/>
    <x v="0"/>
    <x v="0"/>
    <x v="0"/>
    <x v="6"/>
    <x v="0"/>
    <s v="Pagamento de salário referente a 05-2024"/>
  </r>
  <r>
    <x v="0"/>
    <n v="0"/>
    <n v="0"/>
    <n v="0"/>
    <n v="0"/>
    <x v="3765"/>
    <x v="0"/>
    <x v="0"/>
    <x v="0"/>
    <s v="03.16.25"/>
    <x v="23"/>
    <x v="0"/>
    <x v="0"/>
    <s v="Direção dos  Recursos Humanos"/>
    <s v="03.16.25"/>
    <s v="Direção dos  Recursos Humanos"/>
    <s v="03.16.25"/>
    <x v="48"/>
    <x v="0"/>
    <x v="0"/>
    <x v="0"/>
    <x v="1"/>
    <x v="0"/>
    <x v="0"/>
    <x v="0"/>
    <x v="3"/>
    <s v="2024-05-21"/>
    <x v="1"/>
    <n v="1011"/>
    <x v="4"/>
    <m/>
    <x v="0"/>
    <m/>
    <x v="67"/>
    <n v="100474708"/>
    <x v="0"/>
    <x v="7"/>
    <s v="Direção dos  Recursos Humanos"/>
    <s v="ORI"/>
    <x v="2"/>
    <m/>
    <x v="0"/>
    <x v="2"/>
    <x v="2"/>
    <x v="1"/>
    <x v="0"/>
    <x v="0"/>
    <x v="0"/>
    <x v="0"/>
    <x v="0"/>
    <x v="0"/>
    <x v="0"/>
    <s v="Direção dos  Recursos Humanos"/>
    <x v="0"/>
    <x v="0"/>
    <x v="0"/>
    <x v="0"/>
    <x v="0"/>
    <x v="0"/>
    <x v="0"/>
    <x v="0"/>
    <x v="0"/>
    <x v="0"/>
    <x v="7"/>
    <x v="0"/>
    <s v="Pagamento de salário referente a 05-2024"/>
  </r>
  <r>
    <x v="0"/>
    <n v="0"/>
    <n v="0"/>
    <n v="0"/>
    <n v="0"/>
    <x v="3765"/>
    <x v="0"/>
    <x v="0"/>
    <x v="0"/>
    <s v="03.16.25"/>
    <x v="23"/>
    <x v="0"/>
    <x v="0"/>
    <s v="Direção dos  Recursos Humanos"/>
    <s v="03.16.25"/>
    <s v="Direção dos  Recursos Humanos"/>
    <s v="03.16.25"/>
    <x v="79"/>
    <x v="0"/>
    <x v="4"/>
    <x v="17"/>
    <x v="0"/>
    <x v="0"/>
    <x v="0"/>
    <x v="0"/>
    <x v="3"/>
    <s v="2024-05-21"/>
    <x v="1"/>
    <n v="133"/>
    <x v="4"/>
    <m/>
    <x v="0"/>
    <m/>
    <x v="17"/>
    <n v="100479279"/>
    <x v="0"/>
    <x v="4"/>
    <s v="Direção dos  Recursos Humanos"/>
    <s v="ORI"/>
    <x v="2"/>
    <m/>
    <x v="0"/>
    <x v="2"/>
    <x v="2"/>
    <x v="1"/>
    <x v="0"/>
    <x v="0"/>
    <x v="0"/>
    <x v="0"/>
    <x v="0"/>
    <x v="0"/>
    <x v="0"/>
    <s v="Direção dos  Recursos Humanos"/>
    <x v="0"/>
    <x v="0"/>
    <x v="0"/>
    <x v="0"/>
    <x v="0"/>
    <x v="0"/>
    <x v="0"/>
    <x v="0"/>
    <x v="0"/>
    <x v="0"/>
    <x v="4"/>
    <x v="0"/>
    <s v="Pagamento de salário referente a 05-2024"/>
  </r>
  <r>
    <x v="0"/>
    <n v="0"/>
    <n v="0"/>
    <n v="0"/>
    <n v="0"/>
    <x v="3765"/>
    <x v="0"/>
    <x v="0"/>
    <x v="0"/>
    <s v="03.16.25"/>
    <x v="23"/>
    <x v="0"/>
    <x v="0"/>
    <s v="Direção dos  Recursos Humanos"/>
    <s v="03.16.25"/>
    <s v="Direção dos  Recursos Humanos"/>
    <s v="03.16.25"/>
    <x v="48"/>
    <x v="0"/>
    <x v="0"/>
    <x v="0"/>
    <x v="1"/>
    <x v="0"/>
    <x v="0"/>
    <x v="0"/>
    <x v="3"/>
    <s v="2024-05-21"/>
    <x v="1"/>
    <n v="4307"/>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5-2024"/>
  </r>
  <r>
    <x v="0"/>
    <n v="0"/>
    <n v="0"/>
    <n v="0"/>
    <n v="0"/>
    <x v="3765"/>
    <x v="0"/>
    <x v="0"/>
    <x v="0"/>
    <s v="03.16.25"/>
    <x v="23"/>
    <x v="0"/>
    <x v="0"/>
    <s v="Direção dos  Recursos Humanos"/>
    <s v="03.16.25"/>
    <s v="Direção dos  Recursos Humanos"/>
    <s v="03.16.25"/>
    <x v="49"/>
    <x v="0"/>
    <x v="0"/>
    <x v="0"/>
    <x v="1"/>
    <x v="0"/>
    <x v="0"/>
    <x v="0"/>
    <x v="3"/>
    <s v="2024-05-21"/>
    <x v="1"/>
    <n v="1108"/>
    <x v="4"/>
    <m/>
    <x v="0"/>
    <m/>
    <x v="15"/>
    <n v="100479277"/>
    <x v="0"/>
    <x v="2"/>
    <s v="Direção dos  Recursos Humanos"/>
    <s v="ORI"/>
    <x v="2"/>
    <m/>
    <x v="0"/>
    <x v="2"/>
    <x v="2"/>
    <x v="1"/>
    <x v="0"/>
    <x v="0"/>
    <x v="0"/>
    <x v="0"/>
    <x v="0"/>
    <x v="0"/>
    <x v="0"/>
    <s v="Direção dos  Recursos Humanos"/>
    <x v="0"/>
    <x v="0"/>
    <x v="0"/>
    <x v="0"/>
    <x v="0"/>
    <x v="0"/>
    <x v="0"/>
    <x v="0"/>
    <x v="0"/>
    <x v="0"/>
    <x v="2"/>
    <x v="0"/>
    <s v="Pagamento de salário referente a 05-2024"/>
  </r>
  <r>
    <x v="0"/>
    <n v="0"/>
    <n v="0"/>
    <n v="0"/>
    <n v="0"/>
    <x v="5094"/>
    <x v="0"/>
    <x v="0"/>
    <x v="0"/>
    <s v="03.16.25"/>
    <x v="23"/>
    <x v="0"/>
    <x v="0"/>
    <s v="Direção dos  Recursos Humanos"/>
    <s v="03.16.25"/>
    <s v="Direção dos  Recursos Humanos"/>
    <s v="03.16.25"/>
    <x v="31"/>
    <x v="0"/>
    <x v="0"/>
    <x v="1"/>
    <x v="0"/>
    <x v="0"/>
    <x v="0"/>
    <x v="0"/>
    <x v="11"/>
    <s v="2024-12-16"/>
    <x v="3"/>
    <n v="148"/>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2-2024"/>
  </r>
  <r>
    <x v="0"/>
    <n v="0"/>
    <n v="0"/>
    <n v="0"/>
    <n v="0"/>
    <x v="5094"/>
    <x v="0"/>
    <x v="0"/>
    <x v="0"/>
    <s v="03.16.25"/>
    <x v="23"/>
    <x v="0"/>
    <x v="0"/>
    <s v="Direção dos  Recursos Humanos"/>
    <s v="03.16.25"/>
    <s v="Direção dos  Recursos Humanos"/>
    <s v="03.16.25"/>
    <x v="30"/>
    <x v="0"/>
    <x v="0"/>
    <x v="0"/>
    <x v="1"/>
    <x v="0"/>
    <x v="0"/>
    <x v="0"/>
    <x v="11"/>
    <s v="2024-12-16"/>
    <x v="3"/>
    <n v="302"/>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2-2024"/>
  </r>
  <r>
    <x v="0"/>
    <n v="0"/>
    <n v="0"/>
    <n v="0"/>
    <n v="0"/>
    <x v="5680"/>
    <x v="0"/>
    <x v="0"/>
    <x v="0"/>
    <s v="03.16.25"/>
    <x v="23"/>
    <x v="0"/>
    <x v="0"/>
    <s v="Direção dos  Recursos Humanos"/>
    <s v="03.16.25"/>
    <s v="Direção dos  Recursos Humanos"/>
    <s v="03.16.25"/>
    <x v="48"/>
    <x v="0"/>
    <x v="0"/>
    <x v="0"/>
    <x v="1"/>
    <x v="0"/>
    <x v="0"/>
    <x v="0"/>
    <x v="1"/>
    <s v="2024-03-21"/>
    <x v="0"/>
    <n v="8654"/>
    <x v="4"/>
    <m/>
    <x v="0"/>
    <m/>
    <x v="19"/>
    <n v="100474706"/>
    <x v="0"/>
    <x v="6"/>
    <s v="Direção dos  Recursos Humanos"/>
    <s v="ORI"/>
    <x v="2"/>
    <m/>
    <x v="0"/>
    <x v="2"/>
    <x v="2"/>
    <x v="1"/>
    <x v="0"/>
    <x v="0"/>
    <x v="0"/>
    <x v="0"/>
    <x v="0"/>
    <x v="0"/>
    <x v="0"/>
    <s v="Direção dos  Recursos Humanos"/>
    <x v="0"/>
    <x v="0"/>
    <x v="0"/>
    <x v="0"/>
    <x v="0"/>
    <x v="0"/>
    <x v="0"/>
    <x v="0"/>
    <x v="0"/>
    <x v="0"/>
    <x v="6"/>
    <x v="0"/>
    <s v="Pagamento de salário referente a 03-2024"/>
  </r>
  <r>
    <x v="0"/>
    <n v="0"/>
    <n v="0"/>
    <n v="0"/>
    <n v="0"/>
    <x v="5680"/>
    <x v="0"/>
    <x v="0"/>
    <x v="0"/>
    <s v="03.16.25"/>
    <x v="23"/>
    <x v="0"/>
    <x v="0"/>
    <s v="Direção dos  Recursos Humanos"/>
    <s v="03.16.25"/>
    <s v="Direção dos  Recursos Humanos"/>
    <s v="03.16.25"/>
    <x v="30"/>
    <x v="0"/>
    <x v="0"/>
    <x v="0"/>
    <x v="1"/>
    <x v="0"/>
    <x v="0"/>
    <x v="0"/>
    <x v="1"/>
    <s v="2024-03-21"/>
    <x v="0"/>
    <n v="155"/>
    <x v="4"/>
    <m/>
    <x v="0"/>
    <m/>
    <x v="67"/>
    <n v="100474708"/>
    <x v="0"/>
    <x v="7"/>
    <s v="Direção dos  Recursos Humanos"/>
    <s v="ORI"/>
    <x v="2"/>
    <m/>
    <x v="0"/>
    <x v="2"/>
    <x v="2"/>
    <x v="1"/>
    <x v="0"/>
    <x v="0"/>
    <x v="0"/>
    <x v="0"/>
    <x v="0"/>
    <x v="0"/>
    <x v="0"/>
    <s v="Direção dos  Recursos Humanos"/>
    <x v="0"/>
    <x v="0"/>
    <x v="0"/>
    <x v="0"/>
    <x v="0"/>
    <x v="0"/>
    <x v="0"/>
    <x v="0"/>
    <x v="0"/>
    <x v="0"/>
    <x v="7"/>
    <x v="0"/>
    <s v="Pagamento de salário referente a 03-2024"/>
  </r>
  <r>
    <x v="0"/>
    <n v="0"/>
    <n v="0"/>
    <n v="0"/>
    <n v="0"/>
    <x v="5680"/>
    <x v="0"/>
    <x v="0"/>
    <x v="0"/>
    <s v="03.16.25"/>
    <x v="23"/>
    <x v="0"/>
    <x v="0"/>
    <s v="Direção dos  Recursos Humanos"/>
    <s v="03.16.25"/>
    <s v="Direção dos  Recursos Humanos"/>
    <s v="03.16.25"/>
    <x v="78"/>
    <x v="0"/>
    <x v="4"/>
    <x v="17"/>
    <x v="0"/>
    <x v="0"/>
    <x v="0"/>
    <x v="0"/>
    <x v="1"/>
    <s v="2024-03-21"/>
    <x v="0"/>
    <n v="623"/>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3-2024"/>
  </r>
  <r>
    <x v="0"/>
    <n v="0"/>
    <n v="0"/>
    <n v="0"/>
    <n v="0"/>
    <x v="5680"/>
    <x v="0"/>
    <x v="0"/>
    <x v="0"/>
    <s v="03.16.25"/>
    <x v="23"/>
    <x v="0"/>
    <x v="0"/>
    <s v="Direção dos  Recursos Humanos"/>
    <s v="03.16.25"/>
    <s v="Direção dos  Recursos Humanos"/>
    <s v="03.16.25"/>
    <x v="78"/>
    <x v="0"/>
    <x v="4"/>
    <x v="17"/>
    <x v="0"/>
    <x v="0"/>
    <x v="0"/>
    <x v="0"/>
    <x v="1"/>
    <s v="2024-03-21"/>
    <x v="0"/>
    <n v="457"/>
    <x v="4"/>
    <m/>
    <x v="0"/>
    <m/>
    <x v="15"/>
    <n v="100479277"/>
    <x v="0"/>
    <x v="2"/>
    <s v="Direção dos  Recursos Humanos"/>
    <s v="ORI"/>
    <x v="2"/>
    <m/>
    <x v="0"/>
    <x v="2"/>
    <x v="2"/>
    <x v="1"/>
    <x v="0"/>
    <x v="0"/>
    <x v="0"/>
    <x v="0"/>
    <x v="0"/>
    <x v="0"/>
    <x v="0"/>
    <s v="Direção dos  Recursos Humanos"/>
    <x v="0"/>
    <x v="0"/>
    <x v="0"/>
    <x v="0"/>
    <x v="0"/>
    <x v="0"/>
    <x v="0"/>
    <x v="0"/>
    <x v="0"/>
    <x v="0"/>
    <x v="2"/>
    <x v="0"/>
    <s v="Pagamento de salário referente a 03-2024"/>
  </r>
  <r>
    <x v="0"/>
    <n v="0"/>
    <n v="0"/>
    <n v="0"/>
    <n v="0"/>
    <x v="5523"/>
    <x v="0"/>
    <x v="0"/>
    <x v="0"/>
    <s v="03.16.25"/>
    <x v="23"/>
    <x v="0"/>
    <x v="0"/>
    <s v="Direção dos  Recursos Humanos"/>
    <s v="03.16.25"/>
    <s v="Direção dos  Recursos Humanos"/>
    <s v="03.16.25"/>
    <x v="79"/>
    <x v="0"/>
    <x v="4"/>
    <x v="17"/>
    <x v="0"/>
    <x v="0"/>
    <x v="0"/>
    <x v="0"/>
    <x v="2"/>
    <s v="2024-02-23"/>
    <x v="0"/>
    <n v="25937"/>
    <x v="4"/>
    <m/>
    <x v="0"/>
    <m/>
    <x v="19"/>
    <n v="100474706"/>
    <x v="0"/>
    <x v="6"/>
    <s v="Direção dos  Recursos Humanos"/>
    <s v="ORI"/>
    <x v="2"/>
    <m/>
    <x v="0"/>
    <x v="2"/>
    <x v="2"/>
    <x v="1"/>
    <x v="0"/>
    <x v="0"/>
    <x v="0"/>
    <x v="0"/>
    <x v="0"/>
    <x v="0"/>
    <x v="0"/>
    <s v="Direção dos  Recursos Humanos"/>
    <x v="0"/>
    <x v="0"/>
    <x v="0"/>
    <x v="0"/>
    <x v="0"/>
    <x v="0"/>
    <x v="0"/>
    <x v="0"/>
    <x v="0"/>
    <x v="0"/>
    <x v="6"/>
    <x v="0"/>
    <s v="Pagamento de salário referente a 02-2024"/>
  </r>
  <r>
    <x v="0"/>
    <n v="0"/>
    <n v="0"/>
    <n v="0"/>
    <n v="0"/>
    <x v="5523"/>
    <x v="0"/>
    <x v="0"/>
    <x v="0"/>
    <s v="03.16.25"/>
    <x v="23"/>
    <x v="0"/>
    <x v="0"/>
    <s v="Direção dos  Recursos Humanos"/>
    <s v="03.16.25"/>
    <s v="Direção dos  Recursos Humanos"/>
    <s v="03.16.25"/>
    <x v="29"/>
    <x v="0"/>
    <x v="0"/>
    <x v="0"/>
    <x v="0"/>
    <x v="0"/>
    <x v="0"/>
    <x v="0"/>
    <x v="2"/>
    <s v="2024-02-23"/>
    <x v="0"/>
    <n v="0"/>
    <x v="4"/>
    <m/>
    <x v="0"/>
    <m/>
    <x v="54"/>
    <n v="100477977"/>
    <x v="0"/>
    <x v="8"/>
    <s v="Direção dos  Recursos Humanos"/>
    <s v="ORI"/>
    <x v="2"/>
    <m/>
    <x v="0"/>
    <x v="2"/>
    <x v="2"/>
    <x v="1"/>
    <x v="0"/>
    <x v="0"/>
    <x v="0"/>
    <x v="0"/>
    <x v="0"/>
    <x v="0"/>
    <x v="0"/>
    <s v="Direção dos  Recursos Humanos"/>
    <x v="0"/>
    <x v="0"/>
    <x v="0"/>
    <x v="0"/>
    <x v="0"/>
    <x v="0"/>
    <x v="0"/>
    <x v="0"/>
    <x v="0"/>
    <x v="0"/>
    <x v="8"/>
    <x v="0"/>
    <s v="Pagamento de salário referente a 02-2024"/>
  </r>
  <r>
    <x v="0"/>
    <n v="0"/>
    <n v="0"/>
    <n v="0"/>
    <n v="0"/>
    <x v="5523"/>
    <x v="0"/>
    <x v="0"/>
    <x v="0"/>
    <s v="03.16.25"/>
    <x v="23"/>
    <x v="0"/>
    <x v="0"/>
    <s v="Direção dos  Recursos Humanos"/>
    <s v="03.16.25"/>
    <s v="Direção dos  Recursos Humanos"/>
    <s v="03.16.25"/>
    <x v="31"/>
    <x v="0"/>
    <x v="0"/>
    <x v="1"/>
    <x v="0"/>
    <x v="0"/>
    <x v="0"/>
    <x v="0"/>
    <x v="2"/>
    <s v="2024-02-23"/>
    <x v="0"/>
    <n v="3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2-2024"/>
  </r>
  <r>
    <x v="0"/>
    <n v="0"/>
    <n v="0"/>
    <n v="0"/>
    <n v="0"/>
    <x v="5523"/>
    <x v="0"/>
    <x v="0"/>
    <x v="0"/>
    <s v="03.16.25"/>
    <x v="23"/>
    <x v="0"/>
    <x v="0"/>
    <s v="Direção dos  Recursos Humanos"/>
    <s v="03.16.25"/>
    <s v="Direção dos  Recursos Humanos"/>
    <s v="03.16.25"/>
    <x v="30"/>
    <x v="0"/>
    <x v="0"/>
    <x v="0"/>
    <x v="1"/>
    <x v="0"/>
    <x v="0"/>
    <x v="0"/>
    <x v="2"/>
    <s v="2024-02-23"/>
    <x v="0"/>
    <n v="486"/>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2-2024"/>
  </r>
  <r>
    <x v="0"/>
    <n v="0"/>
    <n v="0"/>
    <n v="0"/>
    <n v="0"/>
    <x v="5523"/>
    <x v="0"/>
    <x v="0"/>
    <x v="0"/>
    <s v="03.16.25"/>
    <x v="23"/>
    <x v="0"/>
    <x v="0"/>
    <s v="Direção dos  Recursos Humanos"/>
    <s v="03.16.25"/>
    <s v="Direção dos  Recursos Humanos"/>
    <s v="03.16.25"/>
    <x v="48"/>
    <x v="0"/>
    <x v="0"/>
    <x v="0"/>
    <x v="1"/>
    <x v="0"/>
    <x v="0"/>
    <x v="0"/>
    <x v="2"/>
    <s v="2024-02-23"/>
    <x v="0"/>
    <n v="3305"/>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2-2024"/>
  </r>
  <r>
    <x v="0"/>
    <n v="0"/>
    <n v="0"/>
    <n v="0"/>
    <n v="0"/>
    <x v="5523"/>
    <x v="0"/>
    <x v="0"/>
    <x v="0"/>
    <s v="03.16.25"/>
    <x v="23"/>
    <x v="0"/>
    <x v="0"/>
    <s v="Direção dos  Recursos Humanos"/>
    <s v="03.16.25"/>
    <s v="Direção dos  Recursos Humanos"/>
    <s v="03.16.25"/>
    <x v="78"/>
    <x v="0"/>
    <x v="4"/>
    <x v="17"/>
    <x v="0"/>
    <x v="0"/>
    <x v="0"/>
    <x v="0"/>
    <x v="2"/>
    <s v="2024-02-23"/>
    <x v="0"/>
    <n v="460"/>
    <x v="4"/>
    <m/>
    <x v="0"/>
    <m/>
    <x v="15"/>
    <n v="100479277"/>
    <x v="0"/>
    <x v="2"/>
    <s v="Direção dos  Recursos Humanos"/>
    <s v="ORI"/>
    <x v="2"/>
    <m/>
    <x v="0"/>
    <x v="2"/>
    <x v="2"/>
    <x v="1"/>
    <x v="0"/>
    <x v="0"/>
    <x v="0"/>
    <x v="0"/>
    <x v="0"/>
    <x v="0"/>
    <x v="0"/>
    <s v="Direção dos  Recursos Humanos"/>
    <x v="0"/>
    <x v="0"/>
    <x v="0"/>
    <x v="0"/>
    <x v="0"/>
    <x v="0"/>
    <x v="0"/>
    <x v="0"/>
    <x v="0"/>
    <x v="0"/>
    <x v="2"/>
    <x v="0"/>
    <s v="Pagamento de salário referente a 02-2024"/>
  </r>
  <r>
    <x v="0"/>
    <n v="0"/>
    <n v="0"/>
    <n v="0"/>
    <n v="0"/>
    <x v="5464"/>
    <x v="0"/>
    <x v="0"/>
    <x v="0"/>
    <s v="03.16.25"/>
    <x v="23"/>
    <x v="0"/>
    <x v="0"/>
    <s v="Direção dos  Recursos Humanos"/>
    <s v="03.16.25"/>
    <s v="Direção dos  Recursos Humanos"/>
    <s v="03.16.25"/>
    <x v="31"/>
    <x v="0"/>
    <x v="0"/>
    <x v="1"/>
    <x v="0"/>
    <x v="0"/>
    <x v="0"/>
    <x v="0"/>
    <x v="6"/>
    <s v="2024-04-23"/>
    <x v="1"/>
    <n v="37"/>
    <x v="4"/>
    <m/>
    <x v="0"/>
    <m/>
    <x v="67"/>
    <n v="100474708"/>
    <x v="0"/>
    <x v="7"/>
    <s v="Direção dos  Recursos Humanos"/>
    <s v="ORI"/>
    <x v="2"/>
    <m/>
    <x v="0"/>
    <x v="2"/>
    <x v="2"/>
    <x v="1"/>
    <x v="0"/>
    <x v="0"/>
    <x v="0"/>
    <x v="0"/>
    <x v="0"/>
    <x v="0"/>
    <x v="0"/>
    <s v="Direção dos  Recursos Humanos"/>
    <x v="0"/>
    <x v="0"/>
    <x v="0"/>
    <x v="0"/>
    <x v="0"/>
    <x v="0"/>
    <x v="0"/>
    <x v="0"/>
    <x v="0"/>
    <x v="0"/>
    <x v="7"/>
    <x v="0"/>
    <s v="Pagamento de salário referente a 04-2024"/>
  </r>
  <r>
    <x v="0"/>
    <n v="0"/>
    <n v="0"/>
    <n v="0"/>
    <n v="0"/>
    <x v="5464"/>
    <x v="0"/>
    <x v="0"/>
    <x v="0"/>
    <s v="03.16.25"/>
    <x v="23"/>
    <x v="0"/>
    <x v="0"/>
    <s v="Direção dos  Recursos Humanos"/>
    <s v="03.16.25"/>
    <s v="Direção dos  Recursos Humanos"/>
    <s v="03.16.25"/>
    <x v="49"/>
    <x v="0"/>
    <x v="0"/>
    <x v="0"/>
    <x v="1"/>
    <x v="0"/>
    <x v="0"/>
    <x v="0"/>
    <x v="6"/>
    <s v="2024-04-23"/>
    <x v="1"/>
    <n v="15"/>
    <x v="4"/>
    <m/>
    <x v="0"/>
    <m/>
    <x v="17"/>
    <n v="100479279"/>
    <x v="0"/>
    <x v="4"/>
    <s v="Direção dos  Recursos Humanos"/>
    <s v="ORI"/>
    <x v="2"/>
    <m/>
    <x v="0"/>
    <x v="2"/>
    <x v="2"/>
    <x v="1"/>
    <x v="0"/>
    <x v="0"/>
    <x v="0"/>
    <x v="0"/>
    <x v="0"/>
    <x v="0"/>
    <x v="0"/>
    <s v="Direção dos  Recursos Humanos"/>
    <x v="0"/>
    <x v="0"/>
    <x v="0"/>
    <x v="0"/>
    <x v="0"/>
    <x v="0"/>
    <x v="0"/>
    <x v="0"/>
    <x v="0"/>
    <x v="0"/>
    <x v="4"/>
    <x v="0"/>
    <s v="Pagamento de salário referente a 04-2024"/>
  </r>
  <r>
    <x v="0"/>
    <n v="0"/>
    <n v="0"/>
    <n v="0"/>
    <n v="0"/>
    <x v="5464"/>
    <x v="0"/>
    <x v="0"/>
    <x v="0"/>
    <s v="03.16.25"/>
    <x v="23"/>
    <x v="0"/>
    <x v="0"/>
    <s v="Direção dos  Recursos Humanos"/>
    <s v="03.16.25"/>
    <s v="Direção dos  Recursos Humanos"/>
    <s v="03.16.25"/>
    <x v="78"/>
    <x v="0"/>
    <x v="4"/>
    <x v="17"/>
    <x v="0"/>
    <x v="0"/>
    <x v="0"/>
    <x v="0"/>
    <x v="6"/>
    <s v="2024-04-23"/>
    <x v="1"/>
    <n v="454"/>
    <x v="4"/>
    <m/>
    <x v="0"/>
    <m/>
    <x v="15"/>
    <n v="100479277"/>
    <x v="0"/>
    <x v="2"/>
    <s v="Direção dos  Recursos Humanos"/>
    <s v="ORI"/>
    <x v="2"/>
    <m/>
    <x v="0"/>
    <x v="2"/>
    <x v="2"/>
    <x v="1"/>
    <x v="0"/>
    <x v="0"/>
    <x v="0"/>
    <x v="0"/>
    <x v="0"/>
    <x v="0"/>
    <x v="0"/>
    <s v="Direção dos  Recursos Humanos"/>
    <x v="0"/>
    <x v="0"/>
    <x v="0"/>
    <x v="0"/>
    <x v="0"/>
    <x v="0"/>
    <x v="0"/>
    <x v="0"/>
    <x v="0"/>
    <x v="0"/>
    <x v="2"/>
    <x v="0"/>
    <s v="Pagamento de salário referente a 04-2024"/>
  </r>
  <r>
    <x v="0"/>
    <n v="0"/>
    <n v="0"/>
    <n v="0"/>
    <n v="0"/>
    <x v="3971"/>
    <x v="0"/>
    <x v="0"/>
    <x v="0"/>
    <s v="03.16.19"/>
    <x v="21"/>
    <x v="0"/>
    <x v="0"/>
    <s v="Direção de Inovação e Desporto"/>
    <s v="03.16.19"/>
    <s v="Direção de Inovação e Desporto"/>
    <s v="03.16.19"/>
    <x v="30"/>
    <x v="0"/>
    <x v="0"/>
    <x v="0"/>
    <x v="1"/>
    <x v="0"/>
    <x v="0"/>
    <x v="0"/>
    <x v="0"/>
    <s v="2024-01-30"/>
    <x v="0"/>
    <n v="5994"/>
    <x v="4"/>
    <m/>
    <x v="0"/>
    <m/>
    <x v="19"/>
    <n v="100474706"/>
    <x v="0"/>
    <x v="6"/>
    <s v="Direção de Inovação e Desporto"/>
    <s v="ORI"/>
    <x v="2"/>
    <m/>
    <x v="0"/>
    <x v="2"/>
    <x v="2"/>
    <x v="1"/>
    <x v="0"/>
    <x v="0"/>
    <x v="0"/>
    <x v="0"/>
    <x v="0"/>
    <x v="0"/>
    <x v="0"/>
    <s v="Direção de Inovação e Desporto"/>
    <x v="0"/>
    <x v="0"/>
    <x v="0"/>
    <x v="0"/>
    <x v="0"/>
    <x v="0"/>
    <x v="0"/>
    <x v="0"/>
    <x v="0"/>
    <x v="0"/>
    <x v="6"/>
    <x v="0"/>
    <s v="Pagamento de salário referente a 01-2024"/>
  </r>
  <r>
    <x v="0"/>
    <n v="0"/>
    <n v="0"/>
    <n v="0"/>
    <n v="0"/>
    <x v="3986"/>
    <x v="0"/>
    <x v="0"/>
    <x v="0"/>
    <s v="03.16.17"/>
    <x v="51"/>
    <x v="0"/>
    <x v="0"/>
    <s v="Direção Proteção Civil"/>
    <s v="03.16.17"/>
    <s v="Direção Proteção Civil"/>
    <s v="03.16.17"/>
    <x v="30"/>
    <x v="0"/>
    <x v="0"/>
    <x v="0"/>
    <x v="1"/>
    <x v="0"/>
    <x v="0"/>
    <x v="0"/>
    <x v="0"/>
    <s v="2024-01-30"/>
    <x v="0"/>
    <n v="563"/>
    <x v="4"/>
    <m/>
    <x v="0"/>
    <m/>
    <x v="18"/>
    <n v="100478987"/>
    <x v="0"/>
    <x v="5"/>
    <s v="Direção Proteção Civil"/>
    <s v="ORI"/>
    <x v="2"/>
    <m/>
    <x v="0"/>
    <x v="2"/>
    <x v="2"/>
    <x v="1"/>
    <x v="0"/>
    <x v="0"/>
    <x v="0"/>
    <x v="0"/>
    <x v="0"/>
    <x v="0"/>
    <x v="0"/>
    <s v="Direção Proteção Civil"/>
    <x v="0"/>
    <x v="0"/>
    <x v="0"/>
    <x v="0"/>
    <x v="0"/>
    <x v="0"/>
    <x v="0"/>
    <x v="0"/>
    <x v="0"/>
    <x v="0"/>
    <x v="5"/>
    <x v="0"/>
    <s v="Pagamento de salário referente a 01-2024"/>
  </r>
  <r>
    <x v="0"/>
    <n v="0"/>
    <n v="0"/>
    <n v="0"/>
    <n v="0"/>
    <x v="3986"/>
    <x v="0"/>
    <x v="0"/>
    <x v="0"/>
    <s v="03.16.17"/>
    <x v="51"/>
    <x v="0"/>
    <x v="0"/>
    <s v="Direção Proteção Civil"/>
    <s v="03.16.17"/>
    <s v="Direção Proteção Civil"/>
    <s v="03.16.17"/>
    <x v="28"/>
    <x v="0"/>
    <x v="0"/>
    <x v="0"/>
    <x v="0"/>
    <x v="0"/>
    <x v="0"/>
    <x v="0"/>
    <x v="0"/>
    <s v="2024-01-30"/>
    <x v="0"/>
    <n v="519"/>
    <x v="4"/>
    <m/>
    <x v="0"/>
    <m/>
    <x v="15"/>
    <n v="100479277"/>
    <x v="0"/>
    <x v="2"/>
    <s v="Direção Proteção Civil"/>
    <s v="ORI"/>
    <x v="2"/>
    <m/>
    <x v="0"/>
    <x v="2"/>
    <x v="2"/>
    <x v="1"/>
    <x v="0"/>
    <x v="0"/>
    <x v="0"/>
    <x v="0"/>
    <x v="0"/>
    <x v="0"/>
    <x v="0"/>
    <s v="Direção Proteção Civil"/>
    <x v="0"/>
    <x v="0"/>
    <x v="0"/>
    <x v="0"/>
    <x v="0"/>
    <x v="0"/>
    <x v="0"/>
    <x v="0"/>
    <x v="0"/>
    <x v="0"/>
    <x v="2"/>
    <x v="0"/>
    <s v="Pagamento de salário referente a 01-2024"/>
  </r>
  <r>
    <x v="0"/>
    <n v="0"/>
    <n v="0"/>
    <n v="0"/>
    <n v="0"/>
    <x v="4582"/>
    <x v="0"/>
    <x v="0"/>
    <x v="0"/>
    <s v="03.16.17"/>
    <x v="51"/>
    <x v="0"/>
    <x v="0"/>
    <s v="Direção Proteção Civil"/>
    <s v="03.16.17"/>
    <s v="Direção Proteção Civil"/>
    <s v="03.16.17"/>
    <x v="30"/>
    <x v="0"/>
    <x v="0"/>
    <x v="0"/>
    <x v="1"/>
    <x v="0"/>
    <x v="0"/>
    <x v="0"/>
    <x v="3"/>
    <s v="2024-05-21"/>
    <x v="1"/>
    <n v="4504"/>
    <x v="4"/>
    <m/>
    <x v="0"/>
    <m/>
    <x v="19"/>
    <n v="100474706"/>
    <x v="0"/>
    <x v="6"/>
    <s v="Direção Proteção Civil"/>
    <s v="ORI"/>
    <x v="2"/>
    <m/>
    <x v="0"/>
    <x v="2"/>
    <x v="2"/>
    <x v="1"/>
    <x v="0"/>
    <x v="0"/>
    <x v="0"/>
    <x v="0"/>
    <x v="0"/>
    <x v="0"/>
    <x v="0"/>
    <s v="Direção Proteção Civil"/>
    <x v="0"/>
    <x v="0"/>
    <x v="0"/>
    <x v="0"/>
    <x v="0"/>
    <x v="0"/>
    <x v="0"/>
    <x v="0"/>
    <x v="0"/>
    <x v="0"/>
    <x v="6"/>
    <x v="0"/>
    <s v="Pagamento de salário referente a 05-2024"/>
  </r>
  <r>
    <x v="0"/>
    <n v="0"/>
    <n v="0"/>
    <n v="0"/>
    <n v="0"/>
    <x v="5676"/>
    <x v="0"/>
    <x v="0"/>
    <x v="0"/>
    <s v="03.16.17"/>
    <x v="51"/>
    <x v="0"/>
    <x v="0"/>
    <s v="Direção Proteção Civil"/>
    <s v="03.16.17"/>
    <s v="Direção Proteção Civil"/>
    <s v="03.16.17"/>
    <x v="28"/>
    <x v="0"/>
    <x v="0"/>
    <x v="0"/>
    <x v="0"/>
    <x v="0"/>
    <x v="0"/>
    <x v="0"/>
    <x v="1"/>
    <s v="2024-03-21"/>
    <x v="0"/>
    <n v="287"/>
    <x v="4"/>
    <m/>
    <x v="0"/>
    <m/>
    <x v="18"/>
    <n v="100478987"/>
    <x v="0"/>
    <x v="5"/>
    <s v="Direção Proteção Civil"/>
    <s v="ORI"/>
    <x v="2"/>
    <m/>
    <x v="0"/>
    <x v="2"/>
    <x v="2"/>
    <x v="1"/>
    <x v="0"/>
    <x v="0"/>
    <x v="0"/>
    <x v="0"/>
    <x v="0"/>
    <x v="0"/>
    <x v="0"/>
    <s v="Direção Proteção Civil"/>
    <x v="0"/>
    <x v="0"/>
    <x v="0"/>
    <x v="0"/>
    <x v="0"/>
    <x v="0"/>
    <x v="0"/>
    <x v="0"/>
    <x v="0"/>
    <x v="0"/>
    <x v="5"/>
    <x v="0"/>
    <s v="Pagamento de salário referente a 03-2024"/>
  </r>
  <r>
    <x v="0"/>
    <n v="0"/>
    <n v="0"/>
    <n v="0"/>
    <n v="0"/>
    <x v="5676"/>
    <x v="0"/>
    <x v="0"/>
    <x v="0"/>
    <s v="03.16.17"/>
    <x v="51"/>
    <x v="0"/>
    <x v="0"/>
    <s v="Direção Proteção Civil"/>
    <s v="03.16.17"/>
    <s v="Direção Proteção Civil"/>
    <s v="03.16.17"/>
    <x v="30"/>
    <x v="0"/>
    <x v="0"/>
    <x v="0"/>
    <x v="1"/>
    <x v="0"/>
    <x v="0"/>
    <x v="0"/>
    <x v="1"/>
    <s v="2024-03-21"/>
    <x v="0"/>
    <n v="398"/>
    <x v="4"/>
    <m/>
    <x v="0"/>
    <m/>
    <x v="136"/>
    <n v="100478986"/>
    <x v="0"/>
    <x v="10"/>
    <s v="Direção Proteção Civil"/>
    <s v="ORI"/>
    <x v="2"/>
    <m/>
    <x v="0"/>
    <x v="2"/>
    <x v="2"/>
    <x v="1"/>
    <x v="0"/>
    <x v="0"/>
    <x v="0"/>
    <x v="0"/>
    <x v="0"/>
    <x v="0"/>
    <x v="0"/>
    <s v="Direção Proteção Civil"/>
    <x v="0"/>
    <x v="0"/>
    <x v="0"/>
    <x v="0"/>
    <x v="0"/>
    <x v="0"/>
    <x v="0"/>
    <x v="0"/>
    <x v="0"/>
    <x v="0"/>
    <x v="10"/>
    <x v="0"/>
    <s v="Pagamento de salário referente a 03-2024"/>
  </r>
  <r>
    <x v="0"/>
    <n v="0"/>
    <n v="0"/>
    <n v="0"/>
    <n v="0"/>
    <x v="5676"/>
    <x v="0"/>
    <x v="0"/>
    <x v="0"/>
    <s v="03.16.17"/>
    <x v="51"/>
    <x v="0"/>
    <x v="0"/>
    <s v="Direção Proteção Civil"/>
    <s v="03.16.17"/>
    <s v="Direção Proteção Civil"/>
    <s v="03.16.17"/>
    <x v="28"/>
    <x v="0"/>
    <x v="0"/>
    <x v="0"/>
    <x v="0"/>
    <x v="0"/>
    <x v="0"/>
    <x v="0"/>
    <x v="1"/>
    <s v="2024-03-21"/>
    <x v="0"/>
    <n v="520"/>
    <x v="4"/>
    <m/>
    <x v="0"/>
    <m/>
    <x v="15"/>
    <n v="100479277"/>
    <x v="0"/>
    <x v="2"/>
    <s v="Direção Proteção Civil"/>
    <s v="ORI"/>
    <x v="2"/>
    <m/>
    <x v="0"/>
    <x v="2"/>
    <x v="2"/>
    <x v="1"/>
    <x v="0"/>
    <x v="0"/>
    <x v="0"/>
    <x v="0"/>
    <x v="0"/>
    <x v="0"/>
    <x v="0"/>
    <s v="Direção Proteção Civil"/>
    <x v="0"/>
    <x v="0"/>
    <x v="0"/>
    <x v="0"/>
    <x v="0"/>
    <x v="0"/>
    <x v="0"/>
    <x v="0"/>
    <x v="0"/>
    <x v="0"/>
    <x v="2"/>
    <x v="0"/>
    <s v="Pagamento de salário referente a 03-2024"/>
  </r>
  <r>
    <x v="0"/>
    <n v="0"/>
    <n v="0"/>
    <n v="0"/>
    <n v="0"/>
    <x v="5530"/>
    <x v="0"/>
    <x v="0"/>
    <x v="0"/>
    <s v="03.16.17"/>
    <x v="51"/>
    <x v="0"/>
    <x v="0"/>
    <s v="Direção Proteção Civil"/>
    <s v="03.16.17"/>
    <s v="Direção Proteção Civil"/>
    <s v="03.16.17"/>
    <x v="30"/>
    <x v="0"/>
    <x v="0"/>
    <x v="0"/>
    <x v="1"/>
    <x v="0"/>
    <x v="0"/>
    <x v="0"/>
    <x v="2"/>
    <s v="2024-02-23"/>
    <x v="0"/>
    <n v="398"/>
    <x v="4"/>
    <m/>
    <x v="0"/>
    <m/>
    <x v="136"/>
    <n v="100478986"/>
    <x v="0"/>
    <x v="10"/>
    <s v="Direção Proteção Civil"/>
    <s v="ORI"/>
    <x v="2"/>
    <m/>
    <x v="0"/>
    <x v="2"/>
    <x v="2"/>
    <x v="1"/>
    <x v="0"/>
    <x v="0"/>
    <x v="0"/>
    <x v="0"/>
    <x v="0"/>
    <x v="0"/>
    <x v="0"/>
    <s v="Direção Proteção Civil"/>
    <x v="0"/>
    <x v="0"/>
    <x v="0"/>
    <x v="0"/>
    <x v="0"/>
    <x v="0"/>
    <x v="0"/>
    <x v="0"/>
    <x v="0"/>
    <x v="0"/>
    <x v="10"/>
    <x v="0"/>
    <s v="Pagamento de salário referente a 02-2024"/>
  </r>
  <r>
    <x v="0"/>
    <n v="0"/>
    <n v="0"/>
    <n v="0"/>
    <n v="0"/>
    <x v="5471"/>
    <x v="0"/>
    <x v="0"/>
    <x v="0"/>
    <s v="03.16.17"/>
    <x v="51"/>
    <x v="0"/>
    <x v="0"/>
    <s v="Direção Proteção Civil"/>
    <s v="03.16.17"/>
    <s v="Direção Proteção Civil"/>
    <s v="03.16.17"/>
    <x v="30"/>
    <x v="0"/>
    <x v="0"/>
    <x v="0"/>
    <x v="1"/>
    <x v="0"/>
    <x v="0"/>
    <x v="0"/>
    <x v="6"/>
    <s v="2024-04-23"/>
    <x v="1"/>
    <n v="563"/>
    <x v="4"/>
    <m/>
    <x v="0"/>
    <m/>
    <x v="18"/>
    <n v="100478987"/>
    <x v="0"/>
    <x v="5"/>
    <s v="Direção Proteção Civil"/>
    <s v="ORI"/>
    <x v="2"/>
    <m/>
    <x v="0"/>
    <x v="2"/>
    <x v="2"/>
    <x v="1"/>
    <x v="0"/>
    <x v="0"/>
    <x v="0"/>
    <x v="0"/>
    <x v="0"/>
    <x v="0"/>
    <x v="0"/>
    <s v="Direção Proteção Civil"/>
    <x v="0"/>
    <x v="0"/>
    <x v="0"/>
    <x v="0"/>
    <x v="0"/>
    <x v="0"/>
    <x v="0"/>
    <x v="0"/>
    <x v="0"/>
    <x v="0"/>
    <x v="5"/>
    <x v="0"/>
    <s v="Pagamento de salário referente a 04-2024"/>
  </r>
  <r>
    <x v="0"/>
    <n v="0"/>
    <n v="0"/>
    <n v="0"/>
    <n v="0"/>
    <x v="4559"/>
    <x v="0"/>
    <x v="0"/>
    <x v="0"/>
    <s v="03.16.16"/>
    <x v="24"/>
    <x v="0"/>
    <x v="0"/>
    <s v="Direção Ambiente e Saneamento "/>
    <s v="03.16.16"/>
    <s v="Direção Ambiente e Saneamento "/>
    <s v="03.16.16"/>
    <x v="28"/>
    <x v="0"/>
    <x v="0"/>
    <x v="0"/>
    <x v="0"/>
    <x v="0"/>
    <x v="0"/>
    <x v="0"/>
    <x v="3"/>
    <s v="2024-05-21"/>
    <x v="1"/>
    <n v="5463"/>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5-2024"/>
  </r>
  <r>
    <x v="0"/>
    <n v="0"/>
    <n v="0"/>
    <n v="0"/>
    <n v="0"/>
    <x v="4559"/>
    <x v="0"/>
    <x v="0"/>
    <x v="0"/>
    <s v="03.16.16"/>
    <x v="24"/>
    <x v="0"/>
    <x v="0"/>
    <s v="Direção Ambiente e Saneamento "/>
    <s v="03.16.16"/>
    <s v="Direção Ambiente e Saneamento "/>
    <s v="03.16.16"/>
    <x v="30"/>
    <x v="0"/>
    <x v="0"/>
    <x v="0"/>
    <x v="1"/>
    <x v="0"/>
    <x v="0"/>
    <x v="0"/>
    <x v="3"/>
    <s v="2024-05-21"/>
    <x v="1"/>
    <n v="215"/>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5-2024"/>
  </r>
  <r>
    <x v="0"/>
    <n v="0"/>
    <n v="0"/>
    <n v="0"/>
    <n v="0"/>
    <x v="4559"/>
    <x v="0"/>
    <x v="0"/>
    <x v="0"/>
    <s v="03.16.16"/>
    <x v="24"/>
    <x v="0"/>
    <x v="0"/>
    <s v="Direção Ambiente e Saneamento "/>
    <s v="03.16.16"/>
    <s v="Direção Ambiente e Saneamento "/>
    <s v="03.16.16"/>
    <x v="60"/>
    <x v="0"/>
    <x v="0"/>
    <x v="0"/>
    <x v="0"/>
    <x v="0"/>
    <x v="0"/>
    <x v="0"/>
    <x v="3"/>
    <s v="2024-05-21"/>
    <x v="1"/>
    <n v="26"/>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5-2024"/>
  </r>
  <r>
    <x v="0"/>
    <n v="0"/>
    <n v="0"/>
    <n v="0"/>
    <n v="0"/>
    <x v="3983"/>
    <x v="0"/>
    <x v="0"/>
    <x v="0"/>
    <s v="03.16.16"/>
    <x v="24"/>
    <x v="0"/>
    <x v="0"/>
    <s v="Direção Ambiente e Saneamento "/>
    <s v="03.16.16"/>
    <s v="Direção Ambiente e Saneamento "/>
    <s v="03.16.16"/>
    <x v="30"/>
    <x v="0"/>
    <x v="0"/>
    <x v="0"/>
    <x v="1"/>
    <x v="0"/>
    <x v="0"/>
    <x v="0"/>
    <x v="0"/>
    <s v="2024-01-30"/>
    <x v="0"/>
    <n v="98033"/>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1-2024"/>
  </r>
  <r>
    <x v="0"/>
    <n v="0"/>
    <n v="0"/>
    <n v="0"/>
    <n v="0"/>
    <x v="3983"/>
    <x v="0"/>
    <x v="0"/>
    <x v="0"/>
    <s v="03.16.16"/>
    <x v="24"/>
    <x v="0"/>
    <x v="0"/>
    <s v="Direção Ambiente e Saneamento "/>
    <s v="03.16.16"/>
    <s v="Direção Ambiente e Saneamento "/>
    <s v="03.16.16"/>
    <x v="28"/>
    <x v="0"/>
    <x v="0"/>
    <x v="0"/>
    <x v="0"/>
    <x v="0"/>
    <x v="0"/>
    <x v="0"/>
    <x v="0"/>
    <s v="2024-01-30"/>
    <x v="0"/>
    <n v="344"/>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1-2024"/>
  </r>
  <r>
    <x v="0"/>
    <n v="0"/>
    <n v="0"/>
    <n v="0"/>
    <n v="0"/>
    <x v="753"/>
    <x v="0"/>
    <x v="0"/>
    <x v="0"/>
    <s v="03.16.16"/>
    <x v="24"/>
    <x v="0"/>
    <x v="0"/>
    <s v="Direção Ambiente e Saneamento "/>
    <s v="03.16.16"/>
    <s v="Direção Ambiente e Saneamento "/>
    <s v="03.16.16"/>
    <x v="60"/>
    <x v="0"/>
    <x v="0"/>
    <x v="0"/>
    <x v="0"/>
    <x v="0"/>
    <x v="0"/>
    <x v="0"/>
    <x v="1"/>
    <s v="2024-03-26"/>
    <x v="0"/>
    <n v="416"/>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3-2024"/>
  </r>
  <r>
    <x v="0"/>
    <n v="0"/>
    <n v="0"/>
    <n v="0"/>
    <n v="0"/>
    <x v="753"/>
    <x v="0"/>
    <x v="0"/>
    <x v="0"/>
    <s v="03.16.16"/>
    <x v="24"/>
    <x v="0"/>
    <x v="0"/>
    <s v="Direção Ambiente e Saneamento "/>
    <s v="03.16.16"/>
    <s v="Direção Ambiente e Saneamento "/>
    <s v="03.16.16"/>
    <x v="60"/>
    <x v="0"/>
    <x v="0"/>
    <x v="0"/>
    <x v="0"/>
    <x v="0"/>
    <x v="0"/>
    <x v="0"/>
    <x v="1"/>
    <s v="2024-03-26"/>
    <x v="0"/>
    <n v="5"/>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3-2024"/>
  </r>
  <r>
    <x v="0"/>
    <n v="0"/>
    <n v="0"/>
    <n v="0"/>
    <n v="0"/>
    <x v="753"/>
    <x v="0"/>
    <x v="0"/>
    <x v="0"/>
    <s v="03.16.16"/>
    <x v="24"/>
    <x v="0"/>
    <x v="0"/>
    <s v="Direção Ambiente e Saneamento "/>
    <s v="03.16.16"/>
    <s v="Direção Ambiente e Saneamento "/>
    <s v="03.16.16"/>
    <x v="29"/>
    <x v="0"/>
    <x v="0"/>
    <x v="0"/>
    <x v="0"/>
    <x v="0"/>
    <x v="0"/>
    <x v="0"/>
    <x v="1"/>
    <s v="2024-03-26"/>
    <x v="0"/>
    <n v="1"/>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3-2024"/>
  </r>
  <r>
    <x v="0"/>
    <n v="0"/>
    <n v="0"/>
    <n v="0"/>
    <n v="0"/>
    <x v="753"/>
    <x v="0"/>
    <x v="0"/>
    <x v="0"/>
    <s v="03.16.16"/>
    <x v="24"/>
    <x v="0"/>
    <x v="0"/>
    <s v="Direção Ambiente e Saneamento "/>
    <s v="03.16.16"/>
    <s v="Direção Ambiente e Saneamento "/>
    <s v="03.16.16"/>
    <x v="28"/>
    <x v="0"/>
    <x v="0"/>
    <x v="0"/>
    <x v="0"/>
    <x v="0"/>
    <x v="0"/>
    <x v="0"/>
    <x v="1"/>
    <s v="2024-03-26"/>
    <x v="0"/>
    <n v="178"/>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3-2024"/>
  </r>
  <r>
    <x v="0"/>
    <n v="0"/>
    <n v="0"/>
    <n v="0"/>
    <n v="0"/>
    <x v="1418"/>
    <x v="0"/>
    <x v="0"/>
    <x v="0"/>
    <s v="03.16.16"/>
    <x v="24"/>
    <x v="0"/>
    <x v="0"/>
    <s v="Direção Ambiente e Saneamento "/>
    <s v="03.16.16"/>
    <s v="Direção Ambiente e Saneamento "/>
    <s v="03.16.16"/>
    <x v="29"/>
    <x v="0"/>
    <x v="0"/>
    <x v="0"/>
    <x v="0"/>
    <x v="0"/>
    <x v="0"/>
    <x v="0"/>
    <x v="6"/>
    <s v="2024-04-23"/>
    <x v="1"/>
    <n v="104"/>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4-2024"/>
  </r>
  <r>
    <x v="0"/>
    <n v="0"/>
    <n v="0"/>
    <n v="0"/>
    <n v="0"/>
    <x v="1418"/>
    <x v="0"/>
    <x v="0"/>
    <x v="0"/>
    <s v="03.16.16"/>
    <x v="24"/>
    <x v="0"/>
    <x v="0"/>
    <s v="Direção Ambiente e Saneamento "/>
    <s v="03.16.16"/>
    <s v="Direção Ambiente e Saneamento "/>
    <s v="03.16.16"/>
    <x v="60"/>
    <x v="0"/>
    <x v="0"/>
    <x v="0"/>
    <x v="0"/>
    <x v="0"/>
    <x v="0"/>
    <x v="0"/>
    <x v="6"/>
    <s v="2024-04-23"/>
    <x v="1"/>
    <n v="2"/>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4-2024"/>
  </r>
  <r>
    <x v="0"/>
    <n v="0"/>
    <n v="0"/>
    <n v="0"/>
    <n v="0"/>
    <x v="1418"/>
    <x v="0"/>
    <x v="0"/>
    <x v="0"/>
    <s v="03.16.16"/>
    <x v="24"/>
    <x v="0"/>
    <x v="0"/>
    <s v="Direção Ambiente e Saneamento "/>
    <s v="03.16.16"/>
    <s v="Direção Ambiente e Saneamento "/>
    <s v="03.16.16"/>
    <x v="30"/>
    <x v="0"/>
    <x v="0"/>
    <x v="0"/>
    <x v="1"/>
    <x v="0"/>
    <x v="0"/>
    <x v="0"/>
    <x v="6"/>
    <s v="2024-04-23"/>
    <x v="1"/>
    <n v="215"/>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4-2024"/>
  </r>
  <r>
    <x v="0"/>
    <n v="0"/>
    <n v="0"/>
    <n v="0"/>
    <n v="0"/>
    <x v="5531"/>
    <x v="0"/>
    <x v="0"/>
    <x v="0"/>
    <s v="03.16.16"/>
    <x v="24"/>
    <x v="0"/>
    <x v="0"/>
    <s v="Direção Ambiente e Saneamento "/>
    <s v="03.16.16"/>
    <s v="Direção Ambiente e Saneamento "/>
    <s v="03.16.16"/>
    <x v="28"/>
    <x v="0"/>
    <x v="0"/>
    <x v="0"/>
    <x v="0"/>
    <x v="0"/>
    <x v="0"/>
    <x v="0"/>
    <x v="2"/>
    <s v="2024-02-23"/>
    <x v="0"/>
    <n v="6634"/>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2-2024"/>
  </r>
  <r>
    <x v="0"/>
    <n v="0"/>
    <n v="0"/>
    <n v="0"/>
    <n v="0"/>
    <x v="5531"/>
    <x v="0"/>
    <x v="0"/>
    <x v="0"/>
    <s v="03.16.16"/>
    <x v="24"/>
    <x v="0"/>
    <x v="0"/>
    <s v="Direção Ambiente e Saneamento "/>
    <s v="03.16.16"/>
    <s v="Direção Ambiente e Saneamento "/>
    <s v="03.16.16"/>
    <x v="29"/>
    <x v="0"/>
    <x v="0"/>
    <x v="0"/>
    <x v="0"/>
    <x v="0"/>
    <x v="0"/>
    <x v="0"/>
    <x v="2"/>
    <s v="2024-02-23"/>
    <x v="0"/>
    <n v="132"/>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2-2024"/>
  </r>
  <r>
    <x v="0"/>
    <n v="0"/>
    <n v="0"/>
    <n v="0"/>
    <n v="0"/>
    <x v="5531"/>
    <x v="0"/>
    <x v="0"/>
    <x v="0"/>
    <s v="03.16.16"/>
    <x v="24"/>
    <x v="0"/>
    <x v="0"/>
    <s v="Direção Ambiente e Saneamento "/>
    <s v="03.16.16"/>
    <s v="Direção Ambiente e Saneamento "/>
    <s v="03.16.16"/>
    <x v="30"/>
    <x v="0"/>
    <x v="0"/>
    <x v="0"/>
    <x v="1"/>
    <x v="0"/>
    <x v="0"/>
    <x v="0"/>
    <x v="2"/>
    <s v="2024-02-23"/>
    <x v="0"/>
    <n v="1950"/>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2-2024"/>
  </r>
  <r>
    <x v="0"/>
    <n v="0"/>
    <n v="0"/>
    <n v="0"/>
    <n v="0"/>
    <x v="580"/>
    <x v="0"/>
    <x v="0"/>
    <x v="0"/>
    <s v="03.16.15"/>
    <x v="0"/>
    <x v="0"/>
    <x v="0"/>
    <s v="Direção Financeira"/>
    <s v="03.16.15"/>
    <s v="Direção Financeira"/>
    <s v="03.16.15"/>
    <x v="29"/>
    <x v="0"/>
    <x v="0"/>
    <x v="0"/>
    <x v="0"/>
    <x v="0"/>
    <x v="0"/>
    <x v="0"/>
    <x v="5"/>
    <s v="2024-08-05"/>
    <x v="2"/>
    <n v="0"/>
    <x v="4"/>
    <m/>
    <x v="0"/>
    <m/>
    <x v="54"/>
    <n v="100477977"/>
    <x v="0"/>
    <x v="8"/>
    <s v="Direção Financeira"/>
    <s v="ORI"/>
    <x v="2"/>
    <m/>
    <x v="0"/>
    <x v="2"/>
    <x v="2"/>
    <x v="1"/>
    <x v="0"/>
    <x v="0"/>
    <x v="0"/>
    <x v="0"/>
    <x v="0"/>
    <x v="0"/>
    <x v="0"/>
    <s v="Direção Financeira"/>
    <x v="0"/>
    <x v="0"/>
    <x v="0"/>
    <x v="0"/>
    <x v="0"/>
    <x v="0"/>
    <x v="0"/>
    <x v="0"/>
    <x v="0"/>
    <x v="0"/>
    <x v="8"/>
    <x v="0"/>
    <s v="Pagamento de salário referente a 07-2024"/>
  </r>
  <r>
    <x v="0"/>
    <n v="0"/>
    <n v="0"/>
    <n v="0"/>
    <n v="0"/>
    <x v="580"/>
    <x v="0"/>
    <x v="0"/>
    <x v="0"/>
    <s v="03.16.15"/>
    <x v="0"/>
    <x v="0"/>
    <x v="0"/>
    <s v="Direção Financeira"/>
    <s v="03.16.15"/>
    <s v="Direção Financeira"/>
    <s v="03.16.15"/>
    <x v="29"/>
    <x v="0"/>
    <x v="0"/>
    <x v="0"/>
    <x v="0"/>
    <x v="0"/>
    <x v="0"/>
    <x v="0"/>
    <x v="5"/>
    <s v="2024-08-05"/>
    <x v="2"/>
    <n v="0"/>
    <x v="4"/>
    <m/>
    <x v="0"/>
    <m/>
    <x v="16"/>
    <n v="100474707"/>
    <x v="0"/>
    <x v="3"/>
    <s v="Direção Financeira"/>
    <s v="ORI"/>
    <x v="2"/>
    <m/>
    <x v="0"/>
    <x v="2"/>
    <x v="2"/>
    <x v="1"/>
    <x v="0"/>
    <x v="0"/>
    <x v="0"/>
    <x v="0"/>
    <x v="0"/>
    <x v="0"/>
    <x v="0"/>
    <s v="Direção Financeira"/>
    <x v="0"/>
    <x v="0"/>
    <x v="0"/>
    <x v="0"/>
    <x v="0"/>
    <x v="0"/>
    <x v="0"/>
    <x v="0"/>
    <x v="0"/>
    <x v="0"/>
    <x v="3"/>
    <x v="0"/>
    <s v="Pagamento de salário referente a 07-2024"/>
  </r>
  <r>
    <x v="0"/>
    <n v="0"/>
    <n v="0"/>
    <n v="0"/>
    <n v="0"/>
    <x v="3970"/>
    <x v="0"/>
    <x v="0"/>
    <x v="0"/>
    <s v="03.16.15"/>
    <x v="0"/>
    <x v="0"/>
    <x v="0"/>
    <s v="Direção Financeira"/>
    <s v="03.16.15"/>
    <s v="Direção Financeira"/>
    <s v="03.16.15"/>
    <x v="48"/>
    <x v="0"/>
    <x v="0"/>
    <x v="0"/>
    <x v="1"/>
    <x v="0"/>
    <x v="0"/>
    <x v="0"/>
    <x v="0"/>
    <s v="2024-01-30"/>
    <x v="0"/>
    <n v="231"/>
    <x v="4"/>
    <m/>
    <x v="0"/>
    <m/>
    <x v="54"/>
    <n v="100477977"/>
    <x v="0"/>
    <x v="8"/>
    <s v="Direção Financeira"/>
    <s v="ORI"/>
    <x v="2"/>
    <m/>
    <x v="0"/>
    <x v="2"/>
    <x v="2"/>
    <x v="1"/>
    <x v="0"/>
    <x v="0"/>
    <x v="0"/>
    <x v="0"/>
    <x v="0"/>
    <x v="0"/>
    <x v="0"/>
    <s v="Direção Financeira"/>
    <x v="0"/>
    <x v="0"/>
    <x v="0"/>
    <x v="0"/>
    <x v="0"/>
    <x v="0"/>
    <x v="0"/>
    <x v="0"/>
    <x v="0"/>
    <x v="0"/>
    <x v="8"/>
    <x v="0"/>
    <s v="Pagamento de salário referente a 01-2024"/>
  </r>
  <r>
    <x v="0"/>
    <n v="0"/>
    <n v="0"/>
    <n v="0"/>
    <n v="0"/>
    <x v="3970"/>
    <x v="0"/>
    <x v="0"/>
    <x v="0"/>
    <s v="03.16.15"/>
    <x v="0"/>
    <x v="0"/>
    <x v="0"/>
    <s v="Direção Financeira"/>
    <s v="03.16.15"/>
    <s v="Direção Financeira"/>
    <s v="03.16.15"/>
    <x v="29"/>
    <x v="0"/>
    <x v="0"/>
    <x v="0"/>
    <x v="0"/>
    <x v="0"/>
    <x v="0"/>
    <x v="0"/>
    <x v="0"/>
    <s v="2024-01-30"/>
    <x v="0"/>
    <n v="1"/>
    <x v="4"/>
    <m/>
    <x v="0"/>
    <m/>
    <x v="15"/>
    <n v="100479277"/>
    <x v="0"/>
    <x v="2"/>
    <s v="Direção Financeira"/>
    <s v="ORI"/>
    <x v="2"/>
    <m/>
    <x v="0"/>
    <x v="2"/>
    <x v="2"/>
    <x v="1"/>
    <x v="0"/>
    <x v="0"/>
    <x v="0"/>
    <x v="0"/>
    <x v="0"/>
    <x v="0"/>
    <x v="0"/>
    <s v="Direção Financeira"/>
    <x v="0"/>
    <x v="0"/>
    <x v="0"/>
    <x v="0"/>
    <x v="0"/>
    <x v="0"/>
    <x v="0"/>
    <x v="0"/>
    <x v="0"/>
    <x v="0"/>
    <x v="2"/>
    <x v="0"/>
    <s v="Pagamento de salário referente a 01-2024"/>
  </r>
  <r>
    <x v="0"/>
    <n v="0"/>
    <n v="0"/>
    <n v="0"/>
    <n v="0"/>
    <x v="4075"/>
    <x v="0"/>
    <x v="0"/>
    <x v="0"/>
    <s v="03.16.15"/>
    <x v="0"/>
    <x v="0"/>
    <x v="0"/>
    <s v="Direção Financeira"/>
    <s v="03.16.15"/>
    <s v="Direção Financeira"/>
    <s v="03.16.15"/>
    <x v="48"/>
    <x v="0"/>
    <x v="0"/>
    <x v="0"/>
    <x v="1"/>
    <x v="0"/>
    <x v="0"/>
    <x v="0"/>
    <x v="4"/>
    <s v="2024-06-19"/>
    <x v="1"/>
    <n v="3999"/>
    <x v="4"/>
    <m/>
    <x v="0"/>
    <m/>
    <x v="67"/>
    <n v="100474708"/>
    <x v="0"/>
    <x v="7"/>
    <s v="Direção Financeira"/>
    <s v="ORI"/>
    <x v="2"/>
    <m/>
    <x v="0"/>
    <x v="2"/>
    <x v="2"/>
    <x v="1"/>
    <x v="0"/>
    <x v="0"/>
    <x v="0"/>
    <x v="0"/>
    <x v="0"/>
    <x v="0"/>
    <x v="0"/>
    <s v="Direção Financeira"/>
    <x v="0"/>
    <x v="0"/>
    <x v="0"/>
    <x v="0"/>
    <x v="0"/>
    <x v="0"/>
    <x v="0"/>
    <x v="0"/>
    <x v="0"/>
    <x v="0"/>
    <x v="7"/>
    <x v="0"/>
    <s v="Pagamento de salário referente a 06-2024"/>
  </r>
  <r>
    <x v="0"/>
    <n v="0"/>
    <n v="0"/>
    <n v="0"/>
    <n v="0"/>
    <x v="553"/>
    <x v="0"/>
    <x v="0"/>
    <x v="0"/>
    <s v="03.16.15"/>
    <x v="0"/>
    <x v="0"/>
    <x v="0"/>
    <s v="Direção Financeira"/>
    <s v="03.16.15"/>
    <s v="Direção Financeira"/>
    <s v="03.16.15"/>
    <x v="28"/>
    <x v="0"/>
    <x v="0"/>
    <x v="0"/>
    <x v="0"/>
    <x v="0"/>
    <x v="0"/>
    <x v="0"/>
    <x v="5"/>
    <s v="2024-08-05"/>
    <x v="2"/>
    <n v="804"/>
    <x v="4"/>
    <m/>
    <x v="0"/>
    <m/>
    <x v="17"/>
    <n v="100479279"/>
    <x v="0"/>
    <x v="4"/>
    <s v="Direção Financeira"/>
    <s v="ORI"/>
    <x v="2"/>
    <m/>
    <x v="0"/>
    <x v="2"/>
    <x v="2"/>
    <x v="1"/>
    <x v="0"/>
    <x v="0"/>
    <x v="0"/>
    <x v="0"/>
    <x v="0"/>
    <x v="0"/>
    <x v="0"/>
    <s v="Direção Financeira"/>
    <x v="0"/>
    <x v="0"/>
    <x v="0"/>
    <x v="0"/>
    <x v="0"/>
    <x v="0"/>
    <x v="0"/>
    <x v="0"/>
    <x v="0"/>
    <x v="0"/>
    <x v="4"/>
    <x v="0"/>
    <s v="Pagamento de salário referente a 07-2024"/>
  </r>
  <r>
    <x v="0"/>
    <n v="0"/>
    <n v="0"/>
    <n v="0"/>
    <n v="0"/>
    <x v="553"/>
    <x v="0"/>
    <x v="0"/>
    <x v="0"/>
    <s v="03.16.15"/>
    <x v="0"/>
    <x v="0"/>
    <x v="0"/>
    <s v="Direção Financeira"/>
    <s v="03.16.15"/>
    <s v="Direção Financeira"/>
    <s v="03.16.15"/>
    <x v="48"/>
    <x v="0"/>
    <x v="0"/>
    <x v="0"/>
    <x v="1"/>
    <x v="0"/>
    <x v="0"/>
    <x v="0"/>
    <x v="5"/>
    <s v="2024-08-05"/>
    <x v="2"/>
    <n v="5440"/>
    <x v="4"/>
    <m/>
    <x v="0"/>
    <m/>
    <x v="17"/>
    <n v="100479279"/>
    <x v="0"/>
    <x v="4"/>
    <s v="Direção Financeira"/>
    <s v="ORI"/>
    <x v="2"/>
    <m/>
    <x v="0"/>
    <x v="2"/>
    <x v="2"/>
    <x v="1"/>
    <x v="0"/>
    <x v="0"/>
    <x v="0"/>
    <x v="0"/>
    <x v="0"/>
    <x v="0"/>
    <x v="0"/>
    <s v="Direção Financeira"/>
    <x v="0"/>
    <x v="0"/>
    <x v="0"/>
    <x v="0"/>
    <x v="0"/>
    <x v="0"/>
    <x v="0"/>
    <x v="0"/>
    <x v="0"/>
    <x v="0"/>
    <x v="4"/>
    <x v="0"/>
    <s v="Pagamento de salário referente a 07-2024"/>
  </r>
  <r>
    <x v="0"/>
    <n v="0"/>
    <n v="0"/>
    <n v="0"/>
    <n v="0"/>
    <x v="553"/>
    <x v="0"/>
    <x v="0"/>
    <x v="0"/>
    <s v="03.16.15"/>
    <x v="0"/>
    <x v="0"/>
    <x v="0"/>
    <s v="Direção Financeira"/>
    <s v="03.16.15"/>
    <s v="Direção Financeira"/>
    <s v="03.16.15"/>
    <x v="64"/>
    <x v="0"/>
    <x v="0"/>
    <x v="0"/>
    <x v="0"/>
    <x v="0"/>
    <x v="0"/>
    <x v="0"/>
    <x v="5"/>
    <s v="2024-08-05"/>
    <x v="2"/>
    <n v="310"/>
    <x v="4"/>
    <m/>
    <x v="0"/>
    <m/>
    <x v="15"/>
    <n v="100479277"/>
    <x v="0"/>
    <x v="2"/>
    <s v="Direção Financeira"/>
    <s v="ORI"/>
    <x v="2"/>
    <m/>
    <x v="0"/>
    <x v="2"/>
    <x v="2"/>
    <x v="1"/>
    <x v="0"/>
    <x v="0"/>
    <x v="0"/>
    <x v="0"/>
    <x v="0"/>
    <x v="0"/>
    <x v="0"/>
    <s v="Direção Financeira"/>
    <x v="0"/>
    <x v="0"/>
    <x v="0"/>
    <x v="0"/>
    <x v="0"/>
    <x v="0"/>
    <x v="0"/>
    <x v="0"/>
    <x v="0"/>
    <x v="0"/>
    <x v="2"/>
    <x v="0"/>
    <s v="Pagamento de salário referente a 07-2024"/>
  </r>
  <r>
    <x v="0"/>
    <n v="0"/>
    <n v="0"/>
    <n v="0"/>
    <n v="0"/>
    <x v="3760"/>
    <x v="0"/>
    <x v="0"/>
    <x v="0"/>
    <s v="03.16.15"/>
    <x v="0"/>
    <x v="0"/>
    <x v="0"/>
    <s v="Direção Financeira"/>
    <s v="03.16.15"/>
    <s v="Direção Financeira"/>
    <s v="03.16.15"/>
    <x v="29"/>
    <x v="0"/>
    <x v="0"/>
    <x v="0"/>
    <x v="0"/>
    <x v="0"/>
    <x v="0"/>
    <x v="0"/>
    <x v="3"/>
    <s v="2024-05-21"/>
    <x v="1"/>
    <n v="87"/>
    <x v="4"/>
    <m/>
    <x v="0"/>
    <m/>
    <x v="19"/>
    <n v="100474706"/>
    <x v="0"/>
    <x v="6"/>
    <s v="Direção Financeira"/>
    <s v="ORI"/>
    <x v="2"/>
    <m/>
    <x v="0"/>
    <x v="2"/>
    <x v="2"/>
    <x v="1"/>
    <x v="0"/>
    <x v="0"/>
    <x v="0"/>
    <x v="0"/>
    <x v="0"/>
    <x v="0"/>
    <x v="0"/>
    <s v="Direção Financeira"/>
    <x v="0"/>
    <x v="0"/>
    <x v="0"/>
    <x v="0"/>
    <x v="0"/>
    <x v="0"/>
    <x v="0"/>
    <x v="0"/>
    <x v="0"/>
    <x v="0"/>
    <x v="6"/>
    <x v="0"/>
    <s v="Pagamento de salário referente a 05-2024"/>
  </r>
  <r>
    <x v="0"/>
    <n v="0"/>
    <n v="0"/>
    <n v="0"/>
    <n v="0"/>
    <x v="3760"/>
    <x v="0"/>
    <x v="0"/>
    <x v="0"/>
    <s v="03.16.15"/>
    <x v="0"/>
    <x v="0"/>
    <x v="0"/>
    <s v="Direção Financeira"/>
    <s v="03.16.15"/>
    <s v="Direção Financeira"/>
    <s v="03.16.15"/>
    <x v="28"/>
    <x v="0"/>
    <x v="0"/>
    <x v="0"/>
    <x v="0"/>
    <x v="0"/>
    <x v="0"/>
    <x v="0"/>
    <x v="3"/>
    <s v="2024-05-21"/>
    <x v="1"/>
    <n v="3090"/>
    <x v="4"/>
    <m/>
    <x v="0"/>
    <m/>
    <x v="19"/>
    <n v="100474706"/>
    <x v="0"/>
    <x v="6"/>
    <s v="Direção Financeira"/>
    <s v="ORI"/>
    <x v="2"/>
    <m/>
    <x v="0"/>
    <x v="2"/>
    <x v="2"/>
    <x v="1"/>
    <x v="0"/>
    <x v="0"/>
    <x v="0"/>
    <x v="0"/>
    <x v="0"/>
    <x v="0"/>
    <x v="0"/>
    <s v="Direção Financeira"/>
    <x v="0"/>
    <x v="0"/>
    <x v="0"/>
    <x v="0"/>
    <x v="0"/>
    <x v="0"/>
    <x v="0"/>
    <x v="0"/>
    <x v="0"/>
    <x v="0"/>
    <x v="6"/>
    <x v="0"/>
    <s v="Pagamento de salário referente a 05-2024"/>
  </r>
  <r>
    <x v="0"/>
    <n v="0"/>
    <n v="0"/>
    <n v="0"/>
    <n v="0"/>
    <x v="3760"/>
    <x v="0"/>
    <x v="0"/>
    <x v="0"/>
    <s v="03.16.15"/>
    <x v="0"/>
    <x v="0"/>
    <x v="0"/>
    <s v="Direção Financeira"/>
    <s v="03.16.15"/>
    <s v="Direção Financeira"/>
    <s v="03.16.15"/>
    <x v="64"/>
    <x v="0"/>
    <x v="0"/>
    <x v="0"/>
    <x v="0"/>
    <x v="0"/>
    <x v="0"/>
    <x v="0"/>
    <x v="3"/>
    <s v="2024-05-21"/>
    <x v="1"/>
    <n v="290"/>
    <x v="4"/>
    <m/>
    <x v="0"/>
    <m/>
    <x v="15"/>
    <n v="100479277"/>
    <x v="0"/>
    <x v="2"/>
    <s v="Direção Financeira"/>
    <s v="ORI"/>
    <x v="2"/>
    <m/>
    <x v="0"/>
    <x v="2"/>
    <x v="2"/>
    <x v="1"/>
    <x v="0"/>
    <x v="0"/>
    <x v="0"/>
    <x v="0"/>
    <x v="0"/>
    <x v="0"/>
    <x v="0"/>
    <s v="Direção Financeira"/>
    <x v="0"/>
    <x v="0"/>
    <x v="0"/>
    <x v="0"/>
    <x v="0"/>
    <x v="0"/>
    <x v="0"/>
    <x v="0"/>
    <x v="0"/>
    <x v="0"/>
    <x v="2"/>
    <x v="0"/>
    <s v="Pagamento de salário referente a 05-2024"/>
  </r>
  <r>
    <x v="0"/>
    <n v="0"/>
    <n v="0"/>
    <n v="0"/>
    <n v="0"/>
    <x v="3760"/>
    <x v="0"/>
    <x v="0"/>
    <x v="0"/>
    <s v="03.16.15"/>
    <x v="0"/>
    <x v="0"/>
    <x v="0"/>
    <s v="Direção Financeira"/>
    <s v="03.16.15"/>
    <s v="Direção Financeira"/>
    <s v="03.16.15"/>
    <x v="28"/>
    <x v="0"/>
    <x v="0"/>
    <x v="0"/>
    <x v="0"/>
    <x v="0"/>
    <x v="0"/>
    <x v="0"/>
    <x v="3"/>
    <s v="2024-05-21"/>
    <x v="1"/>
    <n v="211"/>
    <x v="4"/>
    <m/>
    <x v="0"/>
    <m/>
    <x v="15"/>
    <n v="100479277"/>
    <x v="0"/>
    <x v="2"/>
    <s v="Direção Financeira"/>
    <s v="ORI"/>
    <x v="2"/>
    <m/>
    <x v="0"/>
    <x v="2"/>
    <x v="2"/>
    <x v="1"/>
    <x v="0"/>
    <x v="0"/>
    <x v="0"/>
    <x v="0"/>
    <x v="0"/>
    <x v="0"/>
    <x v="0"/>
    <s v="Direção Financeira"/>
    <x v="0"/>
    <x v="0"/>
    <x v="0"/>
    <x v="0"/>
    <x v="0"/>
    <x v="0"/>
    <x v="0"/>
    <x v="0"/>
    <x v="0"/>
    <x v="0"/>
    <x v="2"/>
    <x v="0"/>
    <s v="Pagamento de salário referente a 05-2024"/>
  </r>
  <r>
    <x v="0"/>
    <n v="0"/>
    <n v="0"/>
    <n v="0"/>
    <n v="0"/>
    <x v="1417"/>
    <x v="0"/>
    <x v="0"/>
    <x v="0"/>
    <s v="03.16.15"/>
    <x v="0"/>
    <x v="0"/>
    <x v="0"/>
    <s v="Direção Financeira"/>
    <s v="03.16.15"/>
    <s v="Direção Financeira"/>
    <s v="03.16.15"/>
    <x v="30"/>
    <x v="0"/>
    <x v="0"/>
    <x v="0"/>
    <x v="1"/>
    <x v="0"/>
    <x v="0"/>
    <x v="0"/>
    <x v="6"/>
    <s v="2024-04-23"/>
    <x v="1"/>
    <n v="45851"/>
    <x v="4"/>
    <m/>
    <x v="0"/>
    <m/>
    <x v="19"/>
    <n v="100474706"/>
    <x v="0"/>
    <x v="6"/>
    <s v="Direção Financeira"/>
    <s v="ORI"/>
    <x v="2"/>
    <m/>
    <x v="0"/>
    <x v="2"/>
    <x v="2"/>
    <x v="1"/>
    <x v="0"/>
    <x v="0"/>
    <x v="0"/>
    <x v="0"/>
    <x v="0"/>
    <x v="0"/>
    <x v="0"/>
    <s v="Direção Financeira"/>
    <x v="0"/>
    <x v="0"/>
    <x v="0"/>
    <x v="0"/>
    <x v="0"/>
    <x v="0"/>
    <x v="0"/>
    <x v="0"/>
    <x v="0"/>
    <x v="0"/>
    <x v="6"/>
    <x v="0"/>
    <s v="Pagamento de salário referente a 04-2024"/>
  </r>
  <r>
    <x v="0"/>
    <n v="0"/>
    <n v="0"/>
    <n v="0"/>
    <n v="0"/>
    <x v="1417"/>
    <x v="0"/>
    <x v="0"/>
    <x v="0"/>
    <s v="03.16.15"/>
    <x v="0"/>
    <x v="0"/>
    <x v="0"/>
    <s v="Direção Financeira"/>
    <s v="03.16.15"/>
    <s v="Direção Financeira"/>
    <s v="03.16.15"/>
    <x v="30"/>
    <x v="0"/>
    <x v="0"/>
    <x v="0"/>
    <x v="1"/>
    <x v="0"/>
    <x v="0"/>
    <x v="0"/>
    <x v="6"/>
    <s v="2024-04-23"/>
    <x v="1"/>
    <n v="478"/>
    <x v="4"/>
    <m/>
    <x v="0"/>
    <m/>
    <x v="54"/>
    <n v="100477977"/>
    <x v="0"/>
    <x v="8"/>
    <s v="Direção Financeira"/>
    <s v="ORI"/>
    <x v="2"/>
    <m/>
    <x v="0"/>
    <x v="2"/>
    <x v="2"/>
    <x v="1"/>
    <x v="0"/>
    <x v="0"/>
    <x v="0"/>
    <x v="0"/>
    <x v="0"/>
    <x v="0"/>
    <x v="0"/>
    <s v="Direção Financeira"/>
    <x v="0"/>
    <x v="0"/>
    <x v="0"/>
    <x v="0"/>
    <x v="0"/>
    <x v="0"/>
    <x v="0"/>
    <x v="0"/>
    <x v="0"/>
    <x v="0"/>
    <x v="8"/>
    <x v="0"/>
    <s v="Pagamento de salário referente a 04-2024"/>
  </r>
  <r>
    <x v="0"/>
    <n v="0"/>
    <n v="0"/>
    <n v="0"/>
    <n v="0"/>
    <x v="1417"/>
    <x v="0"/>
    <x v="0"/>
    <x v="0"/>
    <s v="03.16.15"/>
    <x v="0"/>
    <x v="0"/>
    <x v="0"/>
    <s v="Direção Financeira"/>
    <s v="03.16.15"/>
    <s v="Direção Financeira"/>
    <s v="03.16.15"/>
    <x v="28"/>
    <x v="0"/>
    <x v="0"/>
    <x v="0"/>
    <x v="0"/>
    <x v="0"/>
    <x v="0"/>
    <x v="0"/>
    <x v="6"/>
    <s v="2024-04-23"/>
    <x v="1"/>
    <n v="481"/>
    <x v="4"/>
    <m/>
    <x v="0"/>
    <m/>
    <x v="67"/>
    <n v="100474708"/>
    <x v="0"/>
    <x v="7"/>
    <s v="Direção Financeira"/>
    <s v="ORI"/>
    <x v="2"/>
    <m/>
    <x v="0"/>
    <x v="2"/>
    <x v="2"/>
    <x v="1"/>
    <x v="0"/>
    <x v="0"/>
    <x v="0"/>
    <x v="0"/>
    <x v="0"/>
    <x v="0"/>
    <x v="0"/>
    <s v="Direção Financeira"/>
    <x v="0"/>
    <x v="0"/>
    <x v="0"/>
    <x v="0"/>
    <x v="0"/>
    <x v="0"/>
    <x v="0"/>
    <x v="0"/>
    <x v="0"/>
    <x v="0"/>
    <x v="7"/>
    <x v="0"/>
    <s v="Pagamento de salário referente a 04-2024"/>
  </r>
  <r>
    <x v="0"/>
    <n v="0"/>
    <n v="0"/>
    <n v="0"/>
    <n v="0"/>
    <x v="5675"/>
    <x v="0"/>
    <x v="0"/>
    <x v="0"/>
    <s v="03.16.15"/>
    <x v="0"/>
    <x v="0"/>
    <x v="0"/>
    <s v="Direção Financeira"/>
    <s v="03.16.15"/>
    <s v="Direção Financeira"/>
    <s v="03.16.15"/>
    <x v="29"/>
    <x v="0"/>
    <x v="0"/>
    <x v="0"/>
    <x v="0"/>
    <x v="0"/>
    <x v="0"/>
    <x v="0"/>
    <x v="1"/>
    <s v="2024-03-21"/>
    <x v="0"/>
    <n v="0"/>
    <x v="4"/>
    <m/>
    <x v="0"/>
    <m/>
    <x v="54"/>
    <n v="100477977"/>
    <x v="0"/>
    <x v="8"/>
    <s v="Direção Financeira"/>
    <s v="ORI"/>
    <x v="2"/>
    <m/>
    <x v="0"/>
    <x v="2"/>
    <x v="2"/>
    <x v="1"/>
    <x v="0"/>
    <x v="0"/>
    <x v="0"/>
    <x v="0"/>
    <x v="0"/>
    <x v="0"/>
    <x v="0"/>
    <s v="Direção Financeira"/>
    <x v="0"/>
    <x v="0"/>
    <x v="0"/>
    <x v="0"/>
    <x v="0"/>
    <x v="0"/>
    <x v="0"/>
    <x v="0"/>
    <x v="0"/>
    <x v="0"/>
    <x v="8"/>
    <x v="0"/>
    <s v="Pagamento de salário referente a 03-2024"/>
  </r>
  <r>
    <x v="0"/>
    <n v="0"/>
    <n v="0"/>
    <n v="0"/>
    <n v="0"/>
    <x v="5675"/>
    <x v="0"/>
    <x v="0"/>
    <x v="0"/>
    <s v="03.16.15"/>
    <x v="0"/>
    <x v="0"/>
    <x v="0"/>
    <s v="Direção Financeira"/>
    <s v="03.16.15"/>
    <s v="Direção Financeira"/>
    <s v="03.16.15"/>
    <x v="28"/>
    <x v="0"/>
    <x v="0"/>
    <x v="0"/>
    <x v="0"/>
    <x v="0"/>
    <x v="0"/>
    <x v="0"/>
    <x v="1"/>
    <s v="2024-03-21"/>
    <x v="0"/>
    <n v="583"/>
    <x v="4"/>
    <m/>
    <x v="0"/>
    <m/>
    <x v="67"/>
    <n v="100474708"/>
    <x v="0"/>
    <x v="7"/>
    <s v="Direção Financeira"/>
    <s v="ORI"/>
    <x v="2"/>
    <m/>
    <x v="0"/>
    <x v="2"/>
    <x v="2"/>
    <x v="1"/>
    <x v="0"/>
    <x v="0"/>
    <x v="0"/>
    <x v="0"/>
    <x v="0"/>
    <x v="0"/>
    <x v="0"/>
    <s v="Direção Financeira"/>
    <x v="0"/>
    <x v="0"/>
    <x v="0"/>
    <x v="0"/>
    <x v="0"/>
    <x v="0"/>
    <x v="0"/>
    <x v="0"/>
    <x v="0"/>
    <x v="0"/>
    <x v="7"/>
    <x v="0"/>
    <s v="Pagamento de salário referente a 03-2024"/>
  </r>
  <r>
    <x v="0"/>
    <n v="0"/>
    <n v="0"/>
    <n v="0"/>
    <n v="0"/>
    <x v="5675"/>
    <x v="0"/>
    <x v="0"/>
    <x v="0"/>
    <s v="03.16.15"/>
    <x v="0"/>
    <x v="0"/>
    <x v="0"/>
    <s v="Direção Financeira"/>
    <s v="03.16.15"/>
    <s v="Direção Financeira"/>
    <s v="03.16.15"/>
    <x v="28"/>
    <x v="0"/>
    <x v="0"/>
    <x v="0"/>
    <x v="0"/>
    <x v="0"/>
    <x v="0"/>
    <x v="0"/>
    <x v="1"/>
    <s v="2024-03-21"/>
    <x v="0"/>
    <n v="112"/>
    <x v="4"/>
    <m/>
    <x v="0"/>
    <m/>
    <x v="15"/>
    <n v="100479277"/>
    <x v="0"/>
    <x v="2"/>
    <s v="Direção Financeira"/>
    <s v="ORI"/>
    <x v="2"/>
    <m/>
    <x v="0"/>
    <x v="2"/>
    <x v="2"/>
    <x v="1"/>
    <x v="0"/>
    <x v="0"/>
    <x v="0"/>
    <x v="0"/>
    <x v="0"/>
    <x v="0"/>
    <x v="0"/>
    <s v="Direção Financeira"/>
    <x v="0"/>
    <x v="0"/>
    <x v="0"/>
    <x v="0"/>
    <x v="0"/>
    <x v="0"/>
    <x v="0"/>
    <x v="0"/>
    <x v="0"/>
    <x v="0"/>
    <x v="2"/>
    <x v="0"/>
    <s v="Pagamento de salário referente a 03-2024"/>
  </r>
  <r>
    <x v="0"/>
    <n v="0"/>
    <n v="0"/>
    <n v="0"/>
    <n v="0"/>
    <x v="5532"/>
    <x v="0"/>
    <x v="0"/>
    <x v="0"/>
    <s v="03.16.15"/>
    <x v="0"/>
    <x v="0"/>
    <x v="0"/>
    <s v="Direção Financeira"/>
    <s v="03.16.15"/>
    <s v="Direção Financeira"/>
    <s v="03.16.15"/>
    <x v="64"/>
    <x v="0"/>
    <x v="0"/>
    <x v="0"/>
    <x v="0"/>
    <x v="0"/>
    <x v="0"/>
    <x v="0"/>
    <x v="2"/>
    <s v="2024-02-23"/>
    <x v="0"/>
    <n v="634"/>
    <x v="4"/>
    <m/>
    <x v="0"/>
    <m/>
    <x v="67"/>
    <n v="100474708"/>
    <x v="0"/>
    <x v="7"/>
    <s v="Direção Financeira"/>
    <s v="ORI"/>
    <x v="2"/>
    <m/>
    <x v="0"/>
    <x v="2"/>
    <x v="2"/>
    <x v="1"/>
    <x v="0"/>
    <x v="0"/>
    <x v="0"/>
    <x v="0"/>
    <x v="0"/>
    <x v="0"/>
    <x v="0"/>
    <s v="Direção Financeira"/>
    <x v="0"/>
    <x v="0"/>
    <x v="0"/>
    <x v="0"/>
    <x v="0"/>
    <x v="0"/>
    <x v="0"/>
    <x v="0"/>
    <x v="0"/>
    <x v="0"/>
    <x v="7"/>
    <x v="0"/>
    <s v="Pagamento de salário referente a 02-2024"/>
  </r>
  <r>
    <x v="0"/>
    <n v="0"/>
    <n v="0"/>
    <n v="0"/>
    <n v="0"/>
    <x v="5532"/>
    <x v="0"/>
    <x v="0"/>
    <x v="0"/>
    <s v="03.16.15"/>
    <x v="0"/>
    <x v="0"/>
    <x v="0"/>
    <s v="Direção Financeira"/>
    <s v="03.16.15"/>
    <s v="Direção Financeira"/>
    <s v="03.16.15"/>
    <x v="28"/>
    <x v="0"/>
    <x v="0"/>
    <x v="0"/>
    <x v="0"/>
    <x v="0"/>
    <x v="0"/>
    <x v="0"/>
    <x v="2"/>
    <s v="2024-02-23"/>
    <x v="0"/>
    <n v="685"/>
    <x v="4"/>
    <m/>
    <x v="0"/>
    <m/>
    <x v="67"/>
    <n v="100474708"/>
    <x v="0"/>
    <x v="7"/>
    <s v="Direção Financeira"/>
    <s v="ORI"/>
    <x v="2"/>
    <m/>
    <x v="0"/>
    <x v="2"/>
    <x v="2"/>
    <x v="1"/>
    <x v="0"/>
    <x v="0"/>
    <x v="0"/>
    <x v="0"/>
    <x v="0"/>
    <x v="0"/>
    <x v="0"/>
    <s v="Direção Financeira"/>
    <x v="0"/>
    <x v="0"/>
    <x v="0"/>
    <x v="0"/>
    <x v="0"/>
    <x v="0"/>
    <x v="0"/>
    <x v="0"/>
    <x v="0"/>
    <x v="0"/>
    <x v="7"/>
    <x v="0"/>
    <s v="Pagamento de salário referente a 02-2024"/>
  </r>
  <r>
    <x v="0"/>
    <n v="0"/>
    <n v="0"/>
    <n v="0"/>
    <n v="0"/>
    <x v="5532"/>
    <x v="0"/>
    <x v="0"/>
    <x v="0"/>
    <s v="03.16.15"/>
    <x v="0"/>
    <x v="0"/>
    <x v="0"/>
    <s v="Direção Financeira"/>
    <s v="03.16.15"/>
    <s v="Direção Financeira"/>
    <s v="03.16.15"/>
    <x v="64"/>
    <x v="0"/>
    <x v="0"/>
    <x v="0"/>
    <x v="0"/>
    <x v="0"/>
    <x v="0"/>
    <x v="0"/>
    <x v="2"/>
    <s v="2024-02-23"/>
    <x v="0"/>
    <n v="48"/>
    <x v="4"/>
    <m/>
    <x v="0"/>
    <m/>
    <x v="16"/>
    <n v="100474707"/>
    <x v="0"/>
    <x v="3"/>
    <s v="Direção Financeira"/>
    <s v="ORI"/>
    <x v="2"/>
    <m/>
    <x v="0"/>
    <x v="2"/>
    <x v="2"/>
    <x v="1"/>
    <x v="0"/>
    <x v="0"/>
    <x v="0"/>
    <x v="0"/>
    <x v="0"/>
    <x v="0"/>
    <x v="0"/>
    <s v="Direção Financeira"/>
    <x v="0"/>
    <x v="0"/>
    <x v="0"/>
    <x v="0"/>
    <x v="0"/>
    <x v="0"/>
    <x v="0"/>
    <x v="0"/>
    <x v="0"/>
    <x v="0"/>
    <x v="3"/>
    <x v="0"/>
    <s v="Pagamento de salário referente a 02-2024"/>
  </r>
  <r>
    <x v="0"/>
    <n v="0"/>
    <n v="0"/>
    <n v="0"/>
    <n v="0"/>
    <x v="5532"/>
    <x v="0"/>
    <x v="0"/>
    <x v="0"/>
    <s v="03.16.15"/>
    <x v="0"/>
    <x v="0"/>
    <x v="0"/>
    <s v="Direção Financeira"/>
    <s v="03.16.15"/>
    <s v="Direção Financeira"/>
    <s v="03.16.15"/>
    <x v="48"/>
    <x v="0"/>
    <x v="0"/>
    <x v="0"/>
    <x v="1"/>
    <x v="0"/>
    <x v="0"/>
    <x v="0"/>
    <x v="2"/>
    <s v="2024-02-23"/>
    <x v="0"/>
    <n v="239"/>
    <x v="4"/>
    <m/>
    <x v="0"/>
    <m/>
    <x v="16"/>
    <n v="100474707"/>
    <x v="0"/>
    <x v="3"/>
    <s v="Direção Financeira"/>
    <s v="ORI"/>
    <x v="2"/>
    <m/>
    <x v="0"/>
    <x v="2"/>
    <x v="2"/>
    <x v="1"/>
    <x v="0"/>
    <x v="0"/>
    <x v="0"/>
    <x v="0"/>
    <x v="0"/>
    <x v="0"/>
    <x v="0"/>
    <s v="Direção Financeira"/>
    <x v="0"/>
    <x v="0"/>
    <x v="0"/>
    <x v="0"/>
    <x v="0"/>
    <x v="0"/>
    <x v="0"/>
    <x v="0"/>
    <x v="0"/>
    <x v="0"/>
    <x v="3"/>
    <x v="0"/>
    <s v="Pagamento de salário referente a 02-2024"/>
  </r>
  <r>
    <x v="0"/>
    <n v="0"/>
    <n v="0"/>
    <n v="0"/>
    <n v="0"/>
    <x v="5669"/>
    <x v="0"/>
    <x v="0"/>
    <x v="0"/>
    <s v="03.16.30"/>
    <x v="37"/>
    <x v="0"/>
    <x v="0"/>
    <s v="Gabinete de Relações Externas"/>
    <s v="03.16.30"/>
    <s v="Gabinete de Relações Externas"/>
    <s v="03.16.30"/>
    <x v="30"/>
    <x v="0"/>
    <x v="0"/>
    <x v="0"/>
    <x v="1"/>
    <x v="0"/>
    <x v="0"/>
    <x v="0"/>
    <x v="1"/>
    <s v="2024-03-21"/>
    <x v="0"/>
    <n v="8213"/>
    <x v="4"/>
    <m/>
    <x v="0"/>
    <m/>
    <x v="19"/>
    <n v="100474706"/>
    <x v="0"/>
    <x v="6"/>
    <s v="Gabinete de Relações Externas"/>
    <s v="ORI"/>
    <x v="2"/>
    <s v="GRE"/>
    <x v="0"/>
    <x v="2"/>
    <x v="2"/>
    <x v="1"/>
    <x v="0"/>
    <x v="0"/>
    <x v="0"/>
    <x v="0"/>
    <x v="0"/>
    <x v="0"/>
    <x v="0"/>
    <s v="Gabinete de Relações Externas"/>
    <x v="0"/>
    <x v="0"/>
    <x v="0"/>
    <x v="0"/>
    <x v="0"/>
    <x v="0"/>
    <x v="0"/>
    <x v="0"/>
    <x v="0"/>
    <x v="0"/>
    <x v="6"/>
    <x v="0"/>
    <s v="Pagamento de salário referente a 03-2024"/>
  </r>
  <r>
    <x v="0"/>
    <n v="0"/>
    <n v="0"/>
    <n v="0"/>
    <n v="0"/>
    <x v="3968"/>
    <x v="0"/>
    <x v="0"/>
    <x v="0"/>
    <s v="03.16.02"/>
    <x v="3"/>
    <x v="0"/>
    <x v="0"/>
    <s v="Gabinete do Presidente"/>
    <s v="03.16.02"/>
    <s v="Gabinete do Presidente"/>
    <s v="03.16.02"/>
    <x v="59"/>
    <x v="0"/>
    <x v="0"/>
    <x v="0"/>
    <x v="0"/>
    <x v="0"/>
    <x v="0"/>
    <x v="0"/>
    <x v="0"/>
    <s v="2024-01-30"/>
    <x v="0"/>
    <n v="266"/>
    <x v="4"/>
    <m/>
    <x v="0"/>
    <m/>
    <x v="54"/>
    <n v="100477977"/>
    <x v="0"/>
    <x v="8"/>
    <s v="Gabinete do Presidente"/>
    <s v="ORI"/>
    <x v="2"/>
    <m/>
    <x v="0"/>
    <x v="2"/>
    <x v="2"/>
    <x v="1"/>
    <x v="0"/>
    <x v="0"/>
    <x v="0"/>
    <x v="0"/>
    <x v="0"/>
    <x v="0"/>
    <x v="0"/>
    <s v="Gabinete do Presidente"/>
    <x v="0"/>
    <x v="0"/>
    <x v="0"/>
    <x v="0"/>
    <x v="0"/>
    <x v="0"/>
    <x v="0"/>
    <x v="0"/>
    <x v="0"/>
    <x v="0"/>
    <x v="8"/>
    <x v="0"/>
    <s v="Pagamento de salário referente a 01-2024"/>
  </r>
  <r>
    <x v="0"/>
    <n v="0"/>
    <n v="0"/>
    <n v="0"/>
    <n v="0"/>
    <x v="3968"/>
    <x v="0"/>
    <x v="0"/>
    <x v="0"/>
    <s v="03.16.02"/>
    <x v="3"/>
    <x v="0"/>
    <x v="0"/>
    <s v="Gabinete do Presidente"/>
    <s v="03.16.02"/>
    <s v="Gabinete do Presidente"/>
    <s v="03.16.02"/>
    <x v="49"/>
    <x v="0"/>
    <x v="0"/>
    <x v="0"/>
    <x v="1"/>
    <x v="0"/>
    <x v="0"/>
    <x v="0"/>
    <x v="0"/>
    <s v="2024-01-30"/>
    <x v="0"/>
    <n v="1104"/>
    <x v="4"/>
    <m/>
    <x v="0"/>
    <m/>
    <x v="15"/>
    <n v="100479277"/>
    <x v="0"/>
    <x v="2"/>
    <s v="Gabinete do Presidente"/>
    <s v="ORI"/>
    <x v="2"/>
    <m/>
    <x v="0"/>
    <x v="2"/>
    <x v="2"/>
    <x v="1"/>
    <x v="0"/>
    <x v="0"/>
    <x v="0"/>
    <x v="0"/>
    <x v="0"/>
    <x v="0"/>
    <x v="0"/>
    <s v="Gabinete do Presidente"/>
    <x v="0"/>
    <x v="0"/>
    <x v="0"/>
    <x v="0"/>
    <x v="0"/>
    <x v="0"/>
    <x v="0"/>
    <x v="0"/>
    <x v="0"/>
    <x v="0"/>
    <x v="2"/>
    <x v="0"/>
    <s v="Pagamento de salário referente a 01-2024"/>
  </r>
  <r>
    <x v="0"/>
    <n v="0"/>
    <n v="0"/>
    <n v="0"/>
    <n v="0"/>
    <x v="5666"/>
    <x v="0"/>
    <x v="0"/>
    <x v="0"/>
    <s v="03.16.02"/>
    <x v="3"/>
    <x v="0"/>
    <x v="0"/>
    <s v="Gabinete do Presidente"/>
    <s v="03.16.02"/>
    <s v="Gabinete do Presidente"/>
    <s v="03.16.02"/>
    <x v="28"/>
    <x v="0"/>
    <x v="0"/>
    <x v="0"/>
    <x v="0"/>
    <x v="0"/>
    <x v="0"/>
    <x v="0"/>
    <x v="1"/>
    <s v="2024-03-21"/>
    <x v="0"/>
    <n v="318"/>
    <x v="4"/>
    <m/>
    <x v="0"/>
    <m/>
    <x v="15"/>
    <n v="100479277"/>
    <x v="0"/>
    <x v="2"/>
    <s v="Gabinete do Presidente"/>
    <s v="ORI"/>
    <x v="2"/>
    <m/>
    <x v="0"/>
    <x v="2"/>
    <x v="2"/>
    <x v="1"/>
    <x v="0"/>
    <x v="0"/>
    <x v="0"/>
    <x v="0"/>
    <x v="0"/>
    <x v="0"/>
    <x v="0"/>
    <s v="Gabinete do Presidente"/>
    <x v="0"/>
    <x v="0"/>
    <x v="0"/>
    <x v="0"/>
    <x v="0"/>
    <x v="0"/>
    <x v="0"/>
    <x v="0"/>
    <x v="0"/>
    <x v="0"/>
    <x v="2"/>
    <x v="0"/>
    <s v="Pagamento de salário referente a 03-2024"/>
  </r>
  <r>
    <x v="0"/>
    <n v="0"/>
    <n v="0"/>
    <n v="0"/>
    <n v="0"/>
    <x v="5968"/>
    <x v="0"/>
    <x v="0"/>
    <x v="0"/>
    <s v="03.16.02"/>
    <x v="3"/>
    <x v="0"/>
    <x v="0"/>
    <s v="Gabinete do Presidente"/>
    <s v="03.16.02"/>
    <s v="Gabinete do Presidente"/>
    <s v="03.16.02"/>
    <x v="31"/>
    <x v="0"/>
    <x v="0"/>
    <x v="1"/>
    <x v="0"/>
    <x v="0"/>
    <x v="0"/>
    <x v="0"/>
    <x v="2"/>
    <s v="2024-02-23"/>
    <x v="0"/>
    <n v="177"/>
    <x v="4"/>
    <m/>
    <x v="0"/>
    <m/>
    <x v="54"/>
    <n v="100477977"/>
    <x v="0"/>
    <x v="8"/>
    <s v="Gabinete do Presidente"/>
    <s v="ORI"/>
    <x v="2"/>
    <m/>
    <x v="0"/>
    <x v="2"/>
    <x v="2"/>
    <x v="1"/>
    <x v="0"/>
    <x v="0"/>
    <x v="0"/>
    <x v="0"/>
    <x v="0"/>
    <x v="0"/>
    <x v="0"/>
    <s v="Gabinete do Presidente"/>
    <x v="0"/>
    <x v="0"/>
    <x v="0"/>
    <x v="0"/>
    <x v="0"/>
    <x v="0"/>
    <x v="0"/>
    <x v="0"/>
    <x v="0"/>
    <x v="0"/>
    <x v="8"/>
    <x v="0"/>
    <s v="Pagamento de salário referente a 02-2024"/>
  </r>
  <r>
    <x v="0"/>
    <n v="0"/>
    <n v="0"/>
    <n v="0"/>
    <n v="0"/>
    <x v="5968"/>
    <x v="0"/>
    <x v="0"/>
    <x v="0"/>
    <s v="03.16.02"/>
    <x v="3"/>
    <x v="0"/>
    <x v="0"/>
    <s v="Gabinete do Presidente"/>
    <s v="03.16.02"/>
    <s v="Gabinete do Presidente"/>
    <s v="03.16.02"/>
    <x v="49"/>
    <x v="0"/>
    <x v="0"/>
    <x v="0"/>
    <x v="1"/>
    <x v="0"/>
    <x v="0"/>
    <x v="0"/>
    <x v="2"/>
    <s v="2024-02-23"/>
    <x v="0"/>
    <n v="3441"/>
    <x v="4"/>
    <m/>
    <x v="0"/>
    <m/>
    <x v="54"/>
    <n v="100477977"/>
    <x v="0"/>
    <x v="8"/>
    <s v="Gabinete do Presidente"/>
    <s v="ORI"/>
    <x v="2"/>
    <m/>
    <x v="0"/>
    <x v="2"/>
    <x v="2"/>
    <x v="1"/>
    <x v="0"/>
    <x v="0"/>
    <x v="0"/>
    <x v="0"/>
    <x v="0"/>
    <x v="0"/>
    <x v="0"/>
    <s v="Gabinete do Presidente"/>
    <x v="0"/>
    <x v="0"/>
    <x v="0"/>
    <x v="0"/>
    <x v="0"/>
    <x v="0"/>
    <x v="0"/>
    <x v="0"/>
    <x v="0"/>
    <x v="0"/>
    <x v="8"/>
    <x v="0"/>
    <s v="Pagamento de salário referente a 02-2024"/>
  </r>
  <r>
    <x v="0"/>
    <n v="0"/>
    <n v="0"/>
    <n v="0"/>
    <n v="0"/>
    <x v="5458"/>
    <x v="0"/>
    <x v="0"/>
    <x v="0"/>
    <s v="03.16.02"/>
    <x v="3"/>
    <x v="0"/>
    <x v="0"/>
    <s v="Gabinete do Presidente"/>
    <s v="03.16.02"/>
    <s v="Gabinete do Presidente"/>
    <s v="03.16.02"/>
    <x v="28"/>
    <x v="0"/>
    <x v="0"/>
    <x v="0"/>
    <x v="0"/>
    <x v="0"/>
    <x v="0"/>
    <x v="0"/>
    <x v="6"/>
    <s v="2024-04-23"/>
    <x v="1"/>
    <n v="318"/>
    <x v="4"/>
    <m/>
    <x v="0"/>
    <m/>
    <x v="15"/>
    <n v="100479277"/>
    <x v="0"/>
    <x v="2"/>
    <s v="Gabinete do Presidente"/>
    <s v="ORI"/>
    <x v="2"/>
    <m/>
    <x v="0"/>
    <x v="2"/>
    <x v="2"/>
    <x v="1"/>
    <x v="0"/>
    <x v="0"/>
    <x v="0"/>
    <x v="0"/>
    <x v="0"/>
    <x v="0"/>
    <x v="0"/>
    <s v="Gabinete do Presidente"/>
    <x v="0"/>
    <x v="0"/>
    <x v="0"/>
    <x v="0"/>
    <x v="0"/>
    <x v="0"/>
    <x v="0"/>
    <x v="0"/>
    <x v="0"/>
    <x v="0"/>
    <x v="2"/>
    <x v="0"/>
    <s v="Pagamento de salário referente a 04-2024"/>
  </r>
  <r>
    <x v="0"/>
    <n v="0"/>
    <n v="0"/>
    <n v="0"/>
    <n v="0"/>
    <x v="3982"/>
    <x v="0"/>
    <x v="0"/>
    <x v="0"/>
    <s v="03.16.20"/>
    <x v="55"/>
    <x v="0"/>
    <x v="0"/>
    <s v="Dir. do Comércio, Indústria, Transporte Feiras e Pesca"/>
    <s v="03.16.20"/>
    <s v="Dir. do Comércio, Indústria, Transporte Feiras e Pesca"/>
    <s v="03.16.20"/>
    <x v="48"/>
    <x v="0"/>
    <x v="0"/>
    <x v="0"/>
    <x v="1"/>
    <x v="0"/>
    <x v="0"/>
    <x v="0"/>
    <x v="0"/>
    <s v="2024-01-30"/>
    <x v="0"/>
    <n v="8213"/>
    <x v="4"/>
    <m/>
    <x v="0"/>
    <m/>
    <x v="19"/>
    <n v="100474706"/>
    <x v="0"/>
    <x v="6"/>
    <s v="Dir. do Comércio, Indústria, Transporte Feiras e Pesca"/>
    <s v="ORI"/>
    <x v="2"/>
    <m/>
    <x v="0"/>
    <x v="2"/>
    <x v="2"/>
    <x v="1"/>
    <x v="0"/>
    <x v="0"/>
    <x v="0"/>
    <x v="0"/>
    <x v="0"/>
    <x v="0"/>
    <x v="0"/>
    <s v="Dir. do Comércio, Indústria, Transporte Feiras e Pesca"/>
    <x v="0"/>
    <x v="0"/>
    <x v="0"/>
    <x v="0"/>
    <x v="0"/>
    <x v="0"/>
    <x v="0"/>
    <x v="0"/>
    <x v="0"/>
    <x v="0"/>
    <x v="6"/>
    <x v="0"/>
    <s v="Pagamento de salário referente a 01-2024"/>
  </r>
  <r>
    <x v="0"/>
    <n v="0"/>
    <n v="0"/>
    <n v="0"/>
    <n v="0"/>
    <x v="3973"/>
    <x v="0"/>
    <x v="0"/>
    <x v="0"/>
    <s v="03.16.11"/>
    <x v="27"/>
    <x v="0"/>
    <x v="0"/>
    <s v="Direcção de Obras"/>
    <s v="03.16.11"/>
    <s v="Direcção de Obras"/>
    <s v="03.16.11"/>
    <x v="31"/>
    <x v="0"/>
    <x v="0"/>
    <x v="1"/>
    <x v="0"/>
    <x v="0"/>
    <x v="0"/>
    <x v="0"/>
    <x v="0"/>
    <s v="2024-01-30"/>
    <x v="0"/>
    <n v="889"/>
    <x v="4"/>
    <m/>
    <x v="0"/>
    <m/>
    <x v="19"/>
    <n v="100474706"/>
    <x v="0"/>
    <x v="6"/>
    <s v="Direcção de Obras"/>
    <s v="ORI"/>
    <x v="2"/>
    <m/>
    <x v="0"/>
    <x v="2"/>
    <x v="2"/>
    <x v="1"/>
    <x v="0"/>
    <x v="0"/>
    <x v="0"/>
    <x v="0"/>
    <x v="0"/>
    <x v="0"/>
    <x v="0"/>
    <s v="Direcção de Obras"/>
    <x v="0"/>
    <x v="0"/>
    <x v="0"/>
    <x v="0"/>
    <x v="0"/>
    <x v="0"/>
    <x v="0"/>
    <x v="0"/>
    <x v="0"/>
    <x v="0"/>
    <x v="6"/>
    <x v="0"/>
    <s v="Pagamento de salário referente a 01-2024"/>
  </r>
  <r>
    <x v="0"/>
    <n v="0"/>
    <n v="0"/>
    <n v="0"/>
    <n v="0"/>
    <x v="5493"/>
    <x v="0"/>
    <x v="0"/>
    <x v="0"/>
    <s v="03.16.11"/>
    <x v="27"/>
    <x v="0"/>
    <x v="0"/>
    <s v="Direcção de Obras"/>
    <s v="03.16.11"/>
    <s v="Direcção de Obras"/>
    <s v="03.16.11"/>
    <x v="49"/>
    <x v="0"/>
    <x v="0"/>
    <x v="0"/>
    <x v="1"/>
    <x v="0"/>
    <x v="0"/>
    <x v="0"/>
    <x v="3"/>
    <s v="2024-05-21"/>
    <x v="1"/>
    <n v="8995"/>
    <x v="4"/>
    <m/>
    <x v="0"/>
    <m/>
    <x v="19"/>
    <n v="100474706"/>
    <x v="0"/>
    <x v="6"/>
    <s v="Direcção de Obras"/>
    <s v="ORI"/>
    <x v="2"/>
    <m/>
    <x v="0"/>
    <x v="2"/>
    <x v="2"/>
    <x v="1"/>
    <x v="0"/>
    <x v="0"/>
    <x v="0"/>
    <x v="0"/>
    <x v="0"/>
    <x v="0"/>
    <x v="0"/>
    <s v="Direcção de Obras"/>
    <x v="0"/>
    <x v="0"/>
    <x v="0"/>
    <x v="0"/>
    <x v="0"/>
    <x v="0"/>
    <x v="0"/>
    <x v="0"/>
    <x v="0"/>
    <x v="0"/>
    <x v="6"/>
    <x v="0"/>
    <s v="Pagamento de salário referente a 05-2024"/>
  </r>
  <r>
    <x v="0"/>
    <n v="0"/>
    <n v="0"/>
    <n v="0"/>
    <n v="0"/>
    <x v="5493"/>
    <x v="0"/>
    <x v="0"/>
    <x v="0"/>
    <s v="03.16.11"/>
    <x v="27"/>
    <x v="0"/>
    <x v="0"/>
    <s v="Direcção de Obras"/>
    <s v="03.16.11"/>
    <s v="Direcção de Obras"/>
    <s v="03.16.11"/>
    <x v="28"/>
    <x v="0"/>
    <x v="0"/>
    <x v="0"/>
    <x v="0"/>
    <x v="0"/>
    <x v="0"/>
    <x v="0"/>
    <x v="3"/>
    <s v="2024-05-21"/>
    <x v="1"/>
    <n v="68"/>
    <x v="4"/>
    <m/>
    <x v="0"/>
    <m/>
    <x v="18"/>
    <n v="100478987"/>
    <x v="0"/>
    <x v="5"/>
    <s v="Direcção de Obras"/>
    <s v="ORI"/>
    <x v="2"/>
    <m/>
    <x v="0"/>
    <x v="2"/>
    <x v="2"/>
    <x v="1"/>
    <x v="0"/>
    <x v="0"/>
    <x v="0"/>
    <x v="0"/>
    <x v="0"/>
    <x v="0"/>
    <x v="0"/>
    <s v="Direcção de Obras"/>
    <x v="0"/>
    <x v="0"/>
    <x v="0"/>
    <x v="0"/>
    <x v="0"/>
    <x v="0"/>
    <x v="0"/>
    <x v="0"/>
    <x v="0"/>
    <x v="0"/>
    <x v="5"/>
    <x v="0"/>
    <s v="Pagamento de salário referente a 05-2024"/>
  </r>
  <r>
    <x v="0"/>
    <n v="0"/>
    <n v="0"/>
    <n v="0"/>
    <n v="0"/>
    <x v="5493"/>
    <x v="0"/>
    <x v="0"/>
    <x v="0"/>
    <s v="03.16.11"/>
    <x v="27"/>
    <x v="0"/>
    <x v="0"/>
    <s v="Direcção de Obras"/>
    <s v="03.16.11"/>
    <s v="Direcção de Obras"/>
    <s v="03.16.11"/>
    <x v="29"/>
    <x v="0"/>
    <x v="0"/>
    <x v="0"/>
    <x v="0"/>
    <x v="0"/>
    <x v="0"/>
    <x v="0"/>
    <x v="3"/>
    <s v="2024-05-21"/>
    <x v="1"/>
    <n v="1"/>
    <x v="4"/>
    <m/>
    <x v="0"/>
    <m/>
    <x v="15"/>
    <n v="100479277"/>
    <x v="0"/>
    <x v="2"/>
    <s v="Direcção de Obras"/>
    <s v="ORI"/>
    <x v="2"/>
    <m/>
    <x v="0"/>
    <x v="2"/>
    <x v="2"/>
    <x v="1"/>
    <x v="0"/>
    <x v="0"/>
    <x v="0"/>
    <x v="0"/>
    <x v="0"/>
    <x v="0"/>
    <x v="0"/>
    <s v="Direcção de Obras"/>
    <x v="0"/>
    <x v="0"/>
    <x v="0"/>
    <x v="0"/>
    <x v="0"/>
    <x v="0"/>
    <x v="0"/>
    <x v="0"/>
    <x v="0"/>
    <x v="0"/>
    <x v="2"/>
    <x v="0"/>
    <s v="Pagamento de salário referente a 05-2024"/>
  </r>
  <r>
    <x v="0"/>
    <n v="0"/>
    <n v="0"/>
    <n v="0"/>
    <n v="0"/>
    <x v="5493"/>
    <x v="0"/>
    <x v="0"/>
    <x v="0"/>
    <s v="03.16.11"/>
    <x v="27"/>
    <x v="0"/>
    <x v="0"/>
    <s v="Direcção de Obras"/>
    <s v="03.16.11"/>
    <s v="Direcção de Obras"/>
    <s v="03.16.11"/>
    <x v="30"/>
    <x v="0"/>
    <x v="0"/>
    <x v="0"/>
    <x v="1"/>
    <x v="0"/>
    <x v="0"/>
    <x v="0"/>
    <x v="3"/>
    <s v="2024-05-21"/>
    <x v="1"/>
    <n v="820"/>
    <x v="4"/>
    <m/>
    <x v="0"/>
    <m/>
    <x v="15"/>
    <n v="100479277"/>
    <x v="0"/>
    <x v="2"/>
    <s v="Direcção de Obras"/>
    <s v="ORI"/>
    <x v="2"/>
    <m/>
    <x v="0"/>
    <x v="2"/>
    <x v="2"/>
    <x v="1"/>
    <x v="0"/>
    <x v="0"/>
    <x v="0"/>
    <x v="0"/>
    <x v="0"/>
    <x v="0"/>
    <x v="0"/>
    <s v="Direcção de Obras"/>
    <x v="0"/>
    <x v="0"/>
    <x v="0"/>
    <x v="0"/>
    <x v="0"/>
    <x v="0"/>
    <x v="0"/>
    <x v="0"/>
    <x v="0"/>
    <x v="0"/>
    <x v="2"/>
    <x v="0"/>
    <s v="Pagamento de salário referente a 05-2024"/>
  </r>
  <r>
    <x v="0"/>
    <n v="0"/>
    <n v="0"/>
    <n v="0"/>
    <n v="0"/>
    <x v="5678"/>
    <x v="0"/>
    <x v="0"/>
    <x v="0"/>
    <s v="03.16.11"/>
    <x v="27"/>
    <x v="0"/>
    <x v="0"/>
    <s v="Direcção de Obras"/>
    <s v="03.16.11"/>
    <s v="Direcção de Obras"/>
    <s v="03.16.11"/>
    <x v="49"/>
    <x v="0"/>
    <x v="0"/>
    <x v="0"/>
    <x v="1"/>
    <x v="0"/>
    <x v="0"/>
    <x v="0"/>
    <x v="1"/>
    <s v="2024-03-21"/>
    <x v="0"/>
    <n v="195"/>
    <x v="4"/>
    <m/>
    <x v="0"/>
    <m/>
    <x v="18"/>
    <n v="100478987"/>
    <x v="0"/>
    <x v="5"/>
    <s v="Direcção de Obras"/>
    <s v="ORI"/>
    <x v="2"/>
    <m/>
    <x v="0"/>
    <x v="2"/>
    <x v="2"/>
    <x v="1"/>
    <x v="0"/>
    <x v="0"/>
    <x v="0"/>
    <x v="0"/>
    <x v="0"/>
    <x v="0"/>
    <x v="0"/>
    <s v="Direcção de Obras"/>
    <x v="0"/>
    <x v="0"/>
    <x v="0"/>
    <x v="0"/>
    <x v="0"/>
    <x v="0"/>
    <x v="0"/>
    <x v="0"/>
    <x v="0"/>
    <x v="0"/>
    <x v="5"/>
    <x v="0"/>
    <s v="Pagamento de salário referente a 03-2024"/>
  </r>
  <r>
    <x v="0"/>
    <n v="0"/>
    <n v="0"/>
    <n v="0"/>
    <n v="0"/>
    <x v="5678"/>
    <x v="0"/>
    <x v="0"/>
    <x v="0"/>
    <s v="03.16.11"/>
    <x v="27"/>
    <x v="0"/>
    <x v="0"/>
    <s v="Direcção de Obras"/>
    <s v="03.16.11"/>
    <s v="Direcção de Obras"/>
    <s v="03.16.11"/>
    <x v="28"/>
    <x v="0"/>
    <x v="0"/>
    <x v="0"/>
    <x v="0"/>
    <x v="0"/>
    <x v="0"/>
    <x v="0"/>
    <x v="1"/>
    <s v="2024-03-21"/>
    <x v="0"/>
    <n v="4373"/>
    <x v="4"/>
    <m/>
    <x v="0"/>
    <m/>
    <x v="19"/>
    <n v="100474706"/>
    <x v="0"/>
    <x v="6"/>
    <s v="Direcção de Obras"/>
    <s v="ORI"/>
    <x v="2"/>
    <m/>
    <x v="0"/>
    <x v="2"/>
    <x v="2"/>
    <x v="1"/>
    <x v="0"/>
    <x v="0"/>
    <x v="0"/>
    <x v="0"/>
    <x v="0"/>
    <x v="0"/>
    <x v="0"/>
    <s v="Direcção de Obras"/>
    <x v="0"/>
    <x v="0"/>
    <x v="0"/>
    <x v="0"/>
    <x v="0"/>
    <x v="0"/>
    <x v="0"/>
    <x v="0"/>
    <x v="0"/>
    <x v="0"/>
    <x v="6"/>
    <x v="0"/>
    <s v="Pagamento de salário referente a 03-2024"/>
  </r>
  <r>
    <x v="0"/>
    <n v="0"/>
    <n v="0"/>
    <n v="0"/>
    <n v="0"/>
    <x v="5678"/>
    <x v="0"/>
    <x v="0"/>
    <x v="0"/>
    <s v="03.16.11"/>
    <x v="27"/>
    <x v="0"/>
    <x v="0"/>
    <s v="Direcção de Obras"/>
    <s v="03.16.11"/>
    <s v="Direcção de Obras"/>
    <s v="03.16.11"/>
    <x v="48"/>
    <x v="0"/>
    <x v="0"/>
    <x v="0"/>
    <x v="1"/>
    <x v="0"/>
    <x v="0"/>
    <x v="0"/>
    <x v="1"/>
    <s v="2024-03-21"/>
    <x v="0"/>
    <n v="927"/>
    <x v="4"/>
    <m/>
    <x v="0"/>
    <m/>
    <x v="15"/>
    <n v="100479277"/>
    <x v="0"/>
    <x v="2"/>
    <s v="Direcção de Obras"/>
    <s v="ORI"/>
    <x v="2"/>
    <m/>
    <x v="0"/>
    <x v="2"/>
    <x v="2"/>
    <x v="1"/>
    <x v="0"/>
    <x v="0"/>
    <x v="0"/>
    <x v="0"/>
    <x v="0"/>
    <x v="0"/>
    <x v="0"/>
    <s v="Direcção de Obras"/>
    <x v="0"/>
    <x v="0"/>
    <x v="0"/>
    <x v="0"/>
    <x v="0"/>
    <x v="0"/>
    <x v="0"/>
    <x v="0"/>
    <x v="0"/>
    <x v="0"/>
    <x v="2"/>
    <x v="0"/>
    <s v="Pagamento de salário referente a 03-2024"/>
  </r>
  <r>
    <x v="0"/>
    <n v="0"/>
    <n v="0"/>
    <n v="0"/>
    <n v="0"/>
    <x v="5533"/>
    <x v="0"/>
    <x v="0"/>
    <x v="0"/>
    <s v="03.16.11"/>
    <x v="27"/>
    <x v="0"/>
    <x v="0"/>
    <s v="Direcção de Obras"/>
    <s v="03.16.11"/>
    <s v="Direcção de Obras"/>
    <s v="03.16.11"/>
    <x v="28"/>
    <x v="0"/>
    <x v="0"/>
    <x v="0"/>
    <x v="0"/>
    <x v="0"/>
    <x v="0"/>
    <x v="0"/>
    <x v="2"/>
    <s v="2024-02-23"/>
    <x v="0"/>
    <n v="3940"/>
    <x v="4"/>
    <m/>
    <x v="0"/>
    <m/>
    <x v="19"/>
    <n v="100474706"/>
    <x v="0"/>
    <x v="6"/>
    <s v="Direcção de Obras"/>
    <s v="ORI"/>
    <x v="2"/>
    <m/>
    <x v="0"/>
    <x v="2"/>
    <x v="2"/>
    <x v="1"/>
    <x v="0"/>
    <x v="0"/>
    <x v="0"/>
    <x v="0"/>
    <x v="0"/>
    <x v="0"/>
    <x v="0"/>
    <s v="Direcção de Obras"/>
    <x v="0"/>
    <x v="0"/>
    <x v="0"/>
    <x v="0"/>
    <x v="0"/>
    <x v="0"/>
    <x v="0"/>
    <x v="0"/>
    <x v="0"/>
    <x v="0"/>
    <x v="6"/>
    <x v="0"/>
    <s v="Pagamento de salário referente a 02-2024"/>
  </r>
  <r>
    <x v="0"/>
    <n v="0"/>
    <n v="0"/>
    <n v="0"/>
    <n v="0"/>
    <x v="5533"/>
    <x v="0"/>
    <x v="0"/>
    <x v="0"/>
    <s v="03.16.11"/>
    <x v="27"/>
    <x v="0"/>
    <x v="0"/>
    <s v="Direcção de Obras"/>
    <s v="03.16.11"/>
    <s v="Direcção de Obras"/>
    <s v="03.16.11"/>
    <x v="49"/>
    <x v="0"/>
    <x v="0"/>
    <x v="0"/>
    <x v="1"/>
    <x v="0"/>
    <x v="0"/>
    <x v="0"/>
    <x v="2"/>
    <s v="2024-02-23"/>
    <x v="0"/>
    <n v="9013"/>
    <x v="4"/>
    <m/>
    <x v="0"/>
    <m/>
    <x v="19"/>
    <n v="100474706"/>
    <x v="0"/>
    <x v="6"/>
    <s v="Direcção de Obras"/>
    <s v="ORI"/>
    <x v="2"/>
    <m/>
    <x v="0"/>
    <x v="2"/>
    <x v="2"/>
    <x v="1"/>
    <x v="0"/>
    <x v="0"/>
    <x v="0"/>
    <x v="0"/>
    <x v="0"/>
    <x v="0"/>
    <x v="0"/>
    <s v="Direcção de Obras"/>
    <x v="0"/>
    <x v="0"/>
    <x v="0"/>
    <x v="0"/>
    <x v="0"/>
    <x v="0"/>
    <x v="0"/>
    <x v="0"/>
    <x v="0"/>
    <x v="0"/>
    <x v="6"/>
    <x v="0"/>
    <s v="Pagamento de salário referente a 02-2024"/>
  </r>
  <r>
    <x v="0"/>
    <n v="0"/>
    <n v="0"/>
    <n v="0"/>
    <n v="0"/>
    <x v="5460"/>
    <x v="0"/>
    <x v="0"/>
    <x v="0"/>
    <s v="03.16.11"/>
    <x v="27"/>
    <x v="0"/>
    <x v="0"/>
    <s v="Direcção de Obras"/>
    <s v="03.16.11"/>
    <s v="Direcção de Obras"/>
    <s v="03.16.11"/>
    <x v="30"/>
    <x v="0"/>
    <x v="0"/>
    <x v="0"/>
    <x v="1"/>
    <x v="0"/>
    <x v="0"/>
    <x v="0"/>
    <x v="6"/>
    <s v="2024-04-23"/>
    <x v="1"/>
    <n v="22355"/>
    <x v="4"/>
    <m/>
    <x v="0"/>
    <m/>
    <x v="19"/>
    <n v="100474706"/>
    <x v="0"/>
    <x v="6"/>
    <s v="Direcção de Obras"/>
    <s v="ORI"/>
    <x v="2"/>
    <m/>
    <x v="0"/>
    <x v="2"/>
    <x v="2"/>
    <x v="1"/>
    <x v="0"/>
    <x v="0"/>
    <x v="0"/>
    <x v="0"/>
    <x v="0"/>
    <x v="0"/>
    <x v="0"/>
    <s v="Direcção de Obras"/>
    <x v="0"/>
    <x v="0"/>
    <x v="0"/>
    <x v="0"/>
    <x v="0"/>
    <x v="0"/>
    <x v="0"/>
    <x v="0"/>
    <x v="0"/>
    <x v="0"/>
    <x v="6"/>
    <x v="0"/>
    <s v="Pagamento de salário referente a 04-2024"/>
  </r>
  <r>
    <x v="0"/>
    <n v="0"/>
    <n v="0"/>
    <n v="0"/>
    <n v="0"/>
    <x v="5460"/>
    <x v="0"/>
    <x v="0"/>
    <x v="0"/>
    <s v="03.16.11"/>
    <x v="27"/>
    <x v="0"/>
    <x v="0"/>
    <s v="Direcção de Obras"/>
    <s v="03.16.11"/>
    <s v="Direcção de Obras"/>
    <s v="03.16.11"/>
    <x v="29"/>
    <x v="0"/>
    <x v="0"/>
    <x v="0"/>
    <x v="0"/>
    <x v="0"/>
    <x v="0"/>
    <x v="0"/>
    <x v="6"/>
    <s v="2024-04-23"/>
    <x v="1"/>
    <n v="0"/>
    <x v="4"/>
    <m/>
    <x v="0"/>
    <m/>
    <x v="18"/>
    <n v="100478987"/>
    <x v="0"/>
    <x v="5"/>
    <s v="Direcção de Obras"/>
    <s v="ORI"/>
    <x v="2"/>
    <m/>
    <x v="0"/>
    <x v="2"/>
    <x v="2"/>
    <x v="1"/>
    <x v="0"/>
    <x v="0"/>
    <x v="0"/>
    <x v="0"/>
    <x v="0"/>
    <x v="0"/>
    <x v="0"/>
    <s v="Direcção de Obras"/>
    <x v="0"/>
    <x v="0"/>
    <x v="0"/>
    <x v="0"/>
    <x v="0"/>
    <x v="0"/>
    <x v="0"/>
    <x v="0"/>
    <x v="0"/>
    <x v="0"/>
    <x v="5"/>
    <x v="0"/>
    <s v="Pagamento de salário referente a 04-2024"/>
  </r>
  <r>
    <x v="0"/>
    <n v="0"/>
    <n v="0"/>
    <n v="0"/>
    <n v="0"/>
    <x v="4571"/>
    <x v="0"/>
    <x v="0"/>
    <x v="0"/>
    <s v="03.16.24"/>
    <x v="31"/>
    <x v="0"/>
    <x v="0"/>
    <s v="Direcao da Familia, Inclusão, Género e Saúde"/>
    <s v="03.16.24"/>
    <s v="Direcao da Familia, Inclusão, Género e Saúde"/>
    <s v="03.16.24"/>
    <x v="30"/>
    <x v="0"/>
    <x v="0"/>
    <x v="0"/>
    <x v="1"/>
    <x v="0"/>
    <x v="0"/>
    <x v="0"/>
    <x v="3"/>
    <s v="2024-05-21"/>
    <x v="1"/>
    <n v="14725"/>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5-2024"/>
  </r>
  <r>
    <x v="0"/>
    <n v="0"/>
    <n v="0"/>
    <n v="0"/>
    <n v="0"/>
    <x v="4571"/>
    <x v="0"/>
    <x v="0"/>
    <x v="0"/>
    <s v="03.16.24"/>
    <x v="31"/>
    <x v="0"/>
    <x v="0"/>
    <s v="Direcao da Familia, Inclusão, Género e Saúde"/>
    <s v="03.16.24"/>
    <s v="Direcao da Familia, Inclusão, Género e Saúde"/>
    <s v="03.16.24"/>
    <x v="48"/>
    <x v="0"/>
    <x v="0"/>
    <x v="0"/>
    <x v="1"/>
    <x v="0"/>
    <x v="0"/>
    <x v="0"/>
    <x v="3"/>
    <s v="2024-05-21"/>
    <x v="1"/>
    <n v="2420"/>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5-2024"/>
  </r>
  <r>
    <x v="0"/>
    <n v="0"/>
    <n v="0"/>
    <n v="0"/>
    <n v="0"/>
    <x v="3981"/>
    <x v="0"/>
    <x v="0"/>
    <x v="0"/>
    <s v="03.16.24"/>
    <x v="31"/>
    <x v="0"/>
    <x v="0"/>
    <s v="Direcao da Familia, Inclusão, Género e Saúde"/>
    <s v="03.16.24"/>
    <s v="Direcao da Familia, Inclusão, Género e Saúde"/>
    <s v="03.16.24"/>
    <x v="60"/>
    <x v="0"/>
    <x v="0"/>
    <x v="0"/>
    <x v="0"/>
    <x v="0"/>
    <x v="0"/>
    <x v="0"/>
    <x v="0"/>
    <s v="2024-01-30"/>
    <x v="0"/>
    <n v="552"/>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1-2024"/>
  </r>
  <r>
    <x v="0"/>
    <n v="0"/>
    <n v="0"/>
    <n v="0"/>
    <n v="0"/>
    <x v="5524"/>
    <x v="0"/>
    <x v="0"/>
    <x v="0"/>
    <s v="03.16.24"/>
    <x v="31"/>
    <x v="0"/>
    <x v="0"/>
    <s v="Direcao da Familia, Inclusão, Género e Saúde"/>
    <s v="03.16.24"/>
    <s v="Direcao da Familia, Inclusão, Género e Saúde"/>
    <s v="03.16.24"/>
    <x v="48"/>
    <x v="0"/>
    <x v="0"/>
    <x v="0"/>
    <x v="1"/>
    <x v="0"/>
    <x v="0"/>
    <x v="0"/>
    <x v="2"/>
    <s v="2024-02-23"/>
    <x v="0"/>
    <n v="103"/>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2-2024"/>
  </r>
  <r>
    <x v="0"/>
    <n v="0"/>
    <n v="0"/>
    <n v="0"/>
    <n v="0"/>
    <x v="5524"/>
    <x v="0"/>
    <x v="0"/>
    <x v="0"/>
    <s v="03.16.24"/>
    <x v="31"/>
    <x v="0"/>
    <x v="0"/>
    <s v="Direcao da Familia, Inclusão, Género e Saúde"/>
    <s v="03.16.24"/>
    <s v="Direcao da Familia, Inclusão, Género e Saúde"/>
    <s v="03.16.24"/>
    <x v="28"/>
    <x v="0"/>
    <x v="0"/>
    <x v="0"/>
    <x v="0"/>
    <x v="0"/>
    <x v="0"/>
    <x v="0"/>
    <x v="2"/>
    <s v="2024-02-23"/>
    <x v="0"/>
    <n v="59"/>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2-2024"/>
  </r>
  <r>
    <x v="0"/>
    <n v="0"/>
    <n v="0"/>
    <n v="0"/>
    <n v="0"/>
    <x v="5465"/>
    <x v="0"/>
    <x v="0"/>
    <x v="0"/>
    <s v="03.16.24"/>
    <x v="31"/>
    <x v="0"/>
    <x v="0"/>
    <s v="Direcao da Familia, Inclusão, Género e Saúde"/>
    <s v="03.16.24"/>
    <s v="Direcao da Familia, Inclusão, Género e Saúde"/>
    <s v="03.16.24"/>
    <x v="30"/>
    <x v="0"/>
    <x v="0"/>
    <x v="0"/>
    <x v="1"/>
    <x v="0"/>
    <x v="0"/>
    <x v="0"/>
    <x v="6"/>
    <s v="2024-04-23"/>
    <x v="1"/>
    <n v="85"/>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4-2024"/>
  </r>
  <r>
    <x v="0"/>
    <n v="0"/>
    <n v="0"/>
    <n v="0"/>
    <n v="0"/>
    <x v="5390"/>
    <x v="0"/>
    <x v="0"/>
    <x v="0"/>
    <s v="03.16.24"/>
    <x v="31"/>
    <x v="0"/>
    <x v="0"/>
    <s v="Direcao da Familia, Inclusão, Género e Saúde"/>
    <s v="03.16.24"/>
    <s v="Direcao da Familia, Inclusão, Género e Saúde"/>
    <s v="03.16.24"/>
    <x v="48"/>
    <x v="0"/>
    <x v="0"/>
    <x v="0"/>
    <x v="1"/>
    <x v="0"/>
    <x v="0"/>
    <x v="0"/>
    <x v="1"/>
    <s v="2024-03-21"/>
    <x v="0"/>
    <n v="19126"/>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3-2024"/>
  </r>
  <r>
    <x v="0"/>
    <n v="0"/>
    <n v="0"/>
    <n v="0"/>
    <n v="0"/>
    <x v="3977"/>
    <x v="0"/>
    <x v="0"/>
    <x v="0"/>
    <s v="03.16.23"/>
    <x v="14"/>
    <x v="0"/>
    <x v="0"/>
    <s v="Direção da Educação, Formação Profissional, Emprego"/>
    <s v="03.16.23"/>
    <s v="Direção da Educação, Formação Profissional, Emprego"/>
    <s v="03.16.23"/>
    <x v="29"/>
    <x v="0"/>
    <x v="0"/>
    <x v="0"/>
    <x v="0"/>
    <x v="0"/>
    <x v="0"/>
    <x v="0"/>
    <x v="0"/>
    <s v="2024-01-30"/>
    <x v="0"/>
    <n v="142"/>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1-2024"/>
  </r>
  <r>
    <x v="0"/>
    <n v="0"/>
    <n v="0"/>
    <n v="0"/>
    <n v="0"/>
    <x v="3977"/>
    <x v="0"/>
    <x v="0"/>
    <x v="0"/>
    <s v="03.16.23"/>
    <x v="14"/>
    <x v="0"/>
    <x v="0"/>
    <s v="Direção da Educação, Formação Profissional, Emprego"/>
    <s v="03.16.23"/>
    <s v="Direção da Educação, Formação Profissional, Emprego"/>
    <s v="03.16.23"/>
    <x v="29"/>
    <x v="0"/>
    <x v="0"/>
    <x v="0"/>
    <x v="0"/>
    <x v="0"/>
    <x v="0"/>
    <x v="0"/>
    <x v="0"/>
    <s v="2024-01-30"/>
    <x v="0"/>
    <n v="7"/>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1-2024"/>
  </r>
  <r>
    <x v="0"/>
    <n v="0"/>
    <n v="0"/>
    <n v="0"/>
    <n v="0"/>
    <x v="4994"/>
    <x v="0"/>
    <x v="0"/>
    <x v="0"/>
    <s v="03.16.23"/>
    <x v="14"/>
    <x v="0"/>
    <x v="0"/>
    <s v="Direção da Educação, Formação Profissional, Emprego"/>
    <s v="03.16.23"/>
    <s v="Direção da Educação, Formação Profissional, Emprego"/>
    <s v="03.16.23"/>
    <x v="29"/>
    <x v="0"/>
    <x v="0"/>
    <x v="0"/>
    <x v="0"/>
    <x v="0"/>
    <x v="0"/>
    <x v="0"/>
    <x v="7"/>
    <s v="2024-09-19"/>
    <x v="2"/>
    <n v="5"/>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9-2024"/>
  </r>
  <r>
    <x v="0"/>
    <n v="0"/>
    <n v="0"/>
    <n v="0"/>
    <n v="0"/>
    <x v="4994"/>
    <x v="0"/>
    <x v="0"/>
    <x v="0"/>
    <s v="03.16.23"/>
    <x v="14"/>
    <x v="0"/>
    <x v="0"/>
    <s v="Direção da Educação, Formação Profissional, Emprego"/>
    <s v="03.16.23"/>
    <s v="Direção da Educação, Formação Profissional, Emprego"/>
    <s v="03.16.23"/>
    <x v="30"/>
    <x v="0"/>
    <x v="0"/>
    <x v="0"/>
    <x v="1"/>
    <x v="0"/>
    <x v="0"/>
    <x v="0"/>
    <x v="7"/>
    <s v="2024-09-19"/>
    <x v="2"/>
    <n v="6890"/>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9-2024"/>
  </r>
  <r>
    <x v="0"/>
    <n v="0"/>
    <n v="0"/>
    <n v="0"/>
    <n v="0"/>
    <x v="4113"/>
    <x v="0"/>
    <x v="0"/>
    <x v="0"/>
    <s v="03.16.23"/>
    <x v="14"/>
    <x v="0"/>
    <x v="0"/>
    <s v="Direção da Educação, Formação Profissional, Emprego"/>
    <s v="03.16.23"/>
    <s v="Direção da Educação, Formação Profissional, Emprego"/>
    <s v="03.16.23"/>
    <x v="29"/>
    <x v="0"/>
    <x v="0"/>
    <x v="0"/>
    <x v="0"/>
    <x v="0"/>
    <x v="0"/>
    <x v="0"/>
    <x v="9"/>
    <s v="2024-07-23"/>
    <x v="2"/>
    <n v="9"/>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7-2024"/>
  </r>
  <r>
    <x v="0"/>
    <n v="0"/>
    <n v="0"/>
    <n v="0"/>
    <n v="0"/>
    <x v="5525"/>
    <x v="0"/>
    <x v="0"/>
    <x v="0"/>
    <s v="03.16.23"/>
    <x v="14"/>
    <x v="0"/>
    <x v="0"/>
    <s v="Direção da Educação, Formação Profissional, Emprego"/>
    <s v="03.16.23"/>
    <s v="Direção da Educação, Formação Profissional, Emprego"/>
    <s v="03.16.23"/>
    <x v="28"/>
    <x v="0"/>
    <x v="0"/>
    <x v="0"/>
    <x v="0"/>
    <x v="0"/>
    <x v="0"/>
    <x v="0"/>
    <x v="2"/>
    <s v="2024-02-23"/>
    <x v="0"/>
    <n v="50"/>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2-2024"/>
  </r>
  <r>
    <x v="0"/>
    <n v="0"/>
    <n v="0"/>
    <n v="0"/>
    <n v="0"/>
    <x v="4569"/>
    <x v="0"/>
    <x v="0"/>
    <x v="0"/>
    <s v="03.16.12"/>
    <x v="40"/>
    <x v="0"/>
    <x v="0"/>
    <s v="Direcção de Urbanismo"/>
    <s v="03.16.12"/>
    <s v="Direcção de Urbanismo"/>
    <s v="03.16.12"/>
    <x v="60"/>
    <x v="0"/>
    <x v="0"/>
    <x v="0"/>
    <x v="0"/>
    <x v="0"/>
    <x v="0"/>
    <x v="0"/>
    <x v="3"/>
    <s v="2024-05-21"/>
    <x v="1"/>
    <n v="556"/>
    <x v="4"/>
    <m/>
    <x v="0"/>
    <m/>
    <x v="19"/>
    <n v="100474706"/>
    <x v="0"/>
    <x v="6"/>
    <s v="Direcção de Urbanismo"/>
    <s v="ORI"/>
    <x v="2"/>
    <m/>
    <x v="0"/>
    <x v="2"/>
    <x v="2"/>
    <x v="1"/>
    <x v="0"/>
    <x v="0"/>
    <x v="0"/>
    <x v="0"/>
    <x v="0"/>
    <x v="0"/>
    <x v="0"/>
    <s v="Direcção de Urbanismo"/>
    <x v="0"/>
    <x v="0"/>
    <x v="0"/>
    <x v="0"/>
    <x v="0"/>
    <x v="0"/>
    <x v="0"/>
    <x v="0"/>
    <x v="0"/>
    <x v="0"/>
    <x v="6"/>
    <x v="0"/>
    <s v="Pagamento de salário referente a 05-2024"/>
  </r>
  <r>
    <x v="0"/>
    <n v="0"/>
    <n v="0"/>
    <n v="0"/>
    <n v="0"/>
    <x v="4569"/>
    <x v="0"/>
    <x v="0"/>
    <x v="0"/>
    <s v="03.16.12"/>
    <x v="40"/>
    <x v="0"/>
    <x v="0"/>
    <s v="Direcção de Urbanismo"/>
    <s v="03.16.12"/>
    <s v="Direcção de Urbanismo"/>
    <s v="03.16.12"/>
    <x v="30"/>
    <x v="0"/>
    <x v="0"/>
    <x v="0"/>
    <x v="1"/>
    <x v="0"/>
    <x v="0"/>
    <x v="0"/>
    <x v="3"/>
    <s v="2024-05-21"/>
    <x v="1"/>
    <n v="5300"/>
    <x v="4"/>
    <m/>
    <x v="0"/>
    <m/>
    <x v="19"/>
    <n v="100474706"/>
    <x v="0"/>
    <x v="6"/>
    <s v="Direcção de Urbanismo"/>
    <s v="ORI"/>
    <x v="2"/>
    <m/>
    <x v="0"/>
    <x v="2"/>
    <x v="2"/>
    <x v="1"/>
    <x v="0"/>
    <x v="0"/>
    <x v="0"/>
    <x v="0"/>
    <x v="0"/>
    <x v="0"/>
    <x v="0"/>
    <s v="Direcção de Urbanismo"/>
    <x v="0"/>
    <x v="0"/>
    <x v="0"/>
    <x v="0"/>
    <x v="0"/>
    <x v="0"/>
    <x v="0"/>
    <x v="0"/>
    <x v="0"/>
    <x v="0"/>
    <x v="6"/>
    <x v="0"/>
    <s v="Pagamento de salário referente a 05-2024"/>
  </r>
  <r>
    <x v="0"/>
    <n v="0"/>
    <n v="0"/>
    <n v="0"/>
    <n v="0"/>
    <x v="4569"/>
    <x v="0"/>
    <x v="0"/>
    <x v="0"/>
    <s v="03.16.12"/>
    <x v="40"/>
    <x v="0"/>
    <x v="0"/>
    <s v="Direcção de Urbanismo"/>
    <s v="03.16.12"/>
    <s v="Direcção de Urbanismo"/>
    <s v="03.16.12"/>
    <x v="49"/>
    <x v="0"/>
    <x v="0"/>
    <x v="0"/>
    <x v="1"/>
    <x v="0"/>
    <x v="0"/>
    <x v="0"/>
    <x v="3"/>
    <s v="2024-05-21"/>
    <x v="1"/>
    <n v="8888"/>
    <x v="4"/>
    <m/>
    <x v="0"/>
    <m/>
    <x v="19"/>
    <n v="100474706"/>
    <x v="0"/>
    <x v="6"/>
    <s v="Direcção de Urbanismo"/>
    <s v="ORI"/>
    <x v="2"/>
    <m/>
    <x v="0"/>
    <x v="2"/>
    <x v="2"/>
    <x v="1"/>
    <x v="0"/>
    <x v="0"/>
    <x v="0"/>
    <x v="0"/>
    <x v="0"/>
    <x v="0"/>
    <x v="0"/>
    <s v="Direcção de Urbanismo"/>
    <x v="0"/>
    <x v="0"/>
    <x v="0"/>
    <x v="0"/>
    <x v="0"/>
    <x v="0"/>
    <x v="0"/>
    <x v="0"/>
    <x v="0"/>
    <x v="0"/>
    <x v="6"/>
    <x v="0"/>
    <s v="Pagamento de salário referente a 05-2024"/>
  </r>
  <r>
    <x v="0"/>
    <n v="0"/>
    <n v="0"/>
    <n v="0"/>
    <n v="0"/>
    <x v="4569"/>
    <x v="0"/>
    <x v="0"/>
    <x v="0"/>
    <s v="03.16.12"/>
    <x v="40"/>
    <x v="0"/>
    <x v="0"/>
    <s v="Direcção de Urbanismo"/>
    <s v="03.16.12"/>
    <s v="Direcção de Urbanismo"/>
    <s v="03.16.12"/>
    <x v="60"/>
    <x v="0"/>
    <x v="0"/>
    <x v="0"/>
    <x v="0"/>
    <x v="0"/>
    <x v="0"/>
    <x v="0"/>
    <x v="3"/>
    <s v="2024-05-21"/>
    <x v="1"/>
    <n v="17"/>
    <x v="4"/>
    <m/>
    <x v="0"/>
    <m/>
    <x v="54"/>
    <n v="100477977"/>
    <x v="0"/>
    <x v="8"/>
    <s v="Direcção de Urbanismo"/>
    <s v="ORI"/>
    <x v="2"/>
    <m/>
    <x v="0"/>
    <x v="2"/>
    <x v="2"/>
    <x v="1"/>
    <x v="0"/>
    <x v="0"/>
    <x v="0"/>
    <x v="0"/>
    <x v="0"/>
    <x v="0"/>
    <x v="0"/>
    <s v="Direcção de Urbanismo"/>
    <x v="0"/>
    <x v="0"/>
    <x v="0"/>
    <x v="0"/>
    <x v="0"/>
    <x v="0"/>
    <x v="0"/>
    <x v="0"/>
    <x v="0"/>
    <x v="0"/>
    <x v="8"/>
    <x v="0"/>
    <s v="Pagamento de salário referente a 05-2024"/>
  </r>
  <r>
    <x v="0"/>
    <n v="0"/>
    <n v="0"/>
    <n v="0"/>
    <n v="0"/>
    <x v="5520"/>
    <x v="0"/>
    <x v="0"/>
    <x v="0"/>
    <s v="03.16.12"/>
    <x v="40"/>
    <x v="0"/>
    <x v="0"/>
    <s v="Direcção de Urbanismo"/>
    <s v="03.16.12"/>
    <s v="Direcção de Urbanismo"/>
    <s v="03.16.12"/>
    <x v="49"/>
    <x v="0"/>
    <x v="0"/>
    <x v="0"/>
    <x v="1"/>
    <x v="0"/>
    <x v="0"/>
    <x v="0"/>
    <x v="2"/>
    <s v="2024-02-23"/>
    <x v="0"/>
    <n v="286"/>
    <x v="4"/>
    <m/>
    <x v="0"/>
    <m/>
    <x v="54"/>
    <n v="100477977"/>
    <x v="0"/>
    <x v="8"/>
    <s v="Direcção de Urbanismo"/>
    <s v="ORI"/>
    <x v="2"/>
    <m/>
    <x v="0"/>
    <x v="2"/>
    <x v="2"/>
    <x v="1"/>
    <x v="0"/>
    <x v="0"/>
    <x v="0"/>
    <x v="0"/>
    <x v="0"/>
    <x v="0"/>
    <x v="0"/>
    <s v="Direcção de Urbanismo"/>
    <x v="0"/>
    <x v="0"/>
    <x v="0"/>
    <x v="0"/>
    <x v="0"/>
    <x v="0"/>
    <x v="0"/>
    <x v="0"/>
    <x v="0"/>
    <x v="0"/>
    <x v="8"/>
    <x v="0"/>
    <s v="Pagamento de salário referente a 02-2024"/>
  </r>
  <r>
    <x v="0"/>
    <n v="0"/>
    <n v="0"/>
    <n v="0"/>
    <n v="0"/>
    <x v="5461"/>
    <x v="0"/>
    <x v="0"/>
    <x v="0"/>
    <s v="03.16.12"/>
    <x v="40"/>
    <x v="0"/>
    <x v="0"/>
    <s v="Direcção de Urbanismo"/>
    <s v="03.16.12"/>
    <s v="Direcção de Urbanismo"/>
    <s v="03.16.12"/>
    <x v="31"/>
    <x v="0"/>
    <x v="0"/>
    <x v="1"/>
    <x v="0"/>
    <x v="0"/>
    <x v="0"/>
    <x v="0"/>
    <x v="6"/>
    <s v="2024-04-23"/>
    <x v="1"/>
    <n v="888"/>
    <x v="4"/>
    <m/>
    <x v="0"/>
    <m/>
    <x v="19"/>
    <n v="100474706"/>
    <x v="0"/>
    <x v="6"/>
    <s v="Direcção de Urbanismo"/>
    <s v="ORI"/>
    <x v="2"/>
    <m/>
    <x v="0"/>
    <x v="2"/>
    <x v="2"/>
    <x v="1"/>
    <x v="0"/>
    <x v="0"/>
    <x v="0"/>
    <x v="0"/>
    <x v="0"/>
    <x v="0"/>
    <x v="0"/>
    <s v="Direcção de Urbanismo"/>
    <x v="0"/>
    <x v="0"/>
    <x v="0"/>
    <x v="0"/>
    <x v="0"/>
    <x v="0"/>
    <x v="0"/>
    <x v="0"/>
    <x v="0"/>
    <x v="0"/>
    <x v="6"/>
    <x v="0"/>
    <s v="Pagamento de salário referente a 04-2024"/>
  </r>
  <r>
    <x v="0"/>
    <n v="0"/>
    <n v="0"/>
    <n v="0"/>
    <n v="0"/>
    <x v="5461"/>
    <x v="0"/>
    <x v="0"/>
    <x v="0"/>
    <s v="03.16.12"/>
    <x v="40"/>
    <x v="0"/>
    <x v="0"/>
    <s v="Direcção de Urbanismo"/>
    <s v="03.16.12"/>
    <s v="Direcção de Urbanismo"/>
    <s v="03.16.12"/>
    <x v="30"/>
    <x v="0"/>
    <x v="0"/>
    <x v="0"/>
    <x v="1"/>
    <x v="0"/>
    <x v="0"/>
    <x v="0"/>
    <x v="6"/>
    <s v="2024-04-23"/>
    <x v="1"/>
    <n v="5300"/>
    <x v="4"/>
    <m/>
    <x v="0"/>
    <m/>
    <x v="19"/>
    <n v="100474706"/>
    <x v="0"/>
    <x v="6"/>
    <s v="Direcção de Urbanismo"/>
    <s v="ORI"/>
    <x v="2"/>
    <m/>
    <x v="0"/>
    <x v="2"/>
    <x v="2"/>
    <x v="1"/>
    <x v="0"/>
    <x v="0"/>
    <x v="0"/>
    <x v="0"/>
    <x v="0"/>
    <x v="0"/>
    <x v="0"/>
    <s v="Direcção de Urbanismo"/>
    <x v="0"/>
    <x v="0"/>
    <x v="0"/>
    <x v="0"/>
    <x v="0"/>
    <x v="0"/>
    <x v="0"/>
    <x v="0"/>
    <x v="0"/>
    <x v="0"/>
    <x v="6"/>
    <x v="0"/>
    <s v="Pagamento de salário referente a 04-2024"/>
  </r>
  <r>
    <x v="0"/>
    <n v="0"/>
    <n v="0"/>
    <n v="0"/>
    <n v="0"/>
    <x v="5522"/>
    <x v="0"/>
    <x v="0"/>
    <x v="0"/>
    <s v="03.16.27"/>
    <x v="59"/>
    <x v="0"/>
    <x v="0"/>
    <s v="Direção dos Assuntos Jurídicos, Fiscalização e Policia Municipal"/>
    <s v="03.16.27"/>
    <s v="Direção dos Assuntos Jurídicos, Fiscalização e Policia Municipal"/>
    <s v="03.16.27"/>
    <x v="30"/>
    <x v="0"/>
    <x v="0"/>
    <x v="0"/>
    <x v="1"/>
    <x v="0"/>
    <x v="0"/>
    <x v="0"/>
    <x v="2"/>
    <s v="2024-02-23"/>
    <x v="0"/>
    <n v="13568"/>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2-2024"/>
  </r>
  <r>
    <x v="0"/>
    <n v="0"/>
    <n v="0"/>
    <n v="0"/>
    <n v="0"/>
    <x v="5522"/>
    <x v="0"/>
    <x v="0"/>
    <x v="0"/>
    <s v="03.16.27"/>
    <x v="59"/>
    <x v="0"/>
    <x v="0"/>
    <s v="Direção dos Assuntos Jurídicos, Fiscalização e Policia Municipal"/>
    <s v="03.16.27"/>
    <s v="Direção dos Assuntos Jurídicos, Fiscalização e Policia Municipal"/>
    <s v="03.16.27"/>
    <x v="30"/>
    <x v="0"/>
    <x v="0"/>
    <x v="0"/>
    <x v="1"/>
    <x v="0"/>
    <x v="0"/>
    <x v="0"/>
    <x v="2"/>
    <s v="2024-02-23"/>
    <x v="0"/>
    <n v="144"/>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2-2024"/>
  </r>
  <r>
    <x v="0"/>
    <n v="0"/>
    <n v="0"/>
    <n v="0"/>
    <n v="0"/>
    <x v="5522"/>
    <x v="0"/>
    <x v="0"/>
    <x v="0"/>
    <s v="03.16.27"/>
    <x v="59"/>
    <x v="0"/>
    <x v="0"/>
    <s v="Direção dos Assuntos Jurídicos, Fiscalização e Policia Municipal"/>
    <s v="03.16.27"/>
    <s v="Direção dos Assuntos Jurídicos, Fiscalização e Policia Municipal"/>
    <s v="03.16.27"/>
    <x v="48"/>
    <x v="0"/>
    <x v="0"/>
    <x v="0"/>
    <x v="1"/>
    <x v="0"/>
    <x v="0"/>
    <x v="0"/>
    <x v="2"/>
    <s v="2024-02-23"/>
    <x v="0"/>
    <n v="80"/>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2-2024"/>
  </r>
  <r>
    <x v="0"/>
    <n v="0"/>
    <n v="0"/>
    <n v="0"/>
    <n v="0"/>
    <x v="5975"/>
    <x v="0"/>
    <x v="0"/>
    <x v="0"/>
    <s v="03.16.27"/>
    <x v="59"/>
    <x v="0"/>
    <x v="0"/>
    <s v="Direção dos Assuntos Jurídicos, Fiscalização e Policia Municipal"/>
    <s v="03.16.27"/>
    <s v="Direção dos Assuntos Jurídicos, Fiscalização e Policia Municipal"/>
    <s v="03.16.27"/>
    <x v="48"/>
    <x v="0"/>
    <x v="0"/>
    <x v="0"/>
    <x v="1"/>
    <x v="0"/>
    <x v="0"/>
    <x v="0"/>
    <x v="1"/>
    <s v="2024-03-22"/>
    <x v="0"/>
    <n v="2755"/>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3-2024"/>
  </r>
  <r>
    <x v="0"/>
    <n v="0"/>
    <n v="0"/>
    <n v="0"/>
    <n v="0"/>
    <x v="5455"/>
    <x v="0"/>
    <x v="0"/>
    <x v="0"/>
    <s v="03.16.27"/>
    <x v="59"/>
    <x v="0"/>
    <x v="0"/>
    <s v="Direção dos Assuntos Jurídicos, Fiscalização e Policia Municipal"/>
    <s v="03.16.27"/>
    <s v="Direção dos Assuntos Jurídicos, Fiscalização e Policia Municipal"/>
    <s v="03.16.27"/>
    <x v="28"/>
    <x v="0"/>
    <x v="0"/>
    <x v="0"/>
    <x v="0"/>
    <x v="0"/>
    <x v="0"/>
    <x v="0"/>
    <x v="6"/>
    <s v="2024-04-23"/>
    <x v="1"/>
    <n v="1917"/>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4-2024"/>
  </r>
  <r>
    <x v="0"/>
    <n v="0"/>
    <n v="0"/>
    <n v="0"/>
    <n v="0"/>
    <x v="5455"/>
    <x v="0"/>
    <x v="0"/>
    <x v="0"/>
    <s v="03.16.27"/>
    <x v="59"/>
    <x v="0"/>
    <x v="0"/>
    <s v="Direção dos Assuntos Jurídicos, Fiscalização e Policia Municipal"/>
    <s v="03.16.27"/>
    <s v="Direção dos Assuntos Jurídicos, Fiscalização e Policia Municipal"/>
    <s v="03.16.27"/>
    <x v="60"/>
    <x v="0"/>
    <x v="0"/>
    <x v="0"/>
    <x v="0"/>
    <x v="0"/>
    <x v="0"/>
    <x v="0"/>
    <x v="6"/>
    <s v="2024-04-23"/>
    <x v="1"/>
    <n v="6"/>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4-2024"/>
  </r>
  <r>
    <x v="0"/>
    <n v="0"/>
    <n v="0"/>
    <n v="0"/>
    <n v="0"/>
    <x v="5455"/>
    <x v="0"/>
    <x v="0"/>
    <x v="0"/>
    <s v="03.16.27"/>
    <x v="59"/>
    <x v="0"/>
    <x v="0"/>
    <s v="Direção dos Assuntos Jurídicos, Fiscalização e Policia Municipal"/>
    <s v="03.16.27"/>
    <s v="Direção dos Assuntos Jurídicos, Fiscalização e Policia Municipal"/>
    <s v="03.16.27"/>
    <x v="60"/>
    <x v="0"/>
    <x v="0"/>
    <x v="0"/>
    <x v="0"/>
    <x v="0"/>
    <x v="0"/>
    <x v="0"/>
    <x v="6"/>
    <s v="2024-04-23"/>
    <x v="1"/>
    <n v="17"/>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4-2024"/>
  </r>
  <r>
    <x v="0"/>
    <n v="0"/>
    <n v="0"/>
    <n v="0"/>
    <n v="0"/>
    <x v="5455"/>
    <x v="0"/>
    <x v="0"/>
    <x v="0"/>
    <s v="03.16.27"/>
    <x v="59"/>
    <x v="0"/>
    <x v="0"/>
    <s v="Direção dos Assuntos Jurídicos, Fiscalização e Policia Municipal"/>
    <s v="03.16.27"/>
    <s v="Direção dos Assuntos Jurídicos, Fiscalização e Policia Municipal"/>
    <s v="03.16.27"/>
    <x v="28"/>
    <x v="0"/>
    <x v="0"/>
    <x v="0"/>
    <x v="0"/>
    <x v="0"/>
    <x v="0"/>
    <x v="0"/>
    <x v="6"/>
    <s v="2024-04-23"/>
    <x v="1"/>
    <n v="666"/>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4-2024"/>
  </r>
  <r>
    <x v="0"/>
    <n v="0"/>
    <n v="0"/>
    <n v="0"/>
    <n v="0"/>
    <x v="1288"/>
    <x v="0"/>
    <x v="0"/>
    <x v="0"/>
    <s v="03.16.25"/>
    <x v="23"/>
    <x v="0"/>
    <x v="0"/>
    <s v="Direção dos  Recursos Humanos"/>
    <s v="03.16.25"/>
    <s v="Direção dos  Recursos Humanos"/>
    <s v="03.16.25"/>
    <x v="78"/>
    <x v="0"/>
    <x v="4"/>
    <x v="17"/>
    <x v="0"/>
    <x v="0"/>
    <x v="0"/>
    <x v="0"/>
    <x v="10"/>
    <s v="2024-11-22"/>
    <x v="3"/>
    <n v="1431"/>
    <x v="4"/>
    <m/>
    <x v="0"/>
    <m/>
    <x v="19"/>
    <n v="100474706"/>
    <x v="0"/>
    <x v="6"/>
    <s v="Direção dos  Recursos Humanos"/>
    <s v="ORI"/>
    <x v="2"/>
    <m/>
    <x v="0"/>
    <x v="2"/>
    <x v="2"/>
    <x v="1"/>
    <x v="0"/>
    <x v="0"/>
    <x v="0"/>
    <x v="0"/>
    <x v="0"/>
    <x v="0"/>
    <x v="0"/>
    <s v="Direção dos  Recursos Humanos"/>
    <x v="0"/>
    <x v="0"/>
    <x v="0"/>
    <x v="0"/>
    <x v="0"/>
    <x v="0"/>
    <x v="0"/>
    <x v="0"/>
    <x v="0"/>
    <x v="0"/>
    <x v="6"/>
    <x v="0"/>
    <s v="Pagamento de salário referente a 11-2024"/>
  </r>
  <r>
    <x v="0"/>
    <n v="0"/>
    <n v="0"/>
    <n v="0"/>
    <n v="0"/>
    <x v="1288"/>
    <x v="0"/>
    <x v="0"/>
    <x v="0"/>
    <s v="03.16.25"/>
    <x v="23"/>
    <x v="0"/>
    <x v="0"/>
    <s v="Direção dos  Recursos Humanos"/>
    <s v="03.16.25"/>
    <s v="Direção dos  Recursos Humanos"/>
    <s v="03.16.25"/>
    <x v="49"/>
    <x v="0"/>
    <x v="0"/>
    <x v="0"/>
    <x v="1"/>
    <x v="0"/>
    <x v="0"/>
    <x v="0"/>
    <x v="10"/>
    <s v="2024-11-22"/>
    <x v="3"/>
    <n v="2876"/>
    <x v="4"/>
    <m/>
    <x v="0"/>
    <m/>
    <x v="19"/>
    <n v="100474706"/>
    <x v="0"/>
    <x v="6"/>
    <s v="Direção dos  Recursos Humanos"/>
    <s v="ORI"/>
    <x v="2"/>
    <m/>
    <x v="0"/>
    <x v="2"/>
    <x v="2"/>
    <x v="1"/>
    <x v="0"/>
    <x v="0"/>
    <x v="0"/>
    <x v="0"/>
    <x v="0"/>
    <x v="0"/>
    <x v="0"/>
    <s v="Direção dos  Recursos Humanos"/>
    <x v="0"/>
    <x v="0"/>
    <x v="0"/>
    <x v="0"/>
    <x v="0"/>
    <x v="0"/>
    <x v="0"/>
    <x v="0"/>
    <x v="0"/>
    <x v="0"/>
    <x v="6"/>
    <x v="0"/>
    <s v="Pagamento de salário referente a 11-2024"/>
  </r>
  <r>
    <x v="0"/>
    <n v="0"/>
    <n v="0"/>
    <n v="0"/>
    <n v="0"/>
    <x v="1288"/>
    <x v="0"/>
    <x v="0"/>
    <x v="0"/>
    <s v="03.16.25"/>
    <x v="23"/>
    <x v="0"/>
    <x v="0"/>
    <s v="Direção dos  Recursos Humanos"/>
    <s v="03.16.25"/>
    <s v="Direção dos  Recursos Humanos"/>
    <s v="03.16.25"/>
    <x v="79"/>
    <x v="0"/>
    <x v="4"/>
    <x v="17"/>
    <x v="0"/>
    <x v="0"/>
    <x v="0"/>
    <x v="0"/>
    <x v="10"/>
    <s v="2024-11-22"/>
    <x v="3"/>
    <n v="1284"/>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1-2024"/>
  </r>
  <r>
    <x v="0"/>
    <n v="0"/>
    <n v="0"/>
    <n v="0"/>
    <n v="0"/>
    <x v="1288"/>
    <x v="0"/>
    <x v="0"/>
    <x v="0"/>
    <s v="03.16.25"/>
    <x v="23"/>
    <x v="0"/>
    <x v="0"/>
    <s v="Direção dos  Recursos Humanos"/>
    <s v="03.16.25"/>
    <s v="Direção dos  Recursos Humanos"/>
    <s v="03.16.25"/>
    <x v="48"/>
    <x v="0"/>
    <x v="0"/>
    <x v="0"/>
    <x v="1"/>
    <x v="0"/>
    <x v="0"/>
    <x v="0"/>
    <x v="10"/>
    <s v="2024-11-22"/>
    <x v="3"/>
    <n v="2404"/>
    <x v="4"/>
    <m/>
    <x v="0"/>
    <m/>
    <x v="15"/>
    <n v="100479277"/>
    <x v="0"/>
    <x v="2"/>
    <s v="Direção dos  Recursos Humanos"/>
    <s v="ORI"/>
    <x v="2"/>
    <m/>
    <x v="0"/>
    <x v="2"/>
    <x v="2"/>
    <x v="1"/>
    <x v="0"/>
    <x v="0"/>
    <x v="0"/>
    <x v="0"/>
    <x v="0"/>
    <x v="0"/>
    <x v="0"/>
    <s v="Direção dos  Recursos Humanos"/>
    <x v="0"/>
    <x v="0"/>
    <x v="0"/>
    <x v="0"/>
    <x v="0"/>
    <x v="0"/>
    <x v="0"/>
    <x v="0"/>
    <x v="0"/>
    <x v="0"/>
    <x v="2"/>
    <x v="0"/>
    <s v="Pagamento de salário referente a 11-2024"/>
  </r>
  <r>
    <x v="0"/>
    <n v="0"/>
    <n v="0"/>
    <n v="0"/>
    <n v="0"/>
    <x v="1199"/>
    <x v="0"/>
    <x v="0"/>
    <x v="0"/>
    <s v="03.16.25"/>
    <x v="23"/>
    <x v="0"/>
    <x v="0"/>
    <s v="Direção dos  Recursos Humanos"/>
    <s v="03.16.25"/>
    <s v="Direção dos  Recursos Humanos"/>
    <s v="03.16.25"/>
    <x v="31"/>
    <x v="0"/>
    <x v="0"/>
    <x v="1"/>
    <x v="0"/>
    <x v="0"/>
    <x v="0"/>
    <x v="0"/>
    <x v="5"/>
    <s v="2024-08-26"/>
    <x v="2"/>
    <n v="36"/>
    <x v="4"/>
    <m/>
    <x v="0"/>
    <m/>
    <x v="67"/>
    <n v="100474708"/>
    <x v="0"/>
    <x v="7"/>
    <s v="Direção dos  Recursos Humanos"/>
    <s v="ORI"/>
    <x v="2"/>
    <m/>
    <x v="0"/>
    <x v="2"/>
    <x v="2"/>
    <x v="1"/>
    <x v="0"/>
    <x v="0"/>
    <x v="0"/>
    <x v="0"/>
    <x v="0"/>
    <x v="0"/>
    <x v="0"/>
    <s v="Direção dos  Recursos Humanos"/>
    <x v="0"/>
    <x v="0"/>
    <x v="0"/>
    <x v="0"/>
    <x v="0"/>
    <x v="0"/>
    <x v="0"/>
    <x v="0"/>
    <x v="0"/>
    <x v="0"/>
    <x v="7"/>
    <x v="0"/>
    <s v="Pagamento de salário referente a 08-2024"/>
  </r>
  <r>
    <x v="0"/>
    <n v="0"/>
    <n v="0"/>
    <n v="0"/>
    <n v="0"/>
    <x v="1199"/>
    <x v="0"/>
    <x v="0"/>
    <x v="0"/>
    <s v="03.16.25"/>
    <x v="23"/>
    <x v="0"/>
    <x v="0"/>
    <s v="Direção dos  Recursos Humanos"/>
    <s v="03.16.25"/>
    <s v="Direção dos  Recursos Humanos"/>
    <s v="03.16.25"/>
    <x v="48"/>
    <x v="0"/>
    <x v="0"/>
    <x v="0"/>
    <x v="1"/>
    <x v="0"/>
    <x v="0"/>
    <x v="0"/>
    <x v="5"/>
    <s v="2024-08-26"/>
    <x v="2"/>
    <n v="1041"/>
    <x v="4"/>
    <m/>
    <x v="0"/>
    <m/>
    <x v="67"/>
    <n v="100474708"/>
    <x v="0"/>
    <x v="7"/>
    <s v="Direção dos  Recursos Humanos"/>
    <s v="ORI"/>
    <x v="2"/>
    <m/>
    <x v="0"/>
    <x v="2"/>
    <x v="2"/>
    <x v="1"/>
    <x v="0"/>
    <x v="0"/>
    <x v="0"/>
    <x v="0"/>
    <x v="0"/>
    <x v="0"/>
    <x v="0"/>
    <s v="Direção dos  Recursos Humanos"/>
    <x v="0"/>
    <x v="0"/>
    <x v="0"/>
    <x v="0"/>
    <x v="0"/>
    <x v="0"/>
    <x v="0"/>
    <x v="0"/>
    <x v="0"/>
    <x v="0"/>
    <x v="7"/>
    <x v="0"/>
    <s v="Pagamento de salário referente a 08-2024"/>
  </r>
  <r>
    <x v="0"/>
    <n v="0"/>
    <n v="0"/>
    <n v="0"/>
    <n v="0"/>
    <x v="1199"/>
    <x v="0"/>
    <x v="0"/>
    <x v="0"/>
    <s v="03.16.25"/>
    <x v="23"/>
    <x v="0"/>
    <x v="0"/>
    <s v="Direção dos  Recursos Humanos"/>
    <s v="03.16.25"/>
    <s v="Direção dos  Recursos Humanos"/>
    <s v="03.16.25"/>
    <x v="79"/>
    <x v="0"/>
    <x v="4"/>
    <x v="17"/>
    <x v="0"/>
    <x v="0"/>
    <x v="0"/>
    <x v="0"/>
    <x v="5"/>
    <s v="2024-08-26"/>
    <x v="2"/>
    <n v="3254"/>
    <x v="4"/>
    <m/>
    <x v="0"/>
    <m/>
    <x v="67"/>
    <n v="100474708"/>
    <x v="0"/>
    <x v="7"/>
    <s v="Direção dos  Recursos Humanos"/>
    <s v="ORI"/>
    <x v="2"/>
    <m/>
    <x v="0"/>
    <x v="2"/>
    <x v="2"/>
    <x v="1"/>
    <x v="0"/>
    <x v="0"/>
    <x v="0"/>
    <x v="0"/>
    <x v="0"/>
    <x v="0"/>
    <x v="0"/>
    <s v="Direção dos  Recursos Humanos"/>
    <x v="0"/>
    <x v="0"/>
    <x v="0"/>
    <x v="0"/>
    <x v="0"/>
    <x v="0"/>
    <x v="0"/>
    <x v="0"/>
    <x v="0"/>
    <x v="0"/>
    <x v="7"/>
    <x v="0"/>
    <s v="Pagamento de salário referente a 08-2024"/>
  </r>
  <r>
    <x v="0"/>
    <n v="0"/>
    <n v="0"/>
    <n v="0"/>
    <n v="0"/>
    <x v="1199"/>
    <x v="0"/>
    <x v="0"/>
    <x v="0"/>
    <s v="03.16.25"/>
    <x v="23"/>
    <x v="0"/>
    <x v="0"/>
    <s v="Direção dos  Recursos Humanos"/>
    <s v="03.16.25"/>
    <s v="Direção dos  Recursos Humanos"/>
    <s v="03.16.25"/>
    <x v="29"/>
    <x v="0"/>
    <x v="0"/>
    <x v="0"/>
    <x v="0"/>
    <x v="0"/>
    <x v="0"/>
    <x v="0"/>
    <x v="5"/>
    <s v="2024-08-26"/>
    <x v="2"/>
    <n v="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8-2024"/>
  </r>
  <r>
    <x v="0"/>
    <n v="0"/>
    <n v="0"/>
    <n v="0"/>
    <n v="0"/>
    <x v="1199"/>
    <x v="0"/>
    <x v="0"/>
    <x v="0"/>
    <s v="03.16.25"/>
    <x v="23"/>
    <x v="0"/>
    <x v="0"/>
    <s v="Direção dos  Recursos Humanos"/>
    <s v="03.16.25"/>
    <s v="Direção dos  Recursos Humanos"/>
    <s v="03.16.25"/>
    <x v="49"/>
    <x v="0"/>
    <x v="0"/>
    <x v="0"/>
    <x v="1"/>
    <x v="0"/>
    <x v="0"/>
    <x v="0"/>
    <x v="5"/>
    <s v="2024-08-26"/>
    <x v="2"/>
    <n v="14"/>
    <x v="4"/>
    <m/>
    <x v="0"/>
    <m/>
    <x v="17"/>
    <n v="100479279"/>
    <x v="0"/>
    <x v="4"/>
    <s v="Direção dos  Recursos Humanos"/>
    <s v="ORI"/>
    <x v="2"/>
    <m/>
    <x v="0"/>
    <x v="2"/>
    <x v="2"/>
    <x v="1"/>
    <x v="0"/>
    <x v="0"/>
    <x v="0"/>
    <x v="0"/>
    <x v="0"/>
    <x v="0"/>
    <x v="0"/>
    <s v="Direção dos  Recursos Humanos"/>
    <x v="0"/>
    <x v="0"/>
    <x v="0"/>
    <x v="0"/>
    <x v="0"/>
    <x v="0"/>
    <x v="0"/>
    <x v="0"/>
    <x v="0"/>
    <x v="0"/>
    <x v="4"/>
    <x v="0"/>
    <s v="Pagamento de salário referente a 08-2024"/>
  </r>
  <r>
    <x v="0"/>
    <n v="0"/>
    <n v="0"/>
    <n v="0"/>
    <n v="0"/>
    <x v="1199"/>
    <x v="0"/>
    <x v="0"/>
    <x v="0"/>
    <s v="03.16.25"/>
    <x v="23"/>
    <x v="0"/>
    <x v="0"/>
    <s v="Direção dos  Recursos Humanos"/>
    <s v="03.16.25"/>
    <s v="Direção dos  Recursos Humanos"/>
    <s v="03.16.25"/>
    <x v="29"/>
    <x v="0"/>
    <x v="0"/>
    <x v="0"/>
    <x v="0"/>
    <x v="0"/>
    <x v="0"/>
    <x v="0"/>
    <x v="5"/>
    <s v="2024-08-26"/>
    <x v="2"/>
    <n v="3"/>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8-2024"/>
  </r>
  <r>
    <x v="0"/>
    <n v="0"/>
    <n v="0"/>
    <n v="0"/>
    <n v="0"/>
    <x v="1199"/>
    <x v="0"/>
    <x v="0"/>
    <x v="0"/>
    <s v="03.16.25"/>
    <x v="23"/>
    <x v="0"/>
    <x v="0"/>
    <s v="Direção dos  Recursos Humanos"/>
    <s v="03.16.25"/>
    <s v="Direção dos  Recursos Humanos"/>
    <s v="03.16.25"/>
    <x v="30"/>
    <x v="0"/>
    <x v="0"/>
    <x v="0"/>
    <x v="1"/>
    <x v="0"/>
    <x v="0"/>
    <x v="0"/>
    <x v="5"/>
    <s v="2024-08-26"/>
    <x v="2"/>
    <n v="479"/>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8-2024"/>
  </r>
  <r>
    <x v="0"/>
    <n v="0"/>
    <n v="0"/>
    <n v="0"/>
    <n v="0"/>
    <x v="3975"/>
    <x v="0"/>
    <x v="0"/>
    <x v="0"/>
    <s v="03.16.25"/>
    <x v="23"/>
    <x v="0"/>
    <x v="0"/>
    <s v="Direção dos  Recursos Humanos"/>
    <s v="03.16.25"/>
    <s v="Direção dos  Recursos Humanos"/>
    <s v="03.16.25"/>
    <x v="49"/>
    <x v="0"/>
    <x v="0"/>
    <x v="0"/>
    <x v="1"/>
    <x v="0"/>
    <x v="0"/>
    <x v="0"/>
    <x v="0"/>
    <s v="2024-01-30"/>
    <x v="0"/>
    <n v="3132"/>
    <x v="4"/>
    <m/>
    <x v="0"/>
    <m/>
    <x v="19"/>
    <n v="100474706"/>
    <x v="0"/>
    <x v="6"/>
    <s v="Direção dos  Recursos Humanos"/>
    <s v="ORI"/>
    <x v="2"/>
    <m/>
    <x v="0"/>
    <x v="2"/>
    <x v="2"/>
    <x v="1"/>
    <x v="0"/>
    <x v="0"/>
    <x v="0"/>
    <x v="0"/>
    <x v="0"/>
    <x v="0"/>
    <x v="0"/>
    <s v="Direção dos  Recursos Humanos"/>
    <x v="0"/>
    <x v="0"/>
    <x v="0"/>
    <x v="0"/>
    <x v="0"/>
    <x v="0"/>
    <x v="0"/>
    <x v="0"/>
    <x v="0"/>
    <x v="0"/>
    <x v="6"/>
    <x v="0"/>
    <s v="Pagamento de salário referente a 01-2024"/>
  </r>
  <r>
    <x v="0"/>
    <n v="0"/>
    <n v="0"/>
    <n v="0"/>
    <n v="0"/>
    <x v="3975"/>
    <x v="0"/>
    <x v="0"/>
    <x v="0"/>
    <s v="03.16.25"/>
    <x v="23"/>
    <x v="0"/>
    <x v="0"/>
    <s v="Direção dos  Recursos Humanos"/>
    <s v="03.16.25"/>
    <s v="Direção dos  Recursos Humanos"/>
    <s v="03.16.25"/>
    <x v="30"/>
    <x v="0"/>
    <x v="0"/>
    <x v="0"/>
    <x v="1"/>
    <x v="0"/>
    <x v="0"/>
    <x v="0"/>
    <x v="0"/>
    <s v="2024-01-30"/>
    <x v="0"/>
    <n v="6"/>
    <x v="4"/>
    <m/>
    <x v="0"/>
    <m/>
    <x v="17"/>
    <n v="100479279"/>
    <x v="0"/>
    <x v="4"/>
    <s v="Direção dos  Recursos Humanos"/>
    <s v="ORI"/>
    <x v="2"/>
    <m/>
    <x v="0"/>
    <x v="2"/>
    <x v="2"/>
    <x v="1"/>
    <x v="0"/>
    <x v="0"/>
    <x v="0"/>
    <x v="0"/>
    <x v="0"/>
    <x v="0"/>
    <x v="0"/>
    <s v="Direção dos  Recursos Humanos"/>
    <x v="0"/>
    <x v="0"/>
    <x v="0"/>
    <x v="0"/>
    <x v="0"/>
    <x v="0"/>
    <x v="0"/>
    <x v="0"/>
    <x v="0"/>
    <x v="0"/>
    <x v="4"/>
    <x v="0"/>
    <s v="Pagamento de salário referente a 01-2024"/>
  </r>
  <r>
    <x v="0"/>
    <n v="0"/>
    <n v="0"/>
    <n v="0"/>
    <n v="0"/>
    <x v="3975"/>
    <x v="0"/>
    <x v="0"/>
    <x v="0"/>
    <s v="03.16.25"/>
    <x v="23"/>
    <x v="0"/>
    <x v="0"/>
    <s v="Direção dos  Recursos Humanos"/>
    <s v="03.16.25"/>
    <s v="Direção dos  Recursos Humanos"/>
    <s v="03.16.25"/>
    <x v="48"/>
    <x v="0"/>
    <x v="0"/>
    <x v="0"/>
    <x v="1"/>
    <x v="0"/>
    <x v="0"/>
    <x v="0"/>
    <x v="0"/>
    <s v="2024-01-30"/>
    <x v="0"/>
    <n v="42"/>
    <x v="4"/>
    <m/>
    <x v="0"/>
    <m/>
    <x v="17"/>
    <n v="100479279"/>
    <x v="0"/>
    <x v="4"/>
    <s v="Direção dos  Recursos Humanos"/>
    <s v="ORI"/>
    <x v="2"/>
    <m/>
    <x v="0"/>
    <x v="2"/>
    <x v="2"/>
    <x v="1"/>
    <x v="0"/>
    <x v="0"/>
    <x v="0"/>
    <x v="0"/>
    <x v="0"/>
    <x v="0"/>
    <x v="0"/>
    <s v="Direção dos  Recursos Humanos"/>
    <x v="0"/>
    <x v="0"/>
    <x v="0"/>
    <x v="0"/>
    <x v="0"/>
    <x v="0"/>
    <x v="0"/>
    <x v="0"/>
    <x v="0"/>
    <x v="0"/>
    <x v="4"/>
    <x v="0"/>
    <s v="Pagamento de salário referente a 01-2024"/>
  </r>
  <r>
    <x v="0"/>
    <n v="0"/>
    <n v="0"/>
    <n v="0"/>
    <n v="0"/>
    <x v="3975"/>
    <x v="0"/>
    <x v="0"/>
    <x v="0"/>
    <s v="03.16.25"/>
    <x v="23"/>
    <x v="0"/>
    <x v="0"/>
    <s v="Direção dos  Recursos Humanos"/>
    <s v="03.16.25"/>
    <s v="Direção dos  Recursos Humanos"/>
    <s v="03.16.25"/>
    <x v="48"/>
    <x v="0"/>
    <x v="0"/>
    <x v="0"/>
    <x v="1"/>
    <x v="0"/>
    <x v="0"/>
    <x v="0"/>
    <x v="0"/>
    <s v="2024-01-30"/>
    <x v="0"/>
    <n v="3305"/>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1-2024"/>
  </r>
  <r>
    <x v="0"/>
    <n v="0"/>
    <n v="0"/>
    <n v="0"/>
    <n v="0"/>
    <x v="3975"/>
    <x v="0"/>
    <x v="0"/>
    <x v="0"/>
    <s v="03.16.25"/>
    <x v="23"/>
    <x v="0"/>
    <x v="0"/>
    <s v="Direção dos  Recursos Humanos"/>
    <s v="03.16.25"/>
    <s v="Direção dos  Recursos Humanos"/>
    <s v="03.16.25"/>
    <x v="49"/>
    <x v="0"/>
    <x v="0"/>
    <x v="0"/>
    <x v="1"/>
    <x v="0"/>
    <x v="0"/>
    <x v="0"/>
    <x v="0"/>
    <s v="2024-01-30"/>
    <x v="0"/>
    <n v="923"/>
    <x v="4"/>
    <m/>
    <x v="0"/>
    <m/>
    <x v="15"/>
    <n v="100479277"/>
    <x v="0"/>
    <x v="2"/>
    <s v="Direção dos  Recursos Humanos"/>
    <s v="ORI"/>
    <x v="2"/>
    <m/>
    <x v="0"/>
    <x v="2"/>
    <x v="2"/>
    <x v="1"/>
    <x v="0"/>
    <x v="0"/>
    <x v="0"/>
    <x v="0"/>
    <x v="0"/>
    <x v="0"/>
    <x v="0"/>
    <s v="Direção dos  Recursos Humanos"/>
    <x v="0"/>
    <x v="0"/>
    <x v="0"/>
    <x v="0"/>
    <x v="0"/>
    <x v="0"/>
    <x v="0"/>
    <x v="0"/>
    <x v="0"/>
    <x v="0"/>
    <x v="2"/>
    <x v="0"/>
    <s v="Pagamento de salário referente a 01-2024"/>
  </r>
  <r>
    <x v="0"/>
    <n v="0"/>
    <n v="0"/>
    <n v="0"/>
    <n v="0"/>
    <x v="3975"/>
    <x v="0"/>
    <x v="0"/>
    <x v="0"/>
    <s v="03.16.25"/>
    <x v="23"/>
    <x v="0"/>
    <x v="0"/>
    <s v="Direção dos  Recursos Humanos"/>
    <s v="03.16.25"/>
    <s v="Direção dos  Recursos Humanos"/>
    <s v="03.16.25"/>
    <x v="79"/>
    <x v="0"/>
    <x v="4"/>
    <x v="17"/>
    <x v="0"/>
    <x v="0"/>
    <x v="0"/>
    <x v="0"/>
    <x v="0"/>
    <s v="2024-01-30"/>
    <x v="0"/>
    <n v="7648"/>
    <x v="4"/>
    <m/>
    <x v="0"/>
    <m/>
    <x v="15"/>
    <n v="100479277"/>
    <x v="0"/>
    <x v="2"/>
    <s v="Direção dos  Recursos Humanos"/>
    <s v="ORI"/>
    <x v="2"/>
    <m/>
    <x v="0"/>
    <x v="2"/>
    <x v="2"/>
    <x v="1"/>
    <x v="0"/>
    <x v="0"/>
    <x v="0"/>
    <x v="0"/>
    <x v="0"/>
    <x v="0"/>
    <x v="0"/>
    <s v="Direção dos  Recursos Humanos"/>
    <x v="0"/>
    <x v="0"/>
    <x v="0"/>
    <x v="0"/>
    <x v="0"/>
    <x v="0"/>
    <x v="0"/>
    <x v="0"/>
    <x v="0"/>
    <x v="0"/>
    <x v="2"/>
    <x v="0"/>
    <s v="Pagamento de salário referente a 01-2024"/>
  </r>
  <r>
    <x v="0"/>
    <n v="0"/>
    <n v="0"/>
    <n v="0"/>
    <n v="0"/>
    <x v="2942"/>
    <x v="0"/>
    <x v="0"/>
    <x v="0"/>
    <s v="03.16.25"/>
    <x v="23"/>
    <x v="0"/>
    <x v="0"/>
    <s v="Direção dos  Recursos Humanos"/>
    <s v="03.16.25"/>
    <s v="Direção dos  Recursos Humanos"/>
    <s v="03.16.25"/>
    <x v="49"/>
    <x v="0"/>
    <x v="0"/>
    <x v="0"/>
    <x v="1"/>
    <x v="0"/>
    <x v="0"/>
    <x v="0"/>
    <x v="8"/>
    <s v="2024-10-23"/>
    <x v="3"/>
    <n v="2895"/>
    <x v="4"/>
    <m/>
    <x v="0"/>
    <m/>
    <x v="19"/>
    <n v="100474706"/>
    <x v="0"/>
    <x v="6"/>
    <s v="Direção dos  Recursos Humanos"/>
    <s v="ORI"/>
    <x v="2"/>
    <m/>
    <x v="0"/>
    <x v="2"/>
    <x v="2"/>
    <x v="1"/>
    <x v="0"/>
    <x v="0"/>
    <x v="0"/>
    <x v="0"/>
    <x v="0"/>
    <x v="0"/>
    <x v="0"/>
    <s v="Direção dos  Recursos Humanos"/>
    <x v="0"/>
    <x v="0"/>
    <x v="0"/>
    <x v="0"/>
    <x v="0"/>
    <x v="0"/>
    <x v="0"/>
    <x v="0"/>
    <x v="0"/>
    <x v="0"/>
    <x v="6"/>
    <x v="0"/>
    <s v="Pagamento de salário referente a 10-2024"/>
  </r>
  <r>
    <x v="0"/>
    <n v="0"/>
    <n v="0"/>
    <n v="0"/>
    <n v="0"/>
    <x v="2942"/>
    <x v="0"/>
    <x v="0"/>
    <x v="0"/>
    <s v="03.16.25"/>
    <x v="23"/>
    <x v="0"/>
    <x v="0"/>
    <s v="Direção dos  Recursos Humanos"/>
    <s v="03.16.25"/>
    <s v="Direção dos  Recursos Humanos"/>
    <s v="03.16.25"/>
    <x v="29"/>
    <x v="0"/>
    <x v="0"/>
    <x v="0"/>
    <x v="0"/>
    <x v="0"/>
    <x v="0"/>
    <x v="0"/>
    <x v="8"/>
    <s v="2024-10-23"/>
    <x v="3"/>
    <n v="34"/>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0-2024"/>
  </r>
  <r>
    <x v="0"/>
    <n v="0"/>
    <n v="0"/>
    <n v="0"/>
    <n v="0"/>
    <x v="2942"/>
    <x v="0"/>
    <x v="0"/>
    <x v="0"/>
    <s v="03.16.25"/>
    <x v="23"/>
    <x v="0"/>
    <x v="0"/>
    <s v="Direção dos  Recursos Humanos"/>
    <s v="03.16.25"/>
    <s v="Direção dos  Recursos Humanos"/>
    <s v="03.16.25"/>
    <x v="78"/>
    <x v="0"/>
    <x v="4"/>
    <x v="17"/>
    <x v="0"/>
    <x v="0"/>
    <x v="0"/>
    <x v="0"/>
    <x v="8"/>
    <s v="2024-10-23"/>
    <x v="3"/>
    <n v="421"/>
    <x v="4"/>
    <m/>
    <x v="0"/>
    <m/>
    <x v="15"/>
    <n v="100479277"/>
    <x v="0"/>
    <x v="2"/>
    <s v="Direção dos  Recursos Humanos"/>
    <s v="ORI"/>
    <x v="2"/>
    <m/>
    <x v="0"/>
    <x v="2"/>
    <x v="2"/>
    <x v="1"/>
    <x v="0"/>
    <x v="0"/>
    <x v="0"/>
    <x v="0"/>
    <x v="0"/>
    <x v="0"/>
    <x v="0"/>
    <s v="Direção dos  Recursos Humanos"/>
    <x v="0"/>
    <x v="0"/>
    <x v="0"/>
    <x v="0"/>
    <x v="0"/>
    <x v="0"/>
    <x v="0"/>
    <x v="0"/>
    <x v="0"/>
    <x v="0"/>
    <x v="2"/>
    <x v="0"/>
    <s v="Pagamento de salário referente a 10-2024"/>
  </r>
  <r>
    <x v="0"/>
    <n v="0"/>
    <n v="0"/>
    <n v="0"/>
    <n v="0"/>
    <x v="1468"/>
    <x v="0"/>
    <x v="0"/>
    <x v="0"/>
    <s v="03.16.25"/>
    <x v="23"/>
    <x v="0"/>
    <x v="0"/>
    <s v="Direção dos  Recursos Humanos"/>
    <s v="03.16.25"/>
    <s v="Direção dos  Recursos Humanos"/>
    <s v="03.16.25"/>
    <x v="29"/>
    <x v="0"/>
    <x v="0"/>
    <x v="0"/>
    <x v="0"/>
    <x v="0"/>
    <x v="0"/>
    <x v="0"/>
    <x v="7"/>
    <s v="2024-09-19"/>
    <x v="2"/>
    <n v="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9-2024"/>
  </r>
  <r>
    <x v="0"/>
    <n v="0"/>
    <n v="0"/>
    <n v="0"/>
    <n v="0"/>
    <x v="1468"/>
    <x v="0"/>
    <x v="0"/>
    <x v="0"/>
    <s v="03.16.25"/>
    <x v="23"/>
    <x v="0"/>
    <x v="0"/>
    <s v="Direção dos  Recursos Humanos"/>
    <s v="03.16.25"/>
    <s v="Direção dos  Recursos Humanos"/>
    <s v="03.16.25"/>
    <x v="48"/>
    <x v="0"/>
    <x v="0"/>
    <x v="0"/>
    <x v="1"/>
    <x v="0"/>
    <x v="0"/>
    <x v="0"/>
    <x v="7"/>
    <s v="2024-09-19"/>
    <x v="2"/>
    <n v="1050"/>
    <x v="4"/>
    <m/>
    <x v="0"/>
    <m/>
    <x v="67"/>
    <n v="100474708"/>
    <x v="0"/>
    <x v="7"/>
    <s v="Direção dos  Recursos Humanos"/>
    <s v="ORI"/>
    <x v="2"/>
    <m/>
    <x v="0"/>
    <x v="2"/>
    <x v="2"/>
    <x v="1"/>
    <x v="0"/>
    <x v="0"/>
    <x v="0"/>
    <x v="0"/>
    <x v="0"/>
    <x v="0"/>
    <x v="0"/>
    <s v="Direção dos  Recursos Humanos"/>
    <x v="0"/>
    <x v="0"/>
    <x v="0"/>
    <x v="0"/>
    <x v="0"/>
    <x v="0"/>
    <x v="0"/>
    <x v="0"/>
    <x v="0"/>
    <x v="0"/>
    <x v="7"/>
    <x v="0"/>
    <s v="Pagamento de salário referente a 09-2024"/>
  </r>
  <r>
    <x v="0"/>
    <n v="0"/>
    <n v="0"/>
    <n v="0"/>
    <n v="0"/>
    <x v="1468"/>
    <x v="0"/>
    <x v="0"/>
    <x v="0"/>
    <s v="03.16.25"/>
    <x v="23"/>
    <x v="0"/>
    <x v="0"/>
    <s v="Direção dos  Recursos Humanos"/>
    <s v="03.16.25"/>
    <s v="Direção dos  Recursos Humanos"/>
    <s v="03.16.25"/>
    <x v="49"/>
    <x v="0"/>
    <x v="0"/>
    <x v="0"/>
    <x v="1"/>
    <x v="0"/>
    <x v="0"/>
    <x v="0"/>
    <x v="7"/>
    <s v="2024-09-19"/>
    <x v="2"/>
    <n v="367"/>
    <x v="4"/>
    <m/>
    <x v="0"/>
    <m/>
    <x v="67"/>
    <n v="100474708"/>
    <x v="0"/>
    <x v="7"/>
    <s v="Direção dos  Recursos Humanos"/>
    <s v="ORI"/>
    <x v="2"/>
    <m/>
    <x v="0"/>
    <x v="2"/>
    <x v="2"/>
    <x v="1"/>
    <x v="0"/>
    <x v="0"/>
    <x v="0"/>
    <x v="0"/>
    <x v="0"/>
    <x v="0"/>
    <x v="0"/>
    <s v="Direção dos  Recursos Humanos"/>
    <x v="0"/>
    <x v="0"/>
    <x v="0"/>
    <x v="0"/>
    <x v="0"/>
    <x v="0"/>
    <x v="0"/>
    <x v="0"/>
    <x v="0"/>
    <x v="0"/>
    <x v="7"/>
    <x v="0"/>
    <s v="Pagamento de salário referente a 09-2024"/>
  </r>
  <r>
    <x v="0"/>
    <n v="0"/>
    <n v="0"/>
    <n v="0"/>
    <n v="0"/>
    <x v="1468"/>
    <x v="0"/>
    <x v="0"/>
    <x v="0"/>
    <s v="03.16.25"/>
    <x v="23"/>
    <x v="0"/>
    <x v="0"/>
    <s v="Direção dos  Recursos Humanos"/>
    <s v="03.16.25"/>
    <s v="Direção dos  Recursos Humanos"/>
    <s v="03.16.25"/>
    <x v="29"/>
    <x v="0"/>
    <x v="0"/>
    <x v="0"/>
    <x v="0"/>
    <x v="0"/>
    <x v="0"/>
    <x v="0"/>
    <x v="7"/>
    <s v="2024-09-19"/>
    <x v="2"/>
    <n v="3"/>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9-2024"/>
  </r>
  <r>
    <x v="0"/>
    <n v="0"/>
    <n v="0"/>
    <n v="0"/>
    <n v="0"/>
    <x v="1468"/>
    <x v="0"/>
    <x v="0"/>
    <x v="0"/>
    <s v="03.16.25"/>
    <x v="23"/>
    <x v="0"/>
    <x v="0"/>
    <s v="Direção dos  Recursos Humanos"/>
    <s v="03.16.25"/>
    <s v="Direção dos  Recursos Humanos"/>
    <s v="03.16.25"/>
    <x v="30"/>
    <x v="0"/>
    <x v="0"/>
    <x v="0"/>
    <x v="1"/>
    <x v="0"/>
    <x v="0"/>
    <x v="0"/>
    <x v="7"/>
    <s v="2024-09-19"/>
    <x v="2"/>
    <n v="29"/>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9-2024"/>
  </r>
  <r>
    <x v="0"/>
    <n v="0"/>
    <n v="0"/>
    <n v="0"/>
    <n v="0"/>
    <x v="1468"/>
    <x v="0"/>
    <x v="0"/>
    <x v="0"/>
    <s v="03.16.25"/>
    <x v="23"/>
    <x v="0"/>
    <x v="0"/>
    <s v="Direção dos  Recursos Humanos"/>
    <s v="03.16.25"/>
    <s v="Direção dos  Recursos Humanos"/>
    <s v="03.16.25"/>
    <x v="79"/>
    <x v="0"/>
    <x v="4"/>
    <x v="17"/>
    <x v="0"/>
    <x v="0"/>
    <x v="0"/>
    <x v="0"/>
    <x v="7"/>
    <s v="2024-09-19"/>
    <x v="2"/>
    <n v="1272"/>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9-2024"/>
  </r>
  <r>
    <x v="0"/>
    <n v="0"/>
    <n v="0"/>
    <n v="0"/>
    <n v="0"/>
    <x v="1468"/>
    <x v="0"/>
    <x v="0"/>
    <x v="0"/>
    <s v="03.16.25"/>
    <x v="23"/>
    <x v="0"/>
    <x v="0"/>
    <s v="Direção dos  Recursos Humanos"/>
    <s v="03.16.25"/>
    <s v="Direção dos  Recursos Humanos"/>
    <s v="03.16.25"/>
    <x v="31"/>
    <x v="0"/>
    <x v="0"/>
    <x v="1"/>
    <x v="0"/>
    <x v="0"/>
    <x v="0"/>
    <x v="0"/>
    <x v="7"/>
    <s v="2024-09-19"/>
    <x v="2"/>
    <n v="85"/>
    <x v="4"/>
    <m/>
    <x v="0"/>
    <m/>
    <x v="15"/>
    <n v="100479277"/>
    <x v="0"/>
    <x v="2"/>
    <s v="Direção dos  Recursos Humanos"/>
    <s v="ORI"/>
    <x v="2"/>
    <m/>
    <x v="0"/>
    <x v="2"/>
    <x v="2"/>
    <x v="1"/>
    <x v="0"/>
    <x v="0"/>
    <x v="0"/>
    <x v="0"/>
    <x v="0"/>
    <x v="0"/>
    <x v="0"/>
    <s v="Direção dos  Recursos Humanos"/>
    <x v="0"/>
    <x v="0"/>
    <x v="0"/>
    <x v="0"/>
    <x v="0"/>
    <x v="0"/>
    <x v="0"/>
    <x v="0"/>
    <x v="0"/>
    <x v="0"/>
    <x v="2"/>
    <x v="0"/>
    <s v="Pagamento de salário referente a 09-2024"/>
  </r>
  <r>
    <x v="0"/>
    <n v="0"/>
    <n v="0"/>
    <n v="0"/>
    <n v="0"/>
    <x v="1468"/>
    <x v="0"/>
    <x v="0"/>
    <x v="0"/>
    <s v="03.16.25"/>
    <x v="23"/>
    <x v="0"/>
    <x v="0"/>
    <s v="Direção dos  Recursos Humanos"/>
    <s v="03.16.25"/>
    <s v="Direção dos  Recursos Humanos"/>
    <s v="03.16.25"/>
    <x v="29"/>
    <x v="0"/>
    <x v="0"/>
    <x v="0"/>
    <x v="0"/>
    <x v="0"/>
    <x v="0"/>
    <x v="0"/>
    <x v="7"/>
    <s v="2024-09-19"/>
    <x v="2"/>
    <n v="19"/>
    <x v="4"/>
    <m/>
    <x v="0"/>
    <m/>
    <x v="15"/>
    <n v="100479277"/>
    <x v="0"/>
    <x v="2"/>
    <s v="Direção dos  Recursos Humanos"/>
    <s v="ORI"/>
    <x v="2"/>
    <m/>
    <x v="0"/>
    <x v="2"/>
    <x v="2"/>
    <x v="1"/>
    <x v="0"/>
    <x v="0"/>
    <x v="0"/>
    <x v="0"/>
    <x v="0"/>
    <x v="0"/>
    <x v="0"/>
    <s v="Direção dos  Recursos Humanos"/>
    <x v="0"/>
    <x v="0"/>
    <x v="0"/>
    <x v="0"/>
    <x v="0"/>
    <x v="0"/>
    <x v="0"/>
    <x v="0"/>
    <x v="0"/>
    <x v="0"/>
    <x v="2"/>
    <x v="0"/>
    <s v="Pagamento de salário referente a 09-2024"/>
  </r>
  <r>
    <x v="0"/>
    <n v="0"/>
    <n v="0"/>
    <n v="0"/>
    <n v="0"/>
    <x v="1468"/>
    <x v="0"/>
    <x v="0"/>
    <x v="0"/>
    <s v="03.16.25"/>
    <x v="23"/>
    <x v="0"/>
    <x v="0"/>
    <s v="Direção dos  Recursos Humanos"/>
    <s v="03.16.25"/>
    <s v="Direção dos  Recursos Humanos"/>
    <s v="03.16.25"/>
    <x v="30"/>
    <x v="0"/>
    <x v="0"/>
    <x v="0"/>
    <x v="1"/>
    <x v="0"/>
    <x v="0"/>
    <x v="0"/>
    <x v="7"/>
    <s v="2024-09-19"/>
    <x v="2"/>
    <n v="174"/>
    <x v="4"/>
    <m/>
    <x v="0"/>
    <m/>
    <x v="15"/>
    <n v="100479277"/>
    <x v="0"/>
    <x v="2"/>
    <s v="Direção dos  Recursos Humanos"/>
    <s v="ORI"/>
    <x v="2"/>
    <m/>
    <x v="0"/>
    <x v="2"/>
    <x v="2"/>
    <x v="1"/>
    <x v="0"/>
    <x v="0"/>
    <x v="0"/>
    <x v="0"/>
    <x v="0"/>
    <x v="0"/>
    <x v="0"/>
    <s v="Direção dos  Recursos Humanos"/>
    <x v="0"/>
    <x v="0"/>
    <x v="0"/>
    <x v="0"/>
    <x v="0"/>
    <x v="0"/>
    <x v="0"/>
    <x v="0"/>
    <x v="0"/>
    <x v="0"/>
    <x v="2"/>
    <x v="0"/>
    <s v="Pagamento de salário referente a 09-2024"/>
  </r>
  <r>
    <x v="0"/>
    <n v="0"/>
    <n v="0"/>
    <n v="0"/>
    <n v="0"/>
    <x v="1904"/>
    <x v="0"/>
    <x v="0"/>
    <x v="0"/>
    <s v="03.16.25"/>
    <x v="23"/>
    <x v="0"/>
    <x v="0"/>
    <s v="Direção dos  Recursos Humanos"/>
    <s v="03.16.25"/>
    <s v="Direção dos  Recursos Humanos"/>
    <s v="03.16.25"/>
    <x v="78"/>
    <x v="0"/>
    <x v="4"/>
    <x v="17"/>
    <x v="0"/>
    <x v="0"/>
    <x v="0"/>
    <x v="0"/>
    <x v="4"/>
    <s v="2024-06-20"/>
    <x v="1"/>
    <n v="7"/>
    <x v="4"/>
    <m/>
    <x v="0"/>
    <m/>
    <x v="17"/>
    <n v="100479279"/>
    <x v="0"/>
    <x v="4"/>
    <s v="Direção dos  Recursos Humanos"/>
    <s v="ORI"/>
    <x v="2"/>
    <m/>
    <x v="0"/>
    <x v="2"/>
    <x v="2"/>
    <x v="1"/>
    <x v="0"/>
    <x v="0"/>
    <x v="0"/>
    <x v="0"/>
    <x v="0"/>
    <x v="0"/>
    <x v="0"/>
    <s v="Direção dos  Recursos Humanos"/>
    <x v="0"/>
    <x v="0"/>
    <x v="0"/>
    <x v="0"/>
    <x v="0"/>
    <x v="0"/>
    <x v="0"/>
    <x v="0"/>
    <x v="0"/>
    <x v="0"/>
    <x v="4"/>
    <x v="0"/>
    <s v="Pagamento de salário referente a 06-2024"/>
  </r>
  <r>
    <x v="0"/>
    <n v="0"/>
    <n v="0"/>
    <n v="0"/>
    <n v="0"/>
    <x v="4111"/>
    <x v="0"/>
    <x v="0"/>
    <x v="0"/>
    <s v="03.16.25"/>
    <x v="23"/>
    <x v="0"/>
    <x v="0"/>
    <s v="Direção dos  Recursos Humanos"/>
    <s v="03.16.25"/>
    <s v="Direção dos  Recursos Humanos"/>
    <s v="03.16.25"/>
    <x v="31"/>
    <x v="0"/>
    <x v="0"/>
    <x v="1"/>
    <x v="0"/>
    <x v="0"/>
    <x v="0"/>
    <x v="0"/>
    <x v="9"/>
    <s v="2024-07-23"/>
    <x v="2"/>
    <n v="36"/>
    <x v="4"/>
    <m/>
    <x v="0"/>
    <m/>
    <x v="67"/>
    <n v="100474708"/>
    <x v="0"/>
    <x v="7"/>
    <s v="Direção dos  Recursos Humanos"/>
    <s v="ORI"/>
    <x v="2"/>
    <m/>
    <x v="0"/>
    <x v="2"/>
    <x v="2"/>
    <x v="1"/>
    <x v="0"/>
    <x v="0"/>
    <x v="0"/>
    <x v="0"/>
    <x v="0"/>
    <x v="0"/>
    <x v="0"/>
    <s v="Direção dos  Recursos Humanos"/>
    <x v="0"/>
    <x v="0"/>
    <x v="0"/>
    <x v="0"/>
    <x v="0"/>
    <x v="0"/>
    <x v="0"/>
    <x v="0"/>
    <x v="0"/>
    <x v="0"/>
    <x v="7"/>
    <x v="0"/>
    <s v="Pagamento de salário referente a 07-2024"/>
  </r>
  <r>
    <x v="0"/>
    <n v="0"/>
    <n v="0"/>
    <n v="0"/>
    <n v="0"/>
    <x v="4111"/>
    <x v="0"/>
    <x v="0"/>
    <x v="0"/>
    <s v="03.16.25"/>
    <x v="23"/>
    <x v="0"/>
    <x v="0"/>
    <s v="Direção dos  Recursos Humanos"/>
    <s v="03.16.25"/>
    <s v="Direção dos  Recursos Humanos"/>
    <s v="03.16.25"/>
    <x v="49"/>
    <x v="0"/>
    <x v="0"/>
    <x v="0"/>
    <x v="1"/>
    <x v="0"/>
    <x v="0"/>
    <x v="0"/>
    <x v="9"/>
    <s v="2024-07-23"/>
    <x v="2"/>
    <n v="363"/>
    <x v="4"/>
    <m/>
    <x v="0"/>
    <m/>
    <x v="67"/>
    <n v="100474708"/>
    <x v="0"/>
    <x v="7"/>
    <s v="Direção dos  Recursos Humanos"/>
    <s v="ORI"/>
    <x v="2"/>
    <m/>
    <x v="0"/>
    <x v="2"/>
    <x v="2"/>
    <x v="1"/>
    <x v="0"/>
    <x v="0"/>
    <x v="0"/>
    <x v="0"/>
    <x v="0"/>
    <x v="0"/>
    <x v="0"/>
    <s v="Direção dos  Recursos Humanos"/>
    <x v="0"/>
    <x v="0"/>
    <x v="0"/>
    <x v="0"/>
    <x v="0"/>
    <x v="0"/>
    <x v="0"/>
    <x v="0"/>
    <x v="0"/>
    <x v="0"/>
    <x v="7"/>
    <x v="0"/>
    <s v="Pagamento de salário referente a 07-2024"/>
  </r>
  <r>
    <x v="0"/>
    <n v="0"/>
    <n v="0"/>
    <n v="0"/>
    <n v="0"/>
    <x v="4111"/>
    <x v="0"/>
    <x v="0"/>
    <x v="0"/>
    <s v="03.16.25"/>
    <x v="23"/>
    <x v="0"/>
    <x v="0"/>
    <s v="Direção dos  Recursos Humanos"/>
    <s v="03.16.25"/>
    <s v="Direção dos  Recursos Humanos"/>
    <s v="03.16.25"/>
    <x v="48"/>
    <x v="0"/>
    <x v="0"/>
    <x v="0"/>
    <x v="1"/>
    <x v="0"/>
    <x v="0"/>
    <x v="0"/>
    <x v="9"/>
    <s v="2024-07-23"/>
    <x v="2"/>
    <n v="4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7-2024"/>
  </r>
  <r>
    <x v="0"/>
    <n v="0"/>
    <n v="0"/>
    <n v="0"/>
    <n v="0"/>
    <x v="4111"/>
    <x v="0"/>
    <x v="0"/>
    <x v="0"/>
    <s v="03.16.25"/>
    <x v="23"/>
    <x v="0"/>
    <x v="0"/>
    <s v="Direção dos  Recursos Humanos"/>
    <s v="03.16.25"/>
    <s v="Direção dos  Recursos Humanos"/>
    <s v="03.16.25"/>
    <x v="78"/>
    <x v="0"/>
    <x v="4"/>
    <x v="17"/>
    <x v="0"/>
    <x v="0"/>
    <x v="0"/>
    <x v="0"/>
    <x v="9"/>
    <s v="2024-07-23"/>
    <x v="2"/>
    <n v="7"/>
    <x v="4"/>
    <m/>
    <x v="0"/>
    <m/>
    <x v="17"/>
    <n v="100479279"/>
    <x v="0"/>
    <x v="4"/>
    <s v="Direção dos  Recursos Humanos"/>
    <s v="ORI"/>
    <x v="2"/>
    <m/>
    <x v="0"/>
    <x v="2"/>
    <x v="2"/>
    <x v="1"/>
    <x v="0"/>
    <x v="0"/>
    <x v="0"/>
    <x v="0"/>
    <x v="0"/>
    <x v="0"/>
    <x v="0"/>
    <s v="Direção dos  Recursos Humanos"/>
    <x v="0"/>
    <x v="0"/>
    <x v="0"/>
    <x v="0"/>
    <x v="0"/>
    <x v="0"/>
    <x v="0"/>
    <x v="0"/>
    <x v="0"/>
    <x v="0"/>
    <x v="4"/>
    <x v="0"/>
    <s v="Pagamento de salário referente a 07-2024"/>
  </r>
  <r>
    <x v="0"/>
    <n v="0"/>
    <n v="0"/>
    <n v="0"/>
    <n v="0"/>
    <x v="4111"/>
    <x v="0"/>
    <x v="0"/>
    <x v="0"/>
    <s v="03.16.25"/>
    <x v="23"/>
    <x v="0"/>
    <x v="0"/>
    <s v="Direção dos  Recursos Humanos"/>
    <s v="03.16.25"/>
    <s v="Direção dos  Recursos Humanos"/>
    <s v="03.16.25"/>
    <x v="49"/>
    <x v="0"/>
    <x v="0"/>
    <x v="0"/>
    <x v="1"/>
    <x v="0"/>
    <x v="0"/>
    <x v="0"/>
    <x v="9"/>
    <s v="2024-07-23"/>
    <x v="2"/>
    <n v="14"/>
    <x v="4"/>
    <m/>
    <x v="0"/>
    <m/>
    <x v="17"/>
    <n v="100479279"/>
    <x v="0"/>
    <x v="4"/>
    <s v="Direção dos  Recursos Humanos"/>
    <s v="ORI"/>
    <x v="2"/>
    <m/>
    <x v="0"/>
    <x v="2"/>
    <x v="2"/>
    <x v="1"/>
    <x v="0"/>
    <x v="0"/>
    <x v="0"/>
    <x v="0"/>
    <x v="0"/>
    <x v="0"/>
    <x v="0"/>
    <s v="Direção dos  Recursos Humanos"/>
    <x v="0"/>
    <x v="0"/>
    <x v="0"/>
    <x v="0"/>
    <x v="0"/>
    <x v="0"/>
    <x v="0"/>
    <x v="0"/>
    <x v="0"/>
    <x v="0"/>
    <x v="4"/>
    <x v="0"/>
    <s v="Pagamento de salário referente a 07-2024"/>
  </r>
  <r>
    <x v="0"/>
    <n v="0"/>
    <n v="0"/>
    <n v="0"/>
    <n v="0"/>
    <x v="4111"/>
    <x v="0"/>
    <x v="0"/>
    <x v="0"/>
    <s v="03.16.25"/>
    <x v="23"/>
    <x v="0"/>
    <x v="0"/>
    <s v="Direção dos  Recursos Humanos"/>
    <s v="03.16.25"/>
    <s v="Direção dos  Recursos Humanos"/>
    <s v="03.16.25"/>
    <x v="78"/>
    <x v="0"/>
    <x v="4"/>
    <x v="17"/>
    <x v="0"/>
    <x v="0"/>
    <x v="0"/>
    <x v="0"/>
    <x v="9"/>
    <s v="2024-07-23"/>
    <x v="2"/>
    <n v="70"/>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7-2024"/>
  </r>
  <r>
    <x v="0"/>
    <n v="0"/>
    <n v="0"/>
    <n v="0"/>
    <n v="0"/>
    <x v="4111"/>
    <x v="0"/>
    <x v="0"/>
    <x v="0"/>
    <s v="03.16.25"/>
    <x v="23"/>
    <x v="0"/>
    <x v="0"/>
    <s v="Direção dos  Recursos Humanos"/>
    <s v="03.16.25"/>
    <s v="Direção dos  Recursos Humanos"/>
    <s v="03.16.25"/>
    <x v="31"/>
    <x v="0"/>
    <x v="0"/>
    <x v="1"/>
    <x v="0"/>
    <x v="0"/>
    <x v="0"/>
    <x v="0"/>
    <x v="9"/>
    <s v="2024-07-23"/>
    <x v="2"/>
    <n v="150"/>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7-2024"/>
  </r>
  <r>
    <x v="0"/>
    <n v="0"/>
    <n v="0"/>
    <n v="0"/>
    <n v="0"/>
    <x v="4111"/>
    <x v="0"/>
    <x v="0"/>
    <x v="0"/>
    <s v="03.16.25"/>
    <x v="23"/>
    <x v="0"/>
    <x v="0"/>
    <s v="Direção dos  Recursos Humanos"/>
    <s v="03.16.25"/>
    <s v="Direção dos  Recursos Humanos"/>
    <s v="03.16.25"/>
    <x v="48"/>
    <x v="0"/>
    <x v="0"/>
    <x v="0"/>
    <x v="1"/>
    <x v="0"/>
    <x v="0"/>
    <x v="0"/>
    <x v="9"/>
    <s v="2024-07-23"/>
    <x v="2"/>
    <n v="4177"/>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7-2024"/>
  </r>
  <r>
    <x v="0"/>
    <n v="0"/>
    <n v="0"/>
    <n v="0"/>
    <n v="0"/>
    <x v="4111"/>
    <x v="0"/>
    <x v="0"/>
    <x v="0"/>
    <s v="03.16.25"/>
    <x v="23"/>
    <x v="0"/>
    <x v="0"/>
    <s v="Direção dos  Recursos Humanos"/>
    <s v="03.16.25"/>
    <s v="Direção dos  Recursos Humanos"/>
    <s v="03.16.25"/>
    <x v="78"/>
    <x v="0"/>
    <x v="4"/>
    <x v="17"/>
    <x v="0"/>
    <x v="0"/>
    <x v="0"/>
    <x v="0"/>
    <x v="9"/>
    <s v="2024-07-23"/>
    <x v="2"/>
    <n v="551"/>
    <x v="4"/>
    <m/>
    <x v="0"/>
    <m/>
    <x v="15"/>
    <n v="100479277"/>
    <x v="0"/>
    <x v="2"/>
    <s v="Direção dos  Recursos Humanos"/>
    <s v="ORI"/>
    <x v="2"/>
    <m/>
    <x v="0"/>
    <x v="2"/>
    <x v="2"/>
    <x v="1"/>
    <x v="0"/>
    <x v="0"/>
    <x v="0"/>
    <x v="0"/>
    <x v="0"/>
    <x v="0"/>
    <x v="0"/>
    <s v="Direção dos  Recursos Humanos"/>
    <x v="0"/>
    <x v="0"/>
    <x v="0"/>
    <x v="0"/>
    <x v="0"/>
    <x v="0"/>
    <x v="0"/>
    <x v="0"/>
    <x v="0"/>
    <x v="0"/>
    <x v="2"/>
    <x v="0"/>
    <s v="Pagamento de salário referente a 07-2024"/>
  </r>
  <r>
    <x v="0"/>
    <n v="0"/>
    <n v="0"/>
    <n v="0"/>
    <n v="0"/>
    <x v="3765"/>
    <x v="0"/>
    <x v="0"/>
    <x v="0"/>
    <s v="03.16.25"/>
    <x v="23"/>
    <x v="0"/>
    <x v="0"/>
    <s v="Direção dos  Recursos Humanos"/>
    <s v="03.16.25"/>
    <s v="Direção dos  Recursos Humanos"/>
    <s v="03.16.25"/>
    <x v="78"/>
    <x v="0"/>
    <x v="4"/>
    <x v="17"/>
    <x v="0"/>
    <x v="0"/>
    <x v="0"/>
    <x v="0"/>
    <x v="3"/>
    <s v="2024-05-21"/>
    <x v="1"/>
    <n v="1486"/>
    <x v="4"/>
    <m/>
    <x v="0"/>
    <m/>
    <x v="19"/>
    <n v="100474706"/>
    <x v="0"/>
    <x v="6"/>
    <s v="Direção dos  Recursos Humanos"/>
    <s v="ORI"/>
    <x v="2"/>
    <m/>
    <x v="0"/>
    <x v="2"/>
    <x v="2"/>
    <x v="1"/>
    <x v="0"/>
    <x v="0"/>
    <x v="0"/>
    <x v="0"/>
    <x v="0"/>
    <x v="0"/>
    <x v="0"/>
    <s v="Direção dos  Recursos Humanos"/>
    <x v="0"/>
    <x v="0"/>
    <x v="0"/>
    <x v="0"/>
    <x v="0"/>
    <x v="0"/>
    <x v="0"/>
    <x v="0"/>
    <x v="0"/>
    <x v="0"/>
    <x v="6"/>
    <x v="0"/>
    <s v="Pagamento de salário referente a 05-2024"/>
  </r>
  <r>
    <x v="0"/>
    <n v="0"/>
    <n v="0"/>
    <n v="0"/>
    <n v="0"/>
    <x v="3765"/>
    <x v="0"/>
    <x v="0"/>
    <x v="0"/>
    <s v="03.16.25"/>
    <x v="23"/>
    <x v="0"/>
    <x v="0"/>
    <s v="Direção dos  Recursos Humanos"/>
    <s v="03.16.25"/>
    <s v="Direção dos  Recursos Humanos"/>
    <s v="03.16.25"/>
    <x v="30"/>
    <x v="0"/>
    <x v="0"/>
    <x v="0"/>
    <x v="1"/>
    <x v="0"/>
    <x v="0"/>
    <x v="0"/>
    <x v="3"/>
    <s v="2024-05-21"/>
    <x v="1"/>
    <n v="14"/>
    <x v="4"/>
    <m/>
    <x v="0"/>
    <m/>
    <x v="54"/>
    <n v="100477977"/>
    <x v="0"/>
    <x v="8"/>
    <s v="Direção dos  Recursos Humanos"/>
    <s v="ORI"/>
    <x v="2"/>
    <m/>
    <x v="0"/>
    <x v="2"/>
    <x v="2"/>
    <x v="1"/>
    <x v="0"/>
    <x v="0"/>
    <x v="0"/>
    <x v="0"/>
    <x v="0"/>
    <x v="0"/>
    <x v="0"/>
    <s v="Direção dos  Recursos Humanos"/>
    <x v="0"/>
    <x v="0"/>
    <x v="0"/>
    <x v="0"/>
    <x v="0"/>
    <x v="0"/>
    <x v="0"/>
    <x v="0"/>
    <x v="0"/>
    <x v="0"/>
    <x v="8"/>
    <x v="0"/>
    <s v="Pagamento de salário referente a 05-2024"/>
  </r>
  <r>
    <x v="0"/>
    <n v="0"/>
    <n v="0"/>
    <n v="0"/>
    <n v="0"/>
    <x v="3765"/>
    <x v="0"/>
    <x v="0"/>
    <x v="0"/>
    <s v="03.16.25"/>
    <x v="23"/>
    <x v="0"/>
    <x v="0"/>
    <s v="Direção dos  Recursos Humanos"/>
    <s v="03.16.25"/>
    <s v="Direção dos  Recursos Humanos"/>
    <s v="03.16.25"/>
    <x v="78"/>
    <x v="0"/>
    <x v="4"/>
    <x v="17"/>
    <x v="0"/>
    <x v="0"/>
    <x v="0"/>
    <x v="0"/>
    <x v="3"/>
    <s v="2024-05-21"/>
    <x v="1"/>
    <n v="18"/>
    <x v="4"/>
    <m/>
    <x v="0"/>
    <m/>
    <x v="54"/>
    <n v="100477977"/>
    <x v="0"/>
    <x v="8"/>
    <s v="Direção dos  Recursos Humanos"/>
    <s v="ORI"/>
    <x v="2"/>
    <m/>
    <x v="0"/>
    <x v="2"/>
    <x v="2"/>
    <x v="1"/>
    <x v="0"/>
    <x v="0"/>
    <x v="0"/>
    <x v="0"/>
    <x v="0"/>
    <x v="0"/>
    <x v="0"/>
    <s v="Direção dos  Recursos Humanos"/>
    <x v="0"/>
    <x v="0"/>
    <x v="0"/>
    <x v="0"/>
    <x v="0"/>
    <x v="0"/>
    <x v="0"/>
    <x v="0"/>
    <x v="0"/>
    <x v="0"/>
    <x v="8"/>
    <x v="0"/>
    <s v="Pagamento de salário referente a 05-2024"/>
  </r>
  <r>
    <x v="0"/>
    <n v="0"/>
    <n v="0"/>
    <n v="0"/>
    <n v="0"/>
    <x v="3765"/>
    <x v="0"/>
    <x v="0"/>
    <x v="0"/>
    <s v="03.16.25"/>
    <x v="23"/>
    <x v="0"/>
    <x v="0"/>
    <s v="Direção dos  Recursos Humanos"/>
    <s v="03.16.25"/>
    <s v="Direção dos  Recursos Humanos"/>
    <s v="03.16.25"/>
    <x v="48"/>
    <x v="0"/>
    <x v="0"/>
    <x v="0"/>
    <x v="1"/>
    <x v="0"/>
    <x v="0"/>
    <x v="0"/>
    <x v="3"/>
    <s v="2024-05-21"/>
    <x v="1"/>
    <n v="231"/>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5-2024"/>
  </r>
  <r>
    <x v="0"/>
    <n v="0"/>
    <n v="0"/>
    <n v="0"/>
    <n v="0"/>
    <x v="3765"/>
    <x v="0"/>
    <x v="0"/>
    <x v="0"/>
    <s v="03.16.25"/>
    <x v="23"/>
    <x v="0"/>
    <x v="0"/>
    <s v="Direção dos  Recursos Humanos"/>
    <s v="03.16.25"/>
    <s v="Direção dos  Recursos Humanos"/>
    <s v="03.16.25"/>
    <x v="49"/>
    <x v="0"/>
    <x v="0"/>
    <x v="0"/>
    <x v="1"/>
    <x v="0"/>
    <x v="0"/>
    <x v="0"/>
    <x v="3"/>
    <s v="2024-05-21"/>
    <x v="1"/>
    <n v="83"/>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5-2024"/>
  </r>
  <r>
    <x v="0"/>
    <n v="0"/>
    <n v="0"/>
    <n v="0"/>
    <n v="0"/>
    <x v="3765"/>
    <x v="0"/>
    <x v="0"/>
    <x v="0"/>
    <s v="03.16.25"/>
    <x v="23"/>
    <x v="0"/>
    <x v="0"/>
    <s v="Direção dos  Recursos Humanos"/>
    <s v="03.16.25"/>
    <s v="Direção dos  Recursos Humanos"/>
    <s v="03.16.25"/>
    <x v="78"/>
    <x v="0"/>
    <x v="4"/>
    <x v="17"/>
    <x v="0"/>
    <x v="0"/>
    <x v="0"/>
    <x v="0"/>
    <x v="3"/>
    <s v="2024-05-21"/>
    <x v="1"/>
    <n v="41"/>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5-2024"/>
  </r>
  <r>
    <x v="0"/>
    <n v="0"/>
    <n v="0"/>
    <n v="0"/>
    <n v="0"/>
    <x v="3765"/>
    <x v="0"/>
    <x v="0"/>
    <x v="0"/>
    <s v="03.16.25"/>
    <x v="23"/>
    <x v="0"/>
    <x v="0"/>
    <s v="Direção dos  Recursos Humanos"/>
    <s v="03.16.25"/>
    <s v="Direção dos  Recursos Humanos"/>
    <s v="03.16.25"/>
    <x v="31"/>
    <x v="0"/>
    <x v="0"/>
    <x v="1"/>
    <x v="0"/>
    <x v="0"/>
    <x v="0"/>
    <x v="0"/>
    <x v="3"/>
    <s v="2024-05-21"/>
    <x v="1"/>
    <n v="155"/>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5-2024"/>
  </r>
  <r>
    <x v="0"/>
    <n v="0"/>
    <n v="0"/>
    <n v="0"/>
    <n v="0"/>
    <x v="3765"/>
    <x v="0"/>
    <x v="0"/>
    <x v="0"/>
    <s v="03.16.25"/>
    <x v="23"/>
    <x v="0"/>
    <x v="0"/>
    <s v="Direção dos  Recursos Humanos"/>
    <s v="03.16.25"/>
    <s v="Direção dos  Recursos Humanos"/>
    <s v="03.16.25"/>
    <x v="29"/>
    <x v="0"/>
    <x v="0"/>
    <x v="0"/>
    <x v="0"/>
    <x v="0"/>
    <x v="0"/>
    <x v="0"/>
    <x v="3"/>
    <s v="2024-05-21"/>
    <x v="1"/>
    <n v="35"/>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5-2024"/>
  </r>
  <r>
    <x v="0"/>
    <n v="0"/>
    <n v="0"/>
    <n v="0"/>
    <n v="0"/>
    <x v="3765"/>
    <x v="0"/>
    <x v="0"/>
    <x v="0"/>
    <s v="03.16.25"/>
    <x v="23"/>
    <x v="0"/>
    <x v="0"/>
    <s v="Direção dos  Recursos Humanos"/>
    <s v="03.16.25"/>
    <s v="Direção dos  Recursos Humanos"/>
    <s v="03.16.25"/>
    <x v="79"/>
    <x v="0"/>
    <x v="4"/>
    <x v="17"/>
    <x v="0"/>
    <x v="0"/>
    <x v="0"/>
    <x v="0"/>
    <x v="3"/>
    <s v="2024-05-21"/>
    <x v="1"/>
    <n v="13765"/>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5-2024"/>
  </r>
  <r>
    <x v="0"/>
    <n v="0"/>
    <n v="0"/>
    <n v="0"/>
    <n v="0"/>
    <x v="3765"/>
    <x v="0"/>
    <x v="0"/>
    <x v="0"/>
    <s v="03.16.25"/>
    <x v="23"/>
    <x v="0"/>
    <x v="0"/>
    <s v="Direção dos  Recursos Humanos"/>
    <s v="03.16.25"/>
    <s v="Direção dos  Recursos Humanos"/>
    <s v="03.16.25"/>
    <x v="30"/>
    <x v="0"/>
    <x v="0"/>
    <x v="0"/>
    <x v="1"/>
    <x v="0"/>
    <x v="0"/>
    <x v="0"/>
    <x v="3"/>
    <s v="2024-05-21"/>
    <x v="1"/>
    <n v="452"/>
    <x v="4"/>
    <m/>
    <x v="0"/>
    <m/>
    <x v="15"/>
    <n v="100479277"/>
    <x v="0"/>
    <x v="2"/>
    <s v="Direção dos  Recursos Humanos"/>
    <s v="ORI"/>
    <x v="2"/>
    <m/>
    <x v="0"/>
    <x v="2"/>
    <x v="2"/>
    <x v="1"/>
    <x v="0"/>
    <x v="0"/>
    <x v="0"/>
    <x v="0"/>
    <x v="0"/>
    <x v="0"/>
    <x v="0"/>
    <s v="Direção dos  Recursos Humanos"/>
    <x v="0"/>
    <x v="0"/>
    <x v="0"/>
    <x v="0"/>
    <x v="0"/>
    <x v="0"/>
    <x v="0"/>
    <x v="0"/>
    <x v="0"/>
    <x v="0"/>
    <x v="2"/>
    <x v="0"/>
    <s v="Pagamento de salário referente a 05-2024"/>
  </r>
  <r>
    <x v="0"/>
    <n v="0"/>
    <n v="0"/>
    <n v="0"/>
    <n v="0"/>
    <x v="5094"/>
    <x v="0"/>
    <x v="0"/>
    <x v="0"/>
    <s v="03.16.25"/>
    <x v="23"/>
    <x v="0"/>
    <x v="0"/>
    <s v="Direção dos  Recursos Humanos"/>
    <s v="03.16.25"/>
    <s v="Direção dos  Recursos Humanos"/>
    <s v="03.16.25"/>
    <x v="79"/>
    <x v="0"/>
    <x v="4"/>
    <x v="17"/>
    <x v="0"/>
    <x v="0"/>
    <x v="0"/>
    <x v="0"/>
    <x v="11"/>
    <s v="2024-12-16"/>
    <x v="3"/>
    <n v="26195"/>
    <x v="4"/>
    <m/>
    <x v="0"/>
    <m/>
    <x v="19"/>
    <n v="100474706"/>
    <x v="0"/>
    <x v="6"/>
    <s v="Direção dos  Recursos Humanos"/>
    <s v="ORI"/>
    <x v="2"/>
    <m/>
    <x v="0"/>
    <x v="2"/>
    <x v="2"/>
    <x v="1"/>
    <x v="0"/>
    <x v="0"/>
    <x v="0"/>
    <x v="0"/>
    <x v="0"/>
    <x v="0"/>
    <x v="0"/>
    <s v="Direção dos  Recursos Humanos"/>
    <x v="0"/>
    <x v="0"/>
    <x v="0"/>
    <x v="0"/>
    <x v="0"/>
    <x v="0"/>
    <x v="0"/>
    <x v="0"/>
    <x v="0"/>
    <x v="0"/>
    <x v="6"/>
    <x v="0"/>
    <s v="Pagamento de salário referente a 12-2024"/>
  </r>
  <r>
    <x v="0"/>
    <n v="0"/>
    <n v="0"/>
    <n v="0"/>
    <n v="0"/>
    <x v="5680"/>
    <x v="0"/>
    <x v="0"/>
    <x v="0"/>
    <s v="03.16.25"/>
    <x v="23"/>
    <x v="0"/>
    <x v="0"/>
    <s v="Direção dos  Recursos Humanos"/>
    <s v="03.16.25"/>
    <s v="Direção dos  Recursos Humanos"/>
    <s v="03.16.25"/>
    <x v="31"/>
    <x v="0"/>
    <x v="0"/>
    <x v="1"/>
    <x v="0"/>
    <x v="0"/>
    <x v="0"/>
    <x v="0"/>
    <x v="1"/>
    <s v="2024-03-21"/>
    <x v="0"/>
    <n v="311"/>
    <x v="4"/>
    <m/>
    <x v="0"/>
    <m/>
    <x v="19"/>
    <n v="100474706"/>
    <x v="0"/>
    <x v="6"/>
    <s v="Direção dos  Recursos Humanos"/>
    <s v="ORI"/>
    <x v="2"/>
    <m/>
    <x v="0"/>
    <x v="2"/>
    <x v="2"/>
    <x v="1"/>
    <x v="0"/>
    <x v="0"/>
    <x v="0"/>
    <x v="0"/>
    <x v="0"/>
    <x v="0"/>
    <x v="0"/>
    <s v="Direção dos  Recursos Humanos"/>
    <x v="0"/>
    <x v="0"/>
    <x v="0"/>
    <x v="0"/>
    <x v="0"/>
    <x v="0"/>
    <x v="0"/>
    <x v="0"/>
    <x v="0"/>
    <x v="0"/>
    <x v="6"/>
    <x v="0"/>
    <s v="Pagamento de salário referente a 03-2024"/>
  </r>
  <r>
    <x v="0"/>
    <n v="0"/>
    <n v="0"/>
    <n v="0"/>
    <n v="0"/>
    <x v="5680"/>
    <x v="0"/>
    <x v="0"/>
    <x v="0"/>
    <s v="03.16.25"/>
    <x v="23"/>
    <x v="0"/>
    <x v="0"/>
    <s v="Direção dos  Recursos Humanos"/>
    <s v="03.16.25"/>
    <s v="Direção dos  Recursos Humanos"/>
    <s v="03.16.25"/>
    <x v="49"/>
    <x v="0"/>
    <x v="0"/>
    <x v="0"/>
    <x v="1"/>
    <x v="0"/>
    <x v="0"/>
    <x v="0"/>
    <x v="1"/>
    <s v="2024-03-21"/>
    <x v="0"/>
    <n v="3115"/>
    <x v="4"/>
    <m/>
    <x v="0"/>
    <m/>
    <x v="19"/>
    <n v="100474706"/>
    <x v="0"/>
    <x v="6"/>
    <s v="Direção dos  Recursos Humanos"/>
    <s v="ORI"/>
    <x v="2"/>
    <m/>
    <x v="0"/>
    <x v="2"/>
    <x v="2"/>
    <x v="1"/>
    <x v="0"/>
    <x v="0"/>
    <x v="0"/>
    <x v="0"/>
    <x v="0"/>
    <x v="0"/>
    <x v="0"/>
    <s v="Direção dos  Recursos Humanos"/>
    <x v="0"/>
    <x v="0"/>
    <x v="0"/>
    <x v="0"/>
    <x v="0"/>
    <x v="0"/>
    <x v="0"/>
    <x v="0"/>
    <x v="0"/>
    <x v="0"/>
    <x v="6"/>
    <x v="0"/>
    <s v="Pagamento de salário referente a 03-2024"/>
  </r>
  <r>
    <x v="0"/>
    <n v="0"/>
    <n v="0"/>
    <n v="0"/>
    <n v="0"/>
    <x v="5680"/>
    <x v="0"/>
    <x v="0"/>
    <x v="0"/>
    <s v="03.16.25"/>
    <x v="23"/>
    <x v="0"/>
    <x v="0"/>
    <s v="Direção dos  Recursos Humanos"/>
    <s v="03.16.25"/>
    <s v="Direção dos  Recursos Humanos"/>
    <s v="03.16.25"/>
    <x v="78"/>
    <x v="0"/>
    <x v="4"/>
    <x v="17"/>
    <x v="0"/>
    <x v="0"/>
    <x v="0"/>
    <x v="0"/>
    <x v="1"/>
    <s v="2024-03-21"/>
    <x v="0"/>
    <n v="1551"/>
    <x v="4"/>
    <m/>
    <x v="0"/>
    <m/>
    <x v="19"/>
    <n v="100474706"/>
    <x v="0"/>
    <x v="6"/>
    <s v="Direção dos  Recursos Humanos"/>
    <s v="ORI"/>
    <x v="2"/>
    <m/>
    <x v="0"/>
    <x v="2"/>
    <x v="2"/>
    <x v="1"/>
    <x v="0"/>
    <x v="0"/>
    <x v="0"/>
    <x v="0"/>
    <x v="0"/>
    <x v="0"/>
    <x v="0"/>
    <s v="Direção dos  Recursos Humanos"/>
    <x v="0"/>
    <x v="0"/>
    <x v="0"/>
    <x v="0"/>
    <x v="0"/>
    <x v="0"/>
    <x v="0"/>
    <x v="0"/>
    <x v="0"/>
    <x v="0"/>
    <x v="6"/>
    <x v="0"/>
    <s v="Pagamento de salário referente a 03-2024"/>
  </r>
  <r>
    <x v="0"/>
    <n v="0"/>
    <n v="0"/>
    <n v="0"/>
    <n v="0"/>
    <x v="5680"/>
    <x v="0"/>
    <x v="0"/>
    <x v="0"/>
    <s v="03.16.25"/>
    <x v="23"/>
    <x v="0"/>
    <x v="0"/>
    <s v="Direção dos  Recursos Humanos"/>
    <s v="03.16.25"/>
    <s v="Direção dos  Recursos Humanos"/>
    <s v="03.16.25"/>
    <x v="31"/>
    <x v="0"/>
    <x v="0"/>
    <x v="1"/>
    <x v="0"/>
    <x v="0"/>
    <x v="0"/>
    <x v="0"/>
    <x v="1"/>
    <s v="2024-03-21"/>
    <x v="0"/>
    <n v="3"/>
    <x v="4"/>
    <m/>
    <x v="0"/>
    <m/>
    <x v="54"/>
    <n v="100477977"/>
    <x v="0"/>
    <x v="8"/>
    <s v="Direção dos  Recursos Humanos"/>
    <s v="ORI"/>
    <x v="2"/>
    <m/>
    <x v="0"/>
    <x v="2"/>
    <x v="2"/>
    <x v="1"/>
    <x v="0"/>
    <x v="0"/>
    <x v="0"/>
    <x v="0"/>
    <x v="0"/>
    <x v="0"/>
    <x v="0"/>
    <s v="Direção dos  Recursos Humanos"/>
    <x v="0"/>
    <x v="0"/>
    <x v="0"/>
    <x v="0"/>
    <x v="0"/>
    <x v="0"/>
    <x v="0"/>
    <x v="0"/>
    <x v="0"/>
    <x v="0"/>
    <x v="8"/>
    <x v="0"/>
    <s v="Pagamento de salário referente a 03-2024"/>
  </r>
  <r>
    <x v="0"/>
    <n v="0"/>
    <n v="0"/>
    <n v="0"/>
    <n v="0"/>
    <x v="5680"/>
    <x v="0"/>
    <x v="0"/>
    <x v="0"/>
    <s v="03.16.25"/>
    <x v="23"/>
    <x v="0"/>
    <x v="0"/>
    <s v="Direção dos  Recursos Humanos"/>
    <s v="03.16.25"/>
    <s v="Direção dos  Recursos Humanos"/>
    <s v="03.16.25"/>
    <x v="78"/>
    <x v="0"/>
    <x v="4"/>
    <x v="17"/>
    <x v="0"/>
    <x v="0"/>
    <x v="0"/>
    <x v="0"/>
    <x v="1"/>
    <s v="2024-03-21"/>
    <x v="0"/>
    <n v="189"/>
    <x v="4"/>
    <m/>
    <x v="0"/>
    <m/>
    <x v="67"/>
    <n v="100474708"/>
    <x v="0"/>
    <x v="7"/>
    <s v="Direção dos  Recursos Humanos"/>
    <s v="ORI"/>
    <x v="2"/>
    <m/>
    <x v="0"/>
    <x v="2"/>
    <x v="2"/>
    <x v="1"/>
    <x v="0"/>
    <x v="0"/>
    <x v="0"/>
    <x v="0"/>
    <x v="0"/>
    <x v="0"/>
    <x v="0"/>
    <s v="Direção dos  Recursos Humanos"/>
    <x v="0"/>
    <x v="0"/>
    <x v="0"/>
    <x v="0"/>
    <x v="0"/>
    <x v="0"/>
    <x v="0"/>
    <x v="0"/>
    <x v="0"/>
    <x v="0"/>
    <x v="7"/>
    <x v="0"/>
    <s v="Pagamento de salário referente a 03-2024"/>
  </r>
  <r>
    <x v="0"/>
    <n v="0"/>
    <n v="0"/>
    <n v="0"/>
    <n v="0"/>
    <x v="5680"/>
    <x v="0"/>
    <x v="0"/>
    <x v="0"/>
    <s v="03.16.25"/>
    <x v="23"/>
    <x v="0"/>
    <x v="0"/>
    <s v="Direção dos  Recursos Humanos"/>
    <s v="03.16.25"/>
    <s v="Direção dos  Recursos Humanos"/>
    <s v="03.16.25"/>
    <x v="29"/>
    <x v="0"/>
    <x v="0"/>
    <x v="0"/>
    <x v="0"/>
    <x v="0"/>
    <x v="0"/>
    <x v="0"/>
    <x v="1"/>
    <s v="2024-03-21"/>
    <x v="0"/>
    <n v="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3-2024"/>
  </r>
  <r>
    <x v="0"/>
    <n v="0"/>
    <n v="0"/>
    <n v="0"/>
    <n v="0"/>
    <x v="5680"/>
    <x v="0"/>
    <x v="0"/>
    <x v="0"/>
    <s v="03.16.25"/>
    <x v="23"/>
    <x v="0"/>
    <x v="0"/>
    <s v="Direção dos  Recursos Humanos"/>
    <s v="03.16.25"/>
    <s v="Direção dos  Recursos Humanos"/>
    <s v="03.16.25"/>
    <x v="48"/>
    <x v="0"/>
    <x v="0"/>
    <x v="0"/>
    <x v="1"/>
    <x v="0"/>
    <x v="0"/>
    <x v="0"/>
    <x v="1"/>
    <s v="2024-03-21"/>
    <x v="0"/>
    <n v="42"/>
    <x v="4"/>
    <m/>
    <x v="0"/>
    <m/>
    <x v="17"/>
    <n v="100479279"/>
    <x v="0"/>
    <x v="4"/>
    <s v="Direção dos  Recursos Humanos"/>
    <s v="ORI"/>
    <x v="2"/>
    <m/>
    <x v="0"/>
    <x v="2"/>
    <x v="2"/>
    <x v="1"/>
    <x v="0"/>
    <x v="0"/>
    <x v="0"/>
    <x v="0"/>
    <x v="0"/>
    <x v="0"/>
    <x v="0"/>
    <s v="Direção dos  Recursos Humanos"/>
    <x v="0"/>
    <x v="0"/>
    <x v="0"/>
    <x v="0"/>
    <x v="0"/>
    <x v="0"/>
    <x v="0"/>
    <x v="0"/>
    <x v="0"/>
    <x v="0"/>
    <x v="4"/>
    <x v="0"/>
    <s v="Pagamento de salário referente a 03-2024"/>
  </r>
  <r>
    <x v="0"/>
    <n v="0"/>
    <n v="0"/>
    <n v="0"/>
    <n v="0"/>
    <x v="5523"/>
    <x v="0"/>
    <x v="0"/>
    <x v="0"/>
    <s v="03.16.25"/>
    <x v="23"/>
    <x v="0"/>
    <x v="0"/>
    <s v="Direção dos  Recursos Humanos"/>
    <s v="03.16.25"/>
    <s v="Direção dos  Recursos Humanos"/>
    <s v="03.16.25"/>
    <x v="31"/>
    <x v="0"/>
    <x v="0"/>
    <x v="1"/>
    <x v="0"/>
    <x v="0"/>
    <x v="0"/>
    <x v="0"/>
    <x v="2"/>
    <s v="2024-02-23"/>
    <x v="0"/>
    <n v="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2-2024"/>
  </r>
  <r>
    <x v="0"/>
    <n v="0"/>
    <n v="0"/>
    <n v="0"/>
    <n v="0"/>
    <x v="5523"/>
    <x v="0"/>
    <x v="0"/>
    <x v="0"/>
    <s v="03.16.25"/>
    <x v="23"/>
    <x v="0"/>
    <x v="0"/>
    <s v="Direção dos  Recursos Humanos"/>
    <s v="03.16.25"/>
    <s v="Direção dos  Recursos Humanos"/>
    <s v="03.16.25"/>
    <x v="79"/>
    <x v="0"/>
    <x v="4"/>
    <x v="17"/>
    <x v="0"/>
    <x v="0"/>
    <x v="0"/>
    <x v="0"/>
    <x v="2"/>
    <s v="2024-02-23"/>
    <x v="0"/>
    <n v="129"/>
    <x v="4"/>
    <m/>
    <x v="0"/>
    <m/>
    <x v="17"/>
    <n v="100479279"/>
    <x v="0"/>
    <x v="4"/>
    <s v="Direção dos  Recursos Humanos"/>
    <s v="ORI"/>
    <x v="2"/>
    <m/>
    <x v="0"/>
    <x v="2"/>
    <x v="2"/>
    <x v="1"/>
    <x v="0"/>
    <x v="0"/>
    <x v="0"/>
    <x v="0"/>
    <x v="0"/>
    <x v="0"/>
    <x v="0"/>
    <s v="Direção dos  Recursos Humanos"/>
    <x v="0"/>
    <x v="0"/>
    <x v="0"/>
    <x v="0"/>
    <x v="0"/>
    <x v="0"/>
    <x v="0"/>
    <x v="0"/>
    <x v="0"/>
    <x v="0"/>
    <x v="4"/>
    <x v="0"/>
    <s v="Pagamento de salário referente a 02-2024"/>
  </r>
  <r>
    <x v="0"/>
    <n v="0"/>
    <n v="0"/>
    <n v="0"/>
    <n v="0"/>
    <x v="5523"/>
    <x v="0"/>
    <x v="0"/>
    <x v="0"/>
    <s v="03.16.25"/>
    <x v="23"/>
    <x v="0"/>
    <x v="0"/>
    <s v="Direção dos  Recursos Humanos"/>
    <s v="03.16.25"/>
    <s v="Direção dos  Recursos Humanos"/>
    <s v="03.16.25"/>
    <x v="48"/>
    <x v="0"/>
    <x v="0"/>
    <x v="0"/>
    <x v="1"/>
    <x v="0"/>
    <x v="0"/>
    <x v="0"/>
    <x v="2"/>
    <s v="2024-02-23"/>
    <x v="0"/>
    <n v="2566"/>
    <x v="4"/>
    <m/>
    <x v="0"/>
    <m/>
    <x v="15"/>
    <n v="100479277"/>
    <x v="0"/>
    <x v="2"/>
    <s v="Direção dos  Recursos Humanos"/>
    <s v="ORI"/>
    <x v="2"/>
    <m/>
    <x v="0"/>
    <x v="2"/>
    <x v="2"/>
    <x v="1"/>
    <x v="0"/>
    <x v="0"/>
    <x v="0"/>
    <x v="0"/>
    <x v="0"/>
    <x v="0"/>
    <x v="0"/>
    <s v="Direção dos  Recursos Humanos"/>
    <x v="0"/>
    <x v="0"/>
    <x v="0"/>
    <x v="0"/>
    <x v="0"/>
    <x v="0"/>
    <x v="0"/>
    <x v="0"/>
    <x v="0"/>
    <x v="0"/>
    <x v="2"/>
    <x v="0"/>
    <s v="Pagamento de salário referente a 02-2024"/>
  </r>
  <r>
    <x v="0"/>
    <n v="0"/>
    <n v="0"/>
    <n v="0"/>
    <n v="0"/>
    <x v="5464"/>
    <x v="0"/>
    <x v="0"/>
    <x v="0"/>
    <s v="03.16.25"/>
    <x v="23"/>
    <x v="0"/>
    <x v="0"/>
    <s v="Direção dos  Recursos Humanos"/>
    <s v="03.16.25"/>
    <s v="Direção dos  Recursos Humanos"/>
    <s v="03.16.25"/>
    <x v="31"/>
    <x v="0"/>
    <x v="0"/>
    <x v="1"/>
    <x v="0"/>
    <x v="0"/>
    <x v="0"/>
    <x v="0"/>
    <x v="6"/>
    <s v="2024-04-23"/>
    <x v="1"/>
    <n v="3"/>
    <x v="4"/>
    <m/>
    <x v="0"/>
    <m/>
    <x v="54"/>
    <n v="100477977"/>
    <x v="0"/>
    <x v="8"/>
    <s v="Direção dos  Recursos Humanos"/>
    <s v="ORI"/>
    <x v="2"/>
    <m/>
    <x v="0"/>
    <x v="2"/>
    <x v="2"/>
    <x v="1"/>
    <x v="0"/>
    <x v="0"/>
    <x v="0"/>
    <x v="0"/>
    <x v="0"/>
    <x v="0"/>
    <x v="0"/>
    <s v="Direção dos  Recursos Humanos"/>
    <x v="0"/>
    <x v="0"/>
    <x v="0"/>
    <x v="0"/>
    <x v="0"/>
    <x v="0"/>
    <x v="0"/>
    <x v="0"/>
    <x v="0"/>
    <x v="0"/>
    <x v="8"/>
    <x v="0"/>
    <s v="Pagamento de salário referente a 04-2024"/>
  </r>
  <r>
    <x v="0"/>
    <n v="0"/>
    <n v="0"/>
    <n v="0"/>
    <n v="0"/>
    <x v="5464"/>
    <x v="0"/>
    <x v="0"/>
    <x v="0"/>
    <s v="03.16.25"/>
    <x v="23"/>
    <x v="0"/>
    <x v="0"/>
    <s v="Direção dos  Recursos Humanos"/>
    <s v="03.16.25"/>
    <s v="Direção dos  Recursos Humanos"/>
    <s v="03.16.25"/>
    <x v="30"/>
    <x v="0"/>
    <x v="0"/>
    <x v="0"/>
    <x v="1"/>
    <x v="0"/>
    <x v="0"/>
    <x v="0"/>
    <x v="6"/>
    <s v="2024-04-23"/>
    <x v="1"/>
    <n v="15"/>
    <x v="4"/>
    <m/>
    <x v="0"/>
    <m/>
    <x v="54"/>
    <n v="100477977"/>
    <x v="0"/>
    <x v="8"/>
    <s v="Direção dos  Recursos Humanos"/>
    <s v="ORI"/>
    <x v="2"/>
    <m/>
    <x v="0"/>
    <x v="2"/>
    <x v="2"/>
    <x v="1"/>
    <x v="0"/>
    <x v="0"/>
    <x v="0"/>
    <x v="0"/>
    <x v="0"/>
    <x v="0"/>
    <x v="0"/>
    <s v="Direção dos  Recursos Humanos"/>
    <x v="0"/>
    <x v="0"/>
    <x v="0"/>
    <x v="0"/>
    <x v="0"/>
    <x v="0"/>
    <x v="0"/>
    <x v="0"/>
    <x v="0"/>
    <x v="0"/>
    <x v="8"/>
    <x v="0"/>
    <s v="Pagamento de salário referente a 04-2024"/>
  </r>
  <r>
    <x v="0"/>
    <n v="0"/>
    <n v="0"/>
    <n v="0"/>
    <n v="0"/>
    <x v="5464"/>
    <x v="0"/>
    <x v="0"/>
    <x v="0"/>
    <s v="03.16.25"/>
    <x v="23"/>
    <x v="0"/>
    <x v="0"/>
    <s v="Direção dos  Recursos Humanos"/>
    <s v="03.16.25"/>
    <s v="Direção dos  Recursos Humanos"/>
    <s v="03.16.25"/>
    <x v="48"/>
    <x v="0"/>
    <x v="0"/>
    <x v="0"/>
    <x v="1"/>
    <x v="0"/>
    <x v="0"/>
    <x v="0"/>
    <x v="6"/>
    <s v="2024-04-23"/>
    <x v="1"/>
    <n v="104"/>
    <x v="4"/>
    <m/>
    <x v="0"/>
    <m/>
    <x v="54"/>
    <n v="100477977"/>
    <x v="0"/>
    <x v="8"/>
    <s v="Direção dos  Recursos Humanos"/>
    <s v="ORI"/>
    <x v="2"/>
    <m/>
    <x v="0"/>
    <x v="2"/>
    <x v="2"/>
    <x v="1"/>
    <x v="0"/>
    <x v="0"/>
    <x v="0"/>
    <x v="0"/>
    <x v="0"/>
    <x v="0"/>
    <x v="0"/>
    <s v="Direção dos  Recursos Humanos"/>
    <x v="0"/>
    <x v="0"/>
    <x v="0"/>
    <x v="0"/>
    <x v="0"/>
    <x v="0"/>
    <x v="0"/>
    <x v="0"/>
    <x v="0"/>
    <x v="0"/>
    <x v="8"/>
    <x v="0"/>
    <s v="Pagamento de salário referente a 04-2024"/>
  </r>
  <r>
    <x v="0"/>
    <n v="0"/>
    <n v="0"/>
    <n v="0"/>
    <n v="0"/>
    <x v="5464"/>
    <x v="0"/>
    <x v="0"/>
    <x v="0"/>
    <s v="03.16.25"/>
    <x v="23"/>
    <x v="0"/>
    <x v="0"/>
    <s v="Direção dos  Recursos Humanos"/>
    <s v="03.16.25"/>
    <s v="Direção dos  Recursos Humanos"/>
    <s v="03.16.25"/>
    <x v="31"/>
    <x v="0"/>
    <x v="0"/>
    <x v="1"/>
    <x v="0"/>
    <x v="0"/>
    <x v="0"/>
    <x v="0"/>
    <x v="6"/>
    <s v="2024-04-23"/>
    <x v="1"/>
    <n v="138"/>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4-2024"/>
  </r>
  <r>
    <x v="0"/>
    <n v="0"/>
    <n v="0"/>
    <n v="0"/>
    <n v="0"/>
    <x v="5464"/>
    <x v="0"/>
    <x v="0"/>
    <x v="0"/>
    <s v="03.16.25"/>
    <x v="23"/>
    <x v="0"/>
    <x v="0"/>
    <s v="Direção dos  Recursos Humanos"/>
    <s v="03.16.25"/>
    <s v="Direção dos  Recursos Humanos"/>
    <s v="03.16.25"/>
    <x v="78"/>
    <x v="0"/>
    <x v="4"/>
    <x v="17"/>
    <x v="0"/>
    <x v="0"/>
    <x v="0"/>
    <x v="0"/>
    <x v="6"/>
    <s v="2024-04-23"/>
    <x v="1"/>
    <n v="687"/>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4-2024"/>
  </r>
  <r>
    <x v="0"/>
    <n v="0"/>
    <n v="0"/>
    <n v="0"/>
    <n v="0"/>
    <x v="5464"/>
    <x v="0"/>
    <x v="0"/>
    <x v="0"/>
    <s v="03.16.25"/>
    <x v="23"/>
    <x v="0"/>
    <x v="0"/>
    <s v="Direção dos  Recursos Humanos"/>
    <s v="03.16.25"/>
    <s v="Direção dos  Recursos Humanos"/>
    <s v="03.16.25"/>
    <x v="48"/>
    <x v="0"/>
    <x v="0"/>
    <x v="0"/>
    <x v="1"/>
    <x v="0"/>
    <x v="0"/>
    <x v="0"/>
    <x v="6"/>
    <s v="2024-04-23"/>
    <x v="1"/>
    <n v="2538"/>
    <x v="4"/>
    <m/>
    <x v="0"/>
    <m/>
    <x v="15"/>
    <n v="100479277"/>
    <x v="0"/>
    <x v="2"/>
    <s v="Direção dos  Recursos Humanos"/>
    <s v="ORI"/>
    <x v="2"/>
    <m/>
    <x v="0"/>
    <x v="2"/>
    <x v="2"/>
    <x v="1"/>
    <x v="0"/>
    <x v="0"/>
    <x v="0"/>
    <x v="0"/>
    <x v="0"/>
    <x v="0"/>
    <x v="0"/>
    <s v="Direção dos  Recursos Humanos"/>
    <x v="0"/>
    <x v="0"/>
    <x v="0"/>
    <x v="0"/>
    <x v="0"/>
    <x v="0"/>
    <x v="0"/>
    <x v="0"/>
    <x v="0"/>
    <x v="0"/>
    <x v="2"/>
    <x v="0"/>
    <s v="Pagamento de salário referente a 04-2024"/>
  </r>
  <r>
    <x v="0"/>
    <n v="0"/>
    <n v="0"/>
    <n v="0"/>
    <n v="0"/>
    <x v="5464"/>
    <x v="0"/>
    <x v="0"/>
    <x v="0"/>
    <s v="03.16.25"/>
    <x v="23"/>
    <x v="0"/>
    <x v="0"/>
    <s v="Direção dos  Recursos Humanos"/>
    <s v="03.16.25"/>
    <s v="Direção dos  Recursos Humanos"/>
    <s v="03.16.25"/>
    <x v="79"/>
    <x v="0"/>
    <x v="4"/>
    <x v="17"/>
    <x v="0"/>
    <x v="0"/>
    <x v="0"/>
    <x v="0"/>
    <x v="6"/>
    <s v="2024-04-23"/>
    <x v="1"/>
    <n v="7702"/>
    <x v="4"/>
    <m/>
    <x v="0"/>
    <m/>
    <x v="15"/>
    <n v="100479277"/>
    <x v="0"/>
    <x v="2"/>
    <s v="Direção dos  Recursos Humanos"/>
    <s v="ORI"/>
    <x v="2"/>
    <m/>
    <x v="0"/>
    <x v="2"/>
    <x v="2"/>
    <x v="1"/>
    <x v="0"/>
    <x v="0"/>
    <x v="0"/>
    <x v="0"/>
    <x v="0"/>
    <x v="0"/>
    <x v="0"/>
    <s v="Direção dos  Recursos Humanos"/>
    <x v="0"/>
    <x v="0"/>
    <x v="0"/>
    <x v="0"/>
    <x v="0"/>
    <x v="0"/>
    <x v="0"/>
    <x v="0"/>
    <x v="0"/>
    <x v="0"/>
    <x v="2"/>
    <x v="0"/>
    <s v="Pagamento de salário referente a 04-2024"/>
  </r>
  <r>
    <x v="0"/>
    <n v="0"/>
    <n v="0"/>
    <n v="0"/>
    <n v="0"/>
    <x v="5679"/>
    <x v="0"/>
    <x v="0"/>
    <x v="0"/>
    <s v="03.16.19"/>
    <x v="21"/>
    <x v="0"/>
    <x v="0"/>
    <s v="Direção de Inovação e Desporto"/>
    <s v="03.16.19"/>
    <s v="Direção de Inovação e Desporto"/>
    <s v="03.16.19"/>
    <x v="31"/>
    <x v="0"/>
    <x v="0"/>
    <x v="1"/>
    <x v="0"/>
    <x v="0"/>
    <x v="0"/>
    <x v="0"/>
    <x v="1"/>
    <s v="2024-03-21"/>
    <x v="0"/>
    <n v="246"/>
    <x v="4"/>
    <m/>
    <x v="0"/>
    <m/>
    <x v="19"/>
    <n v="100474706"/>
    <x v="0"/>
    <x v="6"/>
    <s v="Direção de Inovação e Desporto"/>
    <s v="ORI"/>
    <x v="2"/>
    <m/>
    <x v="0"/>
    <x v="2"/>
    <x v="2"/>
    <x v="1"/>
    <x v="0"/>
    <x v="0"/>
    <x v="0"/>
    <x v="0"/>
    <x v="0"/>
    <x v="0"/>
    <x v="0"/>
    <s v="Direção de Inovação e Desporto"/>
    <x v="0"/>
    <x v="0"/>
    <x v="0"/>
    <x v="0"/>
    <x v="0"/>
    <x v="0"/>
    <x v="0"/>
    <x v="0"/>
    <x v="0"/>
    <x v="0"/>
    <x v="6"/>
    <x v="0"/>
    <s v="Pagamento de salário referente a 03-2024"/>
  </r>
  <r>
    <x v="0"/>
    <n v="0"/>
    <n v="0"/>
    <n v="0"/>
    <n v="0"/>
    <x v="5470"/>
    <x v="0"/>
    <x v="0"/>
    <x v="0"/>
    <s v="03.16.19"/>
    <x v="21"/>
    <x v="0"/>
    <x v="0"/>
    <s v="Direção de Inovação e Desporto"/>
    <s v="03.16.19"/>
    <s v="Direção de Inovação e Desporto"/>
    <s v="03.16.19"/>
    <x v="31"/>
    <x v="0"/>
    <x v="0"/>
    <x v="1"/>
    <x v="0"/>
    <x v="0"/>
    <x v="0"/>
    <x v="0"/>
    <x v="6"/>
    <s v="2024-04-23"/>
    <x v="1"/>
    <n v="246"/>
    <x v="4"/>
    <m/>
    <x v="0"/>
    <m/>
    <x v="19"/>
    <n v="100474706"/>
    <x v="0"/>
    <x v="6"/>
    <s v="Direção de Inovação e Desporto"/>
    <s v="ORI"/>
    <x v="2"/>
    <m/>
    <x v="0"/>
    <x v="2"/>
    <x v="2"/>
    <x v="1"/>
    <x v="0"/>
    <x v="0"/>
    <x v="0"/>
    <x v="0"/>
    <x v="0"/>
    <x v="0"/>
    <x v="0"/>
    <s v="Direção de Inovação e Desporto"/>
    <x v="0"/>
    <x v="0"/>
    <x v="0"/>
    <x v="0"/>
    <x v="0"/>
    <x v="0"/>
    <x v="0"/>
    <x v="0"/>
    <x v="0"/>
    <x v="0"/>
    <x v="6"/>
    <x v="0"/>
    <s v="Pagamento de salário referente a 04-2024"/>
  </r>
  <r>
    <x v="0"/>
    <n v="0"/>
    <n v="0"/>
    <n v="0"/>
    <n v="0"/>
    <x v="3986"/>
    <x v="0"/>
    <x v="0"/>
    <x v="0"/>
    <s v="03.16.17"/>
    <x v="51"/>
    <x v="0"/>
    <x v="0"/>
    <s v="Direção Proteção Civil"/>
    <s v="03.16.17"/>
    <s v="Direção Proteção Civil"/>
    <s v="03.16.17"/>
    <x v="30"/>
    <x v="0"/>
    <x v="0"/>
    <x v="0"/>
    <x v="1"/>
    <x v="0"/>
    <x v="0"/>
    <x v="0"/>
    <x v="0"/>
    <s v="2024-01-30"/>
    <x v="0"/>
    <n v="4504"/>
    <x v="4"/>
    <m/>
    <x v="0"/>
    <m/>
    <x v="19"/>
    <n v="100474706"/>
    <x v="0"/>
    <x v="6"/>
    <s v="Direção Proteção Civil"/>
    <s v="ORI"/>
    <x v="2"/>
    <m/>
    <x v="0"/>
    <x v="2"/>
    <x v="2"/>
    <x v="1"/>
    <x v="0"/>
    <x v="0"/>
    <x v="0"/>
    <x v="0"/>
    <x v="0"/>
    <x v="0"/>
    <x v="0"/>
    <s v="Direção Proteção Civil"/>
    <x v="0"/>
    <x v="0"/>
    <x v="0"/>
    <x v="0"/>
    <x v="0"/>
    <x v="0"/>
    <x v="0"/>
    <x v="0"/>
    <x v="0"/>
    <x v="0"/>
    <x v="6"/>
    <x v="0"/>
    <s v="Pagamento de salário referente a 01-2024"/>
  </r>
  <r>
    <x v="0"/>
    <n v="0"/>
    <n v="0"/>
    <n v="0"/>
    <n v="0"/>
    <x v="3986"/>
    <x v="0"/>
    <x v="0"/>
    <x v="0"/>
    <s v="03.16.17"/>
    <x v="51"/>
    <x v="0"/>
    <x v="0"/>
    <s v="Direção Proteção Civil"/>
    <s v="03.16.17"/>
    <s v="Direção Proteção Civil"/>
    <s v="03.16.17"/>
    <x v="30"/>
    <x v="0"/>
    <x v="0"/>
    <x v="0"/>
    <x v="1"/>
    <x v="0"/>
    <x v="0"/>
    <x v="0"/>
    <x v="0"/>
    <s v="2024-01-30"/>
    <x v="0"/>
    <n v="398"/>
    <x v="4"/>
    <m/>
    <x v="0"/>
    <m/>
    <x v="136"/>
    <n v="100478986"/>
    <x v="0"/>
    <x v="10"/>
    <s v="Direção Proteção Civil"/>
    <s v="ORI"/>
    <x v="2"/>
    <m/>
    <x v="0"/>
    <x v="2"/>
    <x v="2"/>
    <x v="1"/>
    <x v="0"/>
    <x v="0"/>
    <x v="0"/>
    <x v="0"/>
    <x v="0"/>
    <x v="0"/>
    <x v="0"/>
    <s v="Direção Proteção Civil"/>
    <x v="0"/>
    <x v="0"/>
    <x v="0"/>
    <x v="0"/>
    <x v="0"/>
    <x v="0"/>
    <x v="0"/>
    <x v="0"/>
    <x v="0"/>
    <x v="0"/>
    <x v="10"/>
    <x v="0"/>
    <s v="Pagamento de salário referente a 01-2024"/>
  </r>
  <r>
    <x v="0"/>
    <n v="0"/>
    <n v="0"/>
    <n v="0"/>
    <n v="0"/>
    <x v="4559"/>
    <x v="0"/>
    <x v="0"/>
    <x v="0"/>
    <s v="03.16.16"/>
    <x v="24"/>
    <x v="0"/>
    <x v="0"/>
    <s v="Direção Ambiente e Saneamento "/>
    <s v="03.16.16"/>
    <s v="Direção Ambiente e Saneamento "/>
    <s v="03.16.16"/>
    <x v="30"/>
    <x v="0"/>
    <x v="0"/>
    <x v="0"/>
    <x v="1"/>
    <x v="0"/>
    <x v="0"/>
    <x v="0"/>
    <x v="3"/>
    <s v="2024-05-21"/>
    <x v="1"/>
    <n v="86486"/>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5-2024"/>
  </r>
  <r>
    <x v="0"/>
    <n v="0"/>
    <n v="0"/>
    <n v="0"/>
    <n v="0"/>
    <x v="4559"/>
    <x v="0"/>
    <x v="0"/>
    <x v="0"/>
    <s v="03.16.16"/>
    <x v="24"/>
    <x v="0"/>
    <x v="0"/>
    <s v="Direção Ambiente e Saneamento "/>
    <s v="03.16.16"/>
    <s v="Direção Ambiente e Saneamento "/>
    <s v="03.16.16"/>
    <x v="28"/>
    <x v="0"/>
    <x v="0"/>
    <x v="0"/>
    <x v="0"/>
    <x v="0"/>
    <x v="0"/>
    <x v="0"/>
    <x v="3"/>
    <s v="2024-05-21"/>
    <x v="1"/>
    <n v="69"/>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5-2024"/>
  </r>
  <r>
    <x v="0"/>
    <n v="0"/>
    <n v="0"/>
    <n v="0"/>
    <n v="0"/>
    <x v="4559"/>
    <x v="0"/>
    <x v="0"/>
    <x v="0"/>
    <s v="03.16.16"/>
    <x v="24"/>
    <x v="0"/>
    <x v="0"/>
    <s v="Direção Ambiente e Saneamento "/>
    <s v="03.16.16"/>
    <s v="Direção Ambiente e Saneamento "/>
    <s v="03.16.16"/>
    <x v="28"/>
    <x v="0"/>
    <x v="0"/>
    <x v="0"/>
    <x v="0"/>
    <x v="0"/>
    <x v="0"/>
    <x v="0"/>
    <x v="3"/>
    <s v="2024-05-21"/>
    <x v="1"/>
    <n v="13"/>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5-2024"/>
  </r>
  <r>
    <x v="0"/>
    <n v="0"/>
    <n v="0"/>
    <n v="0"/>
    <n v="0"/>
    <x v="4559"/>
    <x v="0"/>
    <x v="0"/>
    <x v="0"/>
    <s v="03.16.16"/>
    <x v="24"/>
    <x v="0"/>
    <x v="0"/>
    <s v="Direção Ambiente e Saneamento "/>
    <s v="03.16.16"/>
    <s v="Direção Ambiente e Saneamento "/>
    <s v="03.16.16"/>
    <x v="30"/>
    <x v="0"/>
    <x v="0"/>
    <x v="0"/>
    <x v="1"/>
    <x v="0"/>
    <x v="0"/>
    <x v="0"/>
    <x v="3"/>
    <s v="2024-05-21"/>
    <x v="1"/>
    <n v="2265"/>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5-2024"/>
  </r>
  <r>
    <x v="0"/>
    <n v="0"/>
    <n v="0"/>
    <n v="0"/>
    <n v="0"/>
    <x v="4559"/>
    <x v="0"/>
    <x v="0"/>
    <x v="0"/>
    <s v="03.16.16"/>
    <x v="24"/>
    <x v="0"/>
    <x v="0"/>
    <s v="Direção Ambiente e Saneamento "/>
    <s v="03.16.16"/>
    <s v="Direção Ambiente e Saneamento "/>
    <s v="03.16.16"/>
    <x v="29"/>
    <x v="0"/>
    <x v="0"/>
    <x v="0"/>
    <x v="0"/>
    <x v="0"/>
    <x v="0"/>
    <x v="0"/>
    <x v="3"/>
    <s v="2024-05-21"/>
    <x v="1"/>
    <n v="5"/>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5-2024"/>
  </r>
  <r>
    <x v="0"/>
    <n v="0"/>
    <n v="0"/>
    <n v="0"/>
    <n v="0"/>
    <x v="3983"/>
    <x v="0"/>
    <x v="0"/>
    <x v="0"/>
    <s v="03.16.16"/>
    <x v="24"/>
    <x v="0"/>
    <x v="0"/>
    <s v="Direção Ambiente e Saneamento "/>
    <s v="03.16.16"/>
    <s v="Direção Ambiente e Saneamento "/>
    <s v="03.16.16"/>
    <x v="29"/>
    <x v="0"/>
    <x v="0"/>
    <x v="0"/>
    <x v="0"/>
    <x v="0"/>
    <x v="0"/>
    <x v="0"/>
    <x v="0"/>
    <s v="2024-01-30"/>
    <x v="0"/>
    <n v="0"/>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1-2024"/>
  </r>
  <r>
    <x v="0"/>
    <n v="0"/>
    <n v="0"/>
    <n v="0"/>
    <n v="0"/>
    <x v="3983"/>
    <x v="0"/>
    <x v="0"/>
    <x v="0"/>
    <s v="03.16.16"/>
    <x v="24"/>
    <x v="0"/>
    <x v="0"/>
    <s v="Direção Ambiente e Saneamento "/>
    <s v="03.16.16"/>
    <s v="Direção Ambiente e Saneamento "/>
    <s v="03.16.16"/>
    <x v="28"/>
    <x v="0"/>
    <x v="0"/>
    <x v="0"/>
    <x v="0"/>
    <x v="0"/>
    <x v="0"/>
    <x v="0"/>
    <x v="0"/>
    <s v="2024-01-30"/>
    <x v="0"/>
    <n v="203"/>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1-2024"/>
  </r>
  <r>
    <x v="0"/>
    <n v="0"/>
    <n v="0"/>
    <n v="0"/>
    <n v="0"/>
    <x v="753"/>
    <x v="0"/>
    <x v="0"/>
    <x v="0"/>
    <s v="03.16.16"/>
    <x v="24"/>
    <x v="0"/>
    <x v="0"/>
    <s v="Direção Ambiente e Saneamento "/>
    <s v="03.16.16"/>
    <s v="Direção Ambiente e Saneamento "/>
    <s v="03.16.16"/>
    <x v="60"/>
    <x v="0"/>
    <x v="0"/>
    <x v="0"/>
    <x v="0"/>
    <x v="0"/>
    <x v="0"/>
    <x v="0"/>
    <x v="1"/>
    <s v="2024-03-26"/>
    <x v="0"/>
    <n v="0"/>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3-2024"/>
  </r>
  <r>
    <x v="0"/>
    <n v="0"/>
    <n v="0"/>
    <n v="0"/>
    <n v="0"/>
    <x v="753"/>
    <x v="0"/>
    <x v="0"/>
    <x v="0"/>
    <s v="03.16.16"/>
    <x v="24"/>
    <x v="0"/>
    <x v="0"/>
    <s v="Direção Ambiente e Saneamento "/>
    <s v="03.16.16"/>
    <s v="Direção Ambiente e Saneamento "/>
    <s v="03.16.16"/>
    <x v="30"/>
    <x v="0"/>
    <x v="0"/>
    <x v="0"/>
    <x v="1"/>
    <x v="0"/>
    <x v="0"/>
    <x v="0"/>
    <x v="1"/>
    <s v="2024-03-26"/>
    <x v="0"/>
    <n v="2526"/>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3-2024"/>
  </r>
  <r>
    <x v="0"/>
    <n v="0"/>
    <n v="0"/>
    <n v="0"/>
    <n v="0"/>
    <x v="1418"/>
    <x v="0"/>
    <x v="0"/>
    <x v="0"/>
    <s v="03.16.16"/>
    <x v="24"/>
    <x v="0"/>
    <x v="0"/>
    <s v="Direção Ambiente e Saneamento "/>
    <s v="03.16.16"/>
    <s v="Direção Ambiente e Saneamento "/>
    <s v="03.16.16"/>
    <x v="60"/>
    <x v="0"/>
    <x v="0"/>
    <x v="0"/>
    <x v="0"/>
    <x v="0"/>
    <x v="0"/>
    <x v="0"/>
    <x v="6"/>
    <s v="2024-04-23"/>
    <x v="1"/>
    <n v="26"/>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4-2024"/>
  </r>
  <r>
    <x v="0"/>
    <n v="0"/>
    <n v="0"/>
    <n v="0"/>
    <n v="0"/>
    <x v="1418"/>
    <x v="0"/>
    <x v="0"/>
    <x v="0"/>
    <s v="03.16.16"/>
    <x v="24"/>
    <x v="0"/>
    <x v="0"/>
    <s v="Direção Ambiente e Saneamento "/>
    <s v="03.16.16"/>
    <s v="Direção Ambiente e Saneamento "/>
    <s v="03.16.16"/>
    <x v="30"/>
    <x v="0"/>
    <x v="0"/>
    <x v="0"/>
    <x v="1"/>
    <x v="0"/>
    <x v="0"/>
    <x v="0"/>
    <x v="6"/>
    <s v="2024-04-23"/>
    <x v="1"/>
    <n v="4568"/>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4-2024"/>
  </r>
  <r>
    <x v="0"/>
    <n v="0"/>
    <n v="0"/>
    <n v="0"/>
    <n v="0"/>
    <x v="5531"/>
    <x v="0"/>
    <x v="0"/>
    <x v="0"/>
    <s v="03.16.16"/>
    <x v="24"/>
    <x v="0"/>
    <x v="0"/>
    <s v="Direção Ambiente e Saneamento "/>
    <s v="03.16.16"/>
    <s v="Direção Ambiente e Saneamento "/>
    <s v="03.16.16"/>
    <x v="29"/>
    <x v="0"/>
    <x v="0"/>
    <x v="0"/>
    <x v="0"/>
    <x v="0"/>
    <x v="0"/>
    <x v="0"/>
    <x v="2"/>
    <s v="2024-02-23"/>
    <x v="0"/>
    <n v="0"/>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2-2024"/>
  </r>
  <r>
    <x v="0"/>
    <n v="0"/>
    <n v="0"/>
    <n v="0"/>
    <n v="0"/>
    <x v="580"/>
    <x v="0"/>
    <x v="0"/>
    <x v="0"/>
    <s v="03.16.15"/>
    <x v="0"/>
    <x v="0"/>
    <x v="0"/>
    <s v="Direção Financeira"/>
    <s v="03.16.15"/>
    <s v="Direção Financeira"/>
    <s v="03.16.15"/>
    <x v="30"/>
    <x v="0"/>
    <x v="0"/>
    <x v="0"/>
    <x v="1"/>
    <x v="0"/>
    <x v="0"/>
    <x v="0"/>
    <x v="5"/>
    <s v="2024-08-05"/>
    <x v="2"/>
    <n v="12395"/>
    <x v="4"/>
    <m/>
    <x v="0"/>
    <m/>
    <x v="17"/>
    <n v="100479279"/>
    <x v="0"/>
    <x v="4"/>
    <s v="Direção Financeira"/>
    <s v="ORI"/>
    <x v="2"/>
    <m/>
    <x v="0"/>
    <x v="2"/>
    <x v="2"/>
    <x v="1"/>
    <x v="0"/>
    <x v="0"/>
    <x v="0"/>
    <x v="0"/>
    <x v="0"/>
    <x v="0"/>
    <x v="0"/>
    <s v="Direção Financeira"/>
    <x v="0"/>
    <x v="0"/>
    <x v="0"/>
    <x v="0"/>
    <x v="0"/>
    <x v="0"/>
    <x v="0"/>
    <x v="0"/>
    <x v="0"/>
    <x v="0"/>
    <x v="4"/>
    <x v="0"/>
    <s v="Pagamento de salário referente a 07-2024"/>
  </r>
  <r>
    <x v="0"/>
    <n v="0"/>
    <n v="0"/>
    <n v="0"/>
    <n v="0"/>
    <x v="2150"/>
    <x v="0"/>
    <x v="0"/>
    <x v="0"/>
    <s v="03.16.15"/>
    <x v="0"/>
    <x v="0"/>
    <x v="0"/>
    <s v="Direção Financeira"/>
    <s v="03.16.15"/>
    <s v="Direção Financeira"/>
    <s v="03.16.15"/>
    <x v="48"/>
    <x v="0"/>
    <x v="0"/>
    <x v="0"/>
    <x v="1"/>
    <x v="0"/>
    <x v="0"/>
    <x v="0"/>
    <x v="11"/>
    <s v="2024-12-16"/>
    <x v="3"/>
    <n v="31629"/>
    <x v="4"/>
    <m/>
    <x v="0"/>
    <m/>
    <x v="19"/>
    <n v="100474706"/>
    <x v="0"/>
    <x v="6"/>
    <s v="Direção Financeira"/>
    <s v="ORI"/>
    <x v="2"/>
    <m/>
    <x v="0"/>
    <x v="2"/>
    <x v="2"/>
    <x v="1"/>
    <x v="0"/>
    <x v="0"/>
    <x v="0"/>
    <x v="0"/>
    <x v="0"/>
    <x v="0"/>
    <x v="0"/>
    <s v="Direção Financeira"/>
    <x v="0"/>
    <x v="0"/>
    <x v="0"/>
    <x v="0"/>
    <x v="0"/>
    <x v="0"/>
    <x v="0"/>
    <x v="0"/>
    <x v="0"/>
    <x v="0"/>
    <x v="6"/>
    <x v="0"/>
    <s v="Pagamento de salário referente a 12-2024"/>
  </r>
  <r>
    <x v="0"/>
    <n v="0"/>
    <n v="0"/>
    <n v="0"/>
    <n v="0"/>
    <x v="2150"/>
    <x v="0"/>
    <x v="0"/>
    <x v="0"/>
    <s v="03.16.15"/>
    <x v="0"/>
    <x v="0"/>
    <x v="0"/>
    <s v="Direção Financeira"/>
    <s v="03.16.15"/>
    <s v="Direção Financeira"/>
    <s v="03.16.15"/>
    <x v="29"/>
    <x v="0"/>
    <x v="0"/>
    <x v="0"/>
    <x v="0"/>
    <x v="0"/>
    <x v="0"/>
    <x v="0"/>
    <x v="11"/>
    <s v="2024-12-16"/>
    <x v="3"/>
    <n v="0"/>
    <x v="4"/>
    <m/>
    <x v="0"/>
    <m/>
    <x v="54"/>
    <n v="100477977"/>
    <x v="0"/>
    <x v="8"/>
    <s v="Direção Financeira"/>
    <s v="ORI"/>
    <x v="2"/>
    <m/>
    <x v="0"/>
    <x v="2"/>
    <x v="2"/>
    <x v="1"/>
    <x v="0"/>
    <x v="0"/>
    <x v="0"/>
    <x v="0"/>
    <x v="0"/>
    <x v="0"/>
    <x v="0"/>
    <s v="Direção Financeira"/>
    <x v="0"/>
    <x v="0"/>
    <x v="0"/>
    <x v="0"/>
    <x v="0"/>
    <x v="0"/>
    <x v="0"/>
    <x v="0"/>
    <x v="0"/>
    <x v="0"/>
    <x v="8"/>
    <x v="0"/>
    <s v="Pagamento de salário referente a 12-2024"/>
  </r>
  <r>
    <x v="0"/>
    <n v="0"/>
    <n v="0"/>
    <n v="0"/>
    <n v="0"/>
    <x v="3970"/>
    <x v="0"/>
    <x v="0"/>
    <x v="0"/>
    <s v="03.16.15"/>
    <x v="0"/>
    <x v="0"/>
    <x v="0"/>
    <s v="Direção Financeira"/>
    <s v="03.16.15"/>
    <s v="Direção Financeira"/>
    <s v="03.16.15"/>
    <x v="64"/>
    <x v="0"/>
    <x v="0"/>
    <x v="0"/>
    <x v="0"/>
    <x v="0"/>
    <x v="0"/>
    <x v="0"/>
    <x v="0"/>
    <s v="2024-01-30"/>
    <x v="0"/>
    <n v="4111"/>
    <x v="4"/>
    <m/>
    <x v="0"/>
    <m/>
    <x v="19"/>
    <n v="100474706"/>
    <x v="0"/>
    <x v="6"/>
    <s v="Direção Financeira"/>
    <s v="ORI"/>
    <x v="2"/>
    <m/>
    <x v="0"/>
    <x v="2"/>
    <x v="2"/>
    <x v="1"/>
    <x v="0"/>
    <x v="0"/>
    <x v="0"/>
    <x v="0"/>
    <x v="0"/>
    <x v="0"/>
    <x v="0"/>
    <s v="Direção Financeira"/>
    <x v="0"/>
    <x v="0"/>
    <x v="0"/>
    <x v="0"/>
    <x v="0"/>
    <x v="0"/>
    <x v="0"/>
    <x v="0"/>
    <x v="0"/>
    <x v="0"/>
    <x v="6"/>
    <x v="0"/>
    <s v="Pagamento de salário referente a 01-2024"/>
  </r>
  <r>
    <x v="0"/>
    <n v="0"/>
    <n v="0"/>
    <n v="0"/>
    <n v="0"/>
    <x v="3970"/>
    <x v="0"/>
    <x v="0"/>
    <x v="0"/>
    <s v="03.16.15"/>
    <x v="0"/>
    <x v="0"/>
    <x v="0"/>
    <s v="Direção Financeira"/>
    <s v="03.16.15"/>
    <s v="Direção Financeira"/>
    <s v="03.16.15"/>
    <x v="30"/>
    <x v="0"/>
    <x v="0"/>
    <x v="0"/>
    <x v="1"/>
    <x v="0"/>
    <x v="0"/>
    <x v="0"/>
    <x v="0"/>
    <s v="2024-01-30"/>
    <x v="0"/>
    <n v="41697"/>
    <x v="4"/>
    <m/>
    <x v="0"/>
    <m/>
    <x v="19"/>
    <n v="100474706"/>
    <x v="0"/>
    <x v="6"/>
    <s v="Direção Financeira"/>
    <s v="ORI"/>
    <x v="2"/>
    <m/>
    <x v="0"/>
    <x v="2"/>
    <x v="2"/>
    <x v="1"/>
    <x v="0"/>
    <x v="0"/>
    <x v="0"/>
    <x v="0"/>
    <x v="0"/>
    <x v="0"/>
    <x v="0"/>
    <s v="Direção Financeira"/>
    <x v="0"/>
    <x v="0"/>
    <x v="0"/>
    <x v="0"/>
    <x v="0"/>
    <x v="0"/>
    <x v="0"/>
    <x v="0"/>
    <x v="0"/>
    <x v="0"/>
    <x v="6"/>
    <x v="0"/>
    <s v="Pagamento de salário referente a 01-2024"/>
  </r>
  <r>
    <x v="0"/>
    <n v="0"/>
    <n v="0"/>
    <n v="0"/>
    <n v="0"/>
    <x v="3970"/>
    <x v="0"/>
    <x v="0"/>
    <x v="0"/>
    <s v="03.16.15"/>
    <x v="0"/>
    <x v="0"/>
    <x v="0"/>
    <s v="Direção Financeira"/>
    <s v="03.16.15"/>
    <s v="Direção Financeira"/>
    <s v="03.16.15"/>
    <x v="30"/>
    <x v="0"/>
    <x v="0"/>
    <x v="0"/>
    <x v="1"/>
    <x v="0"/>
    <x v="0"/>
    <x v="0"/>
    <x v="0"/>
    <s v="2024-01-30"/>
    <x v="0"/>
    <n v="183"/>
    <x v="4"/>
    <m/>
    <x v="0"/>
    <m/>
    <x v="18"/>
    <n v="100478987"/>
    <x v="0"/>
    <x v="5"/>
    <s v="Direção Financeira"/>
    <s v="ORI"/>
    <x v="2"/>
    <m/>
    <x v="0"/>
    <x v="2"/>
    <x v="2"/>
    <x v="1"/>
    <x v="0"/>
    <x v="0"/>
    <x v="0"/>
    <x v="0"/>
    <x v="0"/>
    <x v="0"/>
    <x v="0"/>
    <s v="Direção Financeira"/>
    <x v="0"/>
    <x v="0"/>
    <x v="0"/>
    <x v="0"/>
    <x v="0"/>
    <x v="0"/>
    <x v="0"/>
    <x v="0"/>
    <x v="0"/>
    <x v="0"/>
    <x v="5"/>
    <x v="0"/>
    <s v="Pagamento de salário referente a 01-2024"/>
  </r>
  <r>
    <x v="0"/>
    <n v="0"/>
    <n v="0"/>
    <n v="0"/>
    <n v="0"/>
    <x v="3970"/>
    <x v="0"/>
    <x v="0"/>
    <x v="0"/>
    <s v="03.16.15"/>
    <x v="0"/>
    <x v="0"/>
    <x v="0"/>
    <s v="Direção Financeira"/>
    <s v="03.16.15"/>
    <s v="Direção Financeira"/>
    <s v="03.16.15"/>
    <x v="28"/>
    <x v="0"/>
    <x v="0"/>
    <x v="0"/>
    <x v="0"/>
    <x v="0"/>
    <x v="0"/>
    <x v="0"/>
    <x v="0"/>
    <s v="2024-01-30"/>
    <x v="0"/>
    <n v="57"/>
    <x v="4"/>
    <m/>
    <x v="0"/>
    <m/>
    <x v="16"/>
    <n v="100474707"/>
    <x v="0"/>
    <x v="3"/>
    <s v="Direção Financeira"/>
    <s v="ORI"/>
    <x v="2"/>
    <m/>
    <x v="0"/>
    <x v="2"/>
    <x v="2"/>
    <x v="1"/>
    <x v="0"/>
    <x v="0"/>
    <x v="0"/>
    <x v="0"/>
    <x v="0"/>
    <x v="0"/>
    <x v="0"/>
    <s v="Direção Financeira"/>
    <x v="0"/>
    <x v="0"/>
    <x v="0"/>
    <x v="0"/>
    <x v="0"/>
    <x v="0"/>
    <x v="0"/>
    <x v="0"/>
    <x v="0"/>
    <x v="0"/>
    <x v="3"/>
    <x v="0"/>
    <s v="Pagamento de salário referente a 01-2024"/>
  </r>
  <r>
    <x v="0"/>
    <n v="0"/>
    <n v="0"/>
    <n v="0"/>
    <n v="0"/>
    <x v="4075"/>
    <x v="0"/>
    <x v="0"/>
    <x v="0"/>
    <s v="03.16.15"/>
    <x v="0"/>
    <x v="0"/>
    <x v="0"/>
    <s v="Direção Financeira"/>
    <s v="03.16.15"/>
    <s v="Direção Financeira"/>
    <s v="03.16.15"/>
    <x v="64"/>
    <x v="0"/>
    <x v="0"/>
    <x v="0"/>
    <x v="0"/>
    <x v="0"/>
    <x v="0"/>
    <x v="0"/>
    <x v="4"/>
    <s v="2024-06-19"/>
    <x v="1"/>
    <n v="4240"/>
    <x v="4"/>
    <m/>
    <x v="0"/>
    <m/>
    <x v="19"/>
    <n v="100474706"/>
    <x v="0"/>
    <x v="6"/>
    <s v="Direção Financeira"/>
    <s v="ORI"/>
    <x v="2"/>
    <m/>
    <x v="0"/>
    <x v="2"/>
    <x v="2"/>
    <x v="1"/>
    <x v="0"/>
    <x v="0"/>
    <x v="0"/>
    <x v="0"/>
    <x v="0"/>
    <x v="0"/>
    <x v="0"/>
    <s v="Direção Financeira"/>
    <x v="0"/>
    <x v="0"/>
    <x v="0"/>
    <x v="0"/>
    <x v="0"/>
    <x v="0"/>
    <x v="0"/>
    <x v="0"/>
    <x v="0"/>
    <x v="0"/>
    <x v="6"/>
    <x v="0"/>
    <s v="Pagamento de salário referente a 06-2024"/>
  </r>
  <r>
    <x v="0"/>
    <n v="0"/>
    <n v="0"/>
    <n v="0"/>
    <n v="0"/>
    <x v="4075"/>
    <x v="0"/>
    <x v="0"/>
    <x v="0"/>
    <s v="03.16.15"/>
    <x v="0"/>
    <x v="0"/>
    <x v="0"/>
    <s v="Direção Financeira"/>
    <s v="03.16.15"/>
    <s v="Direção Financeira"/>
    <s v="03.16.15"/>
    <x v="48"/>
    <x v="0"/>
    <x v="0"/>
    <x v="0"/>
    <x v="1"/>
    <x v="0"/>
    <x v="0"/>
    <x v="0"/>
    <x v="4"/>
    <s v="2024-06-19"/>
    <x v="1"/>
    <n v="269"/>
    <x v="4"/>
    <m/>
    <x v="0"/>
    <m/>
    <x v="54"/>
    <n v="100477977"/>
    <x v="0"/>
    <x v="8"/>
    <s v="Direção Financeira"/>
    <s v="ORI"/>
    <x v="2"/>
    <m/>
    <x v="0"/>
    <x v="2"/>
    <x v="2"/>
    <x v="1"/>
    <x v="0"/>
    <x v="0"/>
    <x v="0"/>
    <x v="0"/>
    <x v="0"/>
    <x v="0"/>
    <x v="0"/>
    <s v="Direção Financeira"/>
    <x v="0"/>
    <x v="0"/>
    <x v="0"/>
    <x v="0"/>
    <x v="0"/>
    <x v="0"/>
    <x v="0"/>
    <x v="0"/>
    <x v="0"/>
    <x v="0"/>
    <x v="8"/>
    <x v="0"/>
    <s v="Pagamento de salário referente a 06-2024"/>
  </r>
  <r>
    <x v="0"/>
    <n v="0"/>
    <n v="0"/>
    <n v="0"/>
    <n v="0"/>
    <x v="4075"/>
    <x v="0"/>
    <x v="0"/>
    <x v="0"/>
    <s v="03.16.15"/>
    <x v="0"/>
    <x v="0"/>
    <x v="0"/>
    <s v="Direção Financeira"/>
    <s v="03.16.15"/>
    <s v="Direção Financeira"/>
    <s v="03.16.15"/>
    <x v="64"/>
    <x v="0"/>
    <x v="0"/>
    <x v="0"/>
    <x v="0"/>
    <x v="0"/>
    <x v="0"/>
    <x v="0"/>
    <x v="4"/>
    <s v="2024-06-19"/>
    <x v="1"/>
    <n v="1045"/>
    <x v="4"/>
    <m/>
    <x v="0"/>
    <m/>
    <x v="17"/>
    <n v="100479279"/>
    <x v="0"/>
    <x v="4"/>
    <s v="Direção Financeira"/>
    <s v="ORI"/>
    <x v="2"/>
    <m/>
    <x v="0"/>
    <x v="2"/>
    <x v="2"/>
    <x v="1"/>
    <x v="0"/>
    <x v="0"/>
    <x v="0"/>
    <x v="0"/>
    <x v="0"/>
    <x v="0"/>
    <x v="0"/>
    <s v="Direção Financeira"/>
    <x v="0"/>
    <x v="0"/>
    <x v="0"/>
    <x v="0"/>
    <x v="0"/>
    <x v="0"/>
    <x v="0"/>
    <x v="0"/>
    <x v="0"/>
    <x v="0"/>
    <x v="4"/>
    <x v="0"/>
    <s v="Pagamento de salário referente a 06-2024"/>
  </r>
  <r>
    <x v="0"/>
    <n v="0"/>
    <n v="0"/>
    <n v="0"/>
    <n v="0"/>
    <x v="4075"/>
    <x v="0"/>
    <x v="0"/>
    <x v="0"/>
    <s v="03.16.15"/>
    <x v="0"/>
    <x v="0"/>
    <x v="0"/>
    <s v="Direção Financeira"/>
    <s v="03.16.15"/>
    <s v="Direção Financeira"/>
    <s v="03.16.15"/>
    <x v="28"/>
    <x v="0"/>
    <x v="0"/>
    <x v="0"/>
    <x v="0"/>
    <x v="0"/>
    <x v="0"/>
    <x v="0"/>
    <x v="4"/>
    <s v="2024-06-19"/>
    <x v="1"/>
    <n v="760"/>
    <x v="4"/>
    <m/>
    <x v="0"/>
    <m/>
    <x v="17"/>
    <n v="100479279"/>
    <x v="0"/>
    <x v="4"/>
    <s v="Direção Financeira"/>
    <s v="ORI"/>
    <x v="2"/>
    <m/>
    <x v="0"/>
    <x v="2"/>
    <x v="2"/>
    <x v="1"/>
    <x v="0"/>
    <x v="0"/>
    <x v="0"/>
    <x v="0"/>
    <x v="0"/>
    <x v="0"/>
    <x v="0"/>
    <s v="Direção Financeira"/>
    <x v="0"/>
    <x v="0"/>
    <x v="0"/>
    <x v="0"/>
    <x v="0"/>
    <x v="0"/>
    <x v="0"/>
    <x v="0"/>
    <x v="0"/>
    <x v="0"/>
    <x v="4"/>
    <x v="0"/>
    <s v="Pagamento de salário referente a 06-2024"/>
  </r>
  <r>
    <x v="0"/>
    <n v="0"/>
    <n v="0"/>
    <n v="0"/>
    <n v="0"/>
    <x v="4075"/>
    <x v="0"/>
    <x v="0"/>
    <x v="0"/>
    <s v="03.16.15"/>
    <x v="0"/>
    <x v="0"/>
    <x v="0"/>
    <s v="Direção Financeira"/>
    <s v="03.16.15"/>
    <s v="Direção Financeira"/>
    <s v="03.16.15"/>
    <x v="29"/>
    <x v="0"/>
    <x v="0"/>
    <x v="0"/>
    <x v="0"/>
    <x v="0"/>
    <x v="0"/>
    <x v="0"/>
    <x v="4"/>
    <s v="2024-06-19"/>
    <x v="1"/>
    <n v="0"/>
    <x v="4"/>
    <m/>
    <x v="0"/>
    <m/>
    <x v="16"/>
    <n v="100474707"/>
    <x v="0"/>
    <x v="3"/>
    <s v="Direção Financeira"/>
    <s v="ORI"/>
    <x v="2"/>
    <m/>
    <x v="0"/>
    <x v="2"/>
    <x v="2"/>
    <x v="1"/>
    <x v="0"/>
    <x v="0"/>
    <x v="0"/>
    <x v="0"/>
    <x v="0"/>
    <x v="0"/>
    <x v="0"/>
    <s v="Direção Financeira"/>
    <x v="0"/>
    <x v="0"/>
    <x v="0"/>
    <x v="0"/>
    <x v="0"/>
    <x v="0"/>
    <x v="0"/>
    <x v="0"/>
    <x v="0"/>
    <x v="0"/>
    <x v="3"/>
    <x v="0"/>
    <s v="Pagamento de salário referente a 06-2024"/>
  </r>
  <r>
    <x v="0"/>
    <n v="0"/>
    <n v="0"/>
    <n v="0"/>
    <n v="0"/>
    <x v="4075"/>
    <x v="0"/>
    <x v="0"/>
    <x v="0"/>
    <s v="03.16.15"/>
    <x v="0"/>
    <x v="0"/>
    <x v="0"/>
    <s v="Direção Financeira"/>
    <s v="03.16.15"/>
    <s v="Direção Financeira"/>
    <s v="03.16.15"/>
    <x v="64"/>
    <x v="0"/>
    <x v="0"/>
    <x v="0"/>
    <x v="0"/>
    <x v="0"/>
    <x v="0"/>
    <x v="0"/>
    <x v="4"/>
    <s v="2024-06-19"/>
    <x v="1"/>
    <n v="294"/>
    <x v="4"/>
    <m/>
    <x v="0"/>
    <m/>
    <x v="15"/>
    <n v="100479277"/>
    <x v="0"/>
    <x v="2"/>
    <s v="Direção Financeira"/>
    <s v="ORI"/>
    <x v="2"/>
    <m/>
    <x v="0"/>
    <x v="2"/>
    <x v="2"/>
    <x v="1"/>
    <x v="0"/>
    <x v="0"/>
    <x v="0"/>
    <x v="0"/>
    <x v="0"/>
    <x v="0"/>
    <x v="0"/>
    <s v="Direção Financeira"/>
    <x v="0"/>
    <x v="0"/>
    <x v="0"/>
    <x v="0"/>
    <x v="0"/>
    <x v="0"/>
    <x v="0"/>
    <x v="0"/>
    <x v="0"/>
    <x v="0"/>
    <x v="2"/>
    <x v="0"/>
    <s v="Pagamento de salário referente a 06-2024"/>
  </r>
  <r>
    <x v="0"/>
    <n v="0"/>
    <n v="0"/>
    <n v="0"/>
    <n v="0"/>
    <x v="553"/>
    <x v="0"/>
    <x v="0"/>
    <x v="0"/>
    <s v="03.16.15"/>
    <x v="0"/>
    <x v="0"/>
    <x v="0"/>
    <s v="Direção Financeira"/>
    <s v="03.16.15"/>
    <s v="Direção Financeira"/>
    <s v="03.16.15"/>
    <x v="29"/>
    <x v="0"/>
    <x v="0"/>
    <x v="0"/>
    <x v="0"/>
    <x v="0"/>
    <x v="0"/>
    <x v="0"/>
    <x v="5"/>
    <s v="2024-08-05"/>
    <x v="2"/>
    <n v="86"/>
    <x v="4"/>
    <m/>
    <x v="0"/>
    <m/>
    <x v="19"/>
    <n v="100474706"/>
    <x v="0"/>
    <x v="6"/>
    <s v="Direção Financeira"/>
    <s v="ORI"/>
    <x v="2"/>
    <m/>
    <x v="0"/>
    <x v="2"/>
    <x v="2"/>
    <x v="1"/>
    <x v="0"/>
    <x v="0"/>
    <x v="0"/>
    <x v="0"/>
    <x v="0"/>
    <x v="0"/>
    <x v="0"/>
    <s v="Direção Financeira"/>
    <x v="0"/>
    <x v="0"/>
    <x v="0"/>
    <x v="0"/>
    <x v="0"/>
    <x v="0"/>
    <x v="0"/>
    <x v="0"/>
    <x v="0"/>
    <x v="0"/>
    <x v="6"/>
    <x v="0"/>
    <s v="Pagamento de salário referente a 07-2024"/>
  </r>
  <r>
    <x v="0"/>
    <n v="0"/>
    <n v="0"/>
    <n v="0"/>
    <n v="0"/>
    <x v="553"/>
    <x v="0"/>
    <x v="0"/>
    <x v="0"/>
    <s v="03.16.15"/>
    <x v="0"/>
    <x v="0"/>
    <x v="0"/>
    <s v="Direção Financeira"/>
    <s v="03.16.15"/>
    <s v="Direção Financeira"/>
    <s v="03.16.15"/>
    <x v="28"/>
    <x v="0"/>
    <x v="0"/>
    <x v="0"/>
    <x v="0"/>
    <x v="0"/>
    <x v="0"/>
    <x v="0"/>
    <x v="5"/>
    <s v="2024-08-05"/>
    <x v="2"/>
    <n v="3067"/>
    <x v="4"/>
    <m/>
    <x v="0"/>
    <m/>
    <x v="19"/>
    <n v="100474706"/>
    <x v="0"/>
    <x v="6"/>
    <s v="Direção Financeira"/>
    <s v="ORI"/>
    <x v="2"/>
    <m/>
    <x v="0"/>
    <x v="2"/>
    <x v="2"/>
    <x v="1"/>
    <x v="0"/>
    <x v="0"/>
    <x v="0"/>
    <x v="0"/>
    <x v="0"/>
    <x v="0"/>
    <x v="0"/>
    <s v="Direção Financeira"/>
    <x v="0"/>
    <x v="0"/>
    <x v="0"/>
    <x v="0"/>
    <x v="0"/>
    <x v="0"/>
    <x v="0"/>
    <x v="0"/>
    <x v="0"/>
    <x v="0"/>
    <x v="6"/>
    <x v="0"/>
    <s v="Pagamento de salário referente a 07-2024"/>
  </r>
  <r>
    <x v="0"/>
    <n v="0"/>
    <n v="0"/>
    <n v="0"/>
    <n v="0"/>
    <x v="553"/>
    <x v="0"/>
    <x v="0"/>
    <x v="0"/>
    <s v="03.16.15"/>
    <x v="0"/>
    <x v="0"/>
    <x v="0"/>
    <s v="Direção Financeira"/>
    <s v="03.16.15"/>
    <s v="Direção Financeira"/>
    <s v="03.16.15"/>
    <x v="28"/>
    <x v="0"/>
    <x v="0"/>
    <x v="0"/>
    <x v="0"/>
    <x v="0"/>
    <x v="0"/>
    <x v="0"/>
    <x v="5"/>
    <s v="2024-08-05"/>
    <x v="2"/>
    <n v="33"/>
    <x v="4"/>
    <m/>
    <x v="0"/>
    <m/>
    <x v="54"/>
    <n v="100477977"/>
    <x v="0"/>
    <x v="8"/>
    <s v="Direção Financeira"/>
    <s v="ORI"/>
    <x v="2"/>
    <m/>
    <x v="0"/>
    <x v="2"/>
    <x v="2"/>
    <x v="1"/>
    <x v="0"/>
    <x v="0"/>
    <x v="0"/>
    <x v="0"/>
    <x v="0"/>
    <x v="0"/>
    <x v="0"/>
    <s v="Direção Financeira"/>
    <x v="0"/>
    <x v="0"/>
    <x v="0"/>
    <x v="0"/>
    <x v="0"/>
    <x v="0"/>
    <x v="0"/>
    <x v="0"/>
    <x v="0"/>
    <x v="0"/>
    <x v="8"/>
    <x v="0"/>
    <s v="Pagamento de salário referente a 07-2024"/>
  </r>
  <r>
    <x v="0"/>
    <n v="0"/>
    <n v="0"/>
    <n v="0"/>
    <n v="0"/>
    <x v="553"/>
    <x v="0"/>
    <x v="0"/>
    <x v="0"/>
    <s v="03.16.15"/>
    <x v="0"/>
    <x v="0"/>
    <x v="0"/>
    <s v="Direção Financeira"/>
    <s v="03.16.15"/>
    <s v="Direção Financeira"/>
    <s v="03.16.15"/>
    <x v="29"/>
    <x v="0"/>
    <x v="0"/>
    <x v="0"/>
    <x v="0"/>
    <x v="0"/>
    <x v="0"/>
    <x v="0"/>
    <x v="5"/>
    <s v="2024-08-05"/>
    <x v="2"/>
    <n v="14"/>
    <x v="4"/>
    <m/>
    <x v="0"/>
    <m/>
    <x v="67"/>
    <n v="100474708"/>
    <x v="0"/>
    <x v="7"/>
    <s v="Direção Financeira"/>
    <s v="ORI"/>
    <x v="2"/>
    <m/>
    <x v="0"/>
    <x v="2"/>
    <x v="2"/>
    <x v="1"/>
    <x v="0"/>
    <x v="0"/>
    <x v="0"/>
    <x v="0"/>
    <x v="0"/>
    <x v="0"/>
    <x v="0"/>
    <s v="Direção Financeira"/>
    <x v="0"/>
    <x v="0"/>
    <x v="0"/>
    <x v="0"/>
    <x v="0"/>
    <x v="0"/>
    <x v="0"/>
    <x v="0"/>
    <x v="0"/>
    <x v="0"/>
    <x v="7"/>
    <x v="0"/>
    <s v="Pagamento de salário referente a 07-2024"/>
  </r>
  <r>
    <x v="0"/>
    <n v="0"/>
    <n v="0"/>
    <n v="0"/>
    <n v="0"/>
    <x v="553"/>
    <x v="0"/>
    <x v="0"/>
    <x v="0"/>
    <s v="03.16.15"/>
    <x v="0"/>
    <x v="0"/>
    <x v="0"/>
    <s v="Direção Financeira"/>
    <s v="03.16.15"/>
    <s v="Direção Financeira"/>
    <s v="03.16.15"/>
    <x v="48"/>
    <x v="0"/>
    <x v="0"/>
    <x v="0"/>
    <x v="1"/>
    <x v="0"/>
    <x v="0"/>
    <x v="0"/>
    <x v="5"/>
    <s v="2024-08-05"/>
    <x v="2"/>
    <n v="3374"/>
    <x v="4"/>
    <m/>
    <x v="0"/>
    <m/>
    <x v="67"/>
    <n v="100474708"/>
    <x v="0"/>
    <x v="7"/>
    <s v="Direção Financeira"/>
    <s v="ORI"/>
    <x v="2"/>
    <m/>
    <x v="0"/>
    <x v="2"/>
    <x v="2"/>
    <x v="1"/>
    <x v="0"/>
    <x v="0"/>
    <x v="0"/>
    <x v="0"/>
    <x v="0"/>
    <x v="0"/>
    <x v="0"/>
    <s v="Direção Financeira"/>
    <x v="0"/>
    <x v="0"/>
    <x v="0"/>
    <x v="0"/>
    <x v="0"/>
    <x v="0"/>
    <x v="0"/>
    <x v="0"/>
    <x v="0"/>
    <x v="0"/>
    <x v="7"/>
    <x v="0"/>
    <s v="Pagamento de salário referente a 07-2024"/>
  </r>
  <r>
    <x v="0"/>
    <n v="0"/>
    <n v="0"/>
    <n v="0"/>
    <n v="0"/>
    <x v="553"/>
    <x v="0"/>
    <x v="0"/>
    <x v="0"/>
    <s v="03.16.15"/>
    <x v="0"/>
    <x v="0"/>
    <x v="0"/>
    <s v="Direção Financeira"/>
    <s v="03.16.15"/>
    <s v="Direção Financeira"/>
    <s v="03.16.15"/>
    <x v="29"/>
    <x v="0"/>
    <x v="0"/>
    <x v="0"/>
    <x v="0"/>
    <x v="0"/>
    <x v="0"/>
    <x v="0"/>
    <x v="5"/>
    <s v="2024-08-05"/>
    <x v="2"/>
    <n v="22"/>
    <x v="4"/>
    <m/>
    <x v="0"/>
    <m/>
    <x v="17"/>
    <n v="100479279"/>
    <x v="0"/>
    <x v="4"/>
    <s v="Direção Financeira"/>
    <s v="ORI"/>
    <x v="2"/>
    <m/>
    <x v="0"/>
    <x v="2"/>
    <x v="2"/>
    <x v="1"/>
    <x v="0"/>
    <x v="0"/>
    <x v="0"/>
    <x v="0"/>
    <x v="0"/>
    <x v="0"/>
    <x v="0"/>
    <s v="Direção Financeira"/>
    <x v="0"/>
    <x v="0"/>
    <x v="0"/>
    <x v="0"/>
    <x v="0"/>
    <x v="0"/>
    <x v="0"/>
    <x v="0"/>
    <x v="0"/>
    <x v="0"/>
    <x v="4"/>
    <x v="0"/>
    <s v="Pagamento de salário referente a 07-2024"/>
  </r>
  <r>
    <x v="0"/>
    <n v="0"/>
    <n v="0"/>
    <n v="0"/>
    <n v="0"/>
    <x v="553"/>
    <x v="0"/>
    <x v="0"/>
    <x v="0"/>
    <s v="03.16.15"/>
    <x v="0"/>
    <x v="0"/>
    <x v="0"/>
    <s v="Direção Financeira"/>
    <s v="03.16.15"/>
    <s v="Direção Financeira"/>
    <s v="03.16.15"/>
    <x v="30"/>
    <x v="0"/>
    <x v="0"/>
    <x v="0"/>
    <x v="1"/>
    <x v="0"/>
    <x v="0"/>
    <x v="0"/>
    <x v="5"/>
    <s v="2024-08-05"/>
    <x v="2"/>
    <n v="11982"/>
    <x v="4"/>
    <m/>
    <x v="0"/>
    <m/>
    <x v="17"/>
    <n v="100479279"/>
    <x v="0"/>
    <x v="4"/>
    <s v="Direção Financeira"/>
    <s v="ORI"/>
    <x v="2"/>
    <m/>
    <x v="0"/>
    <x v="2"/>
    <x v="2"/>
    <x v="1"/>
    <x v="0"/>
    <x v="0"/>
    <x v="0"/>
    <x v="0"/>
    <x v="0"/>
    <x v="0"/>
    <x v="0"/>
    <s v="Direção Financeira"/>
    <x v="0"/>
    <x v="0"/>
    <x v="0"/>
    <x v="0"/>
    <x v="0"/>
    <x v="0"/>
    <x v="0"/>
    <x v="0"/>
    <x v="0"/>
    <x v="0"/>
    <x v="4"/>
    <x v="0"/>
    <s v="Pagamento de salário referente a 07-2024"/>
  </r>
  <r>
    <x v="0"/>
    <n v="0"/>
    <n v="0"/>
    <n v="0"/>
    <n v="0"/>
    <x v="553"/>
    <x v="0"/>
    <x v="0"/>
    <x v="0"/>
    <s v="03.16.15"/>
    <x v="0"/>
    <x v="0"/>
    <x v="0"/>
    <s v="Direção Financeira"/>
    <s v="03.16.15"/>
    <s v="Direção Financeira"/>
    <s v="03.16.15"/>
    <x v="48"/>
    <x v="0"/>
    <x v="0"/>
    <x v="0"/>
    <x v="1"/>
    <x v="0"/>
    <x v="0"/>
    <x v="0"/>
    <x v="5"/>
    <s v="2024-08-05"/>
    <x v="2"/>
    <n v="129"/>
    <x v="4"/>
    <m/>
    <x v="0"/>
    <m/>
    <x v="16"/>
    <n v="100474707"/>
    <x v="0"/>
    <x v="3"/>
    <s v="Direção Financeira"/>
    <s v="ORI"/>
    <x v="2"/>
    <m/>
    <x v="0"/>
    <x v="2"/>
    <x v="2"/>
    <x v="1"/>
    <x v="0"/>
    <x v="0"/>
    <x v="0"/>
    <x v="0"/>
    <x v="0"/>
    <x v="0"/>
    <x v="0"/>
    <s v="Direção Financeira"/>
    <x v="0"/>
    <x v="0"/>
    <x v="0"/>
    <x v="0"/>
    <x v="0"/>
    <x v="0"/>
    <x v="0"/>
    <x v="0"/>
    <x v="0"/>
    <x v="0"/>
    <x v="3"/>
    <x v="0"/>
    <s v="Pagamento de salário referente a 07-2024"/>
  </r>
  <r>
    <x v="0"/>
    <n v="0"/>
    <n v="0"/>
    <n v="0"/>
    <n v="0"/>
    <x v="553"/>
    <x v="0"/>
    <x v="0"/>
    <x v="0"/>
    <s v="03.16.15"/>
    <x v="0"/>
    <x v="0"/>
    <x v="0"/>
    <s v="Direção Financeira"/>
    <s v="03.16.15"/>
    <s v="Direção Financeira"/>
    <s v="03.16.15"/>
    <x v="48"/>
    <x v="0"/>
    <x v="0"/>
    <x v="0"/>
    <x v="1"/>
    <x v="0"/>
    <x v="0"/>
    <x v="0"/>
    <x v="5"/>
    <s v="2024-08-05"/>
    <x v="2"/>
    <n v="1531"/>
    <x v="4"/>
    <m/>
    <x v="0"/>
    <m/>
    <x v="15"/>
    <n v="100479277"/>
    <x v="0"/>
    <x v="2"/>
    <s v="Direção Financeira"/>
    <s v="ORI"/>
    <x v="2"/>
    <m/>
    <x v="0"/>
    <x v="2"/>
    <x v="2"/>
    <x v="1"/>
    <x v="0"/>
    <x v="0"/>
    <x v="0"/>
    <x v="0"/>
    <x v="0"/>
    <x v="0"/>
    <x v="0"/>
    <s v="Direção Financeira"/>
    <x v="0"/>
    <x v="0"/>
    <x v="0"/>
    <x v="0"/>
    <x v="0"/>
    <x v="0"/>
    <x v="0"/>
    <x v="0"/>
    <x v="0"/>
    <x v="0"/>
    <x v="2"/>
    <x v="0"/>
    <s v="Pagamento de salário referente a 07-2024"/>
  </r>
  <r>
    <x v="0"/>
    <n v="0"/>
    <n v="0"/>
    <n v="0"/>
    <n v="0"/>
    <x v="3760"/>
    <x v="0"/>
    <x v="0"/>
    <x v="0"/>
    <s v="03.16.15"/>
    <x v="0"/>
    <x v="0"/>
    <x v="0"/>
    <s v="Direção Financeira"/>
    <s v="03.16.15"/>
    <s v="Direção Financeira"/>
    <s v="03.16.15"/>
    <x v="28"/>
    <x v="0"/>
    <x v="0"/>
    <x v="0"/>
    <x v="0"/>
    <x v="0"/>
    <x v="0"/>
    <x v="0"/>
    <x v="3"/>
    <s v="2024-05-21"/>
    <x v="1"/>
    <n v="31"/>
    <x v="4"/>
    <m/>
    <x v="0"/>
    <m/>
    <x v="54"/>
    <n v="100477977"/>
    <x v="0"/>
    <x v="8"/>
    <s v="Direção Financeira"/>
    <s v="ORI"/>
    <x v="2"/>
    <m/>
    <x v="0"/>
    <x v="2"/>
    <x v="2"/>
    <x v="1"/>
    <x v="0"/>
    <x v="0"/>
    <x v="0"/>
    <x v="0"/>
    <x v="0"/>
    <x v="0"/>
    <x v="0"/>
    <s v="Direção Financeira"/>
    <x v="0"/>
    <x v="0"/>
    <x v="0"/>
    <x v="0"/>
    <x v="0"/>
    <x v="0"/>
    <x v="0"/>
    <x v="0"/>
    <x v="0"/>
    <x v="0"/>
    <x v="8"/>
    <x v="0"/>
    <s v="Pagamento de salário referente a 05-2024"/>
  </r>
  <r>
    <x v="0"/>
    <n v="0"/>
    <n v="0"/>
    <n v="0"/>
    <n v="0"/>
    <x v="3760"/>
    <x v="0"/>
    <x v="0"/>
    <x v="0"/>
    <s v="03.16.15"/>
    <x v="0"/>
    <x v="0"/>
    <x v="0"/>
    <s v="Direção Financeira"/>
    <s v="03.16.15"/>
    <s v="Direção Financeira"/>
    <s v="03.16.15"/>
    <x v="48"/>
    <x v="0"/>
    <x v="0"/>
    <x v="0"/>
    <x v="1"/>
    <x v="0"/>
    <x v="0"/>
    <x v="0"/>
    <x v="3"/>
    <s v="2024-05-21"/>
    <x v="1"/>
    <n v="265"/>
    <x v="4"/>
    <m/>
    <x v="0"/>
    <m/>
    <x v="54"/>
    <n v="100477977"/>
    <x v="0"/>
    <x v="8"/>
    <s v="Direção Financeira"/>
    <s v="ORI"/>
    <x v="2"/>
    <m/>
    <x v="0"/>
    <x v="2"/>
    <x v="2"/>
    <x v="1"/>
    <x v="0"/>
    <x v="0"/>
    <x v="0"/>
    <x v="0"/>
    <x v="0"/>
    <x v="0"/>
    <x v="0"/>
    <s v="Direção Financeira"/>
    <x v="0"/>
    <x v="0"/>
    <x v="0"/>
    <x v="0"/>
    <x v="0"/>
    <x v="0"/>
    <x v="0"/>
    <x v="0"/>
    <x v="0"/>
    <x v="0"/>
    <x v="8"/>
    <x v="0"/>
    <s v="Pagamento de salário referente a 05-2024"/>
  </r>
  <r>
    <x v="0"/>
    <n v="0"/>
    <n v="0"/>
    <n v="0"/>
    <n v="0"/>
    <x v="3760"/>
    <x v="0"/>
    <x v="0"/>
    <x v="0"/>
    <s v="03.16.15"/>
    <x v="0"/>
    <x v="0"/>
    <x v="0"/>
    <s v="Direção Financeira"/>
    <s v="03.16.15"/>
    <s v="Direção Financeira"/>
    <s v="03.16.15"/>
    <x v="30"/>
    <x v="0"/>
    <x v="0"/>
    <x v="0"/>
    <x v="1"/>
    <x v="0"/>
    <x v="0"/>
    <x v="0"/>
    <x v="3"/>
    <s v="2024-05-21"/>
    <x v="1"/>
    <n v="6935"/>
    <x v="4"/>
    <m/>
    <x v="0"/>
    <m/>
    <x v="67"/>
    <n v="100474708"/>
    <x v="0"/>
    <x v="7"/>
    <s v="Direção Financeira"/>
    <s v="ORI"/>
    <x v="2"/>
    <m/>
    <x v="0"/>
    <x v="2"/>
    <x v="2"/>
    <x v="1"/>
    <x v="0"/>
    <x v="0"/>
    <x v="0"/>
    <x v="0"/>
    <x v="0"/>
    <x v="0"/>
    <x v="0"/>
    <s v="Direção Financeira"/>
    <x v="0"/>
    <x v="0"/>
    <x v="0"/>
    <x v="0"/>
    <x v="0"/>
    <x v="0"/>
    <x v="0"/>
    <x v="0"/>
    <x v="0"/>
    <x v="0"/>
    <x v="7"/>
    <x v="0"/>
    <s v="Pagamento de salário referente a 05-2024"/>
  </r>
  <r>
    <x v="0"/>
    <n v="0"/>
    <n v="0"/>
    <n v="0"/>
    <n v="0"/>
    <x v="3760"/>
    <x v="0"/>
    <x v="0"/>
    <x v="0"/>
    <s v="03.16.15"/>
    <x v="0"/>
    <x v="0"/>
    <x v="0"/>
    <s v="Direção Financeira"/>
    <s v="03.16.15"/>
    <s v="Direção Financeira"/>
    <s v="03.16.15"/>
    <x v="30"/>
    <x v="0"/>
    <x v="0"/>
    <x v="0"/>
    <x v="1"/>
    <x v="0"/>
    <x v="0"/>
    <x v="0"/>
    <x v="3"/>
    <s v="2024-05-21"/>
    <x v="1"/>
    <n v="11185"/>
    <x v="4"/>
    <m/>
    <x v="0"/>
    <m/>
    <x v="17"/>
    <n v="100479279"/>
    <x v="0"/>
    <x v="4"/>
    <s v="Direção Financeira"/>
    <s v="ORI"/>
    <x v="2"/>
    <m/>
    <x v="0"/>
    <x v="2"/>
    <x v="2"/>
    <x v="1"/>
    <x v="0"/>
    <x v="0"/>
    <x v="0"/>
    <x v="0"/>
    <x v="0"/>
    <x v="0"/>
    <x v="0"/>
    <s v="Direção Financeira"/>
    <x v="0"/>
    <x v="0"/>
    <x v="0"/>
    <x v="0"/>
    <x v="0"/>
    <x v="0"/>
    <x v="0"/>
    <x v="0"/>
    <x v="0"/>
    <x v="0"/>
    <x v="4"/>
    <x v="0"/>
    <s v="Pagamento de salário referente a 05-2024"/>
  </r>
  <r>
    <x v="0"/>
    <n v="0"/>
    <n v="0"/>
    <n v="0"/>
    <n v="0"/>
    <x v="3760"/>
    <x v="0"/>
    <x v="0"/>
    <x v="0"/>
    <s v="03.16.15"/>
    <x v="0"/>
    <x v="0"/>
    <x v="0"/>
    <s v="Direção Financeira"/>
    <s v="03.16.15"/>
    <s v="Direção Financeira"/>
    <s v="03.16.15"/>
    <x v="30"/>
    <x v="0"/>
    <x v="0"/>
    <x v="0"/>
    <x v="1"/>
    <x v="0"/>
    <x v="0"/>
    <x v="0"/>
    <x v="3"/>
    <s v="2024-05-21"/>
    <x v="1"/>
    <n v="260"/>
    <x v="4"/>
    <m/>
    <x v="0"/>
    <m/>
    <x v="16"/>
    <n v="100474707"/>
    <x v="0"/>
    <x v="3"/>
    <s v="Direção Financeira"/>
    <s v="ORI"/>
    <x v="2"/>
    <m/>
    <x v="0"/>
    <x v="2"/>
    <x v="2"/>
    <x v="1"/>
    <x v="0"/>
    <x v="0"/>
    <x v="0"/>
    <x v="0"/>
    <x v="0"/>
    <x v="0"/>
    <x v="0"/>
    <s v="Direção Financeira"/>
    <x v="0"/>
    <x v="0"/>
    <x v="0"/>
    <x v="0"/>
    <x v="0"/>
    <x v="0"/>
    <x v="0"/>
    <x v="0"/>
    <x v="0"/>
    <x v="0"/>
    <x v="3"/>
    <x v="0"/>
    <s v="Pagamento de salário referente a 05-2024"/>
  </r>
  <r>
    <x v="0"/>
    <n v="0"/>
    <n v="0"/>
    <n v="0"/>
    <n v="0"/>
    <x v="1417"/>
    <x v="0"/>
    <x v="0"/>
    <x v="0"/>
    <s v="03.16.15"/>
    <x v="0"/>
    <x v="0"/>
    <x v="0"/>
    <s v="Direção Financeira"/>
    <s v="03.16.15"/>
    <s v="Direção Financeira"/>
    <s v="03.16.15"/>
    <x v="29"/>
    <x v="0"/>
    <x v="0"/>
    <x v="0"/>
    <x v="0"/>
    <x v="0"/>
    <x v="0"/>
    <x v="0"/>
    <x v="6"/>
    <s v="2024-04-23"/>
    <x v="1"/>
    <n v="21"/>
    <x v="4"/>
    <m/>
    <x v="0"/>
    <m/>
    <x v="17"/>
    <n v="100479279"/>
    <x v="0"/>
    <x v="4"/>
    <s v="Direção Financeira"/>
    <s v="ORI"/>
    <x v="2"/>
    <m/>
    <x v="0"/>
    <x v="2"/>
    <x v="2"/>
    <x v="1"/>
    <x v="0"/>
    <x v="0"/>
    <x v="0"/>
    <x v="0"/>
    <x v="0"/>
    <x v="0"/>
    <x v="0"/>
    <s v="Direção Financeira"/>
    <x v="0"/>
    <x v="0"/>
    <x v="0"/>
    <x v="0"/>
    <x v="0"/>
    <x v="0"/>
    <x v="0"/>
    <x v="0"/>
    <x v="0"/>
    <x v="0"/>
    <x v="4"/>
    <x v="0"/>
    <s v="Pagamento de salário referente a 04-2024"/>
  </r>
  <r>
    <x v="0"/>
    <n v="0"/>
    <n v="0"/>
    <n v="0"/>
    <n v="0"/>
    <x v="1417"/>
    <x v="0"/>
    <x v="0"/>
    <x v="0"/>
    <s v="03.16.15"/>
    <x v="0"/>
    <x v="0"/>
    <x v="0"/>
    <s v="Direção Financeira"/>
    <s v="03.16.15"/>
    <s v="Direção Financeira"/>
    <s v="03.16.15"/>
    <x v="48"/>
    <x v="0"/>
    <x v="0"/>
    <x v="0"/>
    <x v="1"/>
    <x v="0"/>
    <x v="0"/>
    <x v="0"/>
    <x v="6"/>
    <s v="2024-04-23"/>
    <x v="1"/>
    <n v="139"/>
    <x v="4"/>
    <m/>
    <x v="0"/>
    <m/>
    <x v="16"/>
    <n v="100474707"/>
    <x v="0"/>
    <x v="3"/>
    <s v="Direção Financeira"/>
    <s v="ORI"/>
    <x v="2"/>
    <m/>
    <x v="0"/>
    <x v="2"/>
    <x v="2"/>
    <x v="1"/>
    <x v="0"/>
    <x v="0"/>
    <x v="0"/>
    <x v="0"/>
    <x v="0"/>
    <x v="0"/>
    <x v="0"/>
    <s v="Direção Financeira"/>
    <x v="0"/>
    <x v="0"/>
    <x v="0"/>
    <x v="0"/>
    <x v="0"/>
    <x v="0"/>
    <x v="0"/>
    <x v="0"/>
    <x v="0"/>
    <x v="0"/>
    <x v="3"/>
    <x v="0"/>
    <s v="Pagamento de salário referente a 04-2024"/>
  </r>
  <r>
    <x v="0"/>
    <n v="0"/>
    <n v="0"/>
    <n v="0"/>
    <n v="0"/>
    <x v="5675"/>
    <x v="0"/>
    <x v="0"/>
    <x v="0"/>
    <s v="03.16.15"/>
    <x v="0"/>
    <x v="0"/>
    <x v="0"/>
    <s v="Direção Financeira"/>
    <s v="03.16.15"/>
    <s v="Direção Financeira"/>
    <s v="03.16.15"/>
    <x v="64"/>
    <x v="0"/>
    <x v="0"/>
    <x v="0"/>
    <x v="0"/>
    <x v="0"/>
    <x v="0"/>
    <x v="0"/>
    <x v="1"/>
    <s v="2024-03-21"/>
    <x v="0"/>
    <n v="4191"/>
    <x v="4"/>
    <m/>
    <x v="0"/>
    <m/>
    <x v="19"/>
    <n v="100474706"/>
    <x v="0"/>
    <x v="6"/>
    <s v="Direção Financeira"/>
    <s v="ORI"/>
    <x v="2"/>
    <m/>
    <x v="0"/>
    <x v="2"/>
    <x v="2"/>
    <x v="1"/>
    <x v="0"/>
    <x v="0"/>
    <x v="0"/>
    <x v="0"/>
    <x v="0"/>
    <x v="0"/>
    <x v="0"/>
    <s v="Direção Financeira"/>
    <x v="0"/>
    <x v="0"/>
    <x v="0"/>
    <x v="0"/>
    <x v="0"/>
    <x v="0"/>
    <x v="0"/>
    <x v="0"/>
    <x v="0"/>
    <x v="0"/>
    <x v="6"/>
    <x v="0"/>
    <s v="Pagamento de salário referente a 03-2024"/>
  </r>
  <r>
    <x v="0"/>
    <n v="0"/>
    <n v="0"/>
    <n v="0"/>
    <n v="0"/>
    <x v="5675"/>
    <x v="0"/>
    <x v="0"/>
    <x v="0"/>
    <s v="03.16.15"/>
    <x v="0"/>
    <x v="0"/>
    <x v="0"/>
    <s v="Direção Financeira"/>
    <s v="03.16.15"/>
    <s v="Direção Financeira"/>
    <s v="03.16.15"/>
    <x v="48"/>
    <x v="0"/>
    <x v="0"/>
    <x v="0"/>
    <x v="1"/>
    <x v="0"/>
    <x v="0"/>
    <x v="0"/>
    <x v="1"/>
    <s v="2024-03-21"/>
    <x v="0"/>
    <n v="20612"/>
    <x v="4"/>
    <m/>
    <x v="0"/>
    <m/>
    <x v="19"/>
    <n v="100474706"/>
    <x v="0"/>
    <x v="6"/>
    <s v="Direção Financeira"/>
    <s v="ORI"/>
    <x v="2"/>
    <m/>
    <x v="0"/>
    <x v="2"/>
    <x v="2"/>
    <x v="1"/>
    <x v="0"/>
    <x v="0"/>
    <x v="0"/>
    <x v="0"/>
    <x v="0"/>
    <x v="0"/>
    <x v="0"/>
    <s v="Direção Financeira"/>
    <x v="0"/>
    <x v="0"/>
    <x v="0"/>
    <x v="0"/>
    <x v="0"/>
    <x v="0"/>
    <x v="0"/>
    <x v="0"/>
    <x v="0"/>
    <x v="0"/>
    <x v="6"/>
    <x v="0"/>
    <s v="Pagamento de salário referente a 03-2024"/>
  </r>
  <r>
    <x v="0"/>
    <n v="0"/>
    <n v="0"/>
    <n v="0"/>
    <n v="0"/>
    <x v="5675"/>
    <x v="0"/>
    <x v="0"/>
    <x v="0"/>
    <s v="03.16.15"/>
    <x v="0"/>
    <x v="0"/>
    <x v="0"/>
    <s v="Direção Financeira"/>
    <s v="03.16.15"/>
    <s v="Direção Financeira"/>
    <s v="03.16.15"/>
    <x v="64"/>
    <x v="0"/>
    <x v="0"/>
    <x v="0"/>
    <x v="0"/>
    <x v="0"/>
    <x v="0"/>
    <x v="0"/>
    <x v="1"/>
    <s v="2024-03-21"/>
    <x v="0"/>
    <n v="44"/>
    <x v="4"/>
    <m/>
    <x v="0"/>
    <m/>
    <x v="54"/>
    <n v="100477977"/>
    <x v="0"/>
    <x v="8"/>
    <s v="Direção Financeira"/>
    <s v="ORI"/>
    <x v="2"/>
    <m/>
    <x v="0"/>
    <x v="2"/>
    <x v="2"/>
    <x v="1"/>
    <x v="0"/>
    <x v="0"/>
    <x v="0"/>
    <x v="0"/>
    <x v="0"/>
    <x v="0"/>
    <x v="0"/>
    <s v="Direção Financeira"/>
    <x v="0"/>
    <x v="0"/>
    <x v="0"/>
    <x v="0"/>
    <x v="0"/>
    <x v="0"/>
    <x v="0"/>
    <x v="0"/>
    <x v="0"/>
    <x v="0"/>
    <x v="8"/>
    <x v="0"/>
    <s v="Pagamento de salário referente a 03-2024"/>
  </r>
  <r>
    <x v="0"/>
    <n v="0"/>
    <n v="0"/>
    <n v="0"/>
    <n v="0"/>
    <x v="5675"/>
    <x v="0"/>
    <x v="0"/>
    <x v="0"/>
    <s v="03.16.15"/>
    <x v="0"/>
    <x v="0"/>
    <x v="0"/>
    <s v="Direção Financeira"/>
    <s v="03.16.15"/>
    <s v="Direção Financeira"/>
    <s v="03.16.15"/>
    <x v="28"/>
    <x v="0"/>
    <x v="0"/>
    <x v="0"/>
    <x v="0"/>
    <x v="0"/>
    <x v="0"/>
    <x v="0"/>
    <x v="1"/>
    <s v="2024-03-21"/>
    <x v="0"/>
    <n v="21"/>
    <x v="4"/>
    <m/>
    <x v="0"/>
    <m/>
    <x v="16"/>
    <n v="100474707"/>
    <x v="0"/>
    <x v="3"/>
    <s v="Direção Financeira"/>
    <s v="ORI"/>
    <x v="2"/>
    <m/>
    <x v="0"/>
    <x v="2"/>
    <x v="2"/>
    <x v="1"/>
    <x v="0"/>
    <x v="0"/>
    <x v="0"/>
    <x v="0"/>
    <x v="0"/>
    <x v="0"/>
    <x v="0"/>
    <s v="Direção Financeira"/>
    <x v="0"/>
    <x v="0"/>
    <x v="0"/>
    <x v="0"/>
    <x v="0"/>
    <x v="0"/>
    <x v="0"/>
    <x v="0"/>
    <x v="0"/>
    <x v="0"/>
    <x v="3"/>
    <x v="0"/>
    <s v="Pagamento de salário referente a 03-2024"/>
  </r>
  <r>
    <x v="0"/>
    <n v="0"/>
    <n v="0"/>
    <n v="0"/>
    <n v="0"/>
    <x v="5532"/>
    <x v="0"/>
    <x v="0"/>
    <x v="0"/>
    <s v="03.16.15"/>
    <x v="0"/>
    <x v="0"/>
    <x v="0"/>
    <s v="Direção Financeira"/>
    <s v="03.16.15"/>
    <s v="Direção Financeira"/>
    <s v="03.16.15"/>
    <x v="29"/>
    <x v="0"/>
    <x v="0"/>
    <x v="0"/>
    <x v="0"/>
    <x v="0"/>
    <x v="0"/>
    <x v="0"/>
    <x v="2"/>
    <s v="2024-02-23"/>
    <x v="0"/>
    <n v="0"/>
    <x v="4"/>
    <m/>
    <x v="0"/>
    <m/>
    <x v="18"/>
    <n v="100478987"/>
    <x v="0"/>
    <x v="5"/>
    <s v="Direção Financeira"/>
    <s v="ORI"/>
    <x v="2"/>
    <m/>
    <x v="0"/>
    <x v="2"/>
    <x v="2"/>
    <x v="1"/>
    <x v="0"/>
    <x v="0"/>
    <x v="0"/>
    <x v="0"/>
    <x v="0"/>
    <x v="0"/>
    <x v="0"/>
    <s v="Direção Financeira"/>
    <x v="0"/>
    <x v="0"/>
    <x v="0"/>
    <x v="0"/>
    <x v="0"/>
    <x v="0"/>
    <x v="0"/>
    <x v="0"/>
    <x v="0"/>
    <x v="0"/>
    <x v="5"/>
    <x v="0"/>
    <s v="Pagamento de salário referente a 02-2024"/>
  </r>
  <r>
    <x v="0"/>
    <n v="0"/>
    <n v="0"/>
    <n v="0"/>
    <n v="0"/>
    <x v="5532"/>
    <x v="0"/>
    <x v="0"/>
    <x v="0"/>
    <s v="03.16.15"/>
    <x v="0"/>
    <x v="0"/>
    <x v="0"/>
    <s v="Direção Financeira"/>
    <s v="03.16.15"/>
    <s v="Direção Financeira"/>
    <s v="03.16.15"/>
    <x v="29"/>
    <x v="0"/>
    <x v="0"/>
    <x v="0"/>
    <x v="0"/>
    <x v="0"/>
    <x v="0"/>
    <x v="0"/>
    <x v="2"/>
    <s v="2024-02-23"/>
    <x v="0"/>
    <n v="8"/>
    <x v="4"/>
    <m/>
    <x v="0"/>
    <m/>
    <x v="67"/>
    <n v="100474708"/>
    <x v="0"/>
    <x v="7"/>
    <s v="Direção Financeira"/>
    <s v="ORI"/>
    <x v="2"/>
    <m/>
    <x v="0"/>
    <x v="2"/>
    <x v="2"/>
    <x v="1"/>
    <x v="0"/>
    <x v="0"/>
    <x v="0"/>
    <x v="0"/>
    <x v="0"/>
    <x v="0"/>
    <x v="0"/>
    <s v="Direção Financeira"/>
    <x v="0"/>
    <x v="0"/>
    <x v="0"/>
    <x v="0"/>
    <x v="0"/>
    <x v="0"/>
    <x v="0"/>
    <x v="0"/>
    <x v="0"/>
    <x v="0"/>
    <x v="7"/>
    <x v="0"/>
    <s v="Pagamento de salário referente a 02-2024"/>
  </r>
  <r>
    <x v="0"/>
    <n v="0"/>
    <n v="0"/>
    <n v="0"/>
    <n v="0"/>
    <x v="5532"/>
    <x v="0"/>
    <x v="0"/>
    <x v="0"/>
    <s v="03.16.15"/>
    <x v="0"/>
    <x v="0"/>
    <x v="0"/>
    <s v="Direção Financeira"/>
    <s v="03.16.15"/>
    <s v="Direção Financeira"/>
    <s v="03.16.15"/>
    <x v="64"/>
    <x v="0"/>
    <x v="0"/>
    <x v="0"/>
    <x v="0"/>
    <x v="0"/>
    <x v="0"/>
    <x v="0"/>
    <x v="2"/>
    <s v="2024-02-23"/>
    <x v="0"/>
    <n v="494"/>
    <x v="4"/>
    <m/>
    <x v="0"/>
    <m/>
    <x v="17"/>
    <n v="100479279"/>
    <x v="0"/>
    <x v="4"/>
    <s v="Direção Financeira"/>
    <s v="ORI"/>
    <x v="2"/>
    <m/>
    <x v="0"/>
    <x v="2"/>
    <x v="2"/>
    <x v="1"/>
    <x v="0"/>
    <x v="0"/>
    <x v="0"/>
    <x v="0"/>
    <x v="0"/>
    <x v="0"/>
    <x v="0"/>
    <s v="Direção Financeira"/>
    <x v="0"/>
    <x v="0"/>
    <x v="0"/>
    <x v="0"/>
    <x v="0"/>
    <x v="0"/>
    <x v="0"/>
    <x v="0"/>
    <x v="0"/>
    <x v="0"/>
    <x v="4"/>
    <x v="0"/>
    <s v="Pagamento de salário referente a 02-2024"/>
  </r>
  <r>
    <x v="0"/>
    <n v="0"/>
    <n v="0"/>
    <n v="0"/>
    <n v="0"/>
    <x v="5532"/>
    <x v="0"/>
    <x v="0"/>
    <x v="0"/>
    <s v="03.16.15"/>
    <x v="0"/>
    <x v="0"/>
    <x v="0"/>
    <s v="Direção Financeira"/>
    <s v="03.16.15"/>
    <s v="Direção Financeira"/>
    <s v="03.16.15"/>
    <x v="30"/>
    <x v="0"/>
    <x v="0"/>
    <x v="0"/>
    <x v="1"/>
    <x v="0"/>
    <x v="0"/>
    <x v="0"/>
    <x v="2"/>
    <s v="2024-02-23"/>
    <x v="0"/>
    <n v="572"/>
    <x v="4"/>
    <m/>
    <x v="0"/>
    <m/>
    <x v="16"/>
    <n v="100474707"/>
    <x v="0"/>
    <x v="3"/>
    <s v="Direção Financeira"/>
    <s v="ORI"/>
    <x v="2"/>
    <m/>
    <x v="0"/>
    <x v="2"/>
    <x v="2"/>
    <x v="1"/>
    <x v="0"/>
    <x v="0"/>
    <x v="0"/>
    <x v="0"/>
    <x v="0"/>
    <x v="0"/>
    <x v="0"/>
    <s v="Direção Financeira"/>
    <x v="0"/>
    <x v="0"/>
    <x v="0"/>
    <x v="0"/>
    <x v="0"/>
    <x v="0"/>
    <x v="0"/>
    <x v="0"/>
    <x v="0"/>
    <x v="0"/>
    <x v="3"/>
    <x v="0"/>
    <s v="Pagamento de salário referente a 02-2024"/>
  </r>
  <r>
    <x v="0"/>
    <n v="0"/>
    <n v="0"/>
    <n v="0"/>
    <n v="0"/>
    <x v="5532"/>
    <x v="0"/>
    <x v="0"/>
    <x v="0"/>
    <s v="03.16.15"/>
    <x v="0"/>
    <x v="0"/>
    <x v="0"/>
    <s v="Direção Financeira"/>
    <s v="03.16.15"/>
    <s v="Direção Financeira"/>
    <s v="03.16.15"/>
    <x v="64"/>
    <x v="0"/>
    <x v="0"/>
    <x v="0"/>
    <x v="0"/>
    <x v="0"/>
    <x v="0"/>
    <x v="0"/>
    <x v="2"/>
    <s v="2024-02-23"/>
    <x v="0"/>
    <n v="122"/>
    <x v="4"/>
    <m/>
    <x v="0"/>
    <m/>
    <x v="15"/>
    <n v="100479277"/>
    <x v="0"/>
    <x v="2"/>
    <s v="Direção Financeira"/>
    <s v="ORI"/>
    <x v="2"/>
    <m/>
    <x v="0"/>
    <x v="2"/>
    <x v="2"/>
    <x v="1"/>
    <x v="0"/>
    <x v="0"/>
    <x v="0"/>
    <x v="0"/>
    <x v="0"/>
    <x v="0"/>
    <x v="0"/>
    <s v="Direção Financeira"/>
    <x v="0"/>
    <x v="0"/>
    <x v="0"/>
    <x v="0"/>
    <x v="0"/>
    <x v="0"/>
    <x v="0"/>
    <x v="0"/>
    <x v="0"/>
    <x v="0"/>
    <x v="2"/>
    <x v="0"/>
    <s v="Pagamento de salário referente a 02-2024"/>
  </r>
  <r>
    <x v="0"/>
    <n v="0"/>
    <n v="0"/>
    <n v="0"/>
    <n v="0"/>
    <x v="5532"/>
    <x v="0"/>
    <x v="0"/>
    <x v="0"/>
    <s v="03.16.15"/>
    <x v="0"/>
    <x v="0"/>
    <x v="0"/>
    <s v="Direção Financeira"/>
    <s v="03.16.15"/>
    <s v="Direção Financeira"/>
    <s v="03.16.15"/>
    <x v="48"/>
    <x v="0"/>
    <x v="0"/>
    <x v="0"/>
    <x v="1"/>
    <x v="0"/>
    <x v="0"/>
    <x v="0"/>
    <x v="2"/>
    <s v="2024-02-23"/>
    <x v="0"/>
    <n v="604"/>
    <x v="4"/>
    <m/>
    <x v="0"/>
    <m/>
    <x v="15"/>
    <n v="100479277"/>
    <x v="0"/>
    <x v="2"/>
    <s v="Direção Financeira"/>
    <s v="ORI"/>
    <x v="2"/>
    <m/>
    <x v="0"/>
    <x v="2"/>
    <x v="2"/>
    <x v="1"/>
    <x v="0"/>
    <x v="0"/>
    <x v="0"/>
    <x v="0"/>
    <x v="0"/>
    <x v="0"/>
    <x v="0"/>
    <s v="Direção Financeira"/>
    <x v="0"/>
    <x v="0"/>
    <x v="0"/>
    <x v="0"/>
    <x v="0"/>
    <x v="0"/>
    <x v="0"/>
    <x v="0"/>
    <x v="0"/>
    <x v="0"/>
    <x v="2"/>
    <x v="0"/>
    <s v="Pagamento de salário referente a 02-2024"/>
  </r>
  <r>
    <x v="0"/>
    <n v="0"/>
    <n v="0"/>
    <n v="0"/>
    <n v="0"/>
    <x v="4583"/>
    <x v="0"/>
    <x v="0"/>
    <x v="0"/>
    <s v="03.16.02"/>
    <x v="3"/>
    <x v="0"/>
    <x v="0"/>
    <s v="Gabinete do Presidente"/>
    <s v="03.16.02"/>
    <s v="Gabinete do Presidente"/>
    <s v="03.16.02"/>
    <x v="59"/>
    <x v="0"/>
    <x v="0"/>
    <x v="0"/>
    <x v="0"/>
    <x v="0"/>
    <x v="0"/>
    <x v="0"/>
    <x v="3"/>
    <s v="2024-05-21"/>
    <x v="1"/>
    <n v="324"/>
    <x v="4"/>
    <m/>
    <x v="0"/>
    <m/>
    <x v="54"/>
    <n v="100477977"/>
    <x v="0"/>
    <x v="8"/>
    <s v="Gabinete do Presidente"/>
    <s v="ORI"/>
    <x v="2"/>
    <m/>
    <x v="0"/>
    <x v="2"/>
    <x v="2"/>
    <x v="1"/>
    <x v="0"/>
    <x v="0"/>
    <x v="0"/>
    <x v="0"/>
    <x v="0"/>
    <x v="0"/>
    <x v="0"/>
    <s v="Gabinete do Presidente"/>
    <x v="0"/>
    <x v="0"/>
    <x v="0"/>
    <x v="0"/>
    <x v="0"/>
    <x v="0"/>
    <x v="0"/>
    <x v="0"/>
    <x v="0"/>
    <x v="0"/>
    <x v="8"/>
    <x v="0"/>
    <s v="Pagamento de salário referente a 05-2024"/>
  </r>
  <r>
    <x v="0"/>
    <n v="0"/>
    <n v="0"/>
    <n v="0"/>
    <n v="0"/>
    <x v="4583"/>
    <x v="0"/>
    <x v="0"/>
    <x v="0"/>
    <s v="03.16.02"/>
    <x v="3"/>
    <x v="0"/>
    <x v="0"/>
    <s v="Gabinete do Presidente"/>
    <s v="03.16.02"/>
    <s v="Gabinete do Presidente"/>
    <s v="03.16.02"/>
    <x v="49"/>
    <x v="0"/>
    <x v="0"/>
    <x v="0"/>
    <x v="1"/>
    <x v="0"/>
    <x v="0"/>
    <x v="0"/>
    <x v="3"/>
    <s v="2024-05-21"/>
    <x v="1"/>
    <n v="1011"/>
    <x v="4"/>
    <m/>
    <x v="0"/>
    <m/>
    <x v="15"/>
    <n v="100479277"/>
    <x v="0"/>
    <x v="2"/>
    <s v="Gabinete do Presidente"/>
    <s v="ORI"/>
    <x v="2"/>
    <m/>
    <x v="0"/>
    <x v="2"/>
    <x v="2"/>
    <x v="1"/>
    <x v="0"/>
    <x v="0"/>
    <x v="0"/>
    <x v="0"/>
    <x v="0"/>
    <x v="0"/>
    <x v="0"/>
    <s v="Gabinete do Presidente"/>
    <x v="0"/>
    <x v="0"/>
    <x v="0"/>
    <x v="0"/>
    <x v="0"/>
    <x v="0"/>
    <x v="0"/>
    <x v="0"/>
    <x v="0"/>
    <x v="0"/>
    <x v="2"/>
    <x v="0"/>
    <s v="Pagamento de salário referente a 05-2024"/>
  </r>
  <r>
    <x v="0"/>
    <n v="0"/>
    <n v="0"/>
    <n v="0"/>
    <n v="0"/>
    <x v="3968"/>
    <x v="0"/>
    <x v="0"/>
    <x v="0"/>
    <s v="03.16.02"/>
    <x v="3"/>
    <x v="0"/>
    <x v="0"/>
    <s v="Gabinete do Presidente"/>
    <s v="03.16.02"/>
    <s v="Gabinete do Presidente"/>
    <s v="03.16.02"/>
    <x v="49"/>
    <x v="0"/>
    <x v="0"/>
    <x v="0"/>
    <x v="1"/>
    <x v="0"/>
    <x v="0"/>
    <x v="0"/>
    <x v="0"/>
    <s v="2024-01-30"/>
    <x v="0"/>
    <n v="15061"/>
    <x v="4"/>
    <m/>
    <x v="0"/>
    <m/>
    <x v="19"/>
    <n v="100474706"/>
    <x v="0"/>
    <x v="6"/>
    <s v="Gabinete do Presidente"/>
    <s v="ORI"/>
    <x v="2"/>
    <m/>
    <x v="0"/>
    <x v="2"/>
    <x v="2"/>
    <x v="1"/>
    <x v="0"/>
    <x v="0"/>
    <x v="0"/>
    <x v="0"/>
    <x v="0"/>
    <x v="0"/>
    <x v="0"/>
    <s v="Gabinete do Presidente"/>
    <x v="0"/>
    <x v="0"/>
    <x v="0"/>
    <x v="0"/>
    <x v="0"/>
    <x v="0"/>
    <x v="0"/>
    <x v="0"/>
    <x v="0"/>
    <x v="0"/>
    <x v="6"/>
    <x v="0"/>
    <s v="Pagamento de salário referente a 01-2024"/>
  </r>
  <r>
    <x v="0"/>
    <n v="0"/>
    <n v="0"/>
    <n v="0"/>
    <n v="0"/>
    <x v="3968"/>
    <x v="0"/>
    <x v="0"/>
    <x v="0"/>
    <s v="03.16.02"/>
    <x v="3"/>
    <x v="0"/>
    <x v="0"/>
    <s v="Gabinete do Presidente"/>
    <s v="03.16.02"/>
    <s v="Gabinete do Presidente"/>
    <s v="03.16.02"/>
    <x v="59"/>
    <x v="0"/>
    <x v="0"/>
    <x v="0"/>
    <x v="0"/>
    <x v="0"/>
    <x v="0"/>
    <x v="0"/>
    <x v="0"/>
    <s v="2024-01-30"/>
    <x v="0"/>
    <n v="85"/>
    <x v="4"/>
    <m/>
    <x v="0"/>
    <m/>
    <x v="15"/>
    <n v="100479277"/>
    <x v="0"/>
    <x v="2"/>
    <s v="Gabinete do Presidente"/>
    <s v="ORI"/>
    <x v="2"/>
    <m/>
    <x v="0"/>
    <x v="2"/>
    <x v="2"/>
    <x v="1"/>
    <x v="0"/>
    <x v="0"/>
    <x v="0"/>
    <x v="0"/>
    <x v="0"/>
    <x v="0"/>
    <x v="0"/>
    <s v="Gabinete do Presidente"/>
    <x v="0"/>
    <x v="0"/>
    <x v="0"/>
    <x v="0"/>
    <x v="0"/>
    <x v="0"/>
    <x v="0"/>
    <x v="0"/>
    <x v="0"/>
    <x v="0"/>
    <x v="2"/>
    <x v="0"/>
    <s v="Pagamento de salário referente a 01-2024"/>
  </r>
  <r>
    <x v="0"/>
    <n v="0"/>
    <n v="0"/>
    <n v="0"/>
    <n v="0"/>
    <x v="3968"/>
    <x v="0"/>
    <x v="0"/>
    <x v="0"/>
    <s v="03.16.02"/>
    <x v="3"/>
    <x v="0"/>
    <x v="0"/>
    <s v="Gabinete do Presidente"/>
    <s v="03.16.02"/>
    <s v="Gabinete do Presidente"/>
    <s v="03.16.02"/>
    <x v="31"/>
    <x v="0"/>
    <x v="0"/>
    <x v="1"/>
    <x v="0"/>
    <x v="0"/>
    <x v="0"/>
    <x v="0"/>
    <x v="0"/>
    <s v="2024-01-30"/>
    <x v="0"/>
    <n v="57"/>
    <x v="4"/>
    <m/>
    <x v="0"/>
    <m/>
    <x v="15"/>
    <n v="100479277"/>
    <x v="0"/>
    <x v="2"/>
    <s v="Gabinete do Presidente"/>
    <s v="ORI"/>
    <x v="2"/>
    <m/>
    <x v="0"/>
    <x v="2"/>
    <x v="2"/>
    <x v="1"/>
    <x v="0"/>
    <x v="0"/>
    <x v="0"/>
    <x v="0"/>
    <x v="0"/>
    <x v="0"/>
    <x v="0"/>
    <s v="Gabinete do Presidente"/>
    <x v="0"/>
    <x v="0"/>
    <x v="0"/>
    <x v="0"/>
    <x v="0"/>
    <x v="0"/>
    <x v="0"/>
    <x v="0"/>
    <x v="0"/>
    <x v="0"/>
    <x v="2"/>
    <x v="0"/>
    <s v="Pagamento de salário referente a 01-2024"/>
  </r>
  <r>
    <x v="0"/>
    <n v="0"/>
    <n v="0"/>
    <n v="0"/>
    <n v="0"/>
    <x v="5666"/>
    <x v="0"/>
    <x v="0"/>
    <x v="0"/>
    <s v="03.16.02"/>
    <x v="3"/>
    <x v="0"/>
    <x v="0"/>
    <s v="Gabinete do Presidente"/>
    <s v="03.16.02"/>
    <s v="Gabinete do Presidente"/>
    <s v="03.16.02"/>
    <x v="49"/>
    <x v="0"/>
    <x v="0"/>
    <x v="0"/>
    <x v="1"/>
    <x v="0"/>
    <x v="0"/>
    <x v="0"/>
    <x v="1"/>
    <s v="2024-03-21"/>
    <x v="0"/>
    <n v="12976"/>
    <x v="4"/>
    <m/>
    <x v="0"/>
    <m/>
    <x v="19"/>
    <n v="100474706"/>
    <x v="0"/>
    <x v="6"/>
    <s v="Gabinete do Presidente"/>
    <s v="ORI"/>
    <x v="2"/>
    <m/>
    <x v="0"/>
    <x v="2"/>
    <x v="2"/>
    <x v="1"/>
    <x v="0"/>
    <x v="0"/>
    <x v="0"/>
    <x v="0"/>
    <x v="0"/>
    <x v="0"/>
    <x v="0"/>
    <s v="Gabinete do Presidente"/>
    <x v="0"/>
    <x v="0"/>
    <x v="0"/>
    <x v="0"/>
    <x v="0"/>
    <x v="0"/>
    <x v="0"/>
    <x v="0"/>
    <x v="0"/>
    <x v="0"/>
    <x v="6"/>
    <x v="0"/>
    <s v="Pagamento de salário referente a 03-2024"/>
  </r>
  <r>
    <x v="0"/>
    <n v="0"/>
    <n v="0"/>
    <n v="0"/>
    <n v="0"/>
    <x v="5666"/>
    <x v="0"/>
    <x v="0"/>
    <x v="0"/>
    <s v="03.16.02"/>
    <x v="3"/>
    <x v="0"/>
    <x v="0"/>
    <s v="Gabinete do Presidente"/>
    <s v="03.16.02"/>
    <s v="Gabinete do Presidente"/>
    <s v="03.16.02"/>
    <x v="31"/>
    <x v="0"/>
    <x v="0"/>
    <x v="1"/>
    <x v="0"/>
    <x v="0"/>
    <x v="0"/>
    <x v="0"/>
    <x v="1"/>
    <s v="2024-03-21"/>
    <x v="0"/>
    <n v="193"/>
    <x v="4"/>
    <m/>
    <x v="0"/>
    <m/>
    <x v="54"/>
    <n v="100477977"/>
    <x v="0"/>
    <x v="8"/>
    <s v="Gabinete do Presidente"/>
    <s v="ORI"/>
    <x v="2"/>
    <m/>
    <x v="0"/>
    <x v="2"/>
    <x v="2"/>
    <x v="1"/>
    <x v="0"/>
    <x v="0"/>
    <x v="0"/>
    <x v="0"/>
    <x v="0"/>
    <x v="0"/>
    <x v="0"/>
    <s v="Gabinete do Presidente"/>
    <x v="0"/>
    <x v="0"/>
    <x v="0"/>
    <x v="0"/>
    <x v="0"/>
    <x v="0"/>
    <x v="0"/>
    <x v="0"/>
    <x v="0"/>
    <x v="0"/>
    <x v="8"/>
    <x v="0"/>
    <s v="Pagamento de salário referente a 03-2024"/>
  </r>
  <r>
    <x v="0"/>
    <n v="0"/>
    <n v="0"/>
    <n v="0"/>
    <n v="0"/>
    <x v="5666"/>
    <x v="0"/>
    <x v="0"/>
    <x v="0"/>
    <s v="03.16.02"/>
    <x v="3"/>
    <x v="0"/>
    <x v="0"/>
    <s v="Gabinete do Presidente"/>
    <s v="03.16.02"/>
    <s v="Gabinete do Presidente"/>
    <s v="03.16.02"/>
    <x v="49"/>
    <x v="0"/>
    <x v="0"/>
    <x v="0"/>
    <x v="1"/>
    <x v="0"/>
    <x v="0"/>
    <x v="0"/>
    <x v="1"/>
    <s v="2024-03-21"/>
    <x v="0"/>
    <n v="1070"/>
    <x v="4"/>
    <m/>
    <x v="0"/>
    <m/>
    <x v="15"/>
    <n v="100479277"/>
    <x v="0"/>
    <x v="2"/>
    <s v="Gabinete do Presidente"/>
    <s v="ORI"/>
    <x v="2"/>
    <m/>
    <x v="0"/>
    <x v="2"/>
    <x v="2"/>
    <x v="1"/>
    <x v="0"/>
    <x v="0"/>
    <x v="0"/>
    <x v="0"/>
    <x v="0"/>
    <x v="0"/>
    <x v="0"/>
    <s v="Gabinete do Presidente"/>
    <x v="0"/>
    <x v="0"/>
    <x v="0"/>
    <x v="0"/>
    <x v="0"/>
    <x v="0"/>
    <x v="0"/>
    <x v="0"/>
    <x v="0"/>
    <x v="0"/>
    <x v="2"/>
    <x v="0"/>
    <s v="Pagamento de salário referente a 03-2024"/>
  </r>
  <r>
    <x v="0"/>
    <n v="0"/>
    <n v="0"/>
    <n v="0"/>
    <n v="0"/>
    <x v="5968"/>
    <x v="0"/>
    <x v="0"/>
    <x v="0"/>
    <s v="03.16.02"/>
    <x v="3"/>
    <x v="0"/>
    <x v="0"/>
    <s v="Gabinete do Presidente"/>
    <s v="03.16.02"/>
    <s v="Gabinete do Presidente"/>
    <s v="03.16.02"/>
    <x v="59"/>
    <x v="0"/>
    <x v="0"/>
    <x v="0"/>
    <x v="0"/>
    <x v="0"/>
    <x v="0"/>
    <x v="0"/>
    <x v="2"/>
    <s v="2024-02-23"/>
    <x v="0"/>
    <n v="1169"/>
    <x v="4"/>
    <m/>
    <x v="0"/>
    <m/>
    <x v="19"/>
    <n v="100474706"/>
    <x v="0"/>
    <x v="6"/>
    <s v="Gabinete do Presidente"/>
    <s v="ORI"/>
    <x v="2"/>
    <m/>
    <x v="0"/>
    <x v="2"/>
    <x v="2"/>
    <x v="1"/>
    <x v="0"/>
    <x v="0"/>
    <x v="0"/>
    <x v="0"/>
    <x v="0"/>
    <x v="0"/>
    <x v="0"/>
    <s v="Gabinete do Presidente"/>
    <x v="0"/>
    <x v="0"/>
    <x v="0"/>
    <x v="0"/>
    <x v="0"/>
    <x v="0"/>
    <x v="0"/>
    <x v="0"/>
    <x v="0"/>
    <x v="0"/>
    <x v="6"/>
    <x v="0"/>
    <s v="Pagamento de salário referente a 02-2024"/>
  </r>
  <r>
    <x v="0"/>
    <n v="0"/>
    <n v="0"/>
    <n v="0"/>
    <n v="0"/>
    <x v="5458"/>
    <x v="0"/>
    <x v="0"/>
    <x v="0"/>
    <s v="03.16.02"/>
    <x v="3"/>
    <x v="0"/>
    <x v="0"/>
    <s v="Gabinete do Presidente"/>
    <s v="03.16.02"/>
    <s v="Gabinete do Presidente"/>
    <s v="03.16.02"/>
    <x v="49"/>
    <x v="0"/>
    <x v="0"/>
    <x v="0"/>
    <x v="1"/>
    <x v="0"/>
    <x v="0"/>
    <x v="0"/>
    <x v="6"/>
    <s v="2024-04-23"/>
    <x v="1"/>
    <n v="3325"/>
    <x v="4"/>
    <m/>
    <x v="0"/>
    <m/>
    <x v="54"/>
    <n v="100477977"/>
    <x v="0"/>
    <x v="8"/>
    <s v="Gabinete do Presidente"/>
    <s v="ORI"/>
    <x v="2"/>
    <m/>
    <x v="0"/>
    <x v="2"/>
    <x v="2"/>
    <x v="1"/>
    <x v="0"/>
    <x v="0"/>
    <x v="0"/>
    <x v="0"/>
    <x v="0"/>
    <x v="0"/>
    <x v="0"/>
    <s v="Gabinete do Presidente"/>
    <x v="0"/>
    <x v="0"/>
    <x v="0"/>
    <x v="0"/>
    <x v="0"/>
    <x v="0"/>
    <x v="0"/>
    <x v="0"/>
    <x v="0"/>
    <x v="0"/>
    <x v="8"/>
    <x v="0"/>
    <s v="Pagamento de salário referente a 04-2024"/>
  </r>
  <r>
    <x v="0"/>
    <n v="0"/>
    <n v="0"/>
    <n v="0"/>
    <n v="0"/>
    <x v="3974"/>
    <x v="0"/>
    <x v="0"/>
    <x v="0"/>
    <s v="03.16.01"/>
    <x v="38"/>
    <x v="0"/>
    <x v="0"/>
    <s v="Assembleia Municipal"/>
    <s v="03.16.01"/>
    <s v="Assembleia Municipal"/>
    <s v="03.16.01"/>
    <x v="31"/>
    <x v="0"/>
    <x v="0"/>
    <x v="1"/>
    <x v="0"/>
    <x v="0"/>
    <x v="0"/>
    <x v="0"/>
    <x v="0"/>
    <s v="2024-01-30"/>
    <x v="0"/>
    <n v="24"/>
    <x v="4"/>
    <m/>
    <x v="0"/>
    <m/>
    <x v="54"/>
    <n v="100477977"/>
    <x v="0"/>
    <x v="8"/>
    <s v="Assembleia Municipal"/>
    <s v="ORI"/>
    <x v="2"/>
    <s v="AM"/>
    <x v="0"/>
    <x v="2"/>
    <x v="2"/>
    <x v="1"/>
    <x v="0"/>
    <x v="0"/>
    <x v="0"/>
    <x v="0"/>
    <x v="0"/>
    <x v="0"/>
    <x v="0"/>
    <s v="Assembleia Municipal"/>
    <x v="0"/>
    <x v="0"/>
    <x v="0"/>
    <x v="0"/>
    <x v="0"/>
    <x v="0"/>
    <x v="0"/>
    <x v="0"/>
    <x v="0"/>
    <x v="0"/>
    <x v="8"/>
    <x v="0"/>
    <s v="Pagamento de salário referente a 01-2024"/>
  </r>
  <r>
    <x v="0"/>
    <n v="0"/>
    <n v="0"/>
    <n v="0"/>
    <n v="0"/>
    <x v="3973"/>
    <x v="0"/>
    <x v="0"/>
    <x v="0"/>
    <s v="03.16.11"/>
    <x v="27"/>
    <x v="0"/>
    <x v="0"/>
    <s v="Direcção de Obras"/>
    <s v="03.16.11"/>
    <s v="Direcção de Obras"/>
    <s v="03.16.11"/>
    <x v="30"/>
    <x v="0"/>
    <x v="0"/>
    <x v="0"/>
    <x v="1"/>
    <x v="0"/>
    <x v="0"/>
    <x v="0"/>
    <x v="0"/>
    <s v="2024-01-30"/>
    <x v="0"/>
    <n v="505"/>
    <x v="4"/>
    <m/>
    <x v="0"/>
    <m/>
    <x v="18"/>
    <n v="100478987"/>
    <x v="0"/>
    <x v="5"/>
    <s v="Direcção de Obras"/>
    <s v="ORI"/>
    <x v="2"/>
    <m/>
    <x v="0"/>
    <x v="2"/>
    <x v="2"/>
    <x v="1"/>
    <x v="0"/>
    <x v="0"/>
    <x v="0"/>
    <x v="0"/>
    <x v="0"/>
    <x v="0"/>
    <x v="0"/>
    <s v="Direcção de Obras"/>
    <x v="0"/>
    <x v="0"/>
    <x v="0"/>
    <x v="0"/>
    <x v="0"/>
    <x v="0"/>
    <x v="0"/>
    <x v="0"/>
    <x v="0"/>
    <x v="0"/>
    <x v="5"/>
    <x v="0"/>
    <s v="Pagamento de salário referente a 01-2024"/>
  </r>
  <r>
    <x v="0"/>
    <n v="0"/>
    <n v="0"/>
    <n v="0"/>
    <n v="0"/>
    <x v="3973"/>
    <x v="0"/>
    <x v="0"/>
    <x v="0"/>
    <s v="03.16.11"/>
    <x v="27"/>
    <x v="0"/>
    <x v="0"/>
    <s v="Direcção de Obras"/>
    <s v="03.16.11"/>
    <s v="Direcção de Obras"/>
    <s v="03.16.11"/>
    <x v="29"/>
    <x v="0"/>
    <x v="0"/>
    <x v="0"/>
    <x v="0"/>
    <x v="0"/>
    <x v="0"/>
    <x v="0"/>
    <x v="0"/>
    <s v="2024-01-30"/>
    <x v="0"/>
    <n v="1"/>
    <x v="4"/>
    <m/>
    <x v="0"/>
    <m/>
    <x v="15"/>
    <n v="100479277"/>
    <x v="0"/>
    <x v="2"/>
    <s v="Direcção de Obras"/>
    <s v="ORI"/>
    <x v="2"/>
    <m/>
    <x v="0"/>
    <x v="2"/>
    <x v="2"/>
    <x v="1"/>
    <x v="0"/>
    <x v="0"/>
    <x v="0"/>
    <x v="0"/>
    <x v="0"/>
    <x v="0"/>
    <x v="0"/>
    <s v="Direcção de Obras"/>
    <x v="0"/>
    <x v="0"/>
    <x v="0"/>
    <x v="0"/>
    <x v="0"/>
    <x v="0"/>
    <x v="0"/>
    <x v="0"/>
    <x v="0"/>
    <x v="0"/>
    <x v="2"/>
    <x v="0"/>
    <s v="Pagamento de salário referente a 01-2024"/>
  </r>
  <r>
    <x v="0"/>
    <n v="0"/>
    <n v="0"/>
    <n v="0"/>
    <n v="0"/>
    <x v="5493"/>
    <x v="0"/>
    <x v="0"/>
    <x v="0"/>
    <s v="03.16.11"/>
    <x v="27"/>
    <x v="0"/>
    <x v="0"/>
    <s v="Direcção de Obras"/>
    <s v="03.16.11"/>
    <s v="Direcção de Obras"/>
    <s v="03.16.11"/>
    <x v="29"/>
    <x v="0"/>
    <x v="0"/>
    <x v="0"/>
    <x v="0"/>
    <x v="0"/>
    <x v="0"/>
    <x v="0"/>
    <x v="3"/>
    <s v="2024-05-21"/>
    <x v="1"/>
    <n v="0"/>
    <x v="4"/>
    <m/>
    <x v="0"/>
    <m/>
    <x v="18"/>
    <n v="100478987"/>
    <x v="0"/>
    <x v="5"/>
    <s v="Direcção de Obras"/>
    <s v="ORI"/>
    <x v="2"/>
    <m/>
    <x v="0"/>
    <x v="2"/>
    <x v="2"/>
    <x v="1"/>
    <x v="0"/>
    <x v="0"/>
    <x v="0"/>
    <x v="0"/>
    <x v="0"/>
    <x v="0"/>
    <x v="0"/>
    <s v="Direcção de Obras"/>
    <x v="0"/>
    <x v="0"/>
    <x v="0"/>
    <x v="0"/>
    <x v="0"/>
    <x v="0"/>
    <x v="0"/>
    <x v="0"/>
    <x v="0"/>
    <x v="0"/>
    <x v="5"/>
    <x v="0"/>
    <s v="Pagamento de salário referente a 05-2024"/>
  </r>
  <r>
    <x v="0"/>
    <n v="0"/>
    <n v="0"/>
    <n v="0"/>
    <n v="0"/>
    <x v="5493"/>
    <x v="0"/>
    <x v="0"/>
    <x v="0"/>
    <s v="03.16.11"/>
    <x v="27"/>
    <x v="0"/>
    <x v="0"/>
    <s v="Direcção de Obras"/>
    <s v="03.16.11"/>
    <s v="Direcção de Obras"/>
    <s v="03.16.11"/>
    <x v="49"/>
    <x v="0"/>
    <x v="0"/>
    <x v="0"/>
    <x v="1"/>
    <x v="0"/>
    <x v="0"/>
    <x v="0"/>
    <x v="3"/>
    <s v="2024-05-21"/>
    <x v="1"/>
    <n v="160"/>
    <x v="4"/>
    <m/>
    <x v="0"/>
    <m/>
    <x v="18"/>
    <n v="100478987"/>
    <x v="0"/>
    <x v="5"/>
    <s v="Direcção de Obras"/>
    <s v="ORI"/>
    <x v="2"/>
    <m/>
    <x v="0"/>
    <x v="2"/>
    <x v="2"/>
    <x v="1"/>
    <x v="0"/>
    <x v="0"/>
    <x v="0"/>
    <x v="0"/>
    <x v="0"/>
    <x v="0"/>
    <x v="0"/>
    <s v="Direcção de Obras"/>
    <x v="0"/>
    <x v="0"/>
    <x v="0"/>
    <x v="0"/>
    <x v="0"/>
    <x v="0"/>
    <x v="0"/>
    <x v="0"/>
    <x v="0"/>
    <x v="0"/>
    <x v="5"/>
    <x v="0"/>
    <s v="Pagamento de salário referente a 05-2024"/>
  </r>
  <r>
    <x v="0"/>
    <n v="0"/>
    <n v="0"/>
    <n v="0"/>
    <n v="0"/>
    <x v="5678"/>
    <x v="0"/>
    <x v="0"/>
    <x v="0"/>
    <s v="03.16.11"/>
    <x v="27"/>
    <x v="0"/>
    <x v="0"/>
    <s v="Direcção de Obras"/>
    <s v="03.16.11"/>
    <s v="Direcção de Obras"/>
    <s v="03.16.11"/>
    <x v="31"/>
    <x v="0"/>
    <x v="0"/>
    <x v="1"/>
    <x v="0"/>
    <x v="0"/>
    <x v="0"/>
    <x v="0"/>
    <x v="1"/>
    <s v="2024-03-21"/>
    <x v="0"/>
    <n v="33"/>
    <x v="4"/>
    <m/>
    <x v="0"/>
    <m/>
    <x v="15"/>
    <n v="100479277"/>
    <x v="0"/>
    <x v="2"/>
    <s v="Direcção de Obras"/>
    <s v="ORI"/>
    <x v="2"/>
    <m/>
    <x v="0"/>
    <x v="2"/>
    <x v="2"/>
    <x v="1"/>
    <x v="0"/>
    <x v="0"/>
    <x v="0"/>
    <x v="0"/>
    <x v="0"/>
    <x v="0"/>
    <x v="0"/>
    <s v="Direcção de Obras"/>
    <x v="0"/>
    <x v="0"/>
    <x v="0"/>
    <x v="0"/>
    <x v="0"/>
    <x v="0"/>
    <x v="0"/>
    <x v="0"/>
    <x v="0"/>
    <x v="0"/>
    <x v="2"/>
    <x v="0"/>
    <s v="Pagamento de salário referente a 03-2024"/>
  </r>
  <r>
    <x v="0"/>
    <n v="0"/>
    <n v="0"/>
    <n v="0"/>
    <n v="0"/>
    <x v="5533"/>
    <x v="0"/>
    <x v="0"/>
    <x v="0"/>
    <s v="03.16.11"/>
    <x v="27"/>
    <x v="0"/>
    <x v="0"/>
    <s v="Direcção de Obras"/>
    <s v="03.16.11"/>
    <s v="Direcção de Obras"/>
    <s v="03.16.11"/>
    <x v="31"/>
    <x v="0"/>
    <x v="0"/>
    <x v="1"/>
    <x v="0"/>
    <x v="0"/>
    <x v="0"/>
    <x v="0"/>
    <x v="2"/>
    <s v="2024-02-23"/>
    <x v="0"/>
    <n v="19"/>
    <x v="4"/>
    <m/>
    <x v="0"/>
    <m/>
    <x v="18"/>
    <n v="100478987"/>
    <x v="0"/>
    <x v="5"/>
    <s v="Direcção de Obras"/>
    <s v="ORI"/>
    <x v="2"/>
    <m/>
    <x v="0"/>
    <x v="2"/>
    <x v="2"/>
    <x v="1"/>
    <x v="0"/>
    <x v="0"/>
    <x v="0"/>
    <x v="0"/>
    <x v="0"/>
    <x v="0"/>
    <x v="0"/>
    <s v="Direcção de Obras"/>
    <x v="0"/>
    <x v="0"/>
    <x v="0"/>
    <x v="0"/>
    <x v="0"/>
    <x v="0"/>
    <x v="0"/>
    <x v="0"/>
    <x v="0"/>
    <x v="0"/>
    <x v="5"/>
    <x v="0"/>
    <s v="Pagamento de salário referente a 02-2024"/>
  </r>
  <r>
    <x v="0"/>
    <n v="0"/>
    <n v="0"/>
    <n v="0"/>
    <n v="0"/>
    <x v="5533"/>
    <x v="0"/>
    <x v="0"/>
    <x v="0"/>
    <s v="03.16.11"/>
    <x v="27"/>
    <x v="0"/>
    <x v="0"/>
    <s v="Direcção de Obras"/>
    <s v="03.16.11"/>
    <s v="Direcção de Obras"/>
    <s v="03.16.11"/>
    <x v="48"/>
    <x v="0"/>
    <x v="0"/>
    <x v="0"/>
    <x v="1"/>
    <x v="0"/>
    <x v="0"/>
    <x v="0"/>
    <x v="2"/>
    <s v="2024-02-23"/>
    <x v="0"/>
    <n v="934"/>
    <x v="4"/>
    <m/>
    <x v="0"/>
    <m/>
    <x v="15"/>
    <n v="100479277"/>
    <x v="0"/>
    <x v="2"/>
    <s v="Direcção de Obras"/>
    <s v="ORI"/>
    <x v="2"/>
    <m/>
    <x v="0"/>
    <x v="2"/>
    <x v="2"/>
    <x v="1"/>
    <x v="0"/>
    <x v="0"/>
    <x v="0"/>
    <x v="0"/>
    <x v="0"/>
    <x v="0"/>
    <x v="0"/>
    <s v="Direcção de Obras"/>
    <x v="0"/>
    <x v="0"/>
    <x v="0"/>
    <x v="0"/>
    <x v="0"/>
    <x v="0"/>
    <x v="0"/>
    <x v="0"/>
    <x v="0"/>
    <x v="0"/>
    <x v="2"/>
    <x v="0"/>
    <s v="Pagamento de salário referente a 02-2024"/>
  </r>
  <r>
    <x v="0"/>
    <n v="0"/>
    <n v="0"/>
    <n v="0"/>
    <n v="0"/>
    <x v="5460"/>
    <x v="0"/>
    <x v="0"/>
    <x v="0"/>
    <s v="03.16.11"/>
    <x v="27"/>
    <x v="0"/>
    <x v="0"/>
    <s v="Direcção de Obras"/>
    <s v="03.16.11"/>
    <s v="Direcção de Obras"/>
    <s v="03.16.11"/>
    <x v="31"/>
    <x v="0"/>
    <x v="0"/>
    <x v="1"/>
    <x v="0"/>
    <x v="0"/>
    <x v="0"/>
    <x v="0"/>
    <x v="6"/>
    <s v="2024-04-23"/>
    <x v="1"/>
    <n v="15"/>
    <x v="4"/>
    <m/>
    <x v="0"/>
    <m/>
    <x v="18"/>
    <n v="100478987"/>
    <x v="0"/>
    <x v="5"/>
    <s v="Direcção de Obras"/>
    <s v="ORI"/>
    <x v="2"/>
    <m/>
    <x v="0"/>
    <x v="2"/>
    <x v="2"/>
    <x v="1"/>
    <x v="0"/>
    <x v="0"/>
    <x v="0"/>
    <x v="0"/>
    <x v="0"/>
    <x v="0"/>
    <x v="0"/>
    <s v="Direcção de Obras"/>
    <x v="0"/>
    <x v="0"/>
    <x v="0"/>
    <x v="0"/>
    <x v="0"/>
    <x v="0"/>
    <x v="0"/>
    <x v="0"/>
    <x v="0"/>
    <x v="0"/>
    <x v="5"/>
    <x v="0"/>
    <s v="Pagamento de salário referente a 04-2024"/>
  </r>
  <r>
    <x v="0"/>
    <n v="0"/>
    <n v="0"/>
    <n v="0"/>
    <n v="0"/>
    <x v="4571"/>
    <x v="0"/>
    <x v="0"/>
    <x v="0"/>
    <s v="03.16.24"/>
    <x v="31"/>
    <x v="0"/>
    <x v="0"/>
    <s v="Direcao da Familia, Inclusão, Género e Saúde"/>
    <s v="03.16.24"/>
    <s v="Direcao da Familia, Inclusão, Género e Saúde"/>
    <s v="03.16.24"/>
    <x v="48"/>
    <x v="0"/>
    <x v="0"/>
    <x v="0"/>
    <x v="1"/>
    <x v="0"/>
    <x v="0"/>
    <x v="0"/>
    <x v="3"/>
    <s v="2024-05-21"/>
    <x v="1"/>
    <n v="19081"/>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5-2024"/>
  </r>
  <r>
    <x v="0"/>
    <n v="0"/>
    <n v="0"/>
    <n v="0"/>
    <n v="0"/>
    <x v="4571"/>
    <x v="0"/>
    <x v="0"/>
    <x v="0"/>
    <s v="03.16.24"/>
    <x v="31"/>
    <x v="0"/>
    <x v="0"/>
    <s v="Direcao da Familia, Inclusão, Género e Saúde"/>
    <s v="03.16.24"/>
    <s v="Direcao da Familia, Inclusão, Género e Saúde"/>
    <s v="03.16.24"/>
    <x v="30"/>
    <x v="0"/>
    <x v="0"/>
    <x v="0"/>
    <x v="1"/>
    <x v="0"/>
    <x v="0"/>
    <x v="0"/>
    <x v="3"/>
    <s v="2024-05-21"/>
    <x v="1"/>
    <n v="1867"/>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5-2024"/>
  </r>
  <r>
    <x v="0"/>
    <n v="0"/>
    <n v="0"/>
    <n v="0"/>
    <n v="0"/>
    <x v="3981"/>
    <x v="0"/>
    <x v="0"/>
    <x v="0"/>
    <s v="03.16.24"/>
    <x v="31"/>
    <x v="0"/>
    <x v="0"/>
    <s v="Direcao da Familia, Inclusão, Género e Saúde"/>
    <s v="03.16.24"/>
    <s v="Direcao da Familia, Inclusão, Género e Saúde"/>
    <s v="03.16.24"/>
    <x v="30"/>
    <x v="0"/>
    <x v="0"/>
    <x v="0"/>
    <x v="1"/>
    <x v="0"/>
    <x v="0"/>
    <x v="0"/>
    <x v="0"/>
    <s v="2024-01-30"/>
    <x v="0"/>
    <n v="85"/>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1-2024"/>
  </r>
  <r>
    <x v="0"/>
    <n v="0"/>
    <n v="0"/>
    <n v="0"/>
    <n v="0"/>
    <x v="5524"/>
    <x v="0"/>
    <x v="0"/>
    <x v="0"/>
    <s v="03.16.24"/>
    <x v="31"/>
    <x v="0"/>
    <x v="0"/>
    <s v="Direcao da Familia, Inclusão, Género e Saúde"/>
    <s v="03.16.24"/>
    <s v="Direcao da Familia, Inclusão, Género e Saúde"/>
    <s v="03.16.24"/>
    <x v="48"/>
    <x v="0"/>
    <x v="0"/>
    <x v="0"/>
    <x v="1"/>
    <x v="0"/>
    <x v="0"/>
    <x v="0"/>
    <x v="2"/>
    <s v="2024-02-23"/>
    <x v="0"/>
    <n v="19939"/>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2-2024"/>
  </r>
  <r>
    <x v="0"/>
    <n v="0"/>
    <n v="0"/>
    <n v="0"/>
    <n v="0"/>
    <x v="5465"/>
    <x v="0"/>
    <x v="0"/>
    <x v="0"/>
    <s v="03.16.24"/>
    <x v="31"/>
    <x v="0"/>
    <x v="0"/>
    <s v="Direcao da Familia, Inclusão, Género e Saúde"/>
    <s v="03.16.24"/>
    <s v="Direcao da Familia, Inclusão, Género e Saúde"/>
    <s v="03.16.24"/>
    <x v="30"/>
    <x v="0"/>
    <x v="0"/>
    <x v="0"/>
    <x v="1"/>
    <x v="0"/>
    <x v="0"/>
    <x v="0"/>
    <x v="6"/>
    <s v="2024-04-23"/>
    <x v="1"/>
    <n v="16199"/>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4-2024"/>
  </r>
  <r>
    <x v="0"/>
    <n v="0"/>
    <n v="0"/>
    <n v="0"/>
    <n v="0"/>
    <x v="5465"/>
    <x v="0"/>
    <x v="0"/>
    <x v="0"/>
    <s v="03.16.24"/>
    <x v="31"/>
    <x v="0"/>
    <x v="0"/>
    <s v="Direcao da Familia, Inclusão, Género e Saúde"/>
    <s v="03.16.24"/>
    <s v="Direcao da Familia, Inclusão, Género e Saúde"/>
    <s v="03.16.24"/>
    <x v="48"/>
    <x v="0"/>
    <x v="0"/>
    <x v="0"/>
    <x v="1"/>
    <x v="0"/>
    <x v="0"/>
    <x v="0"/>
    <x v="6"/>
    <s v="2024-04-23"/>
    <x v="1"/>
    <n v="19126"/>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4-2024"/>
  </r>
  <r>
    <x v="0"/>
    <n v="0"/>
    <n v="0"/>
    <n v="0"/>
    <n v="0"/>
    <x v="5465"/>
    <x v="0"/>
    <x v="0"/>
    <x v="0"/>
    <s v="03.16.24"/>
    <x v="31"/>
    <x v="0"/>
    <x v="0"/>
    <s v="Direcao da Familia, Inclusão, Género e Saúde"/>
    <s v="03.16.24"/>
    <s v="Direcao da Familia, Inclusão, Género e Saúde"/>
    <s v="03.16.24"/>
    <x v="28"/>
    <x v="0"/>
    <x v="0"/>
    <x v="0"/>
    <x v="0"/>
    <x v="0"/>
    <x v="0"/>
    <x v="0"/>
    <x v="6"/>
    <s v="2024-04-23"/>
    <x v="1"/>
    <n v="2"/>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4-2024"/>
  </r>
  <r>
    <x v="0"/>
    <n v="0"/>
    <n v="0"/>
    <n v="0"/>
    <n v="0"/>
    <x v="5465"/>
    <x v="0"/>
    <x v="0"/>
    <x v="0"/>
    <s v="03.16.24"/>
    <x v="31"/>
    <x v="0"/>
    <x v="0"/>
    <s v="Direcao da Familia, Inclusão, Género e Saúde"/>
    <s v="03.16.24"/>
    <s v="Direcao da Familia, Inclusão, Género e Saúde"/>
    <s v="03.16.24"/>
    <x v="28"/>
    <x v="0"/>
    <x v="0"/>
    <x v="0"/>
    <x v="0"/>
    <x v="0"/>
    <x v="0"/>
    <x v="0"/>
    <x v="6"/>
    <s v="2024-04-23"/>
    <x v="1"/>
    <n v="59"/>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4-2024"/>
  </r>
  <r>
    <x v="0"/>
    <n v="0"/>
    <n v="0"/>
    <n v="0"/>
    <n v="0"/>
    <x v="5465"/>
    <x v="0"/>
    <x v="0"/>
    <x v="0"/>
    <s v="03.16.24"/>
    <x v="31"/>
    <x v="0"/>
    <x v="0"/>
    <s v="Direcao da Familia, Inclusão, Género e Saúde"/>
    <s v="03.16.24"/>
    <s v="Direcao da Familia, Inclusão, Género e Saúde"/>
    <s v="03.16.24"/>
    <x v="30"/>
    <x v="0"/>
    <x v="0"/>
    <x v="0"/>
    <x v="1"/>
    <x v="0"/>
    <x v="0"/>
    <x v="0"/>
    <x v="6"/>
    <s v="2024-04-23"/>
    <x v="1"/>
    <n v="1966"/>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4-2024"/>
  </r>
  <r>
    <x v="0"/>
    <n v="0"/>
    <n v="0"/>
    <n v="0"/>
    <n v="0"/>
    <x v="4941"/>
    <x v="0"/>
    <x v="0"/>
    <x v="0"/>
    <s v="03.16.23"/>
    <x v="14"/>
    <x v="0"/>
    <x v="0"/>
    <s v="Direção da Educação, Formação Profissional, Emprego"/>
    <s v="03.16.23"/>
    <s v="Direção da Educação, Formação Profissional, Emprego"/>
    <s v="03.16.23"/>
    <x v="29"/>
    <x v="0"/>
    <x v="0"/>
    <x v="0"/>
    <x v="0"/>
    <x v="0"/>
    <x v="0"/>
    <x v="0"/>
    <x v="4"/>
    <s v="2024-06-19"/>
    <x v="1"/>
    <n v="9"/>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6-2024"/>
  </r>
  <r>
    <x v="0"/>
    <n v="0"/>
    <n v="0"/>
    <n v="0"/>
    <n v="0"/>
    <x v="1920"/>
    <x v="0"/>
    <x v="0"/>
    <x v="0"/>
    <s v="03.16.23"/>
    <x v="14"/>
    <x v="0"/>
    <x v="0"/>
    <s v="Direção da Educação, Formação Profissional, Emprego"/>
    <s v="03.16.23"/>
    <s v="Direção da Educação, Formação Profissional, Emprego"/>
    <s v="03.16.23"/>
    <x v="28"/>
    <x v="0"/>
    <x v="0"/>
    <x v="0"/>
    <x v="0"/>
    <x v="0"/>
    <x v="0"/>
    <x v="0"/>
    <x v="5"/>
    <s v="2024-08-26"/>
    <x v="2"/>
    <n v="817"/>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8-2024"/>
  </r>
  <r>
    <x v="0"/>
    <n v="0"/>
    <n v="0"/>
    <n v="0"/>
    <n v="0"/>
    <x v="1920"/>
    <x v="0"/>
    <x v="0"/>
    <x v="0"/>
    <s v="03.16.23"/>
    <x v="14"/>
    <x v="0"/>
    <x v="0"/>
    <s v="Direção da Educação, Formação Profissional, Emprego"/>
    <s v="03.16.23"/>
    <s v="Direção da Educação, Formação Profissional, Emprego"/>
    <s v="03.16.23"/>
    <x v="30"/>
    <x v="0"/>
    <x v="0"/>
    <x v="0"/>
    <x v="1"/>
    <x v="0"/>
    <x v="0"/>
    <x v="0"/>
    <x v="5"/>
    <s v="2024-08-26"/>
    <x v="2"/>
    <n v="308"/>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8-2024"/>
  </r>
  <r>
    <x v="0"/>
    <n v="0"/>
    <n v="0"/>
    <n v="0"/>
    <n v="0"/>
    <x v="1920"/>
    <x v="0"/>
    <x v="0"/>
    <x v="0"/>
    <s v="03.16.23"/>
    <x v="14"/>
    <x v="0"/>
    <x v="0"/>
    <s v="Direção da Educação, Formação Profissional, Emprego"/>
    <s v="03.16.23"/>
    <s v="Direção da Educação, Formação Profissional, Emprego"/>
    <s v="03.16.23"/>
    <x v="28"/>
    <x v="0"/>
    <x v="0"/>
    <x v="0"/>
    <x v="0"/>
    <x v="0"/>
    <x v="0"/>
    <x v="0"/>
    <x v="5"/>
    <s v="2024-08-26"/>
    <x v="2"/>
    <n v="46"/>
    <x v="4"/>
    <m/>
    <x v="0"/>
    <m/>
    <x v="17"/>
    <n v="100479279"/>
    <x v="0"/>
    <x v="4"/>
    <s v="Direção da Educação, Formação Profissional, Emprego"/>
    <s v="ORI"/>
    <x v="2"/>
    <m/>
    <x v="0"/>
    <x v="2"/>
    <x v="2"/>
    <x v="1"/>
    <x v="0"/>
    <x v="0"/>
    <x v="0"/>
    <x v="0"/>
    <x v="0"/>
    <x v="0"/>
    <x v="0"/>
    <s v="Direção da Educação, Formação Profissional, Emprego"/>
    <x v="0"/>
    <x v="0"/>
    <x v="0"/>
    <x v="0"/>
    <x v="0"/>
    <x v="0"/>
    <x v="0"/>
    <x v="0"/>
    <x v="0"/>
    <x v="0"/>
    <x v="4"/>
    <x v="0"/>
    <s v="Pagamento de salário referente a 08-2024"/>
  </r>
  <r>
    <x v="0"/>
    <n v="0"/>
    <n v="0"/>
    <n v="0"/>
    <n v="0"/>
    <x v="2484"/>
    <x v="0"/>
    <x v="0"/>
    <x v="0"/>
    <s v="03.16.23"/>
    <x v="14"/>
    <x v="0"/>
    <x v="0"/>
    <s v="Direção da Educação, Formação Profissional, Emprego"/>
    <s v="03.16.23"/>
    <s v="Direção da Educação, Formação Profissional, Emprego"/>
    <s v="03.16.23"/>
    <x v="30"/>
    <x v="0"/>
    <x v="0"/>
    <x v="0"/>
    <x v="1"/>
    <x v="0"/>
    <x v="0"/>
    <x v="0"/>
    <x v="3"/>
    <s v="2024-05-27"/>
    <x v="1"/>
    <n v="31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5-2024"/>
  </r>
  <r>
    <x v="0"/>
    <n v="0"/>
    <n v="0"/>
    <n v="0"/>
    <n v="0"/>
    <x v="2484"/>
    <x v="0"/>
    <x v="0"/>
    <x v="0"/>
    <s v="03.16.23"/>
    <x v="14"/>
    <x v="0"/>
    <x v="0"/>
    <s v="Direção da Educação, Formação Profissional, Emprego"/>
    <s v="03.16.23"/>
    <s v="Direção da Educação, Formação Profissional, Emprego"/>
    <s v="03.16.23"/>
    <x v="30"/>
    <x v="0"/>
    <x v="0"/>
    <x v="0"/>
    <x v="1"/>
    <x v="0"/>
    <x v="0"/>
    <x v="0"/>
    <x v="3"/>
    <s v="2024-05-27"/>
    <x v="1"/>
    <n v="3684"/>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5-2024"/>
  </r>
  <r>
    <x v="0"/>
    <n v="0"/>
    <n v="0"/>
    <n v="0"/>
    <n v="0"/>
    <x v="4113"/>
    <x v="0"/>
    <x v="0"/>
    <x v="0"/>
    <s v="03.16.23"/>
    <x v="14"/>
    <x v="0"/>
    <x v="0"/>
    <s v="Direção da Educação, Formação Profissional, Emprego"/>
    <s v="03.16.23"/>
    <s v="Direção da Educação, Formação Profissional, Emprego"/>
    <s v="03.16.23"/>
    <x v="29"/>
    <x v="0"/>
    <x v="0"/>
    <x v="0"/>
    <x v="0"/>
    <x v="0"/>
    <x v="0"/>
    <x v="0"/>
    <x v="9"/>
    <s v="2024-07-23"/>
    <x v="2"/>
    <n v="143"/>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7-2024"/>
  </r>
  <r>
    <x v="0"/>
    <n v="0"/>
    <n v="0"/>
    <n v="0"/>
    <n v="0"/>
    <x v="4113"/>
    <x v="0"/>
    <x v="0"/>
    <x v="0"/>
    <s v="03.16.23"/>
    <x v="14"/>
    <x v="0"/>
    <x v="0"/>
    <s v="Direção da Educação, Formação Profissional, Emprego"/>
    <s v="03.16.23"/>
    <s v="Direção da Educação, Formação Profissional, Emprego"/>
    <s v="03.16.23"/>
    <x v="30"/>
    <x v="0"/>
    <x v="0"/>
    <x v="0"/>
    <x v="1"/>
    <x v="0"/>
    <x v="0"/>
    <x v="0"/>
    <x v="9"/>
    <s v="2024-07-23"/>
    <x v="2"/>
    <n v="5880"/>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7-2024"/>
  </r>
  <r>
    <x v="0"/>
    <n v="0"/>
    <n v="0"/>
    <n v="0"/>
    <n v="0"/>
    <x v="5466"/>
    <x v="0"/>
    <x v="0"/>
    <x v="0"/>
    <s v="03.16.23"/>
    <x v="14"/>
    <x v="0"/>
    <x v="0"/>
    <s v="Direção da Educação, Formação Profissional, Emprego"/>
    <s v="03.16.23"/>
    <s v="Direção da Educação, Formação Profissional, Emprego"/>
    <s v="03.16.23"/>
    <x v="29"/>
    <x v="0"/>
    <x v="0"/>
    <x v="0"/>
    <x v="0"/>
    <x v="0"/>
    <x v="0"/>
    <x v="0"/>
    <x v="6"/>
    <s v="2024-04-23"/>
    <x v="1"/>
    <n v="9"/>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4-2024"/>
  </r>
  <r>
    <x v="0"/>
    <n v="0"/>
    <n v="0"/>
    <n v="0"/>
    <n v="0"/>
    <x v="4569"/>
    <x v="0"/>
    <x v="0"/>
    <x v="0"/>
    <s v="03.16.12"/>
    <x v="40"/>
    <x v="0"/>
    <x v="0"/>
    <s v="Direcção de Urbanismo"/>
    <s v="03.16.12"/>
    <s v="Direcção de Urbanismo"/>
    <s v="03.16.12"/>
    <x v="31"/>
    <x v="0"/>
    <x v="0"/>
    <x v="1"/>
    <x v="0"/>
    <x v="0"/>
    <x v="0"/>
    <x v="0"/>
    <x v="3"/>
    <s v="2024-05-21"/>
    <x v="1"/>
    <n v="888"/>
    <x v="4"/>
    <m/>
    <x v="0"/>
    <m/>
    <x v="19"/>
    <n v="100474706"/>
    <x v="0"/>
    <x v="6"/>
    <s v="Direcção de Urbanismo"/>
    <s v="ORI"/>
    <x v="2"/>
    <m/>
    <x v="0"/>
    <x v="2"/>
    <x v="2"/>
    <x v="1"/>
    <x v="0"/>
    <x v="0"/>
    <x v="0"/>
    <x v="0"/>
    <x v="0"/>
    <x v="0"/>
    <x v="0"/>
    <s v="Direcção de Urbanismo"/>
    <x v="0"/>
    <x v="0"/>
    <x v="0"/>
    <x v="0"/>
    <x v="0"/>
    <x v="0"/>
    <x v="0"/>
    <x v="0"/>
    <x v="0"/>
    <x v="0"/>
    <x v="6"/>
    <x v="0"/>
    <s v="Pagamento de salário referente a 05-2024"/>
  </r>
  <r>
    <x v="0"/>
    <n v="0"/>
    <n v="0"/>
    <n v="0"/>
    <n v="0"/>
    <x v="3979"/>
    <x v="0"/>
    <x v="0"/>
    <x v="0"/>
    <s v="03.16.12"/>
    <x v="40"/>
    <x v="0"/>
    <x v="0"/>
    <s v="Direcção de Urbanismo"/>
    <s v="03.16.12"/>
    <s v="Direcção de Urbanismo"/>
    <s v="03.16.12"/>
    <x v="60"/>
    <x v="0"/>
    <x v="0"/>
    <x v="0"/>
    <x v="0"/>
    <x v="0"/>
    <x v="0"/>
    <x v="0"/>
    <x v="0"/>
    <s v="2024-01-30"/>
    <x v="0"/>
    <n v="17"/>
    <x v="4"/>
    <m/>
    <x v="0"/>
    <m/>
    <x v="54"/>
    <n v="100477977"/>
    <x v="0"/>
    <x v="8"/>
    <s v="Direcção de Urbanismo"/>
    <s v="ORI"/>
    <x v="2"/>
    <m/>
    <x v="0"/>
    <x v="2"/>
    <x v="2"/>
    <x v="1"/>
    <x v="0"/>
    <x v="0"/>
    <x v="0"/>
    <x v="0"/>
    <x v="0"/>
    <x v="0"/>
    <x v="0"/>
    <s v="Direcção de Urbanismo"/>
    <x v="0"/>
    <x v="0"/>
    <x v="0"/>
    <x v="0"/>
    <x v="0"/>
    <x v="0"/>
    <x v="0"/>
    <x v="0"/>
    <x v="0"/>
    <x v="0"/>
    <x v="8"/>
    <x v="0"/>
    <s v="Pagamento de salário referente a 01-2024"/>
  </r>
  <r>
    <x v="0"/>
    <n v="0"/>
    <n v="0"/>
    <n v="0"/>
    <n v="0"/>
    <x v="3979"/>
    <x v="0"/>
    <x v="0"/>
    <x v="0"/>
    <s v="03.16.12"/>
    <x v="40"/>
    <x v="0"/>
    <x v="0"/>
    <s v="Direcção de Urbanismo"/>
    <s v="03.16.12"/>
    <s v="Direcção de Urbanismo"/>
    <s v="03.16.12"/>
    <x v="49"/>
    <x v="0"/>
    <x v="0"/>
    <x v="0"/>
    <x v="1"/>
    <x v="0"/>
    <x v="0"/>
    <x v="0"/>
    <x v="0"/>
    <s v="2024-01-30"/>
    <x v="0"/>
    <n v="286"/>
    <x v="4"/>
    <m/>
    <x v="0"/>
    <m/>
    <x v="54"/>
    <n v="100477977"/>
    <x v="0"/>
    <x v="8"/>
    <s v="Direcção de Urbanismo"/>
    <s v="ORI"/>
    <x v="2"/>
    <m/>
    <x v="0"/>
    <x v="2"/>
    <x v="2"/>
    <x v="1"/>
    <x v="0"/>
    <x v="0"/>
    <x v="0"/>
    <x v="0"/>
    <x v="0"/>
    <x v="0"/>
    <x v="0"/>
    <s v="Direcção de Urbanismo"/>
    <x v="0"/>
    <x v="0"/>
    <x v="0"/>
    <x v="0"/>
    <x v="0"/>
    <x v="0"/>
    <x v="0"/>
    <x v="0"/>
    <x v="0"/>
    <x v="0"/>
    <x v="8"/>
    <x v="0"/>
    <s v="Pagamento de salário referente a 01-2024"/>
  </r>
  <r>
    <x v="0"/>
    <n v="0"/>
    <n v="0"/>
    <n v="0"/>
    <n v="0"/>
    <x v="5520"/>
    <x v="0"/>
    <x v="0"/>
    <x v="0"/>
    <s v="03.16.12"/>
    <x v="40"/>
    <x v="0"/>
    <x v="0"/>
    <s v="Direcção de Urbanismo"/>
    <s v="03.16.12"/>
    <s v="Direcção de Urbanismo"/>
    <s v="03.16.12"/>
    <x v="60"/>
    <x v="0"/>
    <x v="0"/>
    <x v="0"/>
    <x v="0"/>
    <x v="0"/>
    <x v="0"/>
    <x v="0"/>
    <x v="2"/>
    <s v="2024-02-23"/>
    <x v="0"/>
    <n v="556"/>
    <x v="4"/>
    <m/>
    <x v="0"/>
    <m/>
    <x v="19"/>
    <n v="100474706"/>
    <x v="0"/>
    <x v="6"/>
    <s v="Direcção de Urbanismo"/>
    <s v="ORI"/>
    <x v="2"/>
    <m/>
    <x v="0"/>
    <x v="2"/>
    <x v="2"/>
    <x v="1"/>
    <x v="0"/>
    <x v="0"/>
    <x v="0"/>
    <x v="0"/>
    <x v="0"/>
    <x v="0"/>
    <x v="0"/>
    <s v="Direcção de Urbanismo"/>
    <x v="0"/>
    <x v="0"/>
    <x v="0"/>
    <x v="0"/>
    <x v="0"/>
    <x v="0"/>
    <x v="0"/>
    <x v="0"/>
    <x v="0"/>
    <x v="0"/>
    <x v="6"/>
    <x v="0"/>
    <s v="Pagamento de salário referente a 02-2024"/>
  </r>
  <r>
    <x v="0"/>
    <n v="0"/>
    <n v="0"/>
    <n v="0"/>
    <n v="0"/>
    <x v="5520"/>
    <x v="0"/>
    <x v="0"/>
    <x v="0"/>
    <s v="03.16.12"/>
    <x v="40"/>
    <x v="0"/>
    <x v="0"/>
    <s v="Direcção de Urbanismo"/>
    <s v="03.16.12"/>
    <s v="Direcção de Urbanismo"/>
    <s v="03.16.12"/>
    <x v="31"/>
    <x v="0"/>
    <x v="0"/>
    <x v="1"/>
    <x v="0"/>
    <x v="0"/>
    <x v="0"/>
    <x v="0"/>
    <x v="2"/>
    <s v="2024-02-23"/>
    <x v="0"/>
    <n v="28"/>
    <x v="4"/>
    <m/>
    <x v="0"/>
    <m/>
    <x v="54"/>
    <n v="100477977"/>
    <x v="0"/>
    <x v="8"/>
    <s v="Direcção de Urbanismo"/>
    <s v="ORI"/>
    <x v="2"/>
    <m/>
    <x v="0"/>
    <x v="2"/>
    <x v="2"/>
    <x v="1"/>
    <x v="0"/>
    <x v="0"/>
    <x v="0"/>
    <x v="0"/>
    <x v="0"/>
    <x v="0"/>
    <x v="0"/>
    <s v="Direcção de Urbanismo"/>
    <x v="0"/>
    <x v="0"/>
    <x v="0"/>
    <x v="0"/>
    <x v="0"/>
    <x v="0"/>
    <x v="0"/>
    <x v="0"/>
    <x v="0"/>
    <x v="0"/>
    <x v="8"/>
    <x v="0"/>
    <s v="Pagamento de salário referente a 02-2024"/>
  </r>
  <r>
    <x v="0"/>
    <n v="0"/>
    <n v="0"/>
    <n v="0"/>
    <n v="0"/>
    <x v="5461"/>
    <x v="0"/>
    <x v="0"/>
    <x v="0"/>
    <s v="03.16.12"/>
    <x v="40"/>
    <x v="0"/>
    <x v="0"/>
    <s v="Direcção de Urbanismo"/>
    <s v="03.16.12"/>
    <s v="Direcção de Urbanismo"/>
    <s v="03.16.12"/>
    <x v="49"/>
    <x v="0"/>
    <x v="0"/>
    <x v="0"/>
    <x v="1"/>
    <x v="0"/>
    <x v="0"/>
    <x v="0"/>
    <x v="6"/>
    <s v="2024-04-23"/>
    <x v="1"/>
    <n v="286"/>
    <x v="4"/>
    <m/>
    <x v="0"/>
    <m/>
    <x v="54"/>
    <n v="100477977"/>
    <x v="0"/>
    <x v="8"/>
    <s v="Direcção de Urbanismo"/>
    <s v="ORI"/>
    <x v="2"/>
    <m/>
    <x v="0"/>
    <x v="2"/>
    <x v="2"/>
    <x v="1"/>
    <x v="0"/>
    <x v="0"/>
    <x v="0"/>
    <x v="0"/>
    <x v="0"/>
    <x v="0"/>
    <x v="0"/>
    <s v="Direcção de Urbanismo"/>
    <x v="0"/>
    <x v="0"/>
    <x v="0"/>
    <x v="0"/>
    <x v="0"/>
    <x v="0"/>
    <x v="0"/>
    <x v="0"/>
    <x v="0"/>
    <x v="0"/>
    <x v="8"/>
    <x v="0"/>
    <s v="Pagamento de salário referente a 04-2024"/>
  </r>
  <r>
    <x v="0"/>
    <n v="0"/>
    <n v="0"/>
    <n v="0"/>
    <n v="0"/>
    <x v="3987"/>
    <x v="0"/>
    <x v="0"/>
    <x v="0"/>
    <s v="03.16.27"/>
    <x v="59"/>
    <x v="0"/>
    <x v="0"/>
    <s v="Direção dos Assuntos Jurídicos, Fiscalização e Policia Municipal"/>
    <s v="03.16.27"/>
    <s v="Direção dos Assuntos Jurídicos, Fiscalização e Policia Municipal"/>
    <s v="03.16.27"/>
    <x v="60"/>
    <x v="0"/>
    <x v="0"/>
    <x v="0"/>
    <x v="0"/>
    <x v="0"/>
    <x v="0"/>
    <x v="0"/>
    <x v="0"/>
    <s v="2024-01-30"/>
    <x v="0"/>
    <n v="6"/>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1-2024"/>
  </r>
  <r>
    <x v="0"/>
    <n v="0"/>
    <n v="0"/>
    <n v="0"/>
    <n v="0"/>
    <x v="3987"/>
    <x v="0"/>
    <x v="0"/>
    <x v="0"/>
    <s v="03.16.27"/>
    <x v="59"/>
    <x v="0"/>
    <x v="0"/>
    <s v="Direção dos Assuntos Jurídicos, Fiscalização e Policia Municipal"/>
    <s v="03.16.27"/>
    <s v="Direção dos Assuntos Jurídicos, Fiscalização e Policia Municipal"/>
    <s v="03.16.27"/>
    <x v="60"/>
    <x v="0"/>
    <x v="0"/>
    <x v="0"/>
    <x v="0"/>
    <x v="0"/>
    <x v="0"/>
    <x v="0"/>
    <x v="0"/>
    <s v="2024-01-30"/>
    <x v="0"/>
    <n v="206"/>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1-2024"/>
  </r>
  <r>
    <x v="0"/>
    <n v="0"/>
    <n v="0"/>
    <n v="0"/>
    <n v="0"/>
    <x v="3987"/>
    <x v="0"/>
    <x v="0"/>
    <x v="0"/>
    <s v="03.16.27"/>
    <x v="59"/>
    <x v="0"/>
    <x v="0"/>
    <s v="Direção dos Assuntos Jurídicos, Fiscalização e Policia Municipal"/>
    <s v="03.16.27"/>
    <s v="Direção dos Assuntos Jurídicos, Fiscalização e Policia Municipal"/>
    <s v="03.16.27"/>
    <x v="28"/>
    <x v="0"/>
    <x v="0"/>
    <x v="0"/>
    <x v="0"/>
    <x v="0"/>
    <x v="0"/>
    <x v="0"/>
    <x v="0"/>
    <s v="2024-01-30"/>
    <x v="0"/>
    <n v="665"/>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1-2024"/>
  </r>
  <r>
    <x v="0"/>
    <n v="0"/>
    <n v="0"/>
    <n v="0"/>
    <n v="0"/>
    <x v="3987"/>
    <x v="0"/>
    <x v="0"/>
    <x v="0"/>
    <s v="03.16.27"/>
    <x v="59"/>
    <x v="0"/>
    <x v="0"/>
    <s v="Direção dos Assuntos Jurídicos, Fiscalização e Policia Municipal"/>
    <s v="03.16.27"/>
    <s v="Direção dos Assuntos Jurídicos, Fiscalização e Policia Municipal"/>
    <s v="03.16.27"/>
    <x v="30"/>
    <x v="0"/>
    <x v="0"/>
    <x v="0"/>
    <x v="1"/>
    <x v="0"/>
    <x v="0"/>
    <x v="0"/>
    <x v="0"/>
    <s v="2024-01-30"/>
    <x v="0"/>
    <n v="4708"/>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1-2024"/>
  </r>
  <r>
    <x v="0"/>
    <n v="0"/>
    <n v="0"/>
    <n v="0"/>
    <n v="0"/>
    <x v="4570"/>
    <x v="0"/>
    <x v="0"/>
    <x v="0"/>
    <s v="03.16.27"/>
    <x v="59"/>
    <x v="0"/>
    <x v="0"/>
    <s v="Direção dos Assuntos Jurídicos, Fiscalização e Policia Municipal"/>
    <s v="03.16.27"/>
    <s v="Direção dos Assuntos Jurídicos, Fiscalização e Policia Municipal"/>
    <s v="03.16.27"/>
    <x v="48"/>
    <x v="0"/>
    <x v="0"/>
    <x v="0"/>
    <x v="1"/>
    <x v="0"/>
    <x v="0"/>
    <x v="0"/>
    <x v="3"/>
    <s v="2024-05-21"/>
    <x v="1"/>
    <n v="218"/>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5-2024"/>
  </r>
  <r>
    <x v="0"/>
    <n v="0"/>
    <n v="0"/>
    <n v="0"/>
    <n v="0"/>
    <x v="5522"/>
    <x v="0"/>
    <x v="0"/>
    <x v="0"/>
    <s v="03.16.27"/>
    <x v="59"/>
    <x v="0"/>
    <x v="0"/>
    <s v="Direção dos Assuntos Jurídicos, Fiscalização e Policia Municipal"/>
    <s v="03.16.27"/>
    <s v="Direção dos Assuntos Jurídicos, Fiscalização e Policia Municipal"/>
    <s v="03.16.27"/>
    <x v="28"/>
    <x v="0"/>
    <x v="0"/>
    <x v="0"/>
    <x v="0"/>
    <x v="0"/>
    <x v="0"/>
    <x v="0"/>
    <x v="2"/>
    <s v="2024-02-23"/>
    <x v="0"/>
    <n v="665"/>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2-2024"/>
  </r>
  <r>
    <x v="0"/>
    <n v="0"/>
    <n v="0"/>
    <n v="0"/>
    <n v="0"/>
    <x v="5975"/>
    <x v="0"/>
    <x v="0"/>
    <x v="0"/>
    <s v="03.16.27"/>
    <x v="59"/>
    <x v="0"/>
    <x v="0"/>
    <s v="Direção dos Assuntos Jurídicos, Fiscalização e Policia Municipal"/>
    <s v="03.16.27"/>
    <s v="Direção dos Assuntos Jurídicos, Fiscalização e Policia Municipal"/>
    <s v="03.16.27"/>
    <x v="48"/>
    <x v="0"/>
    <x v="0"/>
    <x v="0"/>
    <x v="1"/>
    <x v="0"/>
    <x v="0"/>
    <x v="0"/>
    <x v="1"/>
    <s v="2024-03-22"/>
    <x v="0"/>
    <n v="85"/>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3-2024"/>
  </r>
  <r>
    <x v="0"/>
    <n v="0"/>
    <n v="0"/>
    <n v="0"/>
    <n v="0"/>
    <x v="5455"/>
    <x v="0"/>
    <x v="0"/>
    <x v="0"/>
    <s v="03.16.27"/>
    <x v="59"/>
    <x v="0"/>
    <x v="0"/>
    <s v="Direção dos Assuntos Jurídicos, Fiscalização e Policia Municipal"/>
    <s v="03.16.27"/>
    <s v="Direção dos Assuntos Jurídicos, Fiscalização e Policia Municipal"/>
    <s v="03.16.27"/>
    <x v="30"/>
    <x v="0"/>
    <x v="0"/>
    <x v="0"/>
    <x v="1"/>
    <x v="0"/>
    <x v="0"/>
    <x v="0"/>
    <x v="6"/>
    <s v="2024-04-23"/>
    <x v="1"/>
    <n v="144"/>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4-2024"/>
  </r>
  <r>
    <x v="0"/>
    <n v="0"/>
    <n v="0"/>
    <n v="0"/>
    <n v="0"/>
    <x v="1288"/>
    <x v="0"/>
    <x v="0"/>
    <x v="0"/>
    <s v="03.16.25"/>
    <x v="23"/>
    <x v="0"/>
    <x v="0"/>
    <s v="Direção dos  Recursos Humanos"/>
    <s v="03.16.25"/>
    <s v="Direção dos  Recursos Humanos"/>
    <s v="03.16.25"/>
    <x v="30"/>
    <x v="0"/>
    <x v="0"/>
    <x v="0"/>
    <x v="1"/>
    <x v="0"/>
    <x v="0"/>
    <x v="0"/>
    <x v="10"/>
    <s v="2024-11-22"/>
    <x v="3"/>
    <n v="587"/>
    <x v="4"/>
    <m/>
    <x v="0"/>
    <m/>
    <x v="19"/>
    <n v="100474706"/>
    <x v="0"/>
    <x v="6"/>
    <s v="Direção dos  Recursos Humanos"/>
    <s v="ORI"/>
    <x v="2"/>
    <m/>
    <x v="0"/>
    <x v="2"/>
    <x v="2"/>
    <x v="1"/>
    <x v="0"/>
    <x v="0"/>
    <x v="0"/>
    <x v="0"/>
    <x v="0"/>
    <x v="0"/>
    <x v="0"/>
    <s v="Direção dos  Recursos Humanos"/>
    <x v="0"/>
    <x v="0"/>
    <x v="0"/>
    <x v="0"/>
    <x v="0"/>
    <x v="0"/>
    <x v="0"/>
    <x v="0"/>
    <x v="0"/>
    <x v="0"/>
    <x v="6"/>
    <x v="0"/>
    <s v="Pagamento de salário referente a 11-2024"/>
  </r>
  <r>
    <x v="0"/>
    <n v="0"/>
    <n v="0"/>
    <n v="0"/>
    <n v="0"/>
    <x v="1288"/>
    <x v="0"/>
    <x v="0"/>
    <x v="0"/>
    <s v="03.16.25"/>
    <x v="23"/>
    <x v="0"/>
    <x v="0"/>
    <s v="Direção dos  Recursos Humanos"/>
    <s v="03.16.25"/>
    <s v="Direção dos  Recursos Humanos"/>
    <s v="03.16.25"/>
    <x v="31"/>
    <x v="0"/>
    <x v="0"/>
    <x v="1"/>
    <x v="0"/>
    <x v="0"/>
    <x v="0"/>
    <x v="0"/>
    <x v="10"/>
    <s v="2024-11-22"/>
    <x v="3"/>
    <n v="148"/>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1-2024"/>
  </r>
  <r>
    <x v="0"/>
    <n v="0"/>
    <n v="0"/>
    <n v="0"/>
    <n v="0"/>
    <x v="1288"/>
    <x v="0"/>
    <x v="0"/>
    <x v="0"/>
    <s v="03.16.25"/>
    <x v="23"/>
    <x v="0"/>
    <x v="0"/>
    <s v="Direção dos  Recursos Humanos"/>
    <s v="03.16.25"/>
    <s v="Direção dos  Recursos Humanos"/>
    <s v="03.16.25"/>
    <x v="78"/>
    <x v="0"/>
    <x v="4"/>
    <x v="17"/>
    <x v="0"/>
    <x v="0"/>
    <x v="0"/>
    <x v="0"/>
    <x v="10"/>
    <s v="2024-11-22"/>
    <x v="3"/>
    <n v="740"/>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1-2024"/>
  </r>
  <r>
    <x v="0"/>
    <n v="0"/>
    <n v="0"/>
    <n v="0"/>
    <n v="0"/>
    <x v="1288"/>
    <x v="0"/>
    <x v="0"/>
    <x v="0"/>
    <s v="03.16.25"/>
    <x v="23"/>
    <x v="0"/>
    <x v="0"/>
    <s v="Direção dos  Recursos Humanos"/>
    <s v="03.16.25"/>
    <s v="Direção dos  Recursos Humanos"/>
    <s v="03.16.25"/>
    <x v="29"/>
    <x v="0"/>
    <x v="0"/>
    <x v="0"/>
    <x v="0"/>
    <x v="0"/>
    <x v="0"/>
    <x v="0"/>
    <x v="10"/>
    <s v="2024-11-22"/>
    <x v="3"/>
    <n v="19"/>
    <x v="4"/>
    <m/>
    <x v="0"/>
    <m/>
    <x v="15"/>
    <n v="100479277"/>
    <x v="0"/>
    <x v="2"/>
    <s v="Direção dos  Recursos Humanos"/>
    <s v="ORI"/>
    <x v="2"/>
    <m/>
    <x v="0"/>
    <x v="2"/>
    <x v="2"/>
    <x v="1"/>
    <x v="0"/>
    <x v="0"/>
    <x v="0"/>
    <x v="0"/>
    <x v="0"/>
    <x v="0"/>
    <x v="0"/>
    <s v="Direção dos  Recursos Humanos"/>
    <x v="0"/>
    <x v="0"/>
    <x v="0"/>
    <x v="0"/>
    <x v="0"/>
    <x v="0"/>
    <x v="0"/>
    <x v="0"/>
    <x v="0"/>
    <x v="0"/>
    <x v="2"/>
    <x v="0"/>
    <s v="Pagamento de salário referente a 11-2024"/>
  </r>
  <r>
    <x v="0"/>
    <n v="0"/>
    <n v="0"/>
    <n v="0"/>
    <n v="0"/>
    <x v="1288"/>
    <x v="0"/>
    <x v="0"/>
    <x v="0"/>
    <s v="03.16.25"/>
    <x v="23"/>
    <x v="0"/>
    <x v="0"/>
    <s v="Direção dos  Recursos Humanos"/>
    <s v="03.16.25"/>
    <s v="Direção dos  Recursos Humanos"/>
    <s v="03.16.25"/>
    <x v="30"/>
    <x v="0"/>
    <x v="0"/>
    <x v="0"/>
    <x v="1"/>
    <x v="0"/>
    <x v="0"/>
    <x v="0"/>
    <x v="10"/>
    <s v="2024-11-22"/>
    <x v="3"/>
    <n v="171"/>
    <x v="4"/>
    <m/>
    <x v="0"/>
    <m/>
    <x v="15"/>
    <n v="100479277"/>
    <x v="0"/>
    <x v="2"/>
    <s v="Direção dos  Recursos Humanos"/>
    <s v="ORI"/>
    <x v="2"/>
    <m/>
    <x v="0"/>
    <x v="2"/>
    <x v="2"/>
    <x v="1"/>
    <x v="0"/>
    <x v="0"/>
    <x v="0"/>
    <x v="0"/>
    <x v="0"/>
    <x v="0"/>
    <x v="0"/>
    <s v="Direção dos  Recursos Humanos"/>
    <x v="0"/>
    <x v="0"/>
    <x v="0"/>
    <x v="0"/>
    <x v="0"/>
    <x v="0"/>
    <x v="0"/>
    <x v="0"/>
    <x v="0"/>
    <x v="0"/>
    <x v="2"/>
    <x v="0"/>
    <s v="Pagamento de salário referente a 11-2024"/>
  </r>
  <r>
    <x v="0"/>
    <n v="0"/>
    <n v="0"/>
    <n v="0"/>
    <n v="0"/>
    <x v="3975"/>
    <x v="0"/>
    <x v="0"/>
    <x v="0"/>
    <s v="03.16.25"/>
    <x v="23"/>
    <x v="0"/>
    <x v="0"/>
    <s v="Direção dos  Recursos Humanos"/>
    <s v="03.16.25"/>
    <s v="Direção dos  Recursos Humanos"/>
    <s v="03.16.25"/>
    <x v="30"/>
    <x v="0"/>
    <x v="0"/>
    <x v="0"/>
    <x v="1"/>
    <x v="0"/>
    <x v="0"/>
    <x v="0"/>
    <x v="0"/>
    <s v="2024-01-30"/>
    <x v="0"/>
    <n v="1279"/>
    <x v="4"/>
    <m/>
    <x v="0"/>
    <m/>
    <x v="19"/>
    <n v="100474706"/>
    <x v="0"/>
    <x v="6"/>
    <s v="Direção dos  Recursos Humanos"/>
    <s v="ORI"/>
    <x v="2"/>
    <m/>
    <x v="0"/>
    <x v="2"/>
    <x v="2"/>
    <x v="1"/>
    <x v="0"/>
    <x v="0"/>
    <x v="0"/>
    <x v="0"/>
    <x v="0"/>
    <x v="0"/>
    <x v="0"/>
    <s v="Direção dos  Recursos Humanos"/>
    <x v="0"/>
    <x v="0"/>
    <x v="0"/>
    <x v="0"/>
    <x v="0"/>
    <x v="0"/>
    <x v="0"/>
    <x v="0"/>
    <x v="0"/>
    <x v="0"/>
    <x v="6"/>
    <x v="0"/>
    <s v="Pagamento de salário referente a 01-2024"/>
  </r>
  <r>
    <x v="0"/>
    <n v="0"/>
    <n v="0"/>
    <n v="0"/>
    <n v="0"/>
    <x v="3975"/>
    <x v="0"/>
    <x v="0"/>
    <x v="0"/>
    <s v="03.16.25"/>
    <x v="23"/>
    <x v="0"/>
    <x v="0"/>
    <s v="Direção dos  Recursos Humanos"/>
    <s v="03.16.25"/>
    <s v="Direção dos  Recursos Humanos"/>
    <s v="03.16.25"/>
    <x v="78"/>
    <x v="0"/>
    <x v="4"/>
    <x v="17"/>
    <x v="0"/>
    <x v="0"/>
    <x v="0"/>
    <x v="0"/>
    <x v="0"/>
    <s v="2024-01-30"/>
    <x v="0"/>
    <n v="1559"/>
    <x v="4"/>
    <m/>
    <x v="0"/>
    <m/>
    <x v="19"/>
    <n v="100474706"/>
    <x v="0"/>
    <x v="6"/>
    <s v="Direção dos  Recursos Humanos"/>
    <s v="ORI"/>
    <x v="2"/>
    <m/>
    <x v="0"/>
    <x v="2"/>
    <x v="2"/>
    <x v="1"/>
    <x v="0"/>
    <x v="0"/>
    <x v="0"/>
    <x v="0"/>
    <x v="0"/>
    <x v="0"/>
    <x v="0"/>
    <s v="Direção dos  Recursos Humanos"/>
    <x v="0"/>
    <x v="0"/>
    <x v="0"/>
    <x v="0"/>
    <x v="0"/>
    <x v="0"/>
    <x v="0"/>
    <x v="0"/>
    <x v="0"/>
    <x v="0"/>
    <x v="6"/>
    <x v="0"/>
    <s v="Pagamento de salário referente a 01-2024"/>
  </r>
  <r>
    <x v="0"/>
    <n v="0"/>
    <n v="0"/>
    <n v="0"/>
    <n v="0"/>
    <x v="3975"/>
    <x v="0"/>
    <x v="0"/>
    <x v="0"/>
    <s v="03.16.25"/>
    <x v="23"/>
    <x v="0"/>
    <x v="0"/>
    <s v="Direção dos  Recursos Humanos"/>
    <s v="03.16.25"/>
    <s v="Direção dos  Recursos Humanos"/>
    <s v="03.16.25"/>
    <x v="79"/>
    <x v="0"/>
    <x v="4"/>
    <x v="17"/>
    <x v="0"/>
    <x v="0"/>
    <x v="0"/>
    <x v="0"/>
    <x v="0"/>
    <s v="2024-01-30"/>
    <x v="0"/>
    <n v="25937"/>
    <x v="4"/>
    <m/>
    <x v="0"/>
    <m/>
    <x v="19"/>
    <n v="100474706"/>
    <x v="0"/>
    <x v="6"/>
    <s v="Direção dos  Recursos Humanos"/>
    <s v="ORI"/>
    <x v="2"/>
    <m/>
    <x v="0"/>
    <x v="2"/>
    <x v="2"/>
    <x v="1"/>
    <x v="0"/>
    <x v="0"/>
    <x v="0"/>
    <x v="0"/>
    <x v="0"/>
    <x v="0"/>
    <x v="0"/>
    <s v="Direção dos  Recursos Humanos"/>
    <x v="0"/>
    <x v="0"/>
    <x v="0"/>
    <x v="0"/>
    <x v="0"/>
    <x v="0"/>
    <x v="0"/>
    <x v="0"/>
    <x v="0"/>
    <x v="0"/>
    <x v="6"/>
    <x v="0"/>
    <s v="Pagamento de salário referente a 01-2024"/>
  </r>
  <r>
    <x v="0"/>
    <n v="0"/>
    <n v="0"/>
    <n v="0"/>
    <n v="0"/>
    <x v="3975"/>
    <x v="0"/>
    <x v="0"/>
    <x v="0"/>
    <s v="03.16.25"/>
    <x v="23"/>
    <x v="0"/>
    <x v="0"/>
    <s v="Direção dos  Recursos Humanos"/>
    <s v="03.16.25"/>
    <s v="Direção dos  Recursos Humanos"/>
    <s v="03.16.25"/>
    <x v="30"/>
    <x v="0"/>
    <x v="0"/>
    <x v="0"/>
    <x v="1"/>
    <x v="0"/>
    <x v="0"/>
    <x v="0"/>
    <x v="0"/>
    <s v="2024-01-30"/>
    <x v="0"/>
    <n v="15"/>
    <x v="4"/>
    <m/>
    <x v="0"/>
    <m/>
    <x v="54"/>
    <n v="100477977"/>
    <x v="0"/>
    <x v="8"/>
    <s v="Direção dos  Recursos Humanos"/>
    <s v="ORI"/>
    <x v="2"/>
    <m/>
    <x v="0"/>
    <x v="2"/>
    <x v="2"/>
    <x v="1"/>
    <x v="0"/>
    <x v="0"/>
    <x v="0"/>
    <x v="0"/>
    <x v="0"/>
    <x v="0"/>
    <x v="0"/>
    <s v="Direção dos  Recursos Humanos"/>
    <x v="0"/>
    <x v="0"/>
    <x v="0"/>
    <x v="0"/>
    <x v="0"/>
    <x v="0"/>
    <x v="0"/>
    <x v="0"/>
    <x v="0"/>
    <x v="0"/>
    <x v="8"/>
    <x v="0"/>
    <s v="Pagamento de salário referente a 01-2024"/>
  </r>
  <r>
    <x v="0"/>
    <n v="0"/>
    <n v="0"/>
    <n v="0"/>
    <n v="0"/>
    <x v="3975"/>
    <x v="0"/>
    <x v="0"/>
    <x v="0"/>
    <s v="03.16.25"/>
    <x v="23"/>
    <x v="0"/>
    <x v="0"/>
    <s v="Direção dos  Recursos Humanos"/>
    <s v="03.16.25"/>
    <s v="Direção dos  Recursos Humanos"/>
    <s v="03.16.25"/>
    <x v="31"/>
    <x v="0"/>
    <x v="0"/>
    <x v="1"/>
    <x v="0"/>
    <x v="0"/>
    <x v="0"/>
    <x v="0"/>
    <x v="0"/>
    <s v="2024-01-30"/>
    <x v="0"/>
    <n v="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1-2024"/>
  </r>
  <r>
    <x v="0"/>
    <n v="0"/>
    <n v="0"/>
    <n v="0"/>
    <n v="0"/>
    <x v="3975"/>
    <x v="0"/>
    <x v="0"/>
    <x v="0"/>
    <s v="03.16.25"/>
    <x v="23"/>
    <x v="0"/>
    <x v="0"/>
    <s v="Direção dos  Recursos Humanos"/>
    <s v="03.16.25"/>
    <s v="Direção dos  Recursos Humanos"/>
    <s v="03.16.25"/>
    <x v="49"/>
    <x v="0"/>
    <x v="0"/>
    <x v="0"/>
    <x v="1"/>
    <x v="0"/>
    <x v="0"/>
    <x v="0"/>
    <x v="0"/>
    <s v="2024-01-30"/>
    <x v="0"/>
    <n v="1189"/>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1-2024"/>
  </r>
  <r>
    <x v="0"/>
    <n v="0"/>
    <n v="0"/>
    <n v="0"/>
    <n v="0"/>
    <x v="2942"/>
    <x v="0"/>
    <x v="0"/>
    <x v="0"/>
    <s v="03.16.25"/>
    <x v="23"/>
    <x v="0"/>
    <x v="0"/>
    <s v="Direção dos  Recursos Humanos"/>
    <s v="03.16.25"/>
    <s v="Direção dos  Recursos Humanos"/>
    <s v="03.16.25"/>
    <x v="30"/>
    <x v="0"/>
    <x v="0"/>
    <x v="0"/>
    <x v="1"/>
    <x v="0"/>
    <x v="0"/>
    <x v="0"/>
    <x v="8"/>
    <s v="2024-10-23"/>
    <x v="3"/>
    <n v="28"/>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0-2024"/>
  </r>
  <r>
    <x v="0"/>
    <n v="0"/>
    <n v="0"/>
    <n v="0"/>
    <n v="0"/>
    <x v="2942"/>
    <x v="0"/>
    <x v="0"/>
    <x v="0"/>
    <s v="03.16.25"/>
    <x v="23"/>
    <x v="0"/>
    <x v="0"/>
    <s v="Direção dos  Recursos Humanos"/>
    <s v="03.16.25"/>
    <s v="Direção dos  Recursos Humanos"/>
    <s v="03.16.25"/>
    <x v="49"/>
    <x v="0"/>
    <x v="0"/>
    <x v="0"/>
    <x v="1"/>
    <x v="0"/>
    <x v="0"/>
    <x v="0"/>
    <x v="8"/>
    <s v="2024-10-23"/>
    <x v="3"/>
    <n v="140"/>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0-2024"/>
  </r>
  <r>
    <x v="0"/>
    <n v="0"/>
    <n v="0"/>
    <n v="0"/>
    <n v="0"/>
    <x v="1468"/>
    <x v="0"/>
    <x v="0"/>
    <x v="0"/>
    <s v="03.16.25"/>
    <x v="23"/>
    <x v="0"/>
    <x v="0"/>
    <s v="Direção dos  Recursos Humanos"/>
    <s v="03.16.25"/>
    <s v="Direção dos  Recursos Humanos"/>
    <s v="03.16.25"/>
    <x v="30"/>
    <x v="0"/>
    <x v="0"/>
    <x v="0"/>
    <x v="1"/>
    <x v="0"/>
    <x v="0"/>
    <x v="0"/>
    <x v="7"/>
    <s v="2024-09-19"/>
    <x v="2"/>
    <n v="75"/>
    <x v="4"/>
    <m/>
    <x v="0"/>
    <m/>
    <x v="67"/>
    <n v="100474708"/>
    <x v="0"/>
    <x v="7"/>
    <s v="Direção dos  Recursos Humanos"/>
    <s v="ORI"/>
    <x v="2"/>
    <m/>
    <x v="0"/>
    <x v="2"/>
    <x v="2"/>
    <x v="1"/>
    <x v="0"/>
    <x v="0"/>
    <x v="0"/>
    <x v="0"/>
    <x v="0"/>
    <x v="0"/>
    <x v="0"/>
    <s v="Direção dos  Recursos Humanos"/>
    <x v="0"/>
    <x v="0"/>
    <x v="0"/>
    <x v="0"/>
    <x v="0"/>
    <x v="0"/>
    <x v="0"/>
    <x v="0"/>
    <x v="0"/>
    <x v="0"/>
    <x v="7"/>
    <x v="0"/>
    <s v="Pagamento de salário referente a 09-2024"/>
  </r>
  <r>
    <x v="0"/>
    <n v="0"/>
    <n v="0"/>
    <n v="0"/>
    <n v="0"/>
    <x v="1468"/>
    <x v="0"/>
    <x v="0"/>
    <x v="0"/>
    <s v="03.16.25"/>
    <x v="23"/>
    <x v="0"/>
    <x v="0"/>
    <s v="Direção dos  Recursos Humanos"/>
    <s v="03.16.25"/>
    <s v="Direção dos  Recursos Humanos"/>
    <s v="03.16.25"/>
    <x v="48"/>
    <x v="0"/>
    <x v="0"/>
    <x v="0"/>
    <x v="1"/>
    <x v="0"/>
    <x v="0"/>
    <x v="0"/>
    <x v="7"/>
    <s v="2024-09-19"/>
    <x v="2"/>
    <n v="42"/>
    <x v="4"/>
    <m/>
    <x v="0"/>
    <m/>
    <x v="17"/>
    <n v="100479279"/>
    <x v="0"/>
    <x v="4"/>
    <s v="Direção dos  Recursos Humanos"/>
    <s v="ORI"/>
    <x v="2"/>
    <m/>
    <x v="0"/>
    <x v="2"/>
    <x v="2"/>
    <x v="1"/>
    <x v="0"/>
    <x v="0"/>
    <x v="0"/>
    <x v="0"/>
    <x v="0"/>
    <x v="0"/>
    <x v="0"/>
    <s v="Direção dos  Recursos Humanos"/>
    <x v="0"/>
    <x v="0"/>
    <x v="0"/>
    <x v="0"/>
    <x v="0"/>
    <x v="0"/>
    <x v="0"/>
    <x v="0"/>
    <x v="0"/>
    <x v="0"/>
    <x v="4"/>
    <x v="0"/>
    <s v="Pagamento de salário referente a 09-2024"/>
  </r>
  <r>
    <x v="0"/>
    <n v="0"/>
    <n v="0"/>
    <n v="0"/>
    <n v="0"/>
    <x v="1468"/>
    <x v="0"/>
    <x v="0"/>
    <x v="0"/>
    <s v="03.16.25"/>
    <x v="23"/>
    <x v="0"/>
    <x v="0"/>
    <s v="Direção dos  Recursos Humanos"/>
    <s v="03.16.25"/>
    <s v="Direção dos  Recursos Humanos"/>
    <s v="03.16.25"/>
    <x v="29"/>
    <x v="0"/>
    <x v="0"/>
    <x v="0"/>
    <x v="0"/>
    <x v="0"/>
    <x v="0"/>
    <x v="0"/>
    <x v="7"/>
    <s v="2024-09-19"/>
    <x v="2"/>
    <n v="34"/>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9-2024"/>
  </r>
  <r>
    <x v="0"/>
    <n v="0"/>
    <n v="0"/>
    <n v="0"/>
    <n v="0"/>
    <x v="1468"/>
    <x v="0"/>
    <x v="0"/>
    <x v="0"/>
    <s v="03.16.25"/>
    <x v="23"/>
    <x v="0"/>
    <x v="0"/>
    <s v="Direção dos  Recursos Humanos"/>
    <s v="03.16.25"/>
    <s v="Direção dos  Recursos Humanos"/>
    <s v="03.16.25"/>
    <x v="49"/>
    <x v="0"/>
    <x v="0"/>
    <x v="0"/>
    <x v="1"/>
    <x v="0"/>
    <x v="0"/>
    <x v="0"/>
    <x v="7"/>
    <s v="2024-09-19"/>
    <x v="2"/>
    <n v="855"/>
    <x v="4"/>
    <m/>
    <x v="0"/>
    <m/>
    <x v="15"/>
    <n v="100479277"/>
    <x v="0"/>
    <x v="2"/>
    <s v="Direção dos  Recursos Humanos"/>
    <s v="ORI"/>
    <x v="2"/>
    <m/>
    <x v="0"/>
    <x v="2"/>
    <x v="2"/>
    <x v="1"/>
    <x v="0"/>
    <x v="0"/>
    <x v="0"/>
    <x v="0"/>
    <x v="0"/>
    <x v="0"/>
    <x v="0"/>
    <s v="Direção dos  Recursos Humanos"/>
    <x v="0"/>
    <x v="0"/>
    <x v="0"/>
    <x v="0"/>
    <x v="0"/>
    <x v="0"/>
    <x v="0"/>
    <x v="0"/>
    <x v="0"/>
    <x v="0"/>
    <x v="2"/>
    <x v="0"/>
    <s v="Pagamento de salário referente a 09-2024"/>
  </r>
  <r>
    <x v="0"/>
    <n v="0"/>
    <n v="0"/>
    <n v="0"/>
    <n v="0"/>
    <x v="1904"/>
    <x v="0"/>
    <x v="0"/>
    <x v="0"/>
    <s v="03.16.25"/>
    <x v="23"/>
    <x v="0"/>
    <x v="0"/>
    <s v="Direção dos  Recursos Humanos"/>
    <s v="03.16.25"/>
    <s v="Direção dos  Recursos Humanos"/>
    <s v="03.16.25"/>
    <x v="49"/>
    <x v="0"/>
    <x v="0"/>
    <x v="0"/>
    <x v="1"/>
    <x v="0"/>
    <x v="0"/>
    <x v="0"/>
    <x v="4"/>
    <s v="2024-06-20"/>
    <x v="1"/>
    <n v="3013"/>
    <x v="4"/>
    <m/>
    <x v="0"/>
    <m/>
    <x v="19"/>
    <n v="100474706"/>
    <x v="0"/>
    <x v="6"/>
    <s v="Direção dos  Recursos Humanos"/>
    <s v="ORI"/>
    <x v="2"/>
    <m/>
    <x v="0"/>
    <x v="2"/>
    <x v="2"/>
    <x v="1"/>
    <x v="0"/>
    <x v="0"/>
    <x v="0"/>
    <x v="0"/>
    <x v="0"/>
    <x v="0"/>
    <x v="0"/>
    <s v="Direção dos  Recursos Humanos"/>
    <x v="0"/>
    <x v="0"/>
    <x v="0"/>
    <x v="0"/>
    <x v="0"/>
    <x v="0"/>
    <x v="0"/>
    <x v="0"/>
    <x v="0"/>
    <x v="0"/>
    <x v="6"/>
    <x v="0"/>
    <s v="Pagamento de salário referente a 06-2024"/>
  </r>
  <r>
    <x v="0"/>
    <n v="0"/>
    <n v="0"/>
    <n v="0"/>
    <n v="0"/>
    <x v="1904"/>
    <x v="0"/>
    <x v="0"/>
    <x v="0"/>
    <s v="03.16.25"/>
    <x v="23"/>
    <x v="0"/>
    <x v="0"/>
    <s v="Direção dos  Recursos Humanos"/>
    <s v="03.16.25"/>
    <s v="Direção dos  Recursos Humanos"/>
    <s v="03.16.25"/>
    <x v="78"/>
    <x v="0"/>
    <x v="4"/>
    <x v="17"/>
    <x v="0"/>
    <x v="0"/>
    <x v="0"/>
    <x v="0"/>
    <x v="4"/>
    <s v="2024-06-20"/>
    <x v="1"/>
    <n v="1500"/>
    <x v="4"/>
    <m/>
    <x v="0"/>
    <m/>
    <x v="19"/>
    <n v="100474706"/>
    <x v="0"/>
    <x v="6"/>
    <s v="Direção dos  Recursos Humanos"/>
    <s v="ORI"/>
    <x v="2"/>
    <m/>
    <x v="0"/>
    <x v="2"/>
    <x v="2"/>
    <x v="1"/>
    <x v="0"/>
    <x v="0"/>
    <x v="0"/>
    <x v="0"/>
    <x v="0"/>
    <x v="0"/>
    <x v="0"/>
    <s v="Direção dos  Recursos Humanos"/>
    <x v="0"/>
    <x v="0"/>
    <x v="0"/>
    <x v="0"/>
    <x v="0"/>
    <x v="0"/>
    <x v="0"/>
    <x v="0"/>
    <x v="0"/>
    <x v="0"/>
    <x v="6"/>
    <x v="0"/>
    <s v="Pagamento de salário referente a 06-2024"/>
  </r>
  <r>
    <x v="0"/>
    <n v="0"/>
    <n v="0"/>
    <n v="0"/>
    <n v="0"/>
    <x v="1904"/>
    <x v="0"/>
    <x v="0"/>
    <x v="0"/>
    <s v="03.16.25"/>
    <x v="23"/>
    <x v="0"/>
    <x v="0"/>
    <s v="Direção dos  Recursos Humanos"/>
    <s v="03.16.25"/>
    <s v="Direção dos  Recursos Humanos"/>
    <s v="03.16.25"/>
    <x v="79"/>
    <x v="0"/>
    <x v="4"/>
    <x v="17"/>
    <x v="0"/>
    <x v="0"/>
    <x v="0"/>
    <x v="0"/>
    <x v="4"/>
    <s v="2024-06-20"/>
    <x v="1"/>
    <n v="26511"/>
    <x v="4"/>
    <m/>
    <x v="0"/>
    <m/>
    <x v="19"/>
    <n v="100474706"/>
    <x v="0"/>
    <x v="6"/>
    <s v="Direção dos  Recursos Humanos"/>
    <s v="ORI"/>
    <x v="2"/>
    <m/>
    <x v="0"/>
    <x v="2"/>
    <x v="2"/>
    <x v="1"/>
    <x v="0"/>
    <x v="0"/>
    <x v="0"/>
    <x v="0"/>
    <x v="0"/>
    <x v="0"/>
    <x v="0"/>
    <s v="Direção dos  Recursos Humanos"/>
    <x v="0"/>
    <x v="0"/>
    <x v="0"/>
    <x v="0"/>
    <x v="0"/>
    <x v="0"/>
    <x v="0"/>
    <x v="0"/>
    <x v="0"/>
    <x v="0"/>
    <x v="6"/>
    <x v="0"/>
    <s v="Pagamento de salário referente a 06-2024"/>
  </r>
  <r>
    <x v="0"/>
    <n v="0"/>
    <n v="0"/>
    <n v="0"/>
    <n v="0"/>
    <x v="1904"/>
    <x v="0"/>
    <x v="0"/>
    <x v="0"/>
    <s v="03.16.25"/>
    <x v="23"/>
    <x v="0"/>
    <x v="0"/>
    <s v="Direção dos  Recursos Humanos"/>
    <s v="03.16.25"/>
    <s v="Direção dos  Recursos Humanos"/>
    <s v="03.16.25"/>
    <x v="48"/>
    <x v="0"/>
    <x v="0"/>
    <x v="0"/>
    <x v="1"/>
    <x v="0"/>
    <x v="0"/>
    <x v="0"/>
    <x v="4"/>
    <s v="2024-06-20"/>
    <x v="1"/>
    <n v="4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6-2024"/>
  </r>
  <r>
    <x v="0"/>
    <n v="0"/>
    <n v="0"/>
    <n v="0"/>
    <n v="0"/>
    <x v="1904"/>
    <x v="0"/>
    <x v="0"/>
    <x v="0"/>
    <s v="03.16.25"/>
    <x v="23"/>
    <x v="0"/>
    <x v="0"/>
    <s v="Direção dos  Recursos Humanos"/>
    <s v="03.16.25"/>
    <s v="Direção dos  Recursos Humanos"/>
    <s v="03.16.25"/>
    <x v="49"/>
    <x v="0"/>
    <x v="0"/>
    <x v="0"/>
    <x v="1"/>
    <x v="0"/>
    <x v="0"/>
    <x v="0"/>
    <x v="4"/>
    <s v="2024-06-20"/>
    <x v="1"/>
    <n v="1118"/>
    <x v="4"/>
    <m/>
    <x v="0"/>
    <m/>
    <x v="15"/>
    <n v="100479277"/>
    <x v="0"/>
    <x v="2"/>
    <s v="Direção dos  Recursos Humanos"/>
    <s v="ORI"/>
    <x v="2"/>
    <m/>
    <x v="0"/>
    <x v="2"/>
    <x v="2"/>
    <x v="1"/>
    <x v="0"/>
    <x v="0"/>
    <x v="0"/>
    <x v="0"/>
    <x v="0"/>
    <x v="0"/>
    <x v="0"/>
    <s v="Direção dos  Recursos Humanos"/>
    <x v="0"/>
    <x v="0"/>
    <x v="0"/>
    <x v="0"/>
    <x v="0"/>
    <x v="0"/>
    <x v="0"/>
    <x v="0"/>
    <x v="0"/>
    <x v="0"/>
    <x v="2"/>
    <x v="0"/>
    <s v="Pagamento de salário referente a 06-2024"/>
  </r>
  <r>
    <x v="0"/>
    <n v="0"/>
    <n v="0"/>
    <n v="0"/>
    <n v="0"/>
    <x v="4111"/>
    <x v="0"/>
    <x v="0"/>
    <x v="0"/>
    <s v="03.16.25"/>
    <x v="23"/>
    <x v="0"/>
    <x v="0"/>
    <s v="Direção dos  Recursos Humanos"/>
    <s v="03.16.25"/>
    <s v="Direção dos  Recursos Humanos"/>
    <s v="03.16.25"/>
    <x v="30"/>
    <x v="0"/>
    <x v="0"/>
    <x v="0"/>
    <x v="1"/>
    <x v="0"/>
    <x v="0"/>
    <x v="0"/>
    <x v="9"/>
    <s v="2024-07-23"/>
    <x v="2"/>
    <n v="1218"/>
    <x v="4"/>
    <m/>
    <x v="0"/>
    <m/>
    <x v="19"/>
    <n v="100474706"/>
    <x v="0"/>
    <x v="6"/>
    <s v="Direção dos  Recursos Humanos"/>
    <s v="ORI"/>
    <x v="2"/>
    <m/>
    <x v="0"/>
    <x v="2"/>
    <x v="2"/>
    <x v="1"/>
    <x v="0"/>
    <x v="0"/>
    <x v="0"/>
    <x v="0"/>
    <x v="0"/>
    <x v="0"/>
    <x v="0"/>
    <s v="Direção dos  Recursos Humanos"/>
    <x v="0"/>
    <x v="0"/>
    <x v="0"/>
    <x v="0"/>
    <x v="0"/>
    <x v="0"/>
    <x v="0"/>
    <x v="0"/>
    <x v="0"/>
    <x v="0"/>
    <x v="6"/>
    <x v="0"/>
    <s v="Pagamento de salário referente a 07-2024"/>
  </r>
  <r>
    <x v="0"/>
    <n v="0"/>
    <n v="0"/>
    <n v="0"/>
    <n v="0"/>
    <x v="4111"/>
    <x v="0"/>
    <x v="0"/>
    <x v="0"/>
    <s v="03.16.25"/>
    <x v="23"/>
    <x v="0"/>
    <x v="0"/>
    <s v="Direção dos  Recursos Humanos"/>
    <s v="03.16.25"/>
    <s v="Direção dos  Recursos Humanos"/>
    <s v="03.16.25"/>
    <x v="48"/>
    <x v="0"/>
    <x v="0"/>
    <x v="0"/>
    <x v="1"/>
    <x v="0"/>
    <x v="0"/>
    <x v="0"/>
    <x v="9"/>
    <s v="2024-07-23"/>
    <x v="2"/>
    <n v="8286"/>
    <x v="4"/>
    <m/>
    <x v="0"/>
    <m/>
    <x v="19"/>
    <n v="100474706"/>
    <x v="0"/>
    <x v="6"/>
    <s v="Direção dos  Recursos Humanos"/>
    <s v="ORI"/>
    <x v="2"/>
    <m/>
    <x v="0"/>
    <x v="2"/>
    <x v="2"/>
    <x v="1"/>
    <x v="0"/>
    <x v="0"/>
    <x v="0"/>
    <x v="0"/>
    <x v="0"/>
    <x v="0"/>
    <x v="0"/>
    <s v="Direção dos  Recursos Humanos"/>
    <x v="0"/>
    <x v="0"/>
    <x v="0"/>
    <x v="0"/>
    <x v="0"/>
    <x v="0"/>
    <x v="0"/>
    <x v="0"/>
    <x v="0"/>
    <x v="0"/>
    <x v="6"/>
    <x v="0"/>
    <s v="Pagamento de salário referente a 07-2024"/>
  </r>
  <r>
    <x v="0"/>
    <n v="0"/>
    <n v="0"/>
    <n v="0"/>
    <n v="0"/>
    <x v="4111"/>
    <x v="0"/>
    <x v="0"/>
    <x v="0"/>
    <s v="03.16.25"/>
    <x v="23"/>
    <x v="0"/>
    <x v="0"/>
    <s v="Direção dos  Recursos Humanos"/>
    <s v="03.16.25"/>
    <s v="Direção dos  Recursos Humanos"/>
    <s v="03.16.25"/>
    <x v="29"/>
    <x v="0"/>
    <x v="0"/>
    <x v="0"/>
    <x v="0"/>
    <x v="0"/>
    <x v="0"/>
    <x v="0"/>
    <x v="9"/>
    <s v="2024-07-23"/>
    <x v="2"/>
    <n v="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7-2024"/>
  </r>
  <r>
    <x v="0"/>
    <n v="0"/>
    <n v="0"/>
    <n v="0"/>
    <n v="0"/>
    <x v="4111"/>
    <x v="0"/>
    <x v="0"/>
    <x v="0"/>
    <s v="03.16.25"/>
    <x v="23"/>
    <x v="0"/>
    <x v="0"/>
    <s v="Direção dos  Recursos Humanos"/>
    <s v="03.16.25"/>
    <s v="Direção dos  Recursos Humanos"/>
    <s v="03.16.25"/>
    <x v="30"/>
    <x v="0"/>
    <x v="0"/>
    <x v="0"/>
    <x v="1"/>
    <x v="0"/>
    <x v="0"/>
    <x v="0"/>
    <x v="9"/>
    <s v="2024-07-23"/>
    <x v="2"/>
    <n v="14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7-2024"/>
  </r>
  <r>
    <x v="0"/>
    <n v="0"/>
    <n v="0"/>
    <n v="0"/>
    <n v="0"/>
    <x v="4111"/>
    <x v="0"/>
    <x v="0"/>
    <x v="0"/>
    <s v="03.16.25"/>
    <x v="23"/>
    <x v="0"/>
    <x v="0"/>
    <s v="Direção dos  Recursos Humanos"/>
    <s v="03.16.25"/>
    <s v="Direção dos  Recursos Humanos"/>
    <s v="03.16.25"/>
    <x v="29"/>
    <x v="0"/>
    <x v="0"/>
    <x v="0"/>
    <x v="0"/>
    <x v="0"/>
    <x v="0"/>
    <x v="0"/>
    <x v="9"/>
    <s v="2024-07-23"/>
    <x v="2"/>
    <n v="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7-2024"/>
  </r>
  <r>
    <x v="0"/>
    <n v="0"/>
    <n v="0"/>
    <n v="0"/>
    <n v="0"/>
    <x v="4111"/>
    <x v="0"/>
    <x v="0"/>
    <x v="0"/>
    <s v="03.16.25"/>
    <x v="23"/>
    <x v="0"/>
    <x v="0"/>
    <s v="Direção dos  Recursos Humanos"/>
    <s v="03.16.25"/>
    <s v="Direção dos  Recursos Humanos"/>
    <s v="03.16.25"/>
    <x v="30"/>
    <x v="0"/>
    <x v="0"/>
    <x v="0"/>
    <x v="1"/>
    <x v="0"/>
    <x v="0"/>
    <x v="0"/>
    <x v="9"/>
    <s v="2024-07-23"/>
    <x v="2"/>
    <n v="5"/>
    <x v="4"/>
    <m/>
    <x v="0"/>
    <m/>
    <x v="17"/>
    <n v="100479279"/>
    <x v="0"/>
    <x v="4"/>
    <s v="Direção dos  Recursos Humanos"/>
    <s v="ORI"/>
    <x v="2"/>
    <m/>
    <x v="0"/>
    <x v="2"/>
    <x v="2"/>
    <x v="1"/>
    <x v="0"/>
    <x v="0"/>
    <x v="0"/>
    <x v="0"/>
    <x v="0"/>
    <x v="0"/>
    <x v="0"/>
    <s v="Direção dos  Recursos Humanos"/>
    <x v="0"/>
    <x v="0"/>
    <x v="0"/>
    <x v="0"/>
    <x v="0"/>
    <x v="0"/>
    <x v="0"/>
    <x v="0"/>
    <x v="0"/>
    <x v="0"/>
    <x v="4"/>
    <x v="0"/>
    <s v="Pagamento de salário referente a 07-2024"/>
  </r>
  <r>
    <x v="0"/>
    <n v="0"/>
    <n v="0"/>
    <n v="0"/>
    <n v="0"/>
    <x v="4111"/>
    <x v="0"/>
    <x v="0"/>
    <x v="0"/>
    <s v="03.16.25"/>
    <x v="23"/>
    <x v="0"/>
    <x v="0"/>
    <s v="Direção dos  Recursos Humanos"/>
    <s v="03.16.25"/>
    <s v="Direção dos  Recursos Humanos"/>
    <s v="03.16.25"/>
    <x v="79"/>
    <x v="0"/>
    <x v="4"/>
    <x v="17"/>
    <x v="0"/>
    <x v="0"/>
    <x v="0"/>
    <x v="0"/>
    <x v="9"/>
    <s v="2024-07-23"/>
    <x v="2"/>
    <n v="1261"/>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7-2024"/>
  </r>
  <r>
    <x v="0"/>
    <n v="0"/>
    <n v="0"/>
    <n v="0"/>
    <n v="0"/>
    <x v="4111"/>
    <x v="0"/>
    <x v="0"/>
    <x v="0"/>
    <s v="03.16.25"/>
    <x v="23"/>
    <x v="0"/>
    <x v="0"/>
    <s v="Direção dos  Recursos Humanos"/>
    <s v="03.16.25"/>
    <s v="Direção dos  Recursos Humanos"/>
    <s v="03.16.25"/>
    <x v="29"/>
    <x v="0"/>
    <x v="0"/>
    <x v="0"/>
    <x v="0"/>
    <x v="0"/>
    <x v="0"/>
    <x v="0"/>
    <x v="9"/>
    <s v="2024-07-23"/>
    <x v="2"/>
    <n v="25"/>
    <x v="4"/>
    <m/>
    <x v="0"/>
    <m/>
    <x v="15"/>
    <n v="100479277"/>
    <x v="0"/>
    <x v="2"/>
    <s v="Direção dos  Recursos Humanos"/>
    <s v="ORI"/>
    <x v="2"/>
    <m/>
    <x v="0"/>
    <x v="2"/>
    <x v="2"/>
    <x v="1"/>
    <x v="0"/>
    <x v="0"/>
    <x v="0"/>
    <x v="0"/>
    <x v="0"/>
    <x v="0"/>
    <x v="0"/>
    <s v="Direção dos  Recursos Humanos"/>
    <x v="0"/>
    <x v="0"/>
    <x v="0"/>
    <x v="0"/>
    <x v="0"/>
    <x v="0"/>
    <x v="0"/>
    <x v="0"/>
    <x v="0"/>
    <x v="0"/>
    <x v="2"/>
    <x v="0"/>
    <s v="Pagamento de salário referente a 07-2024"/>
  </r>
  <r>
    <x v="0"/>
    <n v="0"/>
    <n v="0"/>
    <n v="0"/>
    <n v="0"/>
    <x v="3765"/>
    <x v="0"/>
    <x v="0"/>
    <x v="0"/>
    <s v="03.16.25"/>
    <x v="23"/>
    <x v="0"/>
    <x v="0"/>
    <s v="Direção dos  Recursos Humanos"/>
    <s v="03.16.25"/>
    <s v="Direção dos  Recursos Humanos"/>
    <s v="03.16.25"/>
    <x v="31"/>
    <x v="0"/>
    <x v="0"/>
    <x v="1"/>
    <x v="0"/>
    <x v="0"/>
    <x v="0"/>
    <x v="0"/>
    <x v="3"/>
    <s v="2024-05-21"/>
    <x v="1"/>
    <n v="298"/>
    <x v="4"/>
    <m/>
    <x v="0"/>
    <m/>
    <x v="19"/>
    <n v="100474706"/>
    <x v="0"/>
    <x v="6"/>
    <s v="Direção dos  Recursos Humanos"/>
    <s v="ORI"/>
    <x v="2"/>
    <m/>
    <x v="0"/>
    <x v="2"/>
    <x v="2"/>
    <x v="1"/>
    <x v="0"/>
    <x v="0"/>
    <x v="0"/>
    <x v="0"/>
    <x v="0"/>
    <x v="0"/>
    <x v="0"/>
    <s v="Direção dos  Recursos Humanos"/>
    <x v="0"/>
    <x v="0"/>
    <x v="0"/>
    <x v="0"/>
    <x v="0"/>
    <x v="0"/>
    <x v="0"/>
    <x v="0"/>
    <x v="0"/>
    <x v="0"/>
    <x v="6"/>
    <x v="0"/>
    <s v="Pagamento de salário referente a 05-2024"/>
  </r>
  <r>
    <x v="0"/>
    <n v="0"/>
    <n v="0"/>
    <n v="0"/>
    <n v="0"/>
    <x v="3765"/>
    <x v="0"/>
    <x v="0"/>
    <x v="0"/>
    <s v="03.16.25"/>
    <x v="23"/>
    <x v="0"/>
    <x v="0"/>
    <s v="Direção dos  Recursos Humanos"/>
    <s v="03.16.25"/>
    <s v="Direção dos  Recursos Humanos"/>
    <s v="03.16.25"/>
    <x v="79"/>
    <x v="0"/>
    <x v="4"/>
    <x v="17"/>
    <x v="0"/>
    <x v="0"/>
    <x v="0"/>
    <x v="0"/>
    <x v="3"/>
    <s v="2024-05-21"/>
    <x v="1"/>
    <n v="26492"/>
    <x v="4"/>
    <m/>
    <x v="0"/>
    <m/>
    <x v="19"/>
    <n v="100474706"/>
    <x v="0"/>
    <x v="6"/>
    <s v="Direção dos  Recursos Humanos"/>
    <s v="ORI"/>
    <x v="2"/>
    <m/>
    <x v="0"/>
    <x v="2"/>
    <x v="2"/>
    <x v="1"/>
    <x v="0"/>
    <x v="0"/>
    <x v="0"/>
    <x v="0"/>
    <x v="0"/>
    <x v="0"/>
    <x v="0"/>
    <s v="Direção dos  Recursos Humanos"/>
    <x v="0"/>
    <x v="0"/>
    <x v="0"/>
    <x v="0"/>
    <x v="0"/>
    <x v="0"/>
    <x v="0"/>
    <x v="0"/>
    <x v="0"/>
    <x v="0"/>
    <x v="6"/>
    <x v="0"/>
    <s v="Pagamento de salário referente a 05-2024"/>
  </r>
  <r>
    <x v="0"/>
    <n v="0"/>
    <n v="0"/>
    <n v="0"/>
    <n v="0"/>
    <x v="3765"/>
    <x v="0"/>
    <x v="0"/>
    <x v="0"/>
    <s v="03.16.25"/>
    <x v="23"/>
    <x v="0"/>
    <x v="0"/>
    <s v="Direção dos  Recursos Humanos"/>
    <s v="03.16.25"/>
    <s v="Direção dos  Recursos Humanos"/>
    <s v="03.16.25"/>
    <x v="31"/>
    <x v="0"/>
    <x v="0"/>
    <x v="1"/>
    <x v="0"/>
    <x v="0"/>
    <x v="0"/>
    <x v="0"/>
    <x v="3"/>
    <s v="2024-05-21"/>
    <x v="1"/>
    <n v="3"/>
    <x v="4"/>
    <m/>
    <x v="0"/>
    <m/>
    <x v="54"/>
    <n v="100477977"/>
    <x v="0"/>
    <x v="8"/>
    <s v="Direção dos  Recursos Humanos"/>
    <s v="ORI"/>
    <x v="2"/>
    <m/>
    <x v="0"/>
    <x v="2"/>
    <x v="2"/>
    <x v="1"/>
    <x v="0"/>
    <x v="0"/>
    <x v="0"/>
    <x v="0"/>
    <x v="0"/>
    <x v="0"/>
    <x v="0"/>
    <s v="Direção dos  Recursos Humanos"/>
    <x v="0"/>
    <x v="0"/>
    <x v="0"/>
    <x v="0"/>
    <x v="0"/>
    <x v="0"/>
    <x v="0"/>
    <x v="0"/>
    <x v="0"/>
    <x v="0"/>
    <x v="8"/>
    <x v="0"/>
    <s v="Pagamento de salário referente a 05-2024"/>
  </r>
  <r>
    <x v="0"/>
    <n v="0"/>
    <n v="0"/>
    <n v="0"/>
    <n v="0"/>
    <x v="3765"/>
    <x v="0"/>
    <x v="0"/>
    <x v="0"/>
    <s v="03.16.25"/>
    <x v="23"/>
    <x v="0"/>
    <x v="0"/>
    <s v="Direção dos  Recursos Humanos"/>
    <s v="03.16.25"/>
    <s v="Direção dos  Recursos Humanos"/>
    <s v="03.16.25"/>
    <x v="29"/>
    <x v="0"/>
    <x v="0"/>
    <x v="0"/>
    <x v="0"/>
    <x v="0"/>
    <x v="0"/>
    <x v="0"/>
    <x v="3"/>
    <s v="2024-05-21"/>
    <x v="1"/>
    <n v="0"/>
    <x v="4"/>
    <m/>
    <x v="0"/>
    <m/>
    <x v="54"/>
    <n v="100477977"/>
    <x v="0"/>
    <x v="8"/>
    <s v="Direção dos  Recursos Humanos"/>
    <s v="ORI"/>
    <x v="2"/>
    <m/>
    <x v="0"/>
    <x v="2"/>
    <x v="2"/>
    <x v="1"/>
    <x v="0"/>
    <x v="0"/>
    <x v="0"/>
    <x v="0"/>
    <x v="0"/>
    <x v="0"/>
    <x v="0"/>
    <s v="Direção dos  Recursos Humanos"/>
    <x v="0"/>
    <x v="0"/>
    <x v="0"/>
    <x v="0"/>
    <x v="0"/>
    <x v="0"/>
    <x v="0"/>
    <x v="0"/>
    <x v="0"/>
    <x v="0"/>
    <x v="8"/>
    <x v="0"/>
    <s v="Pagamento de salário referente a 05-2024"/>
  </r>
  <r>
    <x v="0"/>
    <n v="0"/>
    <n v="0"/>
    <n v="0"/>
    <n v="0"/>
    <x v="3765"/>
    <x v="0"/>
    <x v="0"/>
    <x v="0"/>
    <s v="03.16.25"/>
    <x v="23"/>
    <x v="0"/>
    <x v="0"/>
    <s v="Direção dos  Recursos Humanos"/>
    <s v="03.16.25"/>
    <s v="Direção dos  Recursos Humanos"/>
    <s v="03.16.25"/>
    <x v="79"/>
    <x v="0"/>
    <x v="4"/>
    <x v="17"/>
    <x v="0"/>
    <x v="0"/>
    <x v="0"/>
    <x v="0"/>
    <x v="3"/>
    <s v="2024-05-21"/>
    <x v="1"/>
    <n v="327"/>
    <x v="4"/>
    <m/>
    <x v="0"/>
    <m/>
    <x v="54"/>
    <n v="100477977"/>
    <x v="0"/>
    <x v="8"/>
    <s v="Direção dos  Recursos Humanos"/>
    <s v="ORI"/>
    <x v="2"/>
    <m/>
    <x v="0"/>
    <x v="2"/>
    <x v="2"/>
    <x v="1"/>
    <x v="0"/>
    <x v="0"/>
    <x v="0"/>
    <x v="0"/>
    <x v="0"/>
    <x v="0"/>
    <x v="0"/>
    <s v="Direção dos  Recursos Humanos"/>
    <x v="0"/>
    <x v="0"/>
    <x v="0"/>
    <x v="0"/>
    <x v="0"/>
    <x v="0"/>
    <x v="0"/>
    <x v="0"/>
    <x v="0"/>
    <x v="0"/>
    <x v="8"/>
    <x v="0"/>
    <s v="Pagamento de salário referente a 05-2024"/>
  </r>
  <r>
    <x v="0"/>
    <n v="0"/>
    <n v="0"/>
    <n v="0"/>
    <n v="0"/>
    <x v="3765"/>
    <x v="0"/>
    <x v="0"/>
    <x v="0"/>
    <s v="03.16.25"/>
    <x v="23"/>
    <x v="0"/>
    <x v="0"/>
    <s v="Direção dos  Recursos Humanos"/>
    <s v="03.16.25"/>
    <s v="Direção dos  Recursos Humanos"/>
    <s v="03.16.25"/>
    <x v="48"/>
    <x v="0"/>
    <x v="0"/>
    <x v="0"/>
    <x v="1"/>
    <x v="0"/>
    <x v="0"/>
    <x v="0"/>
    <x v="3"/>
    <s v="2024-05-21"/>
    <x v="1"/>
    <n v="4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5-2024"/>
  </r>
  <r>
    <x v="0"/>
    <n v="0"/>
    <n v="0"/>
    <n v="0"/>
    <n v="0"/>
    <x v="3765"/>
    <x v="0"/>
    <x v="0"/>
    <x v="0"/>
    <s v="03.16.25"/>
    <x v="23"/>
    <x v="0"/>
    <x v="0"/>
    <s v="Direção dos  Recursos Humanos"/>
    <s v="03.16.25"/>
    <s v="Direção dos  Recursos Humanos"/>
    <s v="03.16.25"/>
    <x v="31"/>
    <x v="0"/>
    <x v="0"/>
    <x v="1"/>
    <x v="0"/>
    <x v="0"/>
    <x v="0"/>
    <x v="0"/>
    <x v="3"/>
    <s v="2024-05-21"/>
    <x v="1"/>
    <n v="8"/>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5-2024"/>
  </r>
  <r>
    <x v="0"/>
    <n v="0"/>
    <n v="0"/>
    <n v="0"/>
    <n v="0"/>
    <x v="3765"/>
    <x v="0"/>
    <x v="0"/>
    <x v="0"/>
    <s v="03.16.25"/>
    <x v="23"/>
    <x v="0"/>
    <x v="0"/>
    <s v="Direção dos  Recursos Humanos"/>
    <s v="03.16.25"/>
    <s v="Direção dos  Recursos Humanos"/>
    <s v="03.16.25"/>
    <x v="28"/>
    <x v="0"/>
    <x v="0"/>
    <x v="0"/>
    <x v="0"/>
    <x v="0"/>
    <x v="0"/>
    <x v="0"/>
    <x v="3"/>
    <s v="2024-05-21"/>
    <x v="1"/>
    <n v="4"/>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5-2024"/>
  </r>
  <r>
    <x v="0"/>
    <n v="0"/>
    <n v="0"/>
    <n v="0"/>
    <n v="0"/>
    <x v="3765"/>
    <x v="0"/>
    <x v="0"/>
    <x v="0"/>
    <s v="03.16.25"/>
    <x v="23"/>
    <x v="0"/>
    <x v="0"/>
    <s v="Direção dos  Recursos Humanos"/>
    <s v="03.16.25"/>
    <s v="Direção dos  Recursos Humanos"/>
    <s v="03.16.25"/>
    <x v="28"/>
    <x v="0"/>
    <x v="0"/>
    <x v="0"/>
    <x v="0"/>
    <x v="0"/>
    <x v="0"/>
    <x v="0"/>
    <x v="3"/>
    <s v="2024-05-21"/>
    <x v="1"/>
    <n v="57"/>
    <x v="4"/>
    <m/>
    <x v="0"/>
    <m/>
    <x v="15"/>
    <n v="100479277"/>
    <x v="0"/>
    <x v="2"/>
    <s v="Direção dos  Recursos Humanos"/>
    <s v="ORI"/>
    <x v="2"/>
    <m/>
    <x v="0"/>
    <x v="2"/>
    <x v="2"/>
    <x v="1"/>
    <x v="0"/>
    <x v="0"/>
    <x v="0"/>
    <x v="0"/>
    <x v="0"/>
    <x v="0"/>
    <x v="0"/>
    <s v="Direção dos  Recursos Humanos"/>
    <x v="0"/>
    <x v="0"/>
    <x v="0"/>
    <x v="0"/>
    <x v="0"/>
    <x v="0"/>
    <x v="0"/>
    <x v="0"/>
    <x v="0"/>
    <x v="0"/>
    <x v="2"/>
    <x v="0"/>
    <s v="Pagamento de salário referente a 05-2024"/>
  </r>
  <r>
    <x v="0"/>
    <n v="0"/>
    <n v="0"/>
    <n v="0"/>
    <n v="0"/>
    <x v="3765"/>
    <x v="0"/>
    <x v="0"/>
    <x v="0"/>
    <s v="03.16.25"/>
    <x v="23"/>
    <x v="0"/>
    <x v="0"/>
    <s v="Direção dos  Recursos Humanos"/>
    <s v="03.16.25"/>
    <s v="Direção dos  Recursos Humanos"/>
    <s v="03.16.25"/>
    <x v="29"/>
    <x v="0"/>
    <x v="0"/>
    <x v="0"/>
    <x v="0"/>
    <x v="0"/>
    <x v="0"/>
    <x v="0"/>
    <x v="3"/>
    <s v="2024-05-21"/>
    <x v="1"/>
    <n v="25"/>
    <x v="4"/>
    <m/>
    <x v="0"/>
    <m/>
    <x v="15"/>
    <n v="100479277"/>
    <x v="0"/>
    <x v="2"/>
    <s v="Direção dos  Recursos Humanos"/>
    <s v="ORI"/>
    <x v="2"/>
    <m/>
    <x v="0"/>
    <x v="2"/>
    <x v="2"/>
    <x v="1"/>
    <x v="0"/>
    <x v="0"/>
    <x v="0"/>
    <x v="0"/>
    <x v="0"/>
    <x v="0"/>
    <x v="0"/>
    <s v="Direção dos  Recursos Humanos"/>
    <x v="0"/>
    <x v="0"/>
    <x v="0"/>
    <x v="0"/>
    <x v="0"/>
    <x v="0"/>
    <x v="0"/>
    <x v="0"/>
    <x v="0"/>
    <x v="0"/>
    <x v="2"/>
    <x v="0"/>
    <s v="Pagamento de salário referente a 05-2024"/>
  </r>
  <r>
    <x v="0"/>
    <n v="0"/>
    <n v="0"/>
    <n v="0"/>
    <n v="0"/>
    <x v="5094"/>
    <x v="0"/>
    <x v="0"/>
    <x v="0"/>
    <s v="03.16.25"/>
    <x v="23"/>
    <x v="0"/>
    <x v="0"/>
    <s v="Direção dos  Recursos Humanos"/>
    <s v="03.16.25"/>
    <s v="Direção dos  Recursos Humanos"/>
    <s v="03.16.25"/>
    <x v="28"/>
    <x v="0"/>
    <x v="0"/>
    <x v="0"/>
    <x v="0"/>
    <x v="0"/>
    <x v="0"/>
    <x v="0"/>
    <x v="11"/>
    <s v="2024-12-16"/>
    <x v="3"/>
    <n v="9"/>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2-2024"/>
  </r>
  <r>
    <x v="0"/>
    <n v="0"/>
    <n v="0"/>
    <n v="0"/>
    <n v="0"/>
    <x v="5094"/>
    <x v="0"/>
    <x v="0"/>
    <x v="0"/>
    <s v="03.16.25"/>
    <x v="23"/>
    <x v="0"/>
    <x v="0"/>
    <s v="Direção dos  Recursos Humanos"/>
    <s v="03.16.25"/>
    <s v="Direção dos  Recursos Humanos"/>
    <s v="03.16.25"/>
    <x v="29"/>
    <x v="0"/>
    <x v="0"/>
    <x v="0"/>
    <x v="0"/>
    <x v="0"/>
    <x v="0"/>
    <x v="0"/>
    <x v="11"/>
    <s v="2024-12-16"/>
    <x v="3"/>
    <n v="3"/>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2-2024"/>
  </r>
  <r>
    <x v="0"/>
    <n v="0"/>
    <n v="0"/>
    <n v="0"/>
    <n v="0"/>
    <x v="5094"/>
    <x v="0"/>
    <x v="0"/>
    <x v="0"/>
    <s v="03.16.25"/>
    <x v="23"/>
    <x v="0"/>
    <x v="0"/>
    <s v="Direção dos  Recursos Humanos"/>
    <s v="03.16.25"/>
    <s v="Direção dos  Recursos Humanos"/>
    <s v="03.16.25"/>
    <x v="78"/>
    <x v="0"/>
    <x v="4"/>
    <x v="17"/>
    <x v="0"/>
    <x v="0"/>
    <x v="0"/>
    <x v="0"/>
    <x v="11"/>
    <s v="2024-12-16"/>
    <x v="3"/>
    <n v="69"/>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2-2024"/>
  </r>
  <r>
    <x v="0"/>
    <n v="0"/>
    <n v="0"/>
    <n v="0"/>
    <n v="0"/>
    <x v="5094"/>
    <x v="0"/>
    <x v="0"/>
    <x v="0"/>
    <s v="03.16.25"/>
    <x v="23"/>
    <x v="0"/>
    <x v="0"/>
    <s v="Direção dos  Recursos Humanos"/>
    <s v="03.16.25"/>
    <s v="Direção dos  Recursos Humanos"/>
    <s v="03.16.25"/>
    <x v="48"/>
    <x v="0"/>
    <x v="0"/>
    <x v="0"/>
    <x v="1"/>
    <x v="0"/>
    <x v="0"/>
    <x v="0"/>
    <x v="11"/>
    <s v="2024-12-16"/>
    <x v="3"/>
    <n v="2392"/>
    <x v="4"/>
    <m/>
    <x v="0"/>
    <m/>
    <x v="15"/>
    <n v="100479277"/>
    <x v="0"/>
    <x v="2"/>
    <s v="Direção dos  Recursos Humanos"/>
    <s v="ORI"/>
    <x v="2"/>
    <m/>
    <x v="0"/>
    <x v="2"/>
    <x v="2"/>
    <x v="1"/>
    <x v="0"/>
    <x v="0"/>
    <x v="0"/>
    <x v="0"/>
    <x v="0"/>
    <x v="0"/>
    <x v="0"/>
    <s v="Direção dos  Recursos Humanos"/>
    <x v="0"/>
    <x v="0"/>
    <x v="0"/>
    <x v="0"/>
    <x v="0"/>
    <x v="0"/>
    <x v="0"/>
    <x v="0"/>
    <x v="0"/>
    <x v="0"/>
    <x v="2"/>
    <x v="0"/>
    <s v="Pagamento de salário referente a 12-2024"/>
  </r>
  <r>
    <x v="0"/>
    <n v="0"/>
    <n v="0"/>
    <n v="0"/>
    <n v="0"/>
    <x v="5680"/>
    <x v="0"/>
    <x v="0"/>
    <x v="0"/>
    <s v="03.16.25"/>
    <x v="23"/>
    <x v="0"/>
    <x v="0"/>
    <s v="Direção dos  Recursos Humanos"/>
    <s v="03.16.25"/>
    <s v="Direção dos  Recursos Humanos"/>
    <s v="03.16.25"/>
    <x v="29"/>
    <x v="0"/>
    <x v="0"/>
    <x v="0"/>
    <x v="0"/>
    <x v="0"/>
    <x v="0"/>
    <x v="0"/>
    <x v="1"/>
    <s v="2024-03-21"/>
    <x v="0"/>
    <n v="71"/>
    <x v="4"/>
    <m/>
    <x v="0"/>
    <m/>
    <x v="19"/>
    <n v="100474706"/>
    <x v="0"/>
    <x v="6"/>
    <s v="Direção dos  Recursos Humanos"/>
    <s v="ORI"/>
    <x v="2"/>
    <m/>
    <x v="0"/>
    <x v="2"/>
    <x v="2"/>
    <x v="1"/>
    <x v="0"/>
    <x v="0"/>
    <x v="0"/>
    <x v="0"/>
    <x v="0"/>
    <x v="0"/>
    <x v="0"/>
    <s v="Direção dos  Recursos Humanos"/>
    <x v="0"/>
    <x v="0"/>
    <x v="0"/>
    <x v="0"/>
    <x v="0"/>
    <x v="0"/>
    <x v="0"/>
    <x v="0"/>
    <x v="0"/>
    <x v="0"/>
    <x v="6"/>
    <x v="0"/>
    <s v="Pagamento de salário referente a 03-2024"/>
  </r>
  <r>
    <x v="0"/>
    <n v="0"/>
    <n v="0"/>
    <n v="0"/>
    <n v="0"/>
    <x v="5680"/>
    <x v="0"/>
    <x v="0"/>
    <x v="0"/>
    <s v="03.16.25"/>
    <x v="23"/>
    <x v="0"/>
    <x v="0"/>
    <s v="Direção dos  Recursos Humanos"/>
    <s v="03.16.25"/>
    <s v="Direção dos  Recursos Humanos"/>
    <s v="03.16.25"/>
    <x v="79"/>
    <x v="0"/>
    <x v="4"/>
    <x v="17"/>
    <x v="0"/>
    <x v="0"/>
    <x v="0"/>
    <x v="0"/>
    <x v="1"/>
    <s v="2024-03-21"/>
    <x v="0"/>
    <n v="321"/>
    <x v="4"/>
    <m/>
    <x v="0"/>
    <m/>
    <x v="54"/>
    <n v="100477977"/>
    <x v="0"/>
    <x v="8"/>
    <s v="Direção dos  Recursos Humanos"/>
    <s v="ORI"/>
    <x v="2"/>
    <m/>
    <x v="0"/>
    <x v="2"/>
    <x v="2"/>
    <x v="1"/>
    <x v="0"/>
    <x v="0"/>
    <x v="0"/>
    <x v="0"/>
    <x v="0"/>
    <x v="0"/>
    <x v="0"/>
    <s v="Direção dos  Recursos Humanos"/>
    <x v="0"/>
    <x v="0"/>
    <x v="0"/>
    <x v="0"/>
    <x v="0"/>
    <x v="0"/>
    <x v="0"/>
    <x v="0"/>
    <x v="0"/>
    <x v="0"/>
    <x v="8"/>
    <x v="0"/>
    <s v="Pagamento de salário referente a 03-2024"/>
  </r>
  <r>
    <x v="0"/>
    <n v="0"/>
    <n v="0"/>
    <n v="0"/>
    <n v="0"/>
    <x v="5680"/>
    <x v="0"/>
    <x v="0"/>
    <x v="0"/>
    <s v="03.16.25"/>
    <x v="23"/>
    <x v="0"/>
    <x v="0"/>
    <s v="Direção dos  Recursos Humanos"/>
    <s v="03.16.25"/>
    <s v="Direção dos  Recursos Humanos"/>
    <s v="03.16.25"/>
    <x v="29"/>
    <x v="0"/>
    <x v="0"/>
    <x v="0"/>
    <x v="0"/>
    <x v="0"/>
    <x v="0"/>
    <x v="0"/>
    <x v="1"/>
    <s v="2024-03-21"/>
    <x v="0"/>
    <n v="28"/>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3-2024"/>
  </r>
  <r>
    <x v="0"/>
    <n v="0"/>
    <n v="0"/>
    <n v="0"/>
    <n v="0"/>
    <x v="5680"/>
    <x v="0"/>
    <x v="0"/>
    <x v="0"/>
    <s v="03.16.25"/>
    <x v="23"/>
    <x v="0"/>
    <x v="0"/>
    <s v="Direção dos  Recursos Humanos"/>
    <s v="03.16.25"/>
    <s v="Direção dos  Recursos Humanos"/>
    <s v="03.16.25"/>
    <x v="79"/>
    <x v="0"/>
    <x v="4"/>
    <x v="17"/>
    <x v="0"/>
    <x v="0"/>
    <x v="0"/>
    <x v="0"/>
    <x v="1"/>
    <s v="2024-03-21"/>
    <x v="0"/>
    <n v="10465"/>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3-2024"/>
  </r>
  <r>
    <x v="0"/>
    <n v="0"/>
    <n v="0"/>
    <n v="0"/>
    <n v="0"/>
    <x v="5680"/>
    <x v="0"/>
    <x v="0"/>
    <x v="0"/>
    <s v="03.16.25"/>
    <x v="23"/>
    <x v="0"/>
    <x v="0"/>
    <s v="Direção dos  Recursos Humanos"/>
    <s v="03.16.25"/>
    <s v="Direção dos  Recursos Humanos"/>
    <s v="03.16.25"/>
    <x v="48"/>
    <x v="0"/>
    <x v="0"/>
    <x v="0"/>
    <x v="1"/>
    <x v="0"/>
    <x v="0"/>
    <x v="0"/>
    <x v="1"/>
    <s v="2024-03-21"/>
    <x v="0"/>
    <n v="2552"/>
    <x v="4"/>
    <m/>
    <x v="0"/>
    <m/>
    <x v="15"/>
    <n v="100479277"/>
    <x v="0"/>
    <x v="2"/>
    <s v="Direção dos  Recursos Humanos"/>
    <s v="ORI"/>
    <x v="2"/>
    <m/>
    <x v="0"/>
    <x v="2"/>
    <x v="2"/>
    <x v="1"/>
    <x v="0"/>
    <x v="0"/>
    <x v="0"/>
    <x v="0"/>
    <x v="0"/>
    <x v="0"/>
    <x v="0"/>
    <s v="Direção dos  Recursos Humanos"/>
    <x v="0"/>
    <x v="0"/>
    <x v="0"/>
    <x v="0"/>
    <x v="0"/>
    <x v="0"/>
    <x v="0"/>
    <x v="0"/>
    <x v="0"/>
    <x v="0"/>
    <x v="2"/>
    <x v="0"/>
    <s v="Pagamento de salário referente a 03-2024"/>
  </r>
  <r>
    <x v="0"/>
    <n v="0"/>
    <n v="0"/>
    <n v="0"/>
    <n v="0"/>
    <x v="5523"/>
    <x v="0"/>
    <x v="0"/>
    <x v="0"/>
    <s v="03.16.25"/>
    <x v="23"/>
    <x v="0"/>
    <x v="0"/>
    <s v="Direção dos  Recursos Humanos"/>
    <s v="03.16.25"/>
    <s v="Direção dos  Recursos Humanos"/>
    <s v="03.16.25"/>
    <x v="48"/>
    <x v="0"/>
    <x v="0"/>
    <x v="0"/>
    <x v="1"/>
    <x v="0"/>
    <x v="0"/>
    <x v="0"/>
    <x v="2"/>
    <s v="2024-02-23"/>
    <x v="0"/>
    <n v="8701"/>
    <x v="4"/>
    <m/>
    <x v="0"/>
    <m/>
    <x v="19"/>
    <n v="100474706"/>
    <x v="0"/>
    <x v="6"/>
    <s v="Direção dos  Recursos Humanos"/>
    <s v="ORI"/>
    <x v="2"/>
    <m/>
    <x v="0"/>
    <x v="2"/>
    <x v="2"/>
    <x v="1"/>
    <x v="0"/>
    <x v="0"/>
    <x v="0"/>
    <x v="0"/>
    <x v="0"/>
    <x v="0"/>
    <x v="0"/>
    <s v="Direção dos  Recursos Humanos"/>
    <x v="0"/>
    <x v="0"/>
    <x v="0"/>
    <x v="0"/>
    <x v="0"/>
    <x v="0"/>
    <x v="0"/>
    <x v="0"/>
    <x v="0"/>
    <x v="0"/>
    <x v="6"/>
    <x v="0"/>
    <s v="Pagamento de salário referente a 02-2024"/>
  </r>
  <r>
    <x v="0"/>
    <n v="0"/>
    <n v="0"/>
    <n v="0"/>
    <n v="0"/>
    <x v="5523"/>
    <x v="0"/>
    <x v="0"/>
    <x v="0"/>
    <s v="03.16.25"/>
    <x v="23"/>
    <x v="0"/>
    <x v="0"/>
    <s v="Direção dos  Recursos Humanos"/>
    <s v="03.16.25"/>
    <s v="Direção dos  Recursos Humanos"/>
    <s v="03.16.25"/>
    <x v="79"/>
    <x v="0"/>
    <x v="4"/>
    <x v="17"/>
    <x v="0"/>
    <x v="0"/>
    <x v="0"/>
    <x v="0"/>
    <x v="2"/>
    <s v="2024-02-23"/>
    <x v="0"/>
    <n v="319"/>
    <x v="4"/>
    <m/>
    <x v="0"/>
    <m/>
    <x v="54"/>
    <n v="100477977"/>
    <x v="0"/>
    <x v="8"/>
    <s v="Direção dos  Recursos Humanos"/>
    <s v="ORI"/>
    <x v="2"/>
    <m/>
    <x v="0"/>
    <x v="2"/>
    <x v="2"/>
    <x v="1"/>
    <x v="0"/>
    <x v="0"/>
    <x v="0"/>
    <x v="0"/>
    <x v="0"/>
    <x v="0"/>
    <x v="0"/>
    <s v="Direção dos  Recursos Humanos"/>
    <x v="0"/>
    <x v="0"/>
    <x v="0"/>
    <x v="0"/>
    <x v="0"/>
    <x v="0"/>
    <x v="0"/>
    <x v="0"/>
    <x v="0"/>
    <x v="0"/>
    <x v="8"/>
    <x v="0"/>
    <s v="Pagamento de salário referente a 02-2024"/>
  </r>
  <r>
    <x v="0"/>
    <n v="0"/>
    <n v="0"/>
    <n v="0"/>
    <n v="0"/>
    <x v="5464"/>
    <x v="0"/>
    <x v="0"/>
    <x v="0"/>
    <s v="03.16.25"/>
    <x v="23"/>
    <x v="0"/>
    <x v="0"/>
    <s v="Direção dos  Recursos Humanos"/>
    <s v="03.16.25"/>
    <s v="Direção dos  Recursos Humanos"/>
    <s v="03.16.25"/>
    <x v="31"/>
    <x v="0"/>
    <x v="0"/>
    <x v="1"/>
    <x v="0"/>
    <x v="0"/>
    <x v="0"/>
    <x v="0"/>
    <x v="6"/>
    <s v="2024-04-23"/>
    <x v="1"/>
    <n v="309"/>
    <x v="4"/>
    <m/>
    <x v="0"/>
    <m/>
    <x v="19"/>
    <n v="100474706"/>
    <x v="0"/>
    <x v="6"/>
    <s v="Direção dos  Recursos Humanos"/>
    <s v="ORI"/>
    <x v="2"/>
    <m/>
    <x v="0"/>
    <x v="2"/>
    <x v="2"/>
    <x v="1"/>
    <x v="0"/>
    <x v="0"/>
    <x v="0"/>
    <x v="0"/>
    <x v="0"/>
    <x v="0"/>
    <x v="0"/>
    <s v="Direção dos  Recursos Humanos"/>
    <x v="0"/>
    <x v="0"/>
    <x v="0"/>
    <x v="0"/>
    <x v="0"/>
    <x v="0"/>
    <x v="0"/>
    <x v="0"/>
    <x v="0"/>
    <x v="0"/>
    <x v="6"/>
    <x v="0"/>
    <s v="Pagamento de salário referente a 04-2024"/>
  </r>
  <r>
    <x v="0"/>
    <n v="0"/>
    <n v="0"/>
    <n v="0"/>
    <n v="0"/>
    <x v="5464"/>
    <x v="0"/>
    <x v="0"/>
    <x v="0"/>
    <s v="03.16.25"/>
    <x v="23"/>
    <x v="0"/>
    <x v="0"/>
    <s v="Direção dos  Recursos Humanos"/>
    <s v="03.16.25"/>
    <s v="Direção dos  Recursos Humanos"/>
    <s v="03.16.25"/>
    <x v="49"/>
    <x v="0"/>
    <x v="0"/>
    <x v="0"/>
    <x v="1"/>
    <x v="0"/>
    <x v="0"/>
    <x v="0"/>
    <x v="6"/>
    <s v="2024-04-23"/>
    <x v="1"/>
    <n v="3097"/>
    <x v="4"/>
    <m/>
    <x v="0"/>
    <m/>
    <x v="19"/>
    <n v="100474706"/>
    <x v="0"/>
    <x v="6"/>
    <s v="Direção dos  Recursos Humanos"/>
    <s v="ORI"/>
    <x v="2"/>
    <m/>
    <x v="0"/>
    <x v="2"/>
    <x v="2"/>
    <x v="1"/>
    <x v="0"/>
    <x v="0"/>
    <x v="0"/>
    <x v="0"/>
    <x v="0"/>
    <x v="0"/>
    <x v="0"/>
    <s v="Direção dos  Recursos Humanos"/>
    <x v="0"/>
    <x v="0"/>
    <x v="0"/>
    <x v="0"/>
    <x v="0"/>
    <x v="0"/>
    <x v="0"/>
    <x v="0"/>
    <x v="0"/>
    <x v="0"/>
    <x v="6"/>
    <x v="0"/>
    <s v="Pagamento de salário referente a 04-2024"/>
  </r>
  <r>
    <x v="0"/>
    <n v="0"/>
    <n v="0"/>
    <n v="0"/>
    <n v="0"/>
    <x v="5464"/>
    <x v="0"/>
    <x v="0"/>
    <x v="0"/>
    <s v="03.16.25"/>
    <x v="23"/>
    <x v="0"/>
    <x v="0"/>
    <s v="Direção dos  Recursos Humanos"/>
    <s v="03.16.25"/>
    <s v="Direção dos  Recursos Humanos"/>
    <s v="03.16.25"/>
    <x v="48"/>
    <x v="0"/>
    <x v="0"/>
    <x v="0"/>
    <x v="1"/>
    <x v="0"/>
    <x v="0"/>
    <x v="0"/>
    <x v="6"/>
    <s v="2024-04-23"/>
    <x v="1"/>
    <n v="1049"/>
    <x v="4"/>
    <m/>
    <x v="0"/>
    <m/>
    <x v="67"/>
    <n v="100474708"/>
    <x v="0"/>
    <x v="7"/>
    <s v="Direção dos  Recursos Humanos"/>
    <s v="ORI"/>
    <x v="2"/>
    <m/>
    <x v="0"/>
    <x v="2"/>
    <x v="2"/>
    <x v="1"/>
    <x v="0"/>
    <x v="0"/>
    <x v="0"/>
    <x v="0"/>
    <x v="0"/>
    <x v="0"/>
    <x v="0"/>
    <s v="Direção dos  Recursos Humanos"/>
    <x v="0"/>
    <x v="0"/>
    <x v="0"/>
    <x v="0"/>
    <x v="0"/>
    <x v="0"/>
    <x v="0"/>
    <x v="0"/>
    <x v="0"/>
    <x v="0"/>
    <x v="7"/>
    <x v="0"/>
    <s v="Pagamento de salário referente a 04-2024"/>
  </r>
  <r>
    <x v="0"/>
    <n v="0"/>
    <n v="0"/>
    <n v="0"/>
    <n v="0"/>
    <x v="5464"/>
    <x v="0"/>
    <x v="0"/>
    <x v="0"/>
    <s v="03.16.25"/>
    <x v="23"/>
    <x v="0"/>
    <x v="0"/>
    <s v="Direção dos  Recursos Humanos"/>
    <s v="03.16.25"/>
    <s v="Direção dos  Recursos Humanos"/>
    <s v="03.16.25"/>
    <x v="78"/>
    <x v="0"/>
    <x v="4"/>
    <x v="17"/>
    <x v="0"/>
    <x v="0"/>
    <x v="0"/>
    <x v="0"/>
    <x v="6"/>
    <s v="2024-04-23"/>
    <x v="1"/>
    <n v="18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4-2024"/>
  </r>
  <r>
    <x v="0"/>
    <n v="0"/>
    <n v="0"/>
    <n v="0"/>
    <n v="0"/>
    <x v="5464"/>
    <x v="0"/>
    <x v="0"/>
    <x v="0"/>
    <s v="03.16.25"/>
    <x v="23"/>
    <x v="0"/>
    <x v="0"/>
    <s v="Direção dos  Recursos Humanos"/>
    <s v="03.16.25"/>
    <s v="Direção dos  Recursos Humanos"/>
    <s v="03.16.25"/>
    <x v="30"/>
    <x v="0"/>
    <x v="0"/>
    <x v="0"/>
    <x v="1"/>
    <x v="0"/>
    <x v="0"/>
    <x v="0"/>
    <x v="6"/>
    <s v="2024-04-23"/>
    <x v="1"/>
    <n v="564"/>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4-2024"/>
  </r>
  <r>
    <x v="0"/>
    <n v="0"/>
    <n v="0"/>
    <n v="0"/>
    <n v="0"/>
    <x v="5464"/>
    <x v="0"/>
    <x v="0"/>
    <x v="0"/>
    <s v="03.16.25"/>
    <x v="23"/>
    <x v="0"/>
    <x v="0"/>
    <s v="Direção dos  Recursos Humanos"/>
    <s v="03.16.25"/>
    <s v="Direção dos  Recursos Humanos"/>
    <s v="03.16.25"/>
    <x v="49"/>
    <x v="0"/>
    <x v="0"/>
    <x v="0"/>
    <x v="1"/>
    <x v="0"/>
    <x v="0"/>
    <x v="0"/>
    <x v="6"/>
    <s v="2024-04-23"/>
    <x v="1"/>
    <n v="913"/>
    <x v="4"/>
    <m/>
    <x v="0"/>
    <m/>
    <x v="15"/>
    <n v="100479277"/>
    <x v="0"/>
    <x v="2"/>
    <s v="Direção dos  Recursos Humanos"/>
    <s v="ORI"/>
    <x v="2"/>
    <m/>
    <x v="0"/>
    <x v="2"/>
    <x v="2"/>
    <x v="1"/>
    <x v="0"/>
    <x v="0"/>
    <x v="0"/>
    <x v="0"/>
    <x v="0"/>
    <x v="0"/>
    <x v="0"/>
    <s v="Direção dos  Recursos Humanos"/>
    <x v="0"/>
    <x v="0"/>
    <x v="0"/>
    <x v="0"/>
    <x v="0"/>
    <x v="0"/>
    <x v="0"/>
    <x v="0"/>
    <x v="0"/>
    <x v="0"/>
    <x v="2"/>
    <x v="0"/>
    <s v="Pagamento de salário referente a 04-2024"/>
  </r>
  <r>
    <x v="0"/>
    <n v="0"/>
    <n v="0"/>
    <n v="0"/>
    <n v="0"/>
    <x v="4582"/>
    <x v="0"/>
    <x v="0"/>
    <x v="0"/>
    <s v="03.16.17"/>
    <x v="51"/>
    <x v="0"/>
    <x v="0"/>
    <s v="Direção Proteção Civil"/>
    <s v="03.16.17"/>
    <s v="Direção Proteção Civil"/>
    <s v="03.16.17"/>
    <x v="28"/>
    <x v="0"/>
    <x v="0"/>
    <x v="0"/>
    <x v="0"/>
    <x v="0"/>
    <x v="0"/>
    <x v="0"/>
    <x v="3"/>
    <s v="2024-05-21"/>
    <x v="1"/>
    <n v="287"/>
    <x v="4"/>
    <m/>
    <x v="0"/>
    <m/>
    <x v="18"/>
    <n v="100478987"/>
    <x v="0"/>
    <x v="5"/>
    <s v="Direção Proteção Civil"/>
    <s v="ORI"/>
    <x v="2"/>
    <m/>
    <x v="0"/>
    <x v="2"/>
    <x v="2"/>
    <x v="1"/>
    <x v="0"/>
    <x v="0"/>
    <x v="0"/>
    <x v="0"/>
    <x v="0"/>
    <x v="0"/>
    <x v="0"/>
    <s v="Direção Proteção Civil"/>
    <x v="0"/>
    <x v="0"/>
    <x v="0"/>
    <x v="0"/>
    <x v="0"/>
    <x v="0"/>
    <x v="0"/>
    <x v="0"/>
    <x v="0"/>
    <x v="0"/>
    <x v="5"/>
    <x v="0"/>
    <s v="Pagamento de salário referente a 05-2024"/>
  </r>
  <r>
    <x v="0"/>
    <n v="0"/>
    <n v="0"/>
    <n v="0"/>
    <n v="0"/>
    <x v="4582"/>
    <x v="0"/>
    <x v="0"/>
    <x v="0"/>
    <s v="03.16.17"/>
    <x v="51"/>
    <x v="0"/>
    <x v="0"/>
    <s v="Direção Proteção Civil"/>
    <s v="03.16.17"/>
    <s v="Direção Proteção Civil"/>
    <s v="03.16.17"/>
    <x v="30"/>
    <x v="0"/>
    <x v="0"/>
    <x v="0"/>
    <x v="1"/>
    <x v="0"/>
    <x v="0"/>
    <x v="0"/>
    <x v="3"/>
    <s v="2024-05-21"/>
    <x v="1"/>
    <n v="398"/>
    <x v="4"/>
    <m/>
    <x v="0"/>
    <m/>
    <x v="136"/>
    <n v="100478986"/>
    <x v="0"/>
    <x v="10"/>
    <s v="Direção Proteção Civil"/>
    <s v="ORI"/>
    <x v="2"/>
    <m/>
    <x v="0"/>
    <x v="2"/>
    <x v="2"/>
    <x v="1"/>
    <x v="0"/>
    <x v="0"/>
    <x v="0"/>
    <x v="0"/>
    <x v="0"/>
    <x v="0"/>
    <x v="0"/>
    <s v="Direção Proteção Civil"/>
    <x v="0"/>
    <x v="0"/>
    <x v="0"/>
    <x v="0"/>
    <x v="0"/>
    <x v="0"/>
    <x v="0"/>
    <x v="0"/>
    <x v="0"/>
    <x v="0"/>
    <x v="10"/>
    <x v="0"/>
    <s v="Pagamento de salário referente a 05-2024"/>
  </r>
  <r>
    <x v="0"/>
    <n v="0"/>
    <n v="0"/>
    <n v="0"/>
    <n v="0"/>
    <x v="4582"/>
    <x v="0"/>
    <x v="0"/>
    <x v="0"/>
    <s v="03.16.17"/>
    <x v="51"/>
    <x v="0"/>
    <x v="0"/>
    <s v="Direção Proteção Civil"/>
    <s v="03.16.17"/>
    <s v="Direção Proteção Civil"/>
    <s v="03.16.17"/>
    <x v="28"/>
    <x v="0"/>
    <x v="0"/>
    <x v="0"/>
    <x v="0"/>
    <x v="0"/>
    <x v="0"/>
    <x v="0"/>
    <x v="3"/>
    <s v="2024-05-21"/>
    <x v="1"/>
    <n v="520"/>
    <x v="4"/>
    <m/>
    <x v="0"/>
    <m/>
    <x v="15"/>
    <n v="100479277"/>
    <x v="0"/>
    <x v="2"/>
    <s v="Direção Proteção Civil"/>
    <s v="ORI"/>
    <x v="2"/>
    <m/>
    <x v="0"/>
    <x v="2"/>
    <x v="2"/>
    <x v="1"/>
    <x v="0"/>
    <x v="0"/>
    <x v="0"/>
    <x v="0"/>
    <x v="0"/>
    <x v="0"/>
    <x v="0"/>
    <s v="Direção Proteção Civil"/>
    <x v="0"/>
    <x v="0"/>
    <x v="0"/>
    <x v="0"/>
    <x v="0"/>
    <x v="0"/>
    <x v="0"/>
    <x v="0"/>
    <x v="0"/>
    <x v="0"/>
    <x v="2"/>
    <x v="0"/>
    <s v="Pagamento de salário referente a 05-2024"/>
  </r>
  <r>
    <x v="0"/>
    <n v="0"/>
    <n v="0"/>
    <n v="0"/>
    <n v="0"/>
    <x v="5676"/>
    <x v="0"/>
    <x v="0"/>
    <x v="0"/>
    <s v="03.16.17"/>
    <x v="51"/>
    <x v="0"/>
    <x v="0"/>
    <s v="Direção Proteção Civil"/>
    <s v="03.16.17"/>
    <s v="Direção Proteção Civil"/>
    <s v="03.16.17"/>
    <x v="28"/>
    <x v="0"/>
    <x v="0"/>
    <x v="0"/>
    <x v="0"/>
    <x v="0"/>
    <x v="0"/>
    <x v="0"/>
    <x v="1"/>
    <s v="2024-03-21"/>
    <x v="0"/>
    <n v="202"/>
    <x v="4"/>
    <m/>
    <x v="0"/>
    <m/>
    <x v="136"/>
    <n v="100478986"/>
    <x v="0"/>
    <x v="10"/>
    <s v="Direção Proteção Civil"/>
    <s v="ORI"/>
    <x v="2"/>
    <m/>
    <x v="0"/>
    <x v="2"/>
    <x v="2"/>
    <x v="1"/>
    <x v="0"/>
    <x v="0"/>
    <x v="0"/>
    <x v="0"/>
    <x v="0"/>
    <x v="0"/>
    <x v="0"/>
    <s v="Direção Proteção Civil"/>
    <x v="0"/>
    <x v="0"/>
    <x v="0"/>
    <x v="0"/>
    <x v="0"/>
    <x v="0"/>
    <x v="0"/>
    <x v="0"/>
    <x v="0"/>
    <x v="0"/>
    <x v="10"/>
    <x v="0"/>
    <s v="Pagamento de salário referente a 03-2024"/>
  </r>
  <r>
    <x v="0"/>
    <n v="0"/>
    <n v="0"/>
    <n v="0"/>
    <n v="0"/>
    <x v="5530"/>
    <x v="0"/>
    <x v="0"/>
    <x v="0"/>
    <s v="03.16.17"/>
    <x v="51"/>
    <x v="0"/>
    <x v="0"/>
    <s v="Direção Proteção Civil"/>
    <s v="03.16.17"/>
    <s v="Direção Proteção Civil"/>
    <s v="03.16.17"/>
    <x v="30"/>
    <x v="0"/>
    <x v="0"/>
    <x v="0"/>
    <x v="1"/>
    <x v="0"/>
    <x v="0"/>
    <x v="0"/>
    <x v="2"/>
    <s v="2024-02-23"/>
    <x v="0"/>
    <n v="563"/>
    <x v="4"/>
    <m/>
    <x v="0"/>
    <m/>
    <x v="18"/>
    <n v="100478987"/>
    <x v="0"/>
    <x v="5"/>
    <s v="Direção Proteção Civil"/>
    <s v="ORI"/>
    <x v="2"/>
    <m/>
    <x v="0"/>
    <x v="2"/>
    <x v="2"/>
    <x v="1"/>
    <x v="0"/>
    <x v="0"/>
    <x v="0"/>
    <x v="0"/>
    <x v="0"/>
    <x v="0"/>
    <x v="0"/>
    <s v="Direção Proteção Civil"/>
    <x v="0"/>
    <x v="0"/>
    <x v="0"/>
    <x v="0"/>
    <x v="0"/>
    <x v="0"/>
    <x v="0"/>
    <x v="0"/>
    <x v="0"/>
    <x v="0"/>
    <x v="5"/>
    <x v="0"/>
    <s v="Pagamento de salário referente a 02-2024"/>
  </r>
  <r>
    <x v="0"/>
    <n v="0"/>
    <n v="0"/>
    <n v="0"/>
    <n v="0"/>
    <x v="5530"/>
    <x v="0"/>
    <x v="0"/>
    <x v="0"/>
    <s v="03.16.17"/>
    <x v="51"/>
    <x v="0"/>
    <x v="0"/>
    <s v="Direção Proteção Civil"/>
    <s v="03.16.17"/>
    <s v="Direção Proteção Civil"/>
    <s v="03.16.17"/>
    <x v="30"/>
    <x v="0"/>
    <x v="0"/>
    <x v="0"/>
    <x v="1"/>
    <x v="0"/>
    <x v="0"/>
    <x v="0"/>
    <x v="2"/>
    <s v="2024-02-23"/>
    <x v="0"/>
    <n v="4504"/>
    <x v="4"/>
    <m/>
    <x v="0"/>
    <m/>
    <x v="19"/>
    <n v="100474706"/>
    <x v="0"/>
    <x v="6"/>
    <s v="Direção Proteção Civil"/>
    <s v="ORI"/>
    <x v="2"/>
    <m/>
    <x v="0"/>
    <x v="2"/>
    <x v="2"/>
    <x v="1"/>
    <x v="0"/>
    <x v="0"/>
    <x v="0"/>
    <x v="0"/>
    <x v="0"/>
    <x v="0"/>
    <x v="0"/>
    <s v="Direção Proteção Civil"/>
    <x v="0"/>
    <x v="0"/>
    <x v="0"/>
    <x v="0"/>
    <x v="0"/>
    <x v="0"/>
    <x v="0"/>
    <x v="0"/>
    <x v="0"/>
    <x v="0"/>
    <x v="6"/>
    <x v="0"/>
    <s v="Pagamento de salário referente a 02-2024"/>
  </r>
  <r>
    <x v="0"/>
    <n v="0"/>
    <n v="0"/>
    <n v="0"/>
    <n v="0"/>
    <x v="5530"/>
    <x v="0"/>
    <x v="0"/>
    <x v="0"/>
    <s v="03.16.17"/>
    <x v="51"/>
    <x v="0"/>
    <x v="0"/>
    <s v="Direção Proteção Civil"/>
    <s v="03.16.17"/>
    <s v="Direção Proteção Civil"/>
    <s v="03.16.17"/>
    <x v="30"/>
    <x v="0"/>
    <x v="0"/>
    <x v="0"/>
    <x v="1"/>
    <x v="0"/>
    <x v="0"/>
    <x v="0"/>
    <x v="2"/>
    <s v="2024-02-23"/>
    <x v="0"/>
    <n v="1021"/>
    <x v="4"/>
    <m/>
    <x v="0"/>
    <m/>
    <x v="15"/>
    <n v="100479277"/>
    <x v="0"/>
    <x v="2"/>
    <s v="Direção Proteção Civil"/>
    <s v="ORI"/>
    <x v="2"/>
    <m/>
    <x v="0"/>
    <x v="2"/>
    <x v="2"/>
    <x v="1"/>
    <x v="0"/>
    <x v="0"/>
    <x v="0"/>
    <x v="0"/>
    <x v="0"/>
    <x v="0"/>
    <x v="0"/>
    <s v="Direção Proteção Civil"/>
    <x v="0"/>
    <x v="0"/>
    <x v="0"/>
    <x v="0"/>
    <x v="0"/>
    <x v="0"/>
    <x v="0"/>
    <x v="0"/>
    <x v="0"/>
    <x v="0"/>
    <x v="2"/>
    <x v="0"/>
    <s v="Pagamento de salário referente a 02-2024"/>
  </r>
  <r>
    <x v="0"/>
    <n v="0"/>
    <n v="0"/>
    <n v="0"/>
    <n v="0"/>
    <x v="5471"/>
    <x v="0"/>
    <x v="0"/>
    <x v="0"/>
    <s v="03.16.17"/>
    <x v="51"/>
    <x v="0"/>
    <x v="0"/>
    <s v="Direção Proteção Civil"/>
    <s v="03.16.17"/>
    <s v="Direção Proteção Civil"/>
    <s v="03.16.17"/>
    <x v="28"/>
    <x v="0"/>
    <x v="0"/>
    <x v="0"/>
    <x v="0"/>
    <x v="0"/>
    <x v="0"/>
    <x v="0"/>
    <x v="6"/>
    <s v="2024-04-23"/>
    <x v="1"/>
    <n v="287"/>
    <x v="4"/>
    <m/>
    <x v="0"/>
    <m/>
    <x v="18"/>
    <n v="100478987"/>
    <x v="0"/>
    <x v="5"/>
    <s v="Direção Proteção Civil"/>
    <s v="ORI"/>
    <x v="2"/>
    <m/>
    <x v="0"/>
    <x v="2"/>
    <x v="2"/>
    <x v="1"/>
    <x v="0"/>
    <x v="0"/>
    <x v="0"/>
    <x v="0"/>
    <x v="0"/>
    <x v="0"/>
    <x v="0"/>
    <s v="Direção Proteção Civil"/>
    <x v="0"/>
    <x v="0"/>
    <x v="0"/>
    <x v="0"/>
    <x v="0"/>
    <x v="0"/>
    <x v="0"/>
    <x v="0"/>
    <x v="0"/>
    <x v="0"/>
    <x v="5"/>
    <x v="0"/>
    <s v="Pagamento de salário referente a 04-2024"/>
  </r>
  <r>
    <x v="0"/>
    <n v="0"/>
    <n v="0"/>
    <n v="0"/>
    <n v="0"/>
    <x v="4559"/>
    <x v="0"/>
    <x v="0"/>
    <x v="0"/>
    <s v="03.16.16"/>
    <x v="24"/>
    <x v="0"/>
    <x v="0"/>
    <s v="Direção Ambiente e Saneamento "/>
    <s v="03.16.16"/>
    <s v="Direção Ambiente e Saneamento "/>
    <s v="03.16.16"/>
    <x v="30"/>
    <x v="0"/>
    <x v="0"/>
    <x v="0"/>
    <x v="1"/>
    <x v="0"/>
    <x v="0"/>
    <x v="0"/>
    <x v="3"/>
    <s v="2024-05-21"/>
    <x v="1"/>
    <n v="1098"/>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5-2024"/>
  </r>
  <r>
    <x v="0"/>
    <n v="0"/>
    <n v="0"/>
    <n v="0"/>
    <n v="0"/>
    <x v="4559"/>
    <x v="0"/>
    <x v="0"/>
    <x v="0"/>
    <s v="03.16.16"/>
    <x v="24"/>
    <x v="0"/>
    <x v="0"/>
    <s v="Direção Ambiente e Saneamento "/>
    <s v="03.16.16"/>
    <s v="Direção Ambiente e Saneamento "/>
    <s v="03.16.16"/>
    <x v="30"/>
    <x v="0"/>
    <x v="0"/>
    <x v="0"/>
    <x v="1"/>
    <x v="0"/>
    <x v="0"/>
    <x v="0"/>
    <x v="3"/>
    <s v="2024-05-21"/>
    <x v="1"/>
    <n v="4561"/>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5-2024"/>
  </r>
  <r>
    <x v="0"/>
    <n v="0"/>
    <n v="0"/>
    <n v="0"/>
    <n v="0"/>
    <x v="3983"/>
    <x v="0"/>
    <x v="0"/>
    <x v="0"/>
    <s v="03.16.16"/>
    <x v="24"/>
    <x v="0"/>
    <x v="0"/>
    <s v="Direção Ambiente e Saneamento "/>
    <s v="03.16.16"/>
    <s v="Direção Ambiente e Saneamento "/>
    <s v="03.16.16"/>
    <x v="29"/>
    <x v="0"/>
    <x v="0"/>
    <x v="0"/>
    <x v="0"/>
    <x v="0"/>
    <x v="0"/>
    <x v="0"/>
    <x v="0"/>
    <s v="2024-01-30"/>
    <x v="0"/>
    <n v="161"/>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1-2024"/>
  </r>
  <r>
    <x v="0"/>
    <n v="0"/>
    <n v="0"/>
    <n v="0"/>
    <n v="0"/>
    <x v="3983"/>
    <x v="0"/>
    <x v="0"/>
    <x v="0"/>
    <s v="03.16.16"/>
    <x v="24"/>
    <x v="0"/>
    <x v="0"/>
    <s v="Direção Ambiente e Saneamento "/>
    <s v="03.16.16"/>
    <s v="Direção Ambiente e Saneamento "/>
    <s v="03.16.16"/>
    <x v="28"/>
    <x v="0"/>
    <x v="0"/>
    <x v="0"/>
    <x v="0"/>
    <x v="0"/>
    <x v="0"/>
    <x v="0"/>
    <x v="0"/>
    <s v="2024-01-30"/>
    <x v="0"/>
    <n v="148"/>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1-2024"/>
  </r>
  <r>
    <x v="0"/>
    <n v="0"/>
    <n v="0"/>
    <n v="0"/>
    <n v="0"/>
    <x v="3983"/>
    <x v="0"/>
    <x v="0"/>
    <x v="0"/>
    <s v="03.16.16"/>
    <x v="24"/>
    <x v="0"/>
    <x v="0"/>
    <s v="Direção Ambiente e Saneamento "/>
    <s v="03.16.16"/>
    <s v="Direção Ambiente e Saneamento "/>
    <s v="03.16.16"/>
    <x v="29"/>
    <x v="0"/>
    <x v="0"/>
    <x v="0"/>
    <x v="0"/>
    <x v="0"/>
    <x v="0"/>
    <x v="0"/>
    <x v="0"/>
    <s v="2024-01-30"/>
    <x v="0"/>
    <n v="4"/>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1-2024"/>
  </r>
  <r>
    <x v="0"/>
    <n v="0"/>
    <n v="0"/>
    <n v="0"/>
    <n v="0"/>
    <x v="3983"/>
    <x v="0"/>
    <x v="0"/>
    <x v="0"/>
    <s v="03.16.16"/>
    <x v="24"/>
    <x v="0"/>
    <x v="0"/>
    <s v="Direção Ambiente e Saneamento "/>
    <s v="03.16.16"/>
    <s v="Direção Ambiente e Saneamento "/>
    <s v="03.16.16"/>
    <x v="30"/>
    <x v="0"/>
    <x v="0"/>
    <x v="0"/>
    <x v="1"/>
    <x v="0"/>
    <x v="0"/>
    <x v="0"/>
    <x v="0"/>
    <s v="2024-01-30"/>
    <x v="0"/>
    <n v="4554"/>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1-2024"/>
  </r>
  <r>
    <x v="0"/>
    <n v="0"/>
    <n v="0"/>
    <n v="0"/>
    <n v="0"/>
    <x v="753"/>
    <x v="0"/>
    <x v="0"/>
    <x v="0"/>
    <s v="03.16.16"/>
    <x v="24"/>
    <x v="0"/>
    <x v="0"/>
    <s v="Direção Ambiente e Saneamento "/>
    <s v="03.16.16"/>
    <s v="Direção Ambiente e Saneamento "/>
    <s v="03.16.16"/>
    <x v="29"/>
    <x v="0"/>
    <x v="0"/>
    <x v="0"/>
    <x v="0"/>
    <x v="0"/>
    <x v="0"/>
    <x v="0"/>
    <x v="1"/>
    <s v="2024-03-26"/>
    <x v="0"/>
    <n v="0"/>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3-2024"/>
  </r>
  <r>
    <x v="0"/>
    <n v="0"/>
    <n v="0"/>
    <n v="0"/>
    <n v="0"/>
    <x v="753"/>
    <x v="0"/>
    <x v="0"/>
    <x v="0"/>
    <s v="03.16.16"/>
    <x v="24"/>
    <x v="0"/>
    <x v="0"/>
    <s v="Direção Ambiente e Saneamento "/>
    <s v="03.16.16"/>
    <s v="Direção Ambiente e Saneamento "/>
    <s v="03.16.16"/>
    <x v="29"/>
    <x v="0"/>
    <x v="0"/>
    <x v="0"/>
    <x v="0"/>
    <x v="0"/>
    <x v="0"/>
    <x v="0"/>
    <x v="1"/>
    <s v="2024-03-26"/>
    <x v="0"/>
    <n v="6"/>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3-2024"/>
  </r>
  <r>
    <x v="0"/>
    <n v="0"/>
    <n v="0"/>
    <n v="0"/>
    <n v="0"/>
    <x v="1418"/>
    <x v="0"/>
    <x v="0"/>
    <x v="0"/>
    <s v="03.16.16"/>
    <x v="24"/>
    <x v="0"/>
    <x v="0"/>
    <s v="Direção Ambiente e Saneamento "/>
    <s v="03.16.16"/>
    <s v="Direção Ambiente e Saneamento "/>
    <s v="03.16.16"/>
    <x v="28"/>
    <x v="0"/>
    <x v="0"/>
    <x v="0"/>
    <x v="0"/>
    <x v="0"/>
    <x v="0"/>
    <x v="0"/>
    <x v="6"/>
    <s v="2024-04-23"/>
    <x v="1"/>
    <n v="67"/>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4-2024"/>
  </r>
  <r>
    <x v="0"/>
    <n v="0"/>
    <n v="0"/>
    <n v="0"/>
    <n v="0"/>
    <x v="1418"/>
    <x v="0"/>
    <x v="0"/>
    <x v="0"/>
    <s v="03.16.16"/>
    <x v="24"/>
    <x v="0"/>
    <x v="0"/>
    <s v="Direção Ambiente e Saneamento "/>
    <s v="03.16.16"/>
    <s v="Direção Ambiente e Saneamento "/>
    <s v="03.16.16"/>
    <x v="29"/>
    <x v="0"/>
    <x v="0"/>
    <x v="0"/>
    <x v="0"/>
    <x v="0"/>
    <x v="0"/>
    <x v="0"/>
    <x v="6"/>
    <s v="2024-04-23"/>
    <x v="1"/>
    <n v="2"/>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4-2024"/>
  </r>
  <r>
    <x v="0"/>
    <n v="0"/>
    <n v="0"/>
    <n v="0"/>
    <n v="0"/>
    <x v="5531"/>
    <x v="0"/>
    <x v="0"/>
    <x v="0"/>
    <s v="03.16.16"/>
    <x v="24"/>
    <x v="0"/>
    <x v="0"/>
    <s v="Direção Ambiente e Saneamento "/>
    <s v="03.16.16"/>
    <s v="Direção Ambiente e Saneamento "/>
    <s v="03.16.16"/>
    <x v="28"/>
    <x v="0"/>
    <x v="0"/>
    <x v="0"/>
    <x v="0"/>
    <x v="0"/>
    <x v="0"/>
    <x v="0"/>
    <x v="2"/>
    <s v="2024-02-23"/>
    <x v="0"/>
    <n v="138"/>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2-2024"/>
  </r>
  <r>
    <x v="0"/>
    <n v="0"/>
    <n v="0"/>
    <n v="0"/>
    <n v="0"/>
    <x v="5531"/>
    <x v="0"/>
    <x v="0"/>
    <x v="0"/>
    <s v="03.16.16"/>
    <x v="24"/>
    <x v="0"/>
    <x v="0"/>
    <s v="Direção Ambiente e Saneamento "/>
    <s v="03.16.16"/>
    <s v="Direção Ambiente e Saneamento "/>
    <s v="03.16.16"/>
    <x v="60"/>
    <x v="0"/>
    <x v="0"/>
    <x v="0"/>
    <x v="0"/>
    <x v="0"/>
    <x v="0"/>
    <x v="0"/>
    <x v="2"/>
    <s v="2024-02-23"/>
    <x v="0"/>
    <n v="2"/>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2-2024"/>
  </r>
  <r>
    <x v="0"/>
    <n v="0"/>
    <n v="0"/>
    <n v="0"/>
    <n v="0"/>
    <x v="5531"/>
    <x v="0"/>
    <x v="0"/>
    <x v="0"/>
    <s v="03.16.16"/>
    <x v="24"/>
    <x v="0"/>
    <x v="0"/>
    <s v="Direção Ambiente e Saneamento "/>
    <s v="03.16.16"/>
    <s v="Direção Ambiente e Saneamento "/>
    <s v="03.16.16"/>
    <x v="60"/>
    <x v="0"/>
    <x v="0"/>
    <x v="0"/>
    <x v="0"/>
    <x v="0"/>
    <x v="0"/>
    <x v="0"/>
    <x v="2"/>
    <s v="2024-02-23"/>
    <x v="0"/>
    <n v="28"/>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2-2024"/>
  </r>
  <r>
    <x v="0"/>
    <n v="0"/>
    <n v="0"/>
    <n v="0"/>
    <n v="0"/>
    <x v="5531"/>
    <x v="0"/>
    <x v="0"/>
    <x v="0"/>
    <s v="03.16.16"/>
    <x v="24"/>
    <x v="0"/>
    <x v="0"/>
    <s v="Direção Ambiente e Saneamento "/>
    <s v="03.16.16"/>
    <s v="Direção Ambiente e Saneamento "/>
    <s v="03.16.16"/>
    <x v="29"/>
    <x v="0"/>
    <x v="0"/>
    <x v="0"/>
    <x v="0"/>
    <x v="0"/>
    <x v="0"/>
    <x v="0"/>
    <x v="2"/>
    <s v="2024-02-23"/>
    <x v="0"/>
    <n v="6"/>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2-2024"/>
  </r>
  <r>
    <x v="0"/>
    <n v="0"/>
    <n v="0"/>
    <n v="0"/>
    <n v="0"/>
    <x v="580"/>
    <x v="0"/>
    <x v="0"/>
    <x v="0"/>
    <s v="03.16.15"/>
    <x v="0"/>
    <x v="0"/>
    <x v="0"/>
    <s v="Direção Financeira"/>
    <s v="03.16.15"/>
    <s v="Direção Financeira"/>
    <s v="03.16.15"/>
    <x v="29"/>
    <x v="0"/>
    <x v="0"/>
    <x v="0"/>
    <x v="0"/>
    <x v="0"/>
    <x v="0"/>
    <x v="0"/>
    <x v="5"/>
    <s v="2024-08-05"/>
    <x v="2"/>
    <n v="86"/>
    <x v="4"/>
    <m/>
    <x v="0"/>
    <m/>
    <x v="19"/>
    <n v="100474706"/>
    <x v="0"/>
    <x v="6"/>
    <s v="Direção Financeira"/>
    <s v="ORI"/>
    <x v="2"/>
    <m/>
    <x v="0"/>
    <x v="2"/>
    <x v="2"/>
    <x v="1"/>
    <x v="0"/>
    <x v="0"/>
    <x v="0"/>
    <x v="0"/>
    <x v="0"/>
    <x v="0"/>
    <x v="0"/>
    <s v="Direção Financeira"/>
    <x v="0"/>
    <x v="0"/>
    <x v="0"/>
    <x v="0"/>
    <x v="0"/>
    <x v="0"/>
    <x v="0"/>
    <x v="0"/>
    <x v="0"/>
    <x v="0"/>
    <x v="6"/>
    <x v="0"/>
    <s v="Pagamento de salário referente a 07-2024"/>
  </r>
  <r>
    <x v="0"/>
    <n v="0"/>
    <n v="0"/>
    <n v="0"/>
    <n v="0"/>
    <x v="580"/>
    <x v="0"/>
    <x v="0"/>
    <x v="0"/>
    <s v="03.16.15"/>
    <x v="0"/>
    <x v="0"/>
    <x v="0"/>
    <s v="Direção Financeira"/>
    <s v="03.16.15"/>
    <s v="Direção Financeira"/>
    <s v="03.16.15"/>
    <x v="48"/>
    <x v="0"/>
    <x v="0"/>
    <x v="0"/>
    <x v="1"/>
    <x v="0"/>
    <x v="0"/>
    <x v="0"/>
    <x v="5"/>
    <s v="2024-08-05"/>
    <x v="2"/>
    <n v="20857"/>
    <x v="4"/>
    <m/>
    <x v="0"/>
    <m/>
    <x v="19"/>
    <n v="100474706"/>
    <x v="0"/>
    <x v="6"/>
    <s v="Direção Financeira"/>
    <s v="ORI"/>
    <x v="2"/>
    <m/>
    <x v="0"/>
    <x v="2"/>
    <x v="2"/>
    <x v="1"/>
    <x v="0"/>
    <x v="0"/>
    <x v="0"/>
    <x v="0"/>
    <x v="0"/>
    <x v="0"/>
    <x v="0"/>
    <s v="Direção Financeira"/>
    <x v="0"/>
    <x v="0"/>
    <x v="0"/>
    <x v="0"/>
    <x v="0"/>
    <x v="0"/>
    <x v="0"/>
    <x v="0"/>
    <x v="0"/>
    <x v="0"/>
    <x v="6"/>
    <x v="0"/>
    <s v="Pagamento de salário referente a 07-2024"/>
  </r>
  <r>
    <x v="0"/>
    <n v="0"/>
    <n v="0"/>
    <n v="0"/>
    <n v="0"/>
    <x v="580"/>
    <x v="0"/>
    <x v="0"/>
    <x v="0"/>
    <s v="03.16.15"/>
    <x v="0"/>
    <x v="0"/>
    <x v="0"/>
    <s v="Direção Financeira"/>
    <s v="03.16.15"/>
    <s v="Direção Financeira"/>
    <s v="03.16.15"/>
    <x v="64"/>
    <x v="0"/>
    <x v="0"/>
    <x v="0"/>
    <x v="0"/>
    <x v="0"/>
    <x v="0"/>
    <x v="0"/>
    <x v="5"/>
    <s v="2024-08-05"/>
    <x v="2"/>
    <n v="43"/>
    <x v="4"/>
    <m/>
    <x v="0"/>
    <m/>
    <x v="54"/>
    <n v="100477977"/>
    <x v="0"/>
    <x v="8"/>
    <s v="Direção Financeira"/>
    <s v="ORI"/>
    <x v="2"/>
    <m/>
    <x v="0"/>
    <x v="2"/>
    <x v="2"/>
    <x v="1"/>
    <x v="0"/>
    <x v="0"/>
    <x v="0"/>
    <x v="0"/>
    <x v="0"/>
    <x v="0"/>
    <x v="0"/>
    <s v="Direção Financeira"/>
    <x v="0"/>
    <x v="0"/>
    <x v="0"/>
    <x v="0"/>
    <x v="0"/>
    <x v="0"/>
    <x v="0"/>
    <x v="0"/>
    <x v="0"/>
    <x v="0"/>
    <x v="8"/>
    <x v="0"/>
    <s v="Pagamento de salário referente a 07-2024"/>
  </r>
  <r>
    <x v="0"/>
    <n v="0"/>
    <n v="0"/>
    <n v="0"/>
    <n v="0"/>
    <x v="580"/>
    <x v="0"/>
    <x v="0"/>
    <x v="0"/>
    <s v="03.16.15"/>
    <x v="0"/>
    <x v="0"/>
    <x v="0"/>
    <s v="Direção Financeira"/>
    <s v="03.16.15"/>
    <s v="Direção Financeira"/>
    <s v="03.16.15"/>
    <x v="30"/>
    <x v="0"/>
    <x v="0"/>
    <x v="0"/>
    <x v="1"/>
    <x v="0"/>
    <x v="0"/>
    <x v="0"/>
    <x v="5"/>
    <s v="2024-08-05"/>
    <x v="2"/>
    <n v="512"/>
    <x v="4"/>
    <m/>
    <x v="0"/>
    <m/>
    <x v="54"/>
    <n v="100477977"/>
    <x v="0"/>
    <x v="8"/>
    <s v="Direção Financeira"/>
    <s v="ORI"/>
    <x v="2"/>
    <m/>
    <x v="0"/>
    <x v="2"/>
    <x v="2"/>
    <x v="1"/>
    <x v="0"/>
    <x v="0"/>
    <x v="0"/>
    <x v="0"/>
    <x v="0"/>
    <x v="0"/>
    <x v="0"/>
    <s v="Direção Financeira"/>
    <x v="0"/>
    <x v="0"/>
    <x v="0"/>
    <x v="0"/>
    <x v="0"/>
    <x v="0"/>
    <x v="0"/>
    <x v="0"/>
    <x v="0"/>
    <x v="0"/>
    <x v="8"/>
    <x v="0"/>
    <s v="Pagamento de salário referente a 07-2024"/>
  </r>
  <r>
    <x v="0"/>
    <n v="0"/>
    <n v="0"/>
    <n v="0"/>
    <n v="0"/>
    <x v="2150"/>
    <x v="0"/>
    <x v="0"/>
    <x v="0"/>
    <s v="03.16.15"/>
    <x v="0"/>
    <x v="0"/>
    <x v="0"/>
    <s v="Direção Financeira"/>
    <s v="03.16.15"/>
    <s v="Direção Financeira"/>
    <s v="03.16.15"/>
    <x v="30"/>
    <x v="0"/>
    <x v="0"/>
    <x v="0"/>
    <x v="1"/>
    <x v="0"/>
    <x v="0"/>
    <x v="0"/>
    <x v="11"/>
    <s v="2024-12-16"/>
    <x v="3"/>
    <n v="423"/>
    <x v="4"/>
    <m/>
    <x v="0"/>
    <m/>
    <x v="54"/>
    <n v="100477977"/>
    <x v="0"/>
    <x v="8"/>
    <s v="Direção Financeira"/>
    <s v="ORI"/>
    <x v="2"/>
    <m/>
    <x v="0"/>
    <x v="2"/>
    <x v="2"/>
    <x v="1"/>
    <x v="0"/>
    <x v="0"/>
    <x v="0"/>
    <x v="0"/>
    <x v="0"/>
    <x v="0"/>
    <x v="0"/>
    <s v="Direção Financeira"/>
    <x v="0"/>
    <x v="0"/>
    <x v="0"/>
    <x v="0"/>
    <x v="0"/>
    <x v="0"/>
    <x v="0"/>
    <x v="0"/>
    <x v="0"/>
    <x v="0"/>
    <x v="8"/>
    <x v="0"/>
    <s v="Pagamento de salário referente a 12-2024"/>
  </r>
  <r>
    <x v="0"/>
    <n v="0"/>
    <n v="0"/>
    <n v="0"/>
    <n v="0"/>
    <x v="2150"/>
    <x v="0"/>
    <x v="0"/>
    <x v="0"/>
    <s v="03.16.15"/>
    <x v="0"/>
    <x v="0"/>
    <x v="0"/>
    <s v="Direção Financeira"/>
    <s v="03.16.15"/>
    <s v="Direção Financeira"/>
    <s v="03.16.15"/>
    <x v="28"/>
    <x v="0"/>
    <x v="0"/>
    <x v="0"/>
    <x v="0"/>
    <x v="0"/>
    <x v="0"/>
    <x v="0"/>
    <x v="11"/>
    <s v="2024-12-16"/>
    <x v="3"/>
    <n v="12"/>
    <x v="4"/>
    <m/>
    <x v="0"/>
    <m/>
    <x v="16"/>
    <n v="100474707"/>
    <x v="0"/>
    <x v="3"/>
    <s v="Direção Financeira"/>
    <s v="ORI"/>
    <x v="2"/>
    <m/>
    <x v="0"/>
    <x v="2"/>
    <x v="2"/>
    <x v="1"/>
    <x v="0"/>
    <x v="0"/>
    <x v="0"/>
    <x v="0"/>
    <x v="0"/>
    <x v="0"/>
    <x v="0"/>
    <s v="Direção Financeira"/>
    <x v="0"/>
    <x v="0"/>
    <x v="0"/>
    <x v="0"/>
    <x v="0"/>
    <x v="0"/>
    <x v="0"/>
    <x v="0"/>
    <x v="0"/>
    <x v="0"/>
    <x v="3"/>
    <x v="0"/>
    <s v="Pagamento de salário referente a 12-2024"/>
  </r>
  <r>
    <x v="0"/>
    <n v="0"/>
    <n v="0"/>
    <n v="0"/>
    <n v="0"/>
    <x v="2150"/>
    <x v="0"/>
    <x v="0"/>
    <x v="0"/>
    <s v="03.16.15"/>
    <x v="0"/>
    <x v="0"/>
    <x v="0"/>
    <s v="Direção Financeira"/>
    <s v="03.16.15"/>
    <s v="Direção Financeira"/>
    <s v="03.16.15"/>
    <x v="28"/>
    <x v="0"/>
    <x v="0"/>
    <x v="0"/>
    <x v="0"/>
    <x v="0"/>
    <x v="0"/>
    <x v="0"/>
    <x v="11"/>
    <s v="2024-12-16"/>
    <x v="3"/>
    <n v="209"/>
    <x v="4"/>
    <m/>
    <x v="0"/>
    <m/>
    <x v="15"/>
    <n v="100479277"/>
    <x v="0"/>
    <x v="2"/>
    <s v="Direção Financeira"/>
    <s v="ORI"/>
    <x v="2"/>
    <m/>
    <x v="0"/>
    <x v="2"/>
    <x v="2"/>
    <x v="1"/>
    <x v="0"/>
    <x v="0"/>
    <x v="0"/>
    <x v="0"/>
    <x v="0"/>
    <x v="0"/>
    <x v="0"/>
    <s v="Direção Financeira"/>
    <x v="0"/>
    <x v="0"/>
    <x v="0"/>
    <x v="0"/>
    <x v="0"/>
    <x v="0"/>
    <x v="0"/>
    <x v="0"/>
    <x v="0"/>
    <x v="0"/>
    <x v="2"/>
    <x v="0"/>
    <s v="Pagamento de salário referente a 12-2024"/>
  </r>
  <r>
    <x v="0"/>
    <n v="0"/>
    <n v="0"/>
    <n v="0"/>
    <n v="0"/>
    <x v="2150"/>
    <x v="0"/>
    <x v="0"/>
    <x v="0"/>
    <s v="03.16.15"/>
    <x v="0"/>
    <x v="0"/>
    <x v="0"/>
    <s v="Direção Financeira"/>
    <s v="03.16.15"/>
    <s v="Direção Financeira"/>
    <s v="03.16.15"/>
    <x v="30"/>
    <x v="0"/>
    <x v="0"/>
    <x v="0"/>
    <x v="1"/>
    <x v="0"/>
    <x v="0"/>
    <x v="0"/>
    <x v="11"/>
    <s v="2024-12-16"/>
    <x v="3"/>
    <n v="3920"/>
    <x v="4"/>
    <m/>
    <x v="0"/>
    <m/>
    <x v="15"/>
    <n v="100479277"/>
    <x v="0"/>
    <x v="2"/>
    <s v="Direção Financeira"/>
    <s v="ORI"/>
    <x v="2"/>
    <m/>
    <x v="0"/>
    <x v="2"/>
    <x v="2"/>
    <x v="1"/>
    <x v="0"/>
    <x v="0"/>
    <x v="0"/>
    <x v="0"/>
    <x v="0"/>
    <x v="0"/>
    <x v="0"/>
    <s v="Direção Financeira"/>
    <x v="0"/>
    <x v="0"/>
    <x v="0"/>
    <x v="0"/>
    <x v="0"/>
    <x v="0"/>
    <x v="0"/>
    <x v="0"/>
    <x v="0"/>
    <x v="0"/>
    <x v="2"/>
    <x v="0"/>
    <s v="Pagamento de salário referente a 12-2024"/>
  </r>
  <r>
    <x v="0"/>
    <n v="0"/>
    <n v="0"/>
    <n v="0"/>
    <n v="0"/>
    <x v="3970"/>
    <x v="0"/>
    <x v="0"/>
    <x v="0"/>
    <s v="03.16.15"/>
    <x v="0"/>
    <x v="0"/>
    <x v="0"/>
    <s v="Direção Financeira"/>
    <s v="03.16.15"/>
    <s v="Direção Financeira"/>
    <s v="03.16.15"/>
    <x v="29"/>
    <x v="0"/>
    <x v="0"/>
    <x v="0"/>
    <x v="0"/>
    <x v="0"/>
    <x v="0"/>
    <x v="0"/>
    <x v="0"/>
    <s v="2024-01-30"/>
    <x v="0"/>
    <n v="0"/>
    <x v="4"/>
    <m/>
    <x v="0"/>
    <m/>
    <x v="18"/>
    <n v="100478987"/>
    <x v="0"/>
    <x v="5"/>
    <s v="Direção Financeira"/>
    <s v="ORI"/>
    <x v="2"/>
    <m/>
    <x v="0"/>
    <x v="2"/>
    <x v="2"/>
    <x v="1"/>
    <x v="0"/>
    <x v="0"/>
    <x v="0"/>
    <x v="0"/>
    <x v="0"/>
    <x v="0"/>
    <x v="0"/>
    <s v="Direção Financeira"/>
    <x v="0"/>
    <x v="0"/>
    <x v="0"/>
    <x v="0"/>
    <x v="0"/>
    <x v="0"/>
    <x v="0"/>
    <x v="0"/>
    <x v="0"/>
    <x v="0"/>
    <x v="5"/>
    <x v="0"/>
    <s v="Pagamento de salário referente a 01-2024"/>
  </r>
  <r>
    <x v="0"/>
    <n v="0"/>
    <n v="0"/>
    <n v="0"/>
    <n v="0"/>
    <x v="3970"/>
    <x v="0"/>
    <x v="0"/>
    <x v="0"/>
    <s v="03.16.15"/>
    <x v="0"/>
    <x v="0"/>
    <x v="0"/>
    <s v="Direção Financeira"/>
    <s v="03.16.15"/>
    <s v="Direção Financeira"/>
    <s v="03.16.15"/>
    <x v="48"/>
    <x v="0"/>
    <x v="0"/>
    <x v="0"/>
    <x v="1"/>
    <x v="0"/>
    <x v="0"/>
    <x v="0"/>
    <x v="0"/>
    <s v="2024-01-30"/>
    <x v="0"/>
    <n v="90"/>
    <x v="4"/>
    <m/>
    <x v="0"/>
    <m/>
    <x v="18"/>
    <n v="100478987"/>
    <x v="0"/>
    <x v="5"/>
    <s v="Direção Financeira"/>
    <s v="ORI"/>
    <x v="2"/>
    <m/>
    <x v="0"/>
    <x v="2"/>
    <x v="2"/>
    <x v="1"/>
    <x v="0"/>
    <x v="0"/>
    <x v="0"/>
    <x v="0"/>
    <x v="0"/>
    <x v="0"/>
    <x v="0"/>
    <s v="Direção Financeira"/>
    <x v="0"/>
    <x v="0"/>
    <x v="0"/>
    <x v="0"/>
    <x v="0"/>
    <x v="0"/>
    <x v="0"/>
    <x v="0"/>
    <x v="0"/>
    <x v="0"/>
    <x v="5"/>
    <x v="0"/>
    <s v="Pagamento de salário referente a 01-2024"/>
  </r>
  <r>
    <x v="0"/>
    <n v="0"/>
    <n v="0"/>
    <n v="0"/>
    <n v="0"/>
    <x v="3970"/>
    <x v="0"/>
    <x v="0"/>
    <x v="0"/>
    <s v="03.16.15"/>
    <x v="0"/>
    <x v="0"/>
    <x v="0"/>
    <s v="Direção Financeira"/>
    <s v="03.16.15"/>
    <s v="Direção Financeira"/>
    <s v="03.16.15"/>
    <x v="28"/>
    <x v="0"/>
    <x v="0"/>
    <x v="0"/>
    <x v="0"/>
    <x v="0"/>
    <x v="0"/>
    <x v="0"/>
    <x v="0"/>
    <s v="2024-01-30"/>
    <x v="0"/>
    <n v="145"/>
    <x v="4"/>
    <m/>
    <x v="0"/>
    <m/>
    <x v="15"/>
    <n v="100479277"/>
    <x v="0"/>
    <x v="2"/>
    <s v="Direção Financeira"/>
    <s v="ORI"/>
    <x v="2"/>
    <m/>
    <x v="0"/>
    <x v="2"/>
    <x v="2"/>
    <x v="1"/>
    <x v="0"/>
    <x v="0"/>
    <x v="0"/>
    <x v="0"/>
    <x v="0"/>
    <x v="0"/>
    <x v="0"/>
    <s v="Direção Financeira"/>
    <x v="0"/>
    <x v="0"/>
    <x v="0"/>
    <x v="0"/>
    <x v="0"/>
    <x v="0"/>
    <x v="0"/>
    <x v="0"/>
    <x v="0"/>
    <x v="0"/>
    <x v="2"/>
    <x v="0"/>
    <s v="Pagamento de salário referente a 01-2024"/>
  </r>
  <r>
    <x v="0"/>
    <n v="0"/>
    <n v="0"/>
    <n v="0"/>
    <n v="0"/>
    <x v="3970"/>
    <x v="0"/>
    <x v="0"/>
    <x v="0"/>
    <s v="03.16.15"/>
    <x v="0"/>
    <x v="0"/>
    <x v="0"/>
    <s v="Direção Financeira"/>
    <s v="03.16.15"/>
    <s v="Direção Financeira"/>
    <s v="03.16.15"/>
    <x v="30"/>
    <x v="0"/>
    <x v="0"/>
    <x v="0"/>
    <x v="1"/>
    <x v="0"/>
    <x v="0"/>
    <x v="0"/>
    <x v="0"/>
    <s v="2024-01-30"/>
    <x v="0"/>
    <n v="1368"/>
    <x v="4"/>
    <m/>
    <x v="0"/>
    <m/>
    <x v="15"/>
    <n v="100479277"/>
    <x v="0"/>
    <x v="2"/>
    <s v="Direção Financeira"/>
    <s v="ORI"/>
    <x v="2"/>
    <m/>
    <x v="0"/>
    <x v="2"/>
    <x v="2"/>
    <x v="1"/>
    <x v="0"/>
    <x v="0"/>
    <x v="0"/>
    <x v="0"/>
    <x v="0"/>
    <x v="0"/>
    <x v="0"/>
    <s v="Direção Financeira"/>
    <x v="0"/>
    <x v="0"/>
    <x v="0"/>
    <x v="0"/>
    <x v="0"/>
    <x v="0"/>
    <x v="0"/>
    <x v="0"/>
    <x v="0"/>
    <x v="0"/>
    <x v="2"/>
    <x v="0"/>
    <s v="Pagamento de salário referente a 01-2024"/>
  </r>
  <r>
    <x v="0"/>
    <n v="0"/>
    <n v="0"/>
    <n v="0"/>
    <n v="0"/>
    <x v="4075"/>
    <x v="0"/>
    <x v="0"/>
    <x v="0"/>
    <s v="03.16.15"/>
    <x v="0"/>
    <x v="0"/>
    <x v="0"/>
    <s v="Direção Financeira"/>
    <s v="03.16.15"/>
    <s v="Direção Financeira"/>
    <s v="03.16.15"/>
    <x v="48"/>
    <x v="0"/>
    <x v="0"/>
    <x v="0"/>
    <x v="1"/>
    <x v="0"/>
    <x v="0"/>
    <x v="0"/>
    <x v="4"/>
    <s v="2024-06-19"/>
    <x v="1"/>
    <n v="26141"/>
    <x v="4"/>
    <m/>
    <x v="0"/>
    <m/>
    <x v="19"/>
    <n v="100474706"/>
    <x v="0"/>
    <x v="6"/>
    <s v="Direção Financeira"/>
    <s v="ORI"/>
    <x v="2"/>
    <m/>
    <x v="0"/>
    <x v="2"/>
    <x v="2"/>
    <x v="1"/>
    <x v="0"/>
    <x v="0"/>
    <x v="0"/>
    <x v="0"/>
    <x v="0"/>
    <x v="0"/>
    <x v="0"/>
    <s v="Direção Financeira"/>
    <x v="0"/>
    <x v="0"/>
    <x v="0"/>
    <x v="0"/>
    <x v="0"/>
    <x v="0"/>
    <x v="0"/>
    <x v="0"/>
    <x v="0"/>
    <x v="0"/>
    <x v="6"/>
    <x v="0"/>
    <s v="Pagamento de salário referente a 06-2024"/>
  </r>
  <r>
    <x v="0"/>
    <n v="0"/>
    <n v="0"/>
    <n v="0"/>
    <n v="0"/>
    <x v="4075"/>
    <x v="0"/>
    <x v="0"/>
    <x v="0"/>
    <s v="03.16.15"/>
    <x v="0"/>
    <x v="0"/>
    <x v="0"/>
    <s v="Direção Financeira"/>
    <s v="03.16.15"/>
    <s v="Direção Financeira"/>
    <s v="03.16.15"/>
    <x v="30"/>
    <x v="0"/>
    <x v="0"/>
    <x v="0"/>
    <x v="1"/>
    <x v="0"/>
    <x v="0"/>
    <x v="0"/>
    <x v="4"/>
    <s v="2024-06-19"/>
    <x v="1"/>
    <n v="457"/>
    <x v="4"/>
    <m/>
    <x v="0"/>
    <m/>
    <x v="54"/>
    <n v="100477977"/>
    <x v="0"/>
    <x v="8"/>
    <s v="Direção Financeira"/>
    <s v="ORI"/>
    <x v="2"/>
    <m/>
    <x v="0"/>
    <x v="2"/>
    <x v="2"/>
    <x v="1"/>
    <x v="0"/>
    <x v="0"/>
    <x v="0"/>
    <x v="0"/>
    <x v="0"/>
    <x v="0"/>
    <x v="0"/>
    <s v="Direção Financeira"/>
    <x v="0"/>
    <x v="0"/>
    <x v="0"/>
    <x v="0"/>
    <x v="0"/>
    <x v="0"/>
    <x v="0"/>
    <x v="0"/>
    <x v="0"/>
    <x v="0"/>
    <x v="8"/>
    <x v="0"/>
    <s v="Pagamento de salário referente a 06-2024"/>
  </r>
  <r>
    <x v="0"/>
    <n v="0"/>
    <n v="0"/>
    <n v="0"/>
    <n v="0"/>
    <x v="4075"/>
    <x v="0"/>
    <x v="0"/>
    <x v="0"/>
    <s v="03.16.15"/>
    <x v="0"/>
    <x v="0"/>
    <x v="0"/>
    <s v="Direção Financeira"/>
    <s v="03.16.15"/>
    <s v="Direção Financeira"/>
    <s v="03.16.15"/>
    <x v="30"/>
    <x v="0"/>
    <x v="0"/>
    <x v="0"/>
    <x v="1"/>
    <x v="0"/>
    <x v="0"/>
    <x v="0"/>
    <x v="4"/>
    <s v="2024-06-19"/>
    <x v="1"/>
    <n v="3115"/>
    <x v="4"/>
    <m/>
    <x v="0"/>
    <m/>
    <x v="15"/>
    <n v="100479277"/>
    <x v="0"/>
    <x v="2"/>
    <s v="Direção Financeira"/>
    <s v="ORI"/>
    <x v="2"/>
    <m/>
    <x v="0"/>
    <x v="2"/>
    <x v="2"/>
    <x v="1"/>
    <x v="0"/>
    <x v="0"/>
    <x v="0"/>
    <x v="0"/>
    <x v="0"/>
    <x v="0"/>
    <x v="0"/>
    <s v="Direção Financeira"/>
    <x v="0"/>
    <x v="0"/>
    <x v="0"/>
    <x v="0"/>
    <x v="0"/>
    <x v="0"/>
    <x v="0"/>
    <x v="0"/>
    <x v="0"/>
    <x v="0"/>
    <x v="2"/>
    <x v="0"/>
    <s v="Pagamento de salário referente a 06-2024"/>
  </r>
  <r>
    <x v="0"/>
    <n v="0"/>
    <n v="0"/>
    <n v="0"/>
    <n v="0"/>
    <x v="4075"/>
    <x v="0"/>
    <x v="0"/>
    <x v="0"/>
    <s v="03.16.15"/>
    <x v="0"/>
    <x v="0"/>
    <x v="0"/>
    <s v="Direção Financeira"/>
    <s v="03.16.15"/>
    <s v="Direção Financeira"/>
    <s v="03.16.15"/>
    <x v="48"/>
    <x v="0"/>
    <x v="0"/>
    <x v="0"/>
    <x v="1"/>
    <x v="0"/>
    <x v="0"/>
    <x v="0"/>
    <x v="4"/>
    <s v="2024-06-19"/>
    <x v="1"/>
    <n v="1814"/>
    <x v="4"/>
    <m/>
    <x v="0"/>
    <m/>
    <x v="15"/>
    <n v="100479277"/>
    <x v="0"/>
    <x v="2"/>
    <s v="Direção Financeira"/>
    <s v="ORI"/>
    <x v="2"/>
    <m/>
    <x v="0"/>
    <x v="2"/>
    <x v="2"/>
    <x v="1"/>
    <x v="0"/>
    <x v="0"/>
    <x v="0"/>
    <x v="0"/>
    <x v="0"/>
    <x v="0"/>
    <x v="0"/>
    <s v="Direção Financeira"/>
    <x v="0"/>
    <x v="0"/>
    <x v="0"/>
    <x v="0"/>
    <x v="0"/>
    <x v="0"/>
    <x v="0"/>
    <x v="0"/>
    <x v="0"/>
    <x v="0"/>
    <x v="2"/>
    <x v="0"/>
    <s v="Pagamento de salário referente a 06-2024"/>
  </r>
  <r>
    <x v="0"/>
    <n v="0"/>
    <n v="0"/>
    <n v="0"/>
    <n v="0"/>
    <x v="553"/>
    <x v="0"/>
    <x v="0"/>
    <x v="0"/>
    <s v="03.16.15"/>
    <x v="0"/>
    <x v="0"/>
    <x v="0"/>
    <s v="Direção Financeira"/>
    <s v="03.16.15"/>
    <s v="Direção Financeira"/>
    <s v="03.16.15"/>
    <x v="30"/>
    <x v="0"/>
    <x v="0"/>
    <x v="0"/>
    <x v="1"/>
    <x v="0"/>
    <x v="0"/>
    <x v="0"/>
    <x v="5"/>
    <s v="2024-08-05"/>
    <x v="2"/>
    <n v="495"/>
    <x v="4"/>
    <m/>
    <x v="0"/>
    <m/>
    <x v="54"/>
    <n v="100477977"/>
    <x v="0"/>
    <x v="8"/>
    <s v="Direção Financeira"/>
    <s v="ORI"/>
    <x v="2"/>
    <m/>
    <x v="0"/>
    <x v="2"/>
    <x v="2"/>
    <x v="1"/>
    <x v="0"/>
    <x v="0"/>
    <x v="0"/>
    <x v="0"/>
    <x v="0"/>
    <x v="0"/>
    <x v="0"/>
    <s v="Direção Financeira"/>
    <x v="0"/>
    <x v="0"/>
    <x v="0"/>
    <x v="0"/>
    <x v="0"/>
    <x v="0"/>
    <x v="0"/>
    <x v="0"/>
    <x v="0"/>
    <x v="0"/>
    <x v="8"/>
    <x v="0"/>
    <s v="Pagamento de salário referente a 07-2024"/>
  </r>
  <r>
    <x v="0"/>
    <n v="0"/>
    <n v="0"/>
    <n v="0"/>
    <n v="0"/>
    <x v="553"/>
    <x v="0"/>
    <x v="0"/>
    <x v="0"/>
    <s v="03.16.15"/>
    <x v="0"/>
    <x v="0"/>
    <x v="0"/>
    <s v="Direção Financeira"/>
    <s v="03.16.15"/>
    <s v="Direção Financeira"/>
    <s v="03.16.15"/>
    <x v="48"/>
    <x v="0"/>
    <x v="0"/>
    <x v="0"/>
    <x v="1"/>
    <x v="0"/>
    <x v="0"/>
    <x v="0"/>
    <x v="5"/>
    <s v="2024-08-05"/>
    <x v="2"/>
    <n v="227"/>
    <x v="4"/>
    <m/>
    <x v="0"/>
    <m/>
    <x v="54"/>
    <n v="100477977"/>
    <x v="0"/>
    <x v="8"/>
    <s v="Direção Financeira"/>
    <s v="ORI"/>
    <x v="2"/>
    <m/>
    <x v="0"/>
    <x v="2"/>
    <x v="2"/>
    <x v="1"/>
    <x v="0"/>
    <x v="0"/>
    <x v="0"/>
    <x v="0"/>
    <x v="0"/>
    <x v="0"/>
    <x v="0"/>
    <s v="Direção Financeira"/>
    <x v="0"/>
    <x v="0"/>
    <x v="0"/>
    <x v="0"/>
    <x v="0"/>
    <x v="0"/>
    <x v="0"/>
    <x v="0"/>
    <x v="0"/>
    <x v="0"/>
    <x v="8"/>
    <x v="0"/>
    <s v="Pagamento de salário referente a 07-2024"/>
  </r>
  <r>
    <x v="0"/>
    <n v="0"/>
    <n v="0"/>
    <n v="0"/>
    <n v="0"/>
    <x v="553"/>
    <x v="0"/>
    <x v="0"/>
    <x v="0"/>
    <s v="03.16.15"/>
    <x v="0"/>
    <x v="0"/>
    <x v="0"/>
    <s v="Direção Financeira"/>
    <s v="03.16.15"/>
    <s v="Direção Financeira"/>
    <s v="03.16.15"/>
    <x v="64"/>
    <x v="0"/>
    <x v="0"/>
    <x v="0"/>
    <x v="0"/>
    <x v="0"/>
    <x v="0"/>
    <x v="0"/>
    <x v="5"/>
    <s v="2024-08-05"/>
    <x v="2"/>
    <n v="685"/>
    <x v="4"/>
    <m/>
    <x v="0"/>
    <m/>
    <x v="67"/>
    <n v="100474708"/>
    <x v="0"/>
    <x v="7"/>
    <s v="Direção Financeira"/>
    <s v="ORI"/>
    <x v="2"/>
    <m/>
    <x v="0"/>
    <x v="2"/>
    <x v="2"/>
    <x v="1"/>
    <x v="0"/>
    <x v="0"/>
    <x v="0"/>
    <x v="0"/>
    <x v="0"/>
    <x v="0"/>
    <x v="0"/>
    <s v="Direção Financeira"/>
    <x v="0"/>
    <x v="0"/>
    <x v="0"/>
    <x v="0"/>
    <x v="0"/>
    <x v="0"/>
    <x v="0"/>
    <x v="0"/>
    <x v="0"/>
    <x v="0"/>
    <x v="7"/>
    <x v="0"/>
    <s v="Pagamento de salário referente a 07-2024"/>
  </r>
  <r>
    <x v="0"/>
    <n v="0"/>
    <n v="0"/>
    <n v="0"/>
    <n v="0"/>
    <x v="553"/>
    <x v="0"/>
    <x v="0"/>
    <x v="0"/>
    <s v="03.16.15"/>
    <x v="0"/>
    <x v="0"/>
    <x v="0"/>
    <s v="Direção Financeira"/>
    <s v="03.16.15"/>
    <s v="Direção Financeira"/>
    <s v="03.16.15"/>
    <x v="28"/>
    <x v="0"/>
    <x v="0"/>
    <x v="0"/>
    <x v="0"/>
    <x v="0"/>
    <x v="0"/>
    <x v="0"/>
    <x v="5"/>
    <s v="2024-08-05"/>
    <x v="2"/>
    <n v="18"/>
    <x v="4"/>
    <m/>
    <x v="0"/>
    <m/>
    <x v="16"/>
    <n v="100474707"/>
    <x v="0"/>
    <x v="3"/>
    <s v="Direção Financeira"/>
    <s v="ORI"/>
    <x v="2"/>
    <m/>
    <x v="0"/>
    <x v="2"/>
    <x v="2"/>
    <x v="1"/>
    <x v="0"/>
    <x v="0"/>
    <x v="0"/>
    <x v="0"/>
    <x v="0"/>
    <x v="0"/>
    <x v="0"/>
    <s v="Direção Financeira"/>
    <x v="0"/>
    <x v="0"/>
    <x v="0"/>
    <x v="0"/>
    <x v="0"/>
    <x v="0"/>
    <x v="0"/>
    <x v="0"/>
    <x v="0"/>
    <x v="0"/>
    <x v="3"/>
    <x v="0"/>
    <s v="Pagamento de salário referente a 07-2024"/>
  </r>
  <r>
    <x v="0"/>
    <n v="0"/>
    <n v="0"/>
    <n v="0"/>
    <n v="0"/>
    <x v="3760"/>
    <x v="0"/>
    <x v="0"/>
    <x v="0"/>
    <s v="03.16.15"/>
    <x v="0"/>
    <x v="0"/>
    <x v="0"/>
    <s v="Direção Financeira"/>
    <s v="03.16.15"/>
    <s v="Direção Financeira"/>
    <s v="03.16.15"/>
    <x v="29"/>
    <x v="0"/>
    <x v="0"/>
    <x v="0"/>
    <x v="0"/>
    <x v="0"/>
    <x v="0"/>
    <x v="0"/>
    <x v="3"/>
    <s v="2024-05-21"/>
    <x v="1"/>
    <n v="0"/>
    <x v="4"/>
    <m/>
    <x v="0"/>
    <m/>
    <x v="54"/>
    <n v="100477977"/>
    <x v="0"/>
    <x v="8"/>
    <s v="Direção Financeira"/>
    <s v="ORI"/>
    <x v="2"/>
    <m/>
    <x v="0"/>
    <x v="2"/>
    <x v="2"/>
    <x v="1"/>
    <x v="0"/>
    <x v="0"/>
    <x v="0"/>
    <x v="0"/>
    <x v="0"/>
    <x v="0"/>
    <x v="0"/>
    <s v="Direção Financeira"/>
    <x v="0"/>
    <x v="0"/>
    <x v="0"/>
    <x v="0"/>
    <x v="0"/>
    <x v="0"/>
    <x v="0"/>
    <x v="0"/>
    <x v="0"/>
    <x v="0"/>
    <x v="8"/>
    <x v="0"/>
    <s v="Pagamento de salário referente a 05-2024"/>
  </r>
  <r>
    <x v="0"/>
    <n v="0"/>
    <n v="0"/>
    <n v="0"/>
    <n v="0"/>
    <x v="3760"/>
    <x v="0"/>
    <x v="0"/>
    <x v="0"/>
    <s v="03.16.15"/>
    <x v="0"/>
    <x v="0"/>
    <x v="0"/>
    <s v="Direção Financeira"/>
    <s v="03.16.15"/>
    <s v="Direção Financeira"/>
    <s v="03.16.15"/>
    <x v="64"/>
    <x v="0"/>
    <x v="0"/>
    <x v="0"/>
    <x v="0"/>
    <x v="0"/>
    <x v="0"/>
    <x v="0"/>
    <x v="3"/>
    <s v="2024-05-21"/>
    <x v="1"/>
    <n v="24"/>
    <x v="4"/>
    <m/>
    <x v="0"/>
    <m/>
    <x v="16"/>
    <n v="100474707"/>
    <x v="0"/>
    <x v="3"/>
    <s v="Direção Financeira"/>
    <s v="ORI"/>
    <x v="2"/>
    <m/>
    <x v="0"/>
    <x v="2"/>
    <x v="2"/>
    <x v="1"/>
    <x v="0"/>
    <x v="0"/>
    <x v="0"/>
    <x v="0"/>
    <x v="0"/>
    <x v="0"/>
    <x v="0"/>
    <s v="Direção Financeira"/>
    <x v="0"/>
    <x v="0"/>
    <x v="0"/>
    <x v="0"/>
    <x v="0"/>
    <x v="0"/>
    <x v="0"/>
    <x v="0"/>
    <x v="0"/>
    <x v="0"/>
    <x v="3"/>
    <x v="0"/>
    <s v="Pagamento de salário referente a 05-2024"/>
  </r>
  <r>
    <x v="0"/>
    <n v="0"/>
    <n v="0"/>
    <n v="0"/>
    <n v="0"/>
    <x v="3760"/>
    <x v="0"/>
    <x v="0"/>
    <x v="0"/>
    <s v="03.16.15"/>
    <x v="0"/>
    <x v="0"/>
    <x v="0"/>
    <s v="Direção Financeira"/>
    <s v="03.16.15"/>
    <s v="Direção Financeira"/>
    <s v="03.16.15"/>
    <x v="30"/>
    <x v="0"/>
    <x v="0"/>
    <x v="0"/>
    <x v="1"/>
    <x v="0"/>
    <x v="0"/>
    <x v="0"/>
    <x v="3"/>
    <s v="2024-05-21"/>
    <x v="1"/>
    <n v="3145"/>
    <x v="4"/>
    <m/>
    <x v="0"/>
    <m/>
    <x v="15"/>
    <n v="100479277"/>
    <x v="0"/>
    <x v="2"/>
    <s v="Direção Financeira"/>
    <s v="ORI"/>
    <x v="2"/>
    <m/>
    <x v="0"/>
    <x v="2"/>
    <x v="2"/>
    <x v="1"/>
    <x v="0"/>
    <x v="0"/>
    <x v="0"/>
    <x v="0"/>
    <x v="0"/>
    <x v="0"/>
    <x v="0"/>
    <s v="Direção Financeira"/>
    <x v="0"/>
    <x v="0"/>
    <x v="0"/>
    <x v="0"/>
    <x v="0"/>
    <x v="0"/>
    <x v="0"/>
    <x v="0"/>
    <x v="0"/>
    <x v="0"/>
    <x v="2"/>
    <x v="0"/>
    <s v="Pagamento de salário referente a 05-2024"/>
  </r>
  <r>
    <x v="0"/>
    <n v="0"/>
    <n v="0"/>
    <n v="0"/>
    <n v="0"/>
    <x v="1417"/>
    <x v="0"/>
    <x v="0"/>
    <x v="0"/>
    <s v="03.16.15"/>
    <x v="0"/>
    <x v="0"/>
    <x v="0"/>
    <s v="Direção Financeira"/>
    <s v="03.16.15"/>
    <s v="Direção Financeira"/>
    <s v="03.16.15"/>
    <x v="64"/>
    <x v="0"/>
    <x v="0"/>
    <x v="0"/>
    <x v="0"/>
    <x v="0"/>
    <x v="0"/>
    <x v="0"/>
    <x v="6"/>
    <s v="2024-04-23"/>
    <x v="1"/>
    <n v="44"/>
    <x v="4"/>
    <m/>
    <x v="0"/>
    <m/>
    <x v="54"/>
    <n v="100477977"/>
    <x v="0"/>
    <x v="8"/>
    <s v="Direção Financeira"/>
    <s v="ORI"/>
    <x v="2"/>
    <m/>
    <x v="0"/>
    <x v="2"/>
    <x v="2"/>
    <x v="1"/>
    <x v="0"/>
    <x v="0"/>
    <x v="0"/>
    <x v="0"/>
    <x v="0"/>
    <x v="0"/>
    <x v="0"/>
    <s v="Direção Financeira"/>
    <x v="0"/>
    <x v="0"/>
    <x v="0"/>
    <x v="0"/>
    <x v="0"/>
    <x v="0"/>
    <x v="0"/>
    <x v="0"/>
    <x v="0"/>
    <x v="0"/>
    <x v="8"/>
    <x v="0"/>
    <s v="Pagamento de salário referente a 04-2024"/>
  </r>
  <r>
    <x v="0"/>
    <n v="0"/>
    <n v="0"/>
    <n v="0"/>
    <n v="0"/>
    <x v="1417"/>
    <x v="0"/>
    <x v="0"/>
    <x v="0"/>
    <s v="03.16.15"/>
    <x v="0"/>
    <x v="0"/>
    <x v="0"/>
    <s v="Direção Financeira"/>
    <s v="03.16.15"/>
    <s v="Direção Financeira"/>
    <s v="03.16.15"/>
    <x v="48"/>
    <x v="0"/>
    <x v="0"/>
    <x v="0"/>
    <x v="1"/>
    <x v="0"/>
    <x v="0"/>
    <x v="0"/>
    <x v="6"/>
    <s v="2024-04-23"/>
    <x v="1"/>
    <n v="710"/>
    <x v="4"/>
    <m/>
    <x v="0"/>
    <m/>
    <x v="15"/>
    <n v="100479277"/>
    <x v="0"/>
    <x v="2"/>
    <s v="Direção Financeira"/>
    <s v="ORI"/>
    <x v="2"/>
    <m/>
    <x v="0"/>
    <x v="2"/>
    <x v="2"/>
    <x v="1"/>
    <x v="0"/>
    <x v="0"/>
    <x v="0"/>
    <x v="0"/>
    <x v="0"/>
    <x v="0"/>
    <x v="0"/>
    <s v="Direção Financeira"/>
    <x v="0"/>
    <x v="0"/>
    <x v="0"/>
    <x v="0"/>
    <x v="0"/>
    <x v="0"/>
    <x v="0"/>
    <x v="0"/>
    <x v="0"/>
    <x v="0"/>
    <x v="2"/>
    <x v="0"/>
    <s v="Pagamento de salário referente a 04-2024"/>
  </r>
  <r>
    <x v="0"/>
    <n v="0"/>
    <n v="0"/>
    <n v="0"/>
    <n v="0"/>
    <x v="5675"/>
    <x v="0"/>
    <x v="0"/>
    <x v="0"/>
    <s v="03.16.15"/>
    <x v="0"/>
    <x v="0"/>
    <x v="0"/>
    <s v="Direção Financeira"/>
    <s v="03.16.15"/>
    <s v="Direção Financeira"/>
    <s v="03.16.15"/>
    <x v="48"/>
    <x v="0"/>
    <x v="0"/>
    <x v="0"/>
    <x v="1"/>
    <x v="0"/>
    <x v="0"/>
    <x v="0"/>
    <x v="1"/>
    <s v="2024-03-21"/>
    <x v="0"/>
    <n v="221"/>
    <x v="4"/>
    <m/>
    <x v="0"/>
    <m/>
    <x v="54"/>
    <n v="100477977"/>
    <x v="0"/>
    <x v="8"/>
    <s v="Direção Financeira"/>
    <s v="ORI"/>
    <x v="2"/>
    <m/>
    <x v="0"/>
    <x v="2"/>
    <x v="2"/>
    <x v="1"/>
    <x v="0"/>
    <x v="0"/>
    <x v="0"/>
    <x v="0"/>
    <x v="0"/>
    <x v="0"/>
    <x v="0"/>
    <s v="Direção Financeira"/>
    <x v="0"/>
    <x v="0"/>
    <x v="0"/>
    <x v="0"/>
    <x v="0"/>
    <x v="0"/>
    <x v="0"/>
    <x v="0"/>
    <x v="0"/>
    <x v="0"/>
    <x v="8"/>
    <x v="0"/>
    <s v="Pagamento de salário referente a 03-2024"/>
  </r>
  <r>
    <x v="0"/>
    <n v="0"/>
    <n v="0"/>
    <n v="0"/>
    <n v="0"/>
    <x v="5675"/>
    <x v="0"/>
    <x v="0"/>
    <x v="0"/>
    <s v="03.16.15"/>
    <x v="0"/>
    <x v="0"/>
    <x v="0"/>
    <s v="Direção Financeira"/>
    <s v="03.16.15"/>
    <s v="Direção Financeira"/>
    <s v="03.16.15"/>
    <x v="28"/>
    <x v="0"/>
    <x v="0"/>
    <x v="0"/>
    <x v="0"/>
    <x v="0"/>
    <x v="0"/>
    <x v="0"/>
    <x v="1"/>
    <s v="2024-03-21"/>
    <x v="0"/>
    <n v="941"/>
    <x v="4"/>
    <m/>
    <x v="0"/>
    <m/>
    <x v="17"/>
    <n v="100479279"/>
    <x v="0"/>
    <x v="4"/>
    <s v="Direção Financeira"/>
    <s v="ORI"/>
    <x v="2"/>
    <m/>
    <x v="0"/>
    <x v="2"/>
    <x v="2"/>
    <x v="1"/>
    <x v="0"/>
    <x v="0"/>
    <x v="0"/>
    <x v="0"/>
    <x v="0"/>
    <x v="0"/>
    <x v="0"/>
    <s v="Direção Financeira"/>
    <x v="0"/>
    <x v="0"/>
    <x v="0"/>
    <x v="0"/>
    <x v="0"/>
    <x v="0"/>
    <x v="0"/>
    <x v="0"/>
    <x v="0"/>
    <x v="0"/>
    <x v="4"/>
    <x v="0"/>
    <s v="Pagamento de salário referente a 03-2024"/>
  </r>
  <r>
    <x v="0"/>
    <n v="0"/>
    <n v="0"/>
    <n v="0"/>
    <n v="0"/>
    <x v="5675"/>
    <x v="0"/>
    <x v="0"/>
    <x v="0"/>
    <s v="03.16.15"/>
    <x v="0"/>
    <x v="0"/>
    <x v="0"/>
    <s v="Direção Financeira"/>
    <s v="03.16.15"/>
    <s v="Direção Financeira"/>
    <s v="03.16.15"/>
    <x v="30"/>
    <x v="0"/>
    <x v="0"/>
    <x v="0"/>
    <x v="1"/>
    <x v="0"/>
    <x v="0"/>
    <x v="0"/>
    <x v="1"/>
    <s v="2024-03-21"/>
    <x v="0"/>
    <n v="12040"/>
    <x v="4"/>
    <m/>
    <x v="0"/>
    <m/>
    <x v="17"/>
    <n v="100479279"/>
    <x v="0"/>
    <x v="4"/>
    <s v="Direção Financeira"/>
    <s v="ORI"/>
    <x v="2"/>
    <m/>
    <x v="0"/>
    <x v="2"/>
    <x v="2"/>
    <x v="1"/>
    <x v="0"/>
    <x v="0"/>
    <x v="0"/>
    <x v="0"/>
    <x v="0"/>
    <x v="0"/>
    <x v="0"/>
    <s v="Direção Financeira"/>
    <x v="0"/>
    <x v="0"/>
    <x v="0"/>
    <x v="0"/>
    <x v="0"/>
    <x v="0"/>
    <x v="0"/>
    <x v="0"/>
    <x v="0"/>
    <x v="0"/>
    <x v="4"/>
    <x v="0"/>
    <s v="Pagamento de salário referente a 03-2024"/>
  </r>
  <r>
    <x v="0"/>
    <n v="0"/>
    <n v="0"/>
    <n v="0"/>
    <n v="0"/>
    <x v="5675"/>
    <x v="0"/>
    <x v="0"/>
    <x v="0"/>
    <s v="03.16.15"/>
    <x v="0"/>
    <x v="0"/>
    <x v="0"/>
    <s v="Direção Financeira"/>
    <s v="03.16.15"/>
    <s v="Direção Financeira"/>
    <s v="03.16.15"/>
    <x v="30"/>
    <x v="0"/>
    <x v="0"/>
    <x v="0"/>
    <x v="1"/>
    <x v="0"/>
    <x v="0"/>
    <x v="0"/>
    <x v="1"/>
    <s v="2024-03-21"/>
    <x v="0"/>
    <n v="279"/>
    <x v="4"/>
    <m/>
    <x v="0"/>
    <m/>
    <x v="16"/>
    <n v="100474707"/>
    <x v="0"/>
    <x v="3"/>
    <s v="Direção Financeira"/>
    <s v="ORI"/>
    <x v="2"/>
    <m/>
    <x v="0"/>
    <x v="2"/>
    <x v="2"/>
    <x v="1"/>
    <x v="0"/>
    <x v="0"/>
    <x v="0"/>
    <x v="0"/>
    <x v="0"/>
    <x v="0"/>
    <x v="0"/>
    <s v="Direção Financeira"/>
    <x v="0"/>
    <x v="0"/>
    <x v="0"/>
    <x v="0"/>
    <x v="0"/>
    <x v="0"/>
    <x v="0"/>
    <x v="0"/>
    <x v="0"/>
    <x v="0"/>
    <x v="3"/>
    <x v="0"/>
    <s v="Pagamento de salário referente a 03-2024"/>
  </r>
  <r>
    <x v="0"/>
    <n v="0"/>
    <n v="0"/>
    <n v="0"/>
    <n v="0"/>
    <x v="5532"/>
    <x v="0"/>
    <x v="0"/>
    <x v="0"/>
    <s v="03.16.15"/>
    <x v="0"/>
    <x v="0"/>
    <x v="0"/>
    <s v="Direção Financeira"/>
    <s v="03.16.15"/>
    <s v="Direção Financeira"/>
    <s v="03.16.15"/>
    <x v="28"/>
    <x v="0"/>
    <x v="0"/>
    <x v="0"/>
    <x v="0"/>
    <x v="0"/>
    <x v="0"/>
    <x v="0"/>
    <x v="2"/>
    <s v="2024-02-23"/>
    <x v="0"/>
    <n v="4494"/>
    <x v="4"/>
    <m/>
    <x v="0"/>
    <m/>
    <x v="19"/>
    <n v="100474706"/>
    <x v="0"/>
    <x v="6"/>
    <s v="Direção Financeira"/>
    <s v="ORI"/>
    <x v="2"/>
    <m/>
    <x v="0"/>
    <x v="2"/>
    <x v="2"/>
    <x v="1"/>
    <x v="0"/>
    <x v="0"/>
    <x v="0"/>
    <x v="0"/>
    <x v="0"/>
    <x v="0"/>
    <x v="0"/>
    <s v="Direção Financeira"/>
    <x v="0"/>
    <x v="0"/>
    <x v="0"/>
    <x v="0"/>
    <x v="0"/>
    <x v="0"/>
    <x v="0"/>
    <x v="0"/>
    <x v="0"/>
    <x v="0"/>
    <x v="6"/>
    <x v="0"/>
    <s v="Pagamento de salário referente a 02-2024"/>
  </r>
  <r>
    <x v="0"/>
    <n v="0"/>
    <n v="0"/>
    <n v="0"/>
    <n v="0"/>
    <x v="5532"/>
    <x v="0"/>
    <x v="0"/>
    <x v="0"/>
    <s v="03.16.15"/>
    <x v="0"/>
    <x v="0"/>
    <x v="0"/>
    <s v="Direção Financeira"/>
    <s v="03.16.15"/>
    <s v="Direção Financeira"/>
    <s v="03.16.15"/>
    <x v="64"/>
    <x v="0"/>
    <x v="0"/>
    <x v="0"/>
    <x v="0"/>
    <x v="0"/>
    <x v="0"/>
    <x v="0"/>
    <x v="2"/>
    <s v="2024-02-23"/>
    <x v="0"/>
    <n v="16"/>
    <x v="4"/>
    <m/>
    <x v="0"/>
    <m/>
    <x v="18"/>
    <n v="100478987"/>
    <x v="0"/>
    <x v="5"/>
    <s v="Direção Financeira"/>
    <s v="ORI"/>
    <x v="2"/>
    <m/>
    <x v="0"/>
    <x v="2"/>
    <x v="2"/>
    <x v="1"/>
    <x v="0"/>
    <x v="0"/>
    <x v="0"/>
    <x v="0"/>
    <x v="0"/>
    <x v="0"/>
    <x v="0"/>
    <s v="Direção Financeira"/>
    <x v="0"/>
    <x v="0"/>
    <x v="0"/>
    <x v="0"/>
    <x v="0"/>
    <x v="0"/>
    <x v="0"/>
    <x v="0"/>
    <x v="0"/>
    <x v="0"/>
    <x v="5"/>
    <x v="0"/>
    <s v="Pagamento de salário referente a 02-2024"/>
  </r>
  <r>
    <x v="0"/>
    <n v="0"/>
    <n v="0"/>
    <n v="0"/>
    <n v="0"/>
    <x v="5532"/>
    <x v="0"/>
    <x v="0"/>
    <x v="0"/>
    <s v="03.16.15"/>
    <x v="0"/>
    <x v="0"/>
    <x v="0"/>
    <s v="Direção Financeira"/>
    <s v="03.16.15"/>
    <s v="Direção Financeira"/>
    <s v="03.16.15"/>
    <x v="48"/>
    <x v="0"/>
    <x v="0"/>
    <x v="0"/>
    <x v="1"/>
    <x v="0"/>
    <x v="0"/>
    <x v="0"/>
    <x v="2"/>
    <s v="2024-02-23"/>
    <x v="0"/>
    <n v="82"/>
    <x v="4"/>
    <m/>
    <x v="0"/>
    <m/>
    <x v="18"/>
    <n v="100478987"/>
    <x v="0"/>
    <x v="5"/>
    <s v="Direção Financeira"/>
    <s v="ORI"/>
    <x v="2"/>
    <m/>
    <x v="0"/>
    <x v="2"/>
    <x v="2"/>
    <x v="1"/>
    <x v="0"/>
    <x v="0"/>
    <x v="0"/>
    <x v="0"/>
    <x v="0"/>
    <x v="0"/>
    <x v="0"/>
    <s v="Direção Financeira"/>
    <x v="0"/>
    <x v="0"/>
    <x v="0"/>
    <x v="0"/>
    <x v="0"/>
    <x v="0"/>
    <x v="0"/>
    <x v="0"/>
    <x v="0"/>
    <x v="0"/>
    <x v="5"/>
    <x v="0"/>
    <s v="Pagamento de salário referente a 02-2024"/>
  </r>
  <r>
    <x v="0"/>
    <n v="0"/>
    <n v="0"/>
    <n v="0"/>
    <n v="0"/>
    <x v="5532"/>
    <x v="0"/>
    <x v="0"/>
    <x v="0"/>
    <s v="03.16.15"/>
    <x v="0"/>
    <x v="0"/>
    <x v="0"/>
    <s v="Direção Financeira"/>
    <s v="03.16.15"/>
    <s v="Direção Financeira"/>
    <s v="03.16.15"/>
    <x v="29"/>
    <x v="0"/>
    <x v="0"/>
    <x v="0"/>
    <x v="0"/>
    <x v="0"/>
    <x v="0"/>
    <x v="0"/>
    <x v="2"/>
    <s v="2024-02-23"/>
    <x v="0"/>
    <n v="0"/>
    <x v="4"/>
    <m/>
    <x v="0"/>
    <m/>
    <x v="54"/>
    <n v="100477977"/>
    <x v="0"/>
    <x v="8"/>
    <s v="Direção Financeira"/>
    <s v="ORI"/>
    <x v="2"/>
    <m/>
    <x v="0"/>
    <x v="2"/>
    <x v="2"/>
    <x v="1"/>
    <x v="0"/>
    <x v="0"/>
    <x v="0"/>
    <x v="0"/>
    <x v="0"/>
    <x v="0"/>
    <x v="0"/>
    <s v="Direção Financeira"/>
    <x v="0"/>
    <x v="0"/>
    <x v="0"/>
    <x v="0"/>
    <x v="0"/>
    <x v="0"/>
    <x v="0"/>
    <x v="0"/>
    <x v="0"/>
    <x v="0"/>
    <x v="8"/>
    <x v="0"/>
    <s v="Pagamento de salário referente a 02-2024"/>
  </r>
  <r>
    <x v="0"/>
    <n v="0"/>
    <n v="0"/>
    <n v="0"/>
    <n v="0"/>
    <x v="5532"/>
    <x v="0"/>
    <x v="0"/>
    <x v="0"/>
    <s v="03.16.15"/>
    <x v="0"/>
    <x v="0"/>
    <x v="0"/>
    <s v="Direção Financeira"/>
    <s v="03.16.15"/>
    <s v="Direção Financeira"/>
    <s v="03.16.15"/>
    <x v="28"/>
    <x v="0"/>
    <x v="0"/>
    <x v="0"/>
    <x v="0"/>
    <x v="0"/>
    <x v="0"/>
    <x v="0"/>
    <x v="2"/>
    <s v="2024-02-23"/>
    <x v="0"/>
    <n v="45"/>
    <x v="4"/>
    <m/>
    <x v="0"/>
    <m/>
    <x v="54"/>
    <n v="100477977"/>
    <x v="0"/>
    <x v="8"/>
    <s v="Direção Financeira"/>
    <s v="ORI"/>
    <x v="2"/>
    <m/>
    <x v="0"/>
    <x v="2"/>
    <x v="2"/>
    <x v="1"/>
    <x v="0"/>
    <x v="0"/>
    <x v="0"/>
    <x v="0"/>
    <x v="0"/>
    <x v="0"/>
    <x v="0"/>
    <s v="Direção Financeira"/>
    <x v="0"/>
    <x v="0"/>
    <x v="0"/>
    <x v="0"/>
    <x v="0"/>
    <x v="0"/>
    <x v="0"/>
    <x v="0"/>
    <x v="0"/>
    <x v="0"/>
    <x v="8"/>
    <x v="0"/>
    <s v="Pagamento de salário referente a 02-2024"/>
  </r>
  <r>
    <x v="0"/>
    <n v="0"/>
    <n v="0"/>
    <n v="0"/>
    <n v="0"/>
    <x v="5532"/>
    <x v="0"/>
    <x v="0"/>
    <x v="0"/>
    <s v="03.16.15"/>
    <x v="0"/>
    <x v="0"/>
    <x v="0"/>
    <s v="Direção Financeira"/>
    <s v="03.16.15"/>
    <s v="Direção Financeira"/>
    <s v="03.16.15"/>
    <x v="29"/>
    <x v="0"/>
    <x v="0"/>
    <x v="0"/>
    <x v="0"/>
    <x v="0"/>
    <x v="0"/>
    <x v="0"/>
    <x v="2"/>
    <s v="2024-02-23"/>
    <x v="0"/>
    <n v="0"/>
    <x v="4"/>
    <m/>
    <x v="0"/>
    <m/>
    <x v="16"/>
    <n v="100474707"/>
    <x v="0"/>
    <x v="3"/>
    <s v="Direção Financeira"/>
    <s v="ORI"/>
    <x v="2"/>
    <m/>
    <x v="0"/>
    <x v="2"/>
    <x v="2"/>
    <x v="1"/>
    <x v="0"/>
    <x v="0"/>
    <x v="0"/>
    <x v="0"/>
    <x v="0"/>
    <x v="0"/>
    <x v="0"/>
    <s v="Direção Financeira"/>
    <x v="0"/>
    <x v="0"/>
    <x v="0"/>
    <x v="0"/>
    <x v="0"/>
    <x v="0"/>
    <x v="0"/>
    <x v="0"/>
    <x v="0"/>
    <x v="0"/>
    <x v="3"/>
    <x v="0"/>
    <s v="Pagamento de salário referente a 02-2024"/>
  </r>
  <r>
    <x v="0"/>
    <n v="0"/>
    <n v="0"/>
    <n v="0"/>
    <n v="0"/>
    <x v="322"/>
    <x v="0"/>
    <x v="0"/>
    <x v="0"/>
    <s v="03.16.32"/>
    <x v="29"/>
    <x v="0"/>
    <x v="0"/>
    <s v="Gabinete de Comunicação e Imagem"/>
    <s v="03.16.32"/>
    <s v="Gabinete de Comunicação e Imagem"/>
    <s v="03.16.32"/>
    <x v="30"/>
    <x v="0"/>
    <x v="0"/>
    <x v="0"/>
    <x v="1"/>
    <x v="0"/>
    <x v="0"/>
    <x v="0"/>
    <x v="2"/>
    <s v="2024-02-23"/>
    <x v="0"/>
    <n v="14053"/>
    <x v="4"/>
    <m/>
    <x v="0"/>
    <m/>
    <x v="19"/>
    <n v="100474706"/>
    <x v="0"/>
    <x v="6"/>
    <s v="Gabinete de Comunicação e Imagem"/>
    <s v="ORI"/>
    <x v="2"/>
    <s v="GCI"/>
    <x v="0"/>
    <x v="2"/>
    <x v="2"/>
    <x v="1"/>
    <x v="0"/>
    <x v="0"/>
    <x v="0"/>
    <x v="0"/>
    <x v="0"/>
    <x v="0"/>
    <x v="0"/>
    <s v="Gabinete de Comunicação e Imagem"/>
    <x v="0"/>
    <x v="0"/>
    <x v="0"/>
    <x v="0"/>
    <x v="0"/>
    <x v="0"/>
    <x v="0"/>
    <x v="0"/>
    <x v="0"/>
    <x v="0"/>
    <x v="6"/>
    <x v="0"/>
    <s v="Pagamento de salário referente a 02-2024"/>
  </r>
  <r>
    <x v="0"/>
    <n v="0"/>
    <n v="0"/>
    <n v="0"/>
    <n v="0"/>
    <x v="3984"/>
    <x v="0"/>
    <x v="0"/>
    <x v="0"/>
    <s v="03.16.30"/>
    <x v="37"/>
    <x v="0"/>
    <x v="0"/>
    <s v="Gabinete de Relações Externas"/>
    <s v="03.16.30"/>
    <s v="Gabinete de Relações Externas"/>
    <s v="03.16.30"/>
    <x v="30"/>
    <x v="0"/>
    <x v="0"/>
    <x v="0"/>
    <x v="1"/>
    <x v="0"/>
    <x v="0"/>
    <x v="0"/>
    <x v="0"/>
    <s v="2024-01-30"/>
    <x v="0"/>
    <n v="8213"/>
    <x v="4"/>
    <m/>
    <x v="0"/>
    <m/>
    <x v="19"/>
    <n v="100474706"/>
    <x v="0"/>
    <x v="6"/>
    <s v="Gabinete de Relações Externas"/>
    <s v="ORI"/>
    <x v="2"/>
    <s v="GRE"/>
    <x v="0"/>
    <x v="2"/>
    <x v="2"/>
    <x v="1"/>
    <x v="0"/>
    <x v="0"/>
    <x v="0"/>
    <x v="0"/>
    <x v="0"/>
    <x v="0"/>
    <x v="0"/>
    <s v="Gabinete de Relações Externas"/>
    <x v="0"/>
    <x v="0"/>
    <x v="0"/>
    <x v="0"/>
    <x v="0"/>
    <x v="0"/>
    <x v="0"/>
    <x v="0"/>
    <x v="0"/>
    <x v="0"/>
    <x v="6"/>
    <x v="0"/>
    <s v="Pagamento de salário referente a 01-2024"/>
  </r>
  <r>
    <x v="0"/>
    <n v="0"/>
    <n v="0"/>
    <n v="0"/>
    <n v="0"/>
    <x v="3976"/>
    <x v="0"/>
    <x v="0"/>
    <x v="0"/>
    <s v="03.16.10"/>
    <x v="39"/>
    <x v="0"/>
    <x v="0"/>
    <s v="Delegações Municipais "/>
    <s v="03.16.10"/>
    <s v="Delegações Municipais "/>
    <s v="03.16.10"/>
    <x v="30"/>
    <x v="0"/>
    <x v="0"/>
    <x v="0"/>
    <x v="1"/>
    <x v="0"/>
    <x v="0"/>
    <x v="0"/>
    <x v="0"/>
    <s v="2024-01-30"/>
    <x v="0"/>
    <n v="10767"/>
    <x v="4"/>
    <m/>
    <x v="0"/>
    <m/>
    <x v="19"/>
    <n v="100474706"/>
    <x v="0"/>
    <x v="6"/>
    <s v="Delegações Municipais "/>
    <s v="ORI"/>
    <x v="2"/>
    <m/>
    <x v="0"/>
    <x v="2"/>
    <x v="2"/>
    <x v="1"/>
    <x v="0"/>
    <x v="0"/>
    <x v="0"/>
    <x v="0"/>
    <x v="0"/>
    <x v="0"/>
    <x v="0"/>
    <s v="Delegações Municipais "/>
    <x v="0"/>
    <x v="0"/>
    <x v="0"/>
    <x v="0"/>
    <x v="0"/>
    <x v="0"/>
    <x v="0"/>
    <x v="0"/>
    <x v="0"/>
    <x v="0"/>
    <x v="6"/>
    <x v="0"/>
    <s v="Pagamento de salário referente a 01-2024"/>
  </r>
  <r>
    <x v="0"/>
    <n v="0"/>
    <n v="0"/>
    <n v="0"/>
    <n v="0"/>
    <x v="5459"/>
    <x v="0"/>
    <x v="0"/>
    <x v="0"/>
    <s v="03.16.10"/>
    <x v="39"/>
    <x v="0"/>
    <x v="0"/>
    <s v="Delegações Municipais "/>
    <s v="03.16.10"/>
    <s v="Delegações Municipais "/>
    <s v="03.16.10"/>
    <x v="30"/>
    <x v="0"/>
    <x v="0"/>
    <x v="0"/>
    <x v="1"/>
    <x v="0"/>
    <x v="0"/>
    <x v="0"/>
    <x v="6"/>
    <s v="2024-04-23"/>
    <x v="1"/>
    <n v="10767"/>
    <x v="4"/>
    <m/>
    <x v="0"/>
    <m/>
    <x v="19"/>
    <n v="100474706"/>
    <x v="0"/>
    <x v="6"/>
    <s v="Delegações Municipais "/>
    <s v="ORI"/>
    <x v="2"/>
    <m/>
    <x v="0"/>
    <x v="2"/>
    <x v="2"/>
    <x v="1"/>
    <x v="0"/>
    <x v="0"/>
    <x v="0"/>
    <x v="0"/>
    <x v="0"/>
    <x v="0"/>
    <x v="0"/>
    <s v="Delegações Municipais "/>
    <x v="0"/>
    <x v="0"/>
    <x v="0"/>
    <x v="0"/>
    <x v="0"/>
    <x v="0"/>
    <x v="0"/>
    <x v="0"/>
    <x v="0"/>
    <x v="0"/>
    <x v="6"/>
    <x v="0"/>
    <s v="Pagamento de salário referente a 04-2024"/>
  </r>
  <r>
    <x v="0"/>
    <n v="0"/>
    <n v="0"/>
    <n v="0"/>
    <n v="0"/>
    <x v="4583"/>
    <x v="0"/>
    <x v="0"/>
    <x v="0"/>
    <s v="03.16.02"/>
    <x v="3"/>
    <x v="0"/>
    <x v="0"/>
    <s v="Gabinete do Presidente"/>
    <s v="03.16.02"/>
    <s v="Gabinete do Presidente"/>
    <s v="03.16.02"/>
    <x v="31"/>
    <x v="0"/>
    <x v="0"/>
    <x v="1"/>
    <x v="0"/>
    <x v="0"/>
    <x v="0"/>
    <x v="0"/>
    <x v="3"/>
    <s v="2024-05-21"/>
    <x v="1"/>
    <n v="712"/>
    <x v="4"/>
    <m/>
    <x v="0"/>
    <m/>
    <x v="19"/>
    <n v="100474706"/>
    <x v="0"/>
    <x v="6"/>
    <s v="Gabinete do Presidente"/>
    <s v="ORI"/>
    <x v="2"/>
    <m/>
    <x v="0"/>
    <x v="2"/>
    <x v="2"/>
    <x v="1"/>
    <x v="0"/>
    <x v="0"/>
    <x v="0"/>
    <x v="0"/>
    <x v="0"/>
    <x v="0"/>
    <x v="0"/>
    <s v="Gabinete do Presidente"/>
    <x v="0"/>
    <x v="0"/>
    <x v="0"/>
    <x v="0"/>
    <x v="0"/>
    <x v="0"/>
    <x v="0"/>
    <x v="0"/>
    <x v="0"/>
    <x v="0"/>
    <x v="6"/>
    <x v="0"/>
    <s v="Pagamento de salário referente a 05-2024"/>
  </r>
  <r>
    <x v="0"/>
    <n v="0"/>
    <n v="0"/>
    <n v="0"/>
    <n v="0"/>
    <x v="3968"/>
    <x v="0"/>
    <x v="0"/>
    <x v="0"/>
    <s v="03.16.02"/>
    <x v="3"/>
    <x v="0"/>
    <x v="0"/>
    <s v="Gabinete do Presidente"/>
    <s v="03.16.02"/>
    <s v="Gabinete do Presidente"/>
    <s v="03.16.02"/>
    <x v="31"/>
    <x v="0"/>
    <x v="0"/>
    <x v="1"/>
    <x v="0"/>
    <x v="0"/>
    <x v="0"/>
    <x v="0"/>
    <x v="0"/>
    <s v="2024-01-30"/>
    <x v="0"/>
    <n v="177"/>
    <x v="4"/>
    <m/>
    <x v="0"/>
    <m/>
    <x v="54"/>
    <n v="100477977"/>
    <x v="0"/>
    <x v="8"/>
    <s v="Gabinete do Presidente"/>
    <s v="ORI"/>
    <x v="2"/>
    <m/>
    <x v="0"/>
    <x v="2"/>
    <x v="2"/>
    <x v="1"/>
    <x v="0"/>
    <x v="0"/>
    <x v="0"/>
    <x v="0"/>
    <x v="0"/>
    <x v="0"/>
    <x v="0"/>
    <s v="Gabinete do Presidente"/>
    <x v="0"/>
    <x v="0"/>
    <x v="0"/>
    <x v="0"/>
    <x v="0"/>
    <x v="0"/>
    <x v="0"/>
    <x v="0"/>
    <x v="0"/>
    <x v="0"/>
    <x v="8"/>
    <x v="0"/>
    <s v="Pagamento de salário referente a 01-2024"/>
  </r>
  <r>
    <x v="0"/>
    <n v="0"/>
    <n v="0"/>
    <n v="0"/>
    <n v="0"/>
    <x v="5666"/>
    <x v="0"/>
    <x v="0"/>
    <x v="0"/>
    <s v="03.16.02"/>
    <x v="3"/>
    <x v="0"/>
    <x v="0"/>
    <s v="Gabinete do Presidente"/>
    <s v="03.16.02"/>
    <s v="Gabinete do Presidente"/>
    <s v="03.16.02"/>
    <x v="28"/>
    <x v="0"/>
    <x v="0"/>
    <x v="0"/>
    <x v="0"/>
    <x v="0"/>
    <x v="0"/>
    <x v="0"/>
    <x v="1"/>
    <s v="2024-03-21"/>
    <x v="0"/>
    <n v="993"/>
    <x v="4"/>
    <m/>
    <x v="0"/>
    <m/>
    <x v="54"/>
    <n v="100477977"/>
    <x v="0"/>
    <x v="8"/>
    <s v="Gabinete do Presidente"/>
    <s v="ORI"/>
    <x v="2"/>
    <m/>
    <x v="0"/>
    <x v="2"/>
    <x v="2"/>
    <x v="1"/>
    <x v="0"/>
    <x v="0"/>
    <x v="0"/>
    <x v="0"/>
    <x v="0"/>
    <x v="0"/>
    <x v="0"/>
    <s v="Gabinete do Presidente"/>
    <x v="0"/>
    <x v="0"/>
    <x v="0"/>
    <x v="0"/>
    <x v="0"/>
    <x v="0"/>
    <x v="0"/>
    <x v="0"/>
    <x v="0"/>
    <x v="0"/>
    <x v="8"/>
    <x v="0"/>
    <s v="Pagamento de salário referente a 03-2024"/>
  </r>
  <r>
    <x v="0"/>
    <n v="0"/>
    <n v="0"/>
    <n v="0"/>
    <n v="0"/>
    <x v="5968"/>
    <x v="0"/>
    <x v="0"/>
    <x v="0"/>
    <s v="03.16.02"/>
    <x v="3"/>
    <x v="0"/>
    <x v="0"/>
    <s v="Gabinete do Presidente"/>
    <s v="03.16.02"/>
    <s v="Gabinete do Presidente"/>
    <s v="03.16.02"/>
    <x v="31"/>
    <x v="0"/>
    <x v="0"/>
    <x v="1"/>
    <x v="0"/>
    <x v="0"/>
    <x v="0"/>
    <x v="0"/>
    <x v="2"/>
    <s v="2024-02-23"/>
    <x v="0"/>
    <n v="779"/>
    <x v="4"/>
    <m/>
    <x v="0"/>
    <m/>
    <x v="19"/>
    <n v="100474706"/>
    <x v="0"/>
    <x v="6"/>
    <s v="Gabinete do Presidente"/>
    <s v="ORI"/>
    <x v="2"/>
    <m/>
    <x v="0"/>
    <x v="2"/>
    <x v="2"/>
    <x v="1"/>
    <x v="0"/>
    <x v="0"/>
    <x v="0"/>
    <x v="0"/>
    <x v="0"/>
    <x v="0"/>
    <x v="0"/>
    <s v="Gabinete do Presidente"/>
    <x v="0"/>
    <x v="0"/>
    <x v="0"/>
    <x v="0"/>
    <x v="0"/>
    <x v="0"/>
    <x v="0"/>
    <x v="0"/>
    <x v="0"/>
    <x v="0"/>
    <x v="6"/>
    <x v="0"/>
    <s v="Pagamento de salário referente a 02-2024"/>
  </r>
  <r>
    <x v="0"/>
    <n v="0"/>
    <n v="0"/>
    <n v="0"/>
    <n v="0"/>
    <x v="5968"/>
    <x v="0"/>
    <x v="0"/>
    <x v="0"/>
    <s v="03.16.02"/>
    <x v="3"/>
    <x v="0"/>
    <x v="0"/>
    <s v="Gabinete do Presidente"/>
    <s v="03.16.02"/>
    <s v="Gabinete do Presidente"/>
    <s v="03.16.02"/>
    <x v="49"/>
    <x v="0"/>
    <x v="0"/>
    <x v="0"/>
    <x v="1"/>
    <x v="0"/>
    <x v="0"/>
    <x v="0"/>
    <x v="2"/>
    <s v="2024-02-23"/>
    <x v="0"/>
    <n v="15061"/>
    <x v="4"/>
    <m/>
    <x v="0"/>
    <m/>
    <x v="19"/>
    <n v="100474706"/>
    <x v="0"/>
    <x v="6"/>
    <s v="Gabinete do Presidente"/>
    <s v="ORI"/>
    <x v="2"/>
    <m/>
    <x v="0"/>
    <x v="2"/>
    <x v="2"/>
    <x v="1"/>
    <x v="0"/>
    <x v="0"/>
    <x v="0"/>
    <x v="0"/>
    <x v="0"/>
    <x v="0"/>
    <x v="0"/>
    <s v="Gabinete do Presidente"/>
    <x v="0"/>
    <x v="0"/>
    <x v="0"/>
    <x v="0"/>
    <x v="0"/>
    <x v="0"/>
    <x v="0"/>
    <x v="0"/>
    <x v="0"/>
    <x v="0"/>
    <x v="6"/>
    <x v="0"/>
    <s v="Pagamento de salário referente a 02-2024"/>
  </r>
  <r>
    <x v="0"/>
    <n v="0"/>
    <n v="0"/>
    <n v="0"/>
    <n v="0"/>
    <x v="5458"/>
    <x v="0"/>
    <x v="0"/>
    <x v="0"/>
    <s v="03.16.02"/>
    <x v="3"/>
    <x v="0"/>
    <x v="0"/>
    <s v="Gabinete do Presidente"/>
    <s v="03.16.02"/>
    <s v="Gabinete do Presidente"/>
    <s v="03.16.02"/>
    <x v="59"/>
    <x v="0"/>
    <x v="0"/>
    <x v="0"/>
    <x v="0"/>
    <x v="0"/>
    <x v="0"/>
    <x v="0"/>
    <x v="6"/>
    <s v="2024-04-23"/>
    <x v="1"/>
    <n v="1130"/>
    <x v="4"/>
    <m/>
    <x v="0"/>
    <m/>
    <x v="19"/>
    <n v="100474706"/>
    <x v="0"/>
    <x v="6"/>
    <s v="Gabinete do Presidente"/>
    <s v="ORI"/>
    <x v="2"/>
    <m/>
    <x v="0"/>
    <x v="2"/>
    <x v="2"/>
    <x v="1"/>
    <x v="0"/>
    <x v="0"/>
    <x v="0"/>
    <x v="0"/>
    <x v="0"/>
    <x v="0"/>
    <x v="0"/>
    <s v="Gabinete do Presidente"/>
    <x v="0"/>
    <x v="0"/>
    <x v="0"/>
    <x v="0"/>
    <x v="0"/>
    <x v="0"/>
    <x v="0"/>
    <x v="0"/>
    <x v="0"/>
    <x v="0"/>
    <x v="6"/>
    <x v="0"/>
    <s v="Pagamento de salário referente a 04-2024"/>
  </r>
  <r>
    <x v="0"/>
    <n v="0"/>
    <n v="0"/>
    <n v="0"/>
    <n v="0"/>
    <x v="5458"/>
    <x v="0"/>
    <x v="0"/>
    <x v="0"/>
    <s v="03.16.02"/>
    <x v="3"/>
    <x v="0"/>
    <x v="0"/>
    <s v="Gabinete do Presidente"/>
    <s v="03.16.02"/>
    <s v="Gabinete do Presidente"/>
    <s v="03.16.02"/>
    <x v="31"/>
    <x v="0"/>
    <x v="0"/>
    <x v="1"/>
    <x v="0"/>
    <x v="0"/>
    <x v="0"/>
    <x v="0"/>
    <x v="6"/>
    <s v="2024-04-23"/>
    <x v="1"/>
    <n v="61"/>
    <x v="4"/>
    <m/>
    <x v="0"/>
    <m/>
    <x v="15"/>
    <n v="100479277"/>
    <x v="0"/>
    <x v="2"/>
    <s v="Gabinete do Presidente"/>
    <s v="ORI"/>
    <x v="2"/>
    <m/>
    <x v="0"/>
    <x v="2"/>
    <x v="2"/>
    <x v="1"/>
    <x v="0"/>
    <x v="0"/>
    <x v="0"/>
    <x v="0"/>
    <x v="0"/>
    <x v="0"/>
    <x v="0"/>
    <s v="Gabinete do Presidente"/>
    <x v="0"/>
    <x v="0"/>
    <x v="0"/>
    <x v="0"/>
    <x v="0"/>
    <x v="0"/>
    <x v="0"/>
    <x v="0"/>
    <x v="0"/>
    <x v="0"/>
    <x v="2"/>
    <x v="0"/>
    <s v="Pagamento de salário referente a 04-2024"/>
  </r>
  <r>
    <x v="0"/>
    <n v="0"/>
    <n v="0"/>
    <n v="0"/>
    <n v="0"/>
    <x v="4578"/>
    <x v="0"/>
    <x v="0"/>
    <x v="0"/>
    <s v="03.16.22"/>
    <x v="58"/>
    <x v="0"/>
    <x v="0"/>
    <s v="Direção da Habitação"/>
    <s v="03.16.22"/>
    <s v="Direção da Habitação"/>
    <s v="03.16.22"/>
    <x v="49"/>
    <x v="0"/>
    <x v="0"/>
    <x v="0"/>
    <x v="1"/>
    <x v="0"/>
    <x v="0"/>
    <x v="0"/>
    <x v="3"/>
    <s v="2024-05-21"/>
    <x v="1"/>
    <n v="8935"/>
    <x v="4"/>
    <m/>
    <x v="0"/>
    <m/>
    <x v="19"/>
    <n v="100474706"/>
    <x v="0"/>
    <x v="6"/>
    <s v="Direção da Habitação"/>
    <s v="ORI"/>
    <x v="2"/>
    <m/>
    <x v="0"/>
    <x v="2"/>
    <x v="2"/>
    <x v="1"/>
    <x v="0"/>
    <x v="0"/>
    <x v="0"/>
    <x v="0"/>
    <x v="0"/>
    <x v="0"/>
    <x v="0"/>
    <s v="Direção da Habitação"/>
    <x v="0"/>
    <x v="0"/>
    <x v="0"/>
    <x v="0"/>
    <x v="0"/>
    <x v="0"/>
    <x v="0"/>
    <x v="0"/>
    <x v="0"/>
    <x v="0"/>
    <x v="6"/>
    <x v="0"/>
    <s v="Pagamento de salário referente a 05-2024"/>
  </r>
  <r>
    <x v="0"/>
    <n v="0"/>
    <n v="0"/>
    <n v="0"/>
    <n v="0"/>
    <x v="5677"/>
    <x v="0"/>
    <x v="0"/>
    <x v="0"/>
    <s v="03.16.22"/>
    <x v="58"/>
    <x v="0"/>
    <x v="0"/>
    <s v="Direção da Habitação"/>
    <s v="03.16.22"/>
    <s v="Direção da Habitação"/>
    <s v="03.16.22"/>
    <x v="49"/>
    <x v="0"/>
    <x v="0"/>
    <x v="0"/>
    <x v="1"/>
    <x v="0"/>
    <x v="0"/>
    <x v="0"/>
    <x v="1"/>
    <s v="2024-03-21"/>
    <x v="0"/>
    <n v="8935"/>
    <x v="4"/>
    <m/>
    <x v="0"/>
    <m/>
    <x v="19"/>
    <n v="100474706"/>
    <x v="0"/>
    <x v="6"/>
    <s v="Direção da Habitação"/>
    <s v="ORI"/>
    <x v="2"/>
    <m/>
    <x v="0"/>
    <x v="2"/>
    <x v="2"/>
    <x v="1"/>
    <x v="0"/>
    <x v="0"/>
    <x v="0"/>
    <x v="0"/>
    <x v="0"/>
    <x v="0"/>
    <x v="0"/>
    <s v="Direção da Habitação"/>
    <x v="0"/>
    <x v="0"/>
    <x v="0"/>
    <x v="0"/>
    <x v="0"/>
    <x v="0"/>
    <x v="0"/>
    <x v="0"/>
    <x v="0"/>
    <x v="0"/>
    <x v="6"/>
    <x v="0"/>
    <s v="Pagamento de salário referente a 03-2024"/>
  </r>
  <r>
    <x v="0"/>
    <n v="0"/>
    <n v="0"/>
    <n v="0"/>
    <n v="0"/>
    <x v="5526"/>
    <x v="0"/>
    <x v="0"/>
    <x v="0"/>
    <s v="03.16.22"/>
    <x v="58"/>
    <x v="0"/>
    <x v="0"/>
    <s v="Direção da Habitação"/>
    <s v="03.16.22"/>
    <s v="Direção da Habitação"/>
    <s v="03.16.22"/>
    <x v="49"/>
    <x v="0"/>
    <x v="0"/>
    <x v="0"/>
    <x v="1"/>
    <x v="0"/>
    <x v="0"/>
    <x v="0"/>
    <x v="2"/>
    <s v="2024-02-23"/>
    <x v="0"/>
    <n v="8935"/>
    <x v="4"/>
    <m/>
    <x v="0"/>
    <m/>
    <x v="19"/>
    <n v="100474706"/>
    <x v="0"/>
    <x v="6"/>
    <s v="Direção da Habitação"/>
    <s v="ORI"/>
    <x v="2"/>
    <m/>
    <x v="0"/>
    <x v="2"/>
    <x v="2"/>
    <x v="1"/>
    <x v="0"/>
    <x v="0"/>
    <x v="0"/>
    <x v="0"/>
    <x v="0"/>
    <x v="0"/>
    <x v="0"/>
    <s v="Direção da Habitação"/>
    <x v="0"/>
    <x v="0"/>
    <x v="0"/>
    <x v="0"/>
    <x v="0"/>
    <x v="0"/>
    <x v="0"/>
    <x v="0"/>
    <x v="0"/>
    <x v="0"/>
    <x v="6"/>
    <x v="0"/>
    <s v="Pagamento de salário referente a 02-2024"/>
  </r>
  <r>
    <x v="0"/>
    <n v="0"/>
    <n v="0"/>
    <n v="0"/>
    <n v="0"/>
    <x v="3973"/>
    <x v="0"/>
    <x v="0"/>
    <x v="0"/>
    <s v="03.16.11"/>
    <x v="27"/>
    <x v="0"/>
    <x v="0"/>
    <s v="Direcção de Obras"/>
    <s v="03.16.11"/>
    <s v="Direcção de Obras"/>
    <s v="03.16.11"/>
    <x v="60"/>
    <x v="0"/>
    <x v="0"/>
    <x v="0"/>
    <x v="0"/>
    <x v="0"/>
    <x v="0"/>
    <x v="0"/>
    <x v="0"/>
    <s v="2024-01-30"/>
    <x v="0"/>
    <n v="5"/>
    <x v="4"/>
    <m/>
    <x v="0"/>
    <m/>
    <x v="18"/>
    <n v="100478987"/>
    <x v="0"/>
    <x v="5"/>
    <s v="Direcção de Obras"/>
    <s v="ORI"/>
    <x v="2"/>
    <m/>
    <x v="0"/>
    <x v="2"/>
    <x v="2"/>
    <x v="1"/>
    <x v="0"/>
    <x v="0"/>
    <x v="0"/>
    <x v="0"/>
    <x v="0"/>
    <x v="0"/>
    <x v="0"/>
    <s v="Direcção de Obras"/>
    <x v="0"/>
    <x v="0"/>
    <x v="0"/>
    <x v="0"/>
    <x v="0"/>
    <x v="0"/>
    <x v="0"/>
    <x v="0"/>
    <x v="0"/>
    <x v="0"/>
    <x v="5"/>
    <x v="0"/>
    <s v="Pagamento de salário referente a 01-2024"/>
  </r>
  <r>
    <x v="0"/>
    <n v="0"/>
    <n v="0"/>
    <n v="0"/>
    <n v="0"/>
    <x v="5678"/>
    <x v="0"/>
    <x v="0"/>
    <x v="0"/>
    <s v="03.16.11"/>
    <x v="27"/>
    <x v="0"/>
    <x v="0"/>
    <s v="Direcção de Obras"/>
    <s v="03.16.11"/>
    <s v="Direcção de Obras"/>
    <s v="03.16.11"/>
    <x v="48"/>
    <x v="0"/>
    <x v="0"/>
    <x v="0"/>
    <x v="1"/>
    <x v="0"/>
    <x v="0"/>
    <x v="0"/>
    <x v="1"/>
    <s v="2024-03-21"/>
    <x v="0"/>
    <n v="524"/>
    <x v="4"/>
    <m/>
    <x v="0"/>
    <m/>
    <x v="18"/>
    <n v="100478987"/>
    <x v="0"/>
    <x v="5"/>
    <s v="Direcção de Obras"/>
    <s v="ORI"/>
    <x v="2"/>
    <m/>
    <x v="0"/>
    <x v="2"/>
    <x v="2"/>
    <x v="1"/>
    <x v="0"/>
    <x v="0"/>
    <x v="0"/>
    <x v="0"/>
    <x v="0"/>
    <x v="0"/>
    <x v="0"/>
    <s v="Direcção de Obras"/>
    <x v="0"/>
    <x v="0"/>
    <x v="0"/>
    <x v="0"/>
    <x v="0"/>
    <x v="0"/>
    <x v="0"/>
    <x v="0"/>
    <x v="0"/>
    <x v="0"/>
    <x v="5"/>
    <x v="0"/>
    <s v="Pagamento de salário referente a 03-2024"/>
  </r>
  <r>
    <x v="0"/>
    <n v="0"/>
    <n v="0"/>
    <n v="0"/>
    <n v="0"/>
    <x v="5533"/>
    <x v="0"/>
    <x v="0"/>
    <x v="0"/>
    <s v="03.16.11"/>
    <x v="27"/>
    <x v="0"/>
    <x v="0"/>
    <s v="Direcção de Obras"/>
    <s v="03.16.11"/>
    <s v="Direcção de Obras"/>
    <s v="03.16.11"/>
    <x v="29"/>
    <x v="0"/>
    <x v="0"/>
    <x v="0"/>
    <x v="0"/>
    <x v="0"/>
    <x v="0"/>
    <x v="0"/>
    <x v="2"/>
    <s v="2024-02-23"/>
    <x v="0"/>
    <n v="0"/>
    <x v="4"/>
    <m/>
    <x v="0"/>
    <m/>
    <x v="18"/>
    <n v="100478987"/>
    <x v="0"/>
    <x v="5"/>
    <s v="Direcção de Obras"/>
    <s v="ORI"/>
    <x v="2"/>
    <m/>
    <x v="0"/>
    <x v="2"/>
    <x v="2"/>
    <x v="1"/>
    <x v="0"/>
    <x v="0"/>
    <x v="0"/>
    <x v="0"/>
    <x v="0"/>
    <x v="0"/>
    <x v="0"/>
    <s v="Direcção de Obras"/>
    <x v="0"/>
    <x v="0"/>
    <x v="0"/>
    <x v="0"/>
    <x v="0"/>
    <x v="0"/>
    <x v="0"/>
    <x v="0"/>
    <x v="0"/>
    <x v="0"/>
    <x v="5"/>
    <x v="0"/>
    <s v="Pagamento de salário referente a 02-2024"/>
  </r>
  <r>
    <x v="0"/>
    <n v="0"/>
    <n v="0"/>
    <n v="0"/>
    <n v="0"/>
    <x v="5533"/>
    <x v="0"/>
    <x v="0"/>
    <x v="0"/>
    <s v="03.16.11"/>
    <x v="27"/>
    <x v="0"/>
    <x v="0"/>
    <s v="Direcção de Obras"/>
    <s v="03.16.11"/>
    <s v="Direcção de Obras"/>
    <s v="03.16.11"/>
    <x v="30"/>
    <x v="0"/>
    <x v="0"/>
    <x v="0"/>
    <x v="1"/>
    <x v="0"/>
    <x v="0"/>
    <x v="0"/>
    <x v="2"/>
    <s v="2024-02-23"/>
    <x v="0"/>
    <n v="483"/>
    <x v="4"/>
    <m/>
    <x v="0"/>
    <m/>
    <x v="18"/>
    <n v="100478987"/>
    <x v="0"/>
    <x v="5"/>
    <s v="Direcção de Obras"/>
    <s v="ORI"/>
    <x v="2"/>
    <m/>
    <x v="0"/>
    <x v="2"/>
    <x v="2"/>
    <x v="1"/>
    <x v="0"/>
    <x v="0"/>
    <x v="0"/>
    <x v="0"/>
    <x v="0"/>
    <x v="0"/>
    <x v="0"/>
    <s v="Direcção de Obras"/>
    <x v="0"/>
    <x v="0"/>
    <x v="0"/>
    <x v="0"/>
    <x v="0"/>
    <x v="0"/>
    <x v="0"/>
    <x v="0"/>
    <x v="0"/>
    <x v="0"/>
    <x v="5"/>
    <x v="0"/>
    <s v="Pagamento de salário referente a 02-2024"/>
  </r>
  <r>
    <x v="0"/>
    <n v="0"/>
    <n v="0"/>
    <n v="0"/>
    <n v="0"/>
    <x v="5533"/>
    <x v="0"/>
    <x v="0"/>
    <x v="0"/>
    <s v="03.16.11"/>
    <x v="27"/>
    <x v="0"/>
    <x v="0"/>
    <s v="Direcção de Obras"/>
    <s v="03.16.11"/>
    <s v="Direcção de Obras"/>
    <s v="03.16.11"/>
    <x v="49"/>
    <x v="0"/>
    <x v="0"/>
    <x v="0"/>
    <x v="1"/>
    <x v="0"/>
    <x v="0"/>
    <x v="0"/>
    <x v="2"/>
    <s v="2024-02-23"/>
    <x v="0"/>
    <n v="196"/>
    <x v="4"/>
    <m/>
    <x v="0"/>
    <m/>
    <x v="18"/>
    <n v="100478987"/>
    <x v="0"/>
    <x v="5"/>
    <s v="Direcção de Obras"/>
    <s v="ORI"/>
    <x v="2"/>
    <m/>
    <x v="0"/>
    <x v="2"/>
    <x v="2"/>
    <x v="1"/>
    <x v="0"/>
    <x v="0"/>
    <x v="0"/>
    <x v="0"/>
    <x v="0"/>
    <x v="0"/>
    <x v="0"/>
    <s v="Direcção de Obras"/>
    <x v="0"/>
    <x v="0"/>
    <x v="0"/>
    <x v="0"/>
    <x v="0"/>
    <x v="0"/>
    <x v="0"/>
    <x v="0"/>
    <x v="0"/>
    <x v="0"/>
    <x v="5"/>
    <x v="0"/>
    <s v="Pagamento de salário referente a 02-2024"/>
  </r>
  <r>
    <x v="0"/>
    <n v="0"/>
    <n v="0"/>
    <n v="0"/>
    <n v="0"/>
    <x v="5460"/>
    <x v="0"/>
    <x v="0"/>
    <x v="0"/>
    <s v="03.16.11"/>
    <x v="27"/>
    <x v="0"/>
    <x v="0"/>
    <s v="Direcção de Obras"/>
    <s v="03.16.11"/>
    <s v="Direcção de Obras"/>
    <s v="03.16.11"/>
    <x v="48"/>
    <x v="0"/>
    <x v="0"/>
    <x v="0"/>
    <x v="1"/>
    <x v="0"/>
    <x v="0"/>
    <x v="0"/>
    <x v="6"/>
    <s v="2024-04-23"/>
    <x v="1"/>
    <n v="24449"/>
    <x v="4"/>
    <m/>
    <x v="0"/>
    <m/>
    <x v="19"/>
    <n v="100474706"/>
    <x v="0"/>
    <x v="6"/>
    <s v="Direcção de Obras"/>
    <s v="ORI"/>
    <x v="2"/>
    <m/>
    <x v="0"/>
    <x v="2"/>
    <x v="2"/>
    <x v="1"/>
    <x v="0"/>
    <x v="0"/>
    <x v="0"/>
    <x v="0"/>
    <x v="0"/>
    <x v="0"/>
    <x v="0"/>
    <s v="Direcção de Obras"/>
    <x v="0"/>
    <x v="0"/>
    <x v="0"/>
    <x v="0"/>
    <x v="0"/>
    <x v="0"/>
    <x v="0"/>
    <x v="0"/>
    <x v="0"/>
    <x v="0"/>
    <x v="6"/>
    <x v="0"/>
    <s v="Pagamento de salário referente a 04-2024"/>
  </r>
  <r>
    <x v="0"/>
    <n v="0"/>
    <n v="0"/>
    <n v="0"/>
    <n v="0"/>
    <x v="5460"/>
    <x v="0"/>
    <x v="0"/>
    <x v="0"/>
    <s v="03.16.11"/>
    <x v="27"/>
    <x v="0"/>
    <x v="0"/>
    <s v="Direcção de Obras"/>
    <s v="03.16.11"/>
    <s v="Direcção de Obras"/>
    <s v="03.16.11"/>
    <x v="29"/>
    <x v="0"/>
    <x v="0"/>
    <x v="0"/>
    <x v="0"/>
    <x v="0"/>
    <x v="0"/>
    <x v="0"/>
    <x v="6"/>
    <s v="2024-04-23"/>
    <x v="1"/>
    <n v="1"/>
    <x v="4"/>
    <m/>
    <x v="0"/>
    <m/>
    <x v="15"/>
    <n v="100479277"/>
    <x v="0"/>
    <x v="2"/>
    <s v="Direcção de Obras"/>
    <s v="ORI"/>
    <x v="2"/>
    <m/>
    <x v="0"/>
    <x v="2"/>
    <x v="2"/>
    <x v="1"/>
    <x v="0"/>
    <x v="0"/>
    <x v="0"/>
    <x v="0"/>
    <x v="0"/>
    <x v="0"/>
    <x v="0"/>
    <s v="Direcção de Obras"/>
    <x v="0"/>
    <x v="0"/>
    <x v="0"/>
    <x v="0"/>
    <x v="0"/>
    <x v="0"/>
    <x v="0"/>
    <x v="0"/>
    <x v="0"/>
    <x v="0"/>
    <x v="2"/>
    <x v="0"/>
    <s v="Pagamento de salário referente a 04-2024"/>
  </r>
  <r>
    <x v="0"/>
    <n v="0"/>
    <n v="0"/>
    <n v="0"/>
    <n v="0"/>
    <x v="4571"/>
    <x v="0"/>
    <x v="0"/>
    <x v="0"/>
    <s v="03.16.24"/>
    <x v="31"/>
    <x v="0"/>
    <x v="0"/>
    <s v="Direcao da Familia, Inclusão, Género e Saúde"/>
    <s v="03.16.24"/>
    <s v="Direcao da Familia, Inclusão, Género e Saúde"/>
    <s v="03.16.24"/>
    <x v="28"/>
    <x v="0"/>
    <x v="0"/>
    <x v="0"/>
    <x v="0"/>
    <x v="0"/>
    <x v="0"/>
    <x v="0"/>
    <x v="3"/>
    <s v="2024-05-21"/>
    <x v="1"/>
    <n v="487"/>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5-2024"/>
  </r>
  <r>
    <x v="0"/>
    <n v="0"/>
    <n v="0"/>
    <n v="0"/>
    <n v="0"/>
    <x v="4571"/>
    <x v="0"/>
    <x v="0"/>
    <x v="0"/>
    <s v="03.16.24"/>
    <x v="31"/>
    <x v="0"/>
    <x v="0"/>
    <s v="Direcao da Familia, Inclusão, Género e Saúde"/>
    <s v="03.16.24"/>
    <s v="Direcao da Familia, Inclusão, Género e Saúde"/>
    <s v="03.16.24"/>
    <x v="28"/>
    <x v="0"/>
    <x v="0"/>
    <x v="0"/>
    <x v="0"/>
    <x v="0"/>
    <x v="0"/>
    <x v="0"/>
    <x v="3"/>
    <s v="2024-05-21"/>
    <x v="1"/>
    <n v="2"/>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5-2024"/>
  </r>
  <r>
    <x v="0"/>
    <n v="0"/>
    <n v="0"/>
    <n v="0"/>
    <n v="0"/>
    <x v="3981"/>
    <x v="0"/>
    <x v="0"/>
    <x v="0"/>
    <s v="03.16.24"/>
    <x v="31"/>
    <x v="0"/>
    <x v="0"/>
    <s v="Direcao da Familia, Inclusão, Género e Saúde"/>
    <s v="03.16.24"/>
    <s v="Direcao da Familia, Inclusão, Género e Saúde"/>
    <s v="03.16.24"/>
    <x v="60"/>
    <x v="0"/>
    <x v="0"/>
    <x v="0"/>
    <x v="0"/>
    <x v="0"/>
    <x v="0"/>
    <x v="0"/>
    <x v="0"/>
    <s v="2024-01-30"/>
    <x v="0"/>
    <n v="64"/>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1-2024"/>
  </r>
  <r>
    <x v="0"/>
    <n v="0"/>
    <n v="0"/>
    <n v="0"/>
    <n v="0"/>
    <x v="5390"/>
    <x v="0"/>
    <x v="0"/>
    <x v="0"/>
    <s v="03.16.24"/>
    <x v="31"/>
    <x v="0"/>
    <x v="0"/>
    <s v="Direcao da Familia, Inclusão, Género e Saúde"/>
    <s v="03.16.24"/>
    <s v="Direcao da Familia, Inclusão, Género e Saúde"/>
    <s v="03.16.24"/>
    <x v="30"/>
    <x v="0"/>
    <x v="0"/>
    <x v="0"/>
    <x v="1"/>
    <x v="0"/>
    <x v="0"/>
    <x v="0"/>
    <x v="1"/>
    <s v="2024-03-21"/>
    <x v="0"/>
    <n v="85"/>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3-2024"/>
  </r>
  <r>
    <x v="0"/>
    <n v="0"/>
    <n v="0"/>
    <n v="0"/>
    <n v="0"/>
    <x v="4941"/>
    <x v="0"/>
    <x v="0"/>
    <x v="0"/>
    <s v="03.16.23"/>
    <x v="14"/>
    <x v="0"/>
    <x v="0"/>
    <s v="Direção da Educação, Formação Profissional, Emprego"/>
    <s v="03.16.23"/>
    <s v="Direção da Educação, Formação Profissional, Emprego"/>
    <s v="03.16.23"/>
    <x v="30"/>
    <x v="0"/>
    <x v="0"/>
    <x v="0"/>
    <x v="1"/>
    <x v="0"/>
    <x v="0"/>
    <x v="0"/>
    <x v="4"/>
    <s v="2024-06-19"/>
    <x v="1"/>
    <n v="85857"/>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6-2024"/>
  </r>
  <r>
    <x v="0"/>
    <n v="0"/>
    <n v="0"/>
    <n v="0"/>
    <n v="0"/>
    <x v="3977"/>
    <x v="0"/>
    <x v="0"/>
    <x v="0"/>
    <s v="03.16.23"/>
    <x v="14"/>
    <x v="0"/>
    <x v="0"/>
    <s v="Direção da Educação, Formação Profissional, Emprego"/>
    <s v="03.16.23"/>
    <s v="Direção da Educação, Formação Profissional, Emprego"/>
    <s v="03.16.23"/>
    <x v="28"/>
    <x v="0"/>
    <x v="0"/>
    <x v="0"/>
    <x v="0"/>
    <x v="0"/>
    <x v="0"/>
    <x v="0"/>
    <x v="0"/>
    <s v="2024-01-30"/>
    <x v="0"/>
    <n v="2"/>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1-2024"/>
  </r>
  <r>
    <x v="0"/>
    <n v="0"/>
    <n v="0"/>
    <n v="0"/>
    <n v="0"/>
    <x v="3977"/>
    <x v="0"/>
    <x v="0"/>
    <x v="0"/>
    <s v="03.16.23"/>
    <x v="14"/>
    <x v="0"/>
    <x v="0"/>
    <s v="Direção da Educação, Formação Profissional, Emprego"/>
    <s v="03.16.23"/>
    <s v="Direção da Educação, Formação Profissional, Emprego"/>
    <s v="03.16.23"/>
    <x v="29"/>
    <x v="0"/>
    <x v="0"/>
    <x v="0"/>
    <x v="0"/>
    <x v="0"/>
    <x v="0"/>
    <x v="0"/>
    <x v="0"/>
    <s v="2024-01-30"/>
    <x v="0"/>
    <n v="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1-2024"/>
  </r>
  <r>
    <x v="0"/>
    <n v="0"/>
    <n v="0"/>
    <n v="0"/>
    <n v="0"/>
    <x v="1920"/>
    <x v="0"/>
    <x v="0"/>
    <x v="0"/>
    <s v="03.16.23"/>
    <x v="14"/>
    <x v="0"/>
    <x v="0"/>
    <s v="Direção da Educação, Formação Profissional, Emprego"/>
    <s v="03.16.23"/>
    <s v="Direção da Educação, Formação Profissional, Emprego"/>
    <s v="03.16.23"/>
    <x v="29"/>
    <x v="0"/>
    <x v="0"/>
    <x v="0"/>
    <x v="0"/>
    <x v="0"/>
    <x v="0"/>
    <x v="0"/>
    <x v="5"/>
    <s v="2024-08-26"/>
    <x v="2"/>
    <n v="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8-2024"/>
  </r>
  <r>
    <x v="0"/>
    <n v="0"/>
    <n v="0"/>
    <n v="0"/>
    <n v="0"/>
    <x v="4994"/>
    <x v="0"/>
    <x v="0"/>
    <x v="0"/>
    <s v="03.16.23"/>
    <x v="14"/>
    <x v="0"/>
    <x v="0"/>
    <s v="Direção da Educação, Formação Profissional, Emprego"/>
    <s v="03.16.23"/>
    <s v="Direção da Educação, Formação Profissional, Emprego"/>
    <s v="03.16.23"/>
    <x v="28"/>
    <x v="0"/>
    <x v="0"/>
    <x v="0"/>
    <x v="0"/>
    <x v="0"/>
    <x v="0"/>
    <x v="0"/>
    <x v="7"/>
    <s v="2024-09-19"/>
    <x v="2"/>
    <n v="46"/>
    <x v="4"/>
    <m/>
    <x v="0"/>
    <m/>
    <x v="17"/>
    <n v="100479279"/>
    <x v="0"/>
    <x v="4"/>
    <s v="Direção da Educação, Formação Profissional, Emprego"/>
    <s v="ORI"/>
    <x v="2"/>
    <m/>
    <x v="0"/>
    <x v="2"/>
    <x v="2"/>
    <x v="1"/>
    <x v="0"/>
    <x v="0"/>
    <x v="0"/>
    <x v="0"/>
    <x v="0"/>
    <x v="0"/>
    <x v="0"/>
    <s v="Direção da Educação, Formação Profissional, Emprego"/>
    <x v="0"/>
    <x v="0"/>
    <x v="0"/>
    <x v="0"/>
    <x v="0"/>
    <x v="0"/>
    <x v="0"/>
    <x v="0"/>
    <x v="0"/>
    <x v="0"/>
    <x v="4"/>
    <x v="0"/>
    <s v="Pagamento de salário referente a 09-2024"/>
  </r>
  <r>
    <x v="0"/>
    <n v="0"/>
    <n v="0"/>
    <n v="0"/>
    <n v="0"/>
    <x v="4994"/>
    <x v="0"/>
    <x v="0"/>
    <x v="0"/>
    <s v="03.16.23"/>
    <x v="14"/>
    <x v="0"/>
    <x v="0"/>
    <s v="Direção da Educação, Formação Profissional, Emprego"/>
    <s v="03.16.23"/>
    <s v="Direção da Educação, Formação Profissional, Emprego"/>
    <s v="03.16.23"/>
    <x v="28"/>
    <x v="0"/>
    <x v="0"/>
    <x v="0"/>
    <x v="0"/>
    <x v="0"/>
    <x v="0"/>
    <x v="0"/>
    <x v="7"/>
    <s v="2024-09-19"/>
    <x v="2"/>
    <n v="64"/>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9-2024"/>
  </r>
  <r>
    <x v="0"/>
    <n v="0"/>
    <n v="0"/>
    <n v="0"/>
    <n v="0"/>
    <x v="4113"/>
    <x v="0"/>
    <x v="0"/>
    <x v="0"/>
    <s v="03.16.23"/>
    <x v="14"/>
    <x v="0"/>
    <x v="0"/>
    <s v="Direção da Educação, Formação Profissional, Emprego"/>
    <s v="03.16.23"/>
    <s v="Direção da Educação, Formação Profissional, Emprego"/>
    <s v="03.16.23"/>
    <x v="30"/>
    <x v="0"/>
    <x v="0"/>
    <x v="0"/>
    <x v="1"/>
    <x v="0"/>
    <x v="0"/>
    <x v="0"/>
    <x v="9"/>
    <s v="2024-07-23"/>
    <x v="2"/>
    <n v="3684"/>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7-2024"/>
  </r>
  <r>
    <x v="0"/>
    <n v="0"/>
    <n v="0"/>
    <n v="0"/>
    <n v="0"/>
    <x v="5466"/>
    <x v="0"/>
    <x v="0"/>
    <x v="0"/>
    <s v="03.16.23"/>
    <x v="14"/>
    <x v="0"/>
    <x v="0"/>
    <s v="Direção da Educação, Formação Profissional, Emprego"/>
    <s v="03.16.23"/>
    <s v="Direção da Educação, Formação Profissional, Emprego"/>
    <s v="03.16.23"/>
    <x v="29"/>
    <x v="0"/>
    <x v="0"/>
    <x v="0"/>
    <x v="0"/>
    <x v="0"/>
    <x v="0"/>
    <x v="0"/>
    <x v="6"/>
    <s v="2024-04-23"/>
    <x v="1"/>
    <n v="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4-2024"/>
  </r>
  <r>
    <x v="0"/>
    <n v="0"/>
    <n v="0"/>
    <n v="0"/>
    <n v="0"/>
    <x v="5466"/>
    <x v="0"/>
    <x v="0"/>
    <x v="0"/>
    <s v="03.16.23"/>
    <x v="14"/>
    <x v="0"/>
    <x v="0"/>
    <s v="Direção da Educação, Formação Profissional, Emprego"/>
    <s v="03.16.23"/>
    <s v="Direção da Educação, Formação Profissional, Emprego"/>
    <s v="03.16.23"/>
    <x v="30"/>
    <x v="0"/>
    <x v="0"/>
    <x v="0"/>
    <x v="1"/>
    <x v="0"/>
    <x v="0"/>
    <x v="0"/>
    <x v="6"/>
    <s v="2024-04-23"/>
    <x v="1"/>
    <n v="3667"/>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4-2024"/>
  </r>
  <r>
    <x v="0"/>
    <n v="0"/>
    <n v="0"/>
    <n v="0"/>
    <n v="0"/>
    <x v="3980"/>
    <x v="0"/>
    <x v="0"/>
    <x v="0"/>
    <s v="03.16.13"/>
    <x v="41"/>
    <x v="0"/>
    <x v="0"/>
    <s v="Unidade Gestão de Aquisições"/>
    <s v="03.16.13"/>
    <s v="Unidade Gestão de Aquisições"/>
    <s v="03.16.13"/>
    <x v="30"/>
    <x v="0"/>
    <x v="0"/>
    <x v="0"/>
    <x v="1"/>
    <x v="0"/>
    <x v="0"/>
    <x v="0"/>
    <x v="0"/>
    <s v="2024-01-30"/>
    <x v="0"/>
    <n v="8213"/>
    <x v="4"/>
    <m/>
    <x v="0"/>
    <m/>
    <x v="19"/>
    <n v="100474706"/>
    <x v="0"/>
    <x v="6"/>
    <s v="Unidade Gestão de Aquisições"/>
    <s v="ORI"/>
    <x v="2"/>
    <s v="UGA"/>
    <x v="0"/>
    <x v="2"/>
    <x v="2"/>
    <x v="1"/>
    <x v="0"/>
    <x v="0"/>
    <x v="0"/>
    <x v="0"/>
    <x v="0"/>
    <x v="0"/>
    <x v="0"/>
    <s v="Unidade Gestão de Aquisições"/>
    <x v="0"/>
    <x v="0"/>
    <x v="0"/>
    <x v="0"/>
    <x v="0"/>
    <x v="0"/>
    <x v="0"/>
    <x v="0"/>
    <x v="0"/>
    <x v="0"/>
    <x v="6"/>
    <x v="0"/>
    <s v="Pagamento de salário referente a 01-2024"/>
  </r>
  <r>
    <x v="0"/>
    <n v="0"/>
    <n v="0"/>
    <n v="0"/>
    <n v="0"/>
    <x v="3979"/>
    <x v="0"/>
    <x v="0"/>
    <x v="0"/>
    <s v="03.16.12"/>
    <x v="40"/>
    <x v="0"/>
    <x v="0"/>
    <s v="Direcção de Urbanismo"/>
    <s v="03.16.12"/>
    <s v="Direcção de Urbanismo"/>
    <s v="03.16.12"/>
    <x v="30"/>
    <x v="0"/>
    <x v="0"/>
    <x v="0"/>
    <x v="1"/>
    <x v="0"/>
    <x v="0"/>
    <x v="0"/>
    <x v="0"/>
    <s v="2024-01-30"/>
    <x v="0"/>
    <n v="5300"/>
    <x v="4"/>
    <m/>
    <x v="0"/>
    <m/>
    <x v="19"/>
    <n v="100474706"/>
    <x v="0"/>
    <x v="6"/>
    <s v="Direcção de Urbanismo"/>
    <s v="ORI"/>
    <x v="2"/>
    <m/>
    <x v="0"/>
    <x v="2"/>
    <x v="2"/>
    <x v="1"/>
    <x v="0"/>
    <x v="0"/>
    <x v="0"/>
    <x v="0"/>
    <x v="0"/>
    <x v="0"/>
    <x v="0"/>
    <s v="Direcção de Urbanismo"/>
    <x v="0"/>
    <x v="0"/>
    <x v="0"/>
    <x v="0"/>
    <x v="0"/>
    <x v="0"/>
    <x v="0"/>
    <x v="0"/>
    <x v="0"/>
    <x v="0"/>
    <x v="6"/>
    <x v="0"/>
    <s v="Pagamento de salário referente a 01-2024"/>
  </r>
  <r>
    <x v="0"/>
    <n v="0"/>
    <n v="0"/>
    <n v="0"/>
    <n v="0"/>
    <x v="3440"/>
    <x v="0"/>
    <x v="0"/>
    <x v="0"/>
    <s v="03.16.12"/>
    <x v="40"/>
    <x v="0"/>
    <x v="0"/>
    <s v="Direcção de Urbanismo"/>
    <s v="03.16.12"/>
    <s v="Direcção de Urbanismo"/>
    <s v="03.16.12"/>
    <x v="30"/>
    <x v="0"/>
    <x v="0"/>
    <x v="0"/>
    <x v="1"/>
    <x v="0"/>
    <x v="0"/>
    <x v="0"/>
    <x v="1"/>
    <s v="2024-03-26"/>
    <x v="0"/>
    <n v="5300"/>
    <x v="4"/>
    <m/>
    <x v="0"/>
    <m/>
    <x v="19"/>
    <n v="100474706"/>
    <x v="0"/>
    <x v="6"/>
    <s v="Direcção de Urbanismo"/>
    <s v="ORI"/>
    <x v="2"/>
    <m/>
    <x v="0"/>
    <x v="2"/>
    <x v="2"/>
    <x v="1"/>
    <x v="0"/>
    <x v="0"/>
    <x v="0"/>
    <x v="0"/>
    <x v="0"/>
    <x v="0"/>
    <x v="0"/>
    <s v="Direcção de Urbanismo"/>
    <x v="0"/>
    <x v="0"/>
    <x v="0"/>
    <x v="0"/>
    <x v="0"/>
    <x v="0"/>
    <x v="0"/>
    <x v="0"/>
    <x v="0"/>
    <x v="0"/>
    <x v="6"/>
    <x v="0"/>
    <s v="Pagamento de salário referente a 03-2024"/>
  </r>
  <r>
    <x v="0"/>
    <n v="0"/>
    <n v="0"/>
    <n v="0"/>
    <n v="0"/>
    <x v="5461"/>
    <x v="0"/>
    <x v="0"/>
    <x v="0"/>
    <s v="03.16.12"/>
    <x v="40"/>
    <x v="0"/>
    <x v="0"/>
    <s v="Direcção de Urbanismo"/>
    <s v="03.16.12"/>
    <s v="Direcção de Urbanismo"/>
    <s v="03.16.12"/>
    <x v="49"/>
    <x v="0"/>
    <x v="0"/>
    <x v="0"/>
    <x v="1"/>
    <x v="0"/>
    <x v="0"/>
    <x v="0"/>
    <x v="6"/>
    <s v="2024-04-23"/>
    <x v="1"/>
    <n v="8888"/>
    <x v="4"/>
    <m/>
    <x v="0"/>
    <m/>
    <x v="19"/>
    <n v="100474706"/>
    <x v="0"/>
    <x v="6"/>
    <s v="Direcção de Urbanismo"/>
    <s v="ORI"/>
    <x v="2"/>
    <m/>
    <x v="0"/>
    <x v="2"/>
    <x v="2"/>
    <x v="1"/>
    <x v="0"/>
    <x v="0"/>
    <x v="0"/>
    <x v="0"/>
    <x v="0"/>
    <x v="0"/>
    <x v="0"/>
    <s v="Direcção de Urbanismo"/>
    <x v="0"/>
    <x v="0"/>
    <x v="0"/>
    <x v="0"/>
    <x v="0"/>
    <x v="0"/>
    <x v="0"/>
    <x v="0"/>
    <x v="0"/>
    <x v="0"/>
    <x v="6"/>
    <x v="0"/>
    <s v="Pagamento de salário referente a 04-2024"/>
  </r>
  <r>
    <x v="0"/>
    <n v="0"/>
    <n v="0"/>
    <n v="0"/>
    <n v="0"/>
    <x v="5461"/>
    <x v="0"/>
    <x v="0"/>
    <x v="0"/>
    <s v="03.16.12"/>
    <x v="40"/>
    <x v="0"/>
    <x v="0"/>
    <s v="Direcção de Urbanismo"/>
    <s v="03.16.12"/>
    <s v="Direcção de Urbanismo"/>
    <s v="03.16.12"/>
    <x v="30"/>
    <x v="0"/>
    <x v="0"/>
    <x v="0"/>
    <x v="1"/>
    <x v="0"/>
    <x v="0"/>
    <x v="0"/>
    <x v="6"/>
    <s v="2024-04-23"/>
    <x v="1"/>
    <n v="169"/>
    <x v="4"/>
    <m/>
    <x v="0"/>
    <m/>
    <x v="54"/>
    <n v="100477977"/>
    <x v="0"/>
    <x v="8"/>
    <s v="Direcção de Urbanismo"/>
    <s v="ORI"/>
    <x v="2"/>
    <m/>
    <x v="0"/>
    <x v="2"/>
    <x v="2"/>
    <x v="1"/>
    <x v="0"/>
    <x v="0"/>
    <x v="0"/>
    <x v="0"/>
    <x v="0"/>
    <x v="0"/>
    <x v="0"/>
    <s v="Direcção de Urbanismo"/>
    <x v="0"/>
    <x v="0"/>
    <x v="0"/>
    <x v="0"/>
    <x v="0"/>
    <x v="0"/>
    <x v="0"/>
    <x v="0"/>
    <x v="0"/>
    <x v="0"/>
    <x v="8"/>
    <x v="0"/>
    <s v="Pagamento de salário referente a 04-2024"/>
  </r>
  <r>
    <x v="0"/>
    <n v="0"/>
    <n v="0"/>
    <n v="0"/>
    <n v="0"/>
    <x v="3987"/>
    <x v="0"/>
    <x v="0"/>
    <x v="0"/>
    <s v="03.16.27"/>
    <x v="59"/>
    <x v="0"/>
    <x v="0"/>
    <s v="Direção dos Assuntos Jurídicos, Fiscalização e Policia Municipal"/>
    <s v="03.16.27"/>
    <s v="Direção dos Assuntos Jurídicos, Fiscalização e Policia Municipal"/>
    <s v="03.16.27"/>
    <x v="48"/>
    <x v="0"/>
    <x v="0"/>
    <x v="0"/>
    <x v="1"/>
    <x v="0"/>
    <x v="0"/>
    <x v="0"/>
    <x v="0"/>
    <s v="2024-01-30"/>
    <x v="0"/>
    <n v="7333"/>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1-2024"/>
  </r>
  <r>
    <x v="0"/>
    <n v="0"/>
    <n v="0"/>
    <n v="0"/>
    <n v="0"/>
    <x v="3987"/>
    <x v="0"/>
    <x v="0"/>
    <x v="0"/>
    <s v="03.16.27"/>
    <x v="59"/>
    <x v="0"/>
    <x v="0"/>
    <s v="Direção dos Assuntos Jurídicos, Fiscalização e Policia Municipal"/>
    <s v="03.16.27"/>
    <s v="Direção dos Assuntos Jurídicos, Fiscalização e Policia Municipal"/>
    <s v="03.16.27"/>
    <x v="48"/>
    <x v="0"/>
    <x v="0"/>
    <x v="0"/>
    <x v="1"/>
    <x v="0"/>
    <x v="0"/>
    <x v="0"/>
    <x v="0"/>
    <s v="2024-01-30"/>
    <x v="0"/>
    <n v="80"/>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1-2024"/>
  </r>
  <r>
    <x v="0"/>
    <n v="0"/>
    <n v="0"/>
    <n v="0"/>
    <n v="0"/>
    <x v="3987"/>
    <x v="0"/>
    <x v="0"/>
    <x v="0"/>
    <s v="03.16.27"/>
    <x v="59"/>
    <x v="0"/>
    <x v="0"/>
    <s v="Direção dos Assuntos Jurídicos, Fiscalização e Policia Municipal"/>
    <s v="03.16.27"/>
    <s v="Direção dos Assuntos Jurídicos, Fiscalização e Policia Municipal"/>
    <s v="03.16.27"/>
    <x v="30"/>
    <x v="0"/>
    <x v="0"/>
    <x v="0"/>
    <x v="1"/>
    <x v="0"/>
    <x v="0"/>
    <x v="0"/>
    <x v="0"/>
    <s v="2024-01-30"/>
    <x v="0"/>
    <n v="399"/>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1-2024"/>
  </r>
  <r>
    <x v="0"/>
    <n v="0"/>
    <n v="0"/>
    <n v="0"/>
    <n v="0"/>
    <x v="3987"/>
    <x v="0"/>
    <x v="0"/>
    <x v="0"/>
    <s v="03.16.27"/>
    <x v="59"/>
    <x v="0"/>
    <x v="0"/>
    <s v="Direção dos Assuntos Jurídicos, Fiscalização e Policia Municipal"/>
    <s v="03.16.27"/>
    <s v="Direção dos Assuntos Jurídicos, Fiscalização e Policia Municipal"/>
    <s v="03.16.27"/>
    <x v="48"/>
    <x v="0"/>
    <x v="0"/>
    <x v="0"/>
    <x v="1"/>
    <x v="0"/>
    <x v="0"/>
    <x v="0"/>
    <x v="0"/>
    <s v="2024-01-30"/>
    <x v="0"/>
    <n v="2546"/>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1-2024"/>
  </r>
  <r>
    <x v="0"/>
    <n v="0"/>
    <n v="0"/>
    <n v="0"/>
    <n v="0"/>
    <x v="5522"/>
    <x v="0"/>
    <x v="0"/>
    <x v="0"/>
    <s v="03.16.27"/>
    <x v="59"/>
    <x v="0"/>
    <x v="0"/>
    <s v="Direção dos Assuntos Jurídicos, Fiscalização e Policia Municipal"/>
    <s v="03.16.27"/>
    <s v="Direção dos Assuntos Jurídicos, Fiscalização e Policia Municipal"/>
    <s v="03.16.27"/>
    <x v="48"/>
    <x v="0"/>
    <x v="0"/>
    <x v="0"/>
    <x v="1"/>
    <x v="0"/>
    <x v="0"/>
    <x v="0"/>
    <x v="2"/>
    <s v="2024-02-23"/>
    <x v="0"/>
    <n v="7333"/>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2-2024"/>
  </r>
  <r>
    <x v="0"/>
    <n v="0"/>
    <n v="0"/>
    <n v="0"/>
    <n v="0"/>
    <x v="5522"/>
    <x v="0"/>
    <x v="0"/>
    <x v="0"/>
    <s v="03.16.27"/>
    <x v="59"/>
    <x v="0"/>
    <x v="0"/>
    <s v="Direção dos Assuntos Jurídicos, Fiscalização e Policia Municipal"/>
    <s v="03.16.27"/>
    <s v="Direção dos Assuntos Jurídicos, Fiscalização e Policia Municipal"/>
    <s v="03.16.27"/>
    <x v="28"/>
    <x v="0"/>
    <x v="0"/>
    <x v="0"/>
    <x v="0"/>
    <x v="0"/>
    <x v="0"/>
    <x v="0"/>
    <x v="2"/>
    <s v="2024-02-23"/>
    <x v="0"/>
    <n v="20"/>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2-2024"/>
  </r>
  <r>
    <x v="0"/>
    <n v="0"/>
    <n v="0"/>
    <n v="0"/>
    <n v="0"/>
    <x v="5522"/>
    <x v="0"/>
    <x v="0"/>
    <x v="0"/>
    <s v="03.16.27"/>
    <x v="59"/>
    <x v="0"/>
    <x v="0"/>
    <s v="Direção dos Assuntos Jurídicos, Fiscalização e Policia Municipal"/>
    <s v="03.16.27"/>
    <s v="Direção dos Assuntos Jurídicos, Fiscalização e Policia Municipal"/>
    <s v="03.16.27"/>
    <x v="30"/>
    <x v="0"/>
    <x v="0"/>
    <x v="0"/>
    <x v="1"/>
    <x v="0"/>
    <x v="0"/>
    <x v="0"/>
    <x v="2"/>
    <s v="2024-02-23"/>
    <x v="0"/>
    <n v="4707"/>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2-2024"/>
  </r>
  <r>
    <x v="0"/>
    <n v="0"/>
    <n v="0"/>
    <n v="0"/>
    <n v="0"/>
    <x v="5975"/>
    <x v="0"/>
    <x v="0"/>
    <x v="0"/>
    <s v="03.16.27"/>
    <x v="59"/>
    <x v="0"/>
    <x v="0"/>
    <s v="Direção dos Assuntos Jurídicos, Fiscalização e Policia Municipal"/>
    <s v="03.16.27"/>
    <s v="Direção dos Assuntos Jurídicos, Fiscalização e Policia Municipal"/>
    <s v="03.16.27"/>
    <x v="28"/>
    <x v="0"/>
    <x v="0"/>
    <x v="0"/>
    <x v="0"/>
    <x v="0"/>
    <x v="0"/>
    <x v="0"/>
    <x v="1"/>
    <s v="2024-03-22"/>
    <x v="0"/>
    <n v="29"/>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3-2024"/>
  </r>
  <r>
    <x v="0"/>
    <n v="0"/>
    <n v="0"/>
    <n v="0"/>
    <n v="0"/>
    <x v="5975"/>
    <x v="0"/>
    <x v="0"/>
    <x v="0"/>
    <s v="03.16.27"/>
    <x v="59"/>
    <x v="0"/>
    <x v="0"/>
    <s v="Direção dos Assuntos Jurídicos, Fiscalização e Policia Municipal"/>
    <s v="03.16.27"/>
    <s v="Direção dos Assuntos Jurídicos, Fiscalização e Policia Municipal"/>
    <s v="03.16.27"/>
    <x v="30"/>
    <x v="0"/>
    <x v="0"/>
    <x v="0"/>
    <x v="1"/>
    <x v="0"/>
    <x v="0"/>
    <x v="0"/>
    <x v="1"/>
    <s v="2024-03-22"/>
    <x v="0"/>
    <n v="136"/>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3-2024"/>
  </r>
  <r>
    <x v="0"/>
    <n v="0"/>
    <n v="0"/>
    <n v="0"/>
    <n v="0"/>
    <x v="5455"/>
    <x v="0"/>
    <x v="0"/>
    <x v="0"/>
    <s v="03.16.27"/>
    <x v="59"/>
    <x v="0"/>
    <x v="0"/>
    <s v="Direção dos Assuntos Jurídicos, Fiscalização e Policia Municipal"/>
    <s v="03.16.27"/>
    <s v="Direção dos Assuntos Jurídicos, Fiscalização e Policia Municipal"/>
    <s v="03.16.27"/>
    <x v="30"/>
    <x v="0"/>
    <x v="0"/>
    <x v="0"/>
    <x v="1"/>
    <x v="0"/>
    <x v="0"/>
    <x v="0"/>
    <x v="6"/>
    <s v="2024-04-23"/>
    <x v="1"/>
    <n v="394"/>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4-2024"/>
  </r>
  <r>
    <x v="0"/>
    <n v="0"/>
    <n v="0"/>
    <n v="0"/>
    <n v="0"/>
    <x v="1288"/>
    <x v="0"/>
    <x v="0"/>
    <x v="0"/>
    <s v="03.16.25"/>
    <x v="23"/>
    <x v="0"/>
    <x v="0"/>
    <s v="Direção dos  Recursos Humanos"/>
    <s v="03.16.25"/>
    <s v="Direção dos  Recursos Humanos"/>
    <s v="03.16.25"/>
    <x v="30"/>
    <x v="0"/>
    <x v="0"/>
    <x v="0"/>
    <x v="1"/>
    <x v="0"/>
    <x v="0"/>
    <x v="0"/>
    <x v="10"/>
    <s v="2024-11-22"/>
    <x v="3"/>
    <n v="28"/>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1-2024"/>
  </r>
  <r>
    <x v="0"/>
    <n v="0"/>
    <n v="0"/>
    <n v="0"/>
    <n v="0"/>
    <x v="1288"/>
    <x v="0"/>
    <x v="0"/>
    <x v="0"/>
    <s v="03.16.25"/>
    <x v="23"/>
    <x v="0"/>
    <x v="0"/>
    <s v="Direção dos  Recursos Humanos"/>
    <s v="03.16.25"/>
    <s v="Direção dos  Recursos Humanos"/>
    <s v="03.16.25"/>
    <x v="48"/>
    <x v="0"/>
    <x v="0"/>
    <x v="0"/>
    <x v="1"/>
    <x v="0"/>
    <x v="0"/>
    <x v="0"/>
    <x v="10"/>
    <s v="2024-11-22"/>
    <x v="3"/>
    <n v="400"/>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1-2024"/>
  </r>
  <r>
    <x v="0"/>
    <n v="0"/>
    <n v="0"/>
    <n v="0"/>
    <n v="0"/>
    <x v="1288"/>
    <x v="0"/>
    <x v="0"/>
    <x v="0"/>
    <s v="03.16.25"/>
    <x v="23"/>
    <x v="0"/>
    <x v="0"/>
    <s v="Direção dos  Recursos Humanos"/>
    <s v="03.16.25"/>
    <s v="Direção dos  Recursos Humanos"/>
    <s v="03.16.25"/>
    <x v="78"/>
    <x v="0"/>
    <x v="4"/>
    <x v="17"/>
    <x v="0"/>
    <x v="0"/>
    <x v="0"/>
    <x v="0"/>
    <x v="10"/>
    <s v="2024-11-22"/>
    <x v="3"/>
    <n v="69"/>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1-2024"/>
  </r>
  <r>
    <x v="0"/>
    <n v="0"/>
    <n v="0"/>
    <n v="0"/>
    <n v="0"/>
    <x v="1288"/>
    <x v="0"/>
    <x v="0"/>
    <x v="0"/>
    <s v="03.16.25"/>
    <x v="23"/>
    <x v="0"/>
    <x v="0"/>
    <s v="Direção dos  Recursos Humanos"/>
    <s v="03.16.25"/>
    <s v="Direção dos  Recursos Humanos"/>
    <s v="03.16.25"/>
    <x v="49"/>
    <x v="0"/>
    <x v="0"/>
    <x v="0"/>
    <x v="1"/>
    <x v="0"/>
    <x v="0"/>
    <x v="0"/>
    <x v="10"/>
    <s v="2024-11-22"/>
    <x v="3"/>
    <n v="1487"/>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1-2024"/>
  </r>
  <r>
    <x v="0"/>
    <n v="0"/>
    <n v="0"/>
    <n v="0"/>
    <n v="0"/>
    <x v="1199"/>
    <x v="0"/>
    <x v="0"/>
    <x v="0"/>
    <s v="03.16.25"/>
    <x v="23"/>
    <x v="0"/>
    <x v="0"/>
    <s v="Direção dos  Recursos Humanos"/>
    <s v="03.16.25"/>
    <s v="Direção dos  Recursos Humanos"/>
    <s v="03.16.25"/>
    <x v="78"/>
    <x v="0"/>
    <x v="4"/>
    <x v="17"/>
    <x v="0"/>
    <x v="0"/>
    <x v="0"/>
    <x v="0"/>
    <x v="5"/>
    <s v="2024-08-26"/>
    <x v="2"/>
    <n v="70"/>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8-2024"/>
  </r>
  <r>
    <x v="0"/>
    <n v="0"/>
    <n v="0"/>
    <n v="0"/>
    <n v="0"/>
    <x v="1199"/>
    <x v="0"/>
    <x v="0"/>
    <x v="0"/>
    <s v="03.16.25"/>
    <x v="23"/>
    <x v="0"/>
    <x v="0"/>
    <s v="Direção dos  Recursos Humanos"/>
    <s v="03.16.25"/>
    <s v="Direção dos  Recursos Humanos"/>
    <s v="03.16.25"/>
    <x v="29"/>
    <x v="0"/>
    <x v="0"/>
    <x v="0"/>
    <x v="0"/>
    <x v="0"/>
    <x v="0"/>
    <x v="0"/>
    <x v="5"/>
    <s v="2024-08-26"/>
    <x v="2"/>
    <n v="34"/>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8-2024"/>
  </r>
  <r>
    <x v="0"/>
    <n v="0"/>
    <n v="0"/>
    <n v="0"/>
    <n v="0"/>
    <x v="1199"/>
    <x v="0"/>
    <x v="0"/>
    <x v="0"/>
    <s v="03.16.25"/>
    <x v="23"/>
    <x v="0"/>
    <x v="0"/>
    <s v="Direção dos  Recursos Humanos"/>
    <s v="03.16.25"/>
    <s v="Direção dos  Recursos Humanos"/>
    <s v="03.16.25"/>
    <x v="48"/>
    <x v="0"/>
    <x v="0"/>
    <x v="0"/>
    <x v="1"/>
    <x v="0"/>
    <x v="0"/>
    <x v="0"/>
    <x v="5"/>
    <s v="2024-08-26"/>
    <x v="2"/>
    <n v="2424"/>
    <x v="4"/>
    <m/>
    <x v="0"/>
    <m/>
    <x v="15"/>
    <n v="100479277"/>
    <x v="0"/>
    <x v="2"/>
    <s v="Direção dos  Recursos Humanos"/>
    <s v="ORI"/>
    <x v="2"/>
    <m/>
    <x v="0"/>
    <x v="2"/>
    <x v="2"/>
    <x v="1"/>
    <x v="0"/>
    <x v="0"/>
    <x v="0"/>
    <x v="0"/>
    <x v="0"/>
    <x v="0"/>
    <x v="0"/>
    <s v="Direção dos  Recursos Humanos"/>
    <x v="0"/>
    <x v="0"/>
    <x v="0"/>
    <x v="0"/>
    <x v="0"/>
    <x v="0"/>
    <x v="0"/>
    <x v="0"/>
    <x v="0"/>
    <x v="0"/>
    <x v="2"/>
    <x v="0"/>
    <s v="Pagamento de salário referente a 08-2024"/>
  </r>
  <r>
    <x v="0"/>
    <n v="0"/>
    <n v="0"/>
    <n v="0"/>
    <n v="0"/>
    <x v="3975"/>
    <x v="0"/>
    <x v="0"/>
    <x v="0"/>
    <s v="03.16.25"/>
    <x v="23"/>
    <x v="0"/>
    <x v="0"/>
    <s v="Direção dos  Recursos Humanos"/>
    <s v="03.16.25"/>
    <s v="Direção dos  Recursos Humanos"/>
    <s v="03.16.25"/>
    <x v="31"/>
    <x v="0"/>
    <x v="0"/>
    <x v="1"/>
    <x v="0"/>
    <x v="0"/>
    <x v="0"/>
    <x v="0"/>
    <x v="0"/>
    <s v="2024-01-30"/>
    <x v="0"/>
    <n v="313"/>
    <x v="4"/>
    <m/>
    <x v="0"/>
    <m/>
    <x v="19"/>
    <n v="100474706"/>
    <x v="0"/>
    <x v="6"/>
    <s v="Direção dos  Recursos Humanos"/>
    <s v="ORI"/>
    <x v="2"/>
    <m/>
    <x v="0"/>
    <x v="2"/>
    <x v="2"/>
    <x v="1"/>
    <x v="0"/>
    <x v="0"/>
    <x v="0"/>
    <x v="0"/>
    <x v="0"/>
    <x v="0"/>
    <x v="0"/>
    <s v="Direção dos  Recursos Humanos"/>
    <x v="0"/>
    <x v="0"/>
    <x v="0"/>
    <x v="0"/>
    <x v="0"/>
    <x v="0"/>
    <x v="0"/>
    <x v="0"/>
    <x v="0"/>
    <x v="0"/>
    <x v="6"/>
    <x v="0"/>
    <s v="Pagamento de salário referente a 01-2024"/>
  </r>
  <r>
    <x v="0"/>
    <n v="0"/>
    <n v="0"/>
    <n v="0"/>
    <n v="0"/>
    <x v="3975"/>
    <x v="0"/>
    <x v="0"/>
    <x v="0"/>
    <s v="03.16.25"/>
    <x v="23"/>
    <x v="0"/>
    <x v="0"/>
    <s v="Direção dos  Recursos Humanos"/>
    <s v="03.16.25"/>
    <s v="Direção dos  Recursos Humanos"/>
    <s v="03.16.25"/>
    <x v="29"/>
    <x v="0"/>
    <x v="0"/>
    <x v="0"/>
    <x v="0"/>
    <x v="0"/>
    <x v="0"/>
    <x v="0"/>
    <x v="0"/>
    <s v="2024-01-30"/>
    <x v="0"/>
    <n v="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1-2024"/>
  </r>
  <r>
    <x v="0"/>
    <n v="0"/>
    <n v="0"/>
    <n v="0"/>
    <n v="0"/>
    <x v="3975"/>
    <x v="0"/>
    <x v="0"/>
    <x v="0"/>
    <s v="03.16.25"/>
    <x v="23"/>
    <x v="0"/>
    <x v="0"/>
    <s v="Direção dos  Recursos Humanos"/>
    <s v="03.16.25"/>
    <s v="Direção dos  Recursos Humanos"/>
    <s v="03.16.25"/>
    <x v="78"/>
    <x v="0"/>
    <x v="4"/>
    <x v="17"/>
    <x v="0"/>
    <x v="0"/>
    <x v="0"/>
    <x v="0"/>
    <x v="0"/>
    <s v="2024-01-30"/>
    <x v="0"/>
    <n v="190"/>
    <x v="4"/>
    <m/>
    <x v="0"/>
    <m/>
    <x v="67"/>
    <n v="100474708"/>
    <x v="0"/>
    <x v="7"/>
    <s v="Direção dos  Recursos Humanos"/>
    <s v="ORI"/>
    <x v="2"/>
    <m/>
    <x v="0"/>
    <x v="2"/>
    <x v="2"/>
    <x v="1"/>
    <x v="0"/>
    <x v="0"/>
    <x v="0"/>
    <x v="0"/>
    <x v="0"/>
    <x v="0"/>
    <x v="0"/>
    <s v="Direção dos  Recursos Humanos"/>
    <x v="0"/>
    <x v="0"/>
    <x v="0"/>
    <x v="0"/>
    <x v="0"/>
    <x v="0"/>
    <x v="0"/>
    <x v="0"/>
    <x v="0"/>
    <x v="0"/>
    <x v="7"/>
    <x v="0"/>
    <s v="Pagamento de salário referente a 01-2024"/>
  </r>
  <r>
    <x v="0"/>
    <n v="0"/>
    <n v="0"/>
    <n v="0"/>
    <n v="0"/>
    <x v="2942"/>
    <x v="0"/>
    <x v="0"/>
    <x v="0"/>
    <s v="03.16.25"/>
    <x v="23"/>
    <x v="0"/>
    <x v="0"/>
    <s v="Direção dos  Recursos Humanos"/>
    <s v="03.16.25"/>
    <s v="Direção dos  Recursos Humanos"/>
    <s v="03.16.25"/>
    <x v="31"/>
    <x v="0"/>
    <x v="0"/>
    <x v="1"/>
    <x v="0"/>
    <x v="0"/>
    <x v="0"/>
    <x v="0"/>
    <x v="8"/>
    <s v="2024-10-23"/>
    <x v="3"/>
    <n v="289"/>
    <x v="4"/>
    <m/>
    <x v="0"/>
    <m/>
    <x v="19"/>
    <n v="100474706"/>
    <x v="0"/>
    <x v="6"/>
    <s v="Direção dos  Recursos Humanos"/>
    <s v="ORI"/>
    <x v="2"/>
    <m/>
    <x v="0"/>
    <x v="2"/>
    <x v="2"/>
    <x v="1"/>
    <x v="0"/>
    <x v="0"/>
    <x v="0"/>
    <x v="0"/>
    <x v="0"/>
    <x v="0"/>
    <x v="0"/>
    <s v="Direção dos  Recursos Humanos"/>
    <x v="0"/>
    <x v="0"/>
    <x v="0"/>
    <x v="0"/>
    <x v="0"/>
    <x v="0"/>
    <x v="0"/>
    <x v="0"/>
    <x v="0"/>
    <x v="0"/>
    <x v="6"/>
    <x v="0"/>
    <s v="Pagamento de salário referente a 10-2024"/>
  </r>
  <r>
    <x v="0"/>
    <n v="0"/>
    <n v="0"/>
    <n v="0"/>
    <n v="0"/>
    <x v="2942"/>
    <x v="0"/>
    <x v="0"/>
    <x v="0"/>
    <s v="03.16.25"/>
    <x v="23"/>
    <x v="0"/>
    <x v="0"/>
    <s v="Direção dos  Recursos Humanos"/>
    <s v="03.16.25"/>
    <s v="Direção dos  Recursos Humanos"/>
    <s v="03.16.25"/>
    <x v="29"/>
    <x v="0"/>
    <x v="0"/>
    <x v="0"/>
    <x v="0"/>
    <x v="0"/>
    <x v="0"/>
    <x v="0"/>
    <x v="8"/>
    <s v="2024-10-23"/>
    <x v="3"/>
    <n v="66"/>
    <x v="4"/>
    <m/>
    <x v="0"/>
    <m/>
    <x v="19"/>
    <n v="100474706"/>
    <x v="0"/>
    <x v="6"/>
    <s v="Direção dos  Recursos Humanos"/>
    <s v="ORI"/>
    <x v="2"/>
    <m/>
    <x v="0"/>
    <x v="2"/>
    <x v="2"/>
    <x v="1"/>
    <x v="0"/>
    <x v="0"/>
    <x v="0"/>
    <x v="0"/>
    <x v="0"/>
    <x v="0"/>
    <x v="0"/>
    <s v="Direção dos  Recursos Humanos"/>
    <x v="0"/>
    <x v="0"/>
    <x v="0"/>
    <x v="0"/>
    <x v="0"/>
    <x v="0"/>
    <x v="0"/>
    <x v="0"/>
    <x v="0"/>
    <x v="0"/>
    <x v="6"/>
    <x v="0"/>
    <s v="Pagamento de salário referente a 10-2024"/>
  </r>
  <r>
    <x v="0"/>
    <n v="0"/>
    <n v="0"/>
    <n v="0"/>
    <n v="0"/>
    <x v="2942"/>
    <x v="0"/>
    <x v="0"/>
    <x v="0"/>
    <s v="03.16.25"/>
    <x v="23"/>
    <x v="0"/>
    <x v="0"/>
    <s v="Direção dos  Recursos Humanos"/>
    <s v="03.16.25"/>
    <s v="Direção dos  Recursos Humanos"/>
    <s v="03.16.25"/>
    <x v="79"/>
    <x v="0"/>
    <x v="4"/>
    <x v="17"/>
    <x v="0"/>
    <x v="0"/>
    <x v="0"/>
    <x v="0"/>
    <x v="8"/>
    <s v="2024-10-23"/>
    <x v="3"/>
    <n v="1279"/>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0-2024"/>
  </r>
  <r>
    <x v="0"/>
    <n v="0"/>
    <n v="0"/>
    <n v="0"/>
    <n v="0"/>
    <x v="2942"/>
    <x v="0"/>
    <x v="0"/>
    <x v="0"/>
    <s v="03.16.25"/>
    <x v="23"/>
    <x v="0"/>
    <x v="0"/>
    <s v="Direção dos  Recursos Humanos"/>
    <s v="03.16.25"/>
    <s v="Direção dos  Recursos Humanos"/>
    <s v="03.16.25"/>
    <x v="79"/>
    <x v="0"/>
    <x v="4"/>
    <x v="17"/>
    <x v="0"/>
    <x v="0"/>
    <x v="0"/>
    <x v="0"/>
    <x v="8"/>
    <s v="2024-10-23"/>
    <x v="3"/>
    <n v="7673"/>
    <x v="4"/>
    <m/>
    <x v="0"/>
    <m/>
    <x v="15"/>
    <n v="100479277"/>
    <x v="0"/>
    <x v="2"/>
    <s v="Direção dos  Recursos Humanos"/>
    <s v="ORI"/>
    <x v="2"/>
    <m/>
    <x v="0"/>
    <x v="2"/>
    <x v="2"/>
    <x v="1"/>
    <x v="0"/>
    <x v="0"/>
    <x v="0"/>
    <x v="0"/>
    <x v="0"/>
    <x v="0"/>
    <x v="0"/>
    <s v="Direção dos  Recursos Humanos"/>
    <x v="0"/>
    <x v="0"/>
    <x v="0"/>
    <x v="0"/>
    <x v="0"/>
    <x v="0"/>
    <x v="0"/>
    <x v="0"/>
    <x v="0"/>
    <x v="0"/>
    <x v="2"/>
    <x v="0"/>
    <s v="Pagamento de salário referente a 10-2024"/>
  </r>
  <r>
    <x v="0"/>
    <n v="0"/>
    <n v="0"/>
    <n v="0"/>
    <n v="0"/>
    <x v="1468"/>
    <x v="0"/>
    <x v="0"/>
    <x v="0"/>
    <s v="03.16.25"/>
    <x v="23"/>
    <x v="0"/>
    <x v="0"/>
    <s v="Direção dos  Recursos Humanos"/>
    <s v="03.16.25"/>
    <s v="Direção dos  Recursos Humanos"/>
    <s v="03.16.25"/>
    <x v="31"/>
    <x v="0"/>
    <x v="0"/>
    <x v="1"/>
    <x v="0"/>
    <x v="0"/>
    <x v="0"/>
    <x v="0"/>
    <x v="7"/>
    <s v="2024-09-19"/>
    <x v="2"/>
    <n v="292"/>
    <x v="4"/>
    <m/>
    <x v="0"/>
    <m/>
    <x v="19"/>
    <n v="100474706"/>
    <x v="0"/>
    <x v="6"/>
    <s v="Direção dos  Recursos Humanos"/>
    <s v="ORI"/>
    <x v="2"/>
    <m/>
    <x v="0"/>
    <x v="2"/>
    <x v="2"/>
    <x v="1"/>
    <x v="0"/>
    <x v="0"/>
    <x v="0"/>
    <x v="0"/>
    <x v="0"/>
    <x v="0"/>
    <x v="0"/>
    <s v="Direção dos  Recursos Humanos"/>
    <x v="0"/>
    <x v="0"/>
    <x v="0"/>
    <x v="0"/>
    <x v="0"/>
    <x v="0"/>
    <x v="0"/>
    <x v="0"/>
    <x v="0"/>
    <x v="0"/>
    <x v="6"/>
    <x v="0"/>
    <s v="Pagamento de salário referente a 09-2024"/>
  </r>
  <r>
    <x v="0"/>
    <n v="0"/>
    <n v="0"/>
    <n v="0"/>
    <n v="0"/>
    <x v="1468"/>
    <x v="0"/>
    <x v="0"/>
    <x v="0"/>
    <s v="03.16.25"/>
    <x v="23"/>
    <x v="0"/>
    <x v="0"/>
    <s v="Direção dos  Recursos Humanos"/>
    <s v="03.16.25"/>
    <s v="Direção dos  Recursos Humanos"/>
    <s v="03.16.25"/>
    <x v="79"/>
    <x v="0"/>
    <x v="4"/>
    <x v="17"/>
    <x v="0"/>
    <x v="0"/>
    <x v="0"/>
    <x v="0"/>
    <x v="7"/>
    <s v="2024-09-19"/>
    <x v="2"/>
    <n v="3282"/>
    <x v="4"/>
    <m/>
    <x v="0"/>
    <m/>
    <x v="67"/>
    <n v="100474708"/>
    <x v="0"/>
    <x v="7"/>
    <s v="Direção dos  Recursos Humanos"/>
    <s v="ORI"/>
    <x v="2"/>
    <m/>
    <x v="0"/>
    <x v="2"/>
    <x v="2"/>
    <x v="1"/>
    <x v="0"/>
    <x v="0"/>
    <x v="0"/>
    <x v="0"/>
    <x v="0"/>
    <x v="0"/>
    <x v="0"/>
    <s v="Direção dos  Recursos Humanos"/>
    <x v="0"/>
    <x v="0"/>
    <x v="0"/>
    <x v="0"/>
    <x v="0"/>
    <x v="0"/>
    <x v="0"/>
    <x v="0"/>
    <x v="0"/>
    <x v="0"/>
    <x v="7"/>
    <x v="0"/>
    <s v="Pagamento de salário referente a 09-2024"/>
  </r>
  <r>
    <x v="0"/>
    <n v="0"/>
    <n v="0"/>
    <n v="0"/>
    <n v="0"/>
    <x v="1468"/>
    <x v="0"/>
    <x v="0"/>
    <x v="0"/>
    <s v="03.16.25"/>
    <x v="23"/>
    <x v="0"/>
    <x v="0"/>
    <s v="Direção dos  Recursos Humanos"/>
    <s v="03.16.25"/>
    <s v="Direção dos  Recursos Humanos"/>
    <s v="03.16.25"/>
    <x v="29"/>
    <x v="0"/>
    <x v="0"/>
    <x v="0"/>
    <x v="0"/>
    <x v="0"/>
    <x v="0"/>
    <x v="0"/>
    <x v="7"/>
    <s v="2024-09-19"/>
    <x v="2"/>
    <n v="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9-2024"/>
  </r>
  <r>
    <x v="0"/>
    <n v="0"/>
    <n v="0"/>
    <n v="0"/>
    <n v="0"/>
    <x v="1468"/>
    <x v="0"/>
    <x v="0"/>
    <x v="0"/>
    <s v="03.16.25"/>
    <x v="23"/>
    <x v="0"/>
    <x v="0"/>
    <s v="Direção dos  Recursos Humanos"/>
    <s v="03.16.25"/>
    <s v="Direção dos  Recursos Humanos"/>
    <s v="03.16.25"/>
    <x v="49"/>
    <x v="0"/>
    <x v="0"/>
    <x v="0"/>
    <x v="1"/>
    <x v="0"/>
    <x v="0"/>
    <x v="0"/>
    <x v="7"/>
    <s v="2024-09-19"/>
    <x v="2"/>
    <n v="14"/>
    <x v="4"/>
    <m/>
    <x v="0"/>
    <m/>
    <x v="17"/>
    <n v="100479279"/>
    <x v="0"/>
    <x v="4"/>
    <s v="Direção dos  Recursos Humanos"/>
    <s v="ORI"/>
    <x v="2"/>
    <m/>
    <x v="0"/>
    <x v="2"/>
    <x v="2"/>
    <x v="1"/>
    <x v="0"/>
    <x v="0"/>
    <x v="0"/>
    <x v="0"/>
    <x v="0"/>
    <x v="0"/>
    <x v="0"/>
    <s v="Direção dos  Recursos Humanos"/>
    <x v="0"/>
    <x v="0"/>
    <x v="0"/>
    <x v="0"/>
    <x v="0"/>
    <x v="0"/>
    <x v="0"/>
    <x v="0"/>
    <x v="0"/>
    <x v="0"/>
    <x v="4"/>
    <x v="0"/>
    <s v="Pagamento de salário referente a 09-2024"/>
  </r>
  <r>
    <x v="0"/>
    <n v="0"/>
    <n v="0"/>
    <n v="0"/>
    <n v="0"/>
    <x v="1468"/>
    <x v="0"/>
    <x v="0"/>
    <x v="0"/>
    <s v="03.16.25"/>
    <x v="23"/>
    <x v="0"/>
    <x v="0"/>
    <s v="Direção dos  Recursos Humanos"/>
    <s v="03.16.25"/>
    <s v="Direção dos  Recursos Humanos"/>
    <s v="03.16.25"/>
    <x v="48"/>
    <x v="0"/>
    <x v="0"/>
    <x v="0"/>
    <x v="1"/>
    <x v="0"/>
    <x v="0"/>
    <x v="0"/>
    <x v="7"/>
    <s v="2024-09-19"/>
    <x v="2"/>
    <n v="406"/>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9-2024"/>
  </r>
  <r>
    <x v="0"/>
    <n v="0"/>
    <n v="0"/>
    <n v="0"/>
    <n v="0"/>
    <x v="1468"/>
    <x v="0"/>
    <x v="0"/>
    <x v="0"/>
    <s v="03.16.25"/>
    <x v="23"/>
    <x v="0"/>
    <x v="0"/>
    <s v="Direção dos  Recursos Humanos"/>
    <s v="03.16.25"/>
    <s v="Direção dos  Recursos Humanos"/>
    <s v="03.16.25"/>
    <x v="30"/>
    <x v="0"/>
    <x v="0"/>
    <x v="0"/>
    <x v="1"/>
    <x v="0"/>
    <x v="0"/>
    <x v="0"/>
    <x v="7"/>
    <s v="2024-09-19"/>
    <x v="2"/>
    <n v="309"/>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9-2024"/>
  </r>
  <r>
    <x v="0"/>
    <n v="0"/>
    <n v="0"/>
    <n v="0"/>
    <n v="0"/>
    <x v="1904"/>
    <x v="0"/>
    <x v="0"/>
    <x v="0"/>
    <s v="03.16.25"/>
    <x v="23"/>
    <x v="0"/>
    <x v="0"/>
    <s v="Direção dos  Recursos Humanos"/>
    <s v="03.16.25"/>
    <s v="Direção dos  Recursos Humanos"/>
    <s v="03.16.25"/>
    <x v="48"/>
    <x v="0"/>
    <x v="0"/>
    <x v="0"/>
    <x v="1"/>
    <x v="0"/>
    <x v="0"/>
    <x v="0"/>
    <x v="4"/>
    <s v="2024-06-20"/>
    <x v="1"/>
    <n v="4056"/>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6-2024"/>
  </r>
  <r>
    <x v="0"/>
    <n v="0"/>
    <n v="0"/>
    <n v="0"/>
    <n v="0"/>
    <x v="1904"/>
    <x v="0"/>
    <x v="0"/>
    <x v="0"/>
    <s v="03.16.25"/>
    <x v="23"/>
    <x v="0"/>
    <x v="0"/>
    <s v="Direção dos  Recursos Humanos"/>
    <s v="03.16.25"/>
    <s v="Direção dos  Recursos Humanos"/>
    <s v="03.16.25"/>
    <x v="31"/>
    <x v="0"/>
    <x v="0"/>
    <x v="1"/>
    <x v="0"/>
    <x v="0"/>
    <x v="0"/>
    <x v="0"/>
    <x v="4"/>
    <s v="2024-06-20"/>
    <x v="1"/>
    <n v="111"/>
    <x v="4"/>
    <m/>
    <x v="0"/>
    <m/>
    <x v="15"/>
    <n v="100479277"/>
    <x v="0"/>
    <x v="2"/>
    <s v="Direção dos  Recursos Humanos"/>
    <s v="ORI"/>
    <x v="2"/>
    <m/>
    <x v="0"/>
    <x v="2"/>
    <x v="2"/>
    <x v="1"/>
    <x v="0"/>
    <x v="0"/>
    <x v="0"/>
    <x v="0"/>
    <x v="0"/>
    <x v="0"/>
    <x v="0"/>
    <s v="Direção dos  Recursos Humanos"/>
    <x v="0"/>
    <x v="0"/>
    <x v="0"/>
    <x v="0"/>
    <x v="0"/>
    <x v="0"/>
    <x v="0"/>
    <x v="0"/>
    <x v="0"/>
    <x v="0"/>
    <x v="2"/>
    <x v="0"/>
    <s v="Pagamento de salário referente a 06-2024"/>
  </r>
  <r>
    <x v="0"/>
    <n v="0"/>
    <n v="0"/>
    <n v="0"/>
    <n v="0"/>
    <x v="1904"/>
    <x v="0"/>
    <x v="0"/>
    <x v="0"/>
    <s v="03.16.25"/>
    <x v="23"/>
    <x v="0"/>
    <x v="0"/>
    <s v="Direção dos  Recursos Humanos"/>
    <s v="03.16.25"/>
    <s v="Direção dos  Recursos Humanos"/>
    <s v="03.16.25"/>
    <x v="29"/>
    <x v="0"/>
    <x v="0"/>
    <x v="0"/>
    <x v="0"/>
    <x v="0"/>
    <x v="0"/>
    <x v="0"/>
    <x v="4"/>
    <s v="2024-06-20"/>
    <x v="1"/>
    <n v="25"/>
    <x v="4"/>
    <m/>
    <x v="0"/>
    <m/>
    <x v="15"/>
    <n v="100479277"/>
    <x v="0"/>
    <x v="2"/>
    <s v="Direção dos  Recursos Humanos"/>
    <s v="ORI"/>
    <x v="2"/>
    <m/>
    <x v="0"/>
    <x v="2"/>
    <x v="2"/>
    <x v="1"/>
    <x v="0"/>
    <x v="0"/>
    <x v="0"/>
    <x v="0"/>
    <x v="0"/>
    <x v="0"/>
    <x v="0"/>
    <s v="Direção dos  Recursos Humanos"/>
    <x v="0"/>
    <x v="0"/>
    <x v="0"/>
    <x v="0"/>
    <x v="0"/>
    <x v="0"/>
    <x v="0"/>
    <x v="0"/>
    <x v="0"/>
    <x v="0"/>
    <x v="2"/>
    <x v="0"/>
    <s v="Pagamento de salário referente a 06-2024"/>
  </r>
  <r>
    <x v="0"/>
    <n v="0"/>
    <n v="0"/>
    <n v="0"/>
    <n v="0"/>
    <x v="1904"/>
    <x v="0"/>
    <x v="0"/>
    <x v="0"/>
    <s v="03.16.25"/>
    <x v="23"/>
    <x v="0"/>
    <x v="0"/>
    <s v="Direção dos  Recursos Humanos"/>
    <s v="03.16.25"/>
    <s v="Direção dos  Recursos Humanos"/>
    <s v="03.16.25"/>
    <x v="30"/>
    <x v="0"/>
    <x v="0"/>
    <x v="0"/>
    <x v="1"/>
    <x v="0"/>
    <x v="0"/>
    <x v="0"/>
    <x v="4"/>
    <s v="2024-06-20"/>
    <x v="1"/>
    <n v="456"/>
    <x v="4"/>
    <m/>
    <x v="0"/>
    <m/>
    <x v="15"/>
    <n v="100479277"/>
    <x v="0"/>
    <x v="2"/>
    <s v="Direção dos  Recursos Humanos"/>
    <s v="ORI"/>
    <x v="2"/>
    <m/>
    <x v="0"/>
    <x v="2"/>
    <x v="2"/>
    <x v="1"/>
    <x v="0"/>
    <x v="0"/>
    <x v="0"/>
    <x v="0"/>
    <x v="0"/>
    <x v="0"/>
    <x v="0"/>
    <s v="Direção dos  Recursos Humanos"/>
    <x v="0"/>
    <x v="0"/>
    <x v="0"/>
    <x v="0"/>
    <x v="0"/>
    <x v="0"/>
    <x v="0"/>
    <x v="0"/>
    <x v="0"/>
    <x v="0"/>
    <x v="2"/>
    <x v="0"/>
    <s v="Pagamento de salário referente a 06-2024"/>
  </r>
  <r>
    <x v="0"/>
    <n v="0"/>
    <n v="0"/>
    <n v="0"/>
    <n v="0"/>
    <x v="4111"/>
    <x v="0"/>
    <x v="0"/>
    <x v="0"/>
    <s v="03.16.25"/>
    <x v="23"/>
    <x v="0"/>
    <x v="0"/>
    <s v="Direção dos  Recursos Humanos"/>
    <s v="03.16.25"/>
    <s v="Direção dos  Recursos Humanos"/>
    <s v="03.16.25"/>
    <x v="31"/>
    <x v="0"/>
    <x v="0"/>
    <x v="1"/>
    <x v="0"/>
    <x v="0"/>
    <x v="0"/>
    <x v="0"/>
    <x v="9"/>
    <s v="2024-07-23"/>
    <x v="2"/>
    <n v="298"/>
    <x v="4"/>
    <m/>
    <x v="0"/>
    <m/>
    <x v="19"/>
    <n v="100474706"/>
    <x v="0"/>
    <x v="6"/>
    <s v="Direção dos  Recursos Humanos"/>
    <s v="ORI"/>
    <x v="2"/>
    <m/>
    <x v="0"/>
    <x v="2"/>
    <x v="2"/>
    <x v="1"/>
    <x v="0"/>
    <x v="0"/>
    <x v="0"/>
    <x v="0"/>
    <x v="0"/>
    <x v="0"/>
    <x v="0"/>
    <s v="Direção dos  Recursos Humanos"/>
    <x v="0"/>
    <x v="0"/>
    <x v="0"/>
    <x v="0"/>
    <x v="0"/>
    <x v="0"/>
    <x v="0"/>
    <x v="0"/>
    <x v="0"/>
    <x v="0"/>
    <x v="6"/>
    <x v="0"/>
    <s v="Pagamento de salário referente a 07-2024"/>
  </r>
  <r>
    <x v="0"/>
    <n v="0"/>
    <n v="0"/>
    <n v="0"/>
    <n v="0"/>
    <x v="4111"/>
    <x v="0"/>
    <x v="0"/>
    <x v="0"/>
    <s v="03.16.25"/>
    <x v="23"/>
    <x v="0"/>
    <x v="0"/>
    <s v="Direção dos  Recursos Humanos"/>
    <s v="03.16.25"/>
    <s v="Direção dos  Recursos Humanos"/>
    <s v="03.16.25"/>
    <x v="79"/>
    <x v="0"/>
    <x v="4"/>
    <x v="17"/>
    <x v="0"/>
    <x v="0"/>
    <x v="0"/>
    <x v="0"/>
    <x v="9"/>
    <s v="2024-07-23"/>
    <x v="2"/>
    <n v="3254"/>
    <x v="4"/>
    <m/>
    <x v="0"/>
    <m/>
    <x v="67"/>
    <n v="100474708"/>
    <x v="0"/>
    <x v="7"/>
    <s v="Direção dos  Recursos Humanos"/>
    <s v="ORI"/>
    <x v="2"/>
    <m/>
    <x v="0"/>
    <x v="2"/>
    <x v="2"/>
    <x v="1"/>
    <x v="0"/>
    <x v="0"/>
    <x v="0"/>
    <x v="0"/>
    <x v="0"/>
    <x v="0"/>
    <x v="0"/>
    <s v="Direção dos  Recursos Humanos"/>
    <x v="0"/>
    <x v="0"/>
    <x v="0"/>
    <x v="0"/>
    <x v="0"/>
    <x v="0"/>
    <x v="0"/>
    <x v="0"/>
    <x v="0"/>
    <x v="0"/>
    <x v="7"/>
    <x v="0"/>
    <s v="Pagamento de salário referente a 07-2024"/>
  </r>
  <r>
    <x v="0"/>
    <n v="0"/>
    <n v="0"/>
    <n v="0"/>
    <n v="0"/>
    <x v="4111"/>
    <x v="0"/>
    <x v="0"/>
    <x v="0"/>
    <s v="03.16.25"/>
    <x v="23"/>
    <x v="0"/>
    <x v="0"/>
    <s v="Direção dos  Recursos Humanos"/>
    <s v="03.16.25"/>
    <s v="Direção dos  Recursos Humanos"/>
    <s v="03.16.25"/>
    <x v="31"/>
    <x v="0"/>
    <x v="0"/>
    <x v="1"/>
    <x v="0"/>
    <x v="0"/>
    <x v="0"/>
    <x v="0"/>
    <x v="9"/>
    <s v="2024-07-23"/>
    <x v="2"/>
    <n v="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7-2024"/>
  </r>
  <r>
    <x v="0"/>
    <n v="0"/>
    <n v="0"/>
    <n v="0"/>
    <n v="0"/>
    <x v="4111"/>
    <x v="0"/>
    <x v="0"/>
    <x v="0"/>
    <s v="03.16.25"/>
    <x v="23"/>
    <x v="0"/>
    <x v="0"/>
    <s v="Direção dos  Recursos Humanos"/>
    <s v="03.16.25"/>
    <s v="Direção dos  Recursos Humanos"/>
    <s v="03.16.25"/>
    <x v="79"/>
    <x v="0"/>
    <x v="4"/>
    <x v="17"/>
    <x v="0"/>
    <x v="0"/>
    <x v="0"/>
    <x v="0"/>
    <x v="9"/>
    <s v="2024-07-23"/>
    <x v="2"/>
    <n v="133"/>
    <x v="4"/>
    <m/>
    <x v="0"/>
    <m/>
    <x v="17"/>
    <n v="100479279"/>
    <x v="0"/>
    <x v="4"/>
    <s v="Direção dos  Recursos Humanos"/>
    <s v="ORI"/>
    <x v="2"/>
    <m/>
    <x v="0"/>
    <x v="2"/>
    <x v="2"/>
    <x v="1"/>
    <x v="0"/>
    <x v="0"/>
    <x v="0"/>
    <x v="0"/>
    <x v="0"/>
    <x v="0"/>
    <x v="0"/>
    <s v="Direção dos  Recursos Humanos"/>
    <x v="0"/>
    <x v="0"/>
    <x v="0"/>
    <x v="0"/>
    <x v="0"/>
    <x v="0"/>
    <x v="0"/>
    <x v="0"/>
    <x v="0"/>
    <x v="0"/>
    <x v="4"/>
    <x v="0"/>
    <s v="Pagamento de salário referente a 07-2024"/>
  </r>
  <r>
    <x v="0"/>
    <n v="0"/>
    <n v="0"/>
    <n v="0"/>
    <n v="0"/>
    <x v="4111"/>
    <x v="0"/>
    <x v="0"/>
    <x v="0"/>
    <s v="03.16.25"/>
    <x v="23"/>
    <x v="0"/>
    <x v="0"/>
    <s v="Direção dos  Recursos Humanos"/>
    <s v="03.16.25"/>
    <s v="Direção dos  Recursos Humanos"/>
    <s v="03.16.25"/>
    <x v="29"/>
    <x v="0"/>
    <x v="0"/>
    <x v="0"/>
    <x v="0"/>
    <x v="0"/>
    <x v="0"/>
    <x v="0"/>
    <x v="9"/>
    <s v="2024-07-23"/>
    <x v="2"/>
    <n v="3"/>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7-2024"/>
  </r>
  <r>
    <x v="0"/>
    <n v="0"/>
    <n v="0"/>
    <n v="0"/>
    <n v="0"/>
    <x v="4111"/>
    <x v="0"/>
    <x v="0"/>
    <x v="0"/>
    <s v="03.16.25"/>
    <x v="23"/>
    <x v="0"/>
    <x v="0"/>
    <s v="Direção dos  Recursos Humanos"/>
    <s v="03.16.25"/>
    <s v="Direção dos  Recursos Humanos"/>
    <s v="03.16.25"/>
    <x v="49"/>
    <x v="0"/>
    <x v="0"/>
    <x v="0"/>
    <x v="1"/>
    <x v="0"/>
    <x v="0"/>
    <x v="0"/>
    <x v="9"/>
    <s v="2024-07-23"/>
    <x v="2"/>
    <n v="140"/>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7-2024"/>
  </r>
  <r>
    <x v="0"/>
    <n v="0"/>
    <n v="0"/>
    <n v="0"/>
    <n v="0"/>
    <x v="3765"/>
    <x v="0"/>
    <x v="0"/>
    <x v="0"/>
    <s v="03.16.25"/>
    <x v="23"/>
    <x v="0"/>
    <x v="0"/>
    <s v="Direção dos  Recursos Humanos"/>
    <s v="03.16.25"/>
    <s v="Direção dos  Recursos Humanos"/>
    <s v="03.16.25"/>
    <x v="48"/>
    <x v="0"/>
    <x v="0"/>
    <x v="0"/>
    <x v="1"/>
    <x v="0"/>
    <x v="0"/>
    <x v="0"/>
    <x v="3"/>
    <s v="2024-05-21"/>
    <x v="1"/>
    <n v="101"/>
    <x v="4"/>
    <m/>
    <x v="0"/>
    <m/>
    <x v="54"/>
    <n v="100477977"/>
    <x v="0"/>
    <x v="8"/>
    <s v="Direção dos  Recursos Humanos"/>
    <s v="ORI"/>
    <x v="2"/>
    <m/>
    <x v="0"/>
    <x v="2"/>
    <x v="2"/>
    <x v="1"/>
    <x v="0"/>
    <x v="0"/>
    <x v="0"/>
    <x v="0"/>
    <x v="0"/>
    <x v="0"/>
    <x v="0"/>
    <s v="Direção dos  Recursos Humanos"/>
    <x v="0"/>
    <x v="0"/>
    <x v="0"/>
    <x v="0"/>
    <x v="0"/>
    <x v="0"/>
    <x v="0"/>
    <x v="0"/>
    <x v="0"/>
    <x v="0"/>
    <x v="8"/>
    <x v="0"/>
    <s v="Pagamento de salário referente a 05-2024"/>
  </r>
  <r>
    <x v="0"/>
    <n v="0"/>
    <n v="0"/>
    <n v="0"/>
    <n v="0"/>
    <x v="3765"/>
    <x v="0"/>
    <x v="0"/>
    <x v="0"/>
    <s v="03.16.25"/>
    <x v="23"/>
    <x v="0"/>
    <x v="0"/>
    <s v="Direção dos  Recursos Humanos"/>
    <s v="03.16.25"/>
    <s v="Direção dos  Recursos Humanos"/>
    <s v="03.16.25"/>
    <x v="49"/>
    <x v="0"/>
    <x v="0"/>
    <x v="0"/>
    <x v="1"/>
    <x v="0"/>
    <x v="0"/>
    <x v="0"/>
    <x v="3"/>
    <s v="2024-05-21"/>
    <x v="1"/>
    <n v="36"/>
    <x v="4"/>
    <m/>
    <x v="0"/>
    <m/>
    <x v="54"/>
    <n v="100477977"/>
    <x v="0"/>
    <x v="8"/>
    <s v="Direção dos  Recursos Humanos"/>
    <s v="ORI"/>
    <x v="2"/>
    <m/>
    <x v="0"/>
    <x v="2"/>
    <x v="2"/>
    <x v="1"/>
    <x v="0"/>
    <x v="0"/>
    <x v="0"/>
    <x v="0"/>
    <x v="0"/>
    <x v="0"/>
    <x v="0"/>
    <s v="Direção dos  Recursos Humanos"/>
    <x v="0"/>
    <x v="0"/>
    <x v="0"/>
    <x v="0"/>
    <x v="0"/>
    <x v="0"/>
    <x v="0"/>
    <x v="0"/>
    <x v="0"/>
    <x v="0"/>
    <x v="8"/>
    <x v="0"/>
    <s v="Pagamento de salário referente a 05-2024"/>
  </r>
  <r>
    <x v="0"/>
    <n v="0"/>
    <n v="0"/>
    <n v="0"/>
    <n v="0"/>
    <x v="3765"/>
    <x v="0"/>
    <x v="0"/>
    <x v="0"/>
    <s v="03.16.25"/>
    <x v="23"/>
    <x v="0"/>
    <x v="0"/>
    <s v="Direção dos  Recursos Humanos"/>
    <s v="03.16.25"/>
    <s v="Direção dos  Recursos Humanos"/>
    <s v="03.16.25"/>
    <x v="79"/>
    <x v="0"/>
    <x v="4"/>
    <x v="17"/>
    <x v="0"/>
    <x v="0"/>
    <x v="0"/>
    <x v="0"/>
    <x v="3"/>
    <s v="2024-05-21"/>
    <x v="1"/>
    <n v="3234"/>
    <x v="4"/>
    <m/>
    <x v="0"/>
    <m/>
    <x v="67"/>
    <n v="100474708"/>
    <x v="0"/>
    <x v="7"/>
    <s v="Direção dos  Recursos Humanos"/>
    <s v="ORI"/>
    <x v="2"/>
    <m/>
    <x v="0"/>
    <x v="2"/>
    <x v="2"/>
    <x v="1"/>
    <x v="0"/>
    <x v="0"/>
    <x v="0"/>
    <x v="0"/>
    <x v="0"/>
    <x v="0"/>
    <x v="0"/>
    <s v="Direção dos  Recursos Humanos"/>
    <x v="0"/>
    <x v="0"/>
    <x v="0"/>
    <x v="0"/>
    <x v="0"/>
    <x v="0"/>
    <x v="0"/>
    <x v="0"/>
    <x v="0"/>
    <x v="0"/>
    <x v="7"/>
    <x v="0"/>
    <s v="Pagamento de salário referente a 05-2024"/>
  </r>
  <r>
    <x v="0"/>
    <n v="0"/>
    <n v="0"/>
    <n v="0"/>
    <n v="0"/>
    <x v="3765"/>
    <x v="0"/>
    <x v="0"/>
    <x v="0"/>
    <s v="03.16.25"/>
    <x v="23"/>
    <x v="0"/>
    <x v="0"/>
    <s v="Direção dos  Recursos Humanos"/>
    <s v="03.16.25"/>
    <s v="Direção dos  Recursos Humanos"/>
    <s v="03.16.25"/>
    <x v="29"/>
    <x v="0"/>
    <x v="0"/>
    <x v="0"/>
    <x v="0"/>
    <x v="0"/>
    <x v="0"/>
    <x v="0"/>
    <x v="3"/>
    <s v="2024-05-21"/>
    <x v="1"/>
    <n v="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5-2024"/>
  </r>
  <r>
    <x v="0"/>
    <n v="0"/>
    <n v="0"/>
    <n v="0"/>
    <n v="0"/>
    <x v="5094"/>
    <x v="0"/>
    <x v="0"/>
    <x v="0"/>
    <s v="03.16.25"/>
    <x v="23"/>
    <x v="0"/>
    <x v="0"/>
    <s v="Direção dos  Recursos Humanos"/>
    <s v="03.16.25"/>
    <s v="Direção dos  Recursos Humanos"/>
    <s v="03.16.25"/>
    <x v="31"/>
    <x v="0"/>
    <x v="0"/>
    <x v="1"/>
    <x v="0"/>
    <x v="0"/>
    <x v="0"/>
    <x v="0"/>
    <x v="11"/>
    <s v="2024-12-16"/>
    <x v="3"/>
    <n v="13"/>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2-2024"/>
  </r>
  <r>
    <x v="0"/>
    <n v="0"/>
    <n v="0"/>
    <n v="0"/>
    <n v="0"/>
    <x v="5094"/>
    <x v="0"/>
    <x v="0"/>
    <x v="0"/>
    <s v="03.16.25"/>
    <x v="23"/>
    <x v="0"/>
    <x v="0"/>
    <s v="Direção dos  Recursos Humanos"/>
    <s v="03.16.25"/>
    <s v="Direção dos  Recursos Humanos"/>
    <s v="03.16.25"/>
    <x v="29"/>
    <x v="0"/>
    <x v="0"/>
    <x v="0"/>
    <x v="0"/>
    <x v="0"/>
    <x v="0"/>
    <x v="0"/>
    <x v="11"/>
    <s v="2024-12-16"/>
    <x v="3"/>
    <n v="19"/>
    <x v="4"/>
    <m/>
    <x v="0"/>
    <m/>
    <x v="15"/>
    <n v="100479277"/>
    <x v="0"/>
    <x v="2"/>
    <s v="Direção dos  Recursos Humanos"/>
    <s v="ORI"/>
    <x v="2"/>
    <m/>
    <x v="0"/>
    <x v="2"/>
    <x v="2"/>
    <x v="1"/>
    <x v="0"/>
    <x v="0"/>
    <x v="0"/>
    <x v="0"/>
    <x v="0"/>
    <x v="0"/>
    <x v="0"/>
    <s v="Direção dos  Recursos Humanos"/>
    <x v="0"/>
    <x v="0"/>
    <x v="0"/>
    <x v="0"/>
    <x v="0"/>
    <x v="0"/>
    <x v="0"/>
    <x v="0"/>
    <x v="0"/>
    <x v="0"/>
    <x v="2"/>
    <x v="0"/>
    <s v="Pagamento de salário referente a 12-2024"/>
  </r>
  <r>
    <x v="0"/>
    <n v="0"/>
    <n v="0"/>
    <n v="0"/>
    <n v="0"/>
    <x v="5680"/>
    <x v="0"/>
    <x v="0"/>
    <x v="0"/>
    <s v="03.16.25"/>
    <x v="23"/>
    <x v="0"/>
    <x v="0"/>
    <s v="Direção dos  Recursos Humanos"/>
    <s v="03.16.25"/>
    <s v="Direção dos  Recursos Humanos"/>
    <s v="03.16.25"/>
    <x v="48"/>
    <x v="0"/>
    <x v="0"/>
    <x v="0"/>
    <x v="1"/>
    <x v="0"/>
    <x v="0"/>
    <x v="0"/>
    <x v="1"/>
    <s v="2024-03-21"/>
    <x v="0"/>
    <n v="105"/>
    <x v="4"/>
    <m/>
    <x v="0"/>
    <m/>
    <x v="54"/>
    <n v="100477977"/>
    <x v="0"/>
    <x v="8"/>
    <s v="Direção dos  Recursos Humanos"/>
    <s v="ORI"/>
    <x v="2"/>
    <m/>
    <x v="0"/>
    <x v="2"/>
    <x v="2"/>
    <x v="1"/>
    <x v="0"/>
    <x v="0"/>
    <x v="0"/>
    <x v="0"/>
    <x v="0"/>
    <x v="0"/>
    <x v="0"/>
    <s v="Direção dos  Recursos Humanos"/>
    <x v="0"/>
    <x v="0"/>
    <x v="0"/>
    <x v="0"/>
    <x v="0"/>
    <x v="0"/>
    <x v="0"/>
    <x v="0"/>
    <x v="0"/>
    <x v="0"/>
    <x v="8"/>
    <x v="0"/>
    <s v="Pagamento de salário referente a 03-2024"/>
  </r>
  <r>
    <x v="0"/>
    <n v="0"/>
    <n v="0"/>
    <n v="0"/>
    <n v="0"/>
    <x v="5680"/>
    <x v="0"/>
    <x v="0"/>
    <x v="0"/>
    <s v="03.16.25"/>
    <x v="23"/>
    <x v="0"/>
    <x v="0"/>
    <s v="Direção dos  Recursos Humanos"/>
    <s v="03.16.25"/>
    <s v="Direção dos  Recursos Humanos"/>
    <s v="03.16.25"/>
    <x v="29"/>
    <x v="0"/>
    <x v="0"/>
    <x v="0"/>
    <x v="0"/>
    <x v="0"/>
    <x v="0"/>
    <x v="0"/>
    <x v="1"/>
    <s v="2024-03-21"/>
    <x v="0"/>
    <n v="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3-2024"/>
  </r>
  <r>
    <x v="0"/>
    <n v="0"/>
    <n v="0"/>
    <n v="0"/>
    <n v="0"/>
    <x v="5680"/>
    <x v="0"/>
    <x v="0"/>
    <x v="0"/>
    <s v="03.16.25"/>
    <x v="23"/>
    <x v="0"/>
    <x v="0"/>
    <s v="Direção dos  Recursos Humanos"/>
    <s v="03.16.25"/>
    <s v="Direção dos  Recursos Humanos"/>
    <s v="03.16.25"/>
    <x v="49"/>
    <x v="0"/>
    <x v="0"/>
    <x v="0"/>
    <x v="1"/>
    <x v="0"/>
    <x v="0"/>
    <x v="0"/>
    <x v="1"/>
    <s v="2024-03-21"/>
    <x v="0"/>
    <n v="380"/>
    <x v="4"/>
    <m/>
    <x v="0"/>
    <m/>
    <x v="67"/>
    <n v="100474708"/>
    <x v="0"/>
    <x v="7"/>
    <s v="Direção dos  Recursos Humanos"/>
    <s v="ORI"/>
    <x v="2"/>
    <m/>
    <x v="0"/>
    <x v="2"/>
    <x v="2"/>
    <x v="1"/>
    <x v="0"/>
    <x v="0"/>
    <x v="0"/>
    <x v="0"/>
    <x v="0"/>
    <x v="0"/>
    <x v="0"/>
    <s v="Direção dos  Recursos Humanos"/>
    <x v="0"/>
    <x v="0"/>
    <x v="0"/>
    <x v="0"/>
    <x v="0"/>
    <x v="0"/>
    <x v="0"/>
    <x v="0"/>
    <x v="0"/>
    <x v="0"/>
    <x v="7"/>
    <x v="0"/>
    <s v="Pagamento de salário referente a 03-2024"/>
  </r>
  <r>
    <x v="0"/>
    <n v="0"/>
    <n v="0"/>
    <n v="0"/>
    <n v="0"/>
    <x v="5680"/>
    <x v="0"/>
    <x v="0"/>
    <x v="0"/>
    <s v="03.16.25"/>
    <x v="23"/>
    <x v="0"/>
    <x v="0"/>
    <s v="Direção dos  Recursos Humanos"/>
    <s v="03.16.25"/>
    <s v="Direção dos  Recursos Humanos"/>
    <s v="03.16.25"/>
    <x v="79"/>
    <x v="0"/>
    <x v="4"/>
    <x v="17"/>
    <x v="0"/>
    <x v="0"/>
    <x v="0"/>
    <x v="0"/>
    <x v="1"/>
    <s v="2024-03-21"/>
    <x v="0"/>
    <n v="3175"/>
    <x v="4"/>
    <m/>
    <x v="0"/>
    <m/>
    <x v="67"/>
    <n v="100474708"/>
    <x v="0"/>
    <x v="7"/>
    <s v="Direção dos  Recursos Humanos"/>
    <s v="ORI"/>
    <x v="2"/>
    <m/>
    <x v="0"/>
    <x v="2"/>
    <x v="2"/>
    <x v="1"/>
    <x v="0"/>
    <x v="0"/>
    <x v="0"/>
    <x v="0"/>
    <x v="0"/>
    <x v="0"/>
    <x v="0"/>
    <s v="Direção dos  Recursos Humanos"/>
    <x v="0"/>
    <x v="0"/>
    <x v="0"/>
    <x v="0"/>
    <x v="0"/>
    <x v="0"/>
    <x v="0"/>
    <x v="0"/>
    <x v="0"/>
    <x v="0"/>
    <x v="7"/>
    <x v="0"/>
    <s v="Pagamento de salário referente a 03-2024"/>
  </r>
  <r>
    <x v="0"/>
    <n v="0"/>
    <n v="0"/>
    <n v="0"/>
    <n v="0"/>
    <x v="5680"/>
    <x v="0"/>
    <x v="0"/>
    <x v="0"/>
    <s v="03.16.25"/>
    <x v="23"/>
    <x v="0"/>
    <x v="0"/>
    <s v="Direção dos  Recursos Humanos"/>
    <s v="03.16.25"/>
    <s v="Direção dos  Recursos Humanos"/>
    <s v="03.16.25"/>
    <x v="79"/>
    <x v="0"/>
    <x v="4"/>
    <x v="17"/>
    <x v="0"/>
    <x v="0"/>
    <x v="0"/>
    <x v="0"/>
    <x v="1"/>
    <s v="2024-03-21"/>
    <x v="0"/>
    <n v="129"/>
    <x v="4"/>
    <m/>
    <x v="0"/>
    <m/>
    <x v="17"/>
    <n v="100479279"/>
    <x v="0"/>
    <x v="4"/>
    <s v="Direção dos  Recursos Humanos"/>
    <s v="ORI"/>
    <x v="2"/>
    <m/>
    <x v="0"/>
    <x v="2"/>
    <x v="2"/>
    <x v="1"/>
    <x v="0"/>
    <x v="0"/>
    <x v="0"/>
    <x v="0"/>
    <x v="0"/>
    <x v="0"/>
    <x v="0"/>
    <s v="Direção dos  Recursos Humanos"/>
    <x v="0"/>
    <x v="0"/>
    <x v="0"/>
    <x v="0"/>
    <x v="0"/>
    <x v="0"/>
    <x v="0"/>
    <x v="0"/>
    <x v="0"/>
    <x v="0"/>
    <x v="4"/>
    <x v="0"/>
    <s v="Pagamento de salário referente a 03-2024"/>
  </r>
  <r>
    <x v="0"/>
    <n v="0"/>
    <n v="0"/>
    <n v="0"/>
    <n v="0"/>
    <x v="5680"/>
    <x v="0"/>
    <x v="0"/>
    <x v="0"/>
    <s v="03.16.25"/>
    <x v="23"/>
    <x v="0"/>
    <x v="0"/>
    <s v="Direção dos  Recursos Humanos"/>
    <s v="03.16.25"/>
    <s v="Direção dos  Recursos Humanos"/>
    <s v="03.16.25"/>
    <x v="29"/>
    <x v="0"/>
    <x v="0"/>
    <x v="0"/>
    <x v="0"/>
    <x v="0"/>
    <x v="0"/>
    <x v="0"/>
    <x v="1"/>
    <s v="2024-03-21"/>
    <x v="0"/>
    <n v="21"/>
    <x v="4"/>
    <m/>
    <x v="0"/>
    <m/>
    <x v="15"/>
    <n v="100479277"/>
    <x v="0"/>
    <x v="2"/>
    <s v="Direção dos  Recursos Humanos"/>
    <s v="ORI"/>
    <x v="2"/>
    <m/>
    <x v="0"/>
    <x v="2"/>
    <x v="2"/>
    <x v="1"/>
    <x v="0"/>
    <x v="0"/>
    <x v="0"/>
    <x v="0"/>
    <x v="0"/>
    <x v="0"/>
    <x v="0"/>
    <s v="Direção dos  Recursos Humanos"/>
    <x v="0"/>
    <x v="0"/>
    <x v="0"/>
    <x v="0"/>
    <x v="0"/>
    <x v="0"/>
    <x v="0"/>
    <x v="0"/>
    <x v="0"/>
    <x v="0"/>
    <x v="2"/>
    <x v="0"/>
    <s v="Pagamento de salário referente a 03-2024"/>
  </r>
  <r>
    <x v="0"/>
    <n v="0"/>
    <n v="0"/>
    <n v="0"/>
    <n v="0"/>
    <x v="5523"/>
    <x v="0"/>
    <x v="0"/>
    <x v="0"/>
    <s v="03.16.25"/>
    <x v="23"/>
    <x v="0"/>
    <x v="0"/>
    <s v="Direção dos  Recursos Humanos"/>
    <s v="03.16.25"/>
    <s v="Direção dos  Recursos Humanos"/>
    <s v="03.16.25"/>
    <x v="49"/>
    <x v="0"/>
    <x v="0"/>
    <x v="0"/>
    <x v="1"/>
    <x v="0"/>
    <x v="0"/>
    <x v="0"/>
    <x v="2"/>
    <s v="2024-02-23"/>
    <x v="0"/>
    <n v="38"/>
    <x v="4"/>
    <m/>
    <x v="0"/>
    <m/>
    <x v="54"/>
    <n v="100477977"/>
    <x v="0"/>
    <x v="8"/>
    <s v="Direção dos  Recursos Humanos"/>
    <s v="ORI"/>
    <x v="2"/>
    <m/>
    <x v="0"/>
    <x v="2"/>
    <x v="2"/>
    <x v="1"/>
    <x v="0"/>
    <x v="0"/>
    <x v="0"/>
    <x v="0"/>
    <x v="0"/>
    <x v="0"/>
    <x v="0"/>
    <s v="Direção dos  Recursos Humanos"/>
    <x v="0"/>
    <x v="0"/>
    <x v="0"/>
    <x v="0"/>
    <x v="0"/>
    <x v="0"/>
    <x v="0"/>
    <x v="0"/>
    <x v="0"/>
    <x v="0"/>
    <x v="8"/>
    <x v="0"/>
    <s v="Pagamento de salário referente a 02-2024"/>
  </r>
  <r>
    <x v="0"/>
    <n v="0"/>
    <n v="0"/>
    <n v="0"/>
    <n v="0"/>
    <x v="5523"/>
    <x v="0"/>
    <x v="0"/>
    <x v="0"/>
    <s v="03.16.25"/>
    <x v="23"/>
    <x v="0"/>
    <x v="0"/>
    <s v="Direção dos  Recursos Humanos"/>
    <s v="03.16.25"/>
    <s v="Direção dos  Recursos Humanos"/>
    <s v="03.16.25"/>
    <x v="29"/>
    <x v="0"/>
    <x v="0"/>
    <x v="0"/>
    <x v="0"/>
    <x v="0"/>
    <x v="0"/>
    <x v="0"/>
    <x v="2"/>
    <s v="2024-02-23"/>
    <x v="0"/>
    <n v="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2-2024"/>
  </r>
  <r>
    <x v="0"/>
    <n v="0"/>
    <n v="0"/>
    <n v="0"/>
    <n v="0"/>
    <x v="5523"/>
    <x v="0"/>
    <x v="0"/>
    <x v="0"/>
    <s v="03.16.25"/>
    <x v="23"/>
    <x v="0"/>
    <x v="0"/>
    <s v="Direção dos  Recursos Humanos"/>
    <s v="03.16.25"/>
    <s v="Direção dos  Recursos Humanos"/>
    <s v="03.16.25"/>
    <x v="49"/>
    <x v="0"/>
    <x v="0"/>
    <x v="0"/>
    <x v="1"/>
    <x v="0"/>
    <x v="0"/>
    <x v="0"/>
    <x v="2"/>
    <s v="2024-02-23"/>
    <x v="0"/>
    <n v="382"/>
    <x v="4"/>
    <m/>
    <x v="0"/>
    <m/>
    <x v="67"/>
    <n v="100474708"/>
    <x v="0"/>
    <x v="7"/>
    <s v="Direção dos  Recursos Humanos"/>
    <s v="ORI"/>
    <x v="2"/>
    <m/>
    <x v="0"/>
    <x v="2"/>
    <x v="2"/>
    <x v="1"/>
    <x v="0"/>
    <x v="0"/>
    <x v="0"/>
    <x v="0"/>
    <x v="0"/>
    <x v="0"/>
    <x v="0"/>
    <s v="Direção dos  Recursos Humanos"/>
    <x v="0"/>
    <x v="0"/>
    <x v="0"/>
    <x v="0"/>
    <x v="0"/>
    <x v="0"/>
    <x v="0"/>
    <x v="0"/>
    <x v="0"/>
    <x v="0"/>
    <x v="7"/>
    <x v="0"/>
    <s v="Pagamento de salário referente a 02-2024"/>
  </r>
  <r>
    <x v="0"/>
    <n v="0"/>
    <n v="0"/>
    <n v="0"/>
    <n v="0"/>
    <x v="5523"/>
    <x v="0"/>
    <x v="0"/>
    <x v="0"/>
    <s v="03.16.25"/>
    <x v="23"/>
    <x v="0"/>
    <x v="0"/>
    <s v="Direção dos  Recursos Humanos"/>
    <s v="03.16.25"/>
    <s v="Direção dos  Recursos Humanos"/>
    <s v="03.16.25"/>
    <x v="79"/>
    <x v="0"/>
    <x v="4"/>
    <x v="17"/>
    <x v="0"/>
    <x v="0"/>
    <x v="0"/>
    <x v="0"/>
    <x v="2"/>
    <s v="2024-02-23"/>
    <x v="0"/>
    <n v="3165"/>
    <x v="4"/>
    <m/>
    <x v="0"/>
    <m/>
    <x v="67"/>
    <n v="100474708"/>
    <x v="0"/>
    <x v="7"/>
    <s v="Direção dos  Recursos Humanos"/>
    <s v="ORI"/>
    <x v="2"/>
    <m/>
    <x v="0"/>
    <x v="2"/>
    <x v="2"/>
    <x v="1"/>
    <x v="0"/>
    <x v="0"/>
    <x v="0"/>
    <x v="0"/>
    <x v="0"/>
    <x v="0"/>
    <x v="0"/>
    <s v="Direção dos  Recursos Humanos"/>
    <x v="0"/>
    <x v="0"/>
    <x v="0"/>
    <x v="0"/>
    <x v="0"/>
    <x v="0"/>
    <x v="0"/>
    <x v="0"/>
    <x v="0"/>
    <x v="0"/>
    <x v="7"/>
    <x v="0"/>
    <s v="Pagamento de salário referente a 02-2024"/>
  </r>
  <r>
    <x v="0"/>
    <n v="0"/>
    <n v="0"/>
    <n v="0"/>
    <n v="0"/>
    <x v="5523"/>
    <x v="0"/>
    <x v="0"/>
    <x v="0"/>
    <s v="03.16.25"/>
    <x v="23"/>
    <x v="0"/>
    <x v="0"/>
    <s v="Direção dos  Recursos Humanos"/>
    <s v="03.16.25"/>
    <s v="Direção dos  Recursos Humanos"/>
    <s v="03.16.25"/>
    <x v="29"/>
    <x v="0"/>
    <x v="0"/>
    <x v="0"/>
    <x v="0"/>
    <x v="0"/>
    <x v="0"/>
    <x v="0"/>
    <x v="2"/>
    <s v="2024-02-23"/>
    <x v="0"/>
    <n v="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2-2024"/>
  </r>
  <r>
    <x v="0"/>
    <n v="0"/>
    <n v="0"/>
    <n v="0"/>
    <n v="0"/>
    <x v="5523"/>
    <x v="0"/>
    <x v="0"/>
    <x v="0"/>
    <s v="03.16.25"/>
    <x v="23"/>
    <x v="0"/>
    <x v="0"/>
    <s v="Direção dos  Recursos Humanos"/>
    <s v="03.16.25"/>
    <s v="Direção dos  Recursos Humanos"/>
    <s v="03.16.25"/>
    <x v="48"/>
    <x v="0"/>
    <x v="0"/>
    <x v="0"/>
    <x v="1"/>
    <x v="0"/>
    <x v="0"/>
    <x v="0"/>
    <x v="2"/>
    <s v="2024-02-23"/>
    <x v="0"/>
    <n v="42"/>
    <x v="4"/>
    <m/>
    <x v="0"/>
    <m/>
    <x v="17"/>
    <n v="100479279"/>
    <x v="0"/>
    <x v="4"/>
    <s v="Direção dos  Recursos Humanos"/>
    <s v="ORI"/>
    <x v="2"/>
    <m/>
    <x v="0"/>
    <x v="2"/>
    <x v="2"/>
    <x v="1"/>
    <x v="0"/>
    <x v="0"/>
    <x v="0"/>
    <x v="0"/>
    <x v="0"/>
    <x v="0"/>
    <x v="0"/>
    <s v="Direção dos  Recursos Humanos"/>
    <x v="0"/>
    <x v="0"/>
    <x v="0"/>
    <x v="0"/>
    <x v="0"/>
    <x v="0"/>
    <x v="0"/>
    <x v="0"/>
    <x v="0"/>
    <x v="0"/>
    <x v="4"/>
    <x v="0"/>
    <s v="Pagamento de salário referente a 02-2024"/>
  </r>
  <r>
    <x v="0"/>
    <n v="0"/>
    <n v="0"/>
    <n v="0"/>
    <n v="0"/>
    <x v="5523"/>
    <x v="0"/>
    <x v="0"/>
    <x v="0"/>
    <s v="03.16.25"/>
    <x v="23"/>
    <x v="0"/>
    <x v="0"/>
    <s v="Direção dos  Recursos Humanos"/>
    <s v="03.16.25"/>
    <s v="Direção dos  Recursos Humanos"/>
    <s v="03.16.25"/>
    <x v="31"/>
    <x v="0"/>
    <x v="0"/>
    <x v="1"/>
    <x v="0"/>
    <x v="0"/>
    <x v="0"/>
    <x v="0"/>
    <x v="2"/>
    <s v="2024-02-23"/>
    <x v="0"/>
    <n v="118"/>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2-2024"/>
  </r>
  <r>
    <x v="0"/>
    <n v="0"/>
    <n v="0"/>
    <n v="0"/>
    <n v="0"/>
    <x v="5523"/>
    <x v="0"/>
    <x v="0"/>
    <x v="0"/>
    <s v="03.16.25"/>
    <x v="23"/>
    <x v="0"/>
    <x v="0"/>
    <s v="Direção dos  Recursos Humanos"/>
    <s v="03.16.25"/>
    <s v="Direção dos  Recursos Humanos"/>
    <s v="03.16.25"/>
    <x v="78"/>
    <x v="0"/>
    <x v="4"/>
    <x v="17"/>
    <x v="0"/>
    <x v="0"/>
    <x v="0"/>
    <x v="0"/>
    <x v="2"/>
    <s v="2024-02-23"/>
    <x v="0"/>
    <n v="592"/>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2-2024"/>
  </r>
  <r>
    <x v="0"/>
    <n v="0"/>
    <n v="0"/>
    <n v="0"/>
    <n v="0"/>
    <x v="5523"/>
    <x v="0"/>
    <x v="0"/>
    <x v="0"/>
    <s v="03.16.25"/>
    <x v="23"/>
    <x v="0"/>
    <x v="0"/>
    <s v="Direção dos  Recursos Humanos"/>
    <s v="03.16.25"/>
    <s v="Direção dos  Recursos Humanos"/>
    <s v="03.16.25"/>
    <x v="49"/>
    <x v="0"/>
    <x v="0"/>
    <x v="0"/>
    <x v="1"/>
    <x v="0"/>
    <x v="0"/>
    <x v="0"/>
    <x v="2"/>
    <s v="2024-02-23"/>
    <x v="0"/>
    <n v="924"/>
    <x v="4"/>
    <m/>
    <x v="0"/>
    <m/>
    <x v="15"/>
    <n v="100479277"/>
    <x v="0"/>
    <x v="2"/>
    <s v="Direção dos  Recursos Humanos"/>
    <s v="ORI"/>
    <x v="2"/>
    <m/>
    <x v="0"/>
    <x v="2"/>
    <x v="2"/>
    <x v="1"/>
    <x v="0"/>
    <x v="0"/>
    <x v="0"/>
    <x v="0"/>
    <x v="0"/>
    <x v="0"/>
    <x v="0"/>
    <s v="Direção dos  Recursos Humanos"/>
    <x v="0"/>
    <x v="0"/>
    <x v="0"/>
    <x v="0"/>
    <x v="0"/>
    <x v="0"/>
    <x v="0"/>
    <x v="0"/>
    <x v="0"/>
    <x v="0"/>
    <x v="2"/>
    <x v="0"/>
    <s v="Pagamento de salário referente a 02-2024"/>
  </r>
  <r>
    <x v="0"/>
    <n v="0"/>
    <n v="0"/>
    <n v="0"/>
    <n v="0"/>
    <x v="5464"/>
    <x v="0"/>
    <x v="0"/>
    <x v="0"/>
    <s v="03.16.25"/>
    <x v="23"/>
    <x v="0"/>
    <x v="0"/>
    <s v="Direção dos  Recursos Humanos"/>
    <s v="03.16.25"/>
    <s v="Direção dos  Recursos Humanos"/>
    <s v="03.16.25"/>
    <x v="30"/>
    <x v="0"/>
    <x v="0"/>
    <x v="0"/>
    <x v="1"/>
    <x v="0"/>
    <x v="0"/>
    <x v="0"/>
    <x v="6"/>
    <s v="2024-04-23"/>
    <x v="1"/>
    <n v="1265"/>
    <x v="4"/>
    <m/>
    <x v="0"/>
    <m/>
    <x v="19"/>
    <n v="100474706"/>
    <x v="0"/>
    <x v="6"/>
    <s v="Direção dos  Recursos Humanos"/>
    <s v="ORI"/>
    <x v="2"/>
    <m/>
    <x v="0"/>
    <x v="2"/>
    <x v="2"/>
    <x v="1"/>
    <x v="0"/>
    <x v="0"/>
    <x v="0"/>
    <x v="0"/>
    <x v="0"/>
    <x v="0"/>
    <x v="0"/>
    <s v="Direção dos  Recursos Humanos"/>
    <x v="0"/>
    <x v="0"/>
    <x v="0"/>
    <x v="0"/>
    <x v="0"/>
    <x v="0"/>
    <x v="0"/>
    <x v="0"/>
    <x v="0"/>
    <x v="0"/>
    <x v="6"/>
    <x v="0"/>
    <s v="Pagamento de salário referente a 04-2024"/>
  </r>
  <r>
    <x v="0"/>
    <n v="0"/>
    <n v="0"/>
    <n v="0"/>
    <n v="0"/>
    <x v="5464"/>
    <x v="0"/>
    <x v="0"/>
    <x v="0"/>
    <s v="03.16.25"/>
    <x v="23"/>
    <x v="0"/>
    <x v="0"/>
    <s v="Direção dos  Recursos Humanos"/>
    <s v="03.16.25"/>
    <s v="Direção dos  Recursos Humanos"/>
    <s v="03.16.25"/>
    <x v="48"/>
    <x v="0"/>
    <x v="0"/>
    <x v="0"/>
    <x v="1"/>
    <x v="0"/>
    <x v="0"/>
    <x v="0"/>
    <x v="6"/>
    <s v="2024-04-23"/>
    <x v="1"/>
    <n v="8604"/>
    <x v="4"/>
    <m/>
    <x v="0"/>
    <m/>
    <x v="19"/>
    <n v="100474706"/>
    <x v="0"/>
    <x v="6"/>
    <s v="Direção dos  Recursos Humanos"/>
    <s v="ORI"/>
    <x v="2"/>
    <m/>
    <x v="0"/>
    <x v="2"/>
    <x v="2"/>
    <x v="1"/>
    <x v="0"/>
    <x v="0"/>
    <x v="0"/>
    <x v="0"/>
    <x v="0"/>
    <x v="0"/>
    <x v="0"/>
    <s v="Direção dos  Recursos Humanos"/>
    <x v="0"/>
    <x v="0"/>
    <x v="0"/>
    <x v="0"/>
    <x v="0"/>
    <x v="0"/>
    <x v="0"/>
    <x v="0"/>
    <x v="0"/>
    <x v="0"/>
    <x v="6"/>
    <x v="0"/>
    <s v="Pagamento de salário referente a 04-2024"/>
  </r>
  <r>
    <x v="0"/>
    <n v="0"/>
    <n v="0"/>
    <n v="0"/>
    <n v="0"/>
    <x v="5464"/>
    <x v="0"/>
    <x v="0"/>
    <x v="0"/>
    <s v="03.16.25"/>
    <x v="23"/>
    <x v="0"/>
    <x v="0"/>
    <s v="Direção dos  Recursos Humanos"/>
    <s v="03.16.25"/>
    <s v="Direção dos  Recursos Humanos"/>
    <s v="03.16.25"/>
    <x v="49"/>
    <x v="0"/>
    <x v="0"/>
    <x v="0"/>
    <x v="1"/>
    <x v="0"/>
    <x v="0"/>
    <x v="0"/>
    <x v="6"/>
    <s v="2024-04-23"/>
    <x v="1"/>
    <n v="377"/>
    <x v="4"/>
    <m/>
    <x v="0"/>
    <m/>
    <x v="67"/>
    <n v="100474708"/>
    <x v="0"/>
    <x v="7"/>
    <s v="Direção dos  Recursos Humanos"/>
    <s v="ORI"/>
    <x v="2"/>
    <m/>
    <x v="0"/>
    <x v="2"/>
    <x v="2"/>
    <x v="1"/>
    <x v="0"/>
    <x v="0"/>
    <x v="0"/>
    <x v="0"/>
    <x v="0"/>
    <x v="0"/>
    <x v="0"/>
    <s v="Direção dos  Recursos Humanos"/>
    <x v="0"/>
    <x v="0"/>
    <x v="0"/>
    <x v="0"/>
    <x v="0"/>
    <x v="0"/>
    <x v="0"/>
    <x v="0"/>
    <x v="0"/>
    <x v="0"/>
    <x v="7"/>
    <x v="0"/>
    <s v="Pagamento de salário referente a 04-2024"/>
  </r>
  <r>
    <x v="0"/>
    <n v="0"/>
    <n v="0"/>
    <n v="0"/>
    <n v="0"/>
    <x v="4582"/>
    <x v="0"/>
    <x v="0"/>
    <x v="0"/>
    <s v="03.16.17"/>
    <x v="51"/>
    <x v="0"/>
    <x v="0"/>
    <s v="Direção Proteção Civil"/>
    <s v="03.16.17"/>
    <s v="Direção Proteção Civil"/>
    <s v="03.16.17"/>
    <x v="30"/>
    <x v="0"/>
    <x v="0"/>
    <x v="0"/>
    <x v="1"/>
    <x v="0"/>
    <x v="0"/>
    <x v="0"/>
    <x v="3"/>
    <s v="2024-05-21"/>
    <x v="1"/>
    <n v="563"/>
    <x v="4"/>
    <m/>
    <x v="0"/>
    <m/>
    <x v="18"/>
    <n v="100478987"/>
    <x v="0"/>
    <x v="5"/>
    <s v="Direção Proteção Civil"/>
    <s v="ORI"/>
    <x v="2"/>
    <m/>
    <x v="0"/>
    <x v="2"/>
    <x v="2"/>
    <x v="1"/>
    <x v="0"/>
    <x v="0"/>
    <x v="0"/>
    <x v="0"/>
    <x v="0"/>
    <x v="0"/>
    <x v="0"/>
    <s v="Direção Proteção Civil"/>
    <x v="0"/>
    <x v="0"/>
    <x v="0"/>
    <x v="0"/>
    <x v="0"/>
    <x v="0"/>
    <x v="0"/>
    <x v="0"/>
    <x v="0"/>
    <x v="0"/>
    <x v="5"/>
    <x v="0"/>
    <s v="Pagamento de salário referente a 05-2024"/>
  </r>
  <r>
    <x v="0"/>
    <n v="0"/>
    <n v="0"/>
    <n v="0"/>
    <n v="0"/>
    <x v="5471"/>
    <x v="0"/>
    <x v="0"/>
    <x v="0"/>
    <s v="03.16.17"/>
    <x v="51"/>
    <x v="0"/>
    <x v="0"/>
    <s v="Direção Proteção Civil"/>
    <s v="03.16.17"/>
    <s v="Direção Proteção Civil"/>
    <s v="03.16.17"/>
    <x v="30"/>
    <x v="0"/>
    <x v="0"/>
    <x v="0"/>
    <x v="1"/>
    <x v="0"/>
    <x v="0"/>
    <x v="0"/>
    <x v="6"/>
    <s v="2024-04-23"/>
    <x v="1"/>
    <n v="398"/>
    <x v="4"/>
    <m/>
    <x v="0"/>
    <m/>
    <x v="136"/>
    <n v="100478986"/>
    <x v="0"/>
    <x v="10"/>
    <s v="Direção Proteção Civil"/>
    <s v="ORI"/>
    <x v="2"/>
    <m/>
    <x v="0"/>
    <x v="2"/>
    <x v="2"/>
    <x v="1"/>
    <x v="0"/>
    <x v="0"/>
    <x v="0"/>
    <x v="0"/>
    <x v="0"/>
    <x v="0"/>
    <x v="0"/>
    <s v="Direção Proteção Civil"/>
    <x v="0"/>
    <x v="0"/>
    <x v="0"/>
    <x v="0"/>
    <x v="0"/>
    <x v="0"/>
    <x v="0"/>
    <x v="0"/>
    <x v="0"/>
    <x v="0"/>
    <x v="10"/>
    <x v="0"/>
    <s v="Pagamento de salário referente a 04-2024"/>
  </r>
  <r>
    <x v="0"/>
    <n v="0"/>
    <n v="0"/>
    <n v="0"/>
    <n v="0"/>
    <x v="5471"/>
    <x v="0"/>
    <x v="0"/>
    <x v="0"/>
    <s v="03.16.17"/>
    <x v="51"/>
    <x v="0"/>
    <x v="0"/>
    <s v="Direção Proteção Civil"/>
    <s v="03.16.17"/>
    <s v="Direção Proteção Civil"/>
    <s v="03.16.17"/>
    <x v="28"/>
    <x v="0"/>
    <x v="0"/>
    <x v="0"/>
    <x v="0"/>
    <x v="0"/>
    <x v="0"/>
    <x v="0"/>
    <x v="6"/>
    <s v="2024-04-23"/>
    <x v="1"/>
    <n v="520"/>
    <x v="4"/>
    <m/>
    <x v="0"/>
    <m/>
    <x v="15"/>
    <n v="100479277"/>
    <x v="0"/>
    <x v="2"/>
    <s v="Direção Proteção Civil"/>
    <s v="ORI"/>
    <x v="2"/>
    <m/>
    <x v="0"/>
    <x v="2"/>
    <x v="2"/>
    <x v="1"/>
    <x v="0"/>
    <x v="0"/>
    <x v="0"/>
    <x v="0"/>
    <x v="0"/>
    <x v="0"/>
    <x v="0"/>
    <s v="Direção Proteção Civil"/>
    <x v="0"/>
    <x v="0"/>
    <x v="0"/>
    <x v="0"/>
    <x v="0"/>
    <x v="0"/>
    <x v="0"/>
    <x v="0"/>
    <x v="0"/>
    <x v="0"/>
    <x v="2"/>
    <x v="0"/>
    <s v="Pagamento de salário referente a 04-2024"/>
  </r>
  <r>
    <x v="0"/>
    <n v="0"/>
    <n v="0"/>
    <n v="0"/>
    <n v="0"/>
    <x v="5471"/>
    <x v="0"/>
    <x v="0"/>
    <x v="0"/>
    <s v="03.16.17"/>
    <x v="51"/>
    <x v="0"/>
    <x v="0"/>
    <s v="Direção Proteção Civil"/>
    <s v="03.16.17"/>
    <s v="Direção Proteção Civil"/>
    <s v="03.16.17"/>
    <x v="30"/>
    <x v="0"/>
    <x v="0"/>
    <x v="0"/>
    <x v="1"/>
    <x v="0"/>
    <x v="0"/>
    <x v="0"/>
    <x v="6"/>
    <s v="2024-04-23"/>
    <x v="1"/>
    <n v="1021"/>
    <x v="4"/>
    <m/>
    <x v="0"/>
    <m/>
    <x v="15"/>
    <n v="100479277"/>
    <x v="0"/>
    <x v="2"/>
    <s v="Direção Proteção Civil"/>
    <s v="ORI"/>
    <x v="2"/>
    <m/>
    <x v="0"/>
    <x v="2"/>
    <x v="2"/>
    <x v="1"/>
    <x v="0"/>
    <x v="0"/>
    <x v="0"/>
    <x v="0"/>
    <x v="0"/>
    <x v="0"/>
    <x v="0"/>
    <s v="Direção Proteção Civil"/>
    <x v="0"/>
    <x v="0"/>
    <x v="0"/>
    <x v="0"/>
    <x v="0"/>
    <x v="0"/>
    <x v="0"/>
    <x v="0"/>
    <x v="0"/>
    <x v="0"/>
    <x v="2"/>
    <x v="0"/>
    <s v="Pagamento de salário referente a 04-2024"/>
  </r>
  <r>
    <x v="0"/>
    <n v="0"/>
    <n v="0"/>
    <n v="0"/>
    <n v="0"/>
    <x v="5471"/>
    <x v="0"/>
    <x v="0"/>
    <x v="0"/>
    <s v="03.16.17"/>
    <x v="51"/>
    <x v="0"/>
    <x v="0"/>
    <s v="Direção Proteção Civil"/>
    <s v="03.16.17"/>
    <s v="Direção Proteção Civil"/>
    <s v="03.16.17"/>
    <x v="30"/>
    <x v="0"/>
    <x v="0"/>
    <x v="0"/>
    <x v="1"/>
    <x v="0"/>
    <x v="0"/>
    <x v="0"/>
    <x v="6"/>
    <s v="2024-04-23"/>
    <x v="1"/>
    <n v="4504"/>
    <x v="4"/>
    <m/>
    <x v="0"/>
    <m/>
    <x v="19"/>
    <n v="100474706"/>
    <x v="0"/>
    <x v="6"/>
    <s v="Direção Proteção Civil"/>
    <s v="ORI"/>
    <x v="2"/>
    <m/>
    <x v="0"/>
    <x v="2"/>
    <x v="2"/>
    <x v="1"/>
    <x v="0"/>
    <x v="0"/>
    <x v="0"/>
    <x v="0"/>
    <x v="0"/>
    <x v="0"/>
    <x v="0"/>
    <s v="Direção Proteção Civil"/>
    <x v="0"/>
    <x v="0"/>
    <x v="0"/>
    <x v="0"/>
    <x v="0"/>
    <x v="0"/>
    <x v="0"/>
    <x v="0"/>
    <x v="0"/>
    <x v="0"/>
    <x v="6"/>
    <x v="0"/>
    <s v="Pagamento de salário referente a 04-2024"/>
  </r>
  <r>
    <x v="0"/>
    <n v="0"/>
    <n v="0"/>
    <n v="0"/>
    <n v="0"/>
    <x v="4559"/>
    <x v="0"/>
    <x v="0"/>
    <x v="0"/>
    <s v="03.16.16"/>
    <x v="24"/>
    <x v="0"/>
    <x v="0"/>
    <s v="Direção Ambiente e Saneamento "/>
    <s v="03.16.16"/>
    <s v="Direção Ambiente e Saneamento "/>
    <s v="03.16.16"/>
    <x v="29"/>
    <x v="0"/>
    <x v="0"/>
    <x v="0"/>
    <x v="0"/>
    <x v="0"/>
    <x v="0"/>
    <x v="0"/>
    <x v="3"/>
    <s v="2024-05-21"/>
    <x v="1"/>
    <n v="104"/>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5-2024"/>
  </r>
  <r>
    <x v="0"/>
    <n v="0"/>
    <n v="0"/>
    <n v="0"/>
    <n v="0"/>
    <x v="4559"/>
    <x v="0"/>
    <x v="0"/>
    <x v="0"/>
    <s v="03.16.16"/>
    <x v="24"/>
    <x v="0"/>
    <x v="0"/>
    <s v="Direção Ambiente e Saneamento "/>
    <s v="03.16.16"/>
    <s v="Direção Ambiente e Saneamento "/>
    <s v="03.16.16"/>
    <x v="29"/>
    <x v="0"/>
    <x v="0"/>
    <x v="0"/>
    <x v="0"/>
    <x v="0"/>
    <x v="0"/>
    <x v="0"/>
    <x v="3"/>
    <s v="2024-05-21"/>
    <x v="1"/>
    <n v="1"/>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5-2024"/>
  </r>
  <r>
    <x v="0"/>
    <n v="0"/>
    <n v="0"/>
    <n v="0"/>
    <n v="0"/>
    <x v="4559"/>
    <x v="0"/>
    <x v="0"/>
    <x v="0"/>
    <s v="03.16.16"/>
    <x v="24"/>
    <x v="0"/>
    <x v="0"/>
    <s v="Direção Ambiente e Saneamento "/>
    <s v="03.16.16"/>
    <s v="Direção Ambiente e Saneamento "/>
    <s v="03.16.16"/>
    <x v="60"/>
    <x v="0"/>
    <x v="0"/>
    <x v="0"/>
    <x v="0"/>
    <x v="0"/>
    <x v="0"/>
    <x v="0"/>
    <x v="3"/>
    <s v="2024-05-21"/>
    <x v="1"/>
    <n v="2"/>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5-2024"/>
  </r>
  <r>
    <x v="0"/>
    <n v="0"/>
    <n v="0"/>
    <n v="0"/>
    <n v="0"/>
    <x v="4559"/>
    <x v="0"/>
    <x v="0"/>
    <x v="0"/>
    <s v="03.16.16"/>
    <x v="24"/>
    <x v="0"/>
    <x v="0"/>
    <s v="Direção Ambiente e Saneamento "/>
    <s v="03.16.16"/>
    <s v="Direção Ambiente e Saneamento "/>
    <s v="03.16.16"/>
    <x v="28"/>
    <x v="0"/>
    <x v="0"/>
    <x v="0"/>
    <x v="0"/>
    <x v="0"/>
    <x v="0"/>
    <x v="0"/>
    <x v="3"/>
    <s v="2024-05-21"/>
    <x v="1"/>
    <n v="143"/>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5-2024"/>
  </r>
  <r>
    <x v="0"/>
    <n v="0"/>
    <n v="0"/>
    <n v="0"/>
    <n v="0"/>
    <x v="4559"/>
    <x v="0"/>
    <x v="0"/>
    <x v="0"/>
    <s v="03.16.16"/>
    <x v="24"/>
    <x v="0"/>
    <x v="0"/>
    <s v="Direção Ambiente e Saneamento "/>
    <s v="03.16.16"/>
    <s v="Direção Ambiente e Saneamento "/>
    <s v="03.16.16"/>
    <x v="28"/>
    <x v="0"/>
    <x v="0"/>
    <x v="0"/>
    <x v="0"/>
    <x v="0"/>
    <x v="0"/>
    <x v="0"/>
    <x v="3"/>
    <s v="2024-05-21"/>
    <x v="1"/>
    <n v="287"/>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5-2024"/>
  </r>
  <r>
    <x v="0"/>
    <n v="0"/>
    <n v="0"/>
    <n v="0"/>
    <n v="0"/>
    <x v="3983"/>
    <x v="0"/>
    <x v="0"/>
    <x v="0"/>
    <s v="03.16.16"/>
    <x v="24"/>
    <x v="0"/>
    <x v="0"/>
    <s v="Direção Ambiente e Saneamento "/>
    <s v="03.16.16"/>
    <s v="Direção Ambiente e Saneamento "/>
    <s v="03.16.16"/>
    <x v="28"/>
    <x v="0"/>
    <x v="0"/>
    <x v="0"/>
    <x v="0"/>
    <x v="0"/>
    <x v="0"/>
    <x v="0"/>
    <x v="0"/>
    <s v="2024-01-30"/>
    <x v="0"/>
    <n v="16"/>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1-2024"/>
  </r>
  <r>
    <x v="0"/>
    <n v="0"/>
    <n v="0"/>
    <n v="0"/>
    <n v="0"/>
    <x v="753"/>
    <x v="0"/>
    <x v="0"/>
    <x v="0"/>
    <s v="03.16.16"/>
    <x v="24"/>
    <x v="0"/>
    <x v="0"/>
    <s v="Direção Ambiente e Saneamento "/>
    <s v="03.16.16"/>
    <s v="Direção Ambiente e Saneamento "/>
    <s v="03.16.16"/>
    <x v="28"/>
    <x v="0"/>
    <x v="0"/>
    <x v="0"/>
    <x v="0"/>
    <x v="0"/>
    <x v="0"/>
    <x v="0"/>
    <x v="1"/>
    <s v="2024-03-26"/>
    <x v="0"/>
    <n v="6309"/>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3-2024"/>
  </r>
  <r>
    <x v="0"/>
    <n v="0"/>
    <n v="0"/>
    <n v="0"/>
    <n v="0"/>
    <x v="753"/>
    <x v="0"/>
    <x v="0"/>
    <x v="0"/>
    <s v="03.16.16"/>
    <x v="24"/>
    <x v="0"/>
    <x v="0"/>
    <s v="Direção Ambiente e Saneamento "/>
    <s v="03.16.16"/>
    <s v="Direção Ambiente e Saneamento "/>
    <s v="03.16.16"/>
    <x v="28"/>
    <x v="0"/>
    <x v="0"/>
    <x v="0"/>
    <x v="0"/>
    <x v="0"/>
    <x v="0"/>
    <x v="0"/>
    <x v="1"/>
    <s v="2024-03-26"/>
    <x v="0"/>
    <n v="15"/>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3-2024"/>
  </r>
  <r>
    <x v="0"/>
    <n v="0"/>
    <n v="0"/>
    <n v="0"/>
    <n v="0"/>
    <x v="1418"/>
    <x v="0"/>
    <x v="0"/>
    <x v="0"/>
    <s v="03.16.16"/>
    <x v="24"/>
    <x v="0"/>
    <x v="0"/>
    <s v="Direção Ambiente e Saneamento "/>
    <s v="03.16.16"/>
    <s v="Direção Ambiente e Saneamento "/>
    <s v="03.16.16"/>
    <x v="60"/>
    <x v="0"/>
    <x v="0"/>
    <x v="0"/>
    <x v="0"/>
    <x v="0"/>
    <x v="0"/>
    <x v="0"/>
    <x v="6"/>
    <s v="2024-04-23"/>
    <x v="1"/>
    <n v="12"/>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4-2024"/>
  </r>
  <r>
    <x v="0"/>
    <n v="0"/>
    <n v="0"/>
    <n v="0"/>
    <n v="0"/>
    <x v="1418"/>
    <x v="0"/>
    <x v="0"/>
    <x v="0"/>
    <s v="03.16.16"/>
    <x v="24"/>
    <x v="0"/>
    <x v="0"/>
    <s v="Direção Ambiente e Saneamento "/>
    <s v="03.16.16"/>
    <s v="Direção Ambiente e Saneamento "/>
    <s v="03.16.16"/>
    <x v="60"/>
    <x v="0"/>
    <x v="0"/>
    <x v="0"/>
    <x v="0"/>
    <x v="0"/>
    <x v="0"/>
    <x v="0"/>
    <x v="6"/>
    <s v="2024-04-23"/>
    <x v="1"/>
    <n v="53"/>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4-2024"/>
  </r>
  <r>
    <x v="0"/>
    <n v="0"/>
    <n v="0"/>
    <n v="0"/>
    <n v="0"/>
    <x v="5531"/>
    <x v="0"/>
    <x v="0"/>
    <x v="0"/>
    <s v="03.16.16"/>
    <x v="24"/>
    <x v="0"/>
    <x v="0"/>
    <s v="Direção Ambiente e Saneamento "/>
    <s v="03.16.16"/>
    <s v="Direção Ambiente e Saneamento "/>
    <s v="03.16.16"/>
    <x v="30"/>
    <x v="0"/>
    <x v="0"/>
    <x v="0"/>
    <x v="1"/>
    <x v="0"/>
    <x v="0"/>
    <x v="0"/>
    <x v="2"/>
    <s v="2024-02-23"/>
    <x v="0"/>
    <n v="2680"/>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2-2024"/>
  </r>
  <r>
    <x v="0"/>
    <n v="0"/>
    <n v="0"/>
    <n v="0"/>
    <n v="0"/>
    <x v="580"/>
    <x v="0"/>
    <x v="0"/>
    <x v="0"/>
    <s v="03.16.15"/>
    <x v="0"/>
    <x v="0"/>
    <x v="0"/>
    <s v="Direção Financeira"/>
    <s v="03.16.15"/>
    <s v="Direção Financeira"/>
    <s v="03.16.15"/>
    <x v="64"/>
    <x v="0"/>
    <x v="0"/>
    <x v="0"/>
    <x v="0"/>
    <x v="0"/>
    <x v="0"/>
    <x v="0"/>
    <x v="5"/>
    <s v="2024-08-05"/>
    <x v="2"/>
    <n v="1043"/>
    <x v="4"/>
    <m/>
    <x v="0"/>
    <m/>
    <x v="17"/>
    <n v="100479279"/>
    <x v="0"/>
    <x v="4"/>
    <s v="Direção Financeira"/>
    <s v="ORI"/>
    <x v="2"/>
    <m/>
    <x v="0"/>
    <x v="2"/>
    <x v="2"/>
    <x v="1"/>
    <x v="0"/>
    <x v="0"/>
    <x v="0"/>
    <x v="0"/>
    <x v="0"/>
    <x v="0"/>
    <x v="0"/>
    <s v="Direção Financeira"/>
    <x v="0"/>
    <x v="0"/>
    <x v="0"/>
    <x v="0"/>
    <x v="0"/>
    <x v="0"/>
    <x v="0"/>
    <x v="0"/>
    <x v="0"/>
    <x v="0"/>
    <x v="4"/>
    <x v="0"/>
    <s v="Pagamento de salário referente a 07-2024"/>
  </r>
  <r>
    <x v="0"/>
    <n v="0"/>
    <n v="0"/>
    <n v="0"/>
    <n v="0"/>
    <x v="580"/>
    <x v="0"/>
    <x v="0"/>
    <x v="0"/>
    <s v="03.16.15"/>
    <x v="0"/>
    <x v="0"/>
    <x v="0"/>
    <s v="Direção Financeira"/>
    <s v="03.16.15"/>
    <s v="Direção Financeira"/>
    <s v="03.16.15"/>
    <x v="28"/>
    <x v="0"/>
    <x v="0"/>
    <x v="0"/>
    <x v="0"/>
    <x v="0"/>
    <x v="0"/>
    <x v="0"/>
    <x v="5"/>
    <s v="2024-08-05"/>
    <x v="2"/>
    <n v="759"/>
    <x v="4"/>
    <m/>
    <x v="0"/>
    <m/>
    <x v="17"/>
    <n v="100479279"/>
    <x v="0"/>
    <x v="4"/>
    <s v="Direção Financeira"/>
    <s v="ORI"/>
    <x v="2"/>
    <m/>
    <x v="0"/>
    <x v="2"/>
    <x v="2"/>
    <x v="1"/>
    <x v="0"/>
    <x v="0"/>
    <x v="0"/>
    <x v="0"/>
    <x v="0"/>
    <x v="0"/>
    <x v="0"/>
    <s v="Direção Financeira"/>
    <x v="0"/>
    <x v="0"/>
    <x v="0"/>
    <x v="0"/>
    <x v="0"/>
    <x v="0"/>
    <x v="0"/>
    <x v="0"/>
    <x v="0"/>
    <x v="0"/>
    <x v="4"/>
    <x v="0"/>
    <s v="Pagamento de salário referente a 07-2024"/>
  </r>
  <r>
    <x v="0"/>
    <n v="0"/>
    <n v="0"/>
    <n v="0"/>
    <n v="0"/>
    <x v="580"/>
    <x v="0"/>
    <x v="0"/>
    <x v="0"/>
    <s v="03.16.15"/>
    <x v="0"/>
    <x v="0"/>
    <x v="0"/>
    <s v="Direção Financeira"/>
    <s v="03.16.15"/>
    <s v="Direção Financeira"/>
    <s v="03.16.15"/>
    <x v="28"/>
    <x v="0"/>
    <x v="0"/>
    <x v="0"/>
    <x v="0"/>
    <x v="0"/>
    <x v="0"/>
    <x v="0"/>
    <x v="5"/>
    <s v="2024-08-05"/>
    <x v="2"/>
    <n v="213"/>
    <x v="4"/>
    <m/>
    <x v="0"/>
    <m/>
    <x v="15"/>
    <n v="100479277"/>
    <x v="0"/>
    <x v="2"/>
    <s v="Direção Financeira"/>
    <s v="ORI"/>
    <x v="2"/>
    <m/>
    <x v="0"/>
    <x v="2"/>
    <x v="2"/>
    <x v="1"/>
    <x v="0"/>
    <x v="0"/>
    <x v="0"/>
    <x v="0"/>
    <x v="0"/>
    <x v="0"/>
    <x v="0"/>
    <s v="Direção Financeira"/>
    <x v="0"/>
    <x v="0"/>
    <x v="0"/>
    <x v="0"/>
    <x v="0"/>
    <x v="0"/>
    <x v="0"/>
    <x v="0"/>
    <x v="0"/>
    <x v="0"/>
    <x v="2"/>
    <x v="0"/>
    <s v="Pagamento de salário referente a 07-2024"/>
  </r>
  <r>
    <x v="0"/>
    <n v="0"/>
    <n v="0"/>
    <n v="0"/>
    <n v="0"/>
    <x v="580"/>
    <x v="0"/>
    <x v="0"/>
    <x v="0"/>
    <s v="03.16.15"/>
    <x v="0"/>
    <x v="0"/>
    <x v="0"/>
    <s v="Direção Financeira"/>
    <s v="03.16.15"/>
    <s v="Direção Financeira"/>
    <s v="03.16.15"/>
    <x v="29"/>
    <x v="0"/>
    <x v="0"/>
    <x v="0"/>
    <x v="0"/>
    <x v="0"/>
    <x v="0"/>
    <x v="0"/>
    <x v="5"/>
    <s v="2024-08-05"/>
    <x v="2"/>
    <n v="6"/>
    <x v="4"/>
    <m/>
    <x v="0"/>
    <m/>
    <x v="15"/>
    <n v="100479277"/>
    <x v="0"/>
    <x v="2"/>
    <s v="Direção Financeira"/>
    <s v="ORI"/>
    <x v="2"/>
    <m/>
    <x v="0"/>
    <x v="2"/>
    <x v="2"/>
    <x v="1"/>
    <x v="0"/>
    <x v="0"/>
    <x v="0"/>
    <x v="0"/>
    <x v="0"/>
    <x v="0"/>
    <x v="0"/>
    <s v="Direção Financeira"/>
    <x v="0"/>
    <x v="0"/>
    <x v="0"/>
    <x v="0"/>
    <x v="0"/>
    <x v="0"/>
    <x v="0"/>
    <x v="0"/>
    <x v="0"/>
    <x v="0"/>
    <x v="2"/>
    <x v="0"/>
    <s v="Pagamento de salário referente a 07-2024"/>
  </r>
  <r>
    <x v="0"/>
    <n v="0"/>
    <n v="0"/>
    <n v="0"/>
    <n v="0"/>
    <x v="2150"/>
    <x v="0"/>
    <x v="0"/>
    <x v="0"/>
    <s v="03.16.15"/>
    <x v="0"/>
    <x v="0"/>
    <x v="0"/>
    <s v="Direção Financeira"/>
    <s v="03.16.15"/>
    <s v="Direção Financeira"/>
    <s v="03.16.15"/>
    <x v="29"/>
    <x v="0"/>
    <x v="0"/>
    <x v="0"/>
    <x v="0"/>
    <x v="0"/>
    <x v="0"/>
    <x v="0"/>
    <x v="11"/>
    <s v="2024-12-16"/>
    <x v="3"/>
    <n v="87"/>
    <x v="4"/>
    <m/>
    <x v="0"/>
    <m/>
    <x v="19"/>
    <n v="100474706"/>
    <x v="0"/>
    <x v="6"/>
    <s v="Direção Financeira"/>
    <s v="ORI"/>
    <x v="2"/>
    <m/>
    <x v="0"/>
    <x v="2"/>
    <x v="2"/>
    <x v="1"/>
    <x v="0"/>
    <x v="0"/>
    <x v="0"/>
    <x v="0"/>
    <x v="0"/>
    <x v="0"/>
    <x v="0"/>
    <s v="Direção Financeira"/>
    <x v="0"/>
    <x v="0"/>
    <x v="0"/>
    <x v="0"/>
    <x v="0"/>
    <x v="0"/>
    <x v="0"/>
    <x v="0"/>
    <x v="0"/>
    <x v="0"/>
    <x v="6"/>
    <x v="0"/>
    <s v="Pagamento de salário referente a 12-2024"/>
  </r>
  <r>
    <x v="0"/>
    <n v="0"/>
    <n v="0"/>
    <n v="0"/>
    <n v="0"/>
    <x v="2150"/>
    <x v="0"/>
    <x v="0"/>
    <x v="0"/>
    <s v="03.16.15"/>
    <x v="0"/>
    <x v="0"/>
    <x v="0"/>
    <s v="Direção Financeira"/>
    <s v="03.16.15"/>
    <s v="Direção Financeira"/>
    <s v="03.16.15"/>
    <x v="48"/>
    <x v="0"/>
    <x v="0"/>
    <x v="0"/>
    <x v="1"/>
    <x v="0"/>
    <x v="0"/>
    <x v="0"/>
    <x v="11"/>
    <s v="2024-12-16"/>
    <x v="3"/>
    <n v="174"/>
    <x v="4"/>
    <m/>
    <x v="0"/>
    <m/>
    <x v="16"/>
    <n v="100474707"/>
    <x v="0"/>
    <x v="3"/>
    <s v="Direção Financeira"/>
    <s v="ORI"/>
    <x v="2"/>
    <m/>
    <x v="0"/>
    <x v="2"/>
    <x v="2"/>
    <x v="1"/>
    <x v="0"/>
    <x v="0"/>
    <x v="0"/>
    <x v="0"/>
    <x v="0"/>
    <x v="0"/>
    <x v="0"/>
    <s v="Direção Financeira"/>
    <x v="0"/>
    <x v="0"/>
    <x v="0"/>
    <x v="0"/>
    <x v="0"/>
    <x v="0"/>
    <x v="0"/>
    <x v="0"/>
    <x v="0"/>
    <x v="0"/>
    <x v="3"/>
    <x v="0"/>
    <s v="Pagamento de salário referente a 12-2024"/>
  </r>
  <r>
    <x v="0"/>
    <n v="0"/>
    <n v="0"/>
    <n v="0"/>
    <n v="0"/>
    <x v="2150"/>
    <x v="0"/>
    <x v="0"/>
    <x v="0"/>
    <s v="03.16.15"/>
    <x v="0"/>
    <x v="0"/>
    <x v="0"/>
    <s v="Direção Financeira"/>
    <s v="03.16.15"/>
    <s v="Direção Financeira"/>
    <s v="03.16.15"/>
    <x v="64"/>
    <x v="0"/>
    <x v="0"/>
    <x v="0"/>
    <x v="0"/>
    <x v="0"/>
    <x v="0"/>
    <x v="0"/>
    <x v="11"/>
    <s v="2024-12-16"/>
    <x v="3"/>
    <n v="438"/>
    <x v="4"/>
    <m/>
    <x v="0"/>
    <m/>
    <x v="15"/>
    <n v="100479277"/>
    <x v="0"/>
    <x v="2"/>
    <s v="Direção Financeira"/>
    <s v="ORI"/>
    <x v="2"/>
    <m/>
    <x v="0"/>
    <x v="2"/>
    <x v="2"/>
    <x v="1"/>
    <x v="0"/>
    <x v="0"/>
    <x v="0"/>
    <x v="0"/>
    <x v="0"/>
    <x v="0"/>
    <x v="0"/>
    <s v="Direção Financeira"/>
    <x v="0"/>
    <x v="0"/>
    <x v="0"/>
    <x v="0"/>
    <x v="0"/>
    <x v="0"/>
    <x v="0"/>
    <x v="0"/>
    <x v="0"/>
    <x v="0"/>
    <x v="2"/>
    <x v="0"/>
    <s v="Pagamento de salário referente a 12-2024"/>
  </r>
  <r>
    <x v="0"/>
    <n v="0"/>
    <n v="0"/>
    <n v="0"/>
    <n v="0"/>
    <x v="2150"/>
    <x v="0"/>
    <x v="0"/>
    <x v="0"/>
    <s v="03.16.15"/>
    <x v="0"/>
    <x v="0"/>
    <x v="0"/>
    <s v="Direção Financeira"/>
    <s v="03.16.15"/>
    <s v="Direção Financeira"/>
    <s v="03.16.15"/>
    <x v="29"/>
    <x v="0"/>
    <x v="0"/>
    <x v="0"/>
    <x v="0"/>
    <x v="0"/>
    <x v="0"/>
    <x v="0"/>
    <x v="11"/>
    <s v="2024-12-16"/>
    <x v="3"/>
    <n v="7"/>
    <x v="4"/>
    <m/>
    <x v="0"/>
    <m/>
    <x v="15"/>
    <n v="100479277"/>
    <x v="0"/>
    <x v="2"/>
    <s v="Direção Financeira"/>
    <s v="ORI"/>
    <x v="2"/>
    <m/>
    <x v="0"/>
    <x v="2"/>
    <x v="2"/>
    <x v="1"/>
    <x v="0"/>
    <x v="0"/>
    <x v="0"/>
    <x v="0"/>
    <x v="0"/>
    <x v="0"/>
    <x v="0"/>
    <s v="Direção Financeira"/>
    <x v="0"/>
    <x v="0"/>
    <x v="0"/>
    <x v="0"/>
    <x v="0"/>
    <x v="0"/>
    <x v="0"/>
    <x v="0"/>
    <x v="0"/>
    <x v="0"/>
    <x v="2"/>
    <x v="0"/>
    <s v="Pagamento de salário referente a 12-2024"/>
  </r>
  <r>
    <x v="0"/>
    <n v="0"/>
    <n v="0"/>
    <n v="0"/>
    <n v="0"/>
    <x v="3970"/>
    <x v="0"/>
    <x v="0"/>
    <x v="0"/>
    <s v="03.16.15"/>
    <x v="0"/>
    <x v="0"/>
    <x v="0"/>
    <s v="Direção Financeira"/>
    <s v="03.16.15"/>
    <s v="Direção Financeira"/>
    <s v="03.16.15"/>
    <x v="28"/>
    <x v="0"/>
    <x v="0"/>
    <x v="0"/>
    <x v="0"/>
    <x v="0"/>
    <x v="0"/>
    <x v="0"/>
    <x v="0"/>
    <s v="2024-01-30"/>
    <x v="0"/>
    <n v="4437"/>
    <x v="4"/>
    <m/>
    <x v="0"/>
    <m/>
    <x v="19"/>
    <n v="100474706"/>
    <x v="0"/>
    <x v="6"/>
    <s v="Direção Financeira"/>
    <s v="ORI"/>
    <x v="2"/>
    <m/>
    <x v="0"/>
    <x v="2"/>
    <x v="2"/>
    <x v="1"/>
    <x v="0"/>
    <x v="0"/>
    <x v="0"/>
    <x v="0"/>
    <x v="0"/>
    <x v="0"/>
    <x v="0"/>
    <s v="Direção Financeira"/>
    <x v="0"/>
    <x v="0"/>
    <x v="0"/>
    <x v="0"/>
    <x v="0"/>
    <x v="0"/>
    <x v="0"/>
    <x v="0"/>
    <x v="0"/>
    <x v="0"/>
    <x v="6"/>
    <x v="0"/>
    <s v="Pagamento de salário referente a 01-2024"/>
  </r>
  <r>
    <x v="0"/>
    <n v="0"/>
    <n v="0"/>
    <n v="0"/>
    <n v="0"/>
    <x v="3970"/>
    <x v="0"/>
    <x v="0"/>
    <x v="0"/>
    <s v="03.16.15"/>
    <x v="0"/>
    <x v="0"/>
    <x v="0"/>
    <s v="Direção Financeira"/>
    <s v="03.16.15"/>
    <s v="Direção Financeira"/>
    <s v="03.16.15"/>
    <x v="48"/>
    <x v="0"/>
    <x v="0"/>
    <x v="0"/>
    <x v="1"/>
    <x v="0"/>
    <x v="0"/>
    <x v="0"/>
    <x v="0"/>
    <s v="2024-01-30"/>
    <x v="0"/>
    <n v="20218"/>
    <x v="4"/>
    <m/>
    <x v="0"/>
    <m/>
    <x v="19"/>
    <n v="100474706"/>
    <x v="0"/>
    <x v="6"/>
    <s v="Direção Financeira"/>
    <s v="ORI"/>
    <x v="2"/>
    <m/>
    <x v="0"/>
    <x v="2"/>
    <x v="2"/>
    <x v="1"/>
    <x v="0"/>
    <x v="0"/>
    <x v="0"/>
    <x v="0"/>
    <x v="0"/>
    <x v="0"/>
    <x v="0"/>
    <s v="Direção Financeira"/>
    <x v="0"/>
    <x v="0"/>
    <x v="0"/>
    <x v="0"/>
    <x v="0"/>
    <x v="0"/>
    <x v="0"/>
    <x v="0"/>
    <x v="0"/>
    <x v="0"/>
    <x v="6"/>
    <x v="0"/>
    <s v="Pagamento de salário referente a 01-2024"/>
  </r>
  <r>
    <x v="0"/>
    <n v="0"/>
    <n v="0"/>
    <n v="0"/>
    <n v="0"/>
    <x v="3970"/>
    <x v="0"/>
    <x v="0"/>
    <x v="0"/>
    <s v="03.16.15"/>
    <x v="0"/>
    <x v="0"/>
    <x v="0"/>
    <s v="Direção Financeira"/>
    <s v="03.16.15"/>
    <s v="Direção Financeira"/>
    <s v="03.16.15"/>
    <x v="64"/>
    <x v="0"/>
    <x v="0"/>
    <x v="0"/>
    <x v="0"/>
    <x v="0"/>
    <x v="0"/>
    <x v="0"/>
    <x v="0"/>
    <s v="2024-01-30"/>
    <x v="0"/>
    <n v="53"/>
    <x v="4"/>
    <m/>
    <x v="0"/>
    <m/>
    <x v="16"/>
    <n v="100474707"/>
    <x v="0"/>
    <x v="3"/>
    <s v="Direção Financeira"/>
    <s v="ORI"/>
    <x v="2"/>
    <m/>
    <x v="0"/>
    <x v="2"/>
    <x v="2"/>
    <x v="1"/>
    <x v="0"/>
    <x v="0"/>
    <x v="0"/>
    <x v="0"/>
    <x v="0"/>
    <x v="0"/>
    <x v="0"/>
    <s v="Direção Financeira"/>
    <x v="0"/>
    <x v="0"/>
    <x v="0"/>
    <x v="0"/>
    <x v="0"/>
    <x v="0"/>
    <x v="0"/>
    <x v="0"/>
    <x v="0"/>
    <x v="0"/>
    <x v="3"/>
    <x v="0"/>
    <s v="Pagamento de salário referente a 01-2024"/>
  </r>
  <r>
    <x v="0"/>
    <n v="0"/>
    <n v="0"/>
    <n v="0"/>
    <n v="0"/>
    <x v="3970"/>
    <x v="0"/>
    <x v="0"/>
    <x v="0"/>
    <s v="03.16.15"/>
    <x v="0"/>
    <x v="0"/>
    <x v="0"/>
    <s v="Direção Financeira"/>
    <s v="03.16.15"/>
    <s v="Direção Financeira"/>
    <s v="03.16.15"/>
    <x v="48"/>
    <x v="0"/>
    <x v="0"/>
    <x v="0"/>
    <x v="1"/>
    <x v="0"/>
    <x v="0"/>
    <x v="0"/>
    <x v="0"/>
    <s v="2024-01-30"/>
    <x v="0"/>
    <n v="667"/>
    <x v="4"/>
    <m/>
    <x v="0"/>
    <m/>
    <x v="15"/>
    <n v="100479277"/>
    <x v="0"/>
    <x v="2"/>
    <s v="Direção Financeira"/>
    <s v="ORI"/>
    <x v="2"/>
    <m/>
    <x v="0"/>
    <x v="2"/>
    <x v="2"/>
    <x v="1"/>
    <x v="0"/>
    <x v="0"/>
    <x v="0"/>
    <x v="0"/>
    <x v="0"/>
    <x v="0"/>
    <x v="0"/>
    <s v="Direção Financeira"/>
    <x v="0"/>
    <x v="0"/>
    <x v="0"/>
    <x v="0"/>
    <x v="0"/>
    <x v="0"/>
    <x v="0"/>
    <x v="0"/>
    <x v="0"/>
    <x v="0"/>
    <x v="2"/>
    <x v="0"/>
    <s v="Pagamento de salário referente a 01-2024"/>
  </r>
  <r>
    <x v="0"/>
    <n v="0"/>
    <n v="0"/>
    <n v="0"/>
    <n v="0"/>
    <x v="4075"/>
    <x v="0"/>
    <x v="0"/>
    <x v="0"/>
    <s v="03.16.15"/>
    <x v="0"/>
    <x v="0"/>
    <x v="0"/>
    <s v="Direção Financeira"/>
    <s v="03.16.15"/>
    <s v="Direção Financeira"/>
    <s v="03.16.15"/>
    <x v="30"/>
    <x v="0"/>
    <x v="0"/>
    <x v="0"/>
    <x v="1"/>
    <x v="0"/>
    <x v="0"/>
    <x v="0"/>
    <x v="4"/>
    <s v="2024-06-19"/>
    <x v="1"/>
    <n v="44931"/>
    <x v="4"/>
    <m/>
    <x v="0"/>
    <m/>
    <x v="19"/>
    <n v="100474706"/>
    <x v="0"/>
    <x v="6"/>
    <s v="Direção Financeira"/>
    <s v="ORI"/>
    <x v="2"/>
    <m/>
    <x v="0"/>
    <x v="2"/>
    <x v="2"/>
    <x v="1"/>
    <x v="0"/>
    <x v="0"/>
    <x v="0"/>
    <x v="0"/>
    <x v="0"/>
    <x v="0"/>
    <x v="0"/>
    <s v="Direção Financeira"/>
    <x v="0"/>
    <x v="0"/>
    <x v="0"/>
    <x v="0"/>
    <x v="0"/>
    <x v="0"/>
    <x v="0"/>
    <x v="0"/>
    <x v="0"/>
    <x v="0"/>
    <x v="6"/>
    <x v="0"/>
    <s v="Pagamento de salário referente a 06-2024"/>
  </r>
  <r>
    <x v="0"/>
    <n v="0"/>
    <n v="0"/>
    <n v="0"/>
    <n v="0"/>
    <x v="4075"/>
    <x v="0"/>
    <x v="0"/>
    <x v="0"/>
    <s v="03.16.15"/>
    <x v="0"/>
    <x v="0"/>
    <x v="0"/>
    <s v="Direção Financeira"/>
    <s v="03.16.15"/>
    <s v="Direção Financeira"/>
    <s v="03.16.15"/>
    <x v="64"/>
    <x v="0"/>
    <x v="0"/>
    <x v="0"/>
    <x v="0"/>
    <x v="0"/>
    <x v="0"/>
    <x v="0"/>
    <x v="4"/>
    <s v="2024-06-19"/>
    <x v="1"/>
    <n v="43"/>
    <x v="4"/>
    <m/>
    <x v="0"/>
    <m/>
    <x v="54"/>
    <n v="100477977"/>
    <x v="0"/>
    <x v="8"/>
    <s v="Direção Financeira"/>
    <s v="ORI"/>
    <x v="2"/>
    <m/>
    <x v="0"/>
    <x v="2"/>
    <x v="2"/>
    <x v="1"/>
    <x v="0"/>
    <x v="0"/>
    <x v="0"/>
    <x v="0"/>
    <x v="0"/>
    <x v="0"/>
    <x v="0"/>
    <s v="Direção Financeira"/>
    <x v="0"/>
    <x v="0"/>
    <x v="0"/>
    <x v="0"/>
    <x v="0"/>
    <x v="0"/>
    <x v="0"/>
    <x v="0"/>
    <x v="0"/>
    <x v="0"/>
    <x v="8"/>
    <x v="0"/>
    <s v="Pagamento de salário referente a 06-2024"/>
  </r>
  <r>
    <x v="0"/>
    <n v="0"/>
    <n v="0"/>
    <n v="0"/>
    <n v="0"/>
    <x v="4075"/>
    <x v="0"/>
    <x v="0"/>
    <x v="0"/>
    <s v="03.16.15"/>
    <x v="0"/>
    <x v="0"/>
    <x v="0"/>
    <s v="Direção Financeira"/>
    <s v="03.16.15"/>
    <s v="Direção Financeira"/>
    <s v="03.16.15"/>
    <x v="29"/>
    <x v="0"/>
    <x v="0"/>
    <x v="0"/>
    <x v="0"/>
    <x v="0"/>
    <x v="0"/>
    <x v="0"/>
    <x v="4"/>
    <s v="2024-06-19"/>
    <x v="1"/>
    <n v="13"/>
    <x v="4"/>
    <m/>
    <x v="0"/>
    <m/>
    <x v="67"/>
    <n v="100474708"/>
    <x v="0"/>
    <x v="7"/>
    <s v="Direção Financeira"/>
    <s v="ORI"/>
    <x v="2"/>
    <m/>
    <x v="0"/>
    <x v="2"/>
    <x v="2"/>
    <x v="1"/>
    <x v="0"/>
    <x v="0"/>
    <x v="0"/>
    <x v="0"/>
    <x v="0"/>
    <x v="0"/>
    <x v="0"/>
    <s v="Direção Financeira"/>
    <x v="0"/>
    <x v="0"/>
    <x v="0"/>
    <x v="0"/>
    <x v="0"/>
    <x v="0"/>
    <x v="0"/>
    <x v="0"/>
    <x v="0"/>
    <x v="0"/>
    <x v="7"/>
    <x v="0"/>
    <s v="Pagamento de salário referente a 06-2024"/>
  </r>
  <r>
    <x v="0"/>
    <n v="0"/>
    <n v="0"/>
    <n v="0"/>
    <n v="0"/>
    <x v="4075"/>
    <x v="0"/>
    <x v="0"/>
    <x v="0"/>
    <s v="03.16.15"/>
    <x v="0"/>
    <x v="0"/>
    <x v="0"/>
    <s v="Direção Financeira"/>
    <s v="03.16.15"/>
    <s v="Direção Financeira"/>
    <s v="03.16.15"/>
    <x v="29"/>
    <x v="0"/>
    <x v="0"/>
    <x v="0"/>
    <x v="0"/>
    <x v="0"/>
    <x v="0"/>
    <x v="0"/>
    <x v="4"/>
    <s v="2024-06-19"/>
    <x v="1"/>
    <n v="6"/>
    <x v="4"/>
    <m/>
    <x v="0"/>
    <m/>
    <x v="15"/>
    <n v="100479277"/>
    <x v="0"/>
    <x v="2"/>
    <s v="Direção Financeira"/>
    <s v="ORI"/>
    <x v="2"/>
    <m/>
    <x v="0"/>
    <x v="2"/>
    <x v="2"/>
    <x v="1"/>
    <x v="0"/>
    <x v="0"/>
    <x v="0"/>
    <x v="0"/>
    <x v="0"/>
    <x v="0"/>
    <x v="0"/>
    <s v="Direção Financeira"/>
    <x v="0"/>
    <x v="0"/>
    <x v="0"/>
    <x v="0"/>
    <x v="0"/>
    <x v="0"/>
    <x v="0"/>
    <x v="0"/>
    <x v="0"/>
    <x v="0"/>
    <x v="2"/>
    <x v="0"/>
    <s v="Pagamento de salário referente a 06-2024"/>
  </r>
  <r>
    <x v="0"/>
    <n v="0"/>
    <n v="0"/>
    <n v="0"/>
    <n v="0"/>
    <x v="4075"/>
    <x v="0"/>
    <x v="0"/>
    <x v="0"/>
    <s v="03.16.15"/>
    <x v="0"/>
    <x v="0"/>
    <x v="0"/>
    <s v="Direção Financeira"/>
    <s v="03.16.15"/>
    <s v="Direção Financeira"/>
    <s v="03.16.15"/>
    <x v="28"/>
    <x v="0"/>
    <x v="0"/>
    <x v="0"/>
    <x v="0"/>
    <x v="0"/>
    <x v="0"/>
    <x v="0"/>
    <x v="4"/>
    <s v="2024-06-19"/>
    <x v="1"/>
    <n v="213"/>
    <x v="4"/>
    <m/>
    <x v="0"/>
    <m/>
    <x v="15"/>
    <n v="100479277"/>
    <x v="0"/>
    <x v="2"/>
    <s v="Direção Financeira"/>
    <s v="ORI"/>
    <x v="2"/>
    <m/>
    <x v="0"/>
    <x v="2"/>
    <x v="2"/>
    <x v="1"/>
    <x v="0"/>
    <x v="0"/>
    <x v="0"/>
    <x v="0"/>
    <x v="0"/>
    <x v="0"/>
    <x v="0"/>
    <s v="Direção Financeira"/>
    <x v="0"/>
    <x v="0"/>
    <x v="0"/>
    <x v="0"/>
    <x v="0"/>
    <x v="0"/>
    <x v="0"/>
    <x v="0"/>
    <x v="0"/>
    <x v="0"/>
    <x v="2"/>
    <x v="0"/>
    <s v="Pagamento de salário referente a 06-2024"/>
  </r>
  <r>
    <x v="0"/>
    <n v="0"/>
    <n v="0"/>
    <n v="0"/>
    <n v="0"/>
    <x v="553"/>
    <x v="0"/>
    <x v="0"/>
    <x v="0"/>
    <s v="03.16.15"/>
    <x v="0"/>
    <x v="0"/>
    <x v="0"/>
    <s v="Direção Financeira"/>
    <s v="03.16.15"/>
    <s v="Direção Financeira"/>
    <s v="03.16.15"/>
    <x v="64"/>
    <x v="0"/>
    <x v="0"/>
    <x v="0"/>
    <x v="0"/>
    <x v="0"/>
    <x v="0"/>
    <x v="0"/>
    <x v="5"/>
    <s v="2024-08-05"/>
    <x v="2"/>
    <n v="4215"/>
    <x v="4"/>
    <m/>
    <x v="0"/>
    <m/>
    <x v="19"/>
    <n v="100474706"/>
    <x v="0"/>
    <x v="6"/>
    <s v="Direção Financeira"/>
    <s v="ORI"/>
    <x v="2"/>
    <m/>
    <x v="0"/>
    <x v="2"/>
    <x v="2"/>
    <x v="1"/>
    <x v="0"/>
    <x v="0"/>
    <x v="0"/>
    <x v="0"/>
    <x v="0"/>
    <x v="0"/>
    <x v="0"/>
    <s v="Direção Financeira"/>
    <x v="0"/>
    <x v="0"/>
    <x v="0"/>
    <x v="0"/>
    <x v="0"/>
    <x v="0"/>
    <x v="0"/>
    <x v="0"/>
    <x v="0"/>
    <x v="0"/>
    <x v="6"/>
    <x v="0"/>
    <s v="Pagamento de salário referente a 07-2024"/>
  </r>
  <r>
    <x v="0"/>
    <n v="0"/>
    <n v="0"/>
    <n v="0"/>
    <n v="0"/>
    <x v="553"/>
    <x v="0"/>
    <x v="0"/>
    <x v="0"/>
    <s v="03.16.15"/>
    <x v="0"/>
    <x v="0"/>
    <x v="0"/>
    <s v="Direção Financeira"/>
    <s v="03.16.15"/>
    <s v="Direção Financeira"/>
    <s v="03.16.15"/>
    <x v="48"/>
    <x v="0"/>
    <x v="0"/>
    <x v="0"/>
    <x v="1"/>
    <x v="0"/>
    <x v="0"/>
    <x v="0"/>
    <x v="5"/>
    <s v="2024-08-05"/>
    <x v="2"/>
    <n v="20727"/>
    <x v="4"/>
    <m/>
    <x v="0"/>
    <m/>
    <x v="19"/>
    <n v="100474706"/>
    <x v="0"/>
    <x v="6"/>
    <s v="Direção Financeira"/>
    <s v="ORI"/>
    <x v="2"/>
    <m/>
    <x v="0"/>
    <x v="2"/>
    <x v="2"/>
    <x v="1"/>
    <x v="0"/>
    <x v="0"/>
    <x v="0"/>
    <x v="0"/>
    <x v="0"/>
    <x v="0"/>
    <x v="0"/>
    <s v="Direção Financeira"/>
    <x v="0"/>
    <x v="0"/>
    <x v="0"/>
    <x v="0"/>
    <x v="0"/>
    <x v="0"/>
    <x v="0"/>
    <x v="0"/>
    <x v="0"/>
    <x v="0"/>
    <x v="6"/>
    <x v="0"/>
    <s v="Pagamento de salário referente a 07-2024"/>
  </r>
  <r>
    <x v="0"/>
    <n v="0"/>
    <n v="0"/>
    <n v="0"/>
    <n v="0"/>
    <x v="553"/>
    <x v="0"/>
    <x v="0"/>
    <x v="0"/>
    <s v="03.16.15"/>
    <x v="0"/>
    <x v="0"/>
    <x v="0"/>
    <s v="Direção Financeira"/>
    <s v="03.16.15"/>
    <s v="Direção Financeira"/>
    <s v="03.16.15"/>
    <x v="29"/>
    <x v="0"/>
    <x v="0"/>
    <x v="0"/>
    <x v="0"/>
    <x v="0"/>
    <x v="0"/>
    <x v="0"/>
    <x v="5"/>
    <s v="2024-08-05"/>
    <x v="2"/>
    <n v="0"/>
    <x v="4"/>
    <m/>
    <x v="0"/>
    <m/>
    <x v="54"/>
    <n v="100477977"/>
    <x v="0"/>
    <x v="8"/>
    <s v="Direção Financeira"/>
    <s v="ORI"/>
    <x v="2"/>
    <m/>
    <x v="0"/>
    <x v="2"/>
    <x v="2"/>
    <x v="1"/>
    <x v="0"/>
    <x v="0"/>
    <x v="0"/>
    <x v="0"/>
    <x v="0"/>
    <x v="0"/>
    <x v="0"/>
    <s v="Direção Financeira"/>
    <x v="0"/>
    <x v="0"/>
    <x v="0"/>
    <x v="0"/>
    <x v="0"/>
    <x v="0"/>
    <x v="0"/>
    <x v="0"/>
    <x v="0"/>
    <x v="0"/>
    <x v="8"/>
    <x v="0"/>
    <s v="Pagamento de salário referente a 07-2024"/>
  </r>
  <r>
    <x v="0"/>
    <n v="0"/>
    <n v="0"/>
    <n v="0"/>
    <n v="0"/>
    <x v="3760"/>
    <x v="0"/>
    <x v="0"/>
    <x v="0"/>
    <s v="03.16.15"/>
    <x v="0"/>
    <x v="0"/>
    <x v="0"/>
    <s v="Direção Financeira"/>
    <s v="03.16.15"/>
    <s v="Direção Financeira"/>
    <s v="03.16.15"/>
    <x v="30"/>
    <x v="0"/>
    <x v="0"/>
    <x v="0"/>
    <x v="1"/>
    <x v="0"/>
    <x v="0"/>
    <x v="0"/>
    <x v="3"/>
    <s v="2024-05-21"/>
    <x v="1"/>
    <n v="462"/>
    <x v="4"/>
    <m/>
    <x v="0"/>
    <m/>
    <x v="54"/>
    <n v="100477977"/>
    <x v="0"/>
    <x v="8"/>
    <s v="Direção Financeira"/>
    <s v="ORI"/>
    <x v="2"/>
    <m/>
    <x v="0"/>
    <x v="2"/>
    <x v="2"/>
    <x v="1"/>
    <x v="0"/>
    <x v="0"/>
    <x v="0"/>
    <x v="0"/>
    <x v="0"/>
    <x v="0"/>
    <x v="0"/>
    <s v="Direção Financeira"/>
    <x v="0"/>
    <x v="0"/>
    <x v="0"/>
    <x v="0"/>
    <x v="0"/>
    <x v="0"/>
    <x v="0"/>
    <x v="0"/>
    <x v="0"/>
    <x v="0"/>
    <x v="8"/>
    <x v="0"/>
    <s v="Pagamento de salário referente a 05-2024"/>
  </r>
  <r>
    <x v="0"/>
    <n v="0"/>
    <n v="0"/>
    <n v="0"/>
    <n v="0"/>
    <x v="3760"/>
    <x v="0"/>
    <x v="0"/>
    <x v="0"/>
    <s v="03.16.15"/>
    <x v="0"/>
    <x v="0"/>
    <x v="0"/>
    <s v="Direção Financeira"/>
    <s v="03.16.15"/>
    <s v="Direção Financeira"/>
    <s v="03.16.15"/>
    <x v="28"/>
    <x v="0"/>
    <x v="0"/>
    <x v="0"/>
    <x v="0"/>
    <x v="0"/>
    <x v="0"/>
    <x v="0"/>
    <x v="3"/>
    <s v="2024-05-21"/>
    <x v="1"/>
    <n v="465"/>
    <x v="4"/>
    <m/>
    <x v="0"/>
    <m/>
    <x v="67"/>
    <n v="100474708"/>
    <x v="0"/>
    <x v="7"/>
    <s v="Direção Financeira"/>
    <s v="ORI"/>
    <x v="2"/>
    <m/>
    <x v="0"/>
    <x v="2"/>
    <x v="2"/>
    <x v="1"/>
    <x v="0"/>
    <x v="0"/>
    <x v="0"/>
    <x v="0"/>
    <x v="0"/>
    <x v="0"/>
    <x v="0"/>
    <s v="Direção Financeira"/>
    <x v="0"/>
    <x v="0"/>
    <x v="0"/>
    <x v="0"/>
    <x v="0"/>
    <x v="0"/>
    <x v="0"/>
    <x v="0"/>
    <x v="0"/>
    <x v="0"/>
    <x v="7"/>
    <x v="0"/>
    <s v="Pagamento de salário referente a 05-2024"/>
  </r>
  <r>
    <x v="0"/>
    <n v="0"/>
    <n v="0"/>
    <n v="0"/>
    <n v="0"/>
    <x v="3760"/>
    <x v="0"/>
    <x v="0"/>
    <x v="0"/>
    <s v="03.16.15"/>
    <x v="0"/>
    <x v="0"/>
    <x v="0"/>
    <s v="Direção Financeira"/>
    <s v="03.16.15"/>
    <s v="Direção Financeira"/>
    <s v="03.16.15"/>
    <x v="29"/>
    <x v="0"/>
    <x v="0"/>
    <x v="0"/>
    <x v="0"/>
    <x v="0"/>
    <x v="0"/>
    <x v="0"/>
    <x v="3"/>
    <s v="2024-05-21"/>
    <x v="1"/>
    <n v="21"/>
    <x v="4"/>
    <m/>
    <x v="0"/>
    <m/>
    <x v="17"/>
    <n v="100479279"/>
    <x v="0"/>
    <x v="4"/>
    <s v="Direção Financeira"/>
    <s v="ORI"/>
    <x v="2"/>
    <m/>
    <x v="0"/>
    <x v="2"/>
    <x v="2"/>
    <x v="1"/>
    <x v="0"/>
    <x v="0"/>
    <x v="0"/>
    <x v="0"/>
    <x v="0"/>
    <x v="0"/>
    <x v="0"/>
    <s v="Direção Financeira"/>
    <x v="0"/>
    <x v="0"/>
    <x v="0"/>
    <x v="0"/>
    <x v="0"/>
    <x v="0"/>
    <x v="0"/>
    <x v="0"/>
    <x v="0"/>
    <x v="0"/>
    <x v="4"/>
    <x v="0"/>
    <s v="Pagamento de salário referente a 05-2024"/>
  </r>
  <r>
    <x v="0"/>
    <n v="0"/>
    <n v="0"/>
    <n v="0"/>
    <n v="0"/>
    <x v="3760"/>
    <x v="0"/>
    <x v="0"/>
    <x v="0"/>
    <s v="03.16.15"/>
    <x v="0"/>
    <x v="0"/>
    <x v="0"/>
    <s v="Direção Financeira"/>
    <s v="03.16.15"/>
    <s v="Direção Financeira"/>
    <s v="03.16.15"/>
    <x v="29"/>
    <x v="0"/>
    <x v="0"/>
    <x v="0"/>
    <x v="0"/>
    <x v="0"/>
    <x v="0"/>
    <x v="0"/>
    <x v="3"/>
    <s v="2024-05-21"/>
    <x v="1"/>
    <n v="0"/>
    <x v="4"/>
    <m/>
    <x v="0"/>
    <m/>
    <x v="16"/>
    <n v="100474707"/>
    <x v="0"/>
    <x v="3"/>
    <s v="Direção Financeira"/>
    <s v="ORI"/>
    <x v="2"/>
    <m/>
    <x v="0"/>
    <x v="2"/>
    <x v="2"/>
    <x v="1"/>
    <x v="0"/>
    <x v="0"/>
    <x v="0"/>
    <x v="0"/>
    <x v="0"/>
    <x v="0"/>
    <x v="0"/>
    <s v="Direção Financeira"/>
    <x v="0"/>
    <x v="0"/>
    <x v="0"/>
    <x v="0"/>
    <x v="0"/>
    <x v="0"/>
    <x v="0"/>
    <x v="0"/>
    <x v="0"/>
    <x v="0"/>
    <x v="3"/>
    <x v="0"/>
    <s v="Pagamento de salário referente a 05-2024"/>
  </r>
  <r>
    <x v="0"/>
    <n v="0"/>
    <n v="0"/>
    <n v="0"/>
    <n v="0"/>
    <x v="3760"/>
    <x v="0"/>
    <x v="0"/>
    <x v="0"/>
    <s v="03.16.15"/>
    <x v="0"/>
    <x v="0"/>
    <x v="0"/>
    <s v="Direção Financeira"/>
    <s v="03.16.15"/>
    <s v="Direção Financeira"/>
    <s v="03.16.15"/>
    <x v="29"/>
    <x v="0"/>
    <x v="0"/>
    <x v="0"/>
    <x v="0"/>
    <x v="0"/>
    <x v="0"/>
    <x v="0"/>
    <x v="3"/>
    <s v="2024-05-21"/>
    <x v="1"/>
    <n v="5"/>
    <x v="4"/>
    <m/>
    <x v="0"/>
    <m/>
    <x v="15"/>
    <n v="100479277"/>
    <x v="0"/>
    <x v="2"/>
    <s v="Direção Financeira"/>
    <s v="ORI"/>
    <x v="2"/>
    <m/>
    <x v="0"/>
    <x v="2"/>
    <x v="2"/>
    <x v="1"/>
    <x v="0"/>
    <x v="0"/>
    <x v="0"/>
    <x v="0"/>
    <x v="0"/>
    <x v="0"/>
    <x v="0"/>
    <s v="Direção Financeira"/>
    <x v="0"/>
    <x v="0"/>
    <x v="0"/>
    <x v="0"/>
    <x v="0"/>
    <x v="0"/>
    <x v="0"/>
    <x v="0"/>
    <x v="0"/>
    <x v="0"/>
    <x v="2"/>
    <x v="0"/>
    <s v="Pagamento de salário referente a 05-2024"/>
  </r>
  <r>
    <x v="0"/>
    <n v="0"/>
    <n v="0"/>
    <n v="0"/>
    <n v="0"/>
    <x v="1417"/>
    <x v="0"/>
    <x v="0"/>
    <x v="0"/>
    <s v="03.16.15"/>
    <x v="0"/>
    <x v="0"/>
    <x v="0"/>
    <s v="Direção Financeira"/>
    <s v="03.16.15"/>
    <s v="Direção Financeira"/>
    <s v="03.16.15"/>
    <x v="64"/>
    <x v="0"/>
    <x v="0"/>
    <x v="0"/>
    <x v="0"/>
    <x v="0"/>
    <x v="0"/>
    <x v="0"/>
    <x v="6"/>
    <s v="2024-04-23"/>
    <x v="1"/>
    <n v="4231"/>
    <x v="4"/>
    <m/>
    <x v="0"/>
    <m/>
    <x v="19"/>
    <n v="100474706"/>
    <x v="0"/>
    <x v="6"/>
    <s v="Direção Financeira"/>
    <s v="ORI"/>
    <x v="2"/>
    <m/>
    <x v="0"/>
    <x v="2"/>
    <x v="2"/>
    <x v="1"/>
    <x v="0"/>
    <x v="0"/>
    <x v="0"/>
    <x v="0"/>
    <x v="0"/>
    <x v="0"/>
    <x v="0"/>
    <s v="Direção Financeira"/>
    <x v="0"/>
    <x v="0"/>
    <x v="0"/>
    <x v="0"/>
    <x v="0"/>
    <x v="0"/>
    <x v="0"/>
    <x v="0"/>
    <x v="0"/>
    <x v="0"/>
    <x v="6"/>
    <x v="0"/>
    <s v="Pagamento de salário referente a 04-2024"/>
  </r>
  <r>
    <x v="0"/>
    <n v="0"/>
    <n v="0"/>
    <n v="0"/>
    <n v="0"/>
    <x v="1417"/>
    <x v="0"/>
    <x v="0"/>
    <x v="0"/>
    <s v="03.16.15"/>
    <x v="0"/>
    <x v="0"/>
    <x v="0"/>
    <s v="Direção Financeira"/>
    <s v="03.16.15"/>
    <s v="Direção Financeira"/>
    <s v="03.16.15"/>
    <x v="30"/>
    <x v="0"/>
    <x v="0"/>
    <x v="0"/>
    <x v="1"/>
    <x v="0"/>
    <x v="0"/>
    <x v="0"/>
    <x v="6"/>
    <s v="2024-04-23"/>
    <x v="1"/>
    <n v="7174"/>
    <x v="4"/>
    <m/>
    <x v="0"/>
    <m/>
    <x v="67"/>
    <n v="100474708"/>
    <x v="0"/>
    <x v="7"/>
    <s v="Direção Financeira"/>
    <s v="ORI"/>
    <x v="2"/>
    <m/>
    <x v="0"/>
    <x v="2"/>
    <x v="2"/>
    <x v="1"/>
    <x v="0"/>
    <x v="0"/>
    <x v="0"/>
    <x v="0"/>
    <x v="0"/>
    <x v="0"/>
    <x v="0"/>
    <s v="Direção Financeira"/>
    <x v="0"/>
    <x v="0"/>
    <x v="0"/>
    <x v="0"/>
    <x v="0"/>
    <x v="0"/>
    <x v="0"/>
    <x v="0"/>
    <x v="0"/>
    <x v="0"/>
    <x v="7"/>
    <x v="0"/>
    <s v="Pagamento de salário referente a 04-2024"/>
  </r>
  <r>
    <x v="0"/>
    <n v="0"/>
    <n v="0"/>
    <n v="0"/>
    <n v="0"/>
    <x v="1417"/>
    <x v="0"/>
    <x v="0"/>
    <x v="0"/>
    <s v="03.16.15"/>
    <x v="0"/>
    <x v="0"/>
    <x v="0"/>
    <s v="Direção Financeira"/>
    <s v="03.16.15"/>
    <s v="Direção Financeira"/>
    <s v="03.16.15"/>
    <x v="48"/>
    <x v="0"/>
    <x v="0"/>
    <x v="0"/>
    <x v="1"/>
    <x v="0"/>
    <x v="0"/>
    <x v="0"/>
    <x v="6"/>
    <s v="2024-04-23"/>
    <x v="1"/>
    <n v="3670"/>
    <x v="4"/>
    <m/>
    <x v="0"/>
    <m/>
    <x v="67"/>
    <n v="100474708"/>
    <x v="0"/>
    <x v="7"/>
    <s v="Direção Financeira"/>
    <s v="ORI"/>
    <x v="2"/>
    <m/>
    <x v="0"/>
    <x v="2"/>
    <x v="2"/>
    <x v="1"/>
    <x v="0"/>
    <x v="0"/>
    <x v="0"/>
    <x v="0"/>
    <x v="0"/>
    <x v="0"/>
    <x v="0"/>
    <s v="Direção Financeira"/>
    <x v="0"/>
    <x v="0"/>
    <x v="0"/>
    <x v="0"/>
    <x v="0"/>
    <x v="0"/>
    <x v="0"/>
    <x v="0"/>
    <x v="0"/>
    <x v="0"/>
    <x v="7"/>
    <x v="0"/>
    <s v="Pagamento de salário referente a 04-2024"/>
  </r>
  <r>
    <x v="0"/>
    <n v="0"/>
    <n v="0"/>
    <n v="0"/>
    <n v="0"/>
    <x v="1417"/>
    <x v="0"/>
    <x v="0"/>
    <x v="0"/>
    <s v="03.16.15"/>
    <x v="0"/>
    <x v="0"/>
    <x v="0"/>
    <s v="Direção Financeira"/>
    <s v="03.16.15"/>
    <s v="Direção Financeira"/>
    <s v="03.16.15"/>
    <x v="28"/>
    <x v="0"/>
    <x v="0"/>
    <x v="0"/>
    <x v="0"/>
    <x v="0"/>
    <x v="0"/>
    <x v="0"/>
    <x v="6"/>
    <s v="2024-04-23"/>
    <x v="1"/>
    <n v="777"/>
    <x v="4"/>
    <m/>
    <x v="0"/>
    <m/>
    <x v="17"/>
    <n v="100479279"/>
    <x v="0"/>
    <x v="4"/>
    <s v="Direção Financeira"/>
    <s v="ORI"/>
    <x v="2"/>
    <m/>
    <x v="0"/>
    <x v="2"/>
    <x v="2"/>
    <x v="1"/>
    <x v="0"/>
    <x v="0"/>
    <x v="0"/>
    <x v="0"/>
    <x v="0"/>
    <x v="0"/>
    <x v="0"/>
    <s v="Direção Financeira"/>
    <x v="0"/>
    <x v="0"/>
    <x v="0"/>
    <x v="0"/>
    <x v="0"/>
    <x v="0"/>
    <x v="0"/>
    <x v="0"/>
    <x v="0"/>
    <x v="0"/>
    <x v="4"/>
    <x v="0"/>
    <s v="Pagamento de salário referente a 04-2024"/>
  </r>
  <r>
    <x v="0"/>
    <n v="0"/>
    <n v="0"/>
    <n v="0"/>
    <n v="0"/>
    <x v="1417"/>
    <x v="0"/>
    <x v="0"/>
    <x v="0"/>
    <s v="03.16.15"/>
    <x v="0"/>
    <x v="0"/>
    <x v="0"/>
    <s v="Direção Financeira"/>
    <s v="03.16.15"/>
    <s v="Direção Financeira"/>
    <s v="03.16.15"/>
    <x v="48"/>
    <x v="0"/>
    <x v="0"/>
    <x v="0"/>
    <x v="1"/>
    <x v="0"/>
    <x v="0"/>
    <x v="0"/>
    <x v="6"/>
    <s v="2024-04-23"/>
    <x v="1"/>
    <n v="5918"/>
    <x v="4"/>
    <m/>
    <x v="0"/>
    <m/>
    <x v="17"/>
    <n v="100479279"/>
    <x v="0"/>
    <x v="4"/>
    <s v="Direção Financeira"/>
    <s v="ORI"/>
    <x v="2"/>
    <m/>
    <x v="0"/>
    <x v="2"/>
    <x v="2"/>
    <x v="1"/>
    <x v="0"/>
    <x v="0"/>
    <x v="0"/>
    <x v="0"/>
    <x v="0"/>
    <x v="0"/>
    <x v="0"/>
    <s v="Direção Financeira"/>
    <x v="0"/>
    <x v="0"/>
    <x v="0"/>
    <x v="0"/>
    <x v="0"/>
    <x v="0"/>
    <x v="0"/>
    <x v="0"/>
    <x v="0"/>
    <x v="0"/>
    <x v="4"/>
    <x v="0"/>
    <s v="Pagamento de salário referente a 04-2024"/>
  </r>
  <r>
    <x v="0"/>
    <n v="0"/>
    <n v="0"/>
    <n v="0"/>
    <n v="0"/>
    <x v="1417"/>
    <x v="0"/>
    <x v="0"/>
    <x v="0"/>
    <s v="03.16.15"/>
    <x v="0"/>
    <x v="0"/>
    <x v="0"/>
    <s v="Direção Financeira"/>
    <s v="03.16.15"/>
    <s v="Direção Financeira"/>
    <s v="03.16.15"/>
    <x v="28"/>
    <x v="0"/>
    <x v="0"/>
    <x v="0"/>
    <x v="0"/>
    <x v="0"/>
    <x v="0"/>
    <x v="0"/>
    <x v="6"/>
    <s v="2024-04-23"/>
    <x v="1"/>
    <n v="92"/>
    <x v="4"/>
    <m/>
    <x v="0"/>
    <m/>
    <x v="15"/>
    <n v="100479277"/>
    <x v="0"/>
    <x v="2"/>
    <s v="Direção Financeira"/>
    <s v="ORI"/>
    <x v="2"/>
    <m/>
    <x v="0"/>
    <x v="2"/>
    <x v="2"/>
    <x v="1"/>
    <x v="0"/>
    <x v="0"/>
    <x v="0"/>
    <x v="0"/>
    <x v="0"/>
    <x v="0"/>
    <x v="0"/>
    <s v="Direção Financeira"/>
    <x v="0"/>
    <x v="0"/>
    <x v="0"/>
    <x v="0"/>
    <x v="0"/>
    <x v="0"/>
    <x v="0"/>
    <x v="0"/>
    <x v="0"/>
    <x v="0"/>
    <x v="2"/>
    <x v="0"/>
    <s v="Pagamento de salário referente a 04-2024"/>
  </r>
  <r>
    <x v="0"/>
    <n v="0"/>
    <n v="0"/>
    <n v="0"/>
    <n v="0"/>
    <x v="1417"/>
    <x v="0"/>
    <x v="0"/>
    <x v="0"/>
    <s v="03.16.15"/>
    <x v="0"/>
    <x v="0"/>
    <x v="0"/>
    <s v="Direção Financeira"/>
    <s v="03.16.15"/>
    <s v="Direção Financeira"/>
    <s v="03.16.15"/>
    <x v="30"/>
    <x v="0"/>
    <x v="0"/>
    <x v="0"/>
    <x v="1"/>
    <x v="0"/>
    <x v="0"/>
    <x v="0"/>
    <x v="6"/>
    <s v="2024-04-23"/>
    <x v="1"/>
    <n v="1384"/>
    <x v="4"/>
    <m/>
    <x v="0"/>
    <m/>
    <x v="15"/>
    <n v="100479277"/>
    <x v="0"/>
    <x v="2"/>
    <s v="Direção Financeira"/>
    <s v="ORI"/>
    <x v="2"/>
    <m/>
    <x v="0"/>
    <x v="2"/>
    <x v="2"/>
    <x v="1"/>
    <x v="0"/>
    <x v="0"/>
    <x v="0"/>
    <x v="0"/>
    <x v="0"/>
    <x v="0"/>
    <x v="0"/>
    <s v="Direção Financeira"/>
    <x v="0"/>
    <x v="0"/>
    <x v="0"/>
    <x v="0"/>
    <x v="0"/>
    <x v="0"/>
    <x v="0"/>
    <x v="0"/>
    <x v="0"/>
    <x v="0"/>
    <x v="2"/>
    <x v="0"/>
    <s v="Pagamento de salário referente a 04-2024"/>
  </r>
  <r>
    <x v="0"/>
    <n v="0"/>
    <n v="0"/>
    <n v="0"/>
    <n v="0"/>
    <x v="5675"/>
    <x v="0"/>
    <x v="0"/>
    <x v="0"/>
    <s v="03.16.15"/>
    <x v="0"/>
    <x v="0"/>
    <x v="0"/>
    <s v="Direção Financeira"/>
    <s v="03.16.15"/>
    <s v="Direção Financeira"/>
    <s v="03.16.15"/>
    <x v="30"/>
    <x v="0"/>
    <x v="0"/>
    <x v="0"/>
    <x v="1"/>
    <x v="0"/>
    <x v="0"/>
    <x v="0"/>
    <x v="1"/>
    <s v="2024-03-21"/>
    <x v="0"/>
    <n v="46976"/>
    <x v="4"/>
    <m/>
    <x v="0"/>
    <m/>
    <x v="19"/>
    <n v="100474706"/>
    <x v="0"/>
    <x v="6"/>
    <s v="Direção Financeira"/>
    <s v="ORI"/>
    <x v="2"/>
    <m/>
    <x v="0"/>
    <x v="2"/>
    <x v="2"/>
    <x v="1"/>
    <x v="0"/>
    <x v="0"/>
    <x v="0"/>
    <x v="0"/>
    <x v="0"/>
    <x v="0"/>
    <x v="0"/>
    <s v="Direção Financeira"/>
    <x v="0"/>
    <x v="0"/>
    <x v="0"/>
    <x v="0"/>
    <x v="0"/>
    <x v="0"/>
    <x v="0"/>
    <x v="0"/>
    <x v="0"/>
    <x v="0"/>
    <x v="6"/>
    <x v="0"/>
    <s v="Pagamento de salário referente a 03-2024"/>
  </r>
  <r>
    <x v="0"/>
    <n v="0"/>
    <n v="0"/>
    <n v="0"/>
    <n v="0"/>
    <x v="5675"/>
    <x v="0"/>
    <x v="0"/>
    <x v="0"/>
    <s v="03.16.15"/>
    <x v="0"/>
    <x v="0"/>
    <x v="0"/>
    <s v="Direção Financeira"/>
    <s v="03.16.15"/>
    <s v="Direção Financeira"/>
    <s v="03.16.15"/>
    <x v="29"/>
    <x v="0"/>
    <x v="0"/>
    <x v="0"/>
    <x v="0"/>
    <x v="0"/>
    <x v="0"/>
    <x v="0"/>
    <x v="1"/>
    <s v="2024-03-21"/>
    <x v="0"/>
    <n v="0"/>
    <x v="4"/>
    <m/>
    <x v="0"/>
    <m/>
    <x v="16"/>
    <n v="100474707"/>
    <x v="0"/>
    <x v="3"/>
    <s v="Direção Financeira"/>
    <s v="ORI"/>
    <x v="2"/>
    <m/>
    <x v="0"/>
    <x v="2"/>
    <x v="2"/>
    <x v="1"/>
    <x v="0"/>
    <x v="0"/>
    <x v="0"/>
    <x v="0"/>
    <x v="0"/>
    <x v="0"/>
    <x v="0"/>
    <s v="Direção Financeira"/>
    <x v="0"/>
    <x v="0"/>
    <x v="0"/>
    <x v="0"/>
    <x v="0"/>
    <x v="0"/>
    <x v="0"/>
    <x v="0"/>
    <x v="0"/>
    <x v="0"/>
    <x v="3"/>
    <x v="0"/>
    <s v="Pagamento de salário referente a 03-2024"/>
  </r>
  <r>
    <x v="0"/>
    <n v="0"/>
    <n v="0"/>
    <n v="0"/>
    <n v="0"/>
    <x v="5532"/>
    <x v="0"/>
    <x v="0"/>
    <x v="0"/>
    <s v="03.16.15"/>
    <x v="0"/>
    <x v="0"/>
    <x v="0"/>
    <s v="Direção Financeira"/>
    <s v="03.16.15"/>
    <s v="Direção Financeira"/>
    <s v="03.16.15"/>
    <x v="30"/>
    <x v="0"/>
    <x v="0"/>
    <x v="0"/>
    <x v="1"/>
    <x v="0"/>
    <x v="0"/>
    <x v="0"/>
    <x v="2"/>
    <s v="2024-02-23"/>
    <x v="0"/>
    <n v="503"/>
    <x v="4"/>
    <m/>
    <x v="0"/>
    <m/>
    <x v="54"/>
    <n v="100477977"/>
    <x v="0"/>
    <x v="8"/>
    <s v="Direção Financeira"/>
    <s v="ORI"/>
    <x v="2"/>
    <m/>
    <x v="0"/>
    <x v="2"/>
    <x v="2"/>
    <x v="1"/>
    <x v="0"/>
    <x v="0"/>
    <x v="0"/>
    <x v="0"/>
    <x v="0"/>
    <x v="0"/>
    <x v="0"/>
    <s v="Direção Financeira"/>
    <x v="0"/>
    <x v="0"/>
    <x v="0"/>
    <x v="0"/>
    <x v="0"/>
    <x v="0"/>
    <x v="0"/>
    <x v="0"/>
    <x v="0"/>
    <x v="0"/>
    <x v="8"/>
    <x v="0"/>
    <s v="Pagamento de salário referente a 02-2024"/>
  </r>
  <r>
    <x v="0"/>
    <n v="0"/>
    <n v="0"/>
    <n v="0"/>
    <n v="0"/>
    <x v="3969"/>
    <x v="0"/>
    <x v="0"/>
    <x v="0"/>
    <s v="03.16.32"/>
    <x v="29"/>
    <x v="0"/>
    <x v="0"/>
    <s v="Gabinete de Comunicação e Imagem"/>
    <s v="03.16.32"/>
    <s v="Gabinete de Comunicação e Imagem"/>
    <s v="03.16.32"/>
    <x v="30"/>
    <x v="0"/>
    <x v="0"/>
    <x v="0"/>
    <x v="1"/>
    <x v="0"/>
    <x v="0"/>
    <x v="0"/>
    <x v="0"/>
    <s v="2024-01-30"/>
    <x v="0"/>
    <n v="14053"/>
    <x v="4"/>
    <m/>
    <x v="0"/>
    <m/>
    <x v="19"/>
    <n v="100474706"/>
    <x v="0"/>
    <x v="6"/>
    <s v="Gabinete de Comunicação e Imagem"/>
    <s v="ORI"/>
    <x v="2"/>
    <s v="GCI"/>
    <x v="0"/>
    <x v="2"/>
    <x v="2"/>
    <x v="1"/>
    <x v="0"/>
    <x v="0"/>
    <x v="0"/>
    <x v="0"/>
    <x v="0"/>
    <x v="0"/>
    <x v="0"/>
    <s v="Gabinete de Comunicação e Imagem"/>
    <x v="0"/>
    <x v="0"/>
    <x v="0"/>
    <x v="0"/>
    <x v="0"/>
    <x v="0"/>
    <x v="0"/>
    <x v="0"/>
    <x v="0"/>
    <x v="0"/>
    <x v="6"/>
    <x v="0"/>
    <s v="Pagamento de salário referente a 01-2024"/>
  </r>
  <r>
    <x v="0"/>
    <n v="0"/>
    <n v="0"/>
    <n v="0"/>
    <n v="0"/>
    <x v="4583"/>
    <x v="0"/>
    <x v="0"/>
    <x v="0"/>
    <s v="03.16.02"/>
    <x v="3"/>
    <x v="0"/>
    <x v="0"/>
    <s v="Gabinete do Presidente"/>
    <s v="03.16.02"/>
    <s v="Gabinete do Presidente"/>
    <s v="03.16.02"/>
    <x v="59"/>
    <x v="0"/>
    <x v="0"/>
    <x v="0"/>
    <x v="0"/>
    <x v="0"/>
    <x v="0"/>
    <x v="0"/>
    <x v="3"/>
    <s v="2024-05-21"/>
    <x v="1"/>
    <n v="1068"/>
    <x v="4"/>
    <m/>
    <x v="0"/>
    <m/>
    <x v="19"/>
    <n v="100474706"/>
    <x v="0"/>
    <x v="6"/>
    <s v="Gabinete do Presidente"/>
    <s v="ORI"/>
    <x v="2"/>
    <m/>
    <x v="0"/>
    <x v="2"/>
    <x v="2"/>
    <x v="1"/>
    <x v="0"/>
    <x v="0"/>
    <x v="0"/>
    <x v="0"/>
    <x v="0"/>
    <x v="0"/>
    <x v="0"/>
    <s v="Gabinete do Presidente"/>
    <x v="0"/>
    <x v="0"/>
    <x v="0"/>
    <x v="0"/>
    <x v="0"/>
    <x v="0"/>
    <x v="0"/>
    <x v="0"/>
    <x v="0"/>
    <x v="0"/>
    <x v="6"/>
    <x v="0"/>
    <s v="Pagamento de salário referente a 05-2024"/>
  </r>
  <r>
    <x v="0"/>
    <n v="0"/>
    <n v="0"/>
    <n v="0"/>
    <n v="0"/>
    <x v="3968"/>
    <x v="0"/>
    <x v="0"/>
    <x v="0"/>
    <s v="03.16.02"/>
    <x v="3"/>
    <x v="0"/>
    <x v="0"/>
    <s v="Gabinete do Presidente"/>
    <s v="03.16.02"/>
    <s v="Gabinete do Presidente"/>
    <s v="03.16.02"/>
    <x v="49"/>
    <x v="0"/>
    <x v="0"/>
    <x v="0"/>
    <x v="1"/>
    <x v="0"/>
    <x v="0"/>
    <x v="0"/>
    <x v="0"/>
    <s v="2024-01-30"/>
    <x v="0"/>
    <n v="3441"/>
    <x v="4"/>
    <m/>
    <x v="0"/>
    <m/>
    <x v="54"/>
    <n v="100477977"/>
    <x v="0"/>
    <x v="8"/>
    <s v="Gabinete do Presidente"/>
    <s v="ORI"/>
    <x v="2"/>
    <m/>
    <x v="0"/>
    <x v="2"/>
    <x v="2"/>
    <x v="1"/>
    <x v="0"/>
    <x v="0"/>
    <x v="0"/>
    <x v="0"/>
    <x v="0"/>
    <x v="0"/>
    <x v="0"/>
    <s v="Gabinete do Presidente"/>
    <x v="0"/>
    <x v="0"/>
    <x v="0"/>
    <x v="0"/>
    <x v="0"/>
    <x v="0"/>
    <x v="0"/>
    <x v="0"/>
    <x v="0"/>
    <x v="0"/>
    <x v="8"/>
    <x v="0"/>
    <s v="Pagamento de salário referente a 01-2024"/>
  </r>
  <r>
    <x v="0"/>
    <n v="0"/>
    <n v="0"/>
    <n v="0"/>
    <n v="0"/>
    <x v="3968"/>
    <x v="0"/>
    <x v="0"/>
    <x v="0"/>
    <s v="03.16.02"/>
    <x v="3"/>
    <x v="0"/>
    <x v="0"/>
    <s v="Gabinete do Presidente"/>
    <s v="03.16.02"/>
    <s v="Gabinete do Presidente"/>
    <s v="03.16.02"/>
    <x v="28"/>
    <x v="0"/>
    <x v="0"/>
    <x v="0"/>
    <x v="0"/>
    <x v="0"/>
    <x v="0"/>
    <x v="0"/>
    <x v="0"/>
    <s v="2024-01-30"/>
    <x v="0"/>
    <n v="293"/>
    <x v="4"/>
    <m/>
    <x v="0"/>
    <m/>
    <x v="15"/>
    <n v="100479277"/>
    <x v="0"/>
    <x v="2"/>
    <s v="Gabinete do Presidente"/>
    <s v="ORI"/>
    <x v="2"/>
    <m/>
    <x v="0"/>
    <x v="2"/>
    <x v="2"/>
    <x v="1"/>
    <x v="0"/>
    <x v="0"/>
    <x v="0"/>
    <x v="0"/>
    <x v="0"/>
    <x v="0"/>
    <x v="0"/>
    <s v="Gabinete do Presidente"/>
    <x v="0"/>
    <x v="0"/>
    <x v="0"/>
    <x v="0"/>
    <x v="0"/>
    <x v="0"/>
    <x v="0"/>
    <x v="0"/>
    <x v="0"/>
    <x v="0"/>
    <x v="2"/>
    <x v="0"/>
    <s v="Pagamento de salário referente a 01-2024"/>
  </r>
  <r>
    <x v="0"/>
    <n v="0"/>
    <n v="0"/>
    <n v="0"/>
    <n v="0"/>
    <x v="5458"/>
    <x v="0"/>
    <x v="0"/>
    <x v="0"/>
    <s v="03.16.02"/>
    <x v="3"/>
    <x v="0"/>
    <x v="0"/>
    <s v="Gabinete do Presidente"/>
    <s v="03.16.02"/>
    <s v="Gabinete do Presidente"/>
    <s v="03.16.02"/>
    <x v="31"/>
    <x v="0"/>
    <x v="0"/>
    <x v="1"/>
    <x v="0"/>
    <x v="0"/>
    <x v="0"/>
    <x v="0"/>
    <x v="6"/>
    <s v="2024-04-23"/>
    <x v="1"/>
    <n v="753"/>
    <x v="4"/>
    <m/>
    <x v="0"/>
    <m/>
    <x v="19"/>
    <n v="100474706"/>
    <x v="0"/>
    <x v="6"/>
    <s v="Gabinete do Presidente"/>
    <s v="ORI"/>
    <x v="2"/>
    <m/>
    <x v="0"/>
    <x v="2"/>
    <x v="2"/>
    <x v="1"/>
    <x v="0"/>
    <x v="0"/>
    <x v="0"/>
    <x v="0"/>
    <x v="0"/>
    <x v="0"/>
    <x v="0"/>
    <s v="Gabinete do Presidente"/>
    <x v="0"/>
    <x v="0"/>
    <x v="0"/>
    <x v="0"/>
    <x v="0"/>
    <x v="0"/>
    <x v="0"/>
    <x v="0"/>
    <x v="0"/>
    <x v="0"/>
    <x v="6"/>
    <x v="0"/>
    <s v="Pagamento de salário referente a 04-2024"/>
  </r>
  <r>
    <x v="0"/>
    <n v="0"/>
    <n v="0"/>
    <n v="0"/>
    <n v="0"/>
    <x v="5458"/>
    <x v="0"/>
    <x v="0"/>
    <x v="0"/>
    <s v="03.16.02"/>
    <x v="3"/>
    <x v="0"/>
    <x v="0"/>
    <s v="Gabinete do Presidente"/>
    <s v="03.16.02"/>
    <s v="Gabinete do Presidente"/>
    <s v="03.16.02"/>
    <x v="28"/>
    <x v="0"/>
    <x v="0"/>
    <x v="0"/>
    <x v="0"/>
    <x v="0"/>
    <x v="0"/>
    <x v="0"/>
    <x v="6"/>
    <s v="2024-04-23"/>
    <x v="1"/>
    <n v="3878"/>
    <x v="4"/>
    <m/>
    <x v="0"/>
    <m/>
    <x v="19"/>
    <n v="100474706"/>
    <x v="0"/>
    <x v="6"/>
    <s v="Gabinete do Presidente"/>
    <s v="ORI"/>
    <x v="2"/>
    <m/>
    <x v="0"/>
    <x v="2"/>
    <x v="2"/>
    <x v="1"/>
    <x v="0"/>
    <x v="0"/>
    <x v="0"/>
    <x v="0"/>
    <x v="0"/>
    <x v="0"/>
    <x v="0"/>
    <s v="Gabinete do Presidente"/>
    <x v="0"/>
    <x v="0"/>
    <x v="0"/>
    <x v="0"/>
    <x v="0"/>
    <x v="0"/>
    <x v="0"/>
    <x v="0"/>
    <x v="0"/>
    <x v="0"/>
    <x v="6"/>
    <x v="0"/>
    <s v="Pagamento de salário referente a 04-2024"/>
  </r>
  <r>
    <x v="0"/>
    <n v="0"/>
    <n v="0"/>
    <n v="0"/>
    <n v="0"/>
    <x v="5458"/>
    <x v="0"/>
    <x v="0"/>
    <x v="0"/>
    <s v="03.16.02"/>
    <x v="3"/>
    <x v="0"/>
    <x v="0"/>
    <s v="Gabinete do Presidente"/>
    <s v="03.16.02"/>
    <s v="Gabinete do Presidente"/>
    <s v="03.16.02"/>
    <x v="49"/>
    <x v="0"/>
    <x v="0"/>
    <x v="0"/>
    <x v="1"/>
    <x v="0"/>
    <x v="0"/>
    <x v="0"/>
    <x v="6"/>
    <s v="2024-04-23"/>
    <x v="1"/>
    <n v="1070"/>
    <x v="4"/>
    <m/>
    <x v="0"/>
    <m/>
    <x v="15"/>
    <n v="100479277"/>
    <x v="0"/>
    <x v="2"/>
    <s v="Gabinete do Presidente"/>
    <s v="ORI"/>
    <x v="2"/>
    <m/>
    <x v="0"/>
    <x v="2"/>
    <x v="2"/>
    <x v="1"/>
    <x v="0"/>
    <x v="0"/>
    <x v="0"/>
    <x v="0"/>
    <x v="0"/>
    <x v="0"/>
    <x v="0"/>
    <s v="Gabinete do Presidente"/>
    <x v="0"/>
    <x v="0"/>
    <x v="0"/>
    <x v="0"/>
    <x v="0"/>
    <x v="0"/>
    <x v="0"/>
    <x v="0"/>
    <x v="0"/>
    <x v="0"/>
    <x v="2"/>
    <x v="0"/>
    <s v="Pagamento de salário referente a 04-2024"/>
  </r>
  <r>
    <x v="0"/>
    <n v="0"/>
    <n v="0"/>
    <n v="0"/>
    <n v="0"/>
    <x v="3974"/>
    <x v="0"/>
    <x v="0"/>
    <x v="0"/>
    <s v="03.16.01"/>
    <x v="38"/>
    <x v="0"/>
    <x v="0"/>
    <s v="Assembleia Municipal"/>
    <s v="03.16.01"/>
    <s v="Assembleia Municipal"/>
    <s v="03.16.01"/>
    <x v="49"/>
    <x v="0"/>
    <x v="0"/>
    <x v="0"/>
    <x v="1"/>
    <x v="0"/>
    <x v="0"/>
    <x v="0"/>
    <x v="0"/>
    <s v="2024-01-30"/>
    <x v="0"/>
    <n v="776"/>
    <x v="4"/>
    <m/>
    <x v="0"/>
    <m/>
    <x v="54"/>
    <n v="100477977"/>
    <x v="0"/>
    <x v="8"/>
    <s v="Assembleia Municipal"/>
    <s v="ORI"/>
    <x v="2"/>
    <s v="AM"/>
    <x v="0"/>
    <x v="2"/>
    <x v="2"/>
    <x v="1"/>
    <x v="0"/>
    <x v="0"/>
    <x v="0"/>
    <x v="0"/>
    <x v="0"/>
    <x v="0"/>
    <x v="0"/>
    <s v="Assembleia Municipal"/>
    <x v="0"/>
    <x v="0"/>
    <x v="0"/>
    <x v="0"/>
    <x v="0"/>
    <x v="0"/>
    <x v="0"/>
    <x v="0"/>
    <x v="0"/>
    <x v="0"/>
    <x v="8"/>
    <x v="0"/>
    <s v="Pagamento de salário referente a 01-2024"/>
  </r>
  <r>
    <x v="0"/>
    <n v="0"/>
    <n v="0"/>
    <n v="0"/>
    <n v="0"/>
    <x v="5677"/>
    <x v="0"/>
    <x v="0"/>
    <x v="0"/>
    <s v="03.16.22"/>
    <x v="58"/>
    <x v="0"/>
    <x v="0"/>
    <s v="Direção da Habitação"/>
    <s v="03.16.22"/>
    <s v="Direção da Habitação"/>
    <s v="03.16.22"/>
    <x v="31"/>
    <x v="0"/>
    <x v="0"/>
    <x v="1"/>
    <x v="0"/>
    <x v="0"/>
    <x v="0"/>
    <x v="0"/>
    <x v="1"/>
    <s v="2024-03-21"/>
    <x v="0"/>
    <n v="857"/>
    <x v="4"/>
    <m/>
    <x v="0"/>
    <m/>
    <x v="19"/>
    <n v="100474706"/>
    <x v="0"/>
    <x v="6"/>
    <s v="Direção da Habitação"/>
    <s v="ORI"/>
    <x v="2"/>
    <m/>
    <x v="0"/>
    <x v="2"/>
    <x v="2"/>
    <x v="1"/>
    <x v="0"/>
    <x v="0"/>
    <x v="0"/>
    <x v="0"/>
    <x v="0"/>
    <x v="0"/>
    <x v="0"/>
    <s v="Direção da Habitação"/>
    <x v="0"/>
    <x v="0"/>
    <x v="0"/>
    <x v="0"/>
    <x v="0"/>
    <x v="0"/>
    <x v="0"/>
    <x v="0"/>
    <x v="0"/>
    <x v="0"/>
    <x v="6"/>
    <x v="0"/>
    <s v="Pagamento de salário referente a 03-2024"/>
  </r>
  <r>
    <x v="0"/>
    <n v="0"/>
    <n v="0"/>
    <n v="0"/>
    <n v="0"/>
    <x v="5526"/>
    <x v="0"/>
    <x v="0"/>
    <x v="0"/>
    <s v="03.16.22"/>
    <x v="58"/>
    <x v="0"/>
    <x v="0"/>
    <s v="Direção da Habitação"/>
    <s v="03.16.22"/>
    <s v="Direção da Habitação"/>
    <s v="03.16.22"/>
    <x v="31"/>
    <x v="0"/>
    <x v="0"/>
    <x v="1"/>
    <x v="0"/>
    <x v="0"/>
    <x v="0"/>
    <x v="0"/>
    <x v="2"/>
    <s v="2024-02-23"/>
    <x v="0"/>
    <n v="857"/>
    <x v="4"/>
    <m/>
    <x v="0"/>
    <m/>
    <x v="19"/>
    <n v="100474706"/>
    <x v="0"/>
    <x v="6"/>
    <s v="Direção da Habitação"/>
    <s v="ORI"/>
    <x v="2"/>
    <m/>
    <x v="0"/>
    <x v="2"/>
    <x v="2"/>
    <x v="1"/>
    <x v="0"/>
    <x v="0"/>
    <x v="0"/>
    <x v="0"/>
    <x v="0"/>
    <x v="0"/>
    <x v="0"/>
    <s v="Direção da Habitação"/>
    <x v="0"/>
    <x v="0"/>
    <x v="0"/>
    <x v="0"/>
    <x v="0"/>
    <x v="0"/>
    <x v="0"/>
    <x v="0"/>
    <x v="0"/>
    <x v="0"/>
    <x v="6"/>
    <x v="0"/>
    <s v="Pagamento de salário referente a 02-2024"/>
  </r>
  <r>
    <x v="0"/>
    <n v="0"/>
    <n v="0"/>
    <n v="0"/>
    <n v="0"/>
    <x v="4580"/>
    <x v="0"/>
    <x v="0"/>
    <x v="0"/>
    <s v="03.16.20"/>
    <x v="55"/>
    <x v="0"/>
    <x v="0"/>
    <s v="Dir. do Comércio, Indústria, Transporte Feiras e Pesca"/>
    <s v="03.16.20"/>
    <s v="Dir. do Comércio, Indústria, Transporte Feiras e Pesca"/>
    <s v="03.16.20"/>
    <x v="48"/>
    <x v="0"/>
    <x v="0"/>
    <x v="0"/>
    <x v="1"/>
    <x v="0"/>
    <x v="0"/>
    <x v="0"/>
    <x v="3"/>
    <s v="2024-05-21"/>
    <x v="1"/>
    <n v="8213"/>
    <x v="4"/>
    <m/>
    <x v="0"/>
    <m/>
    <x v="19"/>
    <n v="100474706"/>
    <x v="0"/>
    <x v="6"/>
    <s v="Dir. do Comércio, Indústria, Transporte Feiras e Pesca"/>
    <s v="ORI"/>
    <x v="2"/>
    <m/>
    <x v="0"/>
    <x v="2"/>
    <x v="2"/>
    <x v="1"/>
    <x v="0"/>
    <x v="0"/>
    <x v="0"/>
    <x v="0"/>
    <x v="0"/>
    <x v="0"/>
    <x v="0"/>
    <s v="Dir. do Comércio, Indústria, Transporte Feiras e Pesca"/>
    <x v="0"/>
    <x v="0"/>
    <x v="0"/>
    <x v="0"/>
    <x v="0"/>
    <x v="0"/>
    <x v="0"/>
    <x v="0"/>
    <x v="0"/>
    <x v="0"/>
    <x v="6"/>
    <x v="0"/>
    <s v="Pagamento de salário referente a 05-2024"/>
  </r>
  <r>
    <x v="0"/>
    <n v="0"/>
    <n v="0"/>
    <n v="0"/>
    <n v="0"/>
    <x v="3973"/>
    <x v="0"/>
    <x v="0"/>
    <x v="0"/>
    <s v="03.16.11"/>
    <x v="27"/>
    <x v="0"/>
    <x v="0"/>
    <s v="Direcção de Obras"/>
    <s v="03.16.11"/>
    <s v="Direcção de Obras"/>
    <s v="03.16.11"/>
    <x v="29"/>
    <x v="0"/>
    <x v="0"/>
    <x v="0"/>
    <x v="0"/>
    <x v="0"/>
    <x v="0"/>
    <x v="0"/>
    <x v="0"/>
    <s v="2024-01-30"/>
    <x v="0"/>
    <n v="29"/>
    <x v="4"/>
    <m/>
    <x v="0"/>
    <m/>
    <x v="19"/>
    <n v="100474706"/>
    <x v="0"/>
    <x v="6"/>
    <s v="Direcção de Obras"/>
    <s v="ORI"/>
    <x v="2"/>
    <m/>
    <x v="0"/>
    <x v="2"/>
    <x v="2"/>
    <x v="1"/>
    <x v="0"/>
    <x v="0"/>
    <x v="0"/>
    <x v="0"/>
    <x v="0"/>
    <x v="0"/>
    <x v="0"/>
    <s v="Direcção de Obras"/>
    <x v="0"/>
    <x v="0"/>
    <x v="0"/>
    <x v="0"/>
    <x v="0"/>
    <x v="0"/>
    <x v="0"/>
    <x v="0"/>
    <x v="0"/>
    <x v="0"/>
    <x v="6"/>
    <x v="0"/>
    <s v="Pagamento de salário referente a 01-2024"/>
  </r>
  <r>
    <x v="0"/>
    <n v="0"/>
    <n v="0"/>
    <n v="0"/>
    <n v="0"/>
    <x v="3973"/>
    <x v="0"/>
    <x v="0"/>
    <x v="0"/>
    <s v="03.16.11"/>
    <x v="27"/>
    <x v="0"/>
    <x v="0"/>
    <s v="Direcção de Obras"/>
    <s v="03.16.11"/>
    <s v="Direcção de Obras"/>
    <s v="03.16.11"/>
    <x v="48"/>
    <x v="0"/>
    <x v="0"/>
    <x v="0"/>
    <x v="1"/>
    <x v="0"/>
    <x v="0"/>
    <x v="0"/>
    <x v="0"/>
    <s v="2024-01-30"/>
    <x v="0"/>
    <n v="886"/>
    <x v="4"/>
    <m/>
    <x v="0"/>
    <m/>
    <x v="15"/>
    <n v="100479277"/>
    <x v="0"/>
    <x v="2"/>
    <s v="Direcção de Obras"/>
    <s v="ORI"/>
    <x v="2"/>
    <m/>
    <x v="0"/>
    <x v="2"/>
    <x v="2"/>
    <x v="1"/>
    <x v="0"/>
    <x v="0"/>
    <x v="0"/>
    <x v="0"/>
    <x v="0"/>
    <x v="0"/>
    <x v="0"/>
    <s v="Direcção de Obras"/>
    <x v="0"/>
    <x v="0"/>
    <x v="0"/>
    <x v="0"/>
    <x v="0"/>
    <x v="0"/>
    <x v="0"/>
    <x v="0"/>
    <x v="0"/>
    <x v="0"/>
    <x v="2"/>
    <x v="0"/>
    <s v="Pagamento de salário referente a 01-2024"/>
  </r>
  <r>
    <x v="0"/>
    <n v="0"/>
    <n v="0"/>
    <n v="0"/>
    <n v="0"/>
    <x v="5493"/>
    <x v="0"/>
    <x v="0"/>
    <x v="0"/>
    <s v="03.16.11"/>
    <x v="27"/>
    <x v="0"/>
    <x v="0"/>
    <s v="Direcção de Obras"/>
    <s v="03.16.11"/>
    <s v="Direcção de Obras"/>
    <s v="03.16.11"/>
    <x v="29"/>
    <x v="0"/>
    <x v="0"/>
    <x v="0"/>
    <x v="0"/>
    <x v="0"/>
    <x v="0"/>
    <x v="0"/>
    <x v="3"/>
    <s v="2024-05-21"/>
    <x v="1"/>
    <n v="29"/>
    <x v="4"/>
    <m/>
    <x v="0"/>
    <m/>
    <x v="19"/>
    <n v="100474706"/>
    <x v="0"/>
    <x v="6"/>
    <s v="Direcção de Obras"/>
    <s v="ORI"/>
    <x v="2"/>
    <m/>
    <x v="0"/>
    <x v="2"/>
    <x v="2"/>
    <x v="1"/>
    <x v="0"/>
    <x v="0"/>
    <x v="0"/>
    <x v="0"/>
    <x v="0"/>
    <x v="0"/>
    <x v="0"/>
    <s v="Direcção de Obras"/>
    <x v="0"/>
    <x v="0"/>
    <x v="0"/>
    <x v="0"/>
    <x v="0"/>
    <x v="0"/>
    <x v="0"/>
    <x v="0"/>
    <x v="0"/>
    <x v="0"/>
    <x v="6"/>
    <x v="0"/>
    <s v="Pagamento de salário referente a 05-2024"/>
  </r>
  <r>
    <x v="0"/>
    <n v="0"/>
    <n v="0"/>
    <n v="0"/>
    <n v="0"/>
    <x v="5493"/>
    <x v="0"/>
    <x v="0"/>
    <x v="0"/>
    <s v="03.16.11"/>
    <x v="27"/>
    <x v="0"/>
    <x v="0"/>
    <s v="Direcção de Obras"/>
    <s v="03.16.11"/>
    <s v="Direcção de Obras"/>
    <s v="03.16.11"/>
    <x v="28"/>
    <x v="0"/>
    <x v="0"/>
    <x v="0"/>
    <x v="0"/>
    <x v="0"/>
    <x v="0"/>
    <x v="0"/>
    <x v="3"/>
    <s v="2024-05-21"/>
    <x v="1"/>
    <n v="3932"/>
    <x v="4"/>
    <m/>
    <x v="0"/>
    <m/>
    <x v="19"/>
    <n v="100474706"/>
    <x v="0"/>
    <x v="6"/>
    <s v="Direcção de Obras"/>
    <s v="ORI"/>
    <x v="2"/>
    <m/>
    <x v="0"/>
    <x v="2"/>
    <x v="2"/>
    <x v="1"/>
    <x v="0"/>
    <x v="0"/>
    <x v="0"/>
    <x v="0"/>
    <x v="0"/>
    <x v="0"/>
    <x v="0"/>
    <s v="Direcção de Obras"/>
    <x v="0"/>
    <x v="0"/>
    <x v="0"/>
    <x v="0"/>
    <x v="0"/>
    <x v="0"/>
    <x v="0"/>
    <x v="0"/>
    <x v="0"/>
    <x v="0"/>
    <x v="6"/>
    <x v="0"/>
    <s v="Pagamento de salário referente a 05-2024"/>
  </r>
  <r>
    <x v="0"/>
    <n v="0"/>
    <n v="0"/>
    <n v="0"/>
    <n v="0"/>
    <x v="5493"/>
    <x v="0"/>
    <x v="0"/>
    <x v="0"/>
    <s v="03.16.11"/>
    <x v="27"/>
    <x v="0"/>
    <x v="0"/>
    <s v="Direcção de Obras"/>
    <s v="03.16.11"/>
    <s v="Direcção de Obras"/>
    <s v="03.16.11"/>
    <x v="31"/>
    <x v="0"/>
    <x v="0"/>
    <x v="1"/>
    <x v="0"/>
    <x v="0"/>
    <x v="0"/>
    <x v="0"/>
    <x v="3"/>
    <s v="2024-05-21"/>
    <x v="1"/>
    <n v="15"/>
    <x v="4"/>
    <m/>
    <x v="0"/>
    <m/>
    <x v="18"/>
    <n v="100478987"/>
    <x v="0"/>
    <x v="5"/>
    <s v="Direcção de Obras"/>
    <s v="ORI"/>
    <x v="2"/>
    <m/>
    <x v="0"/>
    <x v="2"/>
    <x v="2"/>
    <x v="1"/>
    <x v="0"/>
    <x v="0"/>
    <x v="0"/>
    <x v="0"/>
    <x v="0"/>
    <x v="0"/>
    <x v="0"/>
    <s v="Direcção de Obras"/>
    <x v="0"/>
    <x v="0"/>
    <x v="0"/>
    <x v="0"/>
    <x v="0"/>
    <x v="0"/>
    <x v="0"/>
    <x v="0"/>
    <x v="0"/>
    <x v="0"/>
    <x v="5"/>
    <x v="0"/>
    <s v="Pagamento de salário referente a 05-2024"/>
  </r>
  <r>
    <x v="0"/>
    <n v="0"/>
    <n v="0"/>
    <n v="0"/>
    <n v="0"/>
    <x v="5678"/>
    <x v="0"/>
    <x v="0"/>
    <x v="0"/>
    <s v="03.16.11"/>
    <x v="27"/>
    <x v="0"/>
    <x v="0"/>
    <s v="Direcção de Obras"/>
    <s v="03.16.11"/>
    <s v="Direcção de Obras"/>
    <s v="03.16.11"/>
    <x v="28"/>
    <x v="0"/>
    <x v="0"/>
    <x v="0"/>
    <x v="0"/>
    <x v="0"/>
    <x v="0"/>
    <x v="0"/>
    <x v="1"/>
    <s v="2024-03-21"/>
    <x v="0"/>
    <n v="93"/>
    <x v="4"/>
    <m/>
    <x v="0"/>
    <m/>
    <x v="18"/>
    <n v="100478987"/>
    <x v="0"/>
    <x v="5"/>
    <s v="Direcção de Obras"/>
    <s v="ORI"/>
    <x v="2"/>
    <m/>
    <x v="0"/>
    <x v="2"/>
    <x v="2"/>
    <x v="1"/>
    <x v="0"/>
    <x v="0"/>
    <x v="0"/>
    <x v="0"/>
    <x v="0"/>
    <x v="0"/>
    <x v="0"/>
    <s v="Direcção de Obras"/>
    <x v="0"/>
    <x v="0"/>
    <x v="0"/>
    <x v="0"/>
    <x v="0"/>
    <x v="0"/>
    <x v="0"/>
    <x v="0"/>
    <x v="0"/>
    <x v="0"/>
    <x v="5"/>
    <x v="0"/>
    <s v="Pagamento de salário referente a 03-2024"/>
  </r>
  <r>
    <x v="0"/>
    <n v="0"/>
    <n v="0"/>
    <n v="0"/>
    <n v="0"/>
    <x v="5678"/>
    <x v="0"/>
    <x v="0"/>
    <x v="0"/>
    <s v="03.16.11"/>
    <x v="27"/>
    <x v="0"/>
    <x v="0"/>
    <s v="Direcção de Obras"/>
    <s v="03.16.11"/>
    <s v="Direcção de Obras"/>
    <s v="03.16.11"/>
    <x v="30"/>
    <x v="0"/>
    <x v="0"/>
    <x v="0"/>
    <x v="1"/>
    <x v="0"/>
    <x v="0"/>
    <x v="0"/>
    <x v="1"/>
    <s v="2024-03-21"/>
    <x v="0"/>
    <n v="479"/>
    <x v="4"/>
    <m/>
    <x v="0"/>
    <m/>
    <x v="18"/>
    <n v="100478987"/>
    <x v="0"/>
    <x v="5"/>
    <s v="Direcção de Obras"/>
    <s v="ORI"/>
    <x v="2"/>
    <m/>
    <x v="0"/>
    <x v="2"/>
    <x v="2"/>
    <x v="1"/>
    <x v="0"/>
    <x v="0"/>
    <x v="0"/>
    <x v="0"/>
    <x v="0"/>
    <x v="0"/>
    <x v="0"/>
    <s v="Direcção de Obras"/>
    <x v="0"/>
    <x v="0"/>
    <x v="0"/>
    <x v="0"/>
    <x v="0"/>
    <x v="0"/>
    <x v="0"/>
    <x v="0"/>
    <x v="0"/>
    <x v="0"/>
    <x v="5"/>
    <x v="0"/>
    <s v="Pagamento de salário referente a 03-2024"/>
  </r>
  <r>
    <x v="0"/>
    <n v="0"/>
    <n v="0"/>
    <n v="0"/>
    <n v="0"/>
    <x v="5678"/>
    <x v="0"/>
    <x v="0"/>
    <x v="0"/>
    <s v="03.16.11"/>
    <x v="27"/>
    <x v="0"/>
    <x v="0"/>
    <s v="Direcção de Obras"/>
    <s v="03.16.11"/>
    <s v="Direcção de Obras"/>
    <s v="03.16.11"/>
    <x v="49"/>
    <x v="0"/>
    <x v="0"/>
    <x v="0"/>
    <x v="1"/>
    <x v="0"/>
    <x v="0"/>
    <x v="0"/>
    <x v="1"/>
    <s v="2024-03-21"/>
    <x v="0"/>
    <n v="8945"/>
    <x v="4"/>
    <m/>
    <x v="0"/>
    <m/>
    <x v="19"/>
    <n v="100474706"/>
    <x v="0"/>
    <x v="6"/>
    <s v="Direcção de Obras"/>
    <s v="ORI"/>
    <x v="2"/>
    <m/>
    <x v="0"/>
    <x v="2"/>
    <x v="2"/>
    <x v="1"/>
    <x v="0"/>
    <x v="0"/>
    <x v="0"/>
    <x v="0"/>
    <x v="0"/>
    <x v="0"/>
    <x v="0"/>
    <s v="Direcção de Obras"/>
    <x v="0"/>
    <x v="0"/>
    <x v="0"/>
    <x v="0"/>
    <x v="0"/>
    <x v="0"/>
    <x v="0"/>
    <x v="0"/>
    <x v="0"/>
    <x v="0"/>
    <x v="6"/>
    <x v="0"/>
    <s v="Pagamento de salário referente a 03-2024"/>
  </r>
  <r>
    <x v="0"/>
    <n v="0"/>
    <n v="0"/>
    <n v="0"/>
    <n v="0"/>
    <x v="5678"/>
    <x v="0"/>
    <x v="0"/>
    <x v="0"/>
    <s v="03.16.11"/>
    <x v="27"/>
    <x v="0"/>
    <x v="0"/>
    <s v="Direcção de Obras"/>
    <s v="03.16.11"/>
    <s v="Direcção de Obras"/>
    <s v="03.16.11"/>
    <x v="29"/>
    <x v="0"/>
    <x v="0"/>
    <x v="0"/>
    <x v="0"/>
    <x v="0"/>
    <x v="0"/>
    <x v="0"/>
    <x v="1"/>
    <s v="2024-03-21"/>
    <x v="0"/>
    <n v="1"/>
    <x v="4"/>
    <m/>
    <x v="0"/>
    <m/>
    <x v="15"/>
    <n v="100479277"/>
    <x v="0"/>
    <x v="2"/>
    <s v="Direcção de Obras"/>
    <s v="ORI"/>
    <x v="2"/>
    <m/>
    <x v="0"/>
    <x v="2"/>
    <x v="2"/>
    <x v="1"/>
    <x v="0"/>
    <x v="0"/>
    <x v="0"/>
    <x v="0"/>
    <x v="0"/>
    <x v="0"/>
    <x v="0"/>
    <s v="Direcção de Obras"/>
    <x v="0"/>
    <x v="0"/>
    <x v="0"/>
    <x v="0"/>
    <x v="0"/>
    <x v="0"/>
    <x v="0"/>
    <x v="0"/>
    <x v="0"/>
    <x v="0"/>
    <x v="2"/>
    <x v="0"/>
    <s v="Pagamento de salário referente a 03-2024"/>
  </r>
  <r>
    <x v="0"/>
    <n v="0"/>
    <n v="0"/>
    <n v="0"/>
    <n v="0"/>
    <x v="5678"/>
    <x v="0"/>
    <x v="0"/>
    <x v="0"/>
    <s v="03.16.11"/>
    <x v="27"/>
    <x v="0"/>
    <x v="0"/>
    <s v="Direcção de Obras"/>
    <s v="03.16.11"/>
    <s v="Direcção de Obras"/>
    <s v="03.16.11"/>
    <x v="49"/>
    <x v="0"/>
    <x v="0"/>
    <x v="0"/>
    <x v="1"/>
    <x v="0"/>
    <x v="0"/>
    <x v="0"/>
    <x v="1"/>
    <s v="2024-03-21"/>
    <x v="0"/>
    <n v="342"/>
    <x v="4"/>
    <m/>
    <x v="0"/>
    <m/>
    <x v="15"/>
    <n v="100479277"/>
    <x v="0"/>
    <x v="2"/>
    <s v="Direcção de Obras"/>
    <s v="ORI"/>
    <x v="2"/>
    <m/>
    <x v="0"/>
    <x v="2"/>
    <x v="2"/>
    <x v="1"/>
    <x v="0"/>
    <x v="0"/>
    <x v="0"/>
    <x v="0"/>
    <x v="0"/>
    <x v="0"/>
    <x v="0"/>
    <s v="Direcção de Obras"/>
    <x v="0"/>
    <x v="0"/>
    <x v="0"/>
    <x v="0"/>
    <x v="0"/>
    <x v="0"/>
    <x v="0"/>
    <x v="0"/>
    <x v="0"/>
    <x v="0"/>
    <x v="2"/>
    <x v="0"/>
    <s v="Pagamento de salário referente a 03-2024"/>
  </r>
  <r>
    <x v="0"/>
    <n v="0"/>
    <n v="0"/>
    <n v="0"/>
    <n v="0"/>
    <x v="5533"/>
    <x v="0"/>
    <x v="0"/>
    <x v="0"/>
    <s v="03.16.11"/>
    <x v="27"/>
    <x v="0"/>
    <x v="0"/>
    <s v="Direcção de Obras"/>
    <s v="03.16.11"/>
    <s v="Direcção de Obras"/>
    <s v="03.16.11"/>
    <x v="49"/>
    <x v="0"/>
    <x v="0"/>
    <x v="0"/>
    <x v="1"/>
    <x v="0"/>
    <x v="0"/>
    <x v="0"/>
    <x v="2"/>
    <s v="2024-02-23"/>
    <x v="0"/>
    <n v="343"/>
    <x v="4"/>
    <m/>
    <x v="0"/>
    <m/>
    <x v="15"/>
    <n v="100479277"/>
    <x v="0"/>
    <x v="2"/>
    <s v="Direcção de Obras"/>
    <s v="ORI"/>
    <x v="2"/>
    <m/>
    <x v="0"/>
    <x v="2"/>
    <x v="2"/>
    <x v="1"/>
    <x v="0"/>
    <x v="0"/>
    <x v="0"/>
    <x v="0"/>
    <x v="0"/>
    <x v="0"/>
    <x v="0"/>
    <s v="Direcção de Obras"/>
    <x v="0"/>
    <x v="0"/>
    <x v="0"/>
    <x v="0"/>
    <x v="0"/>
    <x v="0"/>
    <x v="0"/>
    <x v="0"/>
    <x v="0"/>
    <x v="0"/>
    <x v="2"/>
    <x v="0"/>
    <s v="Pagamento de salário referente a 02-2024"/>
  </r>
  <r>
    <x v="0"/>
    <n v="0"/>
    <n v="0"/>
    <n v="0"/>
    <n v="0"/>
    <x v="5460"/>
    <x v="0"/>
    <x v="0"/>
    <x v="0"/>
    <s v="03.16.11"/>
    <x v="27"/>
    <x v="0"/>
    <x v="0"/>
    <s v="Direcção de Obras"/>
    <s v="03.16.11"/>
    <s v="Direcção de Obras"/>
    <s v="03.16.11"/>
    <x v="49"/>
    <x v="0"/>
    <x v="0"/>
    <x v="0"/>
    <x v="1"/>
    <x v="0"/>
    <x v="0"/>
    <x v="0"/>
    <x v="6"/>
    <s v="2024-04-23"/>
    <x v="1"/>
    <n v="155"/>
    <x v="4"/>
    <m/>
    <x v="0"/>
    <m/>
    <x v="18"/>
    <n v="100478987"/>
    <x v="0"/>
    <x v="5"/>
    <s v="Direcção de Obras"/>
    <s v="ORI"/>
    <x v="2"/>
    <m/>
    <x v="0"/>
    <x v="2"/>
    <x v="2"/>
    <x v="1"/>
    <x v="0"/>
    <x v="0"/>
    <x v="0"/>
    <x v="0"/>
    <x v="0"/>
    <x v="0"/>
    <x v="0"/>
    <s v="Direcção de Obras"/>
    <x v="0"/>
    <x v="0"/>
    <x v="0"/>
    <x v="0"/>
    <x v="0"/>
    <x v="0"/>
    <x v="0"/>
    <x v="0"/>
    <x v="0"/>
    <x v="0"/>
    <x v="5"/>
    <x v="0"/>
    <s v="Pagamento de salário referente a 04-2024"/>
  </r>
  <r>
    <x v="0"/>
    <n v="0"/>
    <n v="0"/>
    <n v="0"/>
    <n v="0"/>
    <x v="5460"/>
    <x v="0"/>
    <x v="0"/>
    <x v="0"/>
    <s v="03.16.11"/>
    <x v="27"/>
    <x v="0"/>
    <x v="0"/>
    <s v="Direcção de Obras"/>
    <s v="03.16.11"/>
    <s v="Direcção de Obras"/>
    <s v="03.16.11"/>
    <x v="49"/>
    <x v="0"/>
    <x v="0"/>
    <x v="0"/>
    <x v="1"/>
    <x v="0"/>
    <x v="0"/>
    <x v="0"/>
    <x v="6"/>
    <s v="2024-04-23"/>
    <x v="1"/>
    <n v="342"/>
    <x v="4"/>
    <m/>
    <x v="0"/>
    <m/>
    <x v="15"/>
    <n v="100479277"/>
    <x v="0"/>
    <x v="2"/>
    <s v="Direcção de Obras"/>
    <s v="ORI"/>
    <x v="2"/>
    <m/>
    <x v="0"/>
    <x v="2"/>
    <x v="2"/>
    <x v="1"/>
    <x v="0"/>
    <x v="0"/>
    <x v="0"/>
    <x v="0"/>
    <x v="0"/>
    <x v="0"/>
    <x v="0"/>
    <s v="Direcção de Obras"/>
    <x v="0"/>
    <x v="0"/>
    <x v="0"/>
    <x v="0"/>
    <x v="0"/>
    <x v="0"/>
    <x v="0"/>
    <x v="0"/>
    <x v="0"/>
    <x v="0"/>
    <x v="2"/>
    <x v="0"/>
    <s v="Pagamento de salário referente a 04-2024"/>
  </r>
  <r>
    <x v="0"/>
    <n v="0"/>
    <n v="0"/>
    <n v="0"/>
    <n v="0"/>
    <x v="3981"/>
    <x v="0"/>
    <x v="0"/>
    <x v="0"/>
    <s v="03.16.24"/>
    <x v="31"/>
    <x v="0"/>
    <x v="0"/>
    <s v="Direcao da Familia, Inclusão, Género e Saúde"/>
    <s v="03.16.24"/>
    <s v="Direcao da Familia, Inclusão, Género e Saúde"/>
    <s v="03.16.24"/>
    <x v="60"/>
    <x v="0"/>
    <x v="0"/>
    <x v="0"/>
    <x v="0"/>
    <x v="0"/>
    <x v="0"/>
    <x v="0"/>
    <x v="0"/>
    <s v="2024-01-30"/>
    <x v="0"/>
    <n v="2"/>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1-2024"/>
  </r>
  <r>
    <x v="0"/>
    <n v="0"/>
    <n v="0"/>
    <n v="0"/>
    <n v="0"/>
    <x v="4941"/>
    <x v="0"/>
    <x v="0"/>
    <x v="0"/>
    <s v="03.16.23"/>
    <x v="14"/>
    <x v="0"/>
    <x v="0"/>
    <s v="Direção da Educação, Formação Profissional, Emprego"/>
    <s v="03.16.23"/>
    <s v="Direção da Educação, Formação Profissional, Emprego"/>
    <s v="03.16.23"/>
    <x v="30"/>
    <x v="0"/>
    <x v="0"/>
    <x v="0"/>
    <x v="1"/>
    <x v="0"/>
    <x v="0"/>
    <x v="0"/>
    <x v="4"/>
    <s v="2024-06-19"/>
    <x v="1"/>
    <n v="5880"/>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6-2024"/>
  </r>
  <r>
    <x v="0"/>
    <n v="0"/>
    <n v="0"/>
    <n v="0"/>
    <n v="0"/>
    <x v="3977"/>
    <x v="0"/>
    <x v="0"/>
    <x v="0"/>
    <s v="03.16.23"/>
    <x v="14"/>
    <x v="0"/>
    <x v="0"/>
    <s v="Direção da Educação, Formação Profissional, Emprego"/>
    <s v="03.16.23"/>
    <s v="Direção da Educação, Formação Profissional, Emprego"/>
    <s v="03.16.23"/>
    <x v="28"/>
    <x v="0"/>
    <x v="0"/>
    <x v="0"/>
    <x v="0"/>
    <x v="0"/>
    <x v="0"/>
    <x v="0"/>
    <x v="0"/>
    <s v="2024-01-30"/>
    <x v="0"/>
    <n v="740"/>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1-2024"/>
  </r>
  <r>
    <x v="0"/>
    <n v="0"/>
    <n v="0"/>
    <n v="0"/>
    <n v="0"/>
    <x v="1920"/>
    <x v="0"/>
    <x v="0"/>
    <x v="0"/>
    <s v="03.16.23"/>
    <x v="14"/>
    <x v="0"/>
    <x v="0"/>
    <s v="Direção da Educação, Formação Profissional, Emprego"/>
    <s v="03.16.23"/>
    <s v="Direção da Educação, Formação Profissional, Emprego"/>
    <s v="03.16.23"/>
    <x v="30"/>
    <x v="0"/>
    <x v="0"/>
    <x v="0"/>
    <x v="1"/>
    <x v="0"/>
    <x v="0"/>
    <x v="0"/>
    <x v="5"/>
    <s v="2024-08-26"/>
    <x v="2"/>
    <n v="3493"/>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8-2024"/>
  </r>
  <r>
    <x v="0"/>
    <n v="0"/>
    <n v="0"/>
    <n v="0"/>
    <n v="0"/>
    <x v="2484"/>
    <x v="0"/>
    <x v="0"/>
    <x v="0"/>
    <s v="03.16.23"/>
    <x v="14"/>
    <x v="0"/>
    <x v="0"/>
    <s v="Direção da Educação, Formação Profissional, Emprego"/>
    <s v="03.16.23"/>
    <s v="Direção da Educação, Formação Profissional, Emprego"/>
    <s v="03.16.23"/>
    <x v="29"/>
    <x v="0"/>
    <x v="0"/>
    <x v="0"/>
    <x v="0"/>
    <x v="0"/>
    <x v="0"/>
    <x v="0"/>
    <x v="3"/>
    <s v="2024-05-27"/>
    <x v="1"/>
    <n v="143"/>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5-2024"/>
  </r>
  <r>
    <x v="0"/>
    <n v="0"/>
    <n v="0"/>
    <n v="0"/>
    <n v="0"/>
    <x v="4113"/>
    <x v="0"/>
    <x v="0"/>
    <x v="0"/>
    <s v="03.16.23"/>
    <x v="14"/>
    <x v="0"/>
    <x v="0"/>
    <s v="Direção da Educação, Formação Profissional, Emprego"/>
    <s v="03.16.23"/>
    <s v="Direção da Educação, Formação Profissional, Emprego"/>
    <s v="03.16.23"/>
    <x v="30"/>
    <x v="0"/>
    <x v="0"/>
    <x v="0"/>
    <x v="1"/>
    <x v="0"/>
    <x v="0"/>
    <x v="0"/>
    <x v="9"/>
    <s v="2024-07-23"/>
    <x v="2"/>
    <n v="31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7-2024"/>
  </r>
  <r>
    <x v="0"/>
    <n v="0"/>
    <n v="0"/>
    <n v="0"/>
    <n v="0"/>
    <x v="5525"/>
    <x v="0"/>
    <x v="0"/>
    <x v="0"/>
    <s v="03.16.23"/>
    <x v="14"/>
    <x v="0"/>
    <x v="0"/>
    <s v="Direção da Educação, Formação Profissional, Emprego"/>
    <s v="03.16.23"/>
    <s v="Direção da Educação, Formação Profissional, Emprego"/>
    <s v="03.16.23"/>
    <x v="29"/>
    <x v="0"/>
    <x v="0"/>
    <x v="0"/>
    <x v="0"/>
    <x v="0"/>
    <x v="0"/>
    <x v="0"/>
    <x v="2"/>
    <s v="2024-02-23"/>
    <x v="0"/>
    <n v="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2-2024"/>
  </r>
  <r>
    <x v="0"/>
    <n v="0"/>
    <n v="0"/>
    <n v="0"/>
    <n v="0"/>
    <x v="5466"/>
    <x v="0"/>
    <x v="0"/>
    <x v="0"/>
    <s v="03.16.23"/>
    <x v="14"/>
    <x v="0"/>
    <x v="0"/>
    <s v="Direção da Educação, Formação Profissional, Emprego"/>
    <s v="03.16.23"/>
    <s v="Direção da Educação, Formação Profissional, Emprego"/>
    <s v="03.16.23"/>
    <x v="30"/>
    <x v="0"/>
    <x v="0"/>
    <x v="0"/>
    <x v="1"/>
    <x v="0"/>
    <x v="0"/>
    <x v="0"/>
    <x v="6"/>
    <s v="2024-04-23"/>
    <x v="1"/>
    <n v="84733"/>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4-2024"/>
  </r>
  <r>
    <x v="0"/>
    <n v="0"/>
    <n v="0"/>
    <n v="0"/>
    <n v="0"/>
    <x v="5466"/>
    <x v="0"/>
    <x v="0"/>
    <x v="0"/>
    <s v="03.16.23"/>
    <x v="14"/>
    <x v="0"/>
    <x v="0"/>
    <s v="Direção da Educação, Formação Profissional, Emprego"/>
    <s v="03.16.23"/>
    <s v="Direção da Educação, Formação Profissional, Emprego"/>
    <s v="03.16.23"/>
    <x v="30"/>
    <x v="0"/>
    <x v="0"/>
    <x v="0"/>
    <x v="1"/>
    <x v="0"/>
    <x v="0"/>
    <x v="0"/>
    <x v="6"/>
    <s v="2024-04-23"/>
    <x v="1"/>
    <n v="31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4-2024"/>
  </r>
  <r>
    <x v="0"/>
    <n v="0"/>
    <n v="0"/>
    <n v="0"/>
    <n v="0"/>
    <x v="5466"/>
    <x v="0"/>
    <x v="0"/>
    <x v="0"/>
    <s v="03.16.23"/>
    <x v="14"/>
    <x v="0"/>
    <x v="0"/>
    <s v="Direção da Educação, Formação Profissional, Emprego"/>
    <s v="03.16.23"/>
    <s v="Direção da Educação, Formação Profissional, Emprego"/>
    <s v="03.16.23"/>
    <x v="30"/>
    <x v="0"/>
    <x v="0"/>
    <x v="0"/>
    <x v="1"/>
    <x v="0"/>
    <x v="0"/>
    <x v="0"/>
    <x v="6"/>
    <s v="2024-04-23"/>
    <x v="1"/>
    <n v="1756"/>
    <x v="4"/>
    <m/>
    <x v="0"/>
    <m/>
    <x v="669"/>
    <n v="100474703"/>
    <x v="0"/>
    <x v="13"/>
    <s v="Direção da Educação, Formação Profissional, Emprego"/>
    <s v="ORI"/>
    <x v="2"/>
    <m/>
    <x v="0"/>
    <x v="2"/>
    <x v="2"/>
    <x v="1"/>
    <x v="0"/>
    <x v="0"/>
    <x v="0"/>
    <x v="0"/>
    <x v="0"/>
    <x v="0"/>
    <x v="0"/>
    <s v="Direção da Educação, Formação Profissional, Emprego"/>
    <x v="0"/>
    <x v="0"/>
    <x v="0"/>
    <x v="0"/>
    <x v="0"/>
    <x v="0"/>
    <x v="0"/>
    <x v="0"/>
    <x v="0"/>
    <x v="0"/>
    <x v="13"/>
    <x v="0"/>
    <s v="Pagamento de salário referente a 04-2024"/>
  </r>
  <r>
    <x v="0"/>
    <n v="0"/>
    <n v="0"/>
    <n v="0"/>
    <n v="0"/>
    <x v="5521"/>
    <x v="0"/>
    <x v="0"/>
    <x v="0"/>
    <s v="03.16.13"/>
    <x v="41"/>
    <x v="0"/>
    <x v="0"/>
    <s v="Unidade Gestão de Aquisições"/>
    <s v="03.16.13"/>
    <s v="Unidade Gestão de Aquisições"/>
    <s v="03.16.13"/>
    <x v="30"/>
    <x v="0"/>
    <x v="0"/>
    <x v="0"/>
    <x v="1"/>
    <x v="0"/>
    <x v="0"/>
    <x v="0"/>
    <x v="2"/>
    <s v="2024-02-23"/>
    <x v="0"/>
    <n v="8213"/>
    <x v="4"/>
    <m/>
    <x v="0"/>
    <m/>
    <x v="19"/>
    <n v="100474706"/>
    <x v="0"/>
    <x v="6"/>
    <s v="Unidade Gestão de Aquisições"/>
    <s v="ORI"/>
    <x v="2"/>
    <s v="UGA"/>
    <x v="0"/>
    <x v="2"/>
    <x v="2"/>
    <x v="1"/>
    <x v="0"/>
    <x v="0"/>
    <x v="0"/>
    <x v="0"/>
    <x v="0"/>
    <x v="0"/>
    <x v="0"/>
    <s v="Unidade Gestão de Aquisições"/>
    <x v="0"/>
    <x v="0"/>
    <x v="0"/>
    <x v="0"/>
    <x v="0"/>
    <x v="0"/>
    <x v="0"/>
    <x v="0"/>
    <x v="0"/>
    <x v="0"/>
    <x v="6"/>
    <x v="0"/>
    <s v="Pagamento de salário referente a 02-2024"/>
  </r>
  <r>
    <x v="0"/>
    <n v="0"/>
    <n v="0"/>
    <n v="0"/>
    <n v="0"/>
    <x v="5462"/>
    <x v="0"/>
    <x v="0"/>
    <x v="0"/>
    <s v="03.16.13"/>
    <x v="41"/>
    <x v="0"/>
    <x v="0"/>
    <s v="Unidade Gestão de Aquisições"/>
    <s v="03.16.13"/>
    <s v="Unidade Gestão de Aquisições"/>
    <s v="03.16.13"/>
    <x v="30"/>
    <x v="0"/>
    <x v="0"/>
    <x v="0"/>
    <x v="1"/>
    <x v="0"/>
    <x v="0"/>
    <x v="0"/>
    <x v="6"/>
    <s v="2024-04-23"/>
    <x v="1"/>
    <n v="8213"/>
    <x v="4"/>
    <m/>
    <x v="0"/>
    <m/>
    <x v="19"/>
    <n v="100474706"/>
    <x v="0"/>
    <x v="6"/>
    <s v="Unidade Gestão de Aquisições"/>
    <s v="ORI"/>
    <x v="2"/>
    <s v="UGA"/>
    <x v="0"/>
    <x v="2"/>
    <x v="2"/>
    <x v="1"/>
    <x v="0"/>
    <x v="0"/>
    <x v="0"/>
    <x v="0"/>
    <x v="0"/>
    <x v="0"/>
    <x v="0"/>
    <s v="Unidade Gestão de Aquisições"/>
    <x v="0"/>
    <x v="0"/>
    <x v="0"/>
    <x v="0"/>
    <x v="0"/>
    <x v="0"/>
    <x v="0"/>
    <x v="0"/>
    <x v="0"/>
    <x v="0"/>
    <x v="6"/>
    <x v="0"/>
    <s v="Pagamento de salário referente a 04-2024"/>
  </r>
  <r>
    <x v="0"/>
    <n v="0"/>
    <n v="0"/>
    <n v="0"/>
    <n v="0"/>
    <x v="4569"/>
    <x v="0"/>
    <x v="0"/>
    <x v="0"/>
    <s v="03.16.12"/>
    <x v="40"/>
    <x v="0"/>
    <x v="0"/>
    <s v="Direcção de Urbanismo"/>
    <s v="03.16.12"/>
    <s v="Direcção de Urbanismo"/>
    <s v="03.16.12"/>
    <x v="31"/>
    <x v="0"/>
    <x v="0"/>
    <x v="1"/>
    <x v="0"/>
    <x v="0"/>
    <x v="0"/>
    <x v="0"/>
    <x v="3"/>
    <s v="2024-05-21"/>
    <x v="1"/>
    <n v="28"/>
    <x v="4"/>
    <m/>
    <x v="0"/>
    <m/>
    <x v="54"/>
    <n v="100477977"/>
    <x v="0"/>
    <x v="8"/>
    <s v="Direcção de Urbanismo"/>
    <s v="ORI"/>
    <x v="2"/>
    <m/>
    <x v="0"/>
    <x v="2"/>
    <x v="2"/>
    <x v="1"/>
    <x v="0"/>
    <x v="0"/>
    <x v="0"/>
    <x v="0"/>
    <x v="0"/>
    <x v="0"/>
    <x v="0"/>
    <s v="Direcção de Urbanismo"/>
    <x v="0"/>
    <x v="0"/>
    <x v="0"/>
    <x v="0"/>
    <x v="0"/>
    <x v="0"/>
    <x v="0"/>
    <x v="0"/>
    <x v="0"/>
    <x v="0"/>
    <x v="8"/>
    <x v="0"/>
    <s v="Pagamento de salário referente a 05-2024"/>
  </r>
  <r>
    <x v="0"/>
    <n v="0"/>
    <n v="0"/>
    <n v="0"/>
    <n v="0"/>
    <x v="4569"/>
    <x v="0"/>
    <x v="0"/>
    <x v="0"/>
    <s v="03.16.12"/>
    <x v="40"/>
    <x v="0"/>
    <x v="0"/>
    <s v="Direcção de Urbanismo"/>
    <s v="03.16.12"/>
    <s v="Direcção de Urbanismo"/>
    <s v="03.16.12"/>
    <x v="30"/>
    <x v="0"/>
    <x v="0"/>
    <x v="0"/>
    <x v="1"/>
    <x v="0"/>
    <x v="0"/>
    <x v="0"/>
    <x v="3"/>
    <s v="2024-05-21"/>
    <x v="1"/>
    <n v="169"/>
    <x v="4"/>
    <m/>
    <x v="0"/>
    <m/>
    <x v="54"/>
    <n v="100477977"/>
    <x v="0"/>
    <x v="8"/>
    <s v="Direcção de Urbanismo"/>
    <s v="ORI"/>
    <x v="2"/>
    <m/>
    <x v="0"/>
    <x v="2"/>
    <x v="2"/>
    <x v="1"/>
    <x v="0"/>
    <x v="0"/>
    <x v="0"/>
    <x v="0"/>
    <x v="0"/>
    <x v="0"/>
    <x v="0"/>
    <s v="Direcção de Urbanismo"/>
    <x v="0"/>
    <x v="0"/>
    <x v="0"/>
    <x v="0"/>
    <x v="0"/>
    <x v="0"/>
    <x v="0"/>
    <x v="0"/>
    <x v="0"/>
    <x v="0"/>
    <x v="8"/>
    <x v="0"/>
    <s v="Pagamento de salário referente a 05-2024"/>
  </r>
  <r>
    <x v="0"/>
    <n v="0"/>
    <n v="0"/>
    <n v="0"/>
    <n v="0"/>
    <x v="3979"/>
    <x v="0"/>
    <x v="0"/>
    <x v="0"/>
    <s v="03.16.12"/>
    <x v="40"/>
    <x v="0"/>
    <x v="0"/>
    <s v="Direcção de Urbanismo"/>
    <s v="03.16.12"/>
    <s v="Direcção de Urbanismo"/>
    <s v="03.16.12"/>
    <x v="60"/>
    <x v="0"/>
    <x v="0"/>
    <x v="0"/>
    <x v="0"/>
    <x v="0"/>
    <x v="0"/>
    <x v="0"/>
    <x v="0"/>
    <s v="2024-01-30"/>
    <x v="0"/>
    <n v="556"/>
    <x v="4"/>
    <m/>
    <x v="0"/>
    <m/>
    <x v="19"/>
    <n v="100474706"/>
    <x v="0"/>
    <x v="6"/>
    <s v="Direcção de Urbanismo"/>
    <s v="ORI"/>
    <x v="2"/>
    <m/>
    <x v="0"/>
    <x v="2"/>
    <x v="2"/>
    <x v="1"/>
    <x v="0"/>
    <x v="0"/>
    <x v="0"/>
    <x v="0"/>
    <x v="0"/>
    <x v="0"/>
    <x v="0"/>
    <s v="Direcção de Urbanismo"/>
    <x v="0"/>
    <x v="0"/>
    <x v="0"/>
    <x v="0"/>
    <x v="0"/>
    <x v="0"/>
    <x v="0"/>
    <x v="0"/>
    <x v="0"/>
    <x v="0"/>
    <x v="6"/>
    <x v="0"/>
    <s v="Pagamento de salário referente a 01-2024"/>
  </r>
  <r>
    <x v="0"/>
    <n v="0"/>
    <n v="0"/>
    <n v="0"/>
    <n v="0"/>
    <x v="3979"/>
    <x v="0"/>
    <x v="0"/>
    <x v="0"/>
    <s v="03.16.12"/>
    <x v="40"/>
    <x v="0"/>
    <x v="0"/>
    <s v="Direcção de Urbanismo"/>
    <s v="03.16.12"/>
    <s v="Direcção de Urbanismo"/>
    <s v="03.16.12"/>
    <x v="31"/>
    <x v="0"/>
    <x v="0"/>
    <x v="1"/>
    <x v="0"/>
    <x v="0"/>
    <x v="0"/>
    <x v="0"/>
    <x v="0"/>
    <s v="2024-01-30"/>
    <x v="0"/>
    <n v="28"/>
    <x v="4"/>
    <m/>
    <x v="0"/>
    <m/>
    <x v="54"/>
    <n v="100477977"/>
    <x v="0"/>
    <x v="8"/>
    <s v="Direcção de Urbanismo"/>
    <s v="ORI"/>
    <x v="2"/>
    <m/>
    <x v="0"/>
    <x v="2"/>
    <x v="2"/>
    <x v="1"/>
    <x v="0"/>
    <x v="0"/>
    <x v="0"/>
    <x v="0"/>
    <x v="0"/>
    <x v="0"/>
    <x v="0"/>
    <s v="Direcção de Urbanismo"/>
    <x v="0"/>
    <x v="0"/>
    <x v="0"/>
    <x v="0"/>
    <x v="0"/>
    <x v="0"/>
    <x v="0"/>
    <x v="0"/>
    <x v="0"/>
    <x v="0"/>
    <x v="8"/>
    <x v="0"/>
    <s v="Pagamento de salário referente a 01-2024"/>
  </r>
  <r>
    <x v="0"/>
    <n v="0"/>
    <n v="0"/>
    <n v="0"/>
    <n v="0"/>
    <x v="3979"/>
    <x v="0"/>
    <x v="0"/>
    <x v="0"/>
    <s v="03.16.12"/>
    <x v="40"/>
    <x v="0"/>
    <x v="0"/>
    <s v="Direcção de Urbanismo"/>
    <s v="03.16.12"/>
    <s v="Direcção de Urbanismo"/>
    <s v="03.16.12"/>
    <x v="30"/>
    <x v="0"/>
    <x v="0"/>
    <x v="0"/>
    <x v="1"/>
    <x v="0"/>
    <x v="0"/>
    <x v="0"/>
    <x v="0"/>
    <s v="2024-01-30"/>
    <x v="0"/>
    <n v="169"/>
    <x v="4"/>
    <m/>
    <x v="0"/>
    <m/>
    <x v="54"/>
    <n v="100477977"/>
    <x v="0"/>
    <x v="8"/>
    <s v="Direcção de Urbanismo"/>
    <s v="ORI"/>
    <x v="2"/>
    <m/>
    <x v="0"/>
    <x v="2"/>
    <x v="2"/>
    <x v="1"/>
    <x v="0"/>
    <x v="0"/>
    <x v="0"/>
    <x v="0"/>
    <x v="0"/>
    <x v="0"/>
    <x v="0"/>
    <s v="Direcção de Urbanismo"/>
    <x v="0"/>
    <x v="0"/>
    <x v="0"/>
    <x v="0"/>
    <x v="0"/>
    <x v="0"/>
    <x v="0"/>
    <x v="0"/>
    <x v="0"/>
    <x v="0"/>
    <x v="8"/>
    <x v="0"/>
    <s v="Pagamento de salário referente a 01-2024"/>
  </r>
  <r>
    <x v="0"/>
    <n v="0"/>
    <n v="0"/>
    <n v="0"/>
    <n v="0"/>
    <x v="3440"/>
    <x v="0"/>
    <x v="0"/>
    <x v="0"/>
    <s v="03.16.12"/>
    <x v="40"/>
    <x v="0"/>
    <x v="0"/>
    <s v="Direcção de Urbanismo"/>
    <s v="03.16.12"/>
    <s v="Direcção de Urbanismo"/>
    <s v="03.16.12"/>
    <x v="28"/>
    <x v="0"/>
    <x v="0"/>
    <x v="0"/>
    <x v="0"/>
    <x v="0"/>
    <x v="0"/>
    <x v="0"/>
    <x v="1"/>
    <s v="2024-03-26"/>
    <x v="0"/>
    <n v="17"/>
    <x v="4"/>
    <m/>
    <x v="0"/>
    <m/>
    <x v="54"/>
    <n v="100477977"/>
    <x v="0"/>
    <x v="8"/>
    <s v="Direcção de Urbanismo"/>
    <s v="ORI"/>
    <x v="2"/>
    <m/>
    <x v="0"/>
    <x v="2"/>
    <x v="2"/>
    <x v="1"/>
    <x v="0"/>
    <x v="0"/>
    <x v="0"/>
    <x v="0"/>
    <x v="0"/>
    <x v="0"/>
    <x v="0"/>
    <s v="Direcção de Urbanismo"/>
    <x v="0"/>
    <x v="0"/>
    <x v="0"/>
    <x v="0"/>
    <x v="0"/>
    <x v="0"/>
    <x v="0"/>
    <x v="0"/>
    <x v="0"/>
    <x v="0"/>
    <x v="8"/>
    <x v="0"/>
    <s v="Pagamento de salário referente a 03-2024"/>
  </r>
  <r>
    <x v="0"/>
    <n v="0"/>
    <n v="0"/>
    <n v="0"/>
    <n v="0"/>
    <x v="5520"/>
    <x v="0"/>
    <x v="0"/>
    <x v="0"/>
    <s v="03.16.12"/>
    <x v="40"/>
    <x v="0"/>
    <x v="0"/>
    <s v="Direcção de Urbanismo"/>
    <s v="03.16.12"/>
    <s v="Direcção de Urbanismo"/>
    <s v="03.16.12"/>
    <x v="49"/>
    <x v="0"/>
    <x v="0"/>
    <x v="0"/>
    <x v="1"/>
    <x v="0"/>
    <x v="0"/>
    <x v="0"/>
    <x v="2"/>
    <s v="2024-02-23"/>
    <x v="0"/>
    <n v="8888"/>
    <x v="4"/>
    <m/>
    <x v="0"/>
    <m/>
    <x v="19"/>
    <n v="100474706"/>
    <x v="0"/>
    <x v="6"/>
    <s v="Direcção de Urbanismo"/>
    <s v="ORI"/>
    <x v="2"/>
    <m/>
    <x v="0"/>
    <x v="2"/>
    <x v="2"/>
    <x v="1"/>
    <x v="0"/>
    <x v="0"/>
    <x v="0"/>
    <x v="0"/>
    <x v="0"/>
    <x v="0"/>
    <x v="0"/>
    <s v="Direcção de Urbanismo"/>
    <x v="0"/>
    <x v="0"/>
    <x v="0"/>
    <x v="0"/>
    <x v="0"/>
    <x v="0"/>
    <x v="0"/>
    <x v="0"/>
    <x v="0"/>
    <x v="0"/>
    <x v="6"/>
    <x v="0"/>
    <s v="Pagamento de salário referente a 02-2024"/>
  </r>
  <r>
    <x v="0"/>
    <n v="0"/>
    <n v="0"/>
    <n v="0"/>
    <n v="0"/>
    <x v="5461"/>
    <x v="0"/>
    <x v="0"/>
    <x v="0"/>
    <s v="03.16.12"/>
    <x v="40"/>
    <x v="0"/>
    <x v="0"/>
    <s v="Direcção de Urbanismo"/>
    <s v="03.16.12"/>
    <s v="Direcção de Urbanismo"/>
    <s v="03.16.12"/>
    <x v="31"/>
    <x v="0"/>
    <x v="0"/>
    <x v="1"/>
    <x v="0"/>
    <x v="0"/>
    <x v="0"/>
    <x v="0"/>
    <x v="6"/>
    <s v="2024-04-23"/>
    <x v="1"/>
    <n v="28"/>
    <x v="4"/>
    <m/>
    <x v="0"/>
    <m/>
    <x v="54"/>
    <n v="100477977"/>
    <x v="0"/>
    <x v="8"/>
    <s v="Direcção de Urbanismo"/>
    <s v="ORI"/>
    <x v="2"/>
    <m/>
    <x v="0"/>
    <x v="2"/>
    <x v="2"/>
    <x v="1"/>
    <x v="0"/>
    <x v="0"/>
    <x v="0"/>
    <x v="0"/>
    <x v="0"/>
    <x v="0"/>
    <x v="0"/>
    <s v="Direcção de Urbanismo"/>
    <x v="0"/>
    <x v="0"/>
    <x v="0"/>
    <x v="0"/>
    <x v="0"/>
    <x v="0"/>
    <x v="0"/>
    <x v="0"/>
    <x v="0"/>
    <x v="0"/>
    <x v="8"/>
    <x v="0"/>
    <s v="Pagamento de salário referente a 04-2024"/>
  </r>
  <r>
    <x v="0"/>
    <n v="0"/>
    <n v="0"/>
    <n v="0"/>
    <n v="0"/>
    <x v="4570"/>
    <x v="0"/>
    <x v="0"/>
    <x v="0"/>
    <s v="03.16.27"/>
    <x v="59"/>
    <x v="0"/>
    <x v="0"/>
    <s v="Direção dos Assuntos Jurídicos, Fiscalização e Policia Municipal"/>
    <s v="03.16.27"/>
    <s v="Direção dos Assuntos Jurídicos, Fiscalização e Policia Municipal"/>
    <s v="03.16.27"/>
    <x v="30"/>
    <x v="0"/>
    <x v="0"/>
    <x v="0"/>
    <x v="1"/>
    <x v="0"/>
    <x v="0"/>
    <x v="0"/>
    <x v="3"/>
    <s v="2024-05-21"/>
    <x v="1"/>
    <n v="13568"/>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5-2024"/>
  </r>
  <r>
    <x v="0"/>
    <n v="0"/>
    <n v="0"/>
    <n v="0"/>
    <n v="0"/>
    <x v="4570"/>
    <x v="0"/>
    <x v="0"/>
    <x v="0"/>
    <s v="03.16.27"/>
    <x v="59"/>
    <x v="0"/>
    <x v="0"/>
    <s v="Direção dos Assuntos Jurídicos, Fiscalização e Policia Municipal"/>
    <s v="03.16.27"/>
    <s v="Direção dos Assuntos Jurídicos, Fiscalização e Policia Municipal"/>
    <s v="03.16.27"/>
    <x v="48"/>
    <x v="0"/>
    <x v="0"/>
    <x v="0"/>
    <x v="1"/>
    <x v="0"/>
    <x v="0"/>
    <x v="0"/>
    <x v="3"/>
    <s v="2024-05-21"/>
    <x v="1"/>
    <n v="80"/>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5-2024"/>
  </r>
  <r>
    <x v="0"/>
    <n v="0"/>
    <n v="0"/>
    <n v="0"/>
    <n v="0"/>
    <x v="5522"/>
    <x v="0"/>
    <x v="0"/>
    <x v="0"/>
    <s v="03.16.27"/>
    <x v="59"/>
    <x v="0"/>
    <x v="0"/>
    <s v="Direção dos Assuntos Jurídicos, Fiscalização e Policia Municipal"/>
    <s v="03.16.27"/>
    <s v="Direção dos Assuntos Jurídicos, Fiscalização e Policia Municipal"/>
    <s v="03.16.27"/>
    <x v="28"/>
    <x v="0"/>
    <x v="0"/>
    <x v="0"/>
    <x v="0"/>
    <x v="0"/>
    <x v="0"/>
    <x v="0"/>
    <x v="2"/>
    <s v="2024-02-23"/>
    <x v="0"/>
    <n v="1917"/>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2-2024"/>
  </r>
  <r>
    <x v="0"/>
    <n v="0"/>
    <n v="0"/>
    <n v="0"/>
    <n v="0"/>
    <x v="5522"/>
    <x v="0"/>
    <x v="0"/>
    <x v="0"/>
    <s v="03.16.27"/>
    <x v="59"/>
    <x v="0"/>
    <x v="0"/>
    <s v="Direção dos Assuntos Jurídicos, Fiscalização e Policia Municipal"/>
    <s v="03.16.27"/>
    <s v="Direção dos Assuntos Jurídicos, Fiscalização e Policia Municipal"/>
    <s v="03.16.27"/>
    <x v="28"/>
    <x v="0"/>
    <x v="0"/>
    <x v="0"/>
    <x v="0"/>
    <x v="0"/>
    <x v="0"/>
    <x v="0"/>
    <x v="2"/>
    <s v="2024-02-23"/>
    <x v="0"/>
    <n v="56"/>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2-2024"/>
  </r>
  <r>
    <x v="0"/>
    <n v="0"/>
    <n v="0"/>
    <n v="0"/>
    <n v="0"/>
    <x v="5975"/>
    <x v="0"/>
    <x v="0"/>
    <x v="0"/>
    <s v="03.16.27"/>
    <x v="59"/>
    <x v="0"/>
    <x v="0"/>
    <s v="Direção dos Assuntos Jurídicos, Fiscalização e Policia Municipal"/>
    <s v="03.16.27"/>
    <s v="Direção dos Assuntos Jurídicos, Fiscalização e Policia Municipal"/>
    <s v="03.16.27"/>
    <x v="28"/>
    <x v="0"/>
    <x v="0"/>
    <x v="0"/>
    <x v="0"/>
    <x v="0"/>
    <x v="0"/>
    <x v="0"/>
    <x v="1"/>
    <s v="2024-03-22"/>
    <x v="0"/>
    <n v="943"/>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3-2024"/>
  </r>
  <r>
    <x v="0"/>
    <n v="0"/>
    <n v="0"/>
    <n v="0"/>
    <n v="0"/>
    <x v="5455"/>
    <x v="0"/>
    <x v="0"/>
    <x v="0"/>
    <s v="03.16.27"/>
    <x v="59"/>
    <x v="0"/>
    <x v="0"/>
    <s v="Direção dos Assuntos Jurídicos, Fiscalização e Policia Municipal"/>
    <s v="03.16.27"/>
    <s v="Direção dos Assuntos Jurídicos, Fiscalização e Policia Municipal"/>
    <s v="03.16.27"/>
    <x v="30"/>
    <x v="0"/>
    <x v="0"/>
    <x v="0"/>
    <x v="1"/>
    <x v="0"/>
    <x v="0"/>
    <x v="0"/>
    <x v="6"/>
    <s v="2024-04-23"/>
    <x v="1"/>
    <n v="13510"/>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4-2024"/>
  </r>
  <r>
    <x v="0"/>
    <n v="0"/>
    <n v="0"/>
    <n v="0"/>
    <n v="0"/>
    <x v="1288"/>
    <x v="0"/>
    <x v="0"/>
    <x v="0"/>
    <s v="03.16.25"/>
    <x v="23"/>
    <x v="0"/>
    <x v="0"/>
    <s v="Direção dos  Recursos Humanos"/>
    <s v="03.16.25"/>
    <s v="Direção dos  Recursos Humanos"/>
    <s v="03.16.25"/>
    <x v="29"/>
    <x v="0"/>
    <x v="0"/>
    <x v="0"/>
    <x v="0"/>
    <x v="0"/>
    <x v="0"/>
    <x v="0"/>
    <x v="10"/>
    <s v="2024-11-22"/>
    <x v="3"/>
    <n v="65"/>
    <x v="4"/>
    <m/>
    <x v="0"/>
    <m/>
    <x v="19"/>
    <n v="100474706"/>
    <x v="0"/>
    <x v="6"/>
    <s v="Direção dos  Recursos Humanos"/>
    <s v="ORI"/>
    <x v="2"/>
    <m/>
    <x v="0"/>
    <x v="2"/>
    <x v="2"/>
    <x v="1"/>
    <x v="0"/>
    <x v="0"/>
    <x v="0"/>
    <x v="0"/>
    <x v="0"/>
    <x v="0"/>
    <x v="0"/>
    <s v="Direção dos  Recursos Humanos"/>
    <x v="0"/>
    <x v="0"/>
    <x v="0"/>
    <x v="0"/>
    <x v="0"/>
    <x v="0"/>
    <x v="0"/>
    <x v="0"/>
    <x v="0"/>
    <x v="0"/>
    <x v="6"/>
    <x v="0"/>
    <s v="Pagamento de salário referente a 11-2024"/>
  </r>
  <r>
    <x v="0"/>
    <n v="0"/>
    <n v="0"/>
    <n v="0"/>
    <n v="0"/>
    <x v="1288"/>
    <x v="0"/>
    <x v="0"/>
    <x v="0"/>
    <s v="03.16.25"/>
    <x v="23"/>
    <x v="0"/>
    <x v="0"/>
    <s v="Direção dos  Recursos Humanos"/>
    <s v="03.16.25"/>
    <s v="Direção dos  Recursos Humanos"/>
    <s v="03.16.25"/>
    <x v="31"/>
    <x v="0"/>
    <x v="0"/>
    <x v="1"/>
    <x v="0"/>
    <x v="0"/>
    <x v="0"/>
    <x v="0"/>
    <x v="10"/>
    <s v="2024-11-22"/>
    <x v="3"/>
    <n v="13"/>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1-2024"/>
  </r>
  <r>
    <x v="0"/>
    <n v="0"/>
    <n v="0"/>
    <n v="0"/>
    <n v="0"/>
    <x v="1288"/>
    <x v="0"/>
    <x v="0"/>
    <x v="0"/>
    <s v="03.16.25"/>
    <x v="23"/>
    <x v="0"/>
    <x v="0"/>
    <s v="Direção dos  Recursos Humanos"/>
    <s v="03.16.25"/>
    <s v="Direção dos  Recursos Humanos"/>
    <s v="03.16.25"/>
    <x v="29"/>
    <x v="0"/>
    <x v="0"/>
    <x v="0"/>
    <x v="0"/>
    <x v="0"/>
    <x v="0"/>
    <x v="0"/>
    <x v="10"/>
    <s v="2024-11-22"/>
    <x v="3"/>
    <n v="34"/>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1-2024"/>
  </r>
  <r>
    <x v="0"/>
    <n v="0"/>
    <n v="0"/>
    <n v="0"/>
    <n v="0"/>
    <x v="1288"/>
    <x v="0"/>
    <x v="0"/>
    <x v="0"/>
    <s v="03.16.25"/>
    <x v="23"/>
    <x v="0"/>
    <x v="0"/>
    <s v="Direção dos  Recursos Humanos"/>
    <s v="03.16.25"/>
    <s v="Direção dos  Recursos Humanos"/>
    <s v="03.16.25"/>
    <x v="30"/>
    <x v="0"/>
    <x v="0"/>
    <x v="0"/>
    <x v="1"/>
    <x v="0"/>
    <x v="0"/>
    <x v="0"/>
    <x v="10"/>
    <s v="2024-11-22"/>
    <x v="3"/>
    <n v="303"/>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1-2024"/>
  </r>
  <r>
    <x v="0"/>
    <n v="0"/>
    <n v="0"/>
    <n v="0"/>
    <n v="0"/>
    <x v="1288"/>
    <x v="0"/>
    <x v="0"/>
    <x v="0"/>
    <s v="03.16.25"/>
    <x v="23"/>
    <x v="0"/>
    <x v="0"/>
    <s v="Direção dos  Recursos Humanos"/>
    <s v="03.16.25"/>
    <s v="Direção dos  Recursos Humanos"/>
    <s v="03.16.25"/>
    <x v="78"/>
    <x v="0"/>
    <x v="4"/>
    <x v="17"/>
    <x v="0"/>
    <x v="0"/>
    <x v="0"/>
    <x v="0"/>
    <x v="10"/>
    <s v="2024-11-22"/>
    <x v="3"/>
    <n v="418"/>
    <x v="4"/>
    <m/>
    <x v="0"/>
    <m/>
    <x v="15"/>
    <n v="100479277"/>
    <x v="0"/>
    <x v="2"/>
    <s v="Direção dos  Recursos Humanos"/>
    <s v="ORI"/>
    <x v="2"/>
    <m/>
    <x v="0"/>
    <x v="2"/>
    <x v="2"/>
    <x v="1"/>
    <x v="0"/>
    <x v="0"/>
    <x v="0"/>
    <x v="0"/>
    <x v="0"/>
    <x v="0"/>
    <x v="0"/>
    <s v="Direção dos  Recursos Humanos"/>
    <x v="0"/>
    <x v="0"/>
    <x v="0"/>
    <x v="0"/>
    <x v="0"/>
    <x v="0"/>
    <x v="0"/>
    <x v="0"/>
    <x v="0"/>
    <x v="0"/>
    <x v="2"/>
    <x v="0"/>
    <s v="Pagamento de salário referente a 11-2024"/>
  </r>
  <r>
    <x v="0"/>
    <n v="0"/>
    <n v="0"/>
    <n v="0"/>
    <n v="0"/>
    <x v="1199"/>
    <x v="0"/>
    <x v="0"/>
    <x v="0"/>
    <s v="03.16.25"/>
    <x v="23"/>
    <x v="0"/>
    <x v="0"/>
    <s v="Direção dos  Recursos Humanos"/>
    <s v="03.16.25"/>
    <s v="Direção dos  Recursos Humanos"/>
    <s v="03.16.25"/>
    <x v="79"/>
    <x v="0"/>
    <x v="4"/>
    <x v="17"/>
    <x v="0"/>
    <x v="0"/>
    <x v="0"/>
    <x v="0"/>
    <x v="5"/>
    <s v="2024-08-26"/>
    <x v="2"/>
    <n v="26610"/>
    <x v="4"/>
    <m/>
    <x v="0"/>
    <m/>
    <x v="19"/>
    <n v="100474706"/>
    <x v="0"/>
    <x v="6"/>
    <s v="Direção dos  Recursos Humanos"/>
    <s v="ORI"/>
    <x v="2"/>
    <m/>
    <x v="0"/>
    <x v="2"/>
    <x v="2"/>
    <x v="1"/>
    <x v="0"/>
    <x v="0"/>
    <x v="0"/>
    <x v="0"/>
    <x v="0"/>
    <x v="0"/>
    <x v="0"/>
    <s v="Direção dos  Recursos Humanos"/>
    <x v="0"/>
    <x v="0"/>
    <x v="0"/>
    <x v="0"/>
    <x v="0"/>
    <x v="0"/>
    <x v="0"/>
    <x v="0"/>
    <x v="0"/>
    <x v="0"/>
    <x v="6"/>
    <x v="0"/>
    <s v="Pagamento de salário referente a 08-2024"/>
  </r>
  <r>
    <x v="0"/>
    <n v="0"/>
    <n v="0"/>
    <n v="0"/>
    <n v="0"/>
    <x v="1199"/>
    <x v="0"/>
    <x v="0"/>
    <x v="0"/>
    <s v="03.16.25"/>
    <x v="23"/>
    <x v="0"/>
    <x v="0"/>
    <s v="Direção dos  Recursos Humanos"/>
    <s v="03.16.25"/>
    <s v="Direção dos  Recursos Humanos"/>
    <s v="03.16.25"/>
    <x v="49"/>
    <x v="0"/>
    <x v="0"/>
    <x v="0"/>
    <x v="1"/>
    <x v="0"/>
    <x v="0"/>
    <x v="0"/>
    <x v="5"/>
    <s v="2024-08-26"/>
    <x v="2"/>
    <n v="364"/>
    <x v="4"/>
    <m/>
    <x v="0"/>
    <m/>
    <x v="67"/>
    <n v="100474708"/>
    <x v="0"/>
    <x v="7"/>
    <s v="Direção dos  Recursos Humanos"/>
    <s v="ORI"/>
    <x v="2"/>
    <m/>
    <x v="0"/>
    <x v="2"/>
    <x v="2"/>
    <x v="1"/>
    <x v="0"/>
    <x v="0"/>
    <x v="0"/>
    <x v="0"/>
    <x v="0"/>
    <x v="0"/>
    <x v="0"/>
    <s v="Direção dos  Recursos Humanos"/>
    <x v="0"/>
    <x v="0"/>
    <x v="0"/>
    <x v="0"/>
    <x v="0"/>
    <x v="0"/>
    <x v="0"/>
    <x v="0"/>
    <x v="0"/>
    <x v="0"/>
    <x v="7"/>
    <x v="0"/>
    <s v="Pagamento de salário referente a 08-2024"/>
  </r>
  <r>
    <x v="0"/>
    <n v="0"/>
    <n v="0"/>
    <n v="0"/>
    <n v="0"/>
    <x v="1199"/>
    <x v="0"/>
    <x v="0"/>
    <x v="0"/>
    <s v="03.16.25"/>
    <x v="23"/>
    <x v="0"/>
    <x v="0"/>
    <s v="Direção dos  Recursos Humanos"/>
    <s v="03.16.25"/>
    <s v="Direção dos  Recursos Humanos"/>
    <s v="03.16.25"/>
    <x v="79"/>
    <x v="0"/>
    <x v="4"/>
    <x v="17"/>
    <x v="0"/>
    <x v="0"/>
    <x v="0"/>
    <x v="0"/>
    <x v="5"/>
    <s v="2024-08-26"/>
    <x v="2"/>
    <n v="133"/>
    <x v="4"/>
    <m/>
    <x v="0"/>
    <m/>
    <x v="17"/>
    <n v="100479279"/>
    <x v="0"/>
    <x v="4"/>
    <s v="Direção dos  Recursos Humanos"/>
    <s v="ORI"/>
    <x v="2"/>
    <m/>
    <x v="0"/>
    <x v="2"/>
    <x v="2"/>
    <x v="1"/>
    <x v="0"/>
    <x v="0"/>
    <x v="0"/>
    <x v="0"/>
    <x v="0"/>
    <x v="0"/>
    <x v="0"/>
    <s v="Direção dos  Recursos Humanos"/>
    <x v="0"/>
    <x v="0"/>
    <x v="0"/>
    <x v="0"/>
    <x v="0"/>
    <x v="0"/>
    <x v="0"/>
    <x v="0"/>
    <x v="0"/>
    <x v="0"/>
    <x v="4"/>
    <x v="0"/>
    <s v="Pagamento de salário referente a 08-2024"/>
  </r>
  <r>
    <x v="0"/>
    <n v="0"/>
    <n v="0"/>
    <n v="0"/>
    <n v="0"/>
    <x v="3975"/>
    <x v="0"/>
    <x v="0"/>
    <x v="0"/>
    <s v="03.16.25"/>
    <x v="23"/>
    <x v="0"/>
    <x v="0"/>
    <s v="Direção dos  Recursos Humanos"/>
    <s v="03.16.25"/>
    <s v="Direção dos  Recursos Humanos"/>
    <s v="03.16.25"/>
    <x v="31"/>
    <x v="0"/>
    <x v="0"/>
    <x v="1"/>
    <x v="0"/>
    <x v="0"/>
    <x v="0"/>
    <x v="0"/>
    <x v="0"/>
    <s v="2024-01-30"/>
    <x v="0"/>
    <n v="3"/>
    <x v="4"/>
    <m/>
    <x v="0"/>
    <m/>
    <x v="54"/>
    <n v="100477977"/>
    <x v="0"/>
    <x v="8"/>
    <s v="Direção dos  Recursos Humanos"/>
    <s v="ORI"/>
    <x v="2"/>
    <m/>
    <x v="0"/>
    <x v="2"/>
    <x v="2"/>
    <x v="1"/>
    <x v="0"/>
    <x v="0"/>
    <x v="0"/>
    <x v="0"/>
    <x v="0"/>
    <x v="0"/>
    <x v="0"/>
    <s v="Direção dos  Recursos Humanos"/>
    <x v="0"/>
    <x v="0"/>
    <x v="0"/>
    <x v="0"/>
    <x v="0"/>
    <x v="0"/>
    <x v="0"/>
    <x v="0"/>
    <x v="0"/>
    <x v="0"/>
    <x v="8"/>
    <x v="0"/>
    <s v="Pagamento de salário referente a 01-2024"/>
  </r>
  <r>
    <x v="0"/>
    <n v="0"/>
    <n v="0"/>
    <n v="0"/>
    <n v="0"/>
    <x v="3975"/>
    <x v="0"/>
    <x v="0"/>
    <x v="0"/>
    <s v="03.16.25"/>
    <x v="23"/>
    <x v="0"/>
    <x v="0"/>
    <s v="Direção dos  Recursos Humanos"/>
    <s v="03.16.25"/>
    <s v="Direção dos  Recursos Humanos"/>
    <s v="03.16.25"/>
    <x v="30"/>
    <x v="0"/>
    <x v="0"/>
    <x v="0"/>
    <x v="1"/>
    <x v="0"/>
    <x v="0"/>
    <x v="0"/>
    <x v="0"/>
    <s v="2024-01-30"/>
    <x v="0"/>
    <n v="156"/>
    <x v="4"/>
    <m/>
    <x v="0"/>
    <m/>
    <x v="67"/>
    <n v="100474708"/>
    <x v="0"/>
    <x v="7"/>
    <s v="Direção dos  Recursos Humanos"/>
    <s v="ORI"/>
    <x v="2"/>
    <m/>
    <x v="0"/>
    <x v="2"/>
    <x v="2"/>
    <x v="1"/>
    <x v="0"/>
    <x v="0"/>
    <x v="0"/>
    <x v="0"/>
    <x v="0"/>
    <x v="0"/>
    <x v="0"/>
    <s v="Direção dos  Recursos Humanos"/>
    <x v="0"/>
    <x v="0"/>
    <x v="0"/>
    <x v="0"/>
    <x v="0"/>
    <x v="0"/>
    <x v="0"/>
    <x v="0"/>
    <x v="0"/>
    <x v="0"/>
    <x v="7"/>
    <x v="0"/>
    <s v="Pagamento de salário referente a 01-2024"/>
  </r>
  <r>
    <x v="0"/>
    <n v="0"/>
    <n v="0"/>
    <n v="0"/>
    <n v="0"/>
    <x v="3975"/>
    <x v="0"/>
    <x v="0"/>
    <x v="0"/>
    <s v="03.16.25"/>
    <x v="23"/>
    <x v="0"/>
    <x v="0"/>
    <s v="Direção dos  Recursos Humanos"/>
    <s v="03.16.25"/>
    <s v="Direção dos  Recursos Humanos"/>
    <s v="03.16.25"/>
    <x v="78"/>
    <x v="0"/>
    <x v="4"/>
    <x v="17"/>
    <x v="0"/>
    <x v="0"/>
    <x v="0"/>
    <x v="0"/>
    <x v="0"/>
    <s v="2024-01-30"/>
    <x v="0"/>
    <n v="7"/>
    <x v="4"/>
    <m/>
    <x v="0"/>
    <m/>
    <x v="17"/>
    <n v="100479279"/>
    <x v="0"/>
    <x v="4"/>
    <s v="Direção dos  Recursos Humanos"/>
    <s v="ORI"/>
    <x v="2"/>
    <m/>
    <x v="0"/>
    <x v="2"/>
    <x v="2"/>
    <x v="1"/>
    <x v="0"/>
    <x v="0"/>
    <x v="0"/>
    <x v="0"/>
    <x v="0"/>
    <x v="0"/>
    <x v="0"/>
    <s v="Direção dos  Recursos Humanos"/>
    <x v="0"/>
    <x v="0"/>
    <x v="0"/>
    <x v="0"/>
    <x v="0"/>
    <x v="0"/>
    <x v="0"/>
    <x v="0"/>
    <x v="0"/>
    <x v="0"/>
    <x v="4"/>
    <x v="0"/>
    <s v="Pagamento de salário referente a 01-2024"/>
  </r>
  <r>
    <x v="0"/>
    <n v="0"/>
    <n v="0"/>
    <n v="0"/>
    <n v="0"/>
    <x v="3975"/>
    <x v="0"/>
    <x v="0"/>
    <x v="0"/>
    <s v="03.16.25"/>
    <x v="23"/>
    <x v="0"/>
    <x v="0"/>
    <s v="Direção dos  Recursos Humanos"/>
    <s v="03.16.25"/>
    <s v="Direção dos  Recursos Humanos"/>
    <s v="03.16.25"/>
    <x v="31"/>
    <x v="0"/>
    <x v="0"/>
    <x v="1"/>
    <x v="0"/>
    <x v="0"/>
    <x v="0"/>
    <x v="0"/>
    <x v="0"/>
    <s v="2024-01-30"/>
    <x v="0"/>
    <n v="118"/>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1-2024"/>
  </r>
  <r>
    <x v="0"/>
    <n v="0"/>
    <n v="0"/>
    <n v="0"/>
    <n v="0"/>
    <x v="3975"/>
    <x v="0"/>
    <x v="0"/>
    <x v="0"/>
    <s v="03.16.25"/>
    <x v="23"/>
    <x v="0"/>
    <x v="0"/>
    <s v="Direção dos  Recursos Humanos"/>
    <s v="03.16.25"/>
    <s v="Direção dos  Recursos Humanos"/>
    <s v="03.16.25"/>
    <x v="31"/>
    <x v="0"/>
    <x v="0"/>
    <x v="1"/>
    <x v="0"/>
    <x v="0"/>
    <x v="0"/>
    <x v="0"/>
    <x v="0"/>
    <s v="2024-01-30"/>
    <x v="0"/>
    <n v="92"/>
    <x v="4"/>
    <m/>
    <x v="0"/>
    <m/>
    <x v="15"/>
    <n v="100479277"/>
    <x v="0"/>
    <x v="2"/>
    <s v="Direção dos  Recursos Humanos"/>
    <s v="ORI"/>
    <x v="2"/>
    <m/>
    <x v="0"/>
    <x v="2"/>
    <x v="2"/>
    <x v="1"/>
    <x v="0"/>
    <x v="0"/>
    <x v="0"/>
    <x v="0"/>
    <x v="0"/>
    <x v="0"/>
    <x v="0"/>
    <s v="Direção dos  Recursos Humanos"/>
    <x v="0"/>
    <x v="0"/>
    <x v="0"/>
    <x v="0"/>
    <x v="0"/>
    <x v="0"/>
    <x v="0"/>
    <x v="0"/>
    <x v="0"/>
    <x v="0"/>
    <x v="2"/>
    <x v="0"/>
    <s v="Pagamento de salário referente a 01-2024"/>
  </r>
  <r>
    <x v="0"/>
    <n v="0"/>
    <n v="0"/>
    <n v="0"/>
    <n v="0"/>
    <x v="2942"/>
    <x v="0"/>
    <x v="0"/>
    <x v="0"/>
    <s v="03.16.25"/>
    <x v="23"/>
    <x v="0"/>
    <x v="0"/>
    <s v="Direção dos  Recursos Humanos"/>
    <s v="03.16.25"/>
    <s v="Direção dos  Recursos Humanos"/>
    <s v="03.16.25"/>
    <x v="30"/>
    <x v="0"/>
    <x v="0"/>
    <x v="0"/>
    <x v="1"/>
    <x v="0"/>
    <x v="0"/>
    <x v="0"/>
    <x v="8"/>
    <s v="2024-10-23"/>
    <x v="3"/>
    <n v="591"/>
    <x v="4"/>
    <m/>
    <x v="0"/>
    <m/>
    <x v="19"/>
    <n v="100474706"/>
    <x v="0"/>
    <x v="6"/>
    <s v="Direção dos  Recursos Humanos"/>
    <s v="ORI"/>
    <x v="2"/>
    <m/>
    <x v="0"/>
    <x v="2"/>
    <x v="2"/>
    <x v="1"/>
    <x v="0"/>
    <x v="0"/>
    <x v="0"/>
    <x v="0"/>
    <x v="0"/>
    <x v="0"/>
    <x v="0"/>
    <s v="Direção dos  Recursos Humanos"/>
    <x v="0"/>
    <x v="0"/>
    <x v="0"/>
    <x v="0"/>
    <x v="0"/>
    <x v="0"/>
    <x v="0"/>
    <x v="0"/>
    <x v="0"/>
    <x v="0"/>
    <x v="6"/>
    <x v="0"/>
    <s v="Pagamento de salário referente a 10-2024"/>
  </r>
  <r>
    <x v="0"/>
    <n v="0"/>
    <n v="0"/>
    <n v="0"/>
    <n v="0"/>
    <x v="2942"/>
    <x v="0"/>
    <x v="0"/>
    <x v="0"/>
    <s v="03.16.25"/>
    <x v="23"/>
    <x v="0"/>
    <x v="0"/>
    <s v="Direção dos  Recursos Humanos"/>
    <s v="03.16.25"/>
    <s v="Direção dos  Recursos Humanos"/>
    <s v="03.16.25"/>
    <x v="78"/>
    <x v="0"/>
    <x v="4"/>
    <x v="17"/>
    <x v="0"/>
    <x v="0"/>
    <x v="0"/>
    <x v="0"/>
    <x v="8"/>
    <s v="2024-10-23"/>
    <x v="3"/>
    <n v="1441"/>
    <x v="4"/>
    <m/>
    <x v="0"/>
    <m/>
    <x v="19"/>
    <n v="100474706"/>
    <x v="0"/>
    <x v="6"/>
    <s v="Direção dos  Recursos Humanos"/>
    <s v="ORI"/>
    <x v="2"/>
    <m/>
    <x v="0"/>
    <x v="2"/>
    <x v="2"/>
    <x v="1"/>
    <x v="0"/>
    <x v="0"/>
    <x v="0"/>
    <x v="0"/>
    <x v="0"/>
    <x v="0"/>
    <x v="0"/>
    <s v="Direção dos  Recursos Humanos"/>
    <x v="0"/>
    <x v="0"/>
    <x v="0"/>
    <x v="0"/>
    <x v="0"/>
    <x v="0"/>
    <x v="0"/>
    <x v="0"/>
    <x v="0"/>
    <x v="0"/>
    <x v="6"/>
    <x v="0"/>
    <s v="Pagamento de salário referente a 10-2024"/>
  </r>
  <r>
    <x v="0"/>
    <n v="0"/>
    <n v="0"/>
    <n v="0"/>
    <n v="0"/>
    <x v="2942"/>
    <x v="0"/>
    <x v="0"/>
    <x v="0"/>
    <s v="03.16.25"/>
    <x v="23"/>
    <x v="0"/>
    <x v="0"/>
    <s v="Direção dos  Recursos Humanos"/>
    <s v="03.16.25"/>
    <s v="Direção dos  Recursos Humanos"/>
    <s v="03.16.25"/>
    <x v="79"/>
    <x v="0"/>
    <x v="4"/>
    <x v="17"/>
    <x v="0"/>
    <x v="0"/>
    <x v="0"/>
    <x v="0"/>
    <x v="8"/>
    <s v="2024-10-23"/>
    <x v="3"/>
    <n v="26232"/>
    <x v="4"/>
    <m/>
    <x v="0"/>
    <m/>
    <x v="19"/>
    <n v="100474706"/>
    <x v="0"/>
    <x v="6"/>
    <s v="Direção dos  Recursos Humanos"/>
    <s v="ORI"/>
    <x v="2"/>
    <m/>
    <x v="0"/>
    <x v="2"/>
    <x v="2"/>
    <x v="1"/>
    <x v="0"/>
    <x v="0"/>
    <x v="0"/>
    <x v="0"/>
    <x v="0"/>
    <x v="0"/>
    <x v="0"/>
    <s v="Direção dos  Recursos Humanos"/>
    <x v="0"/>
    <x v="0"/>
    <x v="0"/>
    <x v="0"/>
    <x v="0"/>
    <x v="0"/>
    <x v="0"/>
    <x v="0"/>
    <x v="0"/>
    <x v="0"/>
    <x v="6"/>
    <x v="0"/>
    <s v="Pagamento de salário referente a 10-2024"/>
  </r>
  <r>
    <x v="0"/>
    <n v="0"/>
    <n v="0"/>
    <n v="0"/>
    <n v="0"/>
    <x v="2942"/>
    <x v="0"/>
    <x v="0"/>
    <x v="0"/>
    <s v="03.16.25"/>
    <x v="23"/>
    <x v="0"/>
    <x v="0"/>
    <s v="Direção dos  Recursos Humanos"/>
    <s v="03.16.25"/>
    <s v="Direção dos  Recursos Humanos"/>
    <s v="03.16.25"/>
    <x v="48"/>
    <x v="0"/>
    <x v="0"/>
    <x v="0"/>
    <x v="1"/>
    <x v="0"/>
    <x v="0"/>
    <x v="0"/>
    <x v="8"/>
    <s v="2024-10-23"/>
    <x v="3"/>
    <n v="402"/>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0-2024"/>
  </r>
  <r>
    <x v="0"/>
    <n v="0"/>
    <n v="0"/>
    <n v="0"/>
    <n v="0"/>
    <x v="2942"/>
    <x v="0"/>
    <x v="0"/>
    <x v="0"/>
    <s v="03.16.25"/>
    <x v="23"/>
    <x v="0"/>
    <x v="0"/>
    <s v="Direção dos  Recursos Humanos"/>
    <s v="03.16.25"/>
    <s v="Direção dos  Recursos Humanos"/>
    <s v="03.16.25"/>
    <x v="49"/>
    <x v="0"/>
    <x v="0"/>
    <x v="0"/>
    <x v="1"/>
    <x v="0"/>
    <x v="0"/>
    <x v="0"/>
    <x v="8"/>
    <s v="2024-10-23"/>
    <x v="3"/>
    <n v="1497"/>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0-2024"/>
  </r>
  <r>
    <x v="0"/>
    <n v="0"/>
    <n v="0"/>
    <n v="0"/>
    <n v="0"/>
    <x v="2942"/>
    <x v="0"/>
    <x v="0"/>
    <x v="0"/>
    <s v="03.16.25"/>
    <x v="23"/>
    <x v="0"/>
    <x v="0"/>
    <s v="Direção dos  Recursos Humanos"/>
    <s v="03.16.25"/>
    <s v="Direção dos  Recursos Humanos"/>
    <s v="03.16.25"/>
    <x v="79"/>
    <x v="0"/>
    <x v="4"/>
    <x v="17"/>
    <x v="0"/>
    <x v="0"/>
    <x v="0"/>
    <x v="0"/>
    <x v="8"/>
    <s v="2024-10-23"/>
    <x v="3"/>
    <n v="13573"/>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0-2024"/>
  </r>
  <r>
    <x v="0"/>
    <n v="0"/>
    <n v="0"/>
    <n v="0"/>
    <n v="0"/>
    <x v="2942"/>
    <x v="0"/>
    <x v="0"/>
    <x v="0"/>
    <s v="03.16.25"/>
    <x v="23"/>
    <x v="0"/>
    <x v="0"/>
    <s v="Direção dos  Recursos Humanos"/>
    <s v="03.16.25"/>
    <s v="Direção dos  Recursos Humanos"/>
    <s v="03.16.25"/>
    <x v="29"/>
    <x v="0"/>
    <x v="0"/>
    <x v="0"/>
    <x v="0"/>
    <x v="0"/>
    <x v="0"/>
    <x v="0"/>
    <x v="8"/>
    <s v="2024-10-23"/>
    <x v="3"/>
    <n v="19"/>
    <x v="4"/>
    <m/>
    <x v="0"/>
    <m/>
    <x v="15"/>
    <n v="100479277"/>
    <x v="0"/>
    <x v="2"/>
    <s v="Direção dos  Recursos Humanos"/>
    <s v="ORI"/>
    <x v="2"/>
    <m/>
    <x v="0"/>
    <x v="2"/>
    <x v="2"/>
    <x v="1"/>
    <x v="0"/>
    <x v="0"/>
    <x v="0"/>
    <x v="0"/>
    <x v="0"/>
    <x v="0"/>
    <x v="0"/>
    <s v="Direção dos  Recursos Humanos"/>
    <x v="0"/>
    <x v="0"/>
    <x v="0"/>
    <x v="0"/>
    <x v="0"/>
    <x v="0"/>
    <x v="0"/>
    <x v="0"/>
    <x v="0"/>
    <x v="0"/>
    <x v="2"/>
    <x v="0"/>
    <s v="Pagamento de salário referente a 10-2024"/>
  </r>
  <r>
    <x v="0"/>
    <n v="0"/>
    <n v="0"/>
    <n v="0"/>
    <n v="0"/>
    <x v="1468"/>
    <x v="0"/>
    <x v="0"/>
    <x v="0"/>
    <s v="03.16.25"/>
    <x v="23"/>
    <x v="0"/>
    <x v="0"/>
    <s v="Direção dos  Recursos Humanos"/>
    <s v="03.16.25"/>
    <s v="Direção dos  Recursos Humanos"/>
    <s v="03.16.25"/>
    <x v="30"/>
    <x v="0"/>
    <x v="0"/>
    <x v="0"/>
    <x v="1"/>
    <x v="0"/>
    <x v="0"/>
    <x v="0"/>
    <x v="7"/>
    <s v="2024-09-19"/>
    <x v="2"/>
    <n v="597"/>
    <x v="4"/>
    <m/>
    <x v="0"/>
    <m/>
    <x v="19"/>
    <n v="100474706"/>
    <x v="0"/>
    <x v="6"/>
    <s v="Direção dos  Recursos Humanos"/>
    <s v="ORI"/>
    <x v="2"/>
    <m/>
    <x v="0"/>
    <x v="2"/>
    <x v="2"/>
    <x v="1"/>
    <x v="0"/>
    <x v="0"/>
    <x v="0"/>
    <x v="0"/>
    <x v="0"/>
    <x v="0"/>
    <x v="0"/>
    <s v="Direção dos  Recursos Humanos"/>
    <x v="0"/>
    <x v="0"/>
    <x v="0"/>
    <x v="0"/>
    <x v="0"/>
    <x v="0"/>
    <x v="0"/>
    <x v="0"/>
    <x v="0"/>
    <x v="0"/>
    <x v="6"/>
    <x v="0"/>
    <s v="Pagamento de salário referente a 09-2024"/>
  </r>
  <r>
    <x v="0"/>
    <n v="0"/>
    <n v="0"/>
    <n v="0"/>
    <n v="0"/>
    <x v="1468"/>
    <x v="0"/>
    <x v="0"/>
    <x v="0"/>
    <s v="03.16.25"/>
    <x v="23"/>
    <x v="0"/>
    <x v="0"/>
    <s v="Direção dos  Recursos Humanos"/>
    <s v="03.16.25"/>
    <s v="Direção dos  Recursos Humanos"/>
    <s v="03.16.25"/>
    <x v="49"/>
    <x v="0"/>
    <x v="0"/>
    <x v="0"/>
    <x v="1"/>
    <x v="0"/>
    <x v="0"/>
    <x v="0"/>
    <x v="7"/>
    <s v="2024-09-19"/>
    <x v="2"/>
    <n v="2924"/>
    <x v="4"/>
    <m/>
    <x v="0"/>
    <m/>
    <x v="19"/>
    <n v="100474706"/>
    <x v="0"/>
    <x v="6"/>
    <s v="Direção dos  Recursos Humanos"/>
    <s v="ORI"/>
    <x v="2"/>
    <m/>
    <x v="0"/>
    <x v="2"/>
    <x v="2"/>
    <x v="1"/>
    <x v="0"/>
    <x v="0"/>
    <x v="0"/>
    <x v="0"/>
    <x v="0"/>
    <x v="0"/>
    <x v="0"/>
    <s v="Direção dos  Recursos Humanos"/>
    <x v="0"/>
    <x v="0"/>
    <x v="0"/>
    <x v="0"/>
    <x v="0"/>
    <x v="0"/>
    <x v="0"/>
    <x v="0"/>
    <x v="0"/>
    <x v="0"/>
    <x v="6"/>
    <x v="0"/>
    <s v="Pagamento de salário referente a 09-2024"/>
  </r>
  <r>
    <x v="0"/>
    <n v="0"/>
    <n v="0"/>
    <n v="0"/>
    <n v="0"/>
    <x v="1468"/>
    <x v="0"/>
    <x v="0"/>
    <x v="0"/>
    <s v="03.16.25"/>
    <x v="23"/>
    <x v="0"/>
    <x v="0"/>
    <s v="Direção dos  Recursos Humanos"/>
    <s v="03.16.25"/>
    <s v="Direção dos  Recursos Humanos"/>
    <s v="03.16.25"/>
    <x v="79"/>
    <x v="0"/>
    <x v="4"/>
    <x v="17"/>
    <x v="0"/>
    <x v="0"/>
    <x v="0"/>
    <x v="0"/>
    <x v="7"/>
    <s v="2024-09-19"/>
    <x v="2"/>
    <n v="133"/>
    <x v="4"/>
    <m/>
    <x v="0"/>
    <m/>
    <x v="17"/>
    <n v="100479279"/>
    <x v="0"/>
    <x v="4"/>
    <s v="Direção dos  Recursos Humanos"/>
    <s v="ORI"/>
    <x v="2"/>
    <m/>
    <x v="0"/>
    <x v="2"/>
    <x v="2"/>
    <x v="1"/>
    <x v="0"/>
    <x v="0"/>
    <x v="0"/>
    <x v="0"/>
    <x v="0"/>
    <x v="0"/>
    <x v="0"/>
    <s v="Direção dos  Recursos Humanos"/>
    <x v="0"/>
    <x v="0"/>
    <x v="0"/>
    <x v="0"/>
    <x v="0"/>
    <x v="0"/>
    <x v="0"/>
    <x v="0"/>
    <x v="0"/>
    <x v="0"/>
    <x v="4"/>
    <x v="0"/>
    <s v="Pagamento de salário referente a 09-2024"/>
  </r>
  <r>
    <x v="0"/>
    <n v="0"/>
    <n v="0"/>
    <n v="0"/>
    <n v="0"/>
    <x v="1468"/>
    <x v="0"/>
    <x v="0"/>
    <x v="0"/>
    <s v="03.16.25"/>
    <x v="23"/>
    <x v="0"/>
    <x v="0"/>
    <s v="Direção dos  Recursos Humanos"/>
    <s v="03.16.25"/>
    <s v="Direção dos  Recursos Humanos"/>
    <s v="03.16.25"/>
    <x v="78"/>
    <x v="0"/>
    <x v="4"/>
    <x v="17"/>
    <x v="0"/>
    <x v="0"/>
    <x v="0"/>
    <x v="0"/>
    <x v="7"/>
    <s v="2024-09-19"/>
    <x v="2"/>
    <n v="70"/>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9-2024"/>
  </r>
  <r>
    <x v="0"/>
    <n v="0"/>
    <n v="0"/>
    <n v="0"/>
    <n v="0"/>
    <x v="1468"/>
    <x v="0"/>
    <x v="0"/>
    <x v="0"/>
    <s v="03.16.25"/>
    <x v="23"/>
    <x v="0"/>
    <x v="0"/>
    <s v="Direção dos  Recursos Humanos"/>
    <s v="03.16.25"/>
    <s v="Direção dos  Recursos Humanos"/>
    <s v="03.16.25"/>
    <x v="78"/>
    <x v="0"/>
    <x v="4"/>
    <x v="17"/>
    <x v="0"/>
    <x v="0"/>
    <x v="0"/>
    <x v="0"/>
    <x v="7"/>
    <s v="2024-09-19"/>
    <x v="2"/>
    <n v="753"/>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9-2024"/>
  </r>
  <r>
    <x v="0"/>
    <n v="0"/>
    <n v="0"/>
    <n v="0"/>
    <n v="0"/>
    <x v="1904"/>
    <x v="0"/>
    <x v="0"/>
    <x v="0"/>
    <s v="03.16.25"/>
    <x v="23"/>
    <x v="0"/>
    <x v="0"/>
    <s v="Direção dos  Recursos Humanos"/>
    <s v="03.16.25"/>
    <s v="Direção dos  Recursos Humanos"/>
    <s v="03.16.25"/>
    <x v="30"/>
    <x v="0"/>
    <x v="0"/>
    <x v="0"/>
    <x v="1"/>
    <x v="0"/>
    <x v="0"/>
    <x v="0"/>
    <x v="4"/>
    <s v="2024-06-20"/>
    <x v="1"/>
    <n v="150"/>
    <x v="4"/>
    <m/>
    <x v="0"/>
    <m/>
    <x v="67"/>
    <n v="100474708"/>
    <x v="0"/>
    <x v="7"/>
    <s v="Direção dos  Recursos Humanos"/>
    <s v="ORI"/>
    <x v="2"/>
    <m/>
    <x v="0"/>
    <x v="2"/>
    <x v="2"/>
    <x v="1"/>
    <x v="0"/>
    <x v="0"/>
    <x v="0"/>
    <x v="0"/>
    <x v="0"/>
    <x v="0"/>
    <x v="0"/>
    <s v="Direção dos  Recursos Humanos"/>
    <x v="0"/>
    <x v="0"/>
    <x v="0"/>
    <x v="0"/>
    <x v="0"/>
    <x v="0"/>
    <x v="0"/>
    <x v="0"/>
    <x v="0"/>
    <x v="0"/>
    <x v="7"/>
    <x v="0"/>
    <s v="Pagamento de salário referente a 06-2024"/>
  </r>
  <r>
    <x v="0"/>
    <n v="0"/>
    <n v="0"/>
    <n v="0"/>
    <n v="0"/>
    <x v="1904"/>
    <x v="0"/>
    <x v="0"/>
    <x v="0"/>
    <s v="03.16.25"/>
    <x v="23"/>
    <x v="0"/>
    <x v="0"/>
    <s v="Direção dos  Recursos Humanos"/>
    <s v="03.16.25"/>
    <s v="Direção dos  Recursos Humanos"/>
    <s v="03.16.25"/>
    <x v="79"/>
    <x v="0"/>
    <x v="4"/>
    <x v="17"/>
    <x v="0"/>
    <x v="0"/>
    <x v="0"/>
    <x v="0"/>
    <x v="4"/>
    <s v="2024-06-20"/>
    <x v="1"/>
    <n v="132"/>
    <x v="4"/>
    <m/>
    <x v="0"/>
    <m/>
    <x v="17"/>
    <n v="100479279"/>
    <x v="0"/>
    <x v="4"/>
    <s v="Direção dos  Recursos Humanos"/>
    <s v="ORI"/>
    <x v="2"/>
    <m/>
    <x v="0"/>
    <x v="2"/>
    <x v="2"/>
    <x v="1"/>
    <x v="0"/>
    <x v="0"/>
    <x v="0"/>
    <x v="0"/>
    <x v="0"/>
    <x v="0"/>
    <x v="0"/>
    <s v="Direção dos  Recursos Humanos"/>
    <x v="0"/>
    <x v="0"/>
    <x v="0"/>
    <x v="0"/>
    <x v="0"/>
    <x v="0"/>
    <x v="0"/>
    <x v="0"/>
    <x v="0"/>
    <x v="0"/>
    <x v="4"/>
    <x v="0"/>
    <s v="Pagamento de salário referente a 06-2024"/>
  </r>
  <r>
    <x v="0"/>
    <n v="0"/>
    <n v="0"/>
    <n v="0"/>
    <n v="0"/>
    <x v="1904"/>
    <x v="0"/>
    <x v="0"/>
    <x v="0"/>
    <s v="03.16.25"/>
    <x v="23"/>
    <x v="0"/>
    <x v="0"/>
    <s v="Direção dos  Recursos Humanos"/>
    <s v="03.16.25"/>
    <s v="Direção dos  Recursos Humanos"/>
    <s v="03.16.25"/>
    <x v="29"/>
    <x v="0"/>
    <x v="0"/>
    <x v="0"/>
    <x v="0"/>
    <x v="0"/>
    <x v="0"/>
    <x v="0"/>
    <x v="4"/>
    <s v="2024-06-20"/>
    <x v="1"/>
    <n v="3"/>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6-2024"/>
  </r>
  <r>
    <x v="0"/>
    <n v="0"/>
    <n v="0"/>
    <n v="0"/>
    <n v="0"/>
    <x v="1904"/>
    <x v="0"/>
    <x v="0"/>
    <x v="0"/>
    <s v="03.16.25"/>
    <x v="23"/>
    <x v="0"/>
    <x v="0"/>
    <s v="Direção dos  Recursos Humanos"/>
    <s v="03.16.25"/>
    <s v="Direção dos  Recursos Humanos"/>
    <s v="03.16.25"/>
    <x v="30"/>
    <x v="0"/>
    <x v="0"/>
    <x v="0"/>
    <x v="1"/>
    <x v="0"/>
    <x v="0"/>
    <x v="0"/>
    <x v="4"/>
    <s v="2024-06-20"/>
    <x v="1"/>
    <n v="58"/>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6-2024"/>
  </r>
  <r>
    <x v="0"/>
    <n v="0"/>
    <n v="0"/>
    <n v="0"/>
    <n v="0"/>
    <x v="1904"/>
    <x v="0"/>
    <x v="0"/>
    <x v="0"/>
    <s v="03.16.25"/>
    <x v="23"/>
    <x v="0"/>
    <x v="0"/>
    <s v="Direção dos  Recursos Humanos"/>
    <s v="03.16.25"/>
    <s v="Direção dos  Recursos Humanos"/>
    <s v="03.16.25"/>
    <x v="79"/>
    <x v="0"/>
    <x v="4"/>
    <x v="17"/>
    <x v="0"/>
    <x v="0"/>
    <x v="0"/>
    <x v="0"/>
    <x v="4"/>
    <s v="2024-06-20"/>
    <x v="1"/>
    <n v="1254"/>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6-2024"/>
  </r>
  <r>
    <x v="0"/>
    <n v="0"/>
    <n v="0"/>
    <n v="0"/>
    <n v="0"/>
    <x v="4111"/>
    <x v="0"/>
    <x v="0"/>
    <x v="0"/>
    <s v="03.16.25"/>
    <x v="23"/>
    <x v="0"/>
    <x v="0"/>
    <s v="Direção dos  Recursos Humanos"/>
    <s v="03.16.25"/>
    <s v="Direção dos  Recursos Humanos"/>
    <s v="03.16.25"/>
    <x v="31"/>
    <x v="0"/>
    <x v="0"/>
    <x v="1"/>
    <x v="0"/>
    <x v="0"/>
    <x v="0"/>
    <x v="0"/>
    <x v="9"/>
    <s v="2024-07-23"/>
    <x v="2"/>
    <n v="110"/>
    <x v="4"/>
    <m/>
    <x v="0"/>
    <m/>
    <x v="15"/>
    <n v="100479277"/>
    <x v="0"/>
    <x v="2"/>
    <s v="Direção dos  Recursos Humanos"/>
    <s v="ORI"/>
    <x v="2"/>
    <m/>
    <x v="0"/>
    <x v="2"/>
    <x v="2"/>
    <x v="1"/>
    <x v="0"/>
    <x v="0"/>
    <x v="0"/>
    <x v="0"/>
    <x v="0"/>
    <x v="0"/>
    <x v="0"/>
    <s v="Direção dos  Recursos Humanos"/>
    <x v="0"/>
    <x v="0"/>
    <x v="0"/>
    <x v="0"/>
    <x v="0"/>
    <x v="0"/>
    <x v="0"/>
    <x v="0"/>
    <x v="0"/>
    <x v="0"/>
    <x v="2"/>
    <x v="0"/>
    <s v="Pagamento de salário referente a 07-2024"/>
  </r>
  <r>
    <x v="0"/>
    <n v="0"/>
    <n v="0"/>
    <n v="0"/>
    <n v="0"/>
    <x v="4111"/>
    <x v="0"/>
    <x v="0"/>
    <x v="0"/>
    <s v="03.16.25"/>
    <x v="23"/>
    <x v="0"/>
    <x v="0"/>
    <s v="Direção dos  Recursos Humanos"/>
    <s v="03.16.25"/>
    <s v="Direção dos  Recursos Humanos"/>
    <s v="03.16.25"/>
    <x v="79"/>
    <x v="0"/>
    <x v="4"/>
    <x v="17"/>
    <x v="0"/>
    <x v="0"/>
    <x v="0"/>
    <x v="0"/>
    <x v="9"/>
    <s v="2024-07-23"/>
    <x v="2"/>
    <n v="9897"/>
    <x v="4"/>
    <m/>
    <x v="0"/>
    <m/>
    <x v="15"/>
    <n v="100479277"/>
    <x v="0"/>
    <x v="2"/>
    <s v="Direção dos  Recursos Humanos"/>
    <s v="ORI"/>
    <x v="2"/>
    <m/>
    <x v="0"/>
    <x v="2"/>
    <x v="2"/>
    <x v="1"/>
    <x v="0"/>
    <x v="0"/>
    <x v="0"/>
    <x v="0"/>
    <x v="0"/>
    <x v="0"/>
    <x v="0"/>
    <s v="Direção dos  Recursos Humanos"/>
    <x v="0"/>
    <x v="0"/>
    <x v="0"/>
    <x v="0"/>
    <x v="0"/>
    <x v="0"/>
    <x v="0"/>
    <x v="0"/>
    <x v="0"/>
    <x v="0"/>
    <x v="2"/>
    <x v="0"/>
    <s v="Pagamento de salário referente a 07-2024"/>
  </r>
  <r>
    <x v="0"/>
    <n v="0"/>
    <n v="0"/>
    <n v="0"/>
    <n v="0"/>
    <x v="4111"/>
    <x v="0"/>
    <x v="0"/>
    <x v="0"/>
    <s v="03.16.25"/>
    <x v="23"/>
    <x v="0"/>
    <x v="0"/>
    <s v="Direção dos  Recursos Humanos"/>
    <s v="03.16.25"/>
    <s v="Direção dos  Recursos Humanos"/>
    <s v="03.16.25"/>
    <x v="48"/>
    <x v="0"/>
    <x v="0"/>
    <x v="0"/>
    <x v="1"/>
    <x v="0"/>
    <x v="0"/>
    <x v="0"/>
    <x v="9"/>
    <s v="2024-07-23"/>
    <x v="2"/>
    <n v="3076"/>
    <x v="4"/>
    <m/>
    <x v="0"/>
    <m/>
    <x v="15"/>
    <n v="100479277"/>
    <x v="0"/>
    <x v="2"/>
    <s v="Direção dos  Recursos Humanos"/>
    <s v="ORI"/>
    <x v="2"/>
    <m/>
    <x v="0"/>
    <x v="2"/>
    <x v="2"/>
    <x v="1"/>
    <x v="0"/>
    <x v="0"/>
    <x v="0"/>
    <x v="0"/>
    <x v="0"/>
    <x v="0"/>
    <x v="0"/>
    <s v="Direção dos  Recursos Humanos"/>
    <x v="0"/>
    <x v="0"/>
    <x v="0"/>
    <x v="0"/>
    <x v="0"/>
    <x v="0"/>
    <x v="0"/>
    <x v="0"/>
    <x v="0"/>
    <x v="0"/>
    <x v="2"/>
    <x v="0"/>
    <s v="Pagamento de salário referente a 07-2024"/>
  </r>
  <r>
    <x v="0"/>
    <n v="0"/>
    <n v="0"/>
    <n v="0"/>
    <n v="0"/>
    <x v="3765"/>
    <x v="0"/>
    <x v="0"/>
    <x v="0"/>
    <s v="03.16.25"/>
    <x v="23"/>
    <x v="0"/>
    <x v="0"/>
    <s v="Direção dos  Recursos Humanos"/>
    <s v="03.16.25"/>
    <s v="Direção dos  Recursos Humanos"/>
    <s v="03.16.25"/>
    <x v="29"/>
    <x v="0"/>
    <x v="0"/>
    <x v="0"/>
    <x v="0"/>
    <x v="0"/>
    <x v="0"/>
    <x v="0"/>
    <x v="3"/>
    <s v="2024-05-21"/>
    <x v="1"/>
    <n v="68"/>
    <x v="4"/>
    <m/>
    <x v="0"/>
    <m/>
    <x v="19"/>
    <n v="100474706"/>
    <x v="0"/>
    <x v="6"/>
    <s v="Direção dos  Recursos Humanos"/>
    <s v="ORI"/>
    <x v="2"/>
    <m/>
    <x v="0"/>
    <x v="2"/>
    <x v="2"/>
    <x v="1"/>
    <x v="0"/>
    <x v="0"/>
    <x v="0"/>
    <x v="0"/>
    <x v="0"/>
    <x v="0"/>
    <x v="0"/>
    <s v="Direção dos  Recursos Humanos"/>
    <x v="0"/>
    <x v="0"/>
    <x v="0"/>
    <x v="0"/>
    <x v="0"/>
    <x v="0"/>
    <x v="0"/>
    <x v="0"/>
    <x v="0"/>
    <x v="0"/>
    <x v="6"/>
    <x v="0"/>
    <s v="Pagamento de salário referente a 05-2024"/>
  </r>
  <r>
    <x v="0"/>
    <n v="0"/>
    <n v="0"/>
    <n v="0"/>
    <n v="0"/>
    <x v="3765"/>
    <x v="0"/>
    <x v="0"/>
    <x v="0"/>
    <s v="03.16.25"/>
    <x v="23"/>
    <x v="0"/>
    <x v="0"/>
    <s v="Direção dos  Recursos Humanos"/>
    <s v="03.16.25"/>
    <s v="Direção dos  Recursos Humanos"/>
    <s v="03.16.25"/>
    <x v="28"/>
    <x v="0"/>
    <x v="0"/>
    <x v="0"/>
    <x v="0"/>
    <x v="0"/>
    <x v="0"/>
    <x v="0"/>
    <x v="3"/>
    <s v="2024-05-21"/>
    <x v="1"/>
    <n v="1"/>
    <x v="4"/>
    <m/>
    <x v="0"/>
    <m/>
    <x v="54"/>
    <n v="100477977"/>
    <x v="0"/>
    <x v="8"/>
    <s v="Direção dos  Recursos Humanos"/>
    <s v="ORI"/>
    <x v="2"/>
    <m/>
    <x v="0"/>
    <x v="2"/>
    <x v="2"/>
    <x v="1"/>
    <x v="0"/>
    <x v="0"/>
    <x v="0"/>
    <x v="0"/>
    <x v="0"/>
    <x v="0"/>
    <x v="0"/>
    <s v="Direção dos  Recursos Humanos"/>
    <x v="0"/>
    <x v="0"/>
    <x v="0"/>
    <x v="0"/>
    <x v="0"/>
    <x v="0"/>
    <x v="0"/>
    <x v="0"/>
    <x v="0"/>
    <x v="0"/>
    <x v="8"/>
    <x v="0"/>
    <s v="Pagamento de salário referente a 05-2024"/>
  </r>
  <r>
    <x v="0"/>
    <n v="0"/>
    <n v="0"/>
    <n v="0"/>
    <n v="0"/>
    <x v="3765"/>
    <x v="0"/>
    <x v="0"/>
    <x v="0"/>
    <s v="03.16.25"/>
    <x v="23"/>
    <x v="0"/>
    <x v="0"/>
    <s v="Direção dos  Recursos Humanos"/>
    <s v="03.16.25"/>
    <s v="Direção dos  Recursos Humanos"/>
    <s v="03.16.25"/>
    <x v="49"/>
    <x v="0"/>
    <x v="0"/>
    <x v="0"/>
    <x v="1"/>
    <x v="0"/>
    <x v="0"/>
    <x v="0"/>
    <x v="3"/>
    <s v="2024-05-21"/>
    <x v="1"/>
    <n v="364"/>
    <x v="4"/>
    <m/>
    <x v="0"/>
    <m/>
    <x v="67"/>
    <n v="100474708"/>
    <x v="0"/>
    <x v="7"/>
    <s v="Direção dos  Recursos Humanos"/>
    <s v="ORI"/>
    <x v="2"/>
    <m/>
    <x v="0"/>
    <x v="2"/>
    <x v="2"/>
    <x v="1"/>
    <x v="0"/>
    <x v="0"/>
    <x v="0"/>
    <x v="0"/>
    <x v="0"/>
    <x v="0"/>
    <x v="0"/>
    <s v="Direção dos  Recursos Humanos"/>
    <x v="0"/>
    <x v="0"/>
    <x v="0"/>
    <x v="0"/>
    <x v="0"/>
    <x v="0"/>
    <x v="0"/>
    <x v="0"/>
    <x v="0"/>
    <x v="0"/>
    <x v="7"/>
    <x v="0"/>
    <s v="Pagamento de salário referente a 05-2024"/>
  </r>
  <r>
    <x v="0"/>
    <n v="0"/>
    <n v="0"/>
    <n v="0"/>
    <n v="0"/>
    <x v="3765"/>
    <x v="0"/>
    <x v="0"/>
    <x v="0"/>
    <s v="03.16.25"/>
    <x v="23"/>
    <x v="0"/>
    <x v="0"/>
    <s v="Direção dos  Recursos Humanos"/>
    <s v="03.16.25"/>
    <s v="Direção dos  Recursos Humanos"/>
    <s v="03.16.25"/>
    <x v="31"/>
    <x v="0"/>
    <x v="0"/>
    <x v="1"/>
    <x v="0"/>
    <x v="0"/>
    <x v="0"/>
    <x v="0"/>
    <x v="3"/>
    <s v="2024-05-21"/>
    <x v="1"/>
    <n v="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5-2024"/>
  </r>
  <r>
    <x v="0"/>
    <n v="0"/>
    <n v="0"/>
    <n v="0"/>
    <n v="0"/>
    <x v="3765"/>
    <x v="0"/>
    <x v="0"/>
    <x v="0"/>
    <s v="03.16.25"/>
    <x v="23"/>
    <x v="0"/>
    <x v="0"/>
    <s v="Direção dos  Recursos Humanos"/>
    <s v="03.16.25"/>
    <s v="Direção dos  Recursos Humanos"/>
    <s v="03.16.25"/>
    <x v="49"/>
    <x v="0"/>
    <x v="0"/>
    <x v="0"/>
    <x v="1"/>
    <x v="0"/>
    <x v="0"/>
    <x v="0"/>
    <x v="3"/>
    <s v="2024-05-21"/>
    <x v="1"/>
    <n v="14"/>
    <x v="4"/>
    <m/>
    <x v="0"/>
    <m/>
    <x v="17"/>
    <n v="100479279"/>
    <x v="0"/>
    <x v="4"/>
    <s v="Direção dos  Recursos Humanos"/>
    <s v="ORI"/>
    <x v="2"/>
    <m/>
    <x v="0"/>
    <x v="2"/>
    <x v="2"/>
    <x v="1"/>
    <x v="0"/>
    <x v="0"/>
    <x v="0"/>
    <x v="0"/>
    <x v="0"/>
    <x v="0"/>
    <x v="0"/>
    <s v="Direção dos  Recursos Humanos"/>
    <x v="0"/>
    <x v="0"/>
    <x v="0"/>
    <x v="0"/>
    <x v="0"/>
    <x v="0"/>
    <x v="0"/>
    <x v="0"/>
    <x v="0"/>
    <x v="0"/>
    <x v="4"/>
    <x v="0"/>
    <s v="Pagamento de salário referente a 05-2024"/>
  </r>
  <r>
    <x v="0"/>
    <n v="0"/>
    <n v="0"/>
    <n v="0"/>
    <n v="0"/>
    <x v="3765"/>
    <x v="0"/>
    <x v="0"/>
    <x v="0"/>
    <s v="03.16.25"/>
    <x v="23"/>
    <x v="0"/>
    <x v="0"/>
    <s v="Direção dos  Recursos Humanos"/>
    <s v="03.16.25"/>
    <s v="Direção dos  Recursos Humanos"/>
    <s v="03.16.25"/>
    <x v="29"/>
    <x v="0"/>
    <x v="0"/>
    <x v="0"/>
    <x v="0"/>
    <x v="0"/>
    <x v="0"/>
    <x v="0"/>
    <x v="3"/>
    <s v="2024-05-21"/>
    <x v="1"/>
    <n v="1"/>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5-2024"/>
  </r>
  <r>
    <x v="0"/>
    <n v="0"/>
    <n v="0"/>
    <n v="0"/>
    <n v="0"/>
    <x v="3765"/>
    <x v="0"/>
    <x v="0"/>
    <x v="0"/>
    <s v="03.16.25"/>
    <x v="23"/>
    <x v="0"/>
    <x v="0"/>
    <s v="Direção dos  Recursos Humanos"/>
    <s v="03.16.25"/>
    <s v="Direção dos  Recursos Humanos"/>
    <s v="03.16.25"/>
    <x v="28"/>
    <x v="0"/>
    <x v="0"/>
    <x v="0"/>
    <x v="0"/>
    <x v="0"/>
    <x v="0"/>
    <x v="0"/>
    <x v="3"/>
    <s v="2024-05-21"/>
    <x v="1"/>
    <n v="80"/>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5-2024"/>
  </r>
  <r>
    <x v="0"/>
    <n v="0"/>
    <n v="0"/>
    <n v="0"/>
    <n v="0"/>
    <x v="3765"/>
    <x v="0"/>
    <x v="0"/>
    <x v="0"/>
    <s v="03.16.25"/>
    <x v="23"/>
    <x v="0"/>
    <x v="0"/>
    <s v="Direção dos  Recursos Humanos"/>
    <s v="03.16.25"/>
    <s v="Direção dos  Recursos Humanos"/>
    <s v="03.16.25"/>
    <x v="30"/>
    <x v="0"/>
    <x v="0"/>
    <x v="0"/>
    <x v="1"/>
    <x v="0"/>
    <x v="0"/>
    <x v="0"/>
    <x v="3"/>
    <s v="2024-05-21"/>
    <x v="1"/>
    <n v="633"/>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5-2024"/>
  </r>
  <r>
    <x v="0"/>
    <n v="0"/>
    <n v="0"/>
    <n v="0"/>
    <n v="0"/>
    <x v="3765"/>
    <x v="0"/>
    <x v="0"/>
    <x v="0"/>
    <s v="03.16.25"/>
    <x v="23"/>
    <x v="0"/>
    <x v="0"/>
    <s v="Direção dos  Recursos Humanos"/>
    <s v="03.16.25"/>
    <s v="Direção dos  Recursos Humanos"/>
    <s v="03.16.25"/>
    <x v="31"/>
    <x v="0"/>
    <x v="0"/>
    <x v="1"/>
    <x v="0"/>
    <x v="0"/>
    <x v="0"/>
    <x v="0"/>
    <x v="3"/>
    <s v="2024-05-21"/>
    <x v="1"/>
    <n v="110"/>
    <x v="4"/>
    <m/>
    <x v="0"/>
    <m/>
    <x v="15"/>
    <n v="100479277"/>
    <x v="0"/>
    <x v="2"/>
    <s v="Direção dos  Recursos Humanos"/>
    <s v="ORI"/>
    <x v="2"/>
    <m/>
    <x v="0"/>
    <x v="2"/>
    <x v="2"/>
    <x v="1"/>
    <x v="0"/>
    <x v="0"/>
    <x v="0"/>
    <x v="0"/>
    <x v="0"/>
    <x v="0"/>
    <x v="0"/>
    <s v="Direção dos  Recursos Humanos"/>
    <x v="0"/>
    <x v="0"/>
    <x v="0"/>
    <x v="0"/>
    <x v="0"/>
    <x v="0"/>
    <x v="0"/>
    <x v="0"/>
    <x v="0"/>
    <x v="0"/>
    <x v="2"/>
    <x v="0"/>
    <s v="Pagamento de salário referente a 05-2024"/>
  </r>
  <r>
    <x v="0"/>
    <n v="0"/>
    <n v="0"/>
    <n v="0"/>
    <n v="0"/>
    <x v="3765"/>
    <x v="0"/>
    <x v="0"/>
    <x v="0"/>
    <s v="03.16.25"/>
    <x v="23"/>
    <x v="0"/>
    <x v="0"/>
    <s v="Direção dos  Recursos Humanos"/>
    <s v="03.16.25"/>
    <s v="Direção dos  Recursos Humanos"/>
    <s v="03.16.25"/>
    <x v="78"/>
    <x v="0"/>
    <x v="4"/>
    <x v="17"/>
    <x v="0"/>
    <x v="0"/>
    <x v="0"/>
    <x v="0"/>
    <x v="3"/>
    <s v="2024-05-21"/>
    <x v="1"/>
    <n v="551"/>
    <x v="4"/>
    <m/>
    <x v="0"/>
    <m/>
    <x v="15"/>
    <n v="100479277"/>
    <x v="0"/>
    <x v="2"/>
    <s v="Direção dos  Recursos Humanos"/>
    <s v="ORI"/>
    <x v="2"/>
    <m/>
    <x v="0"/>
    <x v="2"/>
    <x v="2"/>
    <x v="1"/>
    <x v="0"/>
    <x v="0"/>
    <x v="0"/>
    <x v="0"/>
    <x v="0"/>
    <x v="0"/>
    <x v="0"/>
    <s v="Direção dos  Recursos Humanos"/>
    <x v="0"/>
    <x v="0"/>
    <x v="0"/>
    <x v="0"/>
    <x v="0"/>
    <x v="0"/>
    <x v="0"/>
    <x v="0"/>
    <x v="0"/>
    <x v="0"/>
    <x v="2"/>
    <x v="0"/>
    <s v="Pagamento de salário referente a 05-2024"/>
  </r>
  <r>
    <x v="0"/>
    <n v="0"/>
    <n v="0"/>
    <n v="0"/>
    <n v="0"/>
    <x v="3765"/>
    <x v="0"/>
    <x v="0"/>
    <x v="0"/>
    <s v="03.16.25"/>
    <x v="23"/>
    <x v="0"/>
    <x v="0"/>
    <s v="Direção dos  Recursos Humanos"/>
    <s v="03.16.25"/>
    <s v="Direção dos  Recursos Humanos"/>
    <s v="03.16.25"/>
    <x v="79"/>
    <x v="0"/>
    <x v="4"/>
    <x v="17"/>
    <x v="0"/>
    <x v="0"/>
    <x v="0"/>
    <x v="0"/>
    <x v="3"/>
    <s v="2024-05-21"/>
    <x v="1"/>
    <n v="9837"/>
    <x v="4"/>
    <m/>
    <x v="0"/>
    <m/>
    <x v="15"/>
    <n v="100479277"/>
    <x v="0"/>
    <x v="2"/>
    <s v="Direção dos  Recursos Humanos"/>
    <s v="ORI"/>
    <x v="2"/>
    <m/>
    <x v="0"/>
    <x v="2"/>
    <x v="2"/>
    <x v="1"/>
    <x v="0"/>
    <x v="0"/>
    <x v="0"/>
    <x v="0"/>
    <x v="0"/>
    <x v="0"/>
    <x v="0"/>
    <s v="Direção dos  Recursos Humanos"/>
    <x v="0"/>
    <x v="0"/>
    <x v="0"/>
    <x v="0"/>
    <x v="0"/>
    <x v="0"/>
    <x v="0"/>
    <x v="0"/>
    <x v="0"/>
    <x v="0"/>
    <x v="2"/>
    <x v="0"/>
    <s v="Pagamento de salário referente a 05-2024"/>
  </r>
  <r>
    <x v="0"/>
    <n v="0"/>
    <n v="0"/>
    <n v="0"/>
    <n v="0"/>
    <x v="5094"/>
    <x v="0"/>
    <x v="0"/>
    <x v="0"/>
    <s v="03.16.25"/>
    <x v="23"/>
    <x v="0"/>
    <x v="0"/>
    <s v="Direção dos  Recursos Humanos"/>
    <s v="03.16.25"/>
    <s v="Direção dos  Recursos Humanos"/>
    <s v="03.16.25"/>
    <x v="30"/>
    <x v="0"/>
    <x v="0"/>
    <x v="0"/>
    <x v="1"/>
    <x v="0"/>
    <x v="0"/>
    <x v="0"/>
    <x v="11"/>
    <s v="2024-12-16"/>
    <x v="3"/>
    <n v="584"/>
    <x v="4"/>
    <m/>
    <x v="0"/>
    <m/>
    <x v="19"/>
    <n v="100474706"/>
    <x v="0"/>
    <x v="6"/>
    <s v="Direção dos  Recursos Humanos"/>
    <s v="ORI"/>
    <x v="2"/>
    <m/>
    <x v="0"/>
    <x v="2"/>
    <x v="2"/>
    <x v="1"/>
    <x v="0"/>
    <x v="0"/>
    <x v="0"/>
    <x v="0"/>
    <x v="0"/>
    <x v="0"/>
    <x v="0"/>
    <s v="Direção dos  Recursos Humanos"/>
    <x v="0"/>
    <x v="0"/>
    <x v="0"/>
    <x v="0"/>
    <x v="0"/>
    <x v="0"/>
    <x v="0"/>
    <x v="0"/>
    <x v="0"/>
    <x v="0"/>
    <x v="6"/>
    <x v="0"/>
    <s v="Pagamento de salário referente a 12-2024"/>
  </r>
  <r>
    <x v="0"/>
    <n v="0"/>
    <n v="0"/>
    <n v="0"/>
    <n v="0"/>
    <x v="5094"/>
    <x v="0"/>
    <x v="0"/>
    <x v="0"/>
    <s v="03.16.25"/>
    <x v="23"/>
    <x v="0"/>
    <x v="0"/>
    <s v="Direção dos  Recursos Humanos"/>
    <s v="03.16.25"/>
    <s v="Direção dos  Recursos Humanos"/>
    <s v="03.16.25"/>
    <x v="49"/>
    <x v="0"/>
    <x v="0"/>
    <x v="0"/>
    <x v="1"/>
    <x v="0"/>
    <x v="0"/>
    <x v="0"/>
    <x v="11"/>
    <s v="2024-12-16"/>
    <x v="3"/>
    <n v="2861"/>
    <x v="4"/>
    <m/>
    <x v="0"/>
    <m/>
    <x v="19"/>
    <n v="100474706"/>
    <x v="0"/>
    <x v="6"/>
    <s v="Direção dos  Recursos Humanos"/>
    <s v="ORI"/>
    <x v="2"/>
    <m/>
    <x v="0"/>
    <x v="2"/>
    <x v="2"/>
    <x v="1"/>
    <x v="0"/>
    <x v="0"/>
    <x v="0"/>
    <x v="0"/>
    <x v="0"/>
    <x v="0"/>
    <x v="0"/>
    <s v="Direção dos  Recursos Humanos"/>
    <x v="0"/>
    <x v="0"/>
    <x v="0"/>
    <x v="0"/>
    <x v="0"/>
    <x v="0"/>
    <x v="0"/>
    <x v="0"/>
    <x v="0"/>
    <x v="0"/>
    <x v="6"/>
    <x v="0"/>
    <s v="Pagamento de salário referente a 12-2024"/>
  </r>
  <r>
    <x v="0"/>
    <n v="0"/>
    <n v="0"/>
    <n v="0"/>
    <n v="0"/>
    <x v="5094"/>
    <x v="0"/>
    <x v="0"/>
    <x v="0"/>
    <s v="03.16.25"/>
    <x v="23"/>
    <x v="0"/>
    <x v="0"/>
    <s v="Direção dos  Recursos Humanos"/>
    <s v="03.16.25"/>
    <s v="Direção dos  Recursos Humanos"/>
    <s v="03.16.25"/>
    <x v="78"/>
    <x v="0"/>
    <x v="4"/>
    <x v="17"/>
    <x v="0"/>
    <x v="0"/>
    <x v="0"/>
    <x v="0"/>
    <x v="11"/>
    <s v="2024-12-16"/>
    <x v="3"/>
    <n v="1424"/>
    <x v="4"/>
    <m/>
    <x v="0"/>
    <m/>
    <x v="19"/>
    <n v="100474706"/>
    <x v="0"/>
    <x v="6"/>
    <s v="Direção dos  Recursos Humanos"/>
    <s v="ORI"/>
    <x v="2"/>
    <m/>
    <x v="0"/>
    <x v="2"/>
    <x v="2"/>
    <x v="1"/>
    <x v="0"/>
    <x v="0"/>
    <x v="0"/>
    <x v="0"/>
    <x v="0"/>
    <x v="0"/>
    <x v="0"/>
    <s v="Direção dos  Recursos Humanos"/>
    <x v="0"/>
    <x v="0"/>
    <x v="0"/>
    <x v="0"/>
    <x v="0"/>
    <x v="0"/>
    <x v="0"/>
    <x v="0"/>
    <x v="0"/>
    <x v="0"/>
    <x v="6"/>
    <x v="0"/>
    <s v="Pagamento de salário referente a 12-2024"/>
  </r>
  <r>
    <x v="0"/>
    <n v="0"/>
    <n v="0"/>
    <n v="0"/>
    <n v="0"/>
    <x v="5094"/>
    <x v="0"/>
    <x v="0"/>
    <x v="0"/>
    <s v="03.16.25"/>
    <x v="23"/>
    <x v="0"/>
    <x v="0"/>
    <s v="Direção dos  Recursos Humanos"/>
    <s v="03.16.25"/>
    <s v="Direção dos  Recursos Humanos"/>
    <s v="03.16.25"/>
    <x v="30"/>
    <x v="0"/>
    <x v="0"/>
    <x v="0"/>
    <x v="1"/>
    <x v="0"/>
    <x v="0"/>
    <x v="0"/>
    <x v="11"/>
    <s v="2024-12-16"/>
    <x v="3"/>
    <n v="28"/>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2-2024"/>
  </r>
  <r>
    <x v="0"/>
    <n v="0"/>
    <n v="0"/>
    <n v="0"/>
    <n v="0"/>
    <x v="5094"/>
    <x v="0"/>
    <x v="0"/>
    <x v="0"/>
    <s v="03.16.25"/>
    <x v="23"/>
    <x v="0"/>
    <x v="0"/>
    <s v="Direção dos  Recursos Humanos"/>
    <s v="03.16.25"/>
    <s v="Direção dos  Recursos Humanos"/>
    <s v="03.16.25"/>
    <x v="78"/>
    <x v="0"/>
    <x v="4"/>
    <x v="17"/>
    <x v="0"/>
    <x v="0"/>
    <x v="0"/>
    <x v="0"/>
    <x v="11"/>
    <s v="2024-12-16"/>
    <x v="3"/>
    <n v="737"/>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2-2024"/>
  </r>
  <r>
    <x v="0"/>
    <n v="0"/>
    <n v="0"/>
    <n v="0"/>
    <n v="0"/>
    <x v="5094"/>
    <x v="0"/>
    <x v="0"/>
    <x v="0"/>
    <s v="03.16.25"/>
    <x v="23"/>
    <x v="0"/>
    <x v="0"/>
    <s v="Direção dos  Recursos Humanos"/>
    <s v="03.16.25"/>
    <s v="Direção dos  Recursos Humanos"/>
    <s v="03.16.25"/>
    <x v="79"/>
    <x v="0"/>
    <x v="4"/>
    <x v="17"/>
    <x v="0"/>
    <x v="0"/>
    <x v="0"/>
    <x v="0"/>
    <x v="11"/>
    <s v="2024-12-16"/>
    <x v="3"/>
    <n v="13552"/>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2-2024"/>
  </r>
  <r>
    <x v="0"/>
    <n v="0"/>
    <n v="0"/>
    <n v="0"/>
    <n v="0"/>
    <x v="5094"/>
    <x v="0"/>
    <x v="0"/>
    <x v="0"/>
    <s v="03.16.25"/>
    <x v="23"/>
    <x v="0"/>
    <x v="0"/>
    <s v="Direção dos  Recursos Humanos"/>
    <s v="03.16.25"/>
    <s v="Direção dos  Recursos Humanos"/>
    <s v="03.16.25"/>
    <x v="28"/>
    <x v="0"/>
    <x v="0"/>
    <x v="0"/>
    <x v="0"/>
    <x v="0"/>
    <x v="0"/>
    <x v="0"/>
    <x v="11"/>
    <s v="2024-12-16"/>
    <x v="3"/>
    <n v="56"/>
    <x v="4"/>
    <m/>
    <x v="0"/>
    <m/>
    <x v="15"/>
    <n v="100479277"/>
    <x v="0"/>
    <x v="2"/>
    <s v="Direção dos  Recursos Humanos"/>
    <s v="ORI"/>
    <x v="2"/>
    <m/>
    <x v="0"/>
    <x v="2"/>
    <x v="2"/>
    <x v="1"/>
    <x v="0"/>
    <x v="0"/>
    <x v="0"/>
    <x v="0"/>
    <x v="0"/>
    <x v="0"/>
    <x v="0"/>
    <s v="Direção dos  Recursos Humanos"/>
    <x v="0"/>
    <x v="0"/>
    <x v="0"/>
    <x v="0"/>
    <x v="0"/>
    <x v="0"/>
    <x v="0"/>
    <x v="0"/>
    <x v="0"/>
    <x v="0"/>
    <x v="2"/>
    <x v="0"/>
    <s v="Pagamento de salário referente a 12-2024"/>
  </r>
  <r>
    <x v="0"/>
    <n v="0"/>
    <n v="0"/>
    <n v="0"/>
    <n v="0"/>
    <x v="5094"/>
    <x v="0"/>
    <x v="0"/>
    <x v="0"/>
    <s v="03.16.25"/>
    <x v="23"/>
    <x v="0"/>
    <x v="0"/>
    <s v="Direção dos  Recursos Humanos"/>
    <s v="03.16.25"/>
    <s v="Direção dos  Recursos Humanos"/>
    <s v="03.16.25"/>
    <x v="78"/>
    <x v="0"/>
    <x v="4"/>
    <x v="17"/>
    <x v="0"/>
    <x v="0"/>
    <x v="0"/>
    <x v="0"/>
    <x v="11"/>
    <s v="2024-12-16"/>
    <x v="3"/>
    <n v="416"/>
    <x v="4"/>
    <m/>
    <x v="0"/>
    <m/>
    <x v="15"/>
    <n v="100479277"/>
    <x v="0"/>
    <x v="2"/>
    <s v="Direção dos  Recursos Humanos"/>
    <s v="ORI"/>
    <x v="2"/>
    <m/>
    <x v="0"/>
    <x v="2"/>
    <x v="2"/>
    <x v="1"/>
    <x v="0"/>
    <x v="0"/>
    <x v="0"/>
    <x v="0"/>
    <x v="0"/>
    <x v="0"/>
    <x v="0"/>
    <s v="Direção dos  Recursos Humanos"/>
    <x v="0"/>
    <x v="0"/>
    <x v="0"/>
    <x v="0"/>
    <x v="0"/>
    <x v="0"/>
    <x v="0"/>
    <x v="0"/>
    <x v="0"/>
    <x v="0"/>
    <x v="2"/>
    <x v="0"/>
    <s v="Pagamento de salário referente a 12-2024"/>
  </r>
  <r>
    <x v="0"/>
    <n v="0"/>
    <n v="0"/>
    <n v="0"/>
    <n v="0"/>
    <x v="5680"/>
    <x v="0"/>
    <x v="0"/>
    <x v="0"/>
    <s v="03.16.25"/>
    <x v="23"/>
    <x v="0"/>
    <x v="0"/>
    <s v="Direção dos  Recursos Humanos"/>
    <s v="03.16.25"/>
    <s v="Direção dos  Recursos Humanos"/>
    <s v="03.16.25"/>
    <x v="49"/>
    <x v="0"/>
    <x v="0"/>
    <x v="0"/>
    <x v="1"/>
    <x v="0"/>
    <x v="0"/>
    <x v="0"/>
    <x v="1"/>
    <s v="2024-03-21"/>
    <x v="0"/>
    <n v="38"/>
    <x v="4"/>
    <m/>
    <x v="0"/>
    <m/>
    <x v="54"/>
    <n v="100477977"/>
    <x v="0"/>
    <x v="8"/>
    <s v="Direção dos  Recursos Humanos"/>
    <s v="ORI"/>
    <x v="2"/>
    <m/>
    <x v="0"/>
    <x v="2"/>
    <x v="2"/>
    <x v="1"/>
    <x v="0"/>
    <x v="0"/>
    <x v="0"/>
    <x v="0"/>
    <x v="0"/>
    <x v="0"/>
    <x v="0"/>
    <s v="Direção dos  Recursos Humanos"/>
    <x v="0"/>
    <x v="0"/>
    <x v="0"/>
    <x v="0"/>
    <x v="0"/>
    <x v="0"/>
    <x v="0"/>
    <x v="0"/>
    <x v="0"/>
    <x v="0"/>
    <x v="8"/>
    <x v="0"/>
    <s v="Pagamento de salário referente a 03-2024"/>
  </r>
  <r>
    <x v="0"/>
    <n v="0"/>
    <n v="0"/>
    <n v="0"/>
    <n v="0"/>
    <x v="5680"/>
    <x v="0"/>
    <x v="0"/>
    <x v="0"/>
    <s v="03.16.25"/>
    <x v="23"/>
    <x v="0"/>
    <x v="0"/>
    <s v="Direção dos  Recursos Humanos"/>
    <s v="03.16.25"/>
    <s v="Direção dos  Recursos Humanos"/>
    <s v="03.16.25"/>
    <x v="48"/>
    <x v="0"/>
    <x v="0"/>
    <x v="0"/>
    <x v="1"/>
    <x v="0"/>
    <x v="0"/>
    <x v="0"/>
    <x v="1"/>
    <s v="2024-03-21"/>
    <x v="0"/>
    <n v="1055"/>
    <x v="4"/>
    <m/>
    <x v="0"/>
    <m/>
    <x v="67"/>
    <n v="100474708"/>
    <x v="0"/>
    <x v="7"/>
    <s v="Direção dos  Recursos Humanos"/>
    <s v="ORI"/>
    <x v="2"/>
    <m/>
    <x v="0"/>
    <x v="2"/>
    <x v="2"/>
    <x v="1"/>
    <x v="0"/>
    <x v="0"/>
    <x v="0"/>
    <x v="0"/>
    <x v="0"/>
    <x v="0"/>
    <x v="0"/>
    <s v="Direção dos  Recursos Humanos"/>
    <x v="0"/>
    <x v="0"/>
    <x v="0"/>
    <x v="0"/>
    <x v="0"/>
    <x v="0"/>
    <x v="0"/>
    <x v="0"/>
    <x v="0"/>
    <x v="0"/>
    <x v="7"/>
    <x v="0"/>
    <s v="Pagamento de salário referente a 03-2024"/>
  </r>
  <r>
    <x v="0"/>
    <n v="0"/>
    <n v="0"/>
    <n v="0"/>
    <n v="0"/>
    <x v="5680"/>
    <x v="0"/>
    <x v="0"/>
    <x v="0"/>
    <s v="03.16.25"/>
    <x v="23"/>
    <x v="0"/>
    <x v="0"/>
    <s v="Direção dos  Recursos Humanos"/>
    <s v="03.16.25"/>
    <s v="Direção dos  Recursos Humanos"/>
    <s v="03.16.25"/>
    <x v="31"/>
    <x v="0"/>
    <x v="0"/>
    <x v="1"/>
    <x v="0"/>
    <x v="0"/>
    <x v="0"/>
    <x v="0"/>
    <x v="1"/>
    <s v="2024-03-21"/>
    <x v="0"/>
    <n v="91"/>
    <x v="4"/>
    <m/>
    <x v="0"/>
    <m/>
    <x v="15"/>
    <n v="100479277"/>
    <x v="0"/>
    <x v="2"/>
    <s v="Direção dos  Recursos Humanos"/>
    <s v="ORI"/>
    <x v="2"/>
    <m/>
    <x v="0"/>
    <x v="2"/>
    <x v="2"/>
    <x v="1"/>
    <x v="0"/>
    <x v="0"/>
    <x v="0"/>
    <x v="0"/>
    <x v="0"/>
    <x v="0"/>
    <x v="0"/>
    <s v="Direção dos  Recursos Humanos"/>
    <x v="0"/>
    <x v="0"/>
    <x v="0"/>
    <x v="0"/>
    <x v="0"/>
    <x v="0"/>
    <x v="0"/>
    <x v="0"/>
    <x v="0"/>
    <x v="0"/>
    <x v="2"/>
    <x v="0"/>
    <s v="Pagamento de salário referente a 03-2024"/>
  </r>
  <r>
    <x v="0"/>
    <n v="0"/>
    <n v="0"/>
    <n v="0"/>
    <n v="0"/>
    <x v="5680"/>
    <x v="0"/>
    <x v="0"/>
    <x v="0"/>
    <s v="03.16.25"/>
    <x v="23"/>
    <x v="0"/>
    <x v="0"/>
    <s v="Direção dos  Recursos Humanos"/>
    <s v="03.16.25"/>
    <s v="Direção dos  Recursos Humanos"/>
    <s v="03.16.25"/>
    <x v="49"/>
    <x v="0"/>
    <x v="0"/>
    <x v="0"/>
    <x v="1"/>
    <x v="0"/>
    <x v="0"/>
    <x v="0"/>
    <x v="1"/>
    <s v="2024-03-21"/>
    <x v="0"/>
    <n v="919"/>
    <x v="4"/>
    <m/>
    <x v="0"/>
    <m/>
    <x v="15"/>
    <n v="100479277"/>
    <x v="0"/>
    <x v="2"/>
    <s v="Direção dos  Recursos Humanos"/>
    <s v="ORI"/>
    <x v="2"/>
    <m/>
    <x v="0"/>
    <x v="2"/>
    <x v="2"/>
    <x v="1"/>
    <x v="0"/>
    <x v="0"/>
    <x v="0"/>
    <x v="0"/>
    <x v="0"/>
    <x v="0"/>
    <x v="0"/>
    <s v="Direção dos  Recursos Humanos"/>
    <x v="0"/>
    <x v="0"/>
    <x v="0"/>
    <x v="0"/>
    <x v="0"/>
    <x v="0"/>
    <x v="0"/>
    <x v="0"/>
    <x v="0"/>
    <x v="0"/>
    <x v="2"/>
    <x v="0"/>
    <s v="Pagamento de salário referente a 03-2024"/>
  </r>
  <r>
    <x v="0"/>
    <n v="0"/>
    <n v="0"/>
    <n v="0"/>
    <n v="0"/>
    <x v="5523"/>
    <x v="0"/>
    <x v="0"/>
    <x v="0"/>
    <s v="03.16.25"/>
    <x v="23"/>
    <x v="0"/>
    <x v="0"/>
    <s v="Direção dos  Recursos Humanos"/>
    <s v="03.16.25"/>
    <s v="Direção dos  Recursos Humanos"/>
    <s v="03.16.25"/>
    <x v="78"/>
    <x v="0"/>
    <x v="4"/>
    <x v="17"/>
    <x v="0"/>
    <x v="0"/>
    <x v="0"/>
    <x v="0"/>
    <x v="2"/>
    <s v="2024-02-23"/>
    <x v="0"/>
    <n v="1559"/>
    <x v="4"/>
    <m/>
    <x v="0"/>
    <m/>
    <x v="19"/>
    <n v="100474706"/>
    <x v="0"/>
    <x v="6"/>
    <s v="Direção dos  Recursos Humanos"/>
    <s v="ORI"/>
    <x v="2"/>
    <m/>
    <x v="0"/>
    <x v="2"/>
    <x v="2"/>
    <x v="1"/>
    <x v="0"/>
    <x v="0"/>
    <x v="0"/>
    <x v="0"/>
    <x v="0"/>
    <x v="0"/>
    <x v="0"/>
    <s v="Direção dos  Recursos Humanos"/>
    <x v="0"/>
    <x v="0"/>
    <x v="0"/>
    <x v="0"/>
    <x v="0"/>
    <x v="0"/>
    <x v="0"/>
    <x v="0"/>
    <x v="0"/>
    <x v="0"/>
    <x v="6"/>
    <x v="0"/>
    <s v="Pagamento de salário referente a 02-2024"/>
  </r>
  <r>
    <x v="0"/>
    <n v="0"/>
    <n v="0"/>
    <n v="0"/>
    <n v="0"/>
    <x v="5523"/>
    <x v="0"/>
    <x v="0"/>
    <x v="0"/>
    <s v="03.16.25"/>
    <x v="23"/>
    <x v="0"/>
    <x v="0"/>
    <s v="Direção dos  Recursos Humanos"/>
    <s v="03.16.25"/>
    <s v="Direção dos  Recursos Humanos"/>
    <s v="03.16.25"/>
    <x v="48"/>
    <x v="0"/>
    <x v="0"/>
    <x v="0"/>
    <x v="1"/>
    <x v="0"/>
    <x v="0"/>
    <x v="0"/>
    <x v="2"/>
    <s v="2024-02-23"/>
    <x v="0"/>
    <n v="106"/>
    <x v="4"/>
    <m/>
    <x v="0"/>
    <m/>
    <x v="54"/>
    <n v="100477977"/>
    <x v="0"/>
    <x v="8"/>
    <s v="Direção dos  Recursos Humanos"/>
    <s v="ORI"/>
    <x v="2"/>
    <m/>
    <x v="0"/>
    <x v="2"/>
    <x v="2"/>
    <x v="1"/>
    <x v="0"/>
    <x v="0"/>
    <x v="0"/>
    <x v="0"/>
    <x v="0"/>
    <x v="0"/>
    <x v="0"/>
    <s v="Direção dos  Recursos Humanos"/>
    <x v="0"/>
    <x v="0"/>
    <x v="0"/>
    <x v="0"/>
    <x v="0"/>
    <x v="0"/>
    <x v="0"/>
    <x v="0"/>
    <x v="0"/>
    <x v="0"/>
    <x v="8"/>
    <x v="0"/>
    <s v="Pagamento de salário referente a 02-2024"/>
  </r>
  <r>
    <x v="0"/>
    <n v="0"/>
    <n v="0"/>
    <n v="0"/>
    <n v="0"/>
    <x v="5523"/>
    <x v="0"/>
    <x v="0"/>
    <x v="0"/>
    <s v="03.16.25"/>
    <x v="23"/>
    <x v="0"/>
    <x v="0"/>
    <s v="Direção dos  Recursos Humanos"/>
    <s v="03.16.25"/>
    <s v="Direção dos  Recursos Humanos"/>
    <s v="03.16.25"/>
    <x v="48"/>
    <x v="0"/>
    <x v="0"/>
    <x v="0"/>
    <x v="1"/>
    <x v="0"/>
    <x v="0"/>
    <x v="0"/>
    <x v="2"/>
    <s v="2024-02-23"/>
    <x v="0"/>
    <n v="1061"/>
    <x v="4"/>
    <m/>
    <x v="0"/>
    <m/>
    <x v="67"/>
    <n v="100474708"/>
    <x v="0"/>
    <x v="7"/>
    <s v="Direção dos  Recursos Humanos"/>
    <s v="ORI"/>
    <x v="2"/>
    <m/>
    <x v="0"/>
    <x v="2"/>
    <x v="2"/>
    <x v="1"/>
    <x v="0"/>
    <x v="0"/>
    <x v="0"/>
    <x v="0"/>
    <x v="0"/>
    <x v="0"/>
    <x v="0"/>
    <s v="Direção dos  Recursos Humanos"/>
    <x v="0"/>
    <x v="0"/>
    <x v="0"/>
    <x v="0"/>
    <x v="0"/>
    <x v="0"/>
    <x v="0"/>
    <x v="0"/>
    <x v="0"/>
    <x v="0"/>
    <x v="7"/>
    <x v="0"/>
    <s v="Pagamento de salário referente a 02-2024"/>
  </r>
  <r>
    <x v="0"/>
    <n v="0"/>
    <n v="0"/>
    <n v="0"/>
    <n v="0"/>
    <x v="5523"/>
    <x v="0"/>
    <x v="0"/>
    <x v="0"/>
    <s v="03.16.25"/>
    <x v="23"/>
    <x v="0"/>
    <x v="0"/>
    <s v="Direção dos  Recursos Humanos"/>
    <s v="03.16.25"/>
    <s v="Direção dos  Recursos Humanos"/>
    <s v="03.16.25"/>
    <x v="78"/>
    <x v="0"/>
    <x v="4"/>
    <x v="17"/>
    <x v="0"/>
    <x v="0"/>
    <x v="0"/>
    <x v="0"/>
    <x v="2"/>
    <s v="2024-02-23"/>
    <x v="0"/>
    <n v="190"/>
    <x v="4"/>
    <m/>
    <x v="0"/>
    <m/>
    <x v="67"/>
    <n v="100474708"/>
    <x v="0"/>
    <x v="7"/>
    <s v="Direção dos  Recursos Humanos"/>
    <s v="ORI"/>
    <x v="2"/>
    <m/>
    <x v="0"/>
    <x v="2"/>
    <x v="2"/>
    <x v="1"/>
    <x v="0"/>
    <x v="0"/>
    <x v="0"/>
    <x v="0"/>
    <x v="0"/>
    <x v="0"/>
    <x v="0"/>
    <s v="Direção dos  Recursos Humanos"/>
    <x v="0"/>
    <x v="0"/>
    <x v="0"/>
    <x v="0"/>
    <x v="0"/>
    <x v="0"/>
    <x v="0"/>
    <x v="0"/>
    <x v="0"/>
    <x v="0"/>
    <x v="7"/>
    <x v="0"/>
    <s v="Pagamento de salário referente a 02-2024"/>
  </r>
  <r>
    <x v="0"/>
    <n v="0"/>
    <n v="0"/>
    <n v="0"/>
    <n v="0"/>
    <x v="5523"/>
    <x v="0"/>
    <x v="0"/>
    <x v="0"/>
    <s v="03.16.25"/>
    <x v="23"/>
    <x v="0"/>
    <x v="0"/>
    <s v="Direção dos  Recursos Humanos"/>
    <s v="03.16.25"/>
    <s v="Direção dos  Recursos Humanos"/>
    <s v="03.16.25"/>
    <x v="49"/>
    <x v="0"/>
    <x v="0"/>
    <x v="0"/>
    <x v="1"/>
    <x v="0"/>
    <x v="0"/>
    <x v="0"/>
    <x v="2"/>
    <s v="2024-02-23"/>
    <x v="0"/>
    <n v="1189"/>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2-2024"/>
  </r>
  <r>
    <x v="0"/>
    <n v="0"/>
    <n v="0"/>
    <n v="0"/>
    <n v="0"/>
    <x v="5464"/>
    <x v="0"/>
    <x v="0"/>
    <x v="0"/>
    <s v="03.16.25"/>
    <x v="23"/>
    <x v="0"/>
    <x v="0"/>
    <s v="Direção dos  Recursos Humanos"/>
    <s v="03.16.25"/>
    <s v="Direção dos  Recursos Humanos"/>
    <s v="03.16.25"/>
    <x v="78"/>
    <x v="0"/>
    <x v="4"/>
    <x v="17"/>
    <x v="0"/>
    <x v="0"/>
    <x v="0"/>
    <x v="0"/>
    <x v="6"/>
    <s v="2024-04-23"/>
    <x v="1"/>
    <n v="1542"/>
    <x v="4"/>
    <m/>
    <x v="0"/>
    <m/>
    <x v="19"/>
    <n v="100474706"/>
    <x v="0"/>
    <x v="6"/>
    <s v="Direção dos  Recursos Humanos"/>
    <s v="ORI"/>
    <x v="2"/>
    <m/>
    <x v="0"/>
    <x v="2"/>
    <x v="2"/>
    <x v="1"/>
    <x v="0"/>
    <x v="0"/>
    <x v="0"/>
    <x v="0"/>
    <x v="0"/>
    <x v="0"/>
    <x v="0"/>
    <s v="Direção dos  Recursos Humanos"/>
    <x v="0"/>
    <x v="0"/>
    <x v="0"/>
    <x v="0"/>
    <x v="0"/>
    <x v="0"/>
    <x v="0"/>
    <x v="0"/>
    <x v="0"/>
    <x v="0"/>
    <x v="6"/>
    <x v="0"/>
    <s v="Pagamento de salário referente a 04-2024"/>
  </r>
  <r>
    <x v="0"/>
    <n v="0"/>
    <n v="0"/>
    <n v="0"/>
    <n v="0"/>
    <x v="5464"/>
    <x v="0"/>
    <x v="0"/>
    <x v="0"/>
    <s v="03.16.25"/>
    <x v="23"/>
    <x v="0"/>
    <x v="0"/>
    <s v="Direção dos  Recursos Humanos"/>
    <s v="03.16.25"/>
    <s v="Direção dos  Recursos Humanos"/>
    <s v="03.16.25"/>
    <x v="29"/>
    <x v="0"/>
    <x v="0"/>
    <x v="0"/>
    <x v="0"/>
    <x v="0"/>
    <x v="0"/>
    <x v="0"/>
    <x v="6"/>
    <s v="2024-04-23"/>
    <x v="1"/>
    <n v="0"/>
    <x v="4"/>
    <m/>
    <x v="0"/>
    <m/>
    <x v="54"/>
    <n v="100477977"/>
    <x v="0"/>
    <x v="8"/>
    <s v="Direção dos  Recursos Humanos"/>
    <s v="ORI"/>
    <x v="2"/>
    <m/>
    <x v="0"/>
    <x v="2"/>
    <x v="2"/>
    <x v="1"/>
    <x v="0"/>
    <x v="0"/>
    <x v="0"/>
    <x v="0"/>
    <x v="0"/>
    <x v="0"/>
    <x v="0"/>
    <s v="Direção dos  Recursos Humanos"/>
    <x v="0"/>
    <x v="0"/>
    <x v="0"/>
    <x v="0"/>
    <x v="0"/>
    <x v="0"/>
    <x v="0"/>
    <x v="0"/>
    <x v="0"/>
    <x v="0"/>
    <x v="8"/>
    <x v="0"/>
    <s v="Pagamento de salário referente a 04-2024"/>
  </r>
  <r>
    <x v="0"/>
    <n v="0"/>
    <n v="0"/>
    <n v="0"/>
    <n v="0"/>
    <x v="5464"/>
    <x v="0"/>
    <x v="0"/>
    <x v="0"/>
    <s v="03.16.25"/>
    <x v="23"/>
    <x v="0"/>
    <x v="0"/>
    <s v="Direção dos  Recursos Humanos"/>
    <s v="03.16.25"/>
    <s v="Direção dos  Recursos Humanos"/>
    <s v="03.16.25"/>
    <x v="29"/>
    <x v="0"/>
    <x v="0"/>
    <x v="0"/>
    <x v="0"/>
    <x v="0"/>
    <x v="0"/>
    <x v="0"/>
    <x v="6"/>
    <s v="2024-04-23"/>
    <x v="1"/>
    <n v="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4-2024"/>
  </r>
  <r>
    <x v="0"/>
    <n v="0"/>
    <n v="0"/>
    <n v="0"/>
    <n v="0"/>
    <x v="5464"/>
    <x v="0"/>
    <x v="0"/>
    <x v="0"/>
    <s v="03.16.25"/>
    <x v="23"/>
    <x v="0"/>
    <x v="0"/>
    <s v="Direção dos  Recursos Humanos"/>
    <s v="03.16.25"/>
    <s v="Direção dos  Recursos Humanos"/>
    <s v="03.16.25"/>
    <x v="30"/>
    <x v="0"/>
    <x v="0"/>
    <x v="0"/>
    <x v="1"/>
    <x v="0"/>
    <x v="0"/>
    <x v="0"/>
    <x v="6"/>
    <s v="2024-04-23"/>
    <x v="1"/>
    <n v="154"/>
    <x v="4"/>
    <m/>
    <x v="0"/>
    <m/>
    <x v="67"/>
    <n v="100474708"/>
    <x v="0"/>
    <x v="7"/>
    <s v="Direção dos  Recursos Humanos"/>
    <s v="ORI"/>
    <x v="2"/>
    <m/>
    <x v="0"/>
    <x v="2"/>
    <x v="2"/>
    <x v="1"/>
    <x v="0"/>
    <x v="0"/>
    <x v="0"/>
    <x v="0"/>
    <x v="0"/>
    <x v="0"/>
    <x v="0"/>
    <s v="Direção dos  Recursos Humanos"/>
    <x v="0"/>
    <x v="0"/>
    <x v="0"/>
    <x v="0"/>
    <x v="0"/>
    <x v="0"/>
    <x v="0"/>
    <x v="0"/>
    <x v="0"/>
    <x v="0"/>
    <x v="7"/>
    <x v="0"/>
    <s v="Pagamento de salário referente a 04-2024"/>
  </r>
  <r>
    <x v="0"/>
    <n v="0"/>
    <n v="0"/>
    <n v="0"/>
    <n v="0"/>
    <x v="5464"/>
    <x v="0"/>
    <x v="0"/>
    <x v="0"/>
    <s v="03.16.25"/>
    <x v="23"/>
    <x v="0"/>
    <x v="0"/>
    <s v="Direção dos  Recursos Humanos"/>
    <s v="03.16.25"/>
    <s v="Direção dos  Recursos Humanos"/>
    <s v="03.16.25"/>
    <x v="29"/>
    <x v="0"/>
    <x v="0"/>
    <x v="0"/>
    <x v="0"/>
    <x v="0"/>
    <x v="0"/>
    <x v="0"/>
    <x v="6"/>
    <s v="2024-04-23"/>
    <x v="1"/>
    <n v="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4-2024"/>
  </r>
  <r>
    <x v="0"/>
    <n v="0"/>
    <n v="0"/>
    <n v="0"/>
    <n v="0"/>
    <x v="5464"/>
    <x v="0"/>
    <x v="0"/>
    <x v="0"/>
    <s v="03.16.25"/>
    <x v="23"/>
    <x v="0"/>
    <x v="0"/>
    <s v="Direção dos  Recursos Humanos"/>
    <s v="03.16.25"/>
    <s v="Direção dos  Recursos Humanos"/>
    <s v="03.16.25"/>
    <x v="31"/>
    <x v="0"/>
    <x v="0"/>
    <x v="1"/>
    <x v="0"/>
    <x v="0"/>
    <x v="0"/>
    <x v="0"/>
    <x v="6"/>
    <s v="2024-04-23"/>
    <x v="1"/>
    <n v="91"/>
    <x v="4"/>
    <m/>
    <x v="0"/>
    <m/>
    <x v="15"/>
    <n v="100479277"/>
    <x v="0"/>
    <x v="2"/>
    <s v="Direção dos  Recursos Humanos"/>
    <s v="ORI"/>
    <x v="2"/>
    <m/>
    <x v="0"/>
    <x v="2"/>
    <x v="2"/>
    <x v="1"/>
    <x v="0"/>
    <x v="0"/>
    <x v="0"/>
    <x v="0"/>
    <x v="0"/>
    <x v="0"/>
    <x v="0"/>
    <s v="Direção dos  Recursos Humanos"/>
    <x v="0"/>
    <x v="0"/>
    <x v="0"/>
    <x v="0"/>
    <x v="0"/>
    <x v="0"/>
    <x v="0"/>
    <x v="0"/>
    <x v="0"/>
    <x v="0"/>
    <x v="2"/>
    <x v="0"/>
    <s v="Pagamento de salário referente a 04-2024"/>
  </r>
  <r>
    <x v="0"/>
    <n v="0"/>
    <n v="0"/>
    <n v="0"/>
    <n v="0"/>
    <x v="5529"/>
    <x v="0"/>
    <x v="0"/>
    <x v="0"/>
    <s v="03.16.19"/>
    <x v="21"/>
    <x v="0"/>
    <x v="0"/>
    <s v="Direção de Inovação e Desporto"/>
    <s v="03.16.19"/>
    <s v="Direção de Inovação e Desporto"/>
    <s v="03.16.19"/>
    <x v="31"/>
    <x v="0"/>
    <x v="0"/>
    <x v="1"/>
    <x v="0"/>
    <x v="0"/>
    <x v="0"/>
    <x v="0"/>
    <x v="2"/>
    <s v="2024-02-23"/>
    <x v="0"/>
    <n v="246"/>
    <x v="4"/>
    <m/>
    <x v="0"/>
    <m/>
    <x v="19"/>
    <n v="100474706"/>
    <x v="0"/>
    <x v="6"/>
    <s v="Direção de Inovação e Desporto"/>
    <s v="ORI"/>
    <x v="2"/>
    <m/>
    <x v="0"/>
    <x v="2"/>
    <x v="2"/>
    <x v="1"/>
    <x v="0"/>
    <x v="0"/>
    <x v="0"/>
    <x v="0"/>
    <x v="0"/>
    <x v="0"/>
    <x v="0"/>
    <s v="Direção de Inovação e Desporto"/>
    <x v="0"/>
    <x v="0"/>
    <x v="0"/>
    <x v="0"/>
    <x v="0"/>
    <x v="0"/>
    <x v="0"/>
    <x v="0"/>
    <x v="0"/>
    <x v="0"/>
    <x v="6"/>
    <x v="0"/>
    <s v="Pagamento de salário referente a 02-2024"/>
  </r>
  <r>
    <x v="0"/>
    <n v="0"/>
    <n v="0"/>
    <n v="0"/>
    <n v="0"/>
    <x v="4582"/>
    <x v="0"/>
    <x v="0"/>
    <x v="0"/>
    <s v="03.16.17"/>
    <x v="51"/>
    <x v="0"/>
    <x v="0"/>
    <s v="Direção Proteção Civil"/>
    <s v="03.16.17"/>
    <s v="Direção Proteção Civil"/>
    <s v="03.16.17"/>
    <x v="28"/>
    <x v="0"/>
    <x v="0"/>
    <x v="0"/>
    <x v="0"/>
    <x v="0"/>
    <x v="0"/>
    <x v="0"/>
    <x v="3"/>
    <s v="2024-05-21"/>
    <x v="1"/>
    <n v="2296"/>
    <x v="4"/>
    <m/>
    <x v="0"/>
    <m/>
    <x v="19"/>
    <n v="100474706"/>
    <x v="0"/>
    <x v="6"/>
    <s v="Direção Proteção Civil"/>
    <s v="ORI"/>
    <x v="2"/>
    <m/>
    <x v="0"/>
    <x v="2"/>
    <x v="2"/>
    <x v="1"/>
    <x v="0"/>
    <x v="0"/>
    <x v="0"/>
    <x v="0"/>
    <x v="0"/>
    <x v="0"/>
    <x v="0"/>
    <s v="Direção Proteção Civil"/>
    <x v="0"/>
    <x v="0"/>
    <x v="0"/>
    <x v="0"/>
    <x v="0"/>
    <x v="0"/>
    <x v="0"/>
    <x v="0"/>
    <x v="0"/>
    <x v="0"/>
    <x v="6"/>
    <x v="0"/>
    <s v="Pagamento de salário referente a 05-2024"/>
  </r>
  <r>
    <x v="0"/>
    <n v="0"/>
    <n v="0"/>
    <n v="0"/>
    <n v="0"/>
    <x v="5530"/>
    <x v="0"/>
    <x v="0"/>
    <x v="0"/>
    <s v="03.16.17"/>
    <x v="51"/>
    <x v="0"/>
    <x v="0"/>
    <s v="Direção Proteção Civil"/>
    <s v="03.16.17"/>
    <s v="Direção Proteção Civil"/>
    <s v="03.16.17"/>
    <x v="28"/>
    <x v="0"/>
    <x v="0"/>
    <x v="0"/>
    <x v="0"/>
    <x v="0"/>
    <x v="0"/>
    <x v="0"/>
    <x v="2"/>
    <s v="2024-02-23"/>
    <x v="0"/>
    <n v="520"/>
    <x v="4"/>
    <m/>
    <x v="0"/>
    <m/>
    <x v="15"/>
    <n v="100479277"/>
    <x v="0"/>
    <x v="2"/>
    <s v="Direção Proteção Civil"/>
    <s v="ORI"/>
    <x v="2"/>
    <m/>
    <x v="0"/>
    <x v="2"/>
    <x v="2"/>
    <x v="1"/>
    <x v="0"/>
    <x v="0"/>
    <x v="0"/>
    <x v="0"/>
    <x v="0"/>
    <x v="0"/>
    <x v="0"/>
    <s v="Direção Proteção Civil"/>
    <x v="0"/>
    <x v="0"/>
    <x v="0"/>
    <x v="0"/>
    <x v="0"/>
    <x v="0"/>
    <x v="0"/>
    <x v="0"/>
    <x v="0"/>
    <x v="0"/>
    <x v="2"/>
    <x v="0"/>
    <s v="Pagamento de salário referente a 02-2024"/>
  </r>
  <r>
    <x v="0"/>
    <n v="0"/>
    <n v="0"/>
    <n v="0"/>
    <n v="0"/>
    <x v="5471"/>
    <x v="0"/>
    <x v="0"/>
    <x v="0"/>
    <s v="03.16.17"/>
    <x v="51"/>
    <x v="0"/>
    <x v="0"/>
    <s v="Direção Proteção Civil"/>
    <s v="03.16.17"/>
    <s v="Direção Proteção Civil"/>
    <s v="03.16.17"/>
    <x v="28"/>
    <x v="0"/>
    <x v="0"/>
    <x v="0"/>
    <x v="0"/>
    <x v="0"/>
    <x v="0"/>
    <x v="0"/>
    <x v="6"/>
    <s v="2024-04-23"/>
    <x v="1"/>
    <n v="2296"/>
    <x v="4"/>
    <m/>
    <x v="0"/>
    <m/>
    <x v="19"/>
    <n v="100474706"/>
    <x v="0"/>
    <x v="6"/>
    <s v="Direção Proteção Civil"/>
    <s v="ORI"/>
    <x v="2"/>
    <m/>
    <x v="0"/>
    <x v="2"/>
    <x v="2"/>
    <x v="1"/>
    <x v="0"/>
    <x v="0"/>
    <x v="0"/>
    <x v="0"/>
    <x v="0"/>
    <x v="0"/>
    <x v="0"/>
    <s v="Direção Proteção Civil"/>
    <x v="0"/>
    <x v="0"/>
    <x v="0"/>
    <x v="0"/>
    <x v="0"/>
    <x v="0"/>
    <x v="0"/>
    <x v="0"/>
    <x v="0"/>
    <x v="0"/>
    <x v="6"/>
    <x v="0"/>
    <s v="Pagamento de salário referente a 04-2024"/>
  </r>
  <r>
    <x v="0"/>
    <n v="0"/>
    <n v="0"/>
    <n v="0"/>
    <n v="0"/>
    <x v="4559"/>
    <x v="0"/>
    <x v="0"/>
    <x v="0"/>
    <s v="03.16.16"/>
    <x v="24"/>
    <x v="0"/>
    <x v="0"/>
    <s v="Direção Ambiente e Saneamento "/>
    <s v="03.16.16"/>
    <s v="Direção Ambiente e Saneamento "/>
    <s v="03.16.16"/>
    <x v="29"/>
    <x v="0"/>
    <x v="0"/>
    <x v="0"/>
    <x v="0"/>
    <x v="0"/>
    <x v="0"/>
    <x v="0"/>
    <x v="3"/>
    <s v="2024-05-21"/>
    <x v="1"/>
    <n v="0"/>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5-2024"/>
  </r>
  <r>
    <x v="0"/>
    <n v="0"/>
    <n v="0"/>
    <n v="0"/>
    <n v="0"/>
    <x v="4559"/>
    <x v="0"/>
    <x v="0"/>
    <x v="0"/>
    <s v="03.16.16"/>
    <x v="24"/>
    <x v="0"/>
    <x v="0"/>
    <s v="Direção Ambiente e Saneamento "/>
    <s v="03.16.16"/>
    <s v="Direção Ambiente e Saneamento "/>
    <s v="03.16.16"/>
    <x v="29"/>
    <x v="0"/>
    <x v="0"/>
    <x v="0"/>
    <x v="0"/>
    <x v="0"/>
    <x v="0"/>
    <x v="0"/>
    <x v="3"/>
    <s v="2024-05-21"/>
    <x v="1"/>
    <n v="2"/>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5-2024"/>
  </r>
  <r>
    <x v="0"/>
    <n v="0"/>
    <n v="0"/>
    <n v="0"/>
    <n v="0"/>
    <x v="4559"/>
    <x v="0"/>
    <x v="0"/>
    <x v="0"/>
    <s v="03.16.16"/>
    <x v="24"/>
    <x v="0"/>
    <x v="0"/>
    <s v="Direção Ambiente e Saneamento "/>
    <s v="03.16.16"/>
    <s v="Direção Ambiente e Saneamento "/>
    <s v="03.16.16"/>
    <x v="60"/>
    <x v="0"/>
    <x v="0"/>
    <x v="0"/>
    <x v="0"/>
    <x v="0"/>
    <x v="0"/>
    <x v="0"/>
    <x v="3"/>
    <s v="2024-05-21"/>
    <x v="1"/>
    <n v="52"/>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5-2024"/>
  </r>
  <r>
    <x v="0"/>
    <n v="0"/>
    <n v="0"/>
    <n v="0"/>
    <n v="0"/>
    <x v="3983"/>
    <x v="0"/>
    <x v="0"/>
    <x v="0"/>
    <s v="03.16.16"/>
    <x v="24"/>
    <x v="0"/>
    <x v="0"/>
    <s v="Direção Ambiente e Saneamento "/>
    <s v="03.16.16"/>
    <s v="Direção Ambiente e Saneamento "/>
    <s v="03.16.16"/>
    <x v="29"/>
    <x v="0"/>
    <x v="0"/>
    <x v="0"/>
    <x v="0"/>
    <x v="0"/>
    <x v="0"/>
    <x v="0"/>
    <x v="0"/>
    <s v="2024-01-30"/>
    <x v="0"/>
    <n v="3"/>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1-2024"/>
  </r>
  <r>
    <x v="0"/>
    <n v="0"/>
    <n v="0"/>
    <n v="0"/>
    <n v="0"/>
    <x v="3983"/>
    <x v="0"/>
    <x v="0"/>
    <x v="0"/>
    <s v="03.16.16"/>
    <x v="24"/>
    <x v="0"/>
    <x v="0"/>
    <s v="Direção Ambiente e Saneamento "/>
    <s v="03.16.16"/>
    <s v="Direção Ambiente e Saneamento "/>
    <s v="03.16.16"/>
    <x v="30"/>
    <x v="0"/>
    <x v="0"/>
    <x v="0"/>
    <x v="1"/>
    <x v="0"/>
    <x v="0"/>
    <x v="0"/>
    <x v="0"/>
    <s v="2024-01-30"/>
    <x v="0"/>
    <n v="2689"/>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1-2024"/>
  </r>
  <r>
    <x v="0"/>
    <n v="0"/>
    <n v="0"/>
    <n v="0"/>
    <n v="0"/>
    <x v="753"/>
    <x v="0"/>
    <x v="0"/>
    <x v="0"/>
    <s v="03.16.16"/>
    <x v="24"/>
    <x v="0"/>
    <x v="0"/>
    <s v="Direção Ambiente e Saneamento "/>
    <s v="03.16.16"/>
    <s v="Direção Ambiente e Saneamento "/>
    <s v="03.16.16"/>
    <x v="30"/>
    <x v="0"/>
    <x v="0"/>
    <x v="0"/>
    <x v="1"/>
    <x v="0"/>
    <x v="0"/>
    <x v="0"/>
    <x v="1"/>
    <s v="2024-03-26"/>
    <x v="0"/>
    <n v="215"/>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3-2024"/>
  </r>
  <r>
    <x v="0"/>
    <n v="0"/>
    <n v="0"/>
    <n v="0"/>
    <n v="0"/>
    <x v="753"/>
    <x v="0"/>
    <x v="0"/>
    <x v="0"/>
    <s v="03.16.16"/>
    <x v="24"/>
    <x v="0"/>
    <x v="0"/>
    <s v="Direção Ambiente e Saneamento "/>
    <s v="03.16.16"/>
    <s v="Direção Ambiente e Saneamento "/>
    <s v="03.16.16"/>
    <x v="30"/>
    <x v="0"/>
    <x v="0"/>
    <x v="0"/>
    <x v="1"/>
    <x v="0"/>
    <x v="0"/>
    <x v="0"/>
    <x v="1"/>
    <s v="2024-03-26"/>
    <x v="0"/>
    <n v="4556"/>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3-2024"/>
  </r>
  <r>
    <x v="0"/>
    <n v="0"/>
    <n v="0"/>
    <n v="0"/>
    <n v="0"/>
    <x v="1418"/>
    <x v="0"/>
    <x v="0"/>
    <x v="0"/>
    <s v="03.16.16"/>
    <x v="24"/>
    <x v="0"/>
    <x v="0"/>
    <s v="Direção Ambiente e Saneamento "/>
    <s v="03.16.16"/>
    <s v="Direção Ambiente e Saneamento "/>
    <s v="03.16.16"/>
    <x v="29"/>
    <x v="0"/>
    <x v="0"/>
    <x v="0"/>
    <x v="0"/>
    <x v="0"/>
    <x v="0"/>
    <x v="0"/>
    <x v="6"/>
    <s v="2024-04-23"/>
    <x v="1"/>
    <n v="1"/>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4-2024"/>
  </r>
  <r>
    <x v="0"/>
    <n v="0"/>
    <n v="0"/>
    <n v="0"/>
    <n v="0"/>
    <x v="1418"/>
    <x v="0"/>
    <x v="0"/>
    <x v="0"/>
    <s v="03.16.16"/>
    <x v="24"/>
    <x v="0"/>
    <x v="0"/>
    <s v="Direção Ambiente e Saneamento "/>
    <s v="03.16.16"/>
    <s v="Direção Ambiente e Saneamento "/>
    <s v="03.16.16"/>
    <x v="29"/>
    <x v="0"/>
    <x v="0"/>
    <x v="0"/>
    <x v="0"/>
    <x v="0"/>
    <x v="0"/>
    <x v="0"/>
    <x v="6"/>
    <s v="2024-04-23"/>
    <x v="1"/>
    <n v="0"/>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4-2024"/>
  </r>
  <r>
    <x v="0"/>
    <n v="0"/>
    <n v="0"/>
    <n v="0"/>
    <n v="0"/>
    <x v="1418"/>
    <x v="0"/>
    <x v="0"/>
    <x v="0"/>
    <s v="03.16.16"/>
    <x v="24"/>
    <x v="0"/>
    <x v="0"/>
    <s v="Direção Ambiente e Saneamento "/>
    <s v="03.16.16"/>
    <s v="Direção Ambiente e Saneamento "/>
    <s v="03.16.16"/>
    <x v="28"/>
    <x v="0"/>
    <x v="0"/>
    <x v="0"/>
    <x v="0"/>
    <x v="0"/>
    <x v="0"/>
    <x v="0"/>
    <x v="6"/>
    <s v="2024-04-23"/>
    <x v="1"/>
    <n v="141"/>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4-2024"/>
  </r>
  <r>
    <x v="0"/>
    <n v="0"/>
    <n v="0"/>
    <n v="0"/>
    <n v="0"/>
    <x v="5531"/>
    <x v="0"/>
    <x v="0"/>
    <x v="0"/>
    <s v="03.16.16"/>
    <x v="24"/>
    <x v="0"/>
    <x v="0"/>
    <s v="Direção Ambiente e Saneamento "/>
    <s v="03.16.16"/>
    <s v="Direção Ambiente e Saneamento "/>
    <s v="03.16.16"/>
    <x v="29"/>
    <x v="0"/>
    <x v="0"/>
    <x v="0"/>
    <x v="0"/>
    <x v="0"/>
    <x v="0"/>
    <x v="0"/>
    <x v="2"/>
    <s v="2024-02-23"/>
    <x v="0"/>
    <n v="2"/>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2-2024"/>
  </r>
  <r>
    <x v="0"/>
    <n v="0"/>
    <n v="0"/>
    <n v="0"/>
    <n v="0"/>
    <x v="5531"/>
    <x v="0"/>
    <x v="0"/>
    <x v="0"/>
    <s v="03.16.16"/>
    <x v="24"/>
    <x v="0"/>
    <x v="0"/>
    <s v="Direção Ambiente e Saneamento "/>
    <s v="03.16.16"/>
    <s v="Direção Ambiente e Saneamento "/>
    <s v="03.16.16"/>
    <x v="30"/>
    <x v="0"/>
    <x v="0"/>
    <x v="0"/>
    <x v="1"/>
    <x v="0"/>
    <x v="0"/>
    <x v="0"/>
    <x v="2"/>
    <s v="2024-02-23"/>
    <x v="0"/>
    <n v="213"/>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2-2024"/>
  </r>
  <r>
    <x v="0"/>
    <n v="0"/>
    <n v="0"/>
    <n v="0"/>
    <n v="0"/>
    <x v="580"/>
    <x v="0"/>
    <x v="0"/>
    <x v="0"/>
    <s v="03.16.15"/>
    <x v="0"/>
    <x v="0"/>
    <x v="0"/>
    <s v="Direção Financeira"/>
    <s v="03.16.15"/>
    <s v="Direção Financeira"/>
    <s v="03.16.15"/>
    <x v="64"/>
    <x v="0"/>
    <x v="0"/>
    <x v="0"/>
    <x v="0"/>
    <x v="0"/>
    <x v="0"/>
    <x v="0"/>
    <x v="5"/>
    <s v="2024-08-05"/>
    <x v="2"/>
    <n v="4241"/>
    <x v="4"/>
    <m/>
    <x v="0"/>
    <m/>
    <x v="19"/>
    <n v="100474706"/>
    <x v="0"/>
    <x v="6"/>
    <s v="Direção Financeira"/>
    <s v="ORI"/>
    <x v="2"/>
    <m/>
    <x v="0"/>
    <x v="2"/>
    <x v="2"/>
    <x v="1"/>
    <x v="0"/>
    <x v="0"/>
    <x v="0"/>
    <x v="0"/>
    <x v="0"/>
    <x v="0"/>
    <x v="0"/>
    <s v="Direção Financeira"/>
    <x v="0"/>
    <x v="0"/>
    <x v="0"/>
    <x v="0"/>
    <x v="0"/>
    <x v="0"/>
    <x v="0"/>
    <x v="0"/>
    <x v="0"/>
    <x v="0"/>
    <x v="6"/>
    <x v="0"/>
    <s v="Pagamento de salário referente a 07-2024"/>
  </r>
  <r>
    <x v="0"/>
    <n v="0"/>
    <n v="0"/>
    <n v="0"/>
    <n v="0"/>
    <x v="580"/>
    <x v="0"/>
    <x v="0"/>
    <x v="0"/>
    <s v="03.16.15"/>
    <x v="0"/>
    <x v="0"/>
    <x v="0"/>
    <s v="Direção Financeira"/>
    <s v="03.16.15"/>
    <s v="Direção Financeira"/>
    <s v="03.16.15"/>
    <x v="28"/>
    <x v="0"/>
    <x v="0"/>
    <x v="0"/>
    <x v="0"/>
    <x v="0"/>
    <x v="0"/>
    <x v="0"/>
    <x v="5"/>
    <s v="2024-08-05"/>
    <x v="2"/>
    <n v="3086"/>
    <x v="4"/>
    <m/>
    <x v="0"/>
    <m/>
    <x v="19"/>
    <n v="100474706"/>
    <x v="0"/>
    <x v="6"/>
    <s v="Direção Financeira"/>
    <s v="ORI"/>
    <x v="2"/>
    <m/>
    <x v="0"/>
    <x v="2"/>
    <x v="2"/>
    <x v="1"/>
    <x v="0"/>
    <x v="0"/>
    <x v="0"/>
    <x v="0"/>
    <x v="0"/>
    <x v="0"/>
    <x v="0"/>
    <s v="Direção Financeira"/>
    <x v="0"/>
    <x v="0"/>
    <x v="0"/>
    <x v="0"/>
    <x v="0"/>
    <x v="0"/>
    <x v="0"/>
    <x v="0"/>
    <x v="0"/>
    <x v="0"/>
    <x v="6"/>
    <x v="0"/>
    <s v="Pagamento de salário referente a 07-2024"/>
  </r>
  <r>
    <x v="0"/>
    <n v="0"/>
    <n v="0"/>
    <n v="0"/>
    <n v="0"/>
    <x v="580"/>
    <x v="0"/>
    <x v="0"/>
    <x v="0"/>
    <s v="03.16.15"/>
    <x v="0"/>
    <x v="0"/>
    <x v="0"/>
    <s v="Direção Financeira"/>
    <s v="03.16.15"/>
    <s v="Direção Financeira"/>
    <s v="03.16.15"/>
    <x v="28"/>
    <x v="0"/>
    <x v="0"/>
    <x v="0"/>
    <x v="0"/>
    <x v="0"/>
    <x v="0"/>
    <x v="0"/>
    <x v="5"/>
    <s v="2024-08-05"/>
    <x v="2"/>
    <n v="31"/>
    <x v="4"/>
    <m/>
    <x v="0"/>
    <m/>
    <x v="54"/>
    <n v="100477977"/>
    <x v="0"/>
    <x v="8"/>
    <s v="Direção Financeira"/>
    <s v="ORI"/>
    <x v="2"/>
    <m/>
    <x v="0"/>
    <x v="2"/>
    <x v="2"/>
    <x v="1"/>
    <x v="0"/>
    <x v="0"/>
    <x v="0"/>
    <x v="0"/>
    <x v="0"/>
    <x v="0"/>
    <x v="0"/>
    <s v="Direção Financeira"/>
    <x v="0"/>
    <x v="0"/>
    <x v="0"/>
    <x v="0"/>
    <x v="0"/>
    <x v="0"/>
    <x v="0"/>
    <x v="0"/>
    <x v="0"/>
    <x v="0"/>
    <x v="8"/>
    <x v="0"/>
    <s v="Pagamento de salário referente a 07-2024"/>
  </r>
  <r>
    <x v="0"/>
    <n v="0"/>
    <n v="0"/>
    <n v="0"/>
    <n v="0"/>
    <x v="580"/>
    <x v="0"/>
    <x v="0"/>
    <x v="0"/>
    <s v="03.16.15"/>
    <x v="0"/>
    <x v="0"/>
    <x v="0"/>
    <s v="Direção Financeira"/>
    <s v="03.16.15"/>
    <s v="Direção Financeira"/>
    <s v="03.16.15"/>
    <x v="48"/>
    <x v="0"/>
    <x v="0"/>
    <x v="0"/>
    <x v="1"/>
    <x v="0"/>
    <x v="0"/>
    <x v="0"/>
    <x v="5"/>
    <s v="2024-08-05"/>
    <x v="2"/>
    <n v="3183"/>
    <x v="4"/>
    <m/>
    <x v="0"/>
    <m/>
    <x v="67"/>
    <n v="100474708"/>
    <x v="0"/>
    <x v="7"/>
    <s v="Direção Financeira"/>
    <s v="ORI"/>
    <x v="2"/>
    <m/>
    <x v="0"/>
    <x v="2"/>
    <x v="2"/>
    <x v="1"/>
    <x v="0"/>
    <x v="0"/>
    <x v="0"/>
    <x v="0"/>
    <x v="0"/>
    <x v="0"/>
    <x v="0"/>
    <s v="Direção Financeira"/>
    <x v="0"/>
    <x v="0"/>
    <x v="0"/>
    <x v="0"/>
    <x v="0"/>
    <x v="0"/>
    <x v="0"/>
    <x v="0"/>
    <x v="0"/>
    <x v="0"/>
    <x v="7"/>
    <x v="0"/>
    <s v="Pagamento de salário referente a 07-2024"/>
  </r>
  <r>
    <x v="0"/>
    <n v="0"/>
    <n v="0"/>
    <n v="0"/>
    <n v="0"/>
    <x v="580"/>
    <x v="0"/>
    <x v="0"/>
    <x v="0"/>
    <s v="03.16.15"/>
    <x v="0"/>
    <x v="0"/>
    <x v="0"/>
    <s v="Direção Financeira"/>
    <s v="03.16.15"/>
    <s v="Direção Financeira"/>
    <s v="03.16.15"/>
    <x v="48"/>
    <x v="0"/>
    <x v="0"/>
    <x v="0"/>
    <x v="1"/>
    <x v="0"/>
    <x v="0"/>
    <x v="0"/>
    <x v="5"/>
    <s v="2024-08-05"/>
    <x v="2"/>
    <n v="5135"/>
    <x v="4"/>
    <m/>
    <x v="0"/>
    <m/>
    <x v="17"/>
    <n v="100479279"/>
    <x v="0"/>
    <x v="4"/>
    <s v="Direção Financeira"/>
    <s v="ORI"/>
    <x v="2"/>
    <m/>
    <x v="0"/>
    <x v="2"/>
    <x v="2"/>
    <x v="1"/>
    <x v="0"/>
    <x v="0"/>
    <x v="0"/>
    <x v="0"/>
    <x v="0"/>
    <x v="0"/>
    <x v="0"/>
    <s v="Direção Financeira"/>
    <x v="0"/>
    <x v="0"/>
    <x v="0"/>
    <x v="0"/>
    <x v="0"/>
    <x v="0"/>
    <x v="0"/>
    <x v="0"/>
    <x v="0"/>
    <x v="0"/>
    <x v="4"/>
    <x v="0"/>
    <s v="Pagamento de salário referente a 07-2024"/>
  </r>
  <r>
    <x v="0"/>
    <n v="0"/>
    <n v="0"/>
    <n v="0"/>
    <n v="0"/>
    <x v="580"/>
    <x v="0"/>
    <x v="0"/>
    <x v="0"/>
    <s v="03.16.15"/>
    <x v="0"/>
    <x v="0"/>
    <x v="0"/>
    <s v="Direção Financeira"/>
    <s v="03.16.15"/>
    <s v="Direção Financeira"/>
    <s v="03.16.15"/>
    <x v="48"/>
    <x v="0"/>
    <x v="0"/>
    <x v="0"/>
    <x v="1"/>
    <x v="0"/>
    <x v="0"/>
    <x v="0"/>
    <x v="5"/>
    <s v="2024-08-05"/>
    <x v="2"/>
    <n v="121"/>
    <x v="4"/>
    <m/>
    <x v="0"/>
    <m/>
    <x v="16"/>
    <n v="100474707"/>
    <x v="0"/>
    <x v="3"/>
    <s v="Direção Financeira"/>
    <s v="ORI"/>
    <x v="2"/>
    <m/>
    <x v="0"/>
    <x v="2"/>
    <x v="2"/>
    <x v="1"/>
    <x v="0"/>
    <x v="0"/>
    <x v="0"/>
    <x v="0"/>
    <x v="0"/>
    <x v="0"/>
    <x v="0"/>
    <s v="Direção Financeira"/>
    <x v="0"/>
    <x v="0"/>
    <x v="0"/>
    <x v="0"/>
    <x v="0"/>
    <x v="0"/>
    <x v="0"/>
    <x v="0"/>
    <x v="0"/>
    <x v="0"/>
    <x v="3"/>
    <x v="0"/>
    <s v="Pagamento de salário referente a 07-2024"/>
  </r>
  <r>
    <x v="0"/>
    <n v="0"/>
    <n v="0"/>
    <n v="0"/>
    <n v="0"/>
    <x v="580"/>
    <x v="0"/>
    <x v="0"/>
    <x v="0"/>
    <s v="03.16.15"/>
    <x v="0"/>
    <x v="0"/>
    <x v="0"/>
    <s v="Direção Financeira"/>
    <s v="03.16.15"/>
    <s v="Direção Financeira"/>
    <s v="03.16.15"/>
    <x v="64"/>
    <x v="0"/>
    <x v="0"/>
    <x v="0"/>
    <x v="0"/>
    <x v="0"/>
    <x v="0"/>
    <x v="0"/>
    <x v="5"/>
    <s v="2024-08-05"/>
    <x v="2"/>
    <n v="293"/>
    <x v="4"/>
    <m/>
    <x v="0"/>
    <m/>
    <x v="15"/>
    <n v="100479277"/>
    <x v="0"/>
    <x v="2"/>
    <s v="Direção Financeira"/>
    <s v="ORI"/>
    <x v="2"/>
    <m/>
    <x v="0"/>
    <x v="2"/>
    <x v="2"/>
    <x v="1"/>
    <x v="0"/>
    <x v="0"/>
    <x v="0"/>
    <x v="0"/>
    <x v="0"/>
    <x v="0"/>
    <x v="0"/>
    <s v="Direção Financeira"/>
    <x v="0"/>
    <x v="0"/>
    <x v="0"/>
    <x v="0"/>
    <x v="0"/>
    <x v="0"/>
    <x v="0"/>
    <x v="0"/>
    <x v="0"/>
    <x v="0"/>
    <x v="2"/>
    <x v="0"/>
    <s v="Pagamento de salário referente a 07-2024"/>
  </r>
  <r>
    <x v="0"/>
    <n v="0"/>
    <n v="0"/>
    <n v="0"/>
    <n v="0"/>
    <x v="2150"/>
    <x v="0"/>
    <x v="0"/>
    <x v="0"/>
    <s v="03.16.15"/>
    <x v="0"/>
    <x v="0"/>
    <x v="0"/>
    <s v="Direção Financeira"/>
    <s v="03.16.15"/>
    <s v="Direção Financeira"/>
    <s v="03.16.15"/>
    <x v="64"/>
    <x v="0"/>
    <x v="0"/>
    <x v="0"/>
    <x v="0"/>
    <x v="0"/>
    <x v="0"/>
    <x v="0"/>
    <x v="11"/>
    <s v="2024-12-16"/>
    <x v="3"/>
    <n v="4912"/>
    <x v="4"/>
    <m/>
    <x v="0"/>
    <m/>
    <x v="19"/>
    <n v="100474706"/>
    <x v="0"/>
    <x v="6"/>
    <s v="Direção Financeira"/>
    <s v="ORI"/>
    <x v="2"/>
    <m/>
    <x v="0"/>
    <x v="2"/>
    <x v="2"/>
    <x v="1"/>
    <x v="0"/>
    <x v="0"/>
    <x v="0"/>
    <x v="0"/>
    <x v="0"/>
    <x v="0"/>
    <x v="0"/>
    <s v="Direção Financeira"/>
    <x v="0"/>
    <x v="0"/>
    <x v="0"/>
    <x v="0"/>
    <x v="0"/>
    <x v="0"/>
    <x v="0"/>
    <x v="0"/>
    <x v="0"/>
    <x v="0"/>
    <x v="6"/>
    <x v="0"/>
    <s v="Pagamento de salário referente a 12-2024"/>
  </r>
  <r>
    <x v="0"/>
    <n v="0"/>
    <n v="0"/>
    <n v="0"/>
    <n v="0"/>
    <x v="2150"/>
    <x v="0"/>
    <x v="0"/>
    <x v="0"/>
    <s v="03.16.15"/>
    <x v="0"/>
    <x v="0"/>
    <x v="0"/>
    <s v="Direção Financeira"/>
    <s v="03.16.15"/>
    <s v="Direção Financeira"/>
    <s v="03.16.15"/>
    <x v="30"/>
    <x v="0"/>
    <x v="0"/>
    <x v="0"/>
    <x v="1"/>
    <x v="0"/>
    <x v="0"/>
    <x v="0"/>
    <x v="11"/>
    <s v="2024-12-16"/>
    <x v="3"/>
    <n v="43914"/>
    <x v="4"/>
    <m/>
    <x v="0"/>
    <m/>
    <x v="19"/>
    <n v="100474706"/>
    <x v="0"/>
    <x v="6"/>
    <s v="Direção Financeira"/>
    <s v="ORI"/>
    <x v="2"/>
    <m/>
    <x v="0"/>
    <x v="2"/>
    <x v="2"/>
    <x v="1"/>
    <x v="0"/>
    <x v="0"/>
    <x v="0"/>
    <x v="0"/>
    <x v="0"/>
    <x v="0"/>
    <x v="0"/>
    <s v="Direção Financeira"/>
    <x v="0"/>
    <x v="0"/>
    <x v="0"/>
    <x v="0"/>
    <x v="0"/>
    <x v="0"/>
    <x v="0"/>
    <x v="0"/>
    <x v="0"/>
    <x v="0"/>
    <x v="6"/>
    <x v="0"/>
    <s v="Pagamento de salário referente a 12-2024"/>
  </r>
  <r>
    <x v="0"/>
    <n v="0"/>
    <n v="0"/>
    <n v="0"/>
    <n v="0"/>
    <x v="2150"/>
    <x v="0"/>
    <x v="0"/>
    <x v="0"/>
    <s v="03.16.15"/>
    <x v="0"/>
    <x v="0"/>
    <x v="0"/>
    <s v="Direção Financeira"/>
    <s v="03.16.15"/>
    <s v="Direção Financeira"/>
    <s v="03.16.15"/>
    <x v="48"/>
    <x v="0"/>
    <x v="0"/>
    <x v="0"/>
    <x v="1"/>
    <x v="0"/>
    <x v="0"/>
    <x v="0"/>
    <x v="11"/>
    <s v="2024-12-16"/>
    <x v="3"/>
    <n v="308"/>
    <x v="4"/>
    <m/>
    <x v="0"/>
    <m/>
    <x v="54"/>
    <n v="100477977"/>
    <x v="0"/>
    <x v="8"/>
    <s v="Direção Financeira"/>
    <s v="ORI"/>
    <x v="2"/>
    <m/>
    <x v="0"/>
    <x v="2"/>
    <x v="2"/>
    <x v="1"/>
    <x v="0"/>
    <x v="0"/>
    <x v="0"/>
    <x v="0"/>
    <x v="0"/>
    <x v="0"/>
    <x v="0"/>
    <s v="Direção Financeira"/>
    <x v="0"/>
    <x v="0"/>
    <x v="0"/>
    <x v="0"/>
    <x v="0"/>
    <x v="0"/>
    <x v="0"/>
    <x v="0"/>
    <x v="0"/>
    <x v="0"/>
    <x v="8"/>
    <x v="0"/>
    <s v="Pagamento de salário referente a 12-2024"/>
  </r>
  <r>
    <x v="0"/>
    <n v="0"/>
    <n v="0"/>
    <n v="0"/>
    <n v="0"/>
    <x v="2150"/>
    <x v="0"/>
    <x v="0"/>
    <x v="0"/>
    <s v="03.16.15"/>
    <x v="0"/>
    <x v="0"/>
    <x v="0"/>
    <s v="Direção Financeira"/>
    <s v="03.16.15"/>
    <s v="Direção Financeira"/>
    <s v="03.16.15"/>
    <x v="48"/>
    <x v="0"/>
    <x v="0"/>
    <x v="0"/>
    <x v="1"/>
    <x v="0"/>
    <x v="0"/>
    <x v="0"/>
    <x v="11"/>
    <s v="2024-12-16"/>
    <x v="3"/>
    <n v="2826"/>
    <x v="4"/>
    <m/>
    <x v="0"/>
    <m/>
    <x v="15"/>
    <n v="100479277"/>
    <x v="0"/>
    <x v="2"/>
    <s v="Direção Financeira"/>
    <s v="ORI"/>
    <x v="2"/>
    <m/>
    <x v="0"/>
    <x v="2"/>
    <x v="2"/>
    <x v="1"/>
    <x v="0"/>
    <x v="0"/>
    <x v="0"/>
    <x v="0"/>
    <x v="0"/>
    <x v="0"/>
    <x v="0"/>
    <s v="Direção Financeira"/>
    <x v="0"/>
    <x v="0"/>
    <x v="0"/>
    <x v="0"/>
    <x v="0"/>
    <x v="0"/>
    <x v="0"/>
    <x v="0"/>
    <x v="0"/>
    <x v="0"/>
    <x v="2"/>
    <x v="0"/>
    <s v="Pagamento de salário referente a 12-2024"/>
  </r>
  <r>
    <x v="0"/>
    <n v="0"/>
    <n v="0"/>
    <n v="0"/>
    <n v="0"/>
    <x v="3970"/>
    <x v="0"/>
    <x v="0"/>
    <x v="0"/>
    <s v="03.16.15"/>
    <x v="0"/>
    <x v="0"/>
    <x v="0"/>
    <s v="Direção Financeira"/>
    <s v="03.16.15"/>
    <s v="Direção Financeira"/>
    <s v="03.16.15"/>
    <x v="64"/>
    <x v="0"/>
    <x v="0"/>
    <x v="0"/>
    <x v="0"/>
    <x v="0"/>
    <x v="0"/>
    <x v="0"/>
    <x v="0"/>
    <s v="2024-01-30"/>
    <x v="0"/>
    <n v="18"/>
    <x v="4"/>
    <m/>
    <x v="0"/>
    <m/>
    <x v="18"/>
    <n v="100478987"/>
    <x v="0"/>
    <x v="5"/>
    <s v="Direção Financeira"/>
    <s v="ORI"/>
    <x v="2"/>
    <m/>
    <x v="0"/>
    <x v="2"/>
    <x v="2"/>
    <x v="1"/>
    <x v="0"/>
    <x v="0"/>
    <x v="0"/>
    <x v="0"/>
    <x v="0"/>
    <x v="0"/>
    <x v="0"/>
    <s v="Direção Financeira"/>
    <x v="0"/>
    <x v="0"/>
    <x v="0"/>
    <x v="0"/>
    <x v="0"/>
    <x v="0"/>
    <x v="0"/>
    <x v="0"/>
    <x v="0"/>
    <x v="0"/>
    <x v="5"/>
    <x v="0"/>
    <s v="Pagamento de salário referente a 01-2024"/>
  </r>
  <r>
    <x v="0"/>
    <n v="0"/>
    <n v="0"/>
    <n v="0"/>
    <n v="0"/>
    <x v="4075"/>
    <x v="0"/>
    <x v="0"/>
    <x v="0"/>
    <s v="03.16.15"/>
    <x v="0"/>
    <x v="0"/>
    <x v="0"/>
    <s v="Direção Financeira"/>
    <s v="03.16.15"/>
    <s v="Direção Financeira"/>
    <s v="03.16.15"/>
    <x v="28"/>
    <x v="0"/>
    <x v="0"/>
    <x v="0"/>
    <x v="0"/>
    <x v="0"/>
    <x v="0"/>
    <x v="0"/>
    <x v="4"/>
    <s v="2024-06-19"/>
    <x v="1"/>
    <n v="17"/>
    <x v="4"/>
    <m/>
    <x v="0"/>
    <m/>
    <x v="16"/>
    <n v="100474707"/>
    <x v="0"/>
    <x v="3"/>
    <s v="Direção Financeira"/>
    <s v="ORI"/>
    <x v="2"/>
    <m/>
    <x v="0"/>
    <x v="2"/>
    <x v="2"/>
    <x v="1"/>
    <x v="0"/>
    <x v="0"/>
    <x v="0"/>
    <x v="0"/>
    <x v="0"/>
    <x v="0"/>
    <x v="0"/>
    <s v="Direção Financeira"/>
    <x v="0"/>
    <x v="0"/>
    <x v="0"/>
    <x v="0"/>
    <x v="0"/>
    <x v="0"/>
    <x v="0"/>
    <x v="0"/>
    <x v="0"/>
    <x v="0"/>
    <x v="3"/>
    <x v="0"/>
    <s v="Pagamento de salário referente a 06-2024"/>
  </r>
  <r>
    <x v="0"/>
    <n v="0"/>
    <n v="0"/>
    <n v="0"/>
    <n v="0"/>
    <x v="4075"/>
    <x v="0"/>
    <x v="0"/>
    <x v="0"/>
    <s v="03.16.15"/>
    <x v="0"/>
    <x v="0"/>
    <x v="0"/>
    <s v="Direção Financeira"/>
    <s v="03.16.15"/>
    <s v="Direção Financeira"/>
    <s v="03.16.15"/>
    <x v="48"/>
    <x v="0"/>
    <x v="0"/>
    <x v="0"/>
    <x v="1"/>
    <x v="0"/>
    <x v="0"/>
    <x v="0"/>
    <x v="4"/>
    <s v="2024-06-19"/>
    <x v="1"/>
    <n v="152"/>
    <x v="4"/>
    <m/>
    <x v="0"/>
    <m/>
    <x v="16"/>
    <n v="100474707"/>
    <x v="0"/>
    <x v="3"/>
    <s v="Direção Financeira"/>
    <s v="ORI"/>
    <x v="2"/>
    <m/>
    <x v="0"/>
    <x v="2"/>
    <x v="2"/>
    <x v="1"/>
    <x v="0"/>
    <x v="0"/>
    <x v="0"/>
    <x v="0"/>
    <x v="0"/>
    <x v="0"/>
    <x v="0"/>
    <s v="Direção Financeira"/>
    <x v="0"/>
    <x v="0"/>
    <x v="0"/>
    <x v="0"/>
    <x v="0"/>
    <x v="0"/>
    <x v="0"/>
    <x v="0"/>
    <x v="0"/>
    <x v="0"/>
    <x v="3"/>
    <x v="0"/>
    <s v="Pagamento de salário referente a 06-2024"/>
  </r>
  <r>
    <x v="0"/>
    <n v="0"/>
    <n v="0"/>
    <n v="0"/>
    <n v="0"/>
    <x v="553"/>
    <x v="0"/>
    <x v="0"/>
    <x v="0"/>
    <s v="03.16.15"/>
    <x v="0"/>
    <x v="0"/>
    <x v="0"/>
    <s v="Direção Financeira"/>
    <s v="03.16.15"/>
    <s v="Direção Financeira"/>
    <s v="03.16.15"/>
    <x v="28"/>
    <x v="0"/>
    <x v="0"/>
    <x v="0"/>
    <x v="0"/>
    <x v="0"/>
    <x v="0"/>
    <x v="0"/>
    <x v="5"/>
    <s v="2024-08-05"/>
    <x v="2"/>
    <n v="226"/>
    <x v="4"/>
    <m/>
    <x v="0"/>
    <m/>
    <x v="15"/>
    <n v="100479277"/>
    <x v="0"/>
    <x v="2"/>
    <s v="Direção Financeira"/>
    <s v="ORI"/>
    <x v="2"/>
    <m/>
    <x v="0"/>
    <x v="2"/>
    <x v="2"/>
    <x v="1"/>
    <x v="0"/>
    <x v="0"/>
    <x v="0"/>
    <x v="0"/>
    <x v="0"/>
    <x v="0"/>
    <x v="0"/>
    <s v="Direção Financeira"/>
    <x v="0"/>
    <x v="0"/>
    <x v="0"/>
    <x v="0"/>
    <x v="0"/>
    <x v="0"/>
    <x v="0"/>
    <x v="0"/>
    <x v="0"/>
    <x v="0"/>
    <x v="2"/>
    <x v="0"/>
    <s v="Pagamento de salário referente a 07-2024"/>
  </r>
  <r>
    <x v="0"/>
    <n v="0"/>
    <n v="0"/>
    <n v="0"/>
    <n v="0"/>
    <x v="553"/>
    <x v="0"/>
    <x v="0"/>
    <x v="0"/>
    <s v="03.16.15"/>
    <x v="0"/>
    <x v="0"/>
    <x v="0"/>
    <s v="Direção Financeira"/>
    <s v="03.16.15"/>
    <s v="Direção Financeira"/>
    <s v="03.16.15"/>
    <x v="30"/>
    <x v="0"/>
    <x v="0"/>
    <x v="0"/>
    <x v="1"/>
    <x v="0"/>
    <x v="0"/>
    <x v="0"/>
    <x v="5"/>
    <s v="2024-08-05"/>
    <x v="2"/>
    <n v="3369"/>
    <x v="4"/>
    <m/>
    <x v="0"/>
    <m/>
    <x v="15"/>
    <n v="100479277"/>
    <x v="0"/>
    <x v="2"/>
    <s v="Direção Financeira"/>
    <s v="ORI"/>
    <x v="2"/>
    <m/>
    <x v="0"/>
    <x v="2"/>
    <x v="2"/>
    <x v="1"/>
    <x v="0"/>
    <x v="0"/>
    <x v="0"/>
    <x v="0"/>
    <x v="0"/>
    <x v="0"/>
    <x v="0"/>
    <s v="Direção Financeira"/>
    <x v="0"/>
    <x v="0"/>
    <x v="0"/>
    <x v="0"/>
    <x v="0"/>
    <x v="0"/>
    <x v="0"/>
    <x v="0"/>
    <x v="0"/>
    <x v="0"/>
    <x v="2"/>
    <x v="0"/>
    <s v="Pagamento de salário referente a 07-2024"/>
  </r>
  <r>
    <x v="0"/>
    <n v="0"/>
    <n v="0"/>
    <n v="0"/>
    <n v="0"/>
    <x v="553"/>
    <x v="0"/>
    <x v="0"/>
    <x v="0"/>
    <s v="03.16.15"/>
    <x v="0"/>
    <x v="0"/>
    <x v="0"/>
    <s v="Direção Financeira"/>
    <s v="03.16.15"/>
    <s v="Direção Financeira"/>
    <s v="03.16.15"/>
    <x v="29"/>
    <x v="0"/>
    <x v="0"/>
    <x v="0"/>
    <x v="0"/>
    <x v="0"/>
    <x v="0"/>
    <x v="0"/>
    <x v="5"/>
    <s v="2024-08-05"/>
    <x v="2"/>
    <n v="6"/>
    <x v="4"/>
    <m/>
    <x v="0"/>
    <m/>
    <x v="15"/>
    <n v="100479277"/>
    <x v="0"/>
    <x v="2"/>
    <s v="Direção Financeira"/>
    <s v="ORI"/>
    <x v="2"/>
    <m/>
    <x v="0"/>
    <x v="2"/>
    <x v="2"/>
    <x v="1"/>
    <x v="0"/>
    <x v="0"/>
    <x v="0"/>
    <x v="0"/>
    <x v="0"/>
    <x v="0"/>
    <x v="0"/>
    <s v="Direção Financeira"/>
    <x v="0"/>
    <x v="0"/>
    <x v="0"/>
    <x v="0"/>
    <x v="0"/>
    <x v="0"/>
    <x v="0"/>
    <x v="0"/>
    <x v="0"/>
    <x v="0"/>
    <x v="2"/>
    <x v="0"/>
    <s v="Pagamento de salário referente a 07-2024"/>
  </r>
  <r>
    <x v="0"/>
    <n v="0"/>
    <n v="0"/>
    <n v="0"/>
    <n v="0"/>
    <x v="3760"/>
    <x v="0"/>
    <x v="0"/>
    <x v="0"/>
    <s v="03.16.15"/>
    <x v="0"/>
    <x v="0"/>
    <x v="0"/>
    <s v="Direção Financeira"/>
    <s v="03.16.15"/>
    <s v="Direção Financeira"/>
    <s v="03.16.15"/>
    <x v="48"/>
    <x v="0"/>
    <x v="0"/>
    <x v="0"/>
    <x v="1"/>
    <x v="0"/>
    <x v="0"/>
    <x v="0"/>
    <x v="3"/>
    <s v="2024-05-21"/>
    <x v="1"/>
    <n v="26175"/>
    <x v="4"/>
    <m/>
    <x v="0"/>
    <m/>
    <x v="19"/>
    <n v="100474706"/>
    <x v="0"/>
    <x v="6"/>
    <s v="Direção Financeira"/>
    <s v="ORI"/>
    <x v="2"/>
    <m/>
    <x v="0"/>
    <x v="2"/>
    <x v="2"/>
    <x v="1"/>
    <x v="0"/>
    <x v="0"/>
    <x v="0"/>
    <x v="0"/>
    <x v="0"/>
    <x v="0"/>
    <x v="0"/>
    <s v="Direção Financeira"/>
    <x v="0"/>
    <x v="0"/>
    <x v="0"/>
    <x v="0"/>
    <x v="0"/>
    <x v="0"/>
    <x v="0"/>
    <x v="0"/>
    <x v="0"/>
    <x v="0"/>
    <x v="6"/>
    <x v="0"/>
    <s v="Pagamento de salário referente a 05-2024"/>
  </r>
  <r>
    <x v="0"/>
    <n v="0"/>
    <n v="0"/>
    <n v="0"/>
    <n v="0"/>
    <x v="3760"/>
    <x v="0"/>
    <x v="0"/>
    <x v="0"/>
    <s v="03.16.15"/>
    <x v="0"/>
    <x v="0"/>
    <x v="0"/>
    <s v="Direção Financeira"/>
    <s v="03.16.15"/>
    <s v="Direção Financeira"/>
    <s v="03.16.15"/>
    <x v="64"/>
    <x v="0"/>
    <x v="0"/>
    <x v="0"/>
    <x v="0"/>
    <x v="0"/>
    <x v="0"/>
    <x v="0"/>
    <x v="3"/>
    <s v="2024-05-21"/>
    <x v="1"/>
    <n v="640"/>
    <x v="4"/>
    <m/>
    <x v="0"/>
    <m/>
    <x v="67"/>
    <n v="100474708"/>
    <x v="0"/>
    <x v="7"/>
    <s v="Direção Financeira"/>
    <s v="ORI"/>
    <x v="2"/>
    <m/>
    <x v="0"/>
    <x v="2"/>
    <x v="2"/>
    <x v="1"/>
    <x v="0"/>
    <x v="0"/>
    <x v="0"/>
    <x v="0"/>
    <x v="0"/>
    <x v="0"/>
    <x v="0"/>
    <s v="Direção Financeira"/>
    <x v="0"/>
    <x v="0"/>
    <x v="0"/>
    <x v="0"/>
    <x v="0"/>
    <x v="0"/>
    <x v="0"/>
    <x v="0"/>
    <x v="0"/>
    <x v="0"/>
    <x v="7"/>
    <x v="0"/>
    <s v="Pagamento de salário referente a 05-2024"/>
  </r>
  <r>
    <x v="0"/>
    <n v="0"/>
    <n v="0"/>
    <n v="0"/>
    <n v="0"/>
    <x v="3760"/>
    <x v="0"/>
    <x v="0"/>
    <x v="0"/>
    <s v="03.16.15"/>
    <x v="0"/>
    <x v="0"/>
    <x v="0"/>
    <s v="Direção Financeira"/>
    <s v="03.16.15"/>
    <s v="Direção Financeira"/>
    <s v="03.16.15"/>
    <x v="29"/>
    <x v="0"/>
    <x v="0"/>
    <x v="0"/>
    <x v="0"/>
    <x v="0"/>
    <x v="0"/>
    <x v="0"/>
    <x v="3"/>
    <s v="2024-05-21"/>
    <x v="1"/>
    <n v="13"/>
    <x v="4"/>
    <m/>
    <x v="0"/>
    <m/>
    <x v="67"/>
    <n v="100474708"/>
    <x v="0"/>
    <x v="7"/>
    <s v="Direção Financeira"/>
    <s v="ORI"/>
    <x v="2"/>
    <m/>
    <x v="0"/>
    <x v="2"/>
    <x v="2"/>
    <x v="1"/>
    <x v="0"/>
    <x v="0"/>
    <x v="0"/>
    <x v="0"/>
    <x v="0"/>
    <x v="0"/>
    <x v="0"/>
    <s v="Direção Financeira"/>
    <x v="0"/>
    <x v="0"/>
    <x v="0"/>
    <x v="0"/>
    <x v="0"/>
    <x v="0"/>
    <x v="0"/>
    <x v="0"/>
    <x v="0"/>
    <x v="0"/>
    <x v="7"/>
    <x v="0"/>
    <s v="Pagamento de salário referente a 05-2024"/>
  </r>
  <r>
    <x v="0"/>
    <n v="0"/>
    <n v="0"/>
    <n v="0"/>
    <n v="0"/>
    <x v="1417"/>
    <x v="0"/>
    <x v="0"/>
    <x v="0"/>
    <s v="03.16.15"/>
    <x v="0"/>
    <x v="0"/>
    <x v="0"/>
    <s v="Direção Financeira"/>
    <s v="03.16.15"/>
    <s v="Direção Financeira"/>
    <s v="03.16.15"/>
    <x v="29"/>
    <x v="0"/>
    <x v="0"/>
    <x v="0"/>
    <x v="0"/>
    <x v="0"/>
    <x v="0"/>
    <x v="0"/>
    <x v="6"/>
    <s v="2024-04-23"/>
    <x v="1"/>
    <n v="86"/>
    <x v="4"/>
    <m/>
    <x v="0"/>
    <m/>
    <x v="19"/>
    <n v="100474706"/>
    <x v="0"/>
    <x v="6"/>
    <s v="Direção Financeira"/>
    <s v="ORI"/>
    <x v="2"/>
    <m/>
    <x v="0"/>
    <x v="2"/>
    <x v="2"/>
    <x v="1"/>
    <x v="0"/>
    <x v="0"/>
    <x v="0"/>
    <x v="0"/>
    <x v="0"/>
    <x v="0"/>
    <x v="0"/>
    <s v="Direção Financeira"/>
    <x v="0"/>
    <x v="0"/>
    <x v="0"/>
    <x v="0"/>
    <x v="0"/>
    <x v="0"/>
    <x v="0"/>
    <x v="0"/>
    <x v="0"/>
    <x v="0"/>
    <x v="6"/>
    <x v="0"/>
    <s v="Pagamento de salário referente a 04-2024"/>
  </r>
  <r>
    <x v="0"/>
    <n v="0"/>
    <n v="0"/>
    <n v="0"/>
    <n v="0"/>
    <x v="1417"/>
    <x v="0"/>
    <x v="0"/>
    <x v="0"/>
    <s v="03.16.15"/>
    <x v="0"/>
    <x v="0"/>
    <x v="0"/>
    <s v="Direção Financeira"/>
    <s v="03.16.15"/>
    <s v="Direção Financeira"/>
    <s v="03.16.15"/>
    <x v="29"/>
    <x v="0"/>
    <x v="0"/>
    <x v="0"/>
    <x v="0"/>
    <x v="0"/>
    <x v="0"/>
    <x v="0"/>
    <x v="6"/>
    <s v="2024-04-23"/>
    <x v="1"/>
    <n v="13"/>
    <x v="4"/>
    <m/>
    <x v="0"/>
    <m/>
    <x v="67"/>
    <n v="100474708"/>
    <x v="0"/>
    <x v="7"/>
    <s v="Direção Financeira"/>
    <s v="ORI"/>
    <x v="2"/>
    <m/>
    <x v="0"/>
    <x v="2"/>
    <x v="2"/>
    <x v="1"/>
    <x v="0"/>
    <x v="0"/>
    <x v="0"/>
    <x v="0"/>
    <x v="0"/>
    <x v="0"/>
    <x v="0"/>
    <s v="Direção Financeira"/>
    <x v="0"/>
    <x v="0"/>
    <x v="0"/>
    <x v="0"/>
    <x v="0"/>
    <x v="0"/>
    <x v="0"/>
    <x v="0"/>
    <x v="0"/>
    <x v="0"/>
    <x v="7"/>
    <x v="0"/>
    <s v="Pagamento de salário referente a 04-2024"/>
  </r>
  <r>
    <x v="0"/>
    <n v="0"/>
    <n v="0"/>
    <n v="0"/>
    <n v="0"/>
    <x v="1417"/>
    <x v="0"/>
    <x v="0"/>
    <x v="0"/>
    <s v="03.16.15"/>
    <x v="0"/>
    <x v="0"/>
    <x v="0"/>
    <s v="Direção Financeira"/>
    <s v="03.16.15"/>
    <s v="Direção Financeira"/>
    <s v="03.16.15"/>
    <x v="64"/>
    <x v="0"/>
    <x v="0"/>
    <x v="0"/>
    <x v="0"/>
    <x v="0"/>
    <x v="0"/>
    <x v="0"/>
    <x v="6"/>
    <s v="2024-04-23"/>
    <x v="1"/>
    <n v="24"/>
    <x v="4"/>
    <m/>
    <x v="0"/>
    <m/>
    <x v="16"/>
    <n v="100474707"/>
    <x v="0"/>
    <x v="3"/>
    <s v="Direção Financeira"/>
    <s v="ORI"/>
    <x v="2"/>
    <m/>
    <x v="0"/>
    <x v="2"/>
    <x v="2"/>
    <x v="1"/>
    <x v="0"/>
    <x v="0"/>
    <x v="0"/>
    <x v="0"/>
    <x v="0"/>
    <x v="0"/>
    <x v="0"/>
    <s v="Direção Financeira"/>
    <x v="0"/>
    <x v="0"/>
    <x v="0"/>
    <x v="0"/>
    <x v="0"/>
    <x v="0"/>
    <x v="0"/>
    <x v="0"/>
    <x v="0"/>
    <x v="0"/>
    <x v="3"/>
    <x v="0"/>
    <s v="Pagamento de salário referente a 04-2024"/>
  </r>
  <r>
    <x v="0"/>
    <n v="0"/>
    <n v="0"/>
    <n v="0"/>
    <n v="0"/>
    <x v="1417"/>
    <x v="0"/>
    <x v="0"/>
    <x v="0"/>
    <s v="03.16.15"/>
    <x v="0"/>
    <x v="0"/>
    <x v="0"/>
    <s v="Direção Financeira"/>
    <s v="03.16.15"/>
    <s v="Direção Financeira"/>
    <s v="03.16.15"/>
    <x v="64"/>
    <x v="0"/>
    <x v="0"/>
    <x v="0"/>
    <x v="0"/>
    <x v="0"/>
    <x v="0"/>
    <x v="0"/>
    <x v="6"/>
    <s v="2024-04-23"/>
    <x v="1"/>
    <n v="127"/>
    <x v="4"/>
    <m/>
    <x v="0"/>
    <m/>
    <x v="15"/>
    <n v="100479277"/>
    <x v="0"/>
    <x v="2"/>
    <s v="Direção Financeira"/>
    <s v="ORI"/>
    <x v="2"/>
    <m/>
    <x v="0"/>
    <x v="2"/>
    <x v="2"/>
    <x v="1"/>
    <x v="0"/>
    <x v="0"/>
    <x v="0"/>
    <x v="0"/>
    <x v="0"/>
    <x v="0"/>
    <x v="0"/>
    <s v="Direção Financeira"/>
    <x v="0"/>
    <x v="0"/>
    <x v="0"/>
    <x v="0"/>
    <x v="0"/>
    <x v="0"/>
    <x v="0"/>
    <x v="0"/>
    <x v="0"/>
    <x v="0"/>
    <x v="2"/>
    <x v="0"/>
    <s v="Pagamento de salário referente a 04-2024"/>
  </r>
  <r>
    <x v="0"/>
    <n v="0"/>
    <n v="0"/>
    <n v="0"/>
    <n v="0"/>
    <x v="5675"/>
    <x v="0"/>
    <x v="0"/>
    <x v="0"/>
    <s v="03.16.15"/>
    <x v="0"/>
    <x v="0"/>
    <x v="0"/>
    <s v="Direção Financeira"/>
    <s v="03.16.15"/>
    <s v="Direção Financeira"/>
    <s v="03.16.15"/>
    <x v="28"/>
    <x v="0"/>
    <x v="0"/>
    <x v="0"/>
    <x v="0"/>
    <x v="0"/>
    <x v="0"/>
    <x v="0"/>
    <x v="1"/>
    <s v="2024-03-21"/>
    <x v="0"/>
    <n v="3671"/>
    <x v="4"/>
    <m/>
    <x v="0"/>
    <m/>
    <x v="19"/>
    <n v="100474706"/>
    <x v="0"/>
    <x v="6"/>
    <s v="Direção Financeira"/>
    <s v="ORI"/>
    <x v="2"/>
    <m/>
    <x v="0"/>
    <x v="2"/>
    <x v="2"/>
    <x v="1"/>
    <x v="0"/>
    <x v="0"/>
    <x v="0"/>
    <x v="0"/>
    <x v="0"/>
    <x v="0"/>
    <x v="0"/>
    <s v="Direção Financeira"/>
    <x v="0"/>
    <x v="0"/>
    <x v="0"/>
    <x v="0"/>
    <x v="0"/>
    <x v="0"/>
    <x v="0"/>
    <x v="0"/>
    <x v="0"/>
    <x v="0"/>
    <x v="6"/>
    <x v="0"/>
    <s v="Pagamento de salário referente a 03-2024"/>
  </r>
  <r>
    <x v="0"/>
    <n v="0"/>
    <n v="0"/>
    <n v="0"/>
    <n v="0"/>
    <x v="5675"/>
    <x v="0"/>
    <x v="0"/>
    <x v="0"/>
    <s v="03.16.15"/>
    <x v="0"/>
    <x v="0"/>
    <x v="0"/>
    <s v="Direção Financeira"/>
    <s v="03.16.15"/>
    <s v="Direção Financeira"/>
    <s v="03.16.15"/>
    <x v="48"/>
    <x v="0"/>
    <x v="0"/>
    <x v="0"/>
    <x v="1"/>
    <x v="0"/>
    <x v="0"/>
    <x v="0"/>
    <x v="1"/>
    <s v="2024-03-21"/>
    <x v="0"/>
    <n v="3277"/>
    <x v="4"/>
    <m/>
    <x v="0"/>
    <m/>
    <x v="67"/>
    <n v="100474708"/>
    <x v="0"/>
    <x v="7"/>
    <s v="Direção Financeira"/>
    <s v="ORI"/>
    <x v="2"/>
    <m/>
    <x v="0"/>
    <x v="2"/>
    <x v="2"/>
    <x v="1"/>
    <x v="0"/>
    <x v="0"/>
    <x v="0"/>
    <x v="0"/>
    <x v="0"/>
    <x v="0"/>
    <x v="0"/>
    <s v="Direção Financeira"/>
    <x v="0"/>
    <x v="0"/>
    <x v="0"/>
    <x v="0"/>
    <x v="0"/>
    <x v="0"/>
    <x v="0"/>
    <x v="0"/>
    <x v="0"/>
    <x v="0"/>
    <x v="7"/>
    <x v="0"/>
    <s v="Pagamento de salário referente a 03-2024"/>
  </r>
  <r>
    <x v="0"/>
    <n v="0"/>
    <n v="0"/>
    <n v="0"/>
    <n v="0"/>
    <x v="5675"/>
    <x v="0"/>
    <x v="0"/>
    <x v="0"/>
    <s v="03.16.15"/>
    <x v="0"/>
    <x v="0"/>
    <x v="0"/>
    <s v="Direção Financeira"/>
    <s v="03.16.15"/>
    <s v="Direção Financeira"/>
    <s v="03.16.15"/>
    <x v="30"/>
    <x v="0"/>
    <x v="0"/>
    <x v="0"/>
    <x v="1"/>
    <x v="0"/>
    <x v="0"/>
    <x v="0"/>
    <x v="1"/>
    <s v="2024-03-21"/>
    <x v="0"/>
    <n v="1440"/>
    <x v="4"/>
    <m/>
    <x v="0"/>
    <m/>
    <x v="15"/>
    <n v="100479277"/>
    <x v="0"/>
    <x v="2"/>
    <s v="Direção Financeira"/>
    <s v="ORI"/>
    <x v="2"/>
    <m/>
    <x v="0"/>
    <x v="2"/>
    <x v="2"/>
    <x v="1"/>
    <x v="0"/>
    <x v="0"/>
    <x v="0"/>
    <x v="0"/>
    <x v="0"/>
    <x v="0"/>
    <x v="0"/>
    <s v="Direção Financeira"/>
    <x v="0"/>
    <x v="0"/>
    <x v="0"/>
    <x v="0"/>
    <x v="0"/>
    <x v="0"/>
    <x v="0"/>
    <x v="0"/>
    <x v="0"/>
    <x v="0"/>
    <x v="2"/>
    <x v="0"/>
    <s v="Pagamento de salário referente a 03-2024"/>
  </r>
  <r>
    <x v="0"/>
    <n v="0"/>
    <n v="0"/>
    <n v="0"/>
    <n v="0"/>
    <x v="5532"/>
    <x v="0"/>
    <x v="0"/>
    <x v="0"/>
    <s v="03.16.15"/>
    <x v="0"/>
    <x v="0"/>
    <x v="0"/>
    <s v="Direção Financeira"/>
    <s v="03.16.15"/>
    <s v="Direção Financeira"/>
    <s v="03.16.15"/>
    <x v="48"/>
    <x v="0"/>
    <x v="0"/>
    <x v="0"/>
    <x v="1"/>
    <x v="0"/>
    <x v="0"/>
    <x v="0"/>
    <x v="2"/>
    <s v="2024-02-23"/>
    <x v="0"/>
    <n v="210"/>
    <x v="4"/>
    <m/>
    <x v="0"/>
    <m/>
    <x v="54"/>
    <n v="100477977"/>
    <x v="0"/>
    <x v="8"/>
    <s v="Direção Financeira"/>
    <s v="ORI"/>
    <x v="2"/>
    <m/>
    <x v="0"/>
    <x v="2"/>
    <x v="2"/>
    <x v="1"/>
    <x v="0"/>
    <x v="0"/>
    <x v="0"/>
    <x v="0"/>
    <x v="0"/>
    <x v="0"/>
    <x v="0"/>
    <s v="Direção Financeira"/>
    <x v="0"/>
    <x v="0"/>
    <x v="0"/>
    <x v="0"/>
    <x v="0"/>
    <x v="0"/>
    <x v="0"/>
    <x v="0"/>
    <x v="0"/>
    <x v="0"/>
    <x v="8"/>
    <x v="0"/>
    <s v="Pagamento de salário referente a 02-2024"/>
  </r>
  <r>
    <x v="0"/>
    <n v="0"/>
    <n v="0"/>
    <n v="0"/>
    <n v="0"/>
    <x v="5532"/>
    <x v="0"/>
    <x v="0"/>
    <x v="0"/>
    <s v="03.16.15"/>
    <x v="0"/>
    <x v="0"/>
    <x v="0"/>
    <s v="Direção Financeira"/>
    <s v="03.16.15"/>
    <s v="Direção Financeira"/>
    <s v="03.16.15"/>
    <x v="48"/>
    <x v="0"/>
    <x v="0"/>
    <x v="0"/>
    <x v="1"/>
    <x v="0"/>
    <x v="0"/>
    <x v="0"/>
    <x v="2"/>
    <s v="2024-02-23"/>
    <x v="0"/>
    <n v="3123"/>
    <x v="4"/>
    <m/>
    <x v="0"/>
    <m/>
    <x v="67"/>
    <n v="100474708"/>
    <x v="0"/>
    <x v="7"/>
    <s v="Direção Financeira"/>
    <s v="ORI"/>
    <x v="2"/>
    <m/>
    <x v="0"/>
    <x v="2"/>
    <x v="2"/>
    <x v="1"/>
    <x v="0"/>
    <x v="0"/>
    <x v="0"/>
    <x v="0"/>
    <x v="0"/>
    <x v="0"/>
    <x v="0"/>
    <s v="Direção Financeira"/>
    <x v="0"/>
    <x v="0"/>
    <x v="0"/>
    <x v="0"/>
    <x v="0"/>
    <x v="0"/>
    <x v="0"/>
    <x v="0"/>
    <x v="0"/>
    <x v="0"/>
    <x v="7"/>
    <x v="0"/>
    <s v="Pagamento de salário referente a 02-2024"/>
  </r>
  <r>
    <x v="0"/>
    <n v="0"/>
    <n v="0"/>
    <n v="0"/>
    <n v="0"/>
    <x v="5532"/>
    <x v="0"/>
    <x v="0"/>
    <x v="0"/>
    <s v="03.16.15"/>
    <x v="0"/>
    <x v="0"/>
    <x v="0"/>
    <s v="Direção Financeira"/>
    <s v="03.16.15"/>
    <s v="Direção Financeira"/>
    <s v="03.16.15"/>
    <x v="29"/>
    <x v="0"/>
    <x v="0"/>
    <x v="0"/>
    <x v="0"/>
    <x v="0"/>
    <x v="0"/>
    <x v="0"/>
    <x v="2"/>
    <s v="2024-02-23"/>
    <x v="0"/>
    <n v="6"/>
    <x v="4"/>
    <m/>
    <x v="0"/>
    <m/>
    <x v="17"/>
    <n v="100479279"/>
    <x v="0"/>
    <x v="4"/>
    <s v="Direção Financeira"/>
    <s v="ORI"/>
    <x v="2"/>
    <m/>
    <x v="0"/>
    <x v="2"/>
    <x v="2"/>
    <x v="1"/>
    <x v="0"/>
    <x v="0"/>
    <x v="0"/>
    <x v="0"/>
    <x v="0"/>
    <x v="0"/>
    <x v="0"/>
    <s v="Direção Financeira"/>
    <x v="0"/>
    <x v="0"/>
    <x v="0"/>
    <x v="0"/>
    <x v="0"/>
    <x v="0"/>
    <x v="0"/>
    <x v="0"/>
    <x v="0"/>
    <x v="0"/>
    <x v="4"/>
    <x v="0"/>
    <s v="Pagamento de salário referente a 02-2024"/>
  </r>
  <r>
    <x v="0"/>
    <n v="0"/>
    <n v="0"/>
    <n v="0"/>
    <n v="0"/>
    <x v="5532"/>
    <x v="0"/>
    <x v="0"/>
    <x v="0"/>
    <s v="03.16.15"/>
    <x v="0"/>
    <x v="0"/>
    <x v="0"/>
    <s v="Direção Financeira"/>
    <s v="03.16.15"/>
    <s v="Direção Financeira"/>
    <s v="03.16.15"/>
    <x v="28"/>
    <x v="0"/>
    <x v="0"/>
    <x v="0"/>
    <x v="0"/>
    <x v="0"/>
    <x v="0"/>
    <x v="0"/>
    <x v="2"/>
    <s v="2024-02-23"/>
    <x v="0"/>
    <n v="533"/>
    <x v="4"/>
    <m/>
    <x v="0"/>
    <m/>
    <x v="17"/>
    <n v="100479279"/>
    <x v="0"/>
    <x v="4"/>
    <s v="Direção Financeira"/>
    <s v="ORI"/>
    <x v="2"/>
    <m/>
    <x v="0"/>
    <x v="2"/>
    <x v="2"/>
    <x v="1"/>
    <x v="0"/>
    <x v="0"/>
    <x v="0"/>
    <x v="0"/>
    <x v="0"/>
    <x v="0"/>
    <x v="0"/>
    <s v="Direção Financeira"/>
    <x v="0"/>
    <x v="0"/>
    <x v="0"/>
    <x v="0"/>
    <x v="0"/>
    <x v="0"/>
    <x v="0"/>
    <x v="0"/>
    <x v="0"/>
    <x v="0"/>
    <x v="4"/>
    <x v="0"/>
    <s v="Pagamento de salário referente a 02-2024"/>
  </r>
  <r>
    <x v="0"/>
    <n v="0"/>
    <n v="0"/>
    <n v="0"/>
    <n v="0"/>
    <x v="5532"/>
    <x v="0"/>
    <x v="0"/>
    <x v="0"/>
    <s v="03.16.15"/>
    <x v="0"/>
    <x v="0"/>
    <x v="0"/>
    <s v="Direção Financeira"/>
    <s v="03.16.15"/>
    <s v="Direção Financeira"/>
    <s v="03.16.15"/>
    <x v="48"/>
    <x v="0"/>
    <x v="0"/>
    <x v="0"/>
    <x v="1"/>
    <x v="0"/>
    <x v="0"/>
    <x v="0"/>
    <x v="2"/>
    <s v="2024-02-23"/>
    <x v="0"/>
    <n v="2435"/>
    <x v="4"/>
    <m/>
    <x v="0"/>
    <m/>
    <x v="17"/>
    <n v="100479279"/>
    <x v="0"/>
    <x v="4"/>
    <s v="Direção Financeira"/>
    <s v="ORI"/>
    <x v="2"/>
    <m/>
    <x v="0"/>
    <x v="2"/>
    <x v="2"/>
    <x v="1"/>
    <x v="0"/>
    <x v="0"/>
    <x v="0"/>
    <x v="0"/>
    <x v="0"/>
    <x v="0"/>
    <x v="0"/>
    <s v="Direção Financeira"/>
    <x v="0"/>
    <x v="0"/>
    <x v="0"/>
    <x v="0"/>
    <x v="0"/>
    <x v="0"/>
    <x v="0"/>
    <x v="0"/>
    <x v="0"/>
    <x v="0"/>
    <x v="4"/>
    <x v="0"/>
    <s v="Pagamento de salário referente a 02-2024"/>
  </r>
  <r>
    <x v="0"/>
    <n v="0"/>
    <n v="0"/>
    <n v="0"/>
    <n v="0"/>
    <x v="5532"/>
    <x v="0"/>
    <x v="0"/>
    <x v="0"/>
    <s v="03.16.15"/>
    <x v="0"/>
    <x v="0"/>
    <x v="0"/>
    <s v="Direção Financeira"/>
    <s v="03.16.15"/>
    <s v="Direção Financeira"/>
    <s v="03.16.15"/>
    <x v="28"/>
    <x v="0"/>
    <x v="0"/>
    <x v="0"/>
    <x v="0"/>
    <x v="0"/>
    <x v="0"/>
    <x v="0"/>
    <x v="2"/>
    <s v="2024-02-23"/>
    <x v="0"/>
    <n v="51"/>
    <x v="4"/>
    <m/>
    <x v="0"/>
    <m/>
    <x v="16"/>
    <n v="100474707"/>
    <x v="0"/>
    <x v="3"/>
    <s v="Direção Financeira"/>
    <s v="ORI"/>
    <x v="2"/>
    <m/>
    <x v="0"/>
    <x v="2"/>
    <x v="2"/>
    <x v="1"/>
    <x v="0"/>
    <x v="0"/>
    <x v="0"/>
    <x v="0"/>
    <x v="0"/>
    <x v="0"/>
    <x v="0"/>
    <s v="Direção Financeira"/>
    <x v="0"/>
    <x v="0"/>
    <x v="0"/>
    <x v="0"/>
    <x v="0"/>
    <x v="0"/>
    <x v="0"/>
    <x v="0"/>
    <x v="0"/>
    <x v="0"/>
    <x v="3"/>
    <x v="0"/>
    <s v="Pagamento de salário referente a 02-2024"/>
  </r>
  <r>
    <x v="0"/>
    <n v="0"/>
    <n v="0"/>
    <n v="0"/>
    <n v="0"/>
    <x v="5532"/>
    <x v="0"/>
    <x v="0"/>
    <x v="0"/>
    <s v="03.16.15"/>
    <x v="0"/>
    <x v="0"/>
    <x v="0"/>
    <s v="Direção Financeira"/>
    <s v="03.16.15"/>
    <s v="Direção Financeira"/>
    <s v="03.16.15"/>
    <x v="30"/>
    <x v="0"/>
    <x v="0"/>
    <x v="0"/>
    <x v="1"/>
    <x v="0"/>
    <x v="0"/>
    <x v="0"/>
    <x v="2"/>
    <s v="2024-02-23"/>
    <x v="0"/>
    <n v="1456"/>
    <x v="4"/>
    <m/>
    <x v="0"/>
    <m/>
    <x v="15"/>
    <n v="100479277"/>
    <x v="0"/>
    <x v="2"/>
    <s v="Direção Financeira"/>
    <s v="ORI"/>
    <x v="2"/>
    <m/>
    <x v="0"/>
    <x v="2"/>
    <x v="2"/>
    <x v="1"/>
    <x v="0"/>
    <x v="0"/>
    <x v="0"/>
    <x v="0"/>
    <x v="0"/>
    <x v="0"/>
    <x v="0"/>
    <s v="Direção Financeira"/>
    <x v="0"/>
    <x v="0"/>
    <x v="0"/>
    <x v="0"/>
    <x v="0"/>
    <x v="0"/>
    <x v="0"/>
    <x v="0"/>
    <x v="0"/>
    <x v="0"/>
    <x v="2"/>
    <x v="0"/>
    <s v="Pagamento de salário referente a 02-2024"/>
  </r>
  <r>
    <x v="0"/>
    <n v="0"/>
    <n v="0"/>
    <n v="0"/>
    <n v="0"/>
    <x v="5456"/>
    <x v="0"/>
    <x v="0"/>
    <x v="0"/>
    <s v="03.16.32"/>
    <x v="29"/>
    <x v="0"/>
    <x v="0"/>
    <s v="Gabinete de Comunicação e Imagem"/>
    <s v="03.16.32"/>
    <s v="Gabinete de Comunicação e Imagem"/>
    <s v="03.16.32"/>
    <x v="30"/>
    <x v="0"/>
    <x v="0"/>
    <x v="0"/>
    <x v="1"/>
    <x v="0"/>
    <x v="0"/>
    <x v="0"/>
    <x v="6"/>
    <s v="2024-04-23"/>
    <x v="1"/>
    <n v="14053"/>
    <x v="4"/>
    <m/>
    <x v="0"/>
    <m/>
    <x v="19"/>
    <n v="100474706"/>
    <x v="0"/>
    <x v="6"/>
    <s v="Gabinete de Comunicação e Imagem"/>
    <s v="ORI"/>
    <x v="2"/>
    <s v="GCI"/>
    <x v="0"/>
    <x v="2"/>
    <x v="2"/>
    <x v="1"/>
    <x v="0"/>
    <x v="0"/>
    <x v="0"/>
    <x v="0"/>
    <x v="0"/>
    <x v="0"/>
    <x v="0"/>
    <s v="Gabinete de Comunicação e Imagem"/>
    <x v="0"/>
    <x v="0"/>
    <x v="0"/>
    <x v="0"/>
    <x v="0"/>
    <x v="0"/>
    <x v="0"/>
    <x v="0"/>
    <x v="0"/>
    <x v="0"/>
    <x v="6"/>
    <x v="0"/>
    <s v="Pagamento de salário referente a 04-2024"/>
  </r>
  <r>
    <x v="0"/>
    <n v="0"/>
    <n v="0"/>
    <n v="0"/>
    <n v="0"/>
    <x v="5463"/>
    <x v="0"/>
    <x v="0"/>
    <x v="0"/>
    <s v="03.16.30"/>
    <x v="37"/>
    <x v="0"/>
    <x v="0"/>
    <s v="Gabinete de Relações Externas"/>
    <s v="03.16.30"/>
    <s v="Gabinete de Relações Externas"/>
    <s v="03.16.30"/>
    <x v="30"/>
    <x v="0"/>
    <x v="0"/>
    <x v="0"/>
    <x v="1"/>
    <x v="0"/>
    <x v="0"/>
    <x v="0"/>
    <x v="6"/>
    <s v="2024-04-23"/>
    <x v="1"/>
    <n v="8213"/>
    <x v="4"/>
    <m/>
    <x v="0"/>
    <m/>
    <x v="19"/>
    <n v="100474706"/>
    <x v="0"/>
    <x v="6"/>
    <s v="Gabinete de Relações Externas"/>
    <s v="ORI"/>
    <x v="2"/>
    <s v="GRE"/>
    <x v="0"/>
    <x v="2"/>
    <x v="2"/>
    <x v="1"/>
    <x v="0"/>
    <x v="0"/>
    <x v="0"/>
    <x v="0"/>
    <x v="0"/>
    <x v="0"/>
    <x v="0"/>
    <s v="Gabinete de Relações Externas"/>
    <x v="0"/>
    <x v="0"/>
    <x v="0"/>
    <x v="0"/>
    <x v="0"/>
    <x v="0"/>
    <x v="0"/>
    <x v="0"/>
    <x v="0"/>
    <x v="0"/>
    <x v="6"/>
    <x v="0"/>
    <s v="Pagamento de salário referente a 04-2024"/>
  </r>
  <r>
    <x v="0"/>
    <n v="0"/>
    <n v="0"/>
    <n v="0"/>
    <n v="0"/>
    <x v="4583"/>
    <x v="0"/>
    <x v="0"/>
    <x v="0"/>
    <s v="03.16.02"/>
    <x v="3"/>
    <x v="0"/>
    <x v="0"/>
    <s v="Gabinete do Presidente"/>
    <s v="03.16.02"/>
    <s v="Gabinete do Presidente"/>
    <s v="03.16.02"/>
    <x v="28"/>
    <x v="0"/>
    <x v="0"/>
    <x v="0"/>
    <x v="0"/>
    <x v="0"/>
    <x v="0"/>
    <x v="0"/>
    <x v="3"/>
    <s v="2024-05-21"/>
    <x v="1"/>
    <n v="1114"/>
    <x v="4"/>
    <m/>
    <x v="0"/>
    <m/>
    <x v="54"/>
    <n v="100477977"/>
    <x v="0"/>
    <x v="8"/>
    <s v="Gabinete do Presidente"/>
    <s v="ORI"/>
    <x v="2"/>
    <m/>
    <x v="0"/>
    <x v="2"/>
    <x v="2"/>
    <x v="1"/>
    <x v="0"/>
    <x v="0"/>
    <x v="0"/>
    <x v="0"/>
    <x v="0"/>
    <x v="0"/>
    <x v="0"/>
    <s v="Gabinete do Presidente"/>
    <x v="0"/>
    <x v="0"/>
    <x v="0"/>
    <x v="0"/>
    <x v="0"/>
    <x v="0"/>
    <x v="0"/>
    <x v="0"/>
    <x v="0"/>
    <x v="0"/>
    <x v="8"/>
    <x v="0"/>
    <s v="Pagamento de salário referente a 05-2024"/>
  </r>
  <r>
    <x v="0"/>
    <n v="0"/>
    <n v="0"/>
    <n v="0"/>
    <n v="0"/>
    <x v="4583"/>
    <x v="0"/>
    <x v="0"/>
    <x v="0"/>
    <s v="03.16.02"/>
    <x v="3"/>
    <x v="0"/>
    <x v="0"/>
    <s v="Gabinete do Presidente"/>
    <s v="03.16.02"/>
    <s v="Gabinete do Presidente"/>
    <s v="03.16.02"/>
    <x v="59"/>
    <x v="0"/>
    <x v="0"/>
    <x v="0"/>
    <x v="0"/>
    <x v="0"/>
    <x v="0"/>
    <x v="0"/>
    <x v="3"/>
    <s v="2024-05-21"/>
    <x v="1"/>
    <n v="104"/>
    <x v="4"/>
    <m/>
    <x v="0"/>
    <m/>
    <x v="15"/>
    <n v="100479277"/>
    <x v="0"/>
    <x v="2"/>
    <s v="Gabinete do Presidente"/>
    <s v="ORI"/>
    <x v="2"/>
    <m/>
    <x v="0"/>
    <x v="2"/>
    <x v="2"/>
    <x v="1"/>
    <x v="0"/>
    <x v="0"/>
    <x v="0"/>
    <x v="0"/>
    <x v="0"/>
    <x v="0"/>
    <x v="0"/>
    <s v="Gabinete do Presidente"/>
    <x v="0"/>
    <x v="0"/>
    <x v="0"/>
    <x v="0"/>
    <x v="0"/>
    <x v="0"/>
    <x v="0"/>
    <x v="0"/>
    <x v="0"/>
    <x v="0"/>
    <x v="2"/>
    <x v="0"/>
    <s v="Pagamento de salário referente a 05-2024"/>
  </r>
  <r>
    <x v="0"/>
    <n v="0"/>
    <n v="0"/>
    <n v="0"/>
    <n v="0"/>
    <x v="3968"/>
    <x v="0"/>
    <x v="0"/>
    <x v="0"/>
    <s v="03.16.02"/>
    <x v="3"/>
    <x v="0"/>
    <x v="0"/>
    <s v="Gabinete do Presidente"/>
    <s v="03.16.02"/>
    <s v="Gabinete do Presidente"/>
    <s v="03.16.02"/>
    <x v="31"/>
    <x v="0"/>
    <x v="0"/>
    <x v="1"/>
    <x v="0"/>
    <x v="0"/>
    <x v="0"/>
    <x v="0"/>
    <x v="0"/>
    <s v="2024-01-30"/>
    <x v="0"/>
    <n v="779"/>
    <x v="4"/>
    <m/>
    <x v="0"/>
    <m/>
    <x v="19"/>
    <n v="100474706"/>
    <x v="0"/>
    <x v="6"/>
    <s v="Gabinete do Presidente"/>
    <s v="ORI"/>
    <x v="2"/>
    <m/>
    <x v="0"/>
    <x v="2"/>
    <x v="2"/>
    <x v="1"/>
    <x v="0"/>
    <x v="0"/>
    <x v="0"/>
    <x v="0"/>
    <x v="0"/>
    <x v="0"/>
    <x v="0"/>
    <s v="Gabinete do Presidente"/>
    <x v="0"/>
    <x v="0"/>
    <x v="0"/>
    <x v="0"/>
    <x v="0"/>
    <x v="0"/>
    <x v="0"/>
    <x v="0"/>
    <x v="0"/>
    <x v="0"/>
    <x v="6"/>
    <x v="0"/>
    <s v="Pagamento de salário referente a 01-2024"/>
  </r>
  <r>
    <x v="0"/>
    <n v="0"/>
    <n v="0"/>
    <n v="0"/>
    <n v="0"/>
    <x v="3968"/>
    <x v="0"/>
    <x v="0"/>
    <x v="0"/>
    <s v="03.16.02"/>
    <x v="3"/>
    <x v="0"/>
    <x v="0"/>
    <s v="Gabinete do Presidente"/>
    <s v="03.16.02"/>
    <s v="Gabinete do Presidente"/>
    <s v="03.16.02"/>
    <x v="28"/>
    <x v="0"/>
    <x v="0"/>
    <x v="0"/>
    <x v="0"/>
    <x v="0"/>
    <x v="0"/>
    <x v="0"/>
    <x v="0"/>
    <s v="2024-01-30"/>
    <x v="0"/>
    <n v="916"/>
    <x v="4"/>
    <m/>
    <x v="0"/>
    <m/>
    <x v="54"/>
    <n v="100477977"/>
    <x v="0"/>
    <x v="8"/>
    <s v="Gabinete do Presidente"/>
    <s v="ORI"/>
    <x v="2"/>
    <m/>
    <x v="0"/>
    <x v="2"/>
    <x v="2"/>
    <x v="1"/>
    <x v="0"/>
    <x v="0"/>
    <x v="0"/>
    <x v="0"/>
    <x v="0"/>
    <x v="0"/>
    <x v="0"/>
    <s v="Gabinete do Presidente"/>
    <x v="0"/>
    <x v="0"/>
    <x v="0"/>
    <x v="0"/>
    <x v="0"/>
    <x v="0"/>
    <x v="0"/>
    <x v="0"/>
    <x v="0"/>
    <x v="0"/>
    <x v="8"/>
    <x v="0"/>
    <s v="Pagamento de salário referente a 01-2024"/>
  </r>
  <r>
    <x v="0"/>
    <n v="0"/>
    <n v="0"/>
    <n v="0"/>
    <n v="0"/>
    <x v="5666"/>
    <x v="0"/>
    <x v="0"/>
    <x v="0"/>
    <s v="03.16.02"/>
    <x v="3"/>
    <x v="0"/>
    <x v="0"/>
    <s v="Gabinete do Presidente"/>
    <s v="03.16.02"/>
    <s v="Gabinete do Presidente"/>
    <s v="03.16.02"/>
    <x v="31"/>
    <x v="0"/>
    <x v="0"/>
    <x v="1"/>
    <x v="0"/>
    <x v="0"/>
    <x v="0"/>
    <x v="0"/>
    <x v="1"/>
    <s v="2024-03-21"/>
    <x v="0"/>
    <n v="61"/>
    <x v="4"/>
    <m/>
    <x v="0"/>
    <m/>
    <x v="15"/>
    <n v="100479277"/>
    <x v="0"/>
    <x v="2"/>
    <s v="Gabinete do Presidente"/>
    <s v="ORI"/>
    <x v="2"/>
    <m/>
    <x v="0"/>
    <x v="2"/>
    <x v="2"/>
    <x v="1"/>
    <x v="0"/>
    <x v="0"/>
    <x v="0"/>
    <x v="0"/>
    <x v="0"/>
    <x v="0"/>
    <x v="0"/>
    <s v="Gabinete do Presidente"/>
    <x v="0"/>
    <x v="0"/>
    <x v="0"/>
    <x v="0"/>
    <x v="0"/>
    <x v="0"/>
    <x v="0"/>
    <x v="0"/>
    <x v="0"/>
    <x v="0"/>
    <x v="2"/>
    <x v="0"/>
    <s v="Pagamento de salário referente a 03-2024"/>
  </r>
  <r>
    <x v="0"/>
    <n v="0"/>
    <n v="0"/>
    <n v="0"/>
    <n v="0"/>
    <x v="5968"/>
    <x v="0"/>
    <x v="0"/>
    <x v="0"/>
    <s v="03.16.02"/>
    <x v="3"/>
    <x v="0"/>
    <x v="0"/>
    <s v="Gabinete do Presidente"/>
    <s v="03.16.02"/>
    <s v="Gabinete do Presidente"/>
    <s v="03.16.02"/>
    <x v="59"/>
    <x v="0"/>
    <x v="0"/>
    <x v="0"/>
    <x v="0"/>
    <x v="0"/>
    <x v="0"/>
    <x v="0"/>
    <x v="2"/>
    <s v="2024-02-23"/>
    <x v="0"/>
    <n v="266"/>
    <x v="4"/>
    <m/>
    <x v="0"/>
    <m/>
    <x v="54"/>
    <n v="100477977"/>
    <x v="0"/>
    <x v="8"/>
    <s v="Gabinete do Presidente"/>
    <s v="ORI"/>
    <x v="2"/>
    <m/>
    <x v="0"/>
    <x v="2"/>
    <x v="2"/>
    <x v="1"/>
    <x v="0"/>
    <x v="0"/>
    <x v="0"/>
    <x v="0"/>
    <x v="0"/>
    <x v="0"/>
    <x v="0"/>
    <s v="Gabinete do Presidente"/>
    <x v="0"/>
    <x v="0"/>
    <x v="0"/>
    <x v="0"/>
    <x v="0"/>
    <x v="0"/>
    <x v="0"/>
    <x v="0"/>
    <x v="0"/>
    <x v="0"/>
    <x v="8"/>
    <x v="0"/>
    <s v="Pagamento de salário referente a 02-2024"/>
  </r>
  <r>
    <x v="0"/>
    <n v="0"/>
    <n v="0"/>
    <n v="0"/>
    <n v="0"/>
    <x v="5968"/>
    <x v="0"/>
    <x v="0"/>
    <x v="0"/>
    <s v="03.16.02"/>
    <x v="3"/>
    <x v="0"/>
    <x v="0"/>
    <s v="Gabinete do Presidente"/>
    <s v="03.16.02"/>
    <s v="Gabinete do Presidente"/>
    <s v="03.16.02"/>
    <x v="28"/>
    <x v="0"/>
    <x v="0"/>
    <x v="0"/>
    <x v="0"/>
    <x v="0"/>
    <x v="0"/>
    <x v="0"/>
    <x v="2"/>
    <s v="2024-02-23"/>
    <x v="0"/>
    <n v="294"/>
    <x v="4"/>
    <m/>
    <x v="0"/>
    <m/>
    <x v="15"/>
    <n v="100479277"/>
    <x v="0"/>
    <x v="2"/>
    <s v="Gabinete do Presidente"/>
    <s v="ORI"/>
    <x v="2"/>
    <m/>
    <x v="0"/>
    <x v="2"/>
    <x v="2"/>
    <x v="1"/>
    <x v="0"/>
    <x v="0"/>
    <x v="0"/>
    <x v="0"/>
    <x v="0"/>
    <x v="0"/>
    <x v="0"/>
    <s v="Gabinete do Presidente"/>
    <x v="0"/>
    <x v="0"/>
    <x v="0"/>
    <x v="0"/>
    <x v="0"/>
    <x v="0"/>
    <x v="0"/>
    <x v="0"/>
    <x v="0"/>
    <x v="0"/>
    <x v="2"/>
    <x v="0"/>
    <s v="Pagamento de salário referente a 02-2024"/>
  </r>
  <r>
    <x v="0"/>
    <n v="0"/>
    <n v="0"/>
    <n v="0"/>
    <n v="0"/>
    <x v="5458"/>
    <x v="0"/>
    <x v="0"/>
    <x v="0"/>
    <s v="03.16.02"/>
    <x v="3"/>
    <x v="0"/>
    <x v="0"/>
    <s v="Gabinete do Presidente"/>
    <s v="03.16.02"/>
    <s v="Gabinete do Presidente"/>
    <s v="03.16.02"/>
    <x v="28"/>
    <x v="0"/>
    <x v="0"/>
    <x v="0"/>
    <x v="0"/>
    <x v="0"/>
    <x v="0"/>
    <x v="0"/>
    <x v="6"/>
    <s v="2024-04-23"/>
    <x v="1"/>
    <n v="993"/>
    <x v="4"/>
    <m/>
    <x v="0"/>
    <m/>
    <x v="54"/>
    <n v="100477977"/>
    <x v="0"/>
    <x v="8"/>
    <s v="Gabinete do Presidente"/>
    <s v="ORI"/>
    <x v="2"/>
    <m/>
    <x v="0"/>
    <x v="2"/>
    <x v="2"/>
    <x v="1"/>
    <x v="0"/>
    <x v="0"/>
    <x v="0"/>
    <x v="0"/>
    <x v="0"/>
    <x v="0"/>
    <x v="0"/>
    <s v="Gabinete do Presidente"/>
    <x v="0"/>
    <x v="0"/>
    <x v="0"/>
    <x v="0"/>
    <x v="0"/>
    <x v="0"/>
    <x v="0"/>
    <x v="0"/>
    <x v="0"/>
    <x v="0"/>
    <x v="8"/>
    <x v="0"/>
    <s v="Pagamento de salário referente a 04-2024"/>
  </r>
  <r>
    <x v="0"/>
    <n v="0"/>
    <n v="0"/>
    <n v="0"/>
    <n v="0"/>
    <x v="4578"/>
    <x v="0"/>
    <x v="0"/>
    <x v="0"/>
    <s v="03.16.22"/>
    <x v="58"/>
    <x v="0"/>
    <x v="0"/>
    <s v="Direção da Habitação"/>
    <s v="03.16.22"/>
    <s v="Direção da Habitação"/>
    <s v="03.16.22"/>
    <x v="31"/>
    <x v="0"/>
    <x v="0"/>
    <x v="1"/>
    <x v="0"/>
    <x v="0"/>
    <x v="0"/>
    <x v="0"/>
    <x v="3"/>
    <s v="2024-05-21"/>
    <x v="1"/>
    <n v="857"/>
    <x v="4"/>
    <m/>
    <x v="0"/>
    <m/>
    <x v="19"/>
    <n v="100474706"/>
    <x v="0"/>
    <x v="6"/>
    <s v="Direção da Habitação"/>
    <s v="ORI"/>
    <x v="2"/>
    <m/>
    <x v="0"/>
    <x v="2"/>
    <x v="2"/>
    <x v="1"/>
    <x v="0"/>
    <x v="0"/>
    <x v="0"/>
    <x v="0"/>
    <x v="0"/>
    <x v="0"/>
    <x v="0"/>
    <s v="Direção da Habitação"/>
    <x v="0"/>
    <x v="0"/>
    <x v="0"/>
    <x v="0"/>
    <x v="0"/>
    <x v="0"/>
    <x v="0"/>
    <x v="0"/>
    <x v="0"/>
    <x v="0"/>
    <x v="6"/>
    <x v="0"/>
    <s v="Pagamento de salário referente a 05-2024"/>
  </r>
  <r>
    <x v="0"/>
    <n v="0"/>
    <n v="0"/>
    <n v="0"/>
    <n v="0"/>
    <x v="5467"/>
    <x v="0"/>
    <x v="0"/>
    <x v="0"/>
    <s v="03.16.22"/>
    <x v="58"/>
    <x v="0"/>
    <x v="0"/>
    <s v="Direção da Habitação"/>
    <s v="03.16.22"/>
    <s v="Direção da Habitação"/>
    <s v="03.16.22"/>
    <x v="31"/>
    <x v="0"/>
    <x v="0"/>
    <x v="1"/>
    <x v="0"/>
    <x v="0"/>
    <x v="0"/>
    <x v="0"/>
    <x v="6"/>
    <s v="2024-04-23"/>
    <x v="1"/>
    <n v="857"/>
    <x v="4"/>
    <m/>
    <x v="0"/>
    <m/>
    <x v="19"/>
    <n v="100474706"/>
    <x v="0"/>
    <x v="6"/>
    <s v="Direção da Habitação"/>
    <s v="ORI"/>
    <x v="2"/>
    <m/>
    <x v="0"/>
    <x v="2"/>
    <x v="2"/>
    <x v="1"/>
    <x v="0"/>
    <x v="0"/>
    <x v="0"/>
    <x v="0"/>
    <x v="0"/>
    <x v="0"/>
    <x v="0"/>
    <s v="Direção da Habitação"/>
    <x v="0"/>
    <x v="0"/>
    <x v="0"/>
    <x v="0"/>
    <x v="0"/>
    <x v="0"/>
    <x v="0"/>
    <x v="0"/>
    <x v="0"/>
    <x v="0"/>
    <x v="6"/>
    <x v="0"/>
    <s v="Pagamento de salário referente a 04-2024"/>
  </r>
  <r>
    <x v="0"/>
    <n v="0"/>
    <n v="0"/>
    <n v="0"/>
    <n v="0"/>
    <x v="5671"/>
    <x v="0"/>
    <x v="0"/>
    <x v="0"/>
    <s v="03.16.20"/>
    <x v="55"/>
    <x v="0"/>
    <x v="0"/>
    <s v="Dir. do Comércio, Indústria, Transporte Feiras e Pesca"/>
    <s v="03.16.20"/>
    <s v="Dir. do Comércio, Indústria, Transporte Feiras e Pesca"/>
    <s v="03.16.20"/>
    <x v="48"/>
    <x v="0"/>
    <x v="0"/>
    <x v="0"/>
    <x v="1"/>
    <x v="0"/>
    <x v="0"/>
    <x v="0"/>
    <x v="1"/>
    <s v="2024-03-21"/>
    <x v="0"/>
    <n v="8213"/>
    <x v="4"/>
    <m/>
    <x v="0"/>
    <m/>
    <x v="19"/>
    <n v="100474706"/>
    <x v="0"/>
    <x v="6"/>
    <s v="Dir. do Comércio, Indústria, Transporte Feiras e Pesca"/>
    <s v="ORI"/>
    <x v="2"/>
    <m/>
    <x v="0"/>
    <x v="2"/>
    <x v="2"/>
    <x v="1"/>
    <x v="0"/>
    <x v="0"/>
    <x v="0"/>
    <x v="0"/>
    <x v="0"/>
    <x v="0"/>
    <x v="0"/>
    <s v="Dir. do Comércio, Indústria, Transporte Feiras e Pesca"/>
    <x v="0"/>
    <x v="0"/>
    <x v="0"/>
    <x v="0"/>
    <x v="0"/>
    <x v="0"/>
    <x v="0"/>
    <x v="0"/>
    <x v="0"/>
    <x v="0"/>
    <x v="6"/>
    <x v="0"/>
    <s v="Pagamento de salário referente a 03-2024"/>
  </r>
  <r>
    <x v="0"/>
    <n v="0"/>
    <n v="0"/>
    <n v="0"/>
    <n v="0"/>
    <x v="3973"/>
    <x v="0"/>
    <x v="0"/>
    <x v="0"/>
    <s v="03.16.11"/>
    <x v="27"/>
    <x v="0"/>
    <x v="0"/>
    <s v="Direcção de Obras"/>
    <s v="03.16.11"/>
    <s v="Direcção de Obras"/>
    <s v="03.16.11"/>
    <x v="31"/>
    <x v="0"/>
    <x v="0"/>
    <x v="1"/>
    <x v="0"/>
    <x v="0"/>
    <x v="0"/>
    <x v="0"/>
    <x v="0"/>
    <s v="2024-01-30"/>
    <x v="0"/>
    <n v="18"/>
    <x v="4"/>
    <m/>
    <x v="0"/>
    <m/>
    <x v="18"/>
    <n v="100478987"/>
    <x v="0"/>
    <x v="5"/>
    <s v="Direcção de Obras"/>
    <s v="ORI"/>
    <x v="2"/>
    <m/>
    <x v="0"/>
    <x v="2"/>
    <x v="2"/>
    <x v="1"/>
    <x v="0"/>
    <x v="0"/>
    <x v="0"/>
    <x v="0"/>
    <x v="0"/>
    <x v="0"/>
    <x v="0"/>
    <s v="Direcção de Obras"/>
    <x v="0"/>
    <x v="0"/>
    <x v="0"/>
    <x v="0"/>
    <x v="0"/>
    <x v="0"/>
    <x v="0"/>
    <x v="0"/>
    <x v="0"/>
    <x v="0"/>
    <x v="5"/>
    <x v="0"/>
    <s v="Pagamento de salário referente a 01-2024"/>
  </r>
  <r>
    <x v="0"/>
    <n v="0"/>
    <n v="0"/>
    <n v="0"/>
    <n v="0"/>
    <x v="3973"/>
    <x v="0"/>
    <x v="0"/>
    <x v="0"/>
    <s v="03.16.11"/>
    <x v="27"/>
    <x v="0"/>
    <x v="0"/>
    <s v="Direcção de Obras"/>
    <s v="03.16.11"/>
    <s v="Direcção de Obras"/>
    <s v="03.16.11"/>
    <x v="28"/>
    <x v="0"/>
    <x v="0"/>
    <x v="0"/>
    <x v="0"/>
    <x v="0"/>
    <x v="0"/>
    <x v="0"/>
    <x v="0"/>
    <s v="2024-01-30"/>
    <x v="0"/>
    <n v="169"/>
    <x v="4"/>
    <m/>
    <x v="0"/>
    <m/>
    <x v="15"/>
    <n v="100479277"/>
    <x v="0"/>
    <x v="2"/>
    <s v="Direcção de Obras"/>
    <s v="ORI"/>
    <x v="2"/>
    <m/>
    <x v="0"/>
    <x v="2"/>
    <x v="2"/>
    <x v="1"/>
    <x v="0"/>
    <x v="0"/>
    <x v="0"/>
    <x v="0"/>
    <x v="0"/>
    <x v="0"/>
    <x v="0"/>
    <s v="Direcção de Obras"/>
    <x v="0"/>
    <x v="0"/>
    <x v="0"/>
    <x v="0"/>
    <x v="0"/>
    <x v="0"/>
    <x v="0"/>
    <x v="0"/>
    <x v="0"/>
    <x v="0"/>
    <x v="2"/>
    <x v="0"/>
    <s v="Pagamento de salário referente a 01-2024"/>
  </r>
  <r>
    <x v="0"/>
    <n v="0"/>
    <n v="0"/>
    <n v="0"/>
    <n v="0"/>
    <x v="6026"/>
    <x v="0"/>
    <x v="0"/>
    <x v="0"/>
    <s v="03.16.11"/>
    <x v="27"/>
    <x v="0"/>
    <x v="0"/>
    <s v="Direcção de Obras"/>
    <s v="03.16.11"/>
    <s v="Direcção de Obras"/>
    <s v="03.16.11"/>
    <x v="30"/>
    <x v="0"/>
    <x v="0"/>
    <x v="0"/>
    <x v="1"/>
    <x v="0"/>
    <x v="0"/>
    <x v="1"/>
    <x v="12"/>
    <s v="2025-01-17"/>
    <x v="0"/>
    <n v="1213"/>
    <x v="4"/>
    <m/>
    <x v="0"/>
    <m/>
    <x v="670"/>
    <n v="100476050"/>
    <x v="0"/>
    <x v="0"/>
    <s v="Direcção de Obras"/>
    <s v="ORI"/>
    <x v="2"/>
    <m/>
    <x v="0"/>
    <x v="3"/>
    <x v="3"/>
    <x v="1"/>
    <x v="0"/>
    <x v="0"/>
    <x v="0"/>
    <x v="0"/>
    <x v="0"/>
    <x v="0"/>
    <x v="0"/>
    <s v="Direcção de Obras"/>
    <x v="0"/>
    <x v="0"/>
    <x v="0"/>
    <x v="0"/>
    <x v="0"/>
    <x v="0"/>
    <x v="0"/>
    <x v="0"/>
    <x v="0"/>
    <x v="2"/>
    <x v="0"/>
    <x v="0"/>
    <s v="pagamento correspondente a diferença de salario/ subsidio maternidade  referente ao mês de setembro de 2024, conforme anexo. "/>
  </r>
  <r>
    <x v="0"/>
    <n v="0"/>
    <n v="0"/>
    <n v="0"/>
    <n v="0"/>
    <x v="5493"/>
    <x v="0"/>
    <x v="0"/>
    <x v="0"/>
    <s v="03.16.11"/>
    <x v="27"/>
    <x v="0"/>
    <x v="0"/>
    <s v="Direcção de Obras"/>
    <s v="03.16.11"/>
    <s v="Direcção de Obras"/>
    <s v="03.16.11"/>
    <x v="48"/>
    <x v="0"/>
    <x v="0"/>
    <x v="0"/>
    <x v="1"/>
    <x v="0"/>
    <x v="0"/>
    <x v="0"/>
    <x v="3"/>
    <s v="2024-05-21"/>
    <x v="1"/>
    <n v="429"/>
    <x v="4"/>
    <m/>
    <x v="0"/>
    <m/>
    <x v="18"/>
    <n v="100478987"/>
    <x v="0"/>
    <x v="5"/>
    <s v="Direcção de Obras"/>
    <s v="ORI"/>
    <x v="2"/>
    <m/>
    <x v="0"/>
    <x v="2"/>
    <x v="2"/>
    <x v="1"/>
    <x v="0"/>
    <x v="0"/>
    <x v="0"/>
    <x v="0"/>
    <x v="0"/>
    <x v="0"/>
    <x v="0"/>
    <s v="Direcção de Obras"/>
    <x v="0"/>
    <x v="0"/>
    <x v="0"/>
    <x v="0"/>
    <x v="0"/>
    <x v="0"/>
    <x v="0"/>
    <x v="0"/>
    <x v="0"/>
    <x v="0"/>
    <x v="5"/>
    <x v="0"/>
    <s v="Pagamento de salário referente a 05-2024"/>
  </r>
  <r>
    <x v="0"/>
    <n v="0"/>
    <n v="0"/>
    <n v="0"/>
    <n v="0"/>
    <x v="5493"/>
    <x v="0"/>
    <x v="0"/>
    <x v="0"/>
    <s v="03.16.11"/>
    <x v="27"/>
    <x v="0"/>
    <x v="0"/>
    <s v="Direcção de Obras"/>
    <s v="03.16.11"/>
    <s v="Direcção de Obras"/>
    <s v="03.16.11"/>
    <x v="31"/>
    <x v="0"/>
    <x v="0"/>
    <x v="1"/>
    <x v="0"/>
    <x v="0"/>
    <x v="0"/>
    <x v="0"/>
    <x v="3"/>
    <s v="2024-05-21"/>
    <x v="1"/>
    <n v="34"/>
    <x v="4"/>
    <m/>
    <x v="0"/>
    <m/>
    <x v="15"/>
    <n v="100479277"/>
    <x v="0"/>
    <x v="2"/>
    <s v="Direcção de Obras"/>
    <s v="ORI"/>
    <x v="2"/>
    <m/>
    <x v="0"/>
    <x v="2"/>
    <x v="2"/>
    <x v="1"/>
    <x v="0"/>
    <x v="0"/>
    <x v="0"/>
    <x v="0"/>
    <x v="0"/>
    <x v="0"/>
    <x v="0"/>
    <s v="Direcção de Obras"/>
    <x v="0"/>
    <x v="0"/>
    <x v="0"/>
    <x v="0"/>
    <x v="0"/>
    <x v="0"/>
    <x v="0"/>
    <x v="0"/>
    <x v="0"/>
    <x v="0"/>
    <x v="2"/>
    <x v="0"/>
    <s v="Pagamento de salário referente a 05-2024"/>
  </r>
  <r>
    <x v="0"/>
    <n v="0"/>
    <n v="0"/>
    <n v="0"/>
    <n v="0"/>
    <x v="5493"/>
    <x v="0"/>
    <x v="0"/>
    <x v="0"/>
    <s v="03.16.11"/>
    <x v="27"/>
    <x v="0"/>
    <x v="0"/>
    <s v="Direcção de Obras"/>
    <s v="03.16.11"/>
    <s v="Direcção de Obras"/>
    <s v="03.16.11"/>
    <x v="28"/>
    <x v="0"/>
    <x v="0"/>
    <x v="0"/>
    <x v="0"/>
    <x v="0"/>
    <x v="0"/>
    <x v="0"/>
    <x v="3"/>
    <s v="2024-05-21"/>
    <x v="1"/>
    <n v="152"/>
    <x v="4"/>
    <m/>
    <x v="0"/>
    <m/>
    <x v="15"/>
    <n v="100479277"/>
    <x v="0"/>
    <x v="2"/>
    <s v="Direcção de Obras"/>
    <s v="ORI"/>
    <x v="2"/>
    <m/>
    <x v="0"/>
    <x v="2"/>
    <x v="2"/>
    <x v="1"/>
    <x v="0"/>
    <x v="0"/>
    <x v="0"/>
    <x v="0"/>
    <x v="0"/>
    <x v="0"/>
    <x v="0"/>
    <s v="Direcção de Obras"/>
    <x v="0"/>
    <x v="0"/>
    <x v="0"/>
    <x v="0"/>
    <x v="0"/>
    <x v="0"/>
    <x v="0"/>
    <x v="0"/>
    <x v="0"/>
    <x v="0"/>
    <x v="2"/>
    <x v="0"/>
    <s v="Pagamento de salário referente a 05-2024"/>
  </r>
  <r>
    <x v="0"/>
    <n v="0"/>
    <n v="0"/>
    <n v="0"/>
    <n v="0"/>
    <x v="5678"/>
    <x v="0"/>
    <x v="0"/>
    <x v="0"/>
    <s v="03.16.11"/>
    <x v="27"/>
    <x v="0"/>
    <x v="0"/>
    <s v="Direcção de Obras"/>
    <s v="03.16.11"/>
    <s v="Direcção de Obras"/>
    <s v="03.16.11"/>
    <x v="31"/>
    <x v="0"/>
    <x v="0"/>
    <x v="1"/>
    <x v="0"/>
    <x v="0"/>
    <x v="0"/>
    <x v="0"/>
    <x v="1"/>
    <s v="2024-03-21"/>
    <x v="0"/>
    <n v="19"/>
    <x v="4"/>
    <m/>
    <x v="0"/>
    <m/>
    <x v="18"/>
    <n v="100478987"/>
    <x v="0"/>
    <x v="5"/>
    <s v="Direcção de Obras"/>
    <s v="ORI"/>
    <x v="2"/>
    <m/>
    <x v="0"/>
    <x v="2"/>
    <x v="2"/>
    <x v="1"/>
    <x v="0"/>
    <x v="0"/>
    <x v="0"/>
    <x v="0"/>
    <x v="0"/>
    <x v="0"/>
    <x v="0"/>
    <s v="Direcção de Obras"/>
    <x v="0"/>
    <x v="0"/>
    <x v="0"/>
    <x v="0"/>
    <x v="0"/>
    <x v="0"/>
    <x v="0"/>
    <x v="0"/>
    <x v="0"/>
    <x v="0"/>
    <x v="5"/>
    <x v="0"/>
    <s v="Pagamento de salário referente a 03-2024"/>
  </r>
  <r>
    <x v="0"/>
    <n v="0"/>
    <n v="0"/>
    <n v="0"/>
    <n v="0"/>
    <x v="5678"/>
    <x v="0"/>
    <x v="0"/>
    <x v="0"/>
    <s v="03.16.11"/>
    <x v="27"/>
    <x v="0"/>
    <x v="0"/>
    <s v="Direcção de Obras"/>
    <s v="03.16.11"/>
    <s v="Direcção de Obras"/>
    <s v="03.16.11"/>
    <x v="30"/>
    <x v="0"/>
    <x v="0"/>
    <x v="0"/>
    <x v="1"/>
    <x v="0"/>
    <x v="0"/>
    <x v="0"/>
    <x v="1"/>
    <s v="2024-03-21"/>
    <x v="0"/>
    <n v="22355"/>
    <x v="4"/>
    <m/>
    <x v="0"/>
    <m/>
    <x v="19"/>
    <n v="100474706"/>
    <x v="0"/>
    <x v="6"/>
    <s v="Direcção de Obras"/>
    <s v="ORI"/>
    <x v="2"/>
    <m/>
    <x v="0"/>
    <x v="2"/>
    <x v="2"/>
    <x v="1"/>
    <x v="0"/>
    <x v="0"/>
    <x v="0"/>
    <x v="0"/>
    <x v="0"/>
    <x v="0"/>
    <x v="0"/>
    <s v="Direcção de Obras"/>
    <x v="0"/>
    <x v="0"/>
    <x v="0"/>
    <x v="0"/>
    <x v="0"/>
    <x v="0"/>
    <x v="0"/>
    <x v="0"/>
    <x v="0"/>
    <x v="0"/>
    <x v="6"/>
    <x v="0"/>
    <s v="Pagamento de salário referente a 03-2024"/>
  </r>
  <r>
    <x v="0"/>
    <n v="0"/>
    <n v="0"/>
    <n v="0"/>
    <n v="0"/>
    <x v="5533"/>
    <x v="0"/>
    <x v="0"/>
    <x v="0"/>
    <s v="03.16.11"/>
    <x v="27"/>
    <x v="0"/>
    <x v="0"/>
    <s v="Direcção de Obras"/>
    <s v="03.16.11"/>
    <s v="Direcção de Obras"/>
    <s v="03.16.11"/>
    <x v="48"/>
    <x v="0"/>
    <x v="0"/>
    <x v="0"/>
    <x v="1"/>
    <x v="0"/>
    <x v="0"/>
    <x v="0"/>
    <x v="2"/>
    <s v="2024-02-23"/>
    <x v="0"/>
    <n v="528"/>
    <x v="4"/>
    <m/>
    <x v="0"/>
    <m/>
    <x v="18"/>
    <n v="100478987"/>
    <x v="0"/>
    <x v="5"/>
    <s v="Direcção de Obras"/>
    <s v="ORI"/>
    <x v="2"/>
    <m/>
    <x v="0"/>
    <x v="2"/>
    <x v="2"/>
    <x v="1"/>
    <x v="0"/>
    <x v="0"/>
    <x v="0"/>
    <x v="0"/>
    <x v="0"/>
    <x v="0"/>
    <x v="0"/>
    <s v="Direcção de Obras"/>
    <x v="0"/>
    <x v="0"/>
    <x v="0"/>
    <x v="0"/>
    <x v="0"/>
    <x v="0"/>
    <x v="0"/>
    <x v="0"/>
    <x v="0"/>
    <x v="0"/>
    <x v="5"/>
    <x v="0"/>
    <s v="Pagamento de salário referente a 02-2024"/>
  </r>
  <r>
    <x v="0"/>
    <n v="0"/>
    <n v="0"/>
    <n v="0"/>
    <n v="0"/>
    <x v="5533"/>
    <x v="0"/>
    <x v="0"/>
    <x v="0"/>
    <s v="03.16.11"/>
    <x v="27"/>
    <x v="0"/>
    <x v="0"/>
    <s v="Direcção de Obras"/>
    <s v="03.16.11"/>
    <s v="Direcção de Obras"/>
    <s v="03.16.11"/>
    <x v="29"/>
    <x v="0"/>
    <x v="0"/>
    <x v="0"/>
    <x v="0"/>
    <x v="0"/>
    <x v="0"/>
    <x v="0"/>
    <x v="2"/>
    <s v="2024-02-23"/>
    <x v="0"/>
    <n v="29"/>
    <x v="4"/>
    <m/>
    <x v="0"/>
    <m/>
    <x v="19"/>
    <n v="100474706"/>
    <x v="0"/>
    <x v="6"/>
    <s v="Direcção de Obras"/>
    <s v="ORI"/>
    <x v="2"/>
    <m/>
    <x v="0"/>
    <x v="2"/>
    <x v="2"/>
    <x v="1"/>
    <x v="0"/>
    <x v="0"/>
    <x v="0"/>
    <x v="0"/>
    <x v="0"/>
    <x v="0"/>
    <x v="0"/>
    <s v="Direcção de Obras"/>
    <x v="0"/>
    <x v="0"/>
    <x v="0"/>
    <x v="0"/>
    <x v="0"/>
    <x v="0"/>
    <x v="0"/>
    <x v="0"/>
    <x v="0"/>
    <x v="0"/>
    <x v="6"/>
    <x v="0"/>
    <s v="Pagamento de salário referente a 02-2024"/>
  </r>
  <r>
    <x v="0"/>
    <n v="0"/>
    <n v="0"/>
    <n v="0"/>
    <n v="0"/>
    <x v="5533"/>
    <x v="0"/>
    <x v="0"/>
    <x v="0"/>
    <s v="03.16.11"/>
    <x v="27"/>
    <x v="0"/>
    <x v="0"/>
    <s v="Direcção de Obras"/>
    <s v="03.16.11"/>
    <s v="Direcção de Obras"/>
    <s v="03.16.11"/>
    <x v="31"/>
    <x v="0"/>
    <x v="0"/>
    <x v="1"/>
    <x v="0"/>
    <x v="0"/>
    <x v="0"/>
    <x v="0"/>
    <x v="2"/>
    <s v="2024-02-23"/>
    <x v="0"/>
    <n v="34"/>
    <x v="4"/>
    <m/>
    <x v="0"/>
    <m/>
    <x v="15"/>
    <n v="100479277"/>
    <x v="0"/>
    <x v="2"/>
    <s v="Direcção de Obras"/>
    <s v="ORI"/>
    <x v="2"/>
    <m/>
    <x v="0"/>
    <x v="2"/>
    <x v="2"/>
    <x v="1"/>
    <x v="0"/>
    <x v="0"/>
    <x v="0"/>
    <x v="0"/>
    <x v="0"/>
    <x v="0"/>
    <x v="0"/>
    <s v="Direcção de Obras"/>
    <x v="0"/>
    <x v="0"/>
    <x v="0"/>
    <x v="0"/>
    <x v="0"/>
    <x v="0"/>
    <x v="0"/>
    <x v="0"/>
    <x v="0"/>
    <x v="0"/>
    <x v="2"/>
    <x v="0"/>
    <s v="Pagamento de salário referente a 02-2024"/>
  </r>
  <r>
    <x v="0"/>
    <n v="0"/>
    <n v="0"/>
    <n v="0"/>
    <n v="0"/>
    <x v="5460"/>
    <x v="0"/>
    <x v="0"/>
    <x v="0"/>
    <s v="03.16.11"/>
    <x v="27"/>
    <x v="0"/>
    <x v="0"/>
    <s v="Direcção de Obras"/>
    <s v="03.16.11"/>
    <s v="Direcção de Obras"/>
    <s v="03.16.11"/>
    <x v="31"/>
    <x v="0"/>
    <x v="0"/>
    <x v="1"/>
    <x v="0"/>
    <x v="0"/>
    <x v="0"/>
    <x v="0"/>
    <x v="6"/>
    <s v="2024-04-23"/>
    <x v="1"/>
    <n v="894"/>
    <x v="4"/>
    <m/>
    <x v="0"/>
    <m/>
    <x v="19"/>
    <n v="100474706"/>
    <x v="0"/>
    <x v="6"/>
    <s v="Direcção de Obras"/>
    <s v="ORI"/>
    <x v="2"/>
    <m/>
    <x v="0"/>
    <x v="2"/>
    <x v="2"/>
    <x v="1"/>
    <x v="0"/>
    <x v="0"/>
    <x v="0"/>
    <x v="0"/>
    <x v="0"/>
    <x v="0"/>
    <x v="0"/>
    <s v="Direcção de Obras"/>
    <x v="0"/>
    <x v="0"/>
    <x v="0"/>
    <x v="0"/>
    <x v="0"/>
    <x v="0"/>
    <x v="0"/>
    <x v="0"/>
    <x v="0"/>
    <x v="0"/>
    <x v="6"/>
    <x v="0"/>
    <s v="Pagamento de salário referente a 04-2024"/>
  </r>
  <r>
    <x v="0"/>
    <n v="0"/>
    <n v="0"/>
    <n v="0"/>
    <n v="0"/>
    <x v="5460"/>
    <x v="0"/>
    <x v="0"/>
    <x v="0"/>
    <s v="03.16.11"/>
    <x v="27"/>
    <x v="0"/>
    <x v="0"/>
    <s v="Direcção de Obras"/>
    <s v="03.16.11"/>
    <s v="Direcção de Obras"/>
    <s v="03.16.11"/>
    <x v="30"/>
    <x v="0"/>
    <x v="0"/>
    <x v="0"/>
    <x v="1"/>
    <x v="0"/>
    <x v="0"/>
    <x v="0"/>
    <x v="6"/>
    <s v="2024-04-23"/>
    <x v="1"/>
    <n v="380"/>
    <x v="4"/>
    <m/>
    <x v="0"/>
    <m/>
    <x v="18"/>
    <n v="100478987"/>
    <x v="0"/>
    <x v="5"/>
    <s v="Direcção de Obras"/>
    <s v="ORI"/>
    <x v="2"/>
    <m/>
    <x v="0"/>
    <x v="2"/>
    <x v="2"/>
    <x v="1"/>
    <x v="0"/>
    <x v="0"/>
    <x v="0"/>
    <x v="0"/>
    <x v="0"/>
    <x v="0"/>
    <x v="0"/>
    <s v="Direcção de Obras"/>
    <x v="0"/>
    <x v="0"/>
    <x v="0"/>
    <x v="0"/>
    <x v="0"/>
    <x v="0"/>
    <x v="0"/>
    <x v="0"/>
    <x v="0"/>
    <x v="0"/>
    <x v="5"/>
    <x v="0"/>
    <s v="Pagamento de salário referente a 04-2024"/>
  </r>
  <r>
    <x v="0"/>
    <n v="0"/>
    <n v="0"/>
    <n v="0"/>
    <n v="0"/>
    <x v="5460"/>
    <x v="0"/>
    <x v="0"/>
    <x v="0"/>
    <s v="03.16.11"/>
    <x v="27"/>
    <x v="0"/>
    <x v="0"/>
    <s v="Direcção de Obras"/>
    <s v="03.16.11"/>
    <s v="Direcção de Obras"/>
    <s v="03.16.11"/>
    <x v="31"/>
    <x v="0"/>
    <x v="0"/>
    <x v="1"/>
    <x v="0"/>
    <x v="0"/>
    <x v="0"/>
    <x v="0"/>
    <x v="6"/>
    <s v="2024-04-23"/>
    <x v="1"/>
    <n v="33"/>
    <x v="4"/>
    <m/>
    <x v="0"/>
    <m/>
    <x v="15"/>
    <n v="100479277"/>
    <x v="0"/>
    <x v="2"/>
    <s v="Direcção de Obras"/>
    <s v="ORI"/>
    <x v="2"/>
    <m/>
    <x v="0"/>
    <x v="2"/>
    <x v="2"/>
    <x v="1"/>
    <x v="0"/>
    <x v="0"/>
    <x v="0"/>
    <x v="0"/>
    <x v="0"/>
    <x v="0"/>
    <x v="0"/>
    <s v="Direcção de Obras"/>
    <x v="0"/>
    <x v="0"/>
    <x v="0"/>
    <x v="0"/>
    <x v="0"/>
    <x v="0"/>
    <x v="0"/>
    <x v="0"/>
    <x v="0"/>
    <x v="0"/>
    <x v="2"/>
    <x v="0"/>
    <s v="Pagamento de salário referente a 04-2024"/>
  </r>
  <r>
    <x v="0"/>
    <n v="0"/>
    <n v="0"/>
    <n v="0"/>
    <n v="0"/>
    <x v="3981"/>
    <x v="0"/>
    <x v="0"/>
    <x v="0"/>
    <s v="03.16.24"/>
    <x v="31"/>
    <x v="0"/>
    <x v="0"/>
    <s v="Direcao da Familia, Inclusão, Género e Saúde"/>
    <s v="03.16.24"/>
    <s v="Direcao da Familia, Inclusão, Género e Saúde"/>
    <s v="03.16.24"/>
    <x v="48"/>
    <x v="0"/>
    <x v="0"/>
    <x v="0"/>
    <x v="1"/>
    <x v="0"/>
    <x v="0"/>
    <x v="0"/>
    <x v="0"/>
    <s v="2024-01-30"/>
    <x v="0"/>
    <n v="19915"/>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1-2024"/>
  </r>
  <r>
    <x v="0"/>
    <n v="0"/>
    <n v="0"/>
    <n v="0"/>
    <n v="0"/>
    <x v="3981"/>
    <x v="0"/>
    <x v="0"/>
    <x v="0"/>
    <s v="03.16.24"/>
    <x v="31"/>
    <x v="0"/>
    <x v="0"/>
    <s v="Direcao da Familia, Inclusão, Género e Saúde"/>
    <s v="03.16.24"/>
    <s v="Direcao da Familia, Inclusão, Género e Saúde"/>
    <s v="03.16.24"/>
    <x v="30"/>
    <x v="0"/>
    <x v="0"/>
    <x v="0"/>
    <x v="1"/>
    <x v="0"/>
    <x v="0"/>
    <x v="0"/>
    <x v="0"/>
    <s v="2024-01-30"/>
    <x v="0"/>
    <n v="1961"/>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1-2024"/>
  </r>
  <r>
    <x v="0"/>
    <n v="0"/>
    <n v="0"/>
    <n v="0"/>
    <n v="0"/>
    <x v="3981"/>
    <x v="0"/>
    <x v="0"/>
    <x v="0"/>
    <s v="03.16.24"/>
    <x v="31"/>
    <x v="0"/>
    <x v="0"/>
    <s v="Direcao da Familia, Inclusão, Género e Saúde"/>
    <s v="03.16.24"/>
    <s v="Direcao da Familia, Inclusão, Género e Saúde"/>
    <s v="03.16.24"/>
    <x v="48"/>
    <x v="0"/>
    <x v="0"/>
    <x v="0"/>
    <x v="1"/>
    <x v="0"/>
    <x v="0"/>
    <x v="0"/>
    <x v="0"/>
    <s v="2024-01-30"/>
    <x v="0"/>
    <n v="2317"/>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1-2024"/>
  </r>
  <r>
    <x v="0"/>
    <n v="0"/>
    <n v="0"/>
    <n v="0"/>
    <n v="0"/>
    <x v="5524"/>
    <x v="0"/>
    <x v="0"/>
    <x v="0"/>
    <s v="03.16.24"/>
    <x v="31"/>
    <x v="0"/>
    <x v="0"/>
    <s v="Direcao da Familia, Inclusão, Género e Saúde"/>
    <s v="03.16.24"/>
    <s v="Direcao da Familia, Inclusão, Género e Saúde"/>
    <s v="03.16.24"/>
    <x v="28"/>
    <x v="0"/>
    <x v="0"/>
    <x v="0"/>
    <x v="0"/>
    <x v="0"/>
    <x v="0"/>
    <x v="0"/>
    <x v="2"/>
    <s v="2024-02-23"/>
    <x v="0"/>
    <n v="508"/>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2-2024"/>
  </r>
  <r>
    <x v="0"/>
    <n v="0"/>
    <n v="0"/>
    <n v="0"/>
    <n v="0"/>
    <x v="5524"/>
    <x v="0"/>
    <x v="0"/>
    <x v="0"/>
    <s v="03.16.24"/>
    <x v="31"/>
    <x v="0"/>
    <x v="0"/>
    <s v="Direcao da Familia, Inclusão, Género e Saúde"/>
    <s v="03.16.24"/>
    <s v="Direcao da Familia, Inclusão, Género e Saúde"/>
    <s v="03.16.24"/>
    <x v="28"/>
    <x v="0"/>
    <x v="0"/>
    <x v="0"/>
    <x v="0"/>
    <x v="0"/>
    <x v="0"/>
    <x v="0"/>
    <x v="2"/>
    <s v="2024-02-23"/>
    <x v="0"/>
    <n v="2"/>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2-2024"/>
  </r>
  <r>
    <x v="0"/>
    <n v="0"/>
    <n v="0"/>
    <n v="0"/>
    <n v="0"/>
    <x v="5337"/>
    <x v="0"/>
    <x v="0"/>
    <x v="0"/>
    <s v="03.16.28"/>
    <x v="36"/>
    <x v="0"/>
    <x v="0"/>
    <s v="Gabinete da Auditoria Interna"/>
    <s v="03.16.28"/>
    <s v="Gabinete da Auditoria Interna"/>
    <s v="03.16.28"/>
    <x v="30"/>
    <x v="0"/>
    <x v="0"/>
    <x v="0"/>
    <x v="1"/>
    <x v="0"/>
    <x v="0"/>
    <x v="0"/>
    <x v="3"/>
    <s v="2024-05-21"/>
    <x v="1"/>
    <n v="5840"/>
    <x v="4"/>
    <m/>
    <x v="0"/>
    <m/>
    <x v="19"/>
    <n v="100474706"/>
    <x v="0"/>
    <x v="6"/>
    <s v="Gabinete da Auditoria Interna"/>
    <s v="ORI"/>
    <x v="2"/>
    <s v="GAI"/>
    <x v="0"/>
    <x v="2"/>
    <x v="2"/>
    <x v="1"/>
    <x v="0"/>
    <x v="0"/>
    <x v="0"/>
    <x v="0"/>
    <x v="0"/>
    <x v="0"/>
    <x v="0"/>
    <s v="Gabinete da Auditoria Interna"/>
    <x v="0"/>
    <x v="0"/>
    <x v="0"/>
    <x v="0"/>
    <x v="0"/>
    <x v="0"/>
    <x v="0"/>
    <x v="0"/>
    <x v="0"/>
    <x v="0"/>
    <x v="6"/>
    <x v="0"/>
    <s v="Pagamento de salário referente a 05-2024"/>
  </r>
  <r>
    <x v="0"/>
    <n v="0"/>
    <n v="0"/>
    <n v="0"/>
    <n v="0"/>
    <x v="4941"/>
    <x v="0"/>
    <x v="0"/>
    <x v="0"/>
    <s v="03.16.23"/>
    <x v="14"/>
    <x v="0"/>
    <x v="0"/>
    <s v="Direção da Educação, Formação Profissional, Emprego"/>
    <s v="03.16.23"/>
    <s v="Direção da Educação, Formação Profissional, Emprego"/>
    <s v="03.16.23"/>
    <x v="29"/>
    <x v="0"/>
    <x v="0"/>
    <x v="0"/>
    <x v="0"/>
    <x v="0"/>
    <x v="0"/>
    <x v="0"/>
    <x v="4"/>
    <s v="2024-06-19"/>
    <x v="1"/>
    <n v="6"/>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6-2024"/>
  </r>
  <r>
    <x v="0"/>
    <n v="0"/>
    <n v="0"/>
    <n v="0"/>
    <n v="0"/>
    <x v="3977"/>
    <x v="0"/>
    <x v="0"/>
    <x v="0"/>
    <s v="03.16.23"/>
    <x v="14"/>
    <x v="0"/>
    <x v="0"/>
    <s v="Direção da Educação, Formação Profissional, Emprego"/>
    <s v="03.16.23"/>
    <s v="Direção da Educação, Formação Profissional, Emprego"/>
    <s v="03.16.23"/>
    <x v="30"/>
    <x v="0"/>
    <x v="0"/>
    <x v="0"/>
    <x v="1"/>
    <x v="0"/>
    <x v="0"/>
    <x v="0"/>
    <x v="0"/>
    <s v="2024-01-30"/>
    <x v="0"/>
    <n v="86033"/>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1-2024"/>
  </r>
  <r>
    <x v="0"/>
    <n v="0"/>
    <n v="0"/>
    <n v="0"/>
    <n v="0"/>
    <x v="3977"/>
    <x v="0"/>
    <x v="0"/>
    <x v="0"/>
    <s v="03.16.23"/>
    <x v="14"/>
    <x v="0"/>
    <x v="0"/>
    <s v="Direção da Educação, Formação Profissional, Emprego"/>
    <s v="03.16.23"/>
    <s v="Direção da Educação, Formação Profissional, Emprego"/>
    <s v="03.16.23"/>
    <x v="30"/>
    <x v="0"/>
    <x v="0"/>
    <x v="0"/>
    <x v="1"/>
    <x v="0"/>
    <x v="0"/>
    <x v="0"/>
    <x v="0"/>
    <s v="2024-01-30"/>
    <x v="0"/>
    <n v="4457"/>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1-2024"/>
  </r>
  <r>
    <x v="0"/>
    <n v="0"/>
    <n v="0"/>
    <n v="0"/>
    <n v="0"/>
    <x v="1920"/>
    <x v="0"/>
    <x v="0"/>
    <x v="0"/>
    <s v="03.16.23"/>
    <x v="14"/>
    <x v="0"/>
    <x v="0"/>
    <s v="Direção da Educação, Formação Profissional, Emprego"/>
    <s v="03.16.23"/>
    <s v="Direção da Educação, Formação Profissional, Emprego"/>
    <s v="03.16.23"/>
    <x v="30"/>
    <x v="0"/>
    <x v="0"/>
    <x v="0"/>
    <x v="1"/>
    <x v="0"/>
    <x v="0"/>
    <x v="0"/>
    <x v="5"/>
    <s v="2024-08-26"/>
    <x v="2"/>
    <n v="87601"/>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8-2024"/>
  </r>
  <r>
    <x v="0"/>
    <n v="0"/>
    <n v="0"/>
    <n v="0"/>
    <n v="0"/>
    <x v="1920"/>
    <x v="0"/>
    <x v="0"/>
    <x v="0"/>
    <s v="03.16.23"/>
    <x v="14"/>
    <x v="0"/>
    <x v="0"/>
    <s v="Direção da Educação, Formação Profissional, Emprego"/>
    <s v="03.16.23"/>
    <s v="Direção da Educação, Formação Profissional, Emprego"/>
    <s v="03.16.23"/>
    <x v="29"/>
    <x v="0"/>
    <x v="0"/>
    <x v="0"/>
    <x v="0"/>
    <x v="0"/>
    <x v="0"/>
    <x v="0"/>
    <x v="5"/>
    <s v="2024-08-26"/>
    <x v="2"/>
    <n v="9"/>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8-2024"/>
  </r>
  <r>
    <x v="0"/>
    <n v="0"/>
    <n v="0"/>
    <n v="0"/>
    <n v="0"/>
    <x v="2484"/>
    <x v="0"/>
    <x v="0"/>
    <x v="0"/>
    <s v="03.16.23"/>
    <x v="14"/>
    <x v="0"/>
    <x v="0"/>
    <s v="Direção da Educação, Formação Profissional, Emprego"/>
    <s v="03.16.23"/>
    <s v="Direção da Educação, Formação Profissional, Emprego"/>
    <s v="03.16.23"/>
    <x v="29"/>
    <x v="0"/>
    <x v="0"/>
    <x v="0"/>
    <x v="0"/>
    <x v="0"/>
    <x v="0"/>
    <x v="0"/>
    <x v="3"/>
    <s v="2024-05-27"/>
    <x v="1"/>
    <n v="9"/>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5-2024"/>
  </r>
  <r>
    <x v="0"/>
    <n v="0"/>
    <n v="0"/>
    <n v="0"/>
    <n v="0"/>
    <x v="2484"/>
    <x v="0"/>
    <x v="0"/>
    <x v="0"/>
    <s v="03.16.23"/>
    <x v="14"/>
    <x v="0"/>
    <x v="0"/>
    <s v="Direção da Educação, Formação Profissional, Emprego"/>
    <s v="03.16.23"/>
    <s v="Direção da Educação, Formação Profissional, Emprego"/>
    <s v="03.16.23"/>
    <x v="30"/>
    <x v="0"/>
    <x v="0"/>
    <x v="0"/>
    <x v="1"/>
    <x v="0"/>
    <x v="0"/>
    <x v="0"/>
    <x v="3"/>
    <s v="2024-05-27"/>
    <x v="1"/>
    <n v="5880"/>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5-2024"/>
  </r>
  <r>
    <x v="0"/>
    <n v="0"/>
    <n v="0"/>
    <n v="0"/>
    <n v="0"/>
    <x v="4994"/>
    <x v="0"/>
    <x v="0"/>
    <x v="0"/>
    <s v="03.16.23"/>
    <x v="14"/>
    <x v="0"/>
    <x v="0"/>
    <s v="Direção da Educação, Formação Profissional, Emprego"/>
    <s v="03.16.23"/>
    <s v="Direção da Educação, Formação Profissional, Emprego"/>
    <s v="03.16.23"/>
    <x v="29"/>
    <x v="0"/>
    <x v="0"/>
    <x v="0"/>
    <x v="0"/>
    <x v="0"/>
    <x v="0"/>
    <x v="0"/>
    <x v="7"/>
    <s v="2024-09-19"/>
    <x v="2"/>
    <n v="142"/>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9-2024"/>
  </r>
  <r>
    <x v="0"/>
    <n v="0"/>
    <n v="0"/>
    <n v="0"/>
    <n v="0"/>
    <x v="4994"/>
    <x v="0"/>
    <x v="0"/>
    <x v="0"/>
    <s v="03.16.23"/>
    <x v="14"/>
    <x v="0"/>
    <x v="0"/>
    <s v="Direção da Educação, Formação Profissional, Emprego"/>
    <s v="03.16.23"/>
    <s v="Direção da Educação, Formação Profissional, Emprego"/>
    <s v="03.16.23"/>
    <x v="30"/>
    <x v="0"/>
    <x v="0"/>
    <x v="0"/>
    <x v="1"/>
    <x v="0"/>
    <x v="0"/>
    <x v="0"/>
    <x v="7"/>
    <s v="2024-09-19"/>
    <x v="2"/>
    <n v="87601"/>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9-2024"/>
  </r>
  <r>
    <x v="0"/>
    <n v="0"/>
    <n v="0"/>
    <n v="0"/>
    <n v="0"/>
    <x v="4994"/>
    <x v="0"/>
    <x v="0"/>
    <x v="0"/>
    <s v="03.16.23"/>
    <x v="14"/>
    <x v="0"/>
    <x v="0"/>
    <s v="Direção da Educação, Formação Profissional, Emprego"/>
    <s v="03.16.23"/>
    <s v="Direção da Educação, Formação Profissional, Emprego"/>
    <s v="03.16.23"/>
    <x v="29"/>
    <x v="0"/>
    <x v="0"/>
    <x v="0"/>
    <x v="0"/>
    <x v="0"/>
    <x v="0"/>
    <x v="0"/>
    <x v="7"/>
    <s v="2024-09-19"/>
    <x v="2"/>
    <n v="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9-2024"/>
  </r>
  <r>
    <x v="0"/>
    <n v="0"/>
    <n v="0"/>
    <n v="0"/>
    <n v="0"/>
    <x v="4994"/>
    <x v="0"/>
    <x v="0"/>
    <x v="0"/>
    <s v="03.16.23"/>
    <x v="14"/>
    <x v="0"/>
    <x v="0"/>
    <s v="Direção da Educação, Formação Profissional, Emprego"/>
    <s v="03.16.23"/>
    <s v="Direção da Educação, Formação Profissional, Emprego"/>
    <s v="03.16.23"/>
    <x v="30"/>
    <x v="0"/>
    <x v="0"/>
    <x v="0"/>
    <x v="1"/>
    <x v="0"/>
    <x v="0"/>
    <x v="0"/>
    <x v="7"/>
    <s v="2024-09-19"/>
    <x v="2"/>
    <n v="308"/>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9-2024"/>
  </r>
  <r>
    <x v="0"/>
    <n v="0"/>
    <n v="0"/>
    <n v="0"/>
    <n v="0"/>
    <x v="5525"/>
    <x v="0"/>
    <x v="0"/>
    <x v="0"/>
    <s v="03.16.23"/>
    <x v="14"/>
    <x v="0"/>
    <x v="0"/>
    <s v="Direção da Educação, Formação Profissional, Emprego"/>
    <s v="03.16.23"/>
    <s v="Direção da Educação, Formação Profissional, Emprego"/>
    <s v="03.16.23"/>
    <x v="29"/>
    <x v="0"/>
    <x v="0"/>
    <x v="0"/>
    <x v="0"/>
    <x v="0"/>
    <x v="0"/>
    <x v="0"/>
    <x v="2"/>
    <s v="2024-02-23"/>
    <x v="0"/>
    <n v="142"/>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2-2024"/>
  </r>
  <r>
    <x v="0"/>
    <n v="0"/>
    <n v="0"/>
    <n v="0"/>
    <n v="0"/>
    <x v="5525"/>
    <x v="0"/>
    <x v="0"/>
    <x v="0"/>
    <s v="03.16.23"/>
    <x v="14"/>
    <x v="0"/>
    <x v="0"/>
    <s v="Direção da Educação, Formação Profissional, Emprego"/>
    <s v="03.16.23"/>
    <s v="Direção da Educação, Formação Profissional, Emprego"/>
    <s v="03.16.23"/>
    <x v="30"/>
    <x v="0"/>
    <x v="0"/>
    <x v="0"/>
    <x v="1"/>
    <x v="0"/>
    <x v="0"/>
    <x v="0"/>
    <x v="2"/>
    <s v="2024-02-23"/>
    <x v="0"/>
    <n v="5050"/>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2-2024"/>
  </r>
  <r>
    <x v="0"/>
    <n v="0"/>
    <n v="0"/>
    <n v="0"/>
    <n v="0"/>
    <x v="5525"/>
    <x v="0"/>
    <x v="0"/>
    <x v="0"/>
    <s v="03.16.23"/>
    <x v="14"/>
    <x v="0"/>
    <x v="0"/>
    <s v="Direção da Educação, Formação Profissional, Emprego"/>
    <s v="03.16.23"/>
    <s v="Direção da Educação, Formação Profissional, Emprego"/>
    <s v="03.16.23"/>
    <x v="30"/>
    <x v="0"/>
    <x v="0"/>
    <x v="0"/>
    <x v="1"/>
    <x v="0"/>
    <x v="0"/>
    <x v="0"/>
    <x v="2"/>
    <s v="2024-02-23"/>
    <x v="0"/>
    <n v="5831"/>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2-2024"/>
  </r>
  <r>
    <x v="0"/>
    <n v="0"/>
    <n v="0"/>
    <n v="0"/>
    <n v="0"/>
    <x v="5466"/>
    <x v="0"/>
    <x v="0"/>
    <x v="0"/>
    <s v="03.16.23"/>
    <x v="14"/>
    <x v="0"/>
    <x v="0"/>
    <s v="Direção da Educação, Formação Profissional, Emprego"/>
    <s v="03.16.23"/>
    <s v="Direção da Educação, Formação Profissional, Emprego"/>
    <s v="03.16.23"/>
    <x v="29"/>
    <x v="0"/>
    <x v="0"/>
    <x v="0"/>
    <x v="0"/>
    <x v="0"/>
    <x v="0"/>
    <x v="0"/>
    <x v="6"/>
    <s v="2024-04-23"/>
    <x v="1"/>
    <n v="140"/>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4-2024"/>
  </r>
  <r>
    <x v="0"/>
    <n v="0"/>
    <n v="0"/>
    <n v="0"/>
    <n v="0"/>
    <x v="3440"/>
    <x v="0"/>
    <x v="0"/>
    <x v="0"/>
    <s v="03.16.12"/>
    <x v="40"/>
    <x v="0"/>
    <x v="0"/>
    <s v="Direcção de Urbanismo"/>
    <s v="03.16.12"/>
    <s v="Direcção de Urbanismo"/>
    <s v="03.16.12"/>
    <x v="31"/>
    <x v="0"/>
    <x v="0"/>
    <x v="1"/>
    <x v="0"/>
    <x v="0"/>
    <x v="0"/>
    <x v="0"/>
    <x v="1"/>
    <s v="2024-03-26"/>
    <x v="0"/>
    <n v="888"/>
    <x v="4"/>
    <m/>
    <x v="0"/>
    <m/>
    <x v="19"/>
    <n v="100474706"/>
    <x v="0"/>
    <x v="6"/>
    <s v="Direcção de Urbanismo"/>
    <s v="ORI"/>
    <x v="2"/>
    <m/>
    <x v="0"/>
    <x v="2"/>
    <x v="2"/>
    <x v="1"/>
    <x v="0"/>
    <x v="0"/>
    <x v="0"/>
    <x v="0"/>
    <x v="0"/>
    <x v="0"/>
    <x v="0"/>
    <s v="Direcção de Urbanismo"/>
    <x v="0"/>
    <x v="0"/>
    <x v="0"/>
    <x v="0"/>
    <x v="0"/>
    <x v="0"/>
    <x v="0"/>
    <x v="0"/>
    <x v="0"/>
    <x v="0"/>
    <x v="6"/>
    <x v="0"/>
    <s v="Pagamento de salário referente a 03-2024"/>
  </r>
  <r>
    <x v="0"/>
    <n v="0"/>
    <n v="0"/>
    <n v="0"/>
    <n v="0"/>
    <x v="3440"/>
    <x v="0"/>
    <x v="0"/>
    <x v="0"/>
    <s v="03.16.12"/>
    <x v="40"/>
    <x v="0"/>
    <x v="0"/>
    <s v="Direcção de Urbanismo"/>
    <s v="03.16.12"/>
    <s v="Direcção de Urbanismo"/>
    <s v="03.16.12"/>
    <x v="30"/>
    <x v="0"/>
    <x v="0"/>
    <x v="0"/>
    <x v="1"/>
    <x v="0"/>
    <x v="0"/>
    <x v="0"/>
    <x v="1"/>
    <s v="2024-03-26"/>
    <x v="0"/>
    <n v="169"/>
    <x v="4"/>
    <m/>
    <x v="0"/>
    <m/>
    <x v="54"/>
    <n v="100477977"/>
    <x v="0"/>
    <x v="8"/>
    <s v="Direcção de Urbanismo"/>
    <s v="ORI"/>
    <x v="2"/>
    <m/>
    <x v="0"/>
    <x v="2"/>
    <x v="2"/>
    <x v="1"/>
    <x v="0"/>
    <x v="0"/>
    <x v="0"/>
    <x v="0"/>
    <x v="0"/>
    <x v="0"/>
    <x v="0"/>
    <s v="Direcção de Urbanismo"/>
    <x v="0"/>
    <x v="0"/>
    <x v="0"/>
    <x v="0"/>
    <x v="0"/>
    <x v="0"/>
    <x v="0"/>
    <x v="0"/>
    <x v="0"/>
    <x v="0"/>
    <x v="8"/>
    <x v="0"/>
    <s v="Pagamento de salário referente a 03-2024"/>
  </r>
  <r>
    <x v="0"/>
    <n v="0"/>
    <n v="0"/>
    <n v="0"/>
    <n v="0"/>
    <x v="5520"/>
    <x v="0"/>
    <x v="0"/>
    <x v="0"/>
    <s v="03.16.12"/>
    <x v="40"/>
    <x v="0"/>
    <x v="0"/>
    <s v="Direcção de Urbanismo"/>
    <s v="03.16.12"/>
    <s v="Direcção de Urbanismo"/>
    <s v="03.16.12"/>
    <x v="30"/>
    <x v="0"/>
    <x v="0"/>
    <x v="0"/>
    <x v="1"/>
    <x v="0"/>
    <x v="0"/>
    <x v="0"/>
    <x v="2"/>
    <s v="2024-02-23"/>
    <x v="0"/>
    <n v="169"/>
    <x v="4"/>
    <m/>
    <x v="0"/>
    <m/>
    <x v="54"/>
    <n v="100477977"/>
    <x v="0"/>
    <x v="8"/>
    <s v="Direcção de Urbanismo"/>
    <s v="ORI"/>
    <x v="2"/>
    <m/>
    <x v="0"/>
    <x v="2"/>
    <x v="2"/>
    <x v="1"/>
    <x v="0"/>
    <x v="0"/>
    <x v="0"/>
    <x v="0"/>
    <x v="0"/>
    <x v="0"/>
    <x v="0"/>
    <s v="Direcção de Urbanismo"/>
    <x v="0"/>
    <x v="0"/>
    <x v="0"/>
    <x v="0"/>
    <x v="0"/>
    <x v="0"/>
    <x v="0"/>
    <x v="0"/>
    <x v="0"/>
    <x v="0"/>
    <x v="8"/>
    <x v="0"/>
    <s v="Pagamento de salário referente a 02-2024"/>
  </r>
  <r>
    <x v="0"/>
    <n v="0"/>
    <n v="0"/>
    <n v="0"/>
    <n v="0"/>
    <x v="3987"/>
    <x v="0"/>
    <x v="0"/>
    <x v="0"/>
    <s v="03.16.27"/>
    <x v="59"/>
    <x v="0"/>
    <x v="0"/>
    <s v="Direção dos Assuntos Jurídicos, Fiscalização e Policia Municipal"/>
    <s v="03.16.27"/>
    <s v="Direção dos Assuntos Jurídicos, Fiscalização e Policia Municipal"/>
    <s v="03.16.27"/>
    <x v="30"/>
    <x v="0"/>
    <x v="0"/>
    <x v="0"/>
    <x v="1"/>
    <x v="0"/>
    <x v="0"/>
    <x v="0"/>
    <x v="0"/>
    <s v="2024-01-30"/>
    <x v="0"/>
    <n v="13568"/>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1-2024"/>
  </r>
  <r>
    <x v="0"/>
    <n v="0"/>
    <n v="0"/>
    <n v="0"/>
    <n v="0"/>
    <x v="3987"/>
    <x v="0"/>
    <x v="0"/>
    <x v="0"/>
    <s v="03.16.27"/>
    <x v="59"/>
    <x v="0"/>
    <x v="0"/>
    <s v="Direção dos Assuntos Jurídicos, Fiscalização e Policia Municipal"/>
    <s v="03.16.27"/>
    <s v="Direção dos Assuntos Jurídicos, Fiscalização e Policia Municipal"/>
    <s v="03.16.27"/>
    <x v="28"/>
    <x v="0"/>
    <x v="0"/>
    <x v="0"/>
    <x v="0"/>
    <x v="0"/>
    <x v="0"/>
    <x v="0"/>
    <x v="0"/>
    <s v="2024-01-30"/>
    <x v="0"/>
    <n v="20"/>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1-2024"/>
  </r>
  <r>
    <x v="0"/>
    <n v="0"/>
    <n v="0"/>
    <n v="0"/>
    <n v="0"/>
    <x v="3987"/>
    <x v="0"/>
    <x v="0"/>
    <x v="0"/>
    <s v="03.16.27"/>
    <x v="59"/>
    <x v="0"/>
    <x v="0"/>
    <s v="Direção dos Assuntos Jurídicos, Fiscalização e Policia Municipal"/>
    <s v="03.16.27"/>
    <s v="Direção dos Assuntos Jurídicos, Fiscalização e Policia Municipal"/>
    <s v="03.16.27"/>
    <x v="48"/>
    <x v="0"/>
    <x v="0"/>
    <x v="0"/>
    <x v="1"/>
    <x v="0"/>
    <x v="0"/>
    <x v="0"/>
    <x v="0"/>
    <s v="2024-01-30"/>
    <x v="0"/>
    <n v="218"/>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1-2024"/>
  </r>
  <r>
    <x v="0"/>
    <n v="0"/>
    <n v="0"/>
    <n v="0"/>
    <n v="0"/>
    <x v="4570"/>
    <x v="0"/>
    <x v="0"/>
    <x v="0"/>
    <s v="03.16.27"/>
    <x v="59"/>
    <x v="0"/>
    <x v="0"/>
    <s v="Direção dos Assuntos Jurídicos, Fiscalização e Policia Municipal"/>
    <s v="03.16.27"/>
    <s v="Direção dos Assuntos Jurídicos, Fiscalização e Policia Municipal"/>
    <s v="03.16.27"/>
    <x v="60"/>
    <x v="0"/>
    <x v="0"/>
    <x v="0"/>
    <x v="0"/>
    <x v="0"/>
    <x v="0"/>
    <x v="0"/>
    <x v="3"/>
    <s v="2024-05-21"/>
    <x v="1"/>
    <n v="595"/>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5-2024"/>
  </r>
  <r>
    <x v="0"/>
    <n v="0"/>
    <n v="0"/>
    <n v="0"/>
    <n v="0"/>
    <x v="4570"/>
    <x v="0"/>
    <x v="0"/>
    <x v="0"/>
    <s v="03.16.27"/>
    <x v="59"/>
    <x v="0"/>
    <x v="0"/>
    <s v="Direção dos Assuntos Jurídicos, Fiscalização e Policia Municipal"/>
    <s v="03.16.27"/>
    <s v="Direção dos Assuntos Jurídicos, Fiscalização e Policia Municipal"/>
    <s v="03.16.27"/>
    <x v="28"/>
    <x v="0"/>
    <x v="0"/>
    <x v="0"/>
    <x v="0"/>
    <x v="0"/>
    <x v="0"/>
    <x v="0"/>
    <x v="3"/>
    <s v="2024-05-21"/>
    <x v="1"/>
    <n v="1917"/>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5-2024"/>
  </r>
  <r>
    <x v="0"/>
    <n v="0"/>
    <n v="0"/>
    <n v="0"/>
    <n v="0"/>
    <x v="4570"/>
    <x v="0"/>
    <x v="0"/>
    <x v="0"/>
    <s v="03.16.27"/>
    <x v="59"/>
    <x v="0"/>
    <x v="0"/>
    <s v="Direção dos Assuntos Jurídicos, Fiscalização e Policia Municipal"/>
    <s v="03.16.27"/>
    <s v="Direção dos Assuntos Jurídicos, Fiscalização e Policia Municipal"/>
    <s v="03.16.27"/>
    <x v="48"/>
    <x v="0"/>
    <x v="0"/>
    <x v="0"/>
    <x v="1"/>
    <x v="0"/>
    <x v="0"/>
    <x v="0"/>
    <x v="3"/>
    <s v="2024-05-21"/>
    <x v="1"/>
    <n v="2545"/>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5-2024"/>
  </r>
  <r>
    <x v="0"/>
    <n v="0"/>
    <n v="0"/>
    <n v="0"/>
    <n v="0"/>
    <x v="5522"/>
    <x v="0"/>
    <x v="0"/>
    <x v="0"/>
    <s v="03.16.27"/>
    <x v="59"/>
    <x v="0"/>
    <x v="0"/>
    <s v="Direção dos Assuntos Jurídicos, Fiscalização e Policia Municipal"/>
    <s v="03.16.27"/>
    <s v="Direção dos Assuntos Jurídicos, Fiscalização e Policia Municipal"/>
    <s v="03.16.27"/>
    <x v="60"/>
    <x v="0"/>
    <x v="0"/>
    <x v="0"/>
    <x v="0"/>
    <x v="0"/>
    <x v="0"/>
    <x v="0"/>
    <x v="2"/>
    <s v="2024-02-23"/>
    <x v="0"/>
    <n v="6"/>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2-2024"/>
  </r>
  <r>
    <x v="0"/>
    <n v="0"/>
    <n v="0"/>
    <n v="0"/>
    <n v="0"/>
    <x v="5522"/>
    <x v="0"/>
    <x v="0"/>
    <x v="0"/>
    <s v="03.16.27"/>
    <x v="59"/>
    <x v="0"/>
    <x v="0"/>
    <s v="Direção dos Assuntos Jurídicos, Fiscalização e Policia Municipal"/>
    <s v="03.16.27"/>
    <s v="Direção dos Assuntos Jurídicos, Fiscalização e Policia Municipal"/>
    <s v="03.16.27"/>
    <x v="30"/>
    <x v="0"/>
    <x v="0"/>
    <x v="0"/>
    <x v="1"/>
    <x v="0"/>
    <x v="0"/>
    <x v="0"/>
    <x v="2"/>
    <s v="2024-02-23"/>
    <x v="0"/>
    <n v="399"/>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2-2024"/>
  </r>
  <r>
    <x v="0"/>
    <n v="0"/>
    <n v="0"/>
    <n v="0"/>
    <n v="0"/>
    <x v="5522"/>
    <x v="0"/>
    <x v="0"/>
    <x v="0"/>
    <s v="03.16.27"/>
    <x v="59"/>
    <x v="0"/>
    <x v="0"/>
    <s v="Direção dos Assuntos Jurídicos, Fiscalização e Policia Municipal"/>
    <s v="03.16.27"/>
    <s v="Direção dos Assuntos Jurídicos, Fiscalização e Policia Municipal"/>
    <s v="03.16.27"/>
    <x v="48"/>
    <x v="0"/>
    <x v="0"/>
    <x v="0"/>
    <x v="1"/>
    <x v="0"/>
    <x v="0"/>
    <x v="0"/>
    <x v="2"/>
    <s v="2024-02-23"/>
    <x v="0"/>
    <n v="218"/>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2-2024"/>
  </r>
  <r>
    <x v="0"/>
    <n v="0"/>
    <n v="0"/>
    <n v="0"/>
    <n v="0"/>
    <x v="5975"/>
    <x v="0"/>
    <x v="0"/>
    <x v="0"/>
    <s v="03.16.27"/>
    <x v="59"/>
    <x v="0"/>
    <x v="0"/>
    <s v="Direção dos Assuntos Jurídicos, Fiscalização e Policia Municipal"/>
    <s v="03.16.27"/>
    <s v="Direção dos Assuntos Jurídicos, Fiscalização e Policia Municipal"/>
    <s v="03.16.27"/>
    <x v="30"/>
    <x v="0"/>
    <x v="0"/>
    <x v="0"/>
    <x v="1"/>
    <x v="0"/>
    <x v="0"/>
    <x v="0"/>
    <x v="1"/>
    <s v="2024-03-22"/>
    <x v="0"/>
    <n v="11666"/>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3-2024"/>
  </r>
  <r>
    <x v="0"/>
    <n v="0"/>
    <n v="0"/>
    <n v="0"/>
    <n v="0"/>
    <x v="5975"/>
    <x v="0"/>
    <x v="0"/>
    <x v="0"/>
    <s v="03.16.27"/>
    <x v="59"/>
    <x v="0"/>
    <x v="0"/>
    <s v="Direção dos Assuntos Jurídicos, Fiscalização e Policia Municipal"/>
    <s v="03.16.27"/>
    <s v="Direção dos Assuntos Jurídicos, Fiscalização e Policia Municipal"/>
    <s v="03.16.27"/>
    <x v="30"/>
    <x v="0"/>
    <x v="0"/>
    <x v="0"/>
    <x v="1"/>
    <x v="0"/>
    <x v="0"/>
    <x v="0"/>
    <x v="1"/>
    <s v="2024-03-22"/>
    <x v="0"/>
    <n v="4425"/>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3-2024"/>
  </r>
  <r>
    <x v="0"/>
    <n v="0"/>
    <n v="0"/>
    <n v="0"/>
    <n v="0"/>
    <x v="5455"/>
    <x v="0"/>
    <x v="0"/>
    <x v="0"/>
    <s v="03.16.27"/>
    <x v="59"/>
    <x v="0"/>
    <x v="0"/>
    <s v="Direção dos Assuntos Jurídicos, Fiscalização e Policia Municipal"/>
    <s v="03.16.27"/>
    <s v="Direção dos Assuntos Jurídicos, Fiscalização e Policia Municipal"/>
    <s v="03.16.27"/>
    <x v="60"/>
    <x v="0"/>
    <x v="0"/>
    <x v="0"/>
    <x v="0"/>
    <x v="0"/>
    <x v="0"/>
    <x v="0"/>
    <x v="6"/>
    <s v="2024-04-23"/>
    <x v="1"/>
    <n v="594"/>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4-2024"/>
  </r>
  <r>
    <x v="0"/>
    <n v="0"/>
    <n v="0"/>
    <n v="0"/>
    <n v="0"/>
    <x v="5455"/>
    <x v="0"/>
    <x v="0"/>
    <x v="0"/>
    <s v="03.16.27"/>
    <x v="59"/>
    <x v="0"/>
    <x v="0"/>
    <s v="Direção dos Assuntos Jurídicos, Fiscalização e Policia Municipal"/>
    <s v="03.16.27"/>
    <s v="Direção dos Assuntos Jurídicos, Fiscalização e Policia Municipal"/>
    <s v="03.16.27"/>
    <x v="60"/>
    <x v="0"/>
    <x v="0"/>
    <x v="0"/>
    <x v="0"/>
    <x v="0"/>
    <x v="0"/>
    <x v="0"/>
    <x v="6"/>
    <s v="2024-04-23"/>
    <x v="1"/>
    <n v="206"/>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4-2024"/>
  </r>
  <r>
    <x v="0"/>
    <n v="0"/>
    <n v="0"/>
    <n v="0"/>
    <n v="0"/>
    <x v="5455"/>
    <x v="0"/>
    <x v="0"/>
    <x v="0"/>
    <s v="03.16.27"/>
    <x v="59"/>
    <x v="0"/>
    <x v="0"/>
    <s v="Direção dos Assuntos Jurídicos, Fiscalização e Policia Municipal"/>
    <s v="03.16.27"/>
    <s v="Direção dos Assuntos Jurídicos, Fiscalização e Policia Municipal"/>
    <s v="03.16.27"/>
    <x v="30"/>
    <x v="0"/>
    <x v="0"/>
    <x v="0"/>
    <x v="1"/>
    <x v="0"/>
    <x v="0"/>
    <x v="0"/>
    <x v="6"/>
    <s v="2024-04-23"/>
    <x v="1"/>
    <n v="4699"/>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4-2024"/>
  </r>
  <r>
    <x v="0"/>
    <n v="0"/>
    <n v="0"/>
    <n v="0"/>
    <n v="0"/>
    <x v="1288"/>
    <x v="0"/>
    <x v="0"/>
    <x v="0"/>
    <s v="03.16.25"/>
    <x v="23"/>
    <x v="0"/>
    <x v="0"/>
    <s v="Direção dos  Recursos Humanos"/>
    <s v="03.16.25"/>
    <s v="Direção dos  Recursos Humanos"/>
    <s v="03.16.25"/>
    <x v="79"/>
    <x v="0"/>
    <x v="4"/>
    <x v="17"/>
    <x v="0"/>
    <x v="0"/>
    <x v="0"/>
    <x v="0"/>
    <x v="10"/>
    <s v="2024-11-22"/>
    <x v="3"/>
    <n v="13619"/>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1-2024"/>
  </r>
  <r>
    <x v="0"/>
    <n v="0"/>
    <n v="0"/>
    <n v="0"/>
    <n v="0"/>
    <x v="1288"/>
    <x v="0"/>
    <x v="0"/>
    <x v="0"/>
    <s v="03.16.25"/>
    <x v="23"/>
    <x v="0"/>
    <x v="0"/>
    <s v="Direção dos  Recursos Humanos"/>
    <s v="03.16.25"/>
    <s v="Direção dos  Recursos Humanos"/>
    <s v="03.16.25"/>
    <x v="31"/>
    <x v="0"/>
    <x v="0"/>
    <x v="1"/>
    <x v="0"/>
    <x v="0"/>
    <x v="0"/>
    <x v="0"/>
    <x v="10"/>
    <s v="2024-11-22"/>
    <x v="3"/>
    <n v="84"/>
    <x v="4"/>
    <m/>
    <x v="0"/>
    <m/>
    <x v="15"/>
    <n v="100479277"/>
    <x v="0"/>
    <x v="2"/>
    <s v="Direção dos  Recursos Humanos"/>
    <s v="ORI"/>
    <x v="2"/>
    <m/>
    <x v="0"/>
    <x v="2"/>
    <x v="2"/>
    <x v="1"/>
    <x v="0"/>
    <x v="0"/>
    <x v="0"/>
    <x v="0"/>
    <x v="0"/>
    <x v="0"/>
    <x v="0"/>
    <s v="Direção dos  Recursos Humanos"/>
    <x v="0"/>
    <x v="0"/>
    <x v="0"/>
    <x v="0"/>
    <x v="0"/>
    <x v="0"/>
    <x v="0"/>
    <x v="0"/>
    <x v="0"/>
    <x v="0"/>
    <x v="2"/>
    <x v="0"/>
    <s v="Pagamento de salário referente a 11-2024"/>
  </r>
  <r>
    <x v="0"/>
    <n v="0"/>
    <n v="0"/>
    <n v="0"/>
    <n v="0"/>
    <x v="1199"/>
    <x v="0"/>
    <x v="0"/>
    <x v="0"/>
    <s v="03.16.25"/>
    <x v="23"/>
    <x v="0"/>
    <x v="0"/>
    <s v="Direção dos  Recursos Humanos"/>
    <s v="03.16.25"/>
    <s v="Direção dos  Recursos Humanos"/>
    <s v="03.16.25"/>
    <x v="30"/>
    <x v="0"/>
    <x v="0"/>
    <x v="0"/>
    <x v="1"/>
    <x v="0"/>
    <x v="0"/>
    <x v="0"/>
    <x v="5"/>
    <s v="2024-08-26"/>
    <x v="2"/>
    <n v="954"/>
    <x v="4"/>
    <m/>
    <x v="0"/>
    <m/>
    <x v="19"/>
    <n v="100474706"/>
    <x v="0"/>
    <x v="6"/>
    <s v="Direção dos  Recursos Humanos"/>
    <s v="ORI"/>
    <x v="2"/>
    <m/>
    <x v="0"/>
    <x v="2"/>
    <x v="2"/>
    <x v="1"/>
    <x v="0"/>
    <x v="0"/>
    <x v="0"/>
    <x v="0"/>
    <x v="0"/>
    <x v="0"/>
    <x v="0"/>
    <s v="Direção dos  Recursos Humanos"/>
    <x v="0"/>
    <x v="0"/>
    <x v="0"/>
    <x v="0"/>
    <x v="0"/>
    <x v="0"/>
    <x v="0"/>
    <x v="0"/>
    <x v="0"/>
    <x v="0"/>
    <x v="6"/>
    <x v="0"/>
    <s v="Pagamento de salário referente a 08-2024"/>
  </r>
  <r>
    <x v="0"/>
    <n v="0"/>
    <n v="0"/>
    <n v="0"/>
    <n v="0"/>
    <x v="1199"/>
    <x v="0"/>
    <x v="0"/>
    <x v="0"/>
    <s v="03.16.25"/>
    <x v="23"/>
    <x v="0"/>
    <x v="0"/>
    <s v="Direção dos  Recursos Humanos"/>
    <s v="03.16.25"/>
    <s v="Direção dos  Recursos Humanos"/>
    <s v="03.16.25"/>
    <x v="78"/>
    <x v="0"/>
    <x v="4"/>
    <x v="17"/>
    <x v="0"/>
    <x v="0"/>
    <x v="0"/>
    <x v="0"/>
    <x v="5"/>
    <s v="2024-08-26"/>
    <x v="2"/>
    <n v="181"/>
    <x v="4"/>
    <m/>
    <x v="0"/>
    <m/>
    <x v="67"/>
    <n v="100474708"/>
    <x v="0"/>
    <x v="7"/>
    <s v="Direção dos  Recursos Humanos"/>
    <s v="ORI"/>
    <x v="2"/>
    <m/>
    <x v="0"/>
    <x v="2"/>
    <x v="2"/>
    <x v="1"/>
    <x v="0"/>
    <x v="0"/>
    <x v="0"/>
    <x v="0"/>
    <x v="0"/>
    <x v="0"/>
    <x v="0"/>
    <s v="Direção dos  Recursos Humanos"/>
    <x v="0"/>
    <x v="0"/>
    <x v="0"/>
    <x v="0"/>
    <x v="0"/>
    <x v="0"/>
    <x v="0"/>
    <x v="0"/>
    <x v="0"/>
    <x v="0"/>
    <x v="7"/>
    <x v="0"/>
    <s v="Pagamento de salário referente a 08-2024"/>
  </r>
  <r>
    <x v="0"/>
    <n v="0"/>
    <n v="0"/>
    <n v="0"/>
    <n v="0"/>
    <x v="1199"/>
    <x v="0"/>
    <x v="0"/>
    <x v="0"/>
    <s v="03.16.25"/>
    <x v="23"/>
    <x v="0"/>
    <x v="0"/>
    <s v="Direção dos  Recursos Humanos"/>
    <s v="03.16.25"/>
    <s v="Direção dos  Recursos Humanos"/>
    <s v="03.16.25"/>
    <x v="31"/>
    <x v="0"/>
    <x v="0"/>
    <x v="1"/>
    <x v="0"/>
    <x v="0"/>
    <x v="0"/>
    <x v="0"/>
    <x v="5"/>
    <s v="2024-08-26"/>
    <x v="2"/>
    <n v="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8-2024"/>
  </r>
  <r>
    <x v="0"/>
    <n v="0"/>
    <n v="0"/>
    <n v="0"/>
    <n v="0"/>
    <x v="1199"/>
    <x v="0"/>
    <x v="0"/>
    <x v="0"/>
    <s v="03.16.25"/>
    <x v="23"/>
    <x v="0"/>
    <x v="0"/>
    <s v="Direção dos  Recursos Humanos"/>
    <s v="03.16.25"/>
    <s v="Direção dos  Recursos Humanos"/>
    <s v="03.16.25"/>
    <x v="30"/>
    <x v="0"/>
    <x v="0"/>
    <x v="0"/>
    <x v="1"/>
    <x v="0"/>
    <x v="0"/>
    <x v="0"/>
    <x v="5"/>
    <s v="2024-08-26"/>
    <x v="2"/>
    <n v="45"/>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8-2024"/>
  </r>
  <r>
    <x v="0"/>
    <n v="0"/>
    <n v="0"/>
    <n v="0"/>
    <n v="0"/>
    <x v="1199"/>
    <x v="0"/>
    <x v="0"/>
    <x v="0"/>
    <s v="03.16.25"/>
    <x v="23"/>
    <x v="0"/>
    <x v="0"/>
    <s v="Direção dos  Recursos Humanos"/>
    <s v="03.16.25"/>
    <s v="Direção dos  Recursos Humanos"/>
    <s v="03.16.25"/>
    <x v="78"/>
    <x v="0"/>
    <x v="4"/>
    <x v="17"/>
    <x v="0"/>
    <x v="0"/>
    <x v="0"/>
    <x v="0"/>
    <x v="5"/>
    <s v="2024-08-26"/>
    <x v="2"/>
    <n v="746"/>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8-2024"/>
  </r>
  <r>
    <x v="0"/>
    <n v="0"/>
    <n v="0"/>
    <n v="0"/>
    <n v="0"/>
    <x v="1199"/>
    <x v="0"/>
    <x v="0"/>
    <x v="0"/>
    <s v="03.16.25"/>
    <x v="23"/>
    <x v="0"/>
    <x v="0"/>
    <s v="Direção dos  Recursos Humanos"/>
    <s v="03.16.25"/>
    <s v="Direção dos  Recursos Humanos"/>
    <s v="03.16.25"/>
    <x v="31"/>
    <x v="0"/>
    <x v="0"/>
    <x v="1"/>
    <x v="0"/>
    <x v="0"/>
    <x v="0"/>
    <x v="0"/>
    <x v="5"/>
    <s v="2024-08-26"/>
    <x v="2"/>
    <n v="84"/>
    <x v="4"/>
    <m/>
    <x v="0"/>
    <m/>
    <x v="15"/>
    <n v="100479277"/>
    <x v="0"/>
    <x v="2"/>
    <s v="Direção dos  Recursos Humanos"/>
    <s v="ORI"/>
    <x v="2"/>
    <m/>
    <x v="0"/>
    <x v="2"/>
    <x v="2"/>
    <x v="1"/>
    <x v="0"/>
    <x v="0"/>
    <x v="0"/>
    <x v="0"/>
    <x v="0"/>
    <x v="0"/>
    <x v="0"/>
    <s v="Direção dos  Recursos Humanos"/>
    <x v="0"/>
    <x v="0"/>
    <x v="0"/>
    <x v="0"/>
    <x v="0"/>
    <x v="0"/>
    <x v="0"/>
    <x v="0"/>
    <x v="0"/>
    <x v="0"/>
    <x v="2"/>
    <x v="0"/>
    <s v="Pagamento de salário referente a 08-2024"/>
  </r>
  <r>
    <x v="0"/>
    <n v="0"/>
    <n v="0"/>
    <n v="0"/>
    <n v="0"/>
    <x v="1199"/>
    <x v="0"/>
    <x v="0"/>
    <x v="0"/>
    <s v="03.16.25"/>
    <x v="23"/>
    <x v="0"/>
    <x v="0"/>
    <s v="Direção dos  Recursos Humanos"/>
    <s v="03.16.25"/>
    <s v="Direção dos  Recursos Humanos"/>
    <s v="03.16.25"/>
    <x v="29"/>
    <x v="0"/>
    <x v="0"/>
    <x v="0"/>
    <x v="0"/>
    <x v="0"/>
    <x v="0"/>
    <x v="0"/>
    <x v="5"/>
    <s v="2024-08-26"/>
    <x v="2"/>
    <n v="19"/>
    <x v="4"/>
    <m/>
    <x v="0"/>
    <m/>
    <x v="15"/>
    <n v="100479277"/>
    <x v="0"/>
    <x v="2"/>
    <s v="Direção dos  Recursos Humanos"/>
    <s v="ORI"/>
    <x v="2"/>
    <m/>
    <x v="0"/>
    <x v="2"/>
    <x v="2"/>
    <x v="1"/>
    <x v="0"/>
    <x v="0"/>
    <x v="0"/>
    <x v="0"/>
    <x v="0"/>
    <x v="0"/>
    <x v="0"/>
    <s v="Direção dos  Recursos Humanos"/>
    <x v="0"/>
    <x v="0"/>
    <x v="0"/>
    <x v="0"/>
    <x v="0"/>
    <x v="0"/>
    <x v="0"/>
    <x v="0"/>
    <x v="0"/>
    <x v="0"/>
    <x v="2"/>
    <x v="0"/>
    <s v="Pagamento de salário referente a 08-2024"/>
  </r>
  <r>
    <x v="0"/>
    <n v="0"/>
    <n v="0"/>
    <n v="0"/>
    <n v="0"/>
    <x v="1199"/>
    <x v="0"/>
    <x v="0"/>
    <x v="0"/>
    <s v="03.16.25"/>
    <x v="23"/>
    <x v="0"/>
    <x v="0"/>
    <s v="Direção dos  Recursos Humanos"/>
    <s v="03.16.25"/>
    <s v="Direção dos  Recursos Humanos"/>
    <s v="03.16.25"/>
    <x v="78"/>
    <x v="0"/>
    <x v="4"/>
    <x v="17"/>
    <x v="0"/>
    <x v="0"/>
    <x v="0"/>
    <x v="0"/>
    <x v="5"/>
    <s v="2024-08-26"/>
    <x v="2"/>
    <n v="422"/>
    <x v="4"/>
    <m/>
    <x v="0"/>
    <m/>
    <x v="15"/>
    <n v="100479277"/>
    <x v="0"/>
    <x v="2"/>
    <s v="Direção dos  Recursos Humanos"/>
    <s v="ORI"/>
    <x v="2"/>
    <m/>
    <x v="0"/>
    <x v="2"/>
    <x v="2"/>
    <x v="1"/>
    <x v="0"/>
    <x v="0"/>
    <x v="0"/>
    <x v="0"/>
    <x v="0"/>
    <x v="0"/>
    <x v="0"/>
    <s v="Direção dos  Recursos Humanos"/>
    <x v="0"/>
    <x v="0"/>
    <x v="0"/>
    <x v="0"/>
    <x v="0"/>
    <x v="0"/>
    <x v="0"/>
    <x v="0"/>
    <x v="0"/>
    <x v="0"/>
    <x v="2"/>
    <x v="0"/>
    <s v="Pagamento de salário referente a 08-2024"/>
  </r>
  <r>
    <x v="0"/>
    <n v="0"/>
    <n v="0"/>
    <n v="0"/>
    <n v="0"/>
    <x v="3975"/>
    <x v="0"/>
    <x v="0"/>
    <x v="0"/>
    <s v="03.16.25"/>
    <x v="23"/>
    <x v="0"/>
    <x v="0"/>
    <s v="Direção dos  Recursos Humanos"/>
    <s v="03.16.25"/>
    <s v="Direção dos  Recursos Humanos"/>
    <s v="03.16.25"/>
    <x v="49"/>
    <x v="0"/>
    <x v="0"/>
    <x v="0"/>
    <x v="1"/>
    <x v="0"/>
    <x v="0"/>
    <x v="0"/>
    <x v="0"/>
    <s v="2024-01-30"/>
    <x v="0"/>
    <n v="382"/>
    <x v="4"/>
    <m/>
    <x v="0"/>
    <m/>
    <x v="67"/>
    <n v="100474708"/>
    <x v="0"/>
    <x v="7"/>
    <s v="Direção dos  Recursos Humanos"/>
    <s v="ORI"/>
    <x v="2"/>
    <m/>
    <x v="0"/>
    <x v="2"/>
    <x v="2"/>
    <x v="1"/>
    <x v="0"/>
    <x v="0"/>
    <x v="0"/>
    <x v="0"/>
    <x v="0"/>
    <x v="0"/>
    <x v="0"/>
    <s v="Direção dos  Recursos Humanos"/>
    <x v="0"/>
    <x v="0"/>
    <x v="0"/>
    <x v="0"/>
    <x v="0"/>
    <x v="0"/>
    <x v="0"/>
    <x v="0"/>
    <x v="0"/>
    <x v="0"/>
    <x v="7"/>
    <x v="0"/>
    <s v="Pagamento de salário referente a 01-2024"/>
  </r>
  <r>
    <x v="0"/>
    <n v="0"/>
    <n v="0"/>
    <n v="0"/>
    <n v="0"/>
    <x v="3975"/>
    <x v="0"/>
    <x v="0"/>
    <x v="0"/>
    <s v="03.16.25"/>
    <x v="23"/>
    <x v="0"/>
    <x v="0"/>
    <s v="Direção dos  Recursos Humanos"/>
    <s v="03.16.25"/>
    <s v="Direção dos  Recursos Humanos"/>
    <s v="03.16.25"/>
    <x v="79"/>
    <x v="0"/>
    <x v="4"/>
    <x v="17"/>
    <x v="0"/>
    <x v="0"/>
    <x v="0"/>
    <x v="0"/>
    <x v="0"/>
    <s v="2024-01-30"/>
    <x v="0"/>
    <n v="3165"/>
    <x v="4"/>
    <m/>
    <x v="0"/>
    <m/>
    <x v="67"/>
    <n v="100474708"/>
    <x v="0"/>
    <x v="7"/>
    <s v="Direção dos  Recursos Humanos"/>
    <s v="ORI"/>
    <x v="2"/>
    <m/>
    <x v="0"/>
    <x v="2"/>
    <x v="2"/>
    <x v="1"/>
    <x v="0"/>
    <x v="0"/>
    <x v="0"/>
    <x v="0"/>
    <x v="0"/>
    <x v="0"/>
    <x v="0"/>
    <s v="Direção dos  Recursos Humanos"/>
    <x v="0"/>
    <x v="0"/>
    <x v="0"/>
    <x v="0"/>
    <x v="0"/>
    <x v="0"/>
    <x v="0"/>
    <x v="0"/>
    <x v="0"/>
    <x v="0"/>
    <x v="7"/>
    <x v="0"/>
    <s v="Pagamento de salário referente a 01-2024"/>
  </r>
  <r>
    <x v="0"/>
    <n v="0"/>
    <n v="0"/>
    <n v="0"/>
    <n v="0"/>
    <x v="3975"/>
    <x v="0"/>
    <x v="0"/>
    <x v="0"/>
    <s v="03.16.25"/>
    <x v="23"/>
    <x v="0"/>
    <x v="0"/>
    <s v="Direção dos  Recursos Humanos"/>
    <s v="03.16.25"/>
    <s v="Direção dos  Recursos Humanos"/>
    <s v="03.16.25"/>
    <x v="49"/>
    <x v="0"/>
    <x v="0"/>
    <x v="0"/>
    <x v="1"/>
    <x v="0"/>
    <x v="0"/>
    <x v="0"/>
    <x v="0"/>
    <s v="2024-01-30"/>
    <x v="0"/>
    <n v="15"/>
    <x v="4"/>
    <m/>
    <x v="0"/>
    <m/>
    <x v="17"/>
    <n v="100479279"/>
    <x v="0"/>
    <x v="4"/>
    <s v="Direção dos  Recursos Humanos"/>
    <s v="ORI"/>
    <x v="2"/>
    <m/>
    <x v="0"/>
    <x v="2"/>
    <x v="2"/>
    <x v="1"/>
    <x v="0"/>
    <x v="0"/>
    <x v="0"/>
    <x v="0"/>
    <x v="0"/>
    <x v="0"/>
    <x v="0"/>
    <s v="Direção dos  Recursos Humanos"/>
    <x v="0"/>
    <x v="0"/>
    <x v="0"/>
    <x v="0"/>
    <x v="0"/>
    <x v="0"/>
    <x v="0"/>
    <x v="0"/>
    <x v="0"/>
    <x v="0"/>
    <x v="4"/>
    <x v="0"/>
    <s v="Pagamento de salário referente a 01-2024"/>
  </r>
  <r>
    <x v="0"/>
    <n v="0"/>
    <n v="0"/>
    <n v="0"/>
    <n v="0"/>
    <x v="3975"/>
    <x v="0"/>
    <x v="0"/>
    <x v="0"/>
    <s v="03.16.25"/>
    <x v="23"/>
    <x v="0"/>
    <x v="0"/>
    <s v="Direção dos  Recursos Humanos"/>
    <s v="03.16.25"/>
    <s v="Direção dos  Recursos Humanos"/>
    <s v="03.16.25"/>
    <x v="30"/>
    <x v="0"/>
    <x v="0"/>
    <x v="0"/>
    <x v="1"/>
    <x v="0"/>
    <x v="0"/>
    <x v="0"/>
    <x v="0"/>
    <s v="2024-01-30"/>
    <x v="0"/>
    <n v="486"/>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1-2024"/>
  </r>
  <r>
    <x v="0"/>
    <n v="0"/>
    <n v="0"/>
    <n v="0"/>
    <n v="0"/>
    <x v="3975"/>
    <x v="0"/>
    <x v="0"/>
    <x v="0"/>
    <s v="03.16.25"/>
    <x v="23"/>
    <x v="0"/>
    <x v="0"/>
    <s v="Direção dos  Recursos Humanos"/>
    <s v="03.16.25"/>
    <s v="Direção dos  Recursos Humanos"/>
    <s v="03.16.25"/>
    <x v="78"/>
    <x v="0"/>
    <x v="4"/>
    <x v="17"/>
    <x v="0"/>
    <x v="0"/>
    <x v="0"/>
    <x v="0"/>
    <x v="0"/>
    <s v="2024-01-30"/>
    <x v="0"/>
    <n v="592"/>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1-2024"/>
  </r>
  <r>
    <x v="0"/>
    <n v="0"/>
    <n v="0"/>
    <n v="0"/>
    <n v="0"/>
    <x v="3975"/>
    <x v="0"/>
    <x v="0"/>
    <x v="0"/>
    <s v="03.16.25"/>
    <x v="23"/>
    <x v="0"/>
    <x v="0"/>
    <s v="Direção dos  Recursos Humanos"/>
    <s v="03.16.25"/>
    <s v="Direção dos  Recursos Humanos"/>
    <s v="03.16.25"/>
    <x v="30"/>
    <x v="0"/>
    <x v="0"/>
    <x v="0"/>
    <x v="1"/>
    <x v="0"/>
    <x v="0"/>
    <x v="0"/>
    <x v="0"/>
    <s v="2024-01-30"/>
    <x v="0"/>
    <n v="377"/>
    <x v="4"/>
    <m/>
    <x v="0"/>
    <m/>
    <x v="15"/>
    <n v="100479277"/>
    <x v="0"/>
    <x v="2"/>
    <s v="Direção dos  Recursos Humanos"/>
    <s v="ORI"/>
    <x v="2"/>
    <m/>
    <x v="0"/>
    <x v="2"/>
    <x v="2"/>
    <x v="1"/>
    <x v="0"/>
    <x v="0"/>
    <x v="0"/>
    <x v="0"/>
    <x v="0"/>
    <x v="0"/>
    <x v="0"/>
    <s v="Direção dos  Recursos Humanos"/>
    <x v="0"/>
    <x v="0"/>
    <x v="0"/>
    <x v="0"/>
    <x v="0"/>
    <x v="0"/>
    <x v="0"/>
    <x v="0"/>
    <x v="0"/>
    <x v="0"/>
    <x v="2"/>
    <x v="0"/>
    <s v="Pagamento de salário referente a 01-2024"/>
  </r>
  <r>
    <x v="0"/>
    <n v="0"/>
    <n v="0"/>
    <n v="0"/>
    <n v="0"/>
    <x v="3975"/>
    <x v="0"/>
    <x v="0"/>
    <x v="0"/>
    <s v="03.16.25"/>
    <x v="23"/>
    <x v="0"/>
    <x v="0"/>
    <s v="Direção dos  Recursos Humanos"/>
    <s v="03.16.25"/>
    <s v="Direção dos  Recursos Humanos"/>
    <s v="03.16.25"/>
    <x v="48"/>
    <x v="0"/>
    <x v="0"/>
    <x v="0"/>
    <x v="1"/>
    <x v="0"/>
    <x v="0"/>
    <x v="0"/>
    <x v="0"/>
    <s v="2024-01-30"/>
    <x v="0"/>
    <n v="2565"/>
    <x v="4"/>
    <m/>
    <x v="0"/>
    <m/>
    <x v="15"/>
    <n v="100479277"/>
    <x v="0"/>
    <x v="2"/>
    <s v="Direção dos  Recursos Humanos"/>
    <s v="ORI"/>
    <x v="2"/>
    <m/>
    <x v="0"/>
    <x v="2"/>
    <x v="2"/>
    <x v="1"/>
    <x v="0"/>
    <x v="0"/>
    <x v="0"/>
    <x v="0"/>
    <x v="0"/>
    <x v="0"/>
    <x v="0"/>
    <s v="Direção dos  Recursos Humanos"/>
    <x v="0"/>
    <x v="0"/>
    <x v="0"/>
    <x v="0"/>
    <x v="0"/>
    <x v="0"/>
    <x v="0"/>
    <x v="0"/>
    <x v="0"/>
    <x v="0"/>
    <x v="2"/>
    <x v="0"/>
    <s v="Pagamento de salário referente a 01-2024"/>
  </r>
  <r>
    <x v="0"/>
    <n v="0"/>
    <n v="0"/>
    <n v="0"/>
    <n v="0"/>
    <x v="2942"/>
    <x v="0"/>
    <x v="0"/>
    <x v="0"/>
    <s v="03.16.25"/>
    <x v="23"/>
    <x v="0"/>
    <x v="0"/>
    <s v="Direção dos  Recursos Humanos"/>
    <s v="03.16.25"/>
    <s v="Direção dos  Recursos Humanos"/>
    <s v="03.16.25"/>
    <x v="30"/>
    <x v="0"/>
    <x v="0"/>
    <x v="0"/>
    <x v="1"/>
    <x v="0"/>
    <x v="0"/>
    <x v="0"/>
    <x v="8"/>
    <s v="2024-10-23"/>
    <x v="3"/>
    <n v="305"/>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10-2024"/>
  </r>
  <r>
    <x v="0"/>
    <n v="0"/>
    <n v="0"/>
    <n v="0"/>
    <n v="0"/>
    <x v="1468"/>
    <x v="0"/>
    <x v="0"/>
    <x v="0"/>
    <s v="03.16.25"/>
    <x v="23"/>
    <x v="0"/>
    <x v="0"/>
    <s v="Direção dos  Recursos Humanos"/>
    <s v="03.16.25"/>
    <s v="Direção dos  Recursos Humanos"/>
    <s v="03.16.25"/>
    <x v="48"/>
    <x v="0"/>
    <x v="0"/>
    <x v="0"/>
    <x v="1"/>
    <x v="0"/>
    <x v="0"/>
    <x v="0"/>
    <x v="7"/>
    <s v="2024-09-19"/>
    <x v="2"/>
    <n v="8363"/>
    <x v="4"/>
    <m/>
    <x v="0"/>
    <m/>
    <x v="19"/>
    <n v="100474706"/>
    <x v="0"/>
    <x v="6"/>
    <s v="Direção dos  Recursos Humanos"/>
    <s v="ORI"/>
    <x v="2"/>
    <m/>
    <x v="0"/>
    <x v="2"/>
    <x v="2"/>
    <x v="1"/>
    <x v="0"/>
    <x v="0"/>
    <x v="0"/>
    <x v="0"/>
    <x v="0"/>
    <x v="0"/>
    <x v="0"/>
    <s v="Direção dos  Recursos Humanos"/>
    <x v="0"/>
    <x v="0"/>
    <x v="0"/>
    <x v="0"/>
    <x v="0"/>
    <x v="0"/>
    <x v="0"/>
    <x v="0"/>
    <x v="0"/>
    <x v="0"/>
    <x v="6"/>
    <x v="0"/>
    <s v="Pagamento de salário referente a 09-2024"/>
  </r>
  <r>
    <x v="0"/>
    <n v="0"/>
    <n v="0"/>
    <n v="0"/>
    <n v="0"/>
    <x v="1468"/>
    <x v="0"/>
    <x v="0"/>
    <x v="0"/>
    <s v="03.16.25"/>
    <x v="23"/>
    <x v="0"/>
    <x v="0"/>
    <s v="Direção dos  Recursos Humanos"/>
    <s v="03.16.25"/>
    <s v="Direção dos  Recursos Humanos"/>
    <s v="03.16.25"/>
    <x v="79"/>
    <x v="0"/>
    <x v="4"/>
    <x v="17"/>
    <x v="0"/>
    <x v="0"/>
    <x v="0"/>
    <x v="0"/>
    <x v="7"/>
    <s v="2024-09-19"/>
    <x v="2"/>
    <n v="26094"/>
    <x v="4"/>
    <m/>
    <x v="0"/>
    <m/>
    <x v="19"/>
    <n v="100474706"/>
    <x v="0"/>
    <x v="6"/>
    <s v="Direção dos  Recursos Humanos"/>
    <s v="ORI"/>
    <x v="2"/>
    <m/>
    <x v="0"/>
    <x v="2"/>
    <x v="2"/>
    <x v="1"/>
    <x v="0"/>
    <x v="0"/>
    <x v="0"/>
    <x v="0"/>
    <x v="0"/>
    <x v="0"/>
    <x v="0"/>
    <s v="Direção dos  Recursos Humanos"/>
    <x v="0"/>
    <x v="0"/>
    <x v="0"/>
    <x v="0"/>
    <x v="0"/>
    <x v="0"/>
    <x v="0"/>
    <x v="0"/>
    <x v="0"/>
    <x v="0"/>
    <x v="6"/>
    <x v="0"/>
    <s v="Pagamento de salário referente a 09-2024"/>
  </r>
  <r>
    <x v="0"/>
    <n v="0"/>
    <n v="0"/>
    <n v="0"/>
    <n v="0"/>
    <x v="1468"/>
    <x v="0"/>
    <x v="0"/>
    <x v="0"/>
    <s v="03.16.25"/>
    <x v="23"/>
    <x v="0"/>
    <x v="0"/>
    <s v="Direção dos  Recursos Humanos"/>
    <s v="03.16.25"/>
    <s v="Direção dos  Recursos Humanos"/>
    <s v="03.16.25"/>
    <x v="78"/>
    <x v="0"/>
    <x v="4"/>
    <x v="17"/>
    <x v="0"/>
    <x v="0"/>
    <x v="0"/>
    <x v="0"/>
    <x v="7"/>
    <s v="2024-09-19"/>
    <x v="2"/>
    <n v="7"/>
    <x v="4"/>
    <m/>
    <x v="0"/>
    <m/>
    <x v="17"/>
    <n v="100479279"/>
    <x v="0"/>
    <x v="4"/>
    <s v="Direção dos  Recursos Humanos"/>
    <s v="ORI"/>
    <x v="2"/>
    <m/>
    <x v="0"/>
    <x v="2"/>
    <x v="2"/>
    <x v="1"/>
    <x v="0"/>
    <x v="0"/>
    <x v="0"/>
    <x v="0"/>
    <x v="0"/>
    <x v="0"/>
    <x v="0"/>
    <s v="Direção dos  Recursos Humanos"/>
    <x v="0"/>
    <x v="0"/>
    <x v="0"/>
    <x v="0"/>
    <x v="0"/>
    <x v="0"/>
    <x v="0"/>
    <x v="0"/>
    <x v="0"/>
    <x v="0"/>
    <x v="4"/>
    <x v="0"/>
    <s v="Pagamento de salário referente a 09-2024"/>
  </r>
  <r>
    <x v="0"/>
    <n v="0"/>
    <n v="0"/>
    <n v="0"/>
    <n v="0"/>
    <x v="1468"/>
    <x v="0"/>
    <x v="0"/>
    <x v="0"/>
    <s v="03.16.25"/>
    <x v="23"/>
    <x v="0"/>
    <x v="0"/>
    <s v="Direção dos  Recursos Humanos"/>
    <s v="03.16.25"/>
    <s v="Direção dos  Recursos Humanos"/>
    <s v="03.16.25"/>
    <x v="78"/>
    <x v="0"/>
    <x v="4"/>
    <x v="17"/>
    <x v="0"/>
    <x v="0"/>
    <x v="0"/>
    <x v="0"/>
    <x v="7"/>
    <s v="2024-09-19"/>
    <x v="2"/>
    <n v="425"/>
    <x v="4"/>
    <m/>
    <x v="0"/>
    <m/>
    <x v="15"/>
    <n v="100479277"/>
    <x v="0"/>
    <x v="2"/>
    <s v="Direção dos  Recursos Humanos"/>
    <s v="ORI"/>
    <x v="2"/>
    <m/>
    <x v="0"/>
    <x v="2"/>
    <x v="2"/>
    <x v="1"/>
    <x v="0"/>
    <x v="0"/>
    <x v="0"/>
    <x v="0"/>
    <x v="0"/>
    <x v="0"/>
    <x v="0"/>
    <s v="Direção dos  Recursos Humanos"/>
    <x v="0"/>
    <x v="0"/>
    <x v="0"/>
    <x v="0"/>
    <x v="0"/>
    <x v="0"/>
    <x v="0"/>
    <x v="0"/>
    <x v="0"/>
    <x v="0"/>
    <x v="2"/>
    <x v="0"/>
    <s v="Pagamento de salário referente a 09-2024"/>
  </r>
  <r>
    <x v="0"/>
    <n v="0"/>
    <n v="0"/>
    <n v="0"/>
    <n v="0"/>
    <x v="1904"/>
    <x v="0"/>
    <x v="0"/>
    <x v="0"/>
    <s v="03.16.25"/>
    <x v="23"/>
    <x v="0"/>
    <x v="0"/>
    <s v="Direção dos  Recursos Humanos"/>
    <s v="03.16.25"/>
    <s v="Direção dos  Recursos Humanos"/>
    <s v="03.16.25"/>
    <x v="30"/>
    <x v="0"/>
    <x v="0"/>
    <x v="0"/>
    <x v="1"/>
    <x v="0"/>
    <x v="0"/>
    <x v="0"/>
    <x v="4"/>
    <s v="2024-06-20"/>
    <x v="1"/>
    <n v="1230"/>
    <x v="4"/>
    <m/>
    <x v="0"/>
    <m/>
    <x v="19"/>
    <n v="100474706"/>
    <x v="0"/>
    <x v="6"/>
    <s v="Direção dos  Recursos Humanos"/>
    <s v="ORI"/>
    <x v="2"/>
    <m/>
    <x v="0"/>
    <x v="2"/>
    <x v="2"/>
    <x v="1"/>
    <x v="0"/>
    <x v="0"/>
    <x v="0"/>
    <x v="0"/>
    <x v="0"/>
    <x v="0"/>
    <x v="0"/>
    <s v="Direção dos  Recursos Humanos"/>
    <x v="0"/>
    <x v="0"/>
    <x v="0"/>
    <x v="0"/>
    <x v="0"/>
    <x v="0"/>
    <x v="0"/>
    <x v="0"/>
    <x v="0"/>
    <x v="0"/>
    <x v="6"/>
    <x v="0"/>
    <s v="Pagamento de salário referente a 06-2024"/>
  </r>
  <r>
    <x v="0"/>
    <n v="0"/>
    <n v="0"/>
    <n v="0"/>
    <n v="0"/>
    <x v="1904"/>
    <x v="0"/>
    <x v="0"/>
    <x v="0"/>
    <s v="03.16.25"/>
    <x v="23"/>
    <x v="0"/>
    <x v="0"/>
    <s v="Direção dos  Recursos Humanos"/>
    <s v="03.16.25"/>
    <s v="Direção dos  Recursos Humanos"/>
    <s v="03.16.25"/>
    <x v="31"/>
    <x v="0"/>
    <x v="0"/>
    <x v="1"/>
    <x v="0"/>
    <x v="0"/>
    <x v="0"/>
    <x v="0"/>
    <x v="4"/>
    <s v="2024-06-20"/>
    <x v="1"/>
    <n v="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6-2024"/>
  </r>
  <r>
    <x v="0"/>
    <n v="0"/>
    <n v="0"/>
    <n v="0"/>
    <n v="0"/>
    <x v="1904"/>
    <x v="0"/>
    <x v="0"/>
    <x v="0"/>
    <s v="03.16.25"/>
    <x v="23"/>
    <x v="0"/>
    <x v="0"/>
    <s v="Direção dos  Recursos Humanos"/>
    <s v="03.16.25"/>
    <s v="Direção dos  Recursos Humanos"/>
    <s v="03.16.25"/>
    <x v="48"/>
    <x v="0"/>
    <x v="0"/>
    <x v="0"/>
    <x v="1"/>
    <x v="0"/>
    <x v="0"/>
    <x v="0"/>
    <x v="4"/>
    <s v="2024-06-20"/>
    <x v="1"/>
    <n v="395"/>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6-2024"/>
  </r>
  <r>
    <x v="0"/>
    <n v="0"/>
    <n v="0"/>
    <n v="0"/>
    <n v="0"/>
    <x v="1904"/>
    <x v="0"/>
    <x v="0"/>
    <x v="0"/>
    <s v="03.16.25"/>
    <x v="23"/>
    <x v="0"/>
    <x v="0"/>
    <s v="Direção dos  Recursos Humanos"/>
    <s v="03.16.25"/>
    <s v="Direção dos  Recursos Humanos"/>
    <s v="03.16.25"/>
    <x v="78"/>
    <x v="0"/>
    <x v="4"/>
    <x v="17"/>
    <x v="0"/>
    <x v="0"/>
    <x v="0"/>
    <x v="0"/>
    <x v="4"/>
    <s v="2024-06-20"/>
    <x v="1"/>
    <n v="70"/>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06-2024"/>
  </r>
  <r>
    <x v="0"/>
    <n v="0"/>
    <n v="0"/>
    <n v="0"/>
    <n v="0"/>
    <x v="1904"/>
    <x v="0"/>
    <x v="0"/>
    <x v="0"/>
    <s v="03.16.25"/>
    <x v="23"/>
    <x v="0"/>
    <x v="0"/>
    <s v="Direção dos  Recursos Humanos"/>
    <s v="03.16.25"/>
    <s v="Direção dos  Recursos Humanos"/>
    <s v="03.16.25"/>
    <x v="31"/>
    <x v="0"/>
    <x v="0"/>
    <x v="1"/>
    <x v="0"/>
    <x v="0"/>
    <x v="0"/>
    <x v="0"/>
    <x v="4"/>
    <s v="2024-06-20"/>
    <x v="1"/>
    <n v="146"/>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6-2024"/>
  </r>
  <r>
    <x v="0"/>
    <n v="0"/>
    <n v="0"/>
    <n v="0"/>
    <n v="0"/>
    <x v="1904"/>
    <x v="0"/>
    <x v="0"/>
    <x v="0"/>
    <s v="03.16.25"/>
    <x v="23"/>
    <x v="0"/>
    <x v="0"/>
    <s v="Direção dos  Recursos Humanos"/>
    <s v="03.16.25"/>
    <s v="Direção dos  Recursos Humanos"/>
    <s v="03.16.25"/>
    <x v="29"/>
    <x v="0"/>
    <x v="0"/>
    <x v="0"/>
    <x v="0"/>
    <x v="0"/>
    <x v="0"/>
    <x v="0"/>
    <x v="4"/>
    <s v="2024-06-20"/>
    <x v="1"/>
    <n v="33"/>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6-2024"/>
  </r>
  <r>
    <x v="0"/>
    <n v="0"/>
    <n v="0"/>
    <n v="0"/>
    <n v="0"/>
    <x v="1904"/>
    <x v="0"/>
    <x v="0"/>
    <x v="0"/>
    <s v="03.16.25"/>
    <x v="23"/>
    <x v="0"/>
    <x v="0"/>
    <s v="Direção dos  Recursos Humanos"/>
    <s v="03.16.25"/>
    <s v="Direção dos  Recursos Humanos"/>
    <s v="03.16.25"/>
    <x v="79"/>
    <x v="0"/>
    <x v="4"/>
    <x v="17"/>
    <x v="0"/>
    <x v="0"/>
    <x v="0"/>
    <x v="0"/>
    <x v="4"/>
    <s v="2024-06-20"/>
    <x v="1"/>
    <n v="9845"/>
    <x v="4"/>
    <m/>
    <x v="0"/>
    <m/>
    <x v="15"/>
    <n v="100479277"/>
    <x v="0"/>
    <x v="2"/>
    <s v="Direção dos  Recursos Humanos"/>
    <s v="ORI"/>
    <x v="2"/>
    <m/>
    <x v="0"/>
    <x v="2"/>
    <x v="2"/>
    <x v="1"/>
    <x v="0"/>
    <x v="0"/>
    <x v="0"/>
    <x v="0"/>
    <x v="0"/>
    <x v="0"/>
    <x v="0"/>
    <s v="Direção dos  Recursos Humanos"/>
    <x v="0"/>
    <x v="0"/>
    <x v="0"/>
    <x v="0"/>
    <x v="0"/>
    <x v="0"/>
    <x v="0"/>
    <x v="0"/>
    <x v="0"/>
    <x v="0"/>
    <x v="2"/>
    <x v="0"/>
    <s v="Pagamento de salário referente a 06-2024"/>
  </r>
  <r>
    <x v="0"/>
    <n v="0"/>
    <n v="0"/>
    <n v="0"/>
    <n v="0"/>
    <x v="4111"/>
    <x v="0"/>
    <x v="0"/>
    <x v="0"/>
    <s v="03.16.25"/>
    <x v="23"/>
    <x v="0"/>
    <x v="0"/>
    <s v="Direção dos  Recursos Humanos"/>
    <s v="03.16.25"/>
    <s v="Direção dos  Recursos Humanos"/>
    <s v="03.16.25"/>
    <x v="79"/>
    <x v="0"/>
    <x v="4"/>
    <x v="17"/>
    <x v="0"/>
    <x v="0"/>
    <x v="0"/>
    <x v="0"/>
    <x v="9"/>
    <s v="2024-07-23"/>
    <x v="2"/>
    <n v="26654"/>
    <x v="4"/>
    <m/>
    <x v="0"/>
    <m/>
    <x v="19"/>
    <n v="100474706"/>
    <x v="0"/>
    <x v="6"/>
    <s v="Direção dos  Recursos Humanos"/>
    <s v="ORI"/>
    <x v="2"/>
    <m/>
    <x v="0"/>
    <x v="2"/>
    <x v="2"/>
    <x v="1"/>
    <x v="0"/>
    <x v="0"/>
    <x v="0"/>
    <x v="0"/>
    <x v="0"/>
    <x v="0"/>
    <x v="0"/>
    <s v="Direção dos  Recursos Humanos"/>
    <x v="0"/>
    <x v="0"/>
    <x v="0"/>
    <x v="0"/>
    <x v="0"/>
    <x v="0"/>
    <x v="0"/>
    <x v="0"/>
    <x v="0"/>
    <x v="0"/>
    <x v="6"/>
    <x v="0"/>
    <s v="Pagamento de salário referente a 07-2024"/>
  </r>
  <r>
    <x v="0"/>
    <n v="0"/>
    <n v="0"/>
    <n v="0"/>
    <n v="0"/>
    <x v="4111"/>
    <x v="0"/>
    <x v="0"/>
    <x v="0"/>
    <s v="03.16.25"/>
    <x v="23"/>
    <x v="0"/>
    <x v="0"/>
    <s v="Direção dos  Recursos Humanos"/>
    <s v="03.16.25"/>
    <s v="Direção dos  Recursos Humanos"/>
    <s v="03.16.25"/>
    <x v="48"/>
    <x v="0"/>
    <x v="0"/>
    <x v="0"/>
    <x v="1"/>
    <x v="0"/>
    <x v="0"/>
    <x v="0"/>
    <x v="9"/>
    <s v="2024-07-23"/>
    <x v="2"/>
    <n v="1010"/>
    <x v="4"/>
    <m/>
    <x v="0"/>
    <m/>
    <x v="67"/>
    <n v="100474708"/>
    <x v="0"/>
    <x v="7"/>
    <s v="Direção dos  Recursos Humanos"/>
    <s v="ORI"/>
    <x v="2"/>
    <m/>
    <x v="0"/>
    <x v="2"/>
    <x v="2"/>
    <x v="1"/>
    <x v="0"/>
    <x v="0"/>
    <x v="0"/>
    <x v="0"/>
    <x v="0"/>
    <x v="0"/>
    <x v="0"/>
    <s v="Direção dos  Recursos Humanos"/>
    <x v="0"/>
    <x v="0"/>
    <x v="0"/>
    <x v="0"/>
    <x v="0"/>
    <x v="0"/>
    <x v="0"/>
    <x v="0"/>
    <x v="0"/>
    <x v="0"/>
    <x v="7"/>
    <x v="0"/>
    <s v="Pagamento de salário referente a 07-2024"/>
  </r>
  <r>
    <x v="0"/>
    <n v="0"/>
    <n v="0"/>
    <n v="0"/>
    <n v="0"/>
    <x v="4111"/>
    <x v="0"/>
    <x v="0"/>
    <x v="0"/>
    <s v="03.16.25"/>
    <x v="23"/>
    <x v="0"/>
    <x v="0"/>
    <s v="Direção dos  Recursos Humanos"/>
    <s v="03.16.25"/>
    <s v="Direção dos  Recursos Humanos"/>
    <s v="03.16.25"/>
    <x v="78"/>
    <x v="0"/>
    <x v="4"/>
    <x v="17"/>
    <x v="0"/>
    <x v="0"/>
    <x v="0"/>
    <x v="0"/>
    <x v="9"/>
    <s v="2024-07-23"/>
    <x v="2"/>
    <n v="181"/>
    <x v="4"/>
    <m/>
    <x v="0"/>
    <m/>
    <x v="67"/>
    <n v="100474708"/>
    <x v="0"/>
    <x v="7"/>
    <s v="Direção dos  Recursos Humanos"/>
    <s v="ORI"/>
    <x v="2"/>
    <m/>
    <x v="0"/>
    <x v="2"/>
    <x v="2"/>
    <x v="1"/>
    <x v="0"/>
    <x v="0"/>
    <x v="0"/>
    <x v="0"/>
    <x v="0"/>
    <x v="0"/>
    <x v="0"/>
    <s v="Direção dos  Recursos Humanos"/>
    <x v="0"/>
    <x v="0"/>
    <x v="0"/>
    <x v="0"/>
    <x v="0"/>
    <x v="0"/>
    <x v="0"/>
    <x v="0"/>
    <x v="0"/>
    <x v="0"/>
    <x v="7"/>
    <x v="0"/>
    <s v="Pagamento de salário referente a 07-2024"/>
  </r>
  <r>
    <x v="0"/>
    <n v="0"/>
    <n v="0"/>
    <n v="0"/>
    <n v="0"/>
    <x v="4111"/>
    <x v="0"/>
    <x v="0"/>
    <x v="0"/>
    <s v="03.16.25"/>
    <x v="23"/>
    <x v="0"/>
    <x v="0"/>
    <s v="Direção dos  Recursos Humanos"/>
    <s v="03.16.25"/>
    <s v="Direção dos  Recursos Humanos"/>
    <s v="03.16.25"/>
    <x v="29"/>
    <x v="0"/>
    <x v="0"/>
    <x v="0"/>
    <x v="0"/>
    <x v="0"/>
    <x v="0"/>
    <x v="0"/>
    <x v="9"/>
    <s v="2024-07-23"/>
    <x v="2"/>
    <n v="34"/>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7-2024"/>
  </r>
  <r>
    <x v="0"/>
    <n v="0"/>
    <n v="0"/>
    <n v="0"/>
    <n v="0"/>
    <x v="3765"/>
    <x v="0"/>
    <x v="0"/>
    <x v="0"/>
    <s v="03.16.25"/>
    <x v="23"/>
    <x v="0"/>
    <x v="0"/>
    <s v="Direção dos  Recursos Humanos"/>
    <s v="03.16.25"/>
    <s v="Direção dos  Recursos Humanos"/>
    <s v="03.16.25"/>
    <x v="31"/>
    <x v="0"/>
    <x v="0"/>
    <x v="1"/>
    <x v="0"/>
    <x v="0"/>
    <x v="0"/>
    <x v="0"/>
    <x v="3"/>
    <s v="2024-05-21"/>
    <x v="1"/>
    <n v="36"/>
    <x v="4"/>
    <m/>
    <x v="0"/>
    <m/>
    <x v="67"/>
    <n v="100474708"/>
    <x v="0"/>
    <x v="7"/>
    <s v="Direção dos  Recursos Humanos"/>
    <s v="ORI"/>
    <x v="2"/>
    <m/>
    <x v="0"/>
    <x v="2"/>
    <x v="2"/>
    <x v="1"/>
    <x v="0"/>
    <x v="0"/>
    <x v="0"/>
    <x v="0"/>
    <x v="0"/>
    <x v="0"/>
    <x v="0"/>
    <s v="Direção dos  Recursos Humanos"/>
    <x v="0"/>
    <x v="0"/>
    <x v="0"/>
    <x v="0"/>
    <x v="0"/>
    <x v="0"/>
    <x v="0"/>
    <x v="0"/>
    <x v="0"/>
    <x v="0"/>
    <x v="7"/>
    <x v="0"/>
    <s v="Pagamento de salário referente a 05-2024"/>
  </r>
  <r>
    <x v="0"/>
    <n v="0"/>
    <n v="0"/>
    <n v="0"/>
    <n v="0"/>
    <x v="3765"/>
    <x v="0"/>
    <x v="0"/>
    <x v="0"/>
    <s v="03.16.25"/>
    <x v="23"/>
    <x v="0"/>
    <x v="0"/>
    <s v="Direção dos  Recursos Humanos"/>
    <s v="03.16.25"/>
    <s v="Direção dos  Recursos Humanos"/>
    <s v="03.16.25"/>
    <x v="78"/>
    <x v="0"/>
    <x v="4"/>
    <x v="17"/>
    <x v="0"/>
    <x v="0"/>
    <x v="0"/>
    <x v="0"/>
    <x v="3"/>
    <s v="2024-05-21"/>
    <x v="1"/>
    <n v="181"/>
    <x v="4"/>
    <m/>
    <x v="0"/>
    <m/>
    <x v="67"/>
    <n v="100474708"/>
    <x v="0"/>
    <x v="7"/>
    <s v="Direção dos  Recursos Humanos"/>
    <s v="ORI"/>
    <x v="2"/>
    <m/>
    <x v="0"/>
    <x v="2"/>
    <x v="2"/>
    <x v="1"/>
    <x v="0"/>
    <x v="0"/>
    <x v="0"/>
    <x v="0"/>
    <x v="0"/>
    <x v="0"/>
    <x v="0"/>
    <s v="Direção dos  Recursos Humanos"/>
    <x v="0"/>
    <x v="0"/>
    <x v="0"/>
    <x v="0"/>
    <x v="0"/>
    <x v="0"/>
    <x v="0"/>
    <x v="0"/>
    <x v="0"/>
    <x v="0"/>
    <x v="7"/>
    <x v="0"/>
    <s v="Pagamento de salário referente a 05-2024"/>
  </r>
  <r>
    <x v="0"/>
    <n v="0"/>
    <n v="0"/>
    <n v="0"/>
    <n v="0"/>
    <x v="3765"/>
    <x v="0"/>
    <x v="0"/>
    <x v="0"/>
    <s v="03.16.25"/>
    <x v="23"/>
    <x v="0"/>
    <x v="0"/>
    <s v="Direção dos  Recursos Humanos"/>
    <s v="03.16.25"/>
    <s v="Direção dos  Recursos Humanos"/>
    <s v="03.16.25"/>
    <x v="28"/>
    <x v="0"/>
    <x v="0"/>
    <x v="0"/>
    <x v="0"/>
    <x v="0"/>
    <x v="0"/>
    <x v="0"/>
    <x v="3"/>
    <s v="2024-05-21"/>
    <x v="1"/>
    <n v="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5-2024"/>
  </r>
  <r>
    <x v="0"/>
    <n v="0"/>
    <n v="0"/>
    <n v="0"/>
    <n v="0"/>
    <x v="3765"/>
    <x v="0"/>
    <x v="0"/>
    <x v="0"/>
    <s v="03.16.25"/>
    <x v="23"/>
    <x v="0"/>
    <x v="0"/>
    <s v="Direção dos  Recursos Humanos"/>
    <s v="03.16.25"/>
    <s v="Direção dos  Recursos Humanos"/>
    <s v="03.16.25"/>
    <x v="30"/>
    <x v="0"/>
    <x v="0"/>
    <x v="0"/>
    <x v="1"/>
    <x v="0"/>
    <x v="0"/>
    <x v="0"/>
    <x v="3"/>
    <s v="2024-05-21"/>
    <x v="1"/>
    <n v="5"/>
    <x v="4"/>
    <m/>
    <x v="0"/>
    <m/>
    <x v="17"/>
    <n v="100479279"/>
    <x v="0"/>
    <x v="4"/>
    <s v="Direção dos  Recursos Humanos"/>
    <s v="ORI"/>
    <x v="2"/>
    <m/>
    <x v="0"/>
    <x v="2"/>
    <x v="2"/>
    <x v="1"/>
    <x v="0"/>
    <x v="0"/>
    <x v="0"/>
    <x v="0"/>
    <x v="0"/>
    <x v="0"/>
    <x v="0"/>
    <s v="Direção dos  Recursos Humanos"/>
    <x v="0"/>
    <x v="0"/>
    <x v="0"/>
    <x v="0"/>
    <x v="0"/>
    <x v="0"/>
    <x v="0"/>
    <x v="0"/>
    <x v="0"/>
    <x v="0"/>
    <x v="4"/>
    <x v="0"/>
    <s v="Pagamento de salário referente a 05-2024"/>
  </r>
  <r>
    <x v="0"/>
    <n v="0"/>
    <n v="0"/>
    <n v="0"/>
    <n v="0"/>
    <x v="3765"/>
    <x v="0"/>
    <x v="0"/>
    <x v="0"/>
    <s v="03.16.25"/>
    <x v="23"/>
    <x v="0"/>
    <x v="0"/>
    <s v="Direção dos  Recursos Humanos"/>
    <s v="03.16.25"/>
    <s v="Direção dos  Recursos Humanos"/>
    <s v="03.16.25"/>
    <x v="78"/>
    <x v="0"/>
    <x v="4"/>
    <x v="17"/>
    <x v="0"/>
    <x v="0"/>
    <x v="0"/>
    <x v="0"/>
    <x v="3"/>
    <s v="2024-05-21"/>
    <x v="1"/>
    <n v="772"/>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5-2024"/>
  </r>
  <r>
    <x v="0"/>
    <n v="0"/>
    <n v="0"/>
    <n v="0"/>
    <n v="0"/>
    <x v="3765"/>
    <x v="0"/>
    <x v="0"/>
    <x v="0"/>
    <s v="03.16.25"/>
    <x v="23"/>
    <x v="0"/>
    <x v="0"/>
    <s v="Direção dos  Recursos Humanos"/>
    <s v="03.16.25"/>
    <s v="Direção dos  Recursos Humanos"/>
    <s v="03.16.25"/>
    <x v="48"/>
    <x v="0"/>
    <x v="0"/>
    <x v="0"/>
    <x v="1"/>
    <x v="0"/>
    <x v="0"/>
    <x v="0"/>
    <x v="3"/>
    <s v="2024-05-21"/>
    <x v="1"/>
    <n v="3078"/>
    <x v="4"/>
    <m/>
    <x v="0"/>
    <m/>
    <x v="15"/>
    <n v="100479277"/>
    <x v="0"/>
    <x v="2"/>
    <s v="Direção dos  Recursos Humanos"/>
    <s v="ORI"/>
    <x v="2"/>
    <m/>
    <x v="0"/>
    <x v="2"/>
    <x v="2"/>
    <x v="1"/>
    <x v="0"/>
    <x v="0"/>
    <x v="0"/>
    <x v="0"/>
    <x v="0"/>
    <x v="0"/>
    <x v="0"/>
    <s v="Direção dos  Recursos Humanos"/>
    <x v="0"/>
    <x v="0"/>
    <x v="0"/>
    <x v="0"/>
    <x v="0"/>
    <x v="0"/>
    <x v="0"/>
    <x v="0"/>
    <x v="0"/>
    <x v="0"/>
    <x v="2"/>
    <x v="0"/>
    <s v="Pagamento de salário referente a 05-2024"/>
  </r>
  <r>
    <x v="0"/>
    <n v="0"/>
    <n v="0"/>
    <n v="0"/>
    <n v="0"/>
    <x v="5094"/>
    <x v="0"/>
    <x v="0"/>
    <x v="0"/>
    <s v="03.16.25"/>
    <x v="23"/>
    <x v="0"/>
    <x v="0"/>
    <s v="Direção dos  Recursos Humanos"/>
    <s v="03.16.25"/>
    <s v="Direção dos  Recursos Humanos"/>
    <s v="03.16.25"/>
    <x v="31"/>
    <x v="0"/>
    <x v="0"/>
    <x v="1"/>
    <x v="0"/>
    <x v="0"/>
    <x v="0"/>
    <x v="0"/>
    <x v="11"/>
    <s v="2024-12-16"/>
    <x v="3"/>
    <n v="286"/>
    <x v="4"/>
    <m/>
    <x v="0"/>
    <m/>
    <x v="19"/>
    <n v="100474706"/>
    <x v="0"/>
    <x v="6"/>
    <s v="Direção dos  Recursos Humanos"/>
    <s v="ORI"/>
    <x v="2"/>
    <m/>
    <x v="0"/>
    <x v="2"/>
    <x v="2"/>
    <x v="1"/>
    <x v="0"/>
    <x v="0"/>
    <x v="0"/>
    <x v="0"/>
    <x v="0"/>
    <x v="0"/>
    <x v="0"/>
    <s v="Direção dos  Recursos Humanos"/>
    <x v="0"/>
    <x v="0"/>
    <x v="0"/>
    <x v="0"/>
    <x v="0"/>
    <x v="0"/>
    <x v="0"/>
    <x v="0"/>
    <x v="0"/>
    <x v="0"/>
    <x v="6"/>
    <x v="0"/>
    <s v="Pagamento de salário referente a 12-2024"/>
  </r>
  <r>
    <x v="0"/>
    <n v="0"/>
    <n v="0"/>
    <n v="0"/>
    <n v="0"/>
    <x v="5094"/>
    <x v="0"/>
    <x v="0"/>
    <x v="0"/>
    <s v="03.16.25"/>
    <x v="23"/>
    <x v="0"/>
    <x v="0"/>
    <s v="Direção dos  Recursos Humanos"/>
    <s v="03.16.25"/>
    <s v="Direção dos  Recursos Humanos"/>
    <s v="03.16.25"/>
    <x v="29"/>
    <x v="0"/>
    <x v="0"/>
    <x v="0"/>
    <x v="0"/>
    <x v="0"/>
    <x v="0"/>
    <x v="0"/>
    <x v="11"/>
    <s v="2024-12-16"/>
    <x v="3"/>
    <n v="65"/>
    <x v="4"/>
    <m/>
    <x v="0"/>
    <m/>
    <x v="19"/>
    <n v="100474706"/>
    <x v="0"/>
    <x v="6"/>
    <s v="Direção dos  Recursos Humanos"/>
    <s v="ORI"/>
    <x v="2"/>
    <m/>
    <x v="0"/>
    <x v="2"/>
    <x v="2"/>
    <x v="1"/>
    <x v="0"/>
    <x v="0"/>
    <x v="0"/>
    <x v="0"/>
    <x v="0"/>
    <x v="0"/>
    <x v="0"/>
    <s v="Direção dos  Recursos Humanos"/>
    <x v="0"/>
    <x v="0"/>
    <x v="0"/>
    <x v="0"/>
    <x v="0"/>
    <x v="0"/>
    <x v="0"/>
    <x v="0"/>
    <x v="0"/>
    <x v="0"/>
    <x v="6"/>
    <x v="0"/>
    <s v="Pagamento de salário referente a 12-2024"/>
  </r>
  <r>
    <x v="0"/>
    <n v="0"/>
    <n v="0"/>
    <n v="0"/>
    <n v="0"/>
    <x v="5094"/>
    <x v="0"/>
    <x v="0"/>
    <x v="0"/>
    <s v="03.16.25"/>
    <x v="23"/>
    <x v="0"/>
    <x v="0"/>
    <s v="Direção dos  Recursos Humanos"/>
    <s v="03.16.25"/>
    <s v="Direção dos  Recursos Humanos"/>
    <s v="03.16.25"/>
    <x v="48"/>
    <x v="0"/>
    <x v="0"/>
    <x v="0"/>
    <x v="1"/>
    <x v="0"/>
    <x v="0"/>
    <x v="0"/>
    <x v="11"/>
    <s v="2024-12-16"/>
    <x v="3"/>
    <n v="398"/>
    <x v="4"/>
    <m/>
    <x v="0"/>
    <m/>
    <x v="668"/>
    <n v="100474701"/>
    <x v="0"/>
    <x v="12"/>
    <s v="Direção dos  Recursos Humanos"/>
    <s v="ORI"/>
    <x v="2"/>
    <m/>
    <x v="0"/>
    <x v="2"/>
    <x v="2"/>
    <x v="1"/>
    <x v="0"/>
    <x v="0"/>
    <x v="0"/>
    <x v="0"/>
    <x v="0"/>
    <x v="0"/>
    <x v="0"/>
    <s v="Direção dos  Recursos Humanos"/>
    <x v="0"/>
    <x v="0"/>
    <x v="0"/>
    <x v="0"/>
    <x v="0"/>
    <x v="0"/>
    <x v="0"/>
    <x v="0"/>
    <x v="0"/>
    <x v="0"/>
    <x v="12"/>
    <x v="0"/>
    <s v="Pagamento de salário referente a 12-2024"/>
  </r>
  <r>
    <x v="0"/>
    <n v="0"/>
    <n v="0"/>
    <n v="0"/>
    <n v="0"/>
    <x v="5094"/>
    <x v="0"/>
    <x v="0"/>
    <x v="0"/>
    <s v="03.16.25"/>
    <x v="23"/>
    <x v="0"/>
    <x v="0"/>
    <s v="Direção dos  Recursos Humanos"/>
    <s v="03.16.25"/>
    <s v="Direção dos  Recursos Humanos"/>
    <s v="03.16.25"/>
    <x v="49"/>
    <x v="0"/>
    <x v="0"/>
    <x v="0"/>
    <x v="1"/>
    <x v="0"/>
    <x v="0"/>
    <x v="0"/>
    <x v="11"/>
    <s v="2024-12-16"/>
    <x v="3"/>
    <n v="836"/>
    <x v="4"/>
    <m/>
    <x v="0"/>
    <m/>
    <x v="15"/>
    <n v="100479277"/>
    <x v="0"/>
    <x v="2"/>
    <s v="Direção dos  Recursos Humanos"/>
    <s v="ORI"/>
    <x v="2"/>
    <m/>
    <x v="0"/>
    <x v="2"/>
    <x v="2"/>
    <x v="1"/>
    <x v="0"/>
    <x v="0"/>
    <x v="0"/>
    <x v="0"/>
    <x v="0"/>
    <x v="0"/>
    <x v="0"/>
    <s v="Direção dos  Recursos Humanos"/>
    <x v="0"/>
    <x v="0"/>
    <x v="0"/>
    <x v="0"/>
    <x v="0"/>
    <x v="0"/>
    <x v="0"/>
    <x v="0"/>
    <x v="0"/>
    <x v="0"/>
    <x v="2"/>
    <x v="0"/>
    <s v="Pagamento de salário referente a 12-2024"/>
  </r>
  <r>
    <x v="0"/>
    <n v="0"/>
    <n v="0"/>
    <n v="0"/>
    <n v="0"/>
    <x v="5094"/>
    <x v="0"/>
    <x v="0"/>
    <x v="0"/>
    <s v="03.16.25"/>
    <x v="23"/>
    <x v="0"/>
    <x v="0"/>
    <s v="Direção dos  Recursos Humanos"/>
    <s v="03.16.25"/>
    <s v="Direção dos  Recursos Humanos"/>
    <s v="03.16.25"/>
    <x v="79"/>
    <x v="0"/>
    <x v="4"/>
    <x v="17"/>
    <x v="0"/>
    <x v="0"/>
    <x v="0"/>
    <x v="0"/>
    <x v="11"/>
    <s v="2024-12-16"/>
    <x v="3"/>
    <n v="7663"/>
    <x v="4"/>
    <m/>
    <x v="0"/>
    <m/>
    <x v="15"/>
    <n v="100479277"/>
    <x v="0"/>
    <x v="2"/>
    <s v="Direção dos  Recursos Humanos"/>
    <s v="ORI"/>
    <x v="2"/>
    <m/>
    <x v="0"/>
    <x v="2"/>
    <x v="2"/>
    <x v="1"/>
    <x v="0"/>
    <x v="0"/>
    <x v="0"/>
    <x v="0"/>
    <x v="0"/>
    <x v="0"/>
    <x v="0"/>
    <s v="Direção dos  Recursos Humanos"/>
    <x v="0"/>
    <x v="0"/>
    <x v="0"/>
    <x v="0"/>
    <x v="0"/>
    <x v="0"/>
    <x v="0"/>
    <x v="0"/>
    <x v="0"/>
    <x v="0"/>
    <x v="2"/>
    <x v="0"/>
    <s v="Pagamento de salário referente a 12-2024"/>
  </r>
  <r>
    <x v="0"/>
    <n v="0"/>
    <n v="0"/>
    <n v="0"/>
    <n v="0"/>
    <x v="5680"/>
    <x v="0"/>
    <x v="0"/>
    <x v="0"/>
    <s v="03.16.25"/>
    <x v="23"/>
    <x v="0"/>
    <x v="0"/>
    <s v="Direção dos  Recursos Humanos"/>
    <s v="03.16.25"/>
    <s v="Direção dos  Recursos Humanos"/>
    <s v="03.16.25"/>
    <x v="30"/>
    <x v="0"/>
    <x v="0"/>
    <x v="0"/>
    <x v="1"/>
    <x v="0"/>
    <x v="0"/>
    <x v="0"/>
    <x v="1"/>
    <s v="2024-03-21"/>
    <x v="0"/>
    <n v="1272"/>
    <x v="4"/>
    <m/>
    <x v="0"/>
    <m/>
    <x v="19"/>
    <n v="100474706"/>
    <x v="0"/>
    <x v="6"/>
    <s v="Direção dos  Recursos Humanos"/>
    <s v="ORI"/>
    <x v="2"/>
    <m/>
    <x v="0"/>
    <x v="2"/>
    <x v="2"/>
    <x v="1"/>
    <x v="0"/>
    <x v="0"/>
    <x v="0"/>
    <x v="0"/>
    <x v="0"/>
    <x v="0"/>
    <x v="0"/>
    <s v="Direção dos  Recursos Humanos"/>
    <x v="0"/>
    <x v="0"/>
    <x v="0"/>
    <x v="0"/>
    <x v="0"/>
    <x v="0"/>
    <x v="0"/>
    <x v="0"/>
    <x v="0"/>
    <x v="0"/>
    <x v="6"/>
    <x v="0"/>
    <s v="Pagamento de salário referente a 03-2024"/>
  </r>
  <r>
    <x v="0"/>
    <n v="0"/>
    <n v="0"/>
    <n v="0"/>
    <n v="0"/>
    <x v="5680"/>
    <x v="0"/>
    <x v="0"/>
    <x v="0"/>
    <s v="03.16.25"/>
    <x v="23"/>
    <x v="0"/>
    <x v="0"/>
    <s v="Direção dos  Recursos Humanos"/>
    <s v="03.16.25"/>
    <s v="Direção dos  Recursos Humanos"/>
    <s v="03.16.25"/>
    <x v="30"/>
    <x v="0"/>
    <x v="0"/>
    <x v="0"/>
    <x v="1"/>
    <x v="0"/>
    <x v="0"/>
    <x v="0"/>
    <x v="1"/>
    <s v="2024-03-21"/>
    <x v="0"/>
    <n v="15"/>
    <x v="4"/>
    <m/>
    <x v="0"/>
    <m/>
    <x v="54"/>
    <n v="100477977"/>
    <x v="0"/>
    <x v="8"/>
    <s v="Direção dos  Recursos Humanos"/>
    <s v="ORI"/>
    <x v="2"/>
    <m/>
    <x v="0"/>
    <x v="2"/>
    <x v="2"/>
    <x v="1"/>
    <x v="0"/>
    <x v="0"/>
    <x v="0"/>
    <x v="0"/>
    <x v="0"/>
    <x v="0"/>
    <x v="0"/>
    <s v="Direção dos  Recursos Humanos"/>
    <x v="0"/>
    <x v="0"/>
    <x v="0"/>
    <x v="0"/>
    <x v="0"/>
    <x v="0"/>
    <x v="0"/>
    <x v="0"/>
    <x v="0"/>
    <x v="0"/>
    <x v="8"/>
    <x v="0"/>
    <s v="Pagamento de salário referente a 03-2024"/>
  </r>
  <r>
    <x v="0"/>
    <n v="0"/>
    <n v="0"/>
    <n v="0"/>
    <n v="0"/>
    <x v="5680"/>
    <x v="0"/>
    <x v="0"/>
    <x v="0"/>
    <s v="03.16.25"/>
    <x v="23"/>
    <x v="0"/>
    <x v="0"/>
    <s v="Direção dos  Recursos Humanos"/>
    <s v="03.16.25"/>
    <s v="Direção dos  Recursos Humanos"/>
    <s v="03.16.25"/>
    <x v="30"/>
    <x v="0"/>
    <x v="0"/>
    <x v="0"/>
    <x v="1"/>
    <x v="0"/>
    <x v="0"/>
    <x v="0"/>
    <x v="1"/>
    <s v="2024-03-21"/>
    <x v="0"/>
    <n v="511"/>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3-2024"/>
  </r>
  <r>
    <x v="0"/>
    <n v="0"/>
    <n v="0"/>
    <n v="0"/>
    <n v="0"/>
    <x v="5523"/>
    <x v="0"/>
    <x v="0"/>
    <x v="0"/>
    <s v="03.16.25"/>
    <x v="23"/>
    <x v="0"/>
    <x v="0"/>
    <s v="Direção dos  Recursos Humanos"/>
    <s v="03.16.25"/>
    <s v="Direção dos  Recursos Humanos"/>
    <s v="03.16.25"/>
    <x v="78"/>
    <x v="0"/>
    <x v="4"/>
    <x v="17"/>
    <x v="0"/>
    <x v="0"/>
    <x v="0"/>
    <x v="0"/>
    <x v="2"/>
    <s v="2024-02-23"/>
    <x v="0"/>
    <n v="19"/>
    <x v="4"/>
    <m/>
    <x v="0"/>
    <m/>
    <x v="54"/>
    <n v="100477977"/>
    <x v="0"/>
    <x v="8"/>
    <s v="Direção dos  Recursos Humanos"/>
    <s v="ORI"/>
    <x v="2"/>
    <m/>
    <x v="0"/>
    <x v="2"/>
    <x v="2"/>
    <x v="1"/>
    <x v="0"/>
    <x v="0"/>
    <x v="0"/>
    <x v="0"/>
    <x v="0"/>
    <x v="0"/>
    <x v="0"/>
    <s v="Direção dos  Recursos Humanos"/>
    <x v="0"/>
    <x v="0"/>
    <x v="0"/>
    <x v="0"/>
    <x v="0"/>
    <x v="0"/>
    <x v="0"/>
    <x v="0"/>
    <x v="0"/>
    <x v="0"/>
    <x v="8"/>
    <x v="0"/>
    <s v="Pagamento de salário referente a 02-2024"/>
  </r>
  <r>
    <x v="0"/>
    <n v="0"/>
    <n v="0"/>
    <n v="0"/>
    <n v="0"/>
    <x v="5523"/>
    <x v="0"/>
    <x v="0"/>
    <x v="0"/>
    <s v="03.16.25"/>
    <x v="23"/>
    <x v="0"/>
    <x v="0"/>
    <s v="Direção dos  Recursos Humanos"/>
    <s v="03.16.25"/>
    <s v="Direção dos  Recursos Humanos"/>
    <s v="03.16.25"/>
    <x v="79"/>
    <x v="0"/>
    <x v="4"/>
    <x v="17"/>
    <x v="0"/>
    <x v="0"/>
    <x v="0"/>
    <x v="0"/>
    <x v="2"/>
    <s v="2024-02-23"/>
    <x v="0"/>
    <n v="9854"/>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2-2024"/>
  </r>
  <r>
    <x v="0"/>
    <n v="0"/>
    <n v="0"/>
    <n v="0"/>
    <n v="0"/>
    <x v="5523"/>
    <x v="0"/>
    <x v="0"/>
    <x v="0"/>
    <s v="03.16.25"/>
    <x v="23"/>
    <x v="0"/>
    <x v="0"/>
    <s v="Direção dos  Recursos Humanos"/>
    <s v="03.16.25"/>
    <s v="Direção dos  Recursos Humanos"/>
    <s v="03.16.25"/>
    <x v="29"/>
    <x v="0"/>
    <x v="0"/>
    <x v="0"/>
    <x v="0"/>
    <x v="0"/>
    <x v="0"/>
    <x v="0"/>
    <x v="2"/>
    <s v="2024-02-23"/>
    <x v="0"/>
    <n v="21"/>
    <x v="4"/>
    <m/>
    <x v="0"/>
    <m/>
    <x v="15"/>
    <n v="100479277"/>
    <x v="0"/>
    <x v="2"/>
    <s v="Direção dos  Recursos Humanos"/>
    <s v="ORI"/>
    <x v="2"/>
    <m/>
    <x v="0"/>
    <x v="2"/>
    <x v="2"/>
    <x v="1"/>
    <x v="0"/>
    <x v="0"/>
    <x v="0"/>
    <x v="0"/>
    <x v="0"/>
    <x v="0"/>
    <x v="0"/>
    <s v="Direção dos  Recursos Humanos"/>
    <x v="0"/>
    <x v="0"/>
    <x v="0"/>
    <x v="0"/>
    <x v="0"/>
    <x v="0"/>
    <x v="0"/>
    <x v="0"/>
    <x v="0"/>
    <x v="0"/>
    <x v="2"/>
    <x v="0"/>
    <s v="Pagamento de salário referente a 02-2024"/>
  </r>
  <r>
    <x v="0"/>
    <n v="0"/>
    <n v="0"/>
    <n v="0"/>
    <n v="0"/>
    <x v="5523"/>
    <x v="0"/>
    <x v="0"/>
    <x v="0"/>
    <s v="03.16.25"/>
    <x v="23"/>
    <x v="0"/>
    <x v="0"/>
    <s v="Direção dos  Recursos Humanos"/>
    <s v="03.16.25"/>
    <s v="Direção dos  Recursos Humanos"/>
    <s v="03.16.25"/>
    <x v="30"/>
    <x v="0"/>
    <x v="0"/>
    <x v="0"/>
    <x v="1"/>
    <x v="0"/>
    <x v="0"/>
    <x v="0"/>
    <x v="2"/>
    <s v="2024-02-23"/>
    <x v="0"/>
    <n v="377"/>
    <x v="4"/>
    <m/>
    <x v="0"/>
    <m/>
    <x v="15"/>
    <n v="100479277"/>
    <x v="0"/>
    <x v="2"/>
    <s v="Direção dos  Recursos Humanos"/>
    <s v="ORI"/>
    <x v="2"/>
    <m/>
    <x v="0"/>
    <x v="2"/>
    <x v="2"/>
    <x v="1"/>
    <x v="0"/>
    <x v="0"/>
    <x v="0"/>
    <x v="0"/>
    <x v="0"/>
    <x v="0"/>
    <x v="0"/>
    <s v="Direção dos  Recursos Humanos"/>
    <x v="0"/>
    <x v="0"/>
    <x v="0"/>
    <x v="0"/>
    <x v="0"/>
    <x v="0"/>
    <x v="0"/>
    <x v="0"/>
    <x v="0"/>
    <x v="0"/>
    <x v="2"/>
    <x v="0"/>
    <s v="Pagamento de salário referente a 02-2024"/>
  </r>
  <r>
    <x v="0"/>
    <n v="0"/>
    <n v="0"/>
    <n v="0"/>
    <n v="0"/>
    <x v="5523"/>
    <x v="0"/>
    <x v="0"/>
    <x v="0"/>
    <s v="03.16.25"/>
    <x v="23"/>
    <x v="0"/>
    <x v="0"/>
    <s v="Direção dos  Recursos Humanos"/>
    <s v="03.16.25"/>
    <s v="Direção dos  Recursos Humanos"/>
    <s v="03.16.25"/>
    <x v="79"/>
    <x v="0"/>
    <x v="4"/>
    <x v="17"/>
    <x v="0"/>
    <x v="0"/>
    <x v="0"/>
    <x v="0"/>
    <x v="2"/>
    <s v="2024-02-23"/>
    <x v="0"/>
    <n v="7651"/>
    <x v="4"/>
    <m/>
    <x v="0"/>
    <m/>
    <x v="15"/>
    <n v="100479277"/>
    <x v="0"/>
    <x v="2"/>
    <s v="Direção dos  Recursos Humanos"/>
    <s v="ORI"/>
    <x v="2"/>
    <m/>
    <x v="0"/>
    <x v="2"/>
    <x v="2"/>
    <x v="1"/>
    <x v="0"/>
    <x v="0"/>
    <x v="0"/>
    <x v="0"/>
    <x v="0"/>
    <x v="0"/>
    <x v="0"/>
    <s v="Direção dos  Recursos Humanos"/>
    <x v="0"/>
    <x v="0"/>
    <x v="0"/>
    <x v="0"/>
    <x v="0"/>
    <x v="0"/>
    <x v="0"/>
    <x v="0"/>
    <x v="0"/>
    <x v="0"/>
    <x v="2"/>
    <x v="0"/>
    <s v="Pagamento de salário referente a 02-2024"/>
  </r>
  <r>
    <x v="0"/>
    <n v="0"/>
    <n v="0"/>
    <n v="0"/>
    <n v="0"/>
    <x v="5464"/>
    <x v="0"/>
    <x v="0"/>
    <x v="0"/>
    <s v="03.16.25"/>
    <x v="23"/>
    <x v="0"/>
    <x v="0"/>
    <s v="Direção dos  Recursos Humanos"/>
    <s v="03.16.25"/>
    <s v="Direção dos  Recursos Humanos"/>
    <s v="03.16.25"/>
    <x v="49"/>
    <x v="0"/>
    <x v="0"/>
    <x v="0"/>
    <x v="1"/>
    <x v="0"/>
    <x v="0"/>
    <x v="0"/>
    <x v="6"/>
    <s v="2024-04-23"/>
    <x v="1"/>
    <n v="37"/>
    <x v="4"/>
    <m/>
    <x v="0"/>
    <m/>
    <x v="54"/>
    <n v="100477977"/>
    <x v="0"/>
    <x v="8"/>
    <s v="Direção dos  Recursos Humanos"/>
    <s v="ORI"/>
    <x v="2"/>
    <m/>
    <x v="0"/>
    <x v="2"/>
    <x v="2"/>
    <x v="1"/>
    <x v="0"/>
    <x v="0"/>
    <x v="0"/>
    <x v="0"/>
    <x v="0"/>
    <x v="0"/>
    <x v="0"/>
    <s v="Direção dos  Recursos Humanos"/>
    <x v="0"/>
    <x v="0"/>
    <x v="0"/>
    <x v="0"/>
    <x v="0"/>
    <x v="0"/>
    <x v="0"/>
    <x v="0"/>
    <x v="0"/>
    <x v="0"/>
    <x v="8"/>
    <x v="0"/>
    <s v="Pagamento de salário referente a 04-2024"/>
  </r>
  <r>
    <x v="0"/>
    <n v="0"/>
    <n v="0"/>
    <n v="0"/>
    <n v="0"/>
    <x v="5464"/>
    <x v="0"/>
    <x v="0"/>
    <x v="0"/>
    <s v="03.16.25"/>
    <x v="23"/>
    <x v="0"/>
    <x v="0"/>
    <s v="Direção dos  Recursos Humanos"/>
    <s v="03.16.25"/>
    <s v="Direção dos  Recursos Humanos"/>
    <s v="03.16.25"/>
    <x v="31"/>
    <x v="0"/>
    <x v="0"/>
    <x v="1"/>
    <x v="0"/>
    <x v="0"/>
    <x v="0"/>
    <x v="0"/>
    <x v="6"/>
    <s v="2024-04-23"/>
    <x v="1"/>
    <n v="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4-2024"/>
  </r>
  <r>
    <x v="0"/>
    <n v="0"/>
    <n v="0"/>
    <n v="0"/>
    <n v="0"/>
    <x v="5464"/>
    <x v="0"/>
    <x v="0"/>
    <x v="0"/>
    <s v="03.16.25"/>
    <x v="23"/>
    <x v="0"/>
    <x v="0"/>
    <s v="Direção dos  Recursos Humanos"/>
    <s v="03.16.25"/>
    <s v="Direção dos  Recursos Humanos"/>
    <s v="03.16.25"/>
    <x v="78"/>
    <x v="0"/>
    <x v="4"/>
    <x v="17"/>
    <x v="0"/>
    <x v="0"/>
    <x v="0"/>
    <x v="0"/>
    <x v="6"/>
    <s v="2024-04-23"/>
    <x v="1"/>
    <n v="7"/>
    <x v="4"/>
    <m/>
    <x v="0"/>
    <m/>
    <x v="17"/>
    <n v="100479279"/>
    <x v="0"/>
    <x v="4"/>
    <s v="Direção dos  Recursos Humanos"/>
    <s v="ORI"/>
    <x v="2"/>
    <m/>
    <x v="0"/>
    <x v="2"/>
    <x v="2"/>
    <x v="1"/>
    <x v="0"/>
    <x v="0"/>
    <x v="0"/>
    <x v="0"/>
    <x v="0"/>
    <x v="0"/>
    <x v="0"/>
    <s v="Direção dos  Recursos Humanos"/>
    <x v="0"/>
    <x v="0"/>
    <x v="0"/>
    <x v="0"/>
    <x v="0"/>
    <x v="0"/>
    <x v="0"/>
    <x v="0"/>
    <x v="0"/>
    <x v="0"/>
    <x v="4"/>
    <x v="0"/>
    <s v="Pagamento de salário referente a 04-2024"/>
  </r>
  <r>
    <x v="0"/>
    <n v="0"/>
    <n v="0"/>
    <n v="0"/>
    <n v="0"/>
    <x v="5464"/>
    <x v="0"/>
    <x v="0"/>
    <x v="0"/>
    <s v="03.16.25"/>
    <x v="23"/>
    <x v="0"/>
    <x v="0"/>
    <s v="Direção dos  Recursos Humanos"/>
    <s v="03.16.25"/>
    <s v="Direção dos  Recursos Humanos"/>
    <s v="03.16.25"/>
    <x v="29"/>
    <x v="0"/>
    <x v="0"/>
    <x v="0"/>
    <x v="0"/>
    <x v="0"/>
    <x v="0"/>
    <x v="0"/>
    <x v="6"/>
    <s v="2024-04-23"/>
    <x v="1"/>
    <n v="31"/>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4-2024"/>
  </r>
  <r>
    <x v="0"/>
    <n v="0"/>
    <n v="0"/>
    <n v="0"/>
    <n v="0"/>
    <x v="5464"/>
    <x v="0"/>
    <x v="0"/>
    <x v="0"/>
    <s v="03.16.25"/>
    <x v="23"/>
    <x v="0"/>
    <x v="0"/>
    <s v="Direção dos  Recursos Humanos"/>
    <s v="03.16.25"/>
    <s v="Direção dos  Recursos Humanos"/>
    <s v="03.16.25"/>
    <x v="79"/>
    <x v="0"/>
    <x v="4"/>
    <x v="17"/>
    <x v="0"/>
    <x v="0"/>
    <x v="0"/>
    <x v="0"/>
    <x v="6"/>
    <s v="2024-04-23"/>
    <x v="1"/>
    <n v="11638"/>
    <x v="4"/>
    <m/>
    <x v="0"/>
    <m/>
    <x v="669"/>
    <n v="100474703"/>
    <x v="0"/>
    <x v="13"/>
    <s v="Direção dos  Recursos Humanos"/>
    <s v="ORI"/>
    <x v="2"/>
    <m/>
    <x v="0"/>
    <x v="2"/>
    <x v="2"/>
    <x v="1"/>
    <x v="0"/>
    <x v="0"/>
    <x v="0"/>
    <x v="0"/>
    <x v="0"/>
    <x v="0"/>
    <x v="0"/>
    <s v="Direção dos  Recursos Humanos"/>
    <x v="0"/>
    <x v="0"/>
    <x v="0"/>
    <x v="0"/>
    <x v="0"/>
    <x v="0"/>
    <x v="0"/>
    <x v="0"/>
    <x v="0"/>
    <x v="0"/>
    <x v="13"/>
    <x v="0"/>
    <s v="Pagamento de salário referente a 04-2024"/>
  </r>
  <r>
    <x v="0"/>
    <n v="0"/>
    <n v="0"/>
    <n v="0"/>
    <n v="0"/>
    <x v="5679"/>
    <x v="0"/>
    <x v="0"/>
    <x v="0"/>
    <s v="03.16.19"/>
    <x v="21"/>
    <x v="0"/>
    <x v="0"/>
    <s v="Direção de Inovação e Desporto"/>
    <s v="03.16.19"/>
    <s v="Direção de Inovação e Desporto"/>
    <s v="03.16.19"/>
    <x v="30"/>
    <x v="0"/>
    <x v="0"/>
    <x v="0"/>
    <x v="1"/>
    <x v="0"/>
    <x v="0"/>
    <x v="0"/>
    <x v="1"/>
    <s v="2024-03-21"/>
    <x v="0"/>
    <n v="5994"/>
    <x v="4"/>
    <m/>
    <x v="0"/>
    <m/>
    <x v="19"/>
    <n v="100474706"/>
    <x v="0"/>
    <x v="6"/>
    <s v="Direção de Inovação e Desporto"/>
    <s v="ORI"/>
    <x v="2"/>
    <m/>
    <x v="0"/>
    <x v="2"/>
    <x v="2"/>
    <x v="1"/>
    <x v="0"/>
    <x v="0"/>
    <x v="0"/>
    <x v="0"/>
    <x v="0"/>
    <x v="0"/>
    <x v="0"/>
    <s v="Direção de Inovação e Desporto"/>
    <x v="0"/>
    <x v="0"/>
    <x v="0"/>
    <x v="0"/>
    <x v="0"/>
    <x v="0"/>
    <x v="0"/>
    <x v="0"/>
    <x v="0"/>
    <x v="0"/>
    <x v="6"/>
    <x v="0"/>
    <s v="Pagamento de salário referente a 03-2024"/>
  </r>
  <r>
    <x v="0"/>
    <n v="0"/>
    <n v="0"/>
    <n v="0"/>
    <n v="0"/>
    <x v="3986"/>
    <x v="0"/>
    <x v="0"/>
    <x v="0"/>
    <s v="03.16.17"/>
    <x v="51"/>
    <x v="0"/>
    <x v="0"/>
    <s v="Direção Proteção Civil"/>
    <s v="03.16.17"/>
    <s v="Direção Proteção Civil"/>
    <s v="03.16.17"/>
    <x v="28"/>
    <x v="0"/>
    <x v="0"/>
    <x v="0"/>
    <x v="0"/>
    <x v="0"/>
    <x v="0"/>
    <x v="0"/>
    <x v="0"/>
    <s v="2024-01-30"/>
    <x v="0"/>
    <n v="287"/>
    <x v="4"/>
    <m/>
    <x v="0"/>
    <m/>
    <x v="18"/>
    <n v="100478987"/>
    <x v="0"/>
    <x v="5"/>
    <s v="Direção Proteção Civil"/>
    <s v="ORI"/>
    <x v="2"/>
    <m/>
    <x v="0"/>
    <x v="2"/>
    <x v="2"/>
    <x v="1"/>
    <x v="0"/>
    <x v="0"/>
    <x v="0"/>
    <x v="0"/>
    <x v="0"/>
    <x v="0"/>
    <x v="0"/>
    <s v="Direção Proteção Civil"/>
    <x v="0"/>
    <x v="0"/>
    <x v="0"/>
    <x v="0"/>
    <x v="0"/>
    <x v="0"/>
    <x v="0"/>
    <x v="0"/>
    <x v="0"/>
    <x v="0"/>
    <x v="5"/>
    <x v="0"/>
    <s v="Pagamento de salário referente a 01-2024"/>
  </r>
  <r>
    <x v="0"/>
    <n v="0"/>
    <n v="0"/>
    <n v="0"/>
    <n v="0"/>
    <x v="5676"/>
    <x v="0"/>
    <x v="0"/>
    <x v="0"/>
    <s v="03.16.17"/>
    <x v="51"/>
    <x v="0"/>
    <x v="0"/>
    <s v="Direção Proteção Civil"/>
    <s v="03.16.17"/>
    <s v="Direção Proteção Civil"/>
    <s v="03.16.17"/>
    <x v="30"/>
    <x v="0"/>
    <x v="0"/>
    <x v="0"/>
    <x v="1"/>
    <x v="0"/>
    <x v="0"/>
    <x v="0"/>
    <x v="1"/>
    <s v="2024-03-21"/>
    <x v="0"/>
    <n v="4504"/>
    <x v="4"/>
    <m/>
    <x v="0"/>
    <m/>
    <x v="19"/>
    <n v="100474706"/>
    <x v="0"/>
    <x v="6"/>
    <s v="Direção Proteção Civil"/>
    <s v="ORI"/>
    <x v="2"/>
    <m/>
    <x v="0"/>
    <x v="2"/>
    <x v="2"/>
    <x v="1"/>
    <x v="0"/>
    <x v="0"/>
    <x v="0"/>
    <x v="0"/>
    <x v="0"/>
    <x v="0"/>
    <x v="0"/>
    <s v="Direção Proteção Civil"/>
    <x v="0"/>
    <x v="0"/>
    <x v="0"/>
    <x v="0"/>
    <x v="0"/>
    <x v="0"/>
    <x v="0"/>
    <x v="0"/>
    <x v="0"/>
    <x v="0"/>
    <x v="6"/>
    <x v="0"/>
    <s v="Pagamento de salário referente a 03-2024"/>
  </r>
  <r>
    <x v="0"/>
    <n v="0"/>
    <n v="0"/>
    <n v="0"/>
    <n v="0"/>
    <x v="5676"/>
    <x v="0"/>
    <x v="0"/>
    <x v="0"/>
    <s v="03.16.17"/>
    <x v="51"/>
    <x v="0"/>
    <x v="0"/>
    <s v="Direção Proteção Civil"/>
    <s v="03.16.17"/>
    <s v="Direção Proteção Civil"/>
    <s v="03.16.17"/>
    <x v="30"/>
    <x v="0"/>
    <x v="0"/>
    <x v="0"/>
    <x v="1"/>
    <x v="0"/>
    <x v="0"/>
    <x v="0"/>
    <x v="1"/>
    <s v="2024-03-21"/>
    <x v="0"/>
    <n v="563"/>
    <x v="4"/>
    <m/>
    <x v="0"/>
    <m/>
    <x v="18"/>
    <n v="100478987"/>
    <x v="0"/>
    <x v="5"/>
    <s v="Direção Proteção Civil"/>
    <s v="ORI"/>
    <x v="2"/>
    <m/>
    <x v="0"/>
    <x v="2"/>
    <x v="2"/>
    <x v="1"/>
    <x v="0"/>
    <x v="0"/>
    <x v="0"/>
    <x v="0"/>
    <x v="0"/>
    <x v="0"/>
    <x v="0"/>
    <s v="Direção Proteção Civil"/>
    <x v="0"/>
    <x v="0"/>
    <x v="0"/>
    <x v="0"/>
    <x v="0"/>
    <x v="0"/>
    <x v="0"/>
    <x v="0"/>
    <x v="0"/>
    <x v="0"/>
    <x v="5"/>
    <x v="0"/>
    <s v="Pagamento de salário referente a 03-2024"/>
  </r>
  <r>
    <x v="0"/>
    <n v="0"/>
    <n v="0"/>
    <n v="0"/>
    <n v="0"/>
    <x v="5530"/>
    <x v="0"/>
    <x v="0"/>
    <x v="0"/>
    <s v="03.16.17"/>
    <x v="51"/>
    <x v="0"/>
    <x v="0"/>
    <s v="Direção Proteção Civil"/>
    <s v="03.16.17"/>
    <s v="Direção Proteção Civil"/>
    <s v="03.16.17"/>
    <x v="28"/>
    <x v="0"/>
    <x v="0"/>
    <x v="0"/>
    <x v="0"/>
    <x v="0"/>
    <x v="0"/>
    <x v="0"/>
    <x v="2"/>
    <s v="2024-02-23"/>
    <x v="0"/>
    <n v="202"/>
    <x v="4"/>
    <m/>
    <x v="0"/>
    <m/>
    <x v="136"/>
    <n v="100478986"/>
    <x v="0"/>
    <x v="10"/>
    <s v="Direção Proteção Civil"/>
    <s v="ORI"/>
    <x v="2"/>
    <m/>
    <x v="0"/>
    <x v="2"/>
    <x v="2"/>
    <x v="1"/>
    <x v="0"/>
    <x v="0"/>
    <x v="0"/>
    <x v="0"/>
    <x v="0"/>
    <x v="0"/>
    <x v="0"/>
    <s v="Direção Proteção Civil"/>
    <x v="0"/>
    <x v="0"/>
    <x v="0"/>
    <x v="0"/>
    <x v="0"/>
    <x v="0"/>
    <x v="0"/>
    <x v="0"/>
    <x v="0"/>
    <x v="0"/>
    <x v="10"/>
    <x v="0"/>
    <s v="Pagamento de salário referente a 02-2024"/>
  </r>
  <r>
    <x v="0"/>
    <n v="0"/>
    <n v="0"/>
    <n v="0"/>
    <n v="0"/>
    <x v="3983"/>
    <x v="0"/>
    <x v="0"/>
    <x v="0"/>
    <s v="03.16.16"/>
    <x v="24"/>
    <x v="0"/>
    <x v="0"/>
    <s v="Direção Ambiente e Saneamento "/>
    <s v="03.16.16"/>
    <s v="Direção Ambiente e Saneamento "/>
    <s v="03.16.16"/>
    <x v="30"/>
    <x v="0"/>
    <x v="0"/>
    <x v="0"/>
    <x v="1"/>
    <x v="0"/>
    <x v="0"/>
    <x v="0"/>
    <x v="0"/>
    <s v="2024-01-30"/>
    <x v="0"/>
    <n v="1969"/>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1-2024"/>
  </r>
  <r>
    <x v="0"/>
    <n v="0"/>
    <n v="0"/>
    <n v="0"/>
    <n v="0"/>
    <x v="3983"/>
    <x v="0"/>
    <x v="0"/>
    <x v="0"/>
    <s v="03.16.16"/>
    <x v="24"/>
    <x v="0"/>
    <x v="0"/>
    <s v="Direção Ambiente e Saneamento "/>
    <s v="03.16.16"/>
    <s v="Direção Ambiente e Saneamento "/>
    <s v="03.16.16"/>
    <x v="30"/>
    <x v="0"/>
    <x v="0"/>
    <x v="0"/>
    <x v="1"/>
    <x v="0"/>
    <x v="0"/>
    <x v="0"/>
    <x v="0"/>
    <s v="2024-01-30"/>
    <x v="0"/>
    <n v="214"/>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1-2024"/>
  </r>
  <r>
    <x v="0"/>
    <n v="0"/>
    <n v="0"/>
    <n v="0"/>
    <n v="0"/>
    <x v="753"/>
    <x v="0"/>
    <x v="0"/>
    <x v="0"/>
    <s v="03.16.16"/>
    <x v="24"/>
    <x v="0"/>
    <x v="0"/>
    <s v="Direção Ambiente e Saneamento "/>
    <s v="03.16.16"/>
    <s v="Direção Ambiente e Saneamento "/>
    <s v="03.16.16"/>
    <x v="30"/>
    <x v="0"/>
    <x v="0"/>
    <x v="0"/>
    <x v="1"/>
    <x v="0"/>
    <x v="0"/>
    <x v="0"/>
    <x v="1"/>
    <s v="2024-03-26"/>
    <x v="0"/>
    <n v="89135"/>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3-2024"/>
  </r>
  <r>
    <x v="0"/>
    <n v="0"/>
    <n v="0"/>
    <n v="0"/>
    <n v="0"/>
    <x v="753"/>
    <x v="0"/>
    <x v="0"/>
    <x v="0"/>
    <s v="03.16.16"/>
    <x v="24"/>
    <x v="0"/>
    <x v="0"/>
    <s v="Direção Ambiente e Saneamento "/>
    <s v="03.16.16"/>
    <s v="Direção Ambiente e Saneamento "/>
    <s v="03.16.16"/>
    <x v="28"/>
    <x v="0"/>
    <x v="0"/>
    <x v="0"/>
    <x v="0"/>
    <x v="0"/>
    <x v="0"/>
    <x v="0"/>
    <x v="1"/>
    <s v="2024-03-26"/>
    <x v="0"/>
    <n v="83"/>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3-2024"/>
  </r>
  <r>
    <x v="0"/>
    <n v="0"/>
    <n v="0"/>
    <n v="0"/>
    <n v="0"/>
    <x v="753"/>
    <x v="0"/>
    <x v="0"/>
    <x v="0"/>
    <s v="03.16.16"/>
    <x v="24"/>
    <x v="0"/>
    <x v="0"/>
    <s v="Direção Ambiente e Saneamento "/>
    <s v="03.16.16"/>
    <s v="Direção Ambiente e Saneamento "/>
    <s v="03.16.16"/>
    <x v="30"/>
    <x v="0"/>
    <x v="0"/>
    <x v="0"/>
    <x v="1"/>
    <x v="0"/>
    <x v="0"/>
    <x v="0"/>
    <x v="1"/>
    <s v="2024-03-26"/>
    <x v="0"/>
    <n v="1175"/>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3-2024"/>
  </r>
  <r>
    <x v="0"/>
    <n v="0"/>
    <n v="0"/>
    <n v="0"/>
    <n v="0"/>
    <x v="753"/>
    <x v="0"/>
    <x v="0"/>
    <x v="0"/>
    <s v="03.16.16"/>
    <x v="24"/>
    <x v="0"/>
    <x v="0"/>
    <s v="Direção Ambiente e Saneamento "/>
    <s v="03.16.16"/>
    <s v="Direção Ambiente e Saneamento "/>
    <s v="03.16.16"/>
    <x v="60"/>
    <x v="0"/>
    <x v="0"/>
    <x v="0"/>
    <x v="0"/>
    <x v="0"/>
    <x v="0"/>
    <x v="0"/>
    <x v="1"/>
    <s v="2024-03-26"/>
    <x v="0"/>
    <n v="11"/>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3-2024"/>
  </r>
  <r>
    <x v="0"/>
    <n v="0"/>
    <n v="0"/>
    <n v="0"/>
    <n v="0"/>
    <x v="753"/>
    <x v="0"/>
    <x v="0"/>
    <x v="0"/>
    <s v="03.16.16"/>
    <x v="24"/>
    <x v="0"/>
    <x v="0"/>
    <s v="Direção Ambiente e Saneamento "/>
    <s v="03.16.16"/>
    <s v="Direção Ambiente e Saneamento "/>
    <s v="03.16.16"/>
    <x v="29"/>
    <x v="0"/>
    <x v="0"/>
    <x v="0"/>
    <x v="0"/>
    <x v="0"/>
    <x v="0"/>
    <x v="0"/>
    <x v="1"/>
    <s v="2024-03-26"/>
    <x v="0"/>
    <n v="3"/>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3-2024"/>
  </r>
  <r>
    <x v="0"/>
    <n v="0"/>
    <n v="0"/>
    <n v="0"/>
    <n v="0"/>
    <x v="753"/>
    <x v="0"/>
    <x v="0"/>
    <x v="0"/>
    <s v="03.16.16"/>
    <x v="24"/>
    <x v="0"/>
    <x v="0"/>
    <s v="Direção Ambiente e Saneamento "/>
    <s v="03.16.16"/>
    <s v="Direção Ambiente e Saneamento "/>
    <s v="03.16.16"/>
    <x v="28"/>
    <x v="0"/>
    <x v="0"/>
    <x v="0"/>
    <x v="0"/>
    <x v="0"/>
    <x v="0"/>
    <x v="0"/>
    <x v="1"/>
    <s v="2024-03-26"/>
    <x v="0"/>
    <n v="322"/>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3-2024"/>
  </r>
  <r>
    <x v="0"/>
    <n v="0"/>
    <n v="0"/>
    <n v="0"/>
    <n v="0"/>
    <x v="1418"/>
    <x v="0"/>
    <x v="0"/>
    <x v="0"/>
    <s v="03.16.16"/>
    <x v="24"/>
    <x v="0"/>
    <x v="0"/>
    <s v="Direção Ambiente e Saneamento "/>
    <s v="03.16.16"/>
    <s v="Direção Ambiente e Saneamento "/>
    <s v="03.16.16"/>
    <x v="28"/>
    <x v="0"/>
    <x v="0"/>
    <x v="0"/>
    <x v="0"/>
    <x v="0"/>
    <x v="0"/>
    <x v="0"/>
    <x v="6"/>
    <s v="2024-04-23"/>
    <x v="1"/>
    <n v="5473"/>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4-2024"/>
  </r>
  <r>
    <x v="0"/>
    <n v="0"/>
    <n v="0"/>
    <n v="0"/>
    <n v="0"/>
    <x v="1418"/>
    <x v="0"/>
    <x v="0"/>
    <x v="0"/>
    <s v="03.16.16"/>
    <x v="24"/>
    <x v="0"/>
    <x v="0"/>
    <s v="Direção Ambiente e Saneamento "/>
    <s v="03.16.16"/>
    <s v="Direção Ambiente e Saneamento "/>
    <s v="03.16.16"/>
    <x v="30"/>
    <x v="0"/>
    <x v="0"/>
    <x v="0"/>
    <x v="1"/>
    <x v="0"/>
    <x v="0"/>
    <x v="0"/>
    <x v="6"/>
    <s v="2024-04-23"/>
    <x v="1"/>
    <n v="89466"/>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4-2024"/>
  </r>
  <r>
    <x v="0"/>
    <n v="0"/>
    <n v="0"/>
    <n v="0"/>
    <n v="0"/>
    <x v="1418"/>
    <x v="0"/>
    <x v="0"/>
    <x v="0"/>
    <s v="03.16.16"/>
    <x v="24"/>
    <x v="0"/>
    <x v="0"/>
    <s v="Direção Ambiente e Saneamento "/>
    <s v="03.16.16"/>
    <s v="Direção Ambiente e Saneamento "/>
    <s v="03.16.16"/>
    <x v="30"/>
    <x v="0"/>
    <x v="0"/>
    <x v="0"/>
    <x v="1"/>
    <x v="0"/>
    <x v="0"/>
    <x v="0"/>
    <x v="6"/>
    <s v="2024-04-23"/>
    <x v="1"/>
    <n v="2313"/>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4-2024"/>
  </r>
  <r>
    <x v="0"/>
    <n v="0"/>
    <n v="0"/>
    <n v="0"/>
    <n v="0"/>
    <x v="1418"/>
    <x v="0"/>
    <x v="0"/>
    <x v="0"/>
    <s v="03.16.16"/>
    <x v="24"/>
    <x v="0"/>
    <x v="0"/>
    <s v="Direção Ambiente e Saneamento "/>
    <s v="03.16.16"/>
    <s v="Direção Ambiente e Saneamento "/>
    <s v="03.16.16"/>
    <x v="29"/>
    <x v="0"/>
    <x v="0"/>
    <x v="0"/>
    <x v="0"/>
    <x v="0"/>
    <x v="0"/>
    <x v="0"/>
    <x v="6"/>
    <s v="2024-04-23"/>
    <x v="1"/>
    <n v="5"/>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4-2024"/>
  </r>
  <r>
    <x v="0"/>
    <n v="0"/>
    <n v="0"/>
    <n v="0"/>
    <n v="0"/>
    <x v="5531"/>
    <x v="0"/>
    <x v="0"/>
    <x v="0"/>
    <s v="03.16.16"/>
    <x v="24"/>
    <x v="0"/>
    <x v="0"/>
    <s v="Direção Ambiente e Saneamento "/>
    <s v="03.16.16"/>
    <s v="Direção Ambiente e Saneamento "/>
    <s v="03.16.16"/>
    <x v="60"/>
    <x v="0"/>
    <x v="0"/>
    <x v="0"/>
    <x v="0"/>
    <x v="0"/>
    <x v="0"/>
    <x v="0"/>
    <x v="2"/>
    <s v="2024-02-23"/>
    <x v="0"/>
    <n v="993"/>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2-2024"/>
  </r>
  <r>
    <x v="0"/>
    <n v="0"/>
    <n v="0"/>
    <n v="0"/>
    <n v="0"/>
    <x v="5531"/>
    <x v="0"/>
    <x v="0"/>
    <x v="0"/>
    <s v="03.16.16"/>
    <x v="24"/>
    <x v="0"/>
    <x v="0"/>
    <s v="Direção Ambiente e Saneamento "/>
    <s v="03.16.16"/>
    <s v="Direção Ambiente e Saneamento "/>
    <s v="03.16.16"/>
    <x v="29"/>
    <x v="0"/>
    <x v="0"/>
    <x v="0"/>
    <x v="0"/>
    <x v="0"/>
    <x v="0"/>
    <x v="0"/>
    <x v="2"/>
    <s v="2024-02-23"/>
    <x v="0"/>
    <n v="3"/>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2-2024"/>
  </r>
  <r>
    <x v="0"/>
    <n v="0"/>
    <n v="0"/>
    <n v="0"/>
    <n v="0"/>
    <x v="5531"/>
    <x v="0"/>
    <x v="0"/>
    <x v="0"/>
    <s v="03.16.16"/>
    <x v="24"/>
    <x v="0"/>
    <x v="0"/>
    <s v="Direção Ambiente e Saneamento "/>
    <s v="03.16.16"/>
    <s v="Direção Ambiente e Saneamento "/>
    <s v="03.16.16"/>
    <x v="28"/>
    <x v="0"/>
    <x v="0"/>
    <x v="0"/>
    <x v="0"/>
    <x v="0"/>
    <x v="0"/>
    <x v="0"/>
    <x v="2"/>
    <s v="2024-02-23"/>
    <x v="0"/>
    <n v="322"/>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2-2024"/>
  </r>
  <r>
    <x v="0"/>
    <n v="0"/>
    <n v="0"/>
    <n v="0"/>
    <n v="0"/>
    <x v="580"/>
    <x v="0"/>
    <x v="0"/>
    <x v="0"/>
    <s v="03.16.15"/>
    <x v="0"/>
    <x v="0"/>
    <x v="0"/>
    <s v="Direção Financeira"/>
    <s v="03.16.15"/>
    <s v="Direção Financeira"/>
    <s v="03.16.15"/>
    <x v="64"/>
    <x v="0"/>
    <x v="0"/>
    <x v="0"/>
    <x v="0"/>
    <x v="0"/>
    <x v="0"/>
    <x v="0"/>
    <x v="5"/>
    <s v="2024-08-05"/>
    <x v="2"/>
    <n v="647"/>
    <x v="4"/>
    <m/>
    <x v="0"/>
    <m/>
    <x v="67"/>
    <n v="100474708"/>
    <x v="0"/>
    <x v="7"/>
    <s v="Direção Financeira"/>
    <s v="ORI"/>
    <x v="2"/>
    <m/>
    <x v="0"/>
    <x v="2"/>
    <x v="2"/>
    <x v="1"/>
    <x v="0"/>
    <x v="0"/>
    <x v="0"/>
    <x v="0"/>
    <x v="0"/>
    <x v="0"/>
    <x v="0"/>
    <s v="Direção Financeira"/>
    <x v="0"/>
    <x v="0"/>
    <x v="0"/>
    <x v="0"/>
    <x v="0"/>
    <x v="0"/>
    <x v="0"/>
    <x v="0"/>
    <x v="0"/>
    <x v="0"/>
    <x v="7"/>
    <x v="0"/>
    <s v="Pagamento de salário referente a 07-2024"/>
  </r>
  <r>
    <x v="0"/>
    <n v="0"/>
    <n v="0"/>
    <n v="0"/>
    <n v="0"/>
    <x v="580"/>
    <x v="0"/>
    <x v="0"/>
    <x v="0"/>
    <s v="03.16.15"/>
    <x v="0"/>
    <x v="0"/>
    <x v="0"/>
    <s v="Direção Financeira"/>
    <s v="03.16.15"/>
    <s v="Direção Financeira"/>
    <s v="03.16.15"/>
    <x v="29"/>
    <x v="0"/>
    <x v="0"/>
    <x v="0"/>
    <x v="0"/>
    <x v="0"/>
    <x v="0"/>
    <x v="0"/>
    <x v="5"/>
    <s v="2024-08-05"/>
    <x v="2"/>
    <n v="13"/>
    <x v="4"/>
    <m/>
    <x v="0"/>
    <m/>
    <x v="67"/>
    <n v="100474708"/>
    <x v="0"/>
    <x v="7"/>
    <s v="Direção Financeira"/>
    <s v="ORI"/>
    <x v="2"/>
    <m/>
    <x v="0"/>
    <x v="2"/>
    <x v="2"/>
    <x v="1"/>
    <x v="0"/>
    <x v="0"/>
    <x v="0"/>
    <x v="0"/>
    <x v="0"/>
    <x v="0"/>
    <x v="0"/>
    <s v="Direção Financeira"/>
    <x v="0"/>
    <x v="0"/>
    <x v="0"/>
    <x v="0"/>
    <x v="0"/>
    <x v="0"/>
    <x v="0"/>
    <x v="0"/>
    <x v="0"/>
    <x v="0"/>
    <x v="7"/>
    <x v="0"/>
    <s v="Pagamento de salário referente a 07-2024"/>
  </r>
  <r>
    <x v="0"/>
    <n v="0"/>
    <n v="0"/>
    <n v="0"/>
    <n v="0"/>
    <x v="580"/>
    <x v="0"/>
    <x v="0"/>
    <x v="0"/>
    <s v="03.16.15"/>
    <x v="0"/>
    <x v="0"/>
    <x v="0"/>
    <s v="Direção Financeira"/>
    <s v="03.16.15"/>
    <s v="Direção Financeira"/>
    <s v="03.16.15"/>
    <x v="30"/>
    <x v="0"/>
    <x v="0"/>
    <x v="0"/>
    <x v="1"/>
    <x v="0"/>
    <x v="0"/>
    <x v="0"/>
    <x v="5"/>
    <s v="2024-08-05"/>
    <x v="2"/>
    <n v="7686"/>
    <x v="4"/>
    <m/>
    <x v="0"/>
    <m/>
    <x v="67"/>
    <n v="100474708"/>
    <x v="0"/>
    <x v="7"/>
    <s v="Direção Financeira"/>
    <s v="ORI"/>
    <x v="2"/>
    <m/>
    <x v="0"/>
    <x v="2"/>
    <x v="2"/>
    <x v="1"/>
    <x v="0"/>
    <x v="0"/>
    <x v="0"/>
    <x v="0"/>
    <x v="0"/>
    <x v="0"/>
    <x v="0"/>
    <s v="Direção Financeira"/>
    <x v="0"/>
    <x v="0"/>
    <x v="0"/>
    <x v="0"/>
    <x v="0"/>
    <x v="0"/>
    <x v="0"/>
    <x v="0"/>
    <x v="0"/>
    <x v="0"/>
    <x v="7"/>
    <x v="0"/>
    <s v="Pagamento de salário referente a 07-2024"/>
  </r>
  <r>
    <x v="0"/>
    <n v="0"/>
    <n v="0"/>
    <n v="0"/>
    <n v="0"/>
    <x v="580"/>
    <x v="0"/>
    <x v="0"/>
    <x v="0"/>
    <s v="03.16.15"/>
    <x v="0"/>
    <x v="0"/>
    <x v="0"/>
    <s v="Direção Financeira"/>
    <s v="03.16.15"/>
    <s v="Direção Financeira"/>
    <s v="03.16.15"/>
    <x v="30"/>
    <x v="0"/>
    <x v="0"/>
    <x v="0"/>
    <x v="1"/>
    <x v="0"/>
    <x v="0"/>
    <x v="0"/>
    <x v="5"/>
    <s v="2024-08-05"/>
    <x v="2"/>
    <n v="288"/>
    <x v="4"/>
    <m/>
    <x v="0"/>
    <m/>
    <x v="16"/>
    <n v="100474707"/>
    <x v="0"/>
    <x v="3"/>
    <s v="Direção Financeira"/>
    <s v="ORI"/>
    <x v="2"/>
    <m/>
    <x v="0"/>
    <x v="2"/>
    <x v="2"/>
    <x v="1"/>
    <x v="0"/>
    <x v="0"/>
    <x v="0"/>
    <x v="0"/>
    <x v="0"/>
    <x v="0"/>
    <x v="0"/>
    <s v="Direção Financeira"/>
    <x v="0"/>
    <x v="0"/>
    <x v="0"/>
    <x v="0"/>
    <x v="0"/>
    <x v="0"/>
    <x v="0"/>
    <x v="0"/>
    <x v="0"/>
    <x v="0"/>
    <x v="3"/>
    <x v="0"/>
    <s v="Pagamento de salário referente a 07-2024"/>
  </r>
  <r>
    <x v="0"/>
    <n v="0"/>
    <n v="0"/>
    <n v="0"/>
    <n v="0"/>
    <x v="2150"/>
    <x v="0"/>
    <x v="0"/>
    <x v="0"/>
    <s v="03.16.15"/>
    <x v="0"/>
    <x v="0"/>
    <x v="0"/>
    <s v="Direção Financeira"/>
    <s v="03.16.15"/>
    <s v="Direção Financeira"/>
    <s v="03.16.15"/>
    <x v="30"/>
    <x v="0"/>
    <x v="0"/>
    <x v="0"/>
    <x v="1"/>
    <x v="0"/>
    <x v="0"/>
    <x v="0"/>
    <x v="11"/>
    <s v="2024-12-16"/>
    <x v="3"/>
    <n v="238"/>
    <x v="4"/>
    <m/>
    <x v="0"/>
    <m/>
    <x v="16"/>
    <n v="100474707"/>
    <x v="0"/>
    <x v="3"/>
    <s v="Direção Financeira"/>
    <s v="ORI"/>
    <x v="2"/>
    <m/>
    <x v="0"/>
    <x v="2"/>
    <x v="2"/>
    <x v="1"/>
    <x v="0"/>
    <x v="0"/>
    <x v="0"/>
    <x v="0"/>
    <x v="0"/>
    <x v="0"/>
    <x v="0"/>
    <s v="Direção Financeira"/>
    <x v="0"/>
    <x v="0"/>
    <x v="0"/>
    <x v="0"/>
    <x v="0"/>
    <x v="0"/>
    <x v="0"/>
    <x v="0"/>
    <x v="0"/>
    <x v="0"/>
    <x v="3"/>
    <x v="0"/>
    <s v="Pagamento de salário referente a 12-2024"/>
  </r>
  <r>
    <x v="0"/>
    <n v="0"/>
    <n v="0"/>
    <n v="0"/>
    <n v="0"/>
    <x v="3970"/>
    <x v="0"/>
    <x v="0"/>
    <x v="0"/>
    <s v="03.16.15"/>
    <x v="0"/>
    <x v="0"/>
    <x v="0"/>
    <s v="Direção Financeira"/>
    <s v="03.16.15"/>
    <s v="Direção Financeira"/>
    <s v="03.16.15"/>
    <x v="29"/>
    <x v="0"/>
    <x v="0"/>
    <x v="0"/>
    <x v="0"/>
    <x v="0"/>
    <x v="0"/>
    <x v="0"/>
    <x v="0"/>
    <s v="2024-01-30"/>
    <x v="0"/>
    <n v="56"/>
    <x v="4"/>
    <m/>
    <x v="0"/>
    <m/>
    <x v="19"/>
    <n v="100474706"/>
    <x v="0"/>
    <x v="6"/>
    <s v="Direção Financeira"/>
    <s v="ORI"/>
    <x v="2"/>
    <m/>
    <x v="0"/>
    <x v="2"/>
    <x v="2"/>
    <x v="1"/>
    <x v="0"/>
    <x v="0"/>
    <x v="0"/>
    <x v="0"/>
    <x v="0"/>
    <x v="0"/>
    <x v="0"/>
    <s v="Direção Financeira"/>
    <x v="0"/>
    <x v="0"/>
    <x v="0"/>
    <x v="0"/>
    <x v="0"/>
    <x v="0"/>
    <x v="0"/>
    <x v="0"/>
    <x v="0"/>
    <x v="0"/>
    <x v="6"/>
    <x v="0"/>
    <s v="Pagamento de salário referente a 01-2024"/>
  </r>
  <r>
    <x v="0"/>
    <n v="0"/>
    <n v="0"/>
    <n v="0"/>
    <n v="0"/>
    <x v="3970"/>
    <x v="0"/>
    <x v="0"/>
    <x v="0"/>
    <s v="03.16.15"/>
    <x v="0"/>
    <x v="0"/>
    <x v="0"/>
    <s v="Direção Financeira"/>
    <s v="03.16.15"/>
    <s v="Direção Financeira"/>
    <s v="03.16.15"/>
    <x v="28"/>
    <x v="0"/>
    <x v="0"/>
    <x v="0"/>
    <x v="0"/>
    <x v="0"/>
    <x v="0"/>
    <x v="0"/>
    <x v="0"/>
    <s v="2024-01-30"/>
    <x v="0"/>
    <n v="19"/>
    <x v="4"/>
    <m/>
    <x v="0"/>
    <m/>
    <x v="18"/>
    <n v="100478987"/>
    <x v="0"/>
    <x v="5"/>
    <s v="Direção Financeira"/>
    <s v="ORI"/>
    <x v="2"/>
    <m/>
    <x v="0"/>
    <x v="2"/>
    <x v="2"/>
    <x v="1"/>
    <x v="0"/>
    <x v="0"/>
    <x v="0"/>
    <x v="0"/>
    <x v="0"/>
    <x v="0"/>
    <x v="0"/>
    <s v="Direção Financeira"/>
    <x v="0"/>
    <x v="0"/>
    <x v="0"/>
    <x v="0"/>
    <x v="0"/>
    <x v="0"/>
    <x v="0"/>
    <x v="0"/>
    <x v="0"/>
    <x v="0"/>
    <x v="5"/>
    <x v="0"/>
    <s v="Pagamento de salário referente a 01-2024"/>
  </r>
  <r>
    <x v="0"/>
    <n v="0"/>
    <n v="0"/>
    <n v="0"/>
    <n v="0"/>
    <x v="3970"/>
    <x v="0"/>
    <x v="0"/>
    <x v="0"/>
    <s v="03.16.15"/>
    <x v="0"/>
    <x v="0"/>
    <x v="0"/>
    <s v="Direção Financeira"/>
    <s v="03.16.15"/>
    <s v="Direção Financeira"/>
    <s v="03.16.15"/>
    <x v="64"/>
    <x v="0"/>
    <x v="0"/>
    <x v="0"/>
    <x v="0"/>
    <x v="0"/>
    <x v="0"/>
    <x v="0"/>
    <x v="0"/>
    <s v="2024-01-30"/>
    <x v="0"/>
    <n v="46"/>
    <x v="4"/>
    <m/>
    <x v="0"/>
    <m/>
    <x v="54"/>
    <n v="100477977"/>
    <x v="0"/>
    <x v="8"/>
    <s v="Direção Financeira"/>
    <s v="ORI"/>
    <x v="2"/>
    <m/>
    <x v="0"/>
    <x v="2"/>
    <x v="2"/>
    <x v="1"/>
    <x v="0"/>
    <x v="0"/>
    <x v="0"/>
    <x v="0"/>
    <x v="0"/>
    <x v="0"/>
    <x v="0"/>
    <s v="Direção Financeira"/>
    <x v="0"/>
    <x v="0"/>
    <x v="0"/>
    <x v="0"/>
    <x v="0"/>
    <x v="0"/>
    <x v="0"/>
    <x v="0"/>
    <x v="0"/>
    <x v="0"/>
    <x v="8"/>
    <x v="0"/>
    <s v="Pagamento de salário referente a 01-2024"/>
  </r>
  <r>
    <x v="0"/>
    <n v="0"/>
    <n v="0"/>
    <n v="0"/>
    <n v="0"/>
    <x v="3970"/>
    <x v="0"/>
    <x v="0"/>
    <x v="0"/>
    <s v="03.16.15"/>
    <x v="0"/>
    <x v="0"/>
    <x v="0"/>
    <s v="Direção Financeira"/>
    <s v="03.16.15"/>
    <s v="Direção Financeira"/>
    <s v="03.16.15"/>
    <x v="28"/>
    <x v="0"/>
    <x v="0"/>
    <x v="0"/>
    <x v="0"/>
    <x v="0"/>
    <x v="0"/>
    <x v="0"/>
    <x v="0"/>
    <s v="2024-01-30"/>
    <x v="0"/>
    <n v="50"/>
    <x v="4"/>
    <m/>
    <x v="0"/>
    <m/>
    <x v="54"/>
    <n v="100477977"/>
    <x v="0"/>
    <x v="8"/>
    <s v="Direção Financeira"/>
    <s v="ORI"/>
    <x v="2"/>
    <m/>
    <x v="0"/>
    <x v="2"/>
    <x v="2"/>
    <x v="1"/>
    <x v="0"/>
    <x v="0"/>
    <x v="0"/>
    <x v="0"/>
    <x v="0"/>
    <x v="0"/>
    <x v="0"/>
    <s v="Direção Financeira"/>
    <x v="0"/>
    <x v="0"/>
    <x v="0"/>
    <x v="0"/>
    <x v="0"/>
    <x v="0"/>
    <x v="0"/>
    <x v="0"/>
    <x v="0"/>
    <x v="0"/>
    <x v="8"/>
    <x v="0"/>
    <s v="Pagamento de salário referente a 01-2024"/>
  </r>
  <r>
    <x v="0"/>
    <n v="0"/>
    <n v="0"/>
    <n v="0"/>
    <n v="0"/>
    <x v="4075"/>
    <x v="0"/>
    <x v="0"/>
    <x v="0"/>
    <s v="03.16.15"/>
    <x v="0"/>
    <x v="0"/>
    <x v="0"/>
    <s v="Direção Financeira"/>
    <s v="03.16.15"/>
    <s v="Direção Financeira"/>
    <s v="03.16.15"/>
    <x v="29"/>
    <x v="0"/>
    <x v="0"/>
    <x v="0"/>
    <x v="0"/>
    <x v="0"/>
    <x v="0"/>
    <x v="0"/>
    <x v="4"/>
    <s v="2024-06-19"/>
    <x v="1"/>
    <n v="86"/>
    <x v="4"/>
    <m/>
    <x v="0"/>
    <m/>
    <x v="19"/>
    <n v="100474706"/>
    <x v="0"/>
    <x v="6"/>
    <s v="Direção Financeira"/>
    <s v="ORI"/>
    <x v="2"/>
    <m/>
    <x v="0"/>
    <x v="2"/>
    <x v="2"/>
    <x v="1"/>
    <x v="0"/>
    <x v="0"/>
    <x v="0"/>
    <x v="0"/>
    <x v="0"/>
    <x v="0"/>
    <x v="0"/>
    <s v="Direção Financeira"/>
    <x v="0"/>
    <x v="0"/>
    <x v="0"/>
    <x v="0"/>
    <x v="0"/>
    <x v="0"/>
    <x v="0"/>
    <x v="0"/>
    <x v="0"/>
    <x v="0"/>
    <x v="6"/>
    <x v="0"/>
    <s v="Pagamento de salário referente a 06-2024"/>
  </r>
  <r>
    <x v="0"/>
    <n v="0"/>
    <n v="0"/>
    <n v="0"/>
    <n v="0"/>
    <x v="4075"/>
    <x v="0"/>
    <x v="0"/>
    <x v="0"/>
    <s v="03.16.15"/>
    <x v="0"/>
    <x v="0"/>
    <x v="0"/>
    <s v="Direção Financeira"/>
    <s v="03.16.15"/>
    <s v="Direção Financeira"/>
    <s v="03.16.15"/>
    <x v="29"/>
    <x v="0"/>
    <x v="0"/>
    <x v="0"/>
    <x v="0"/>
    <x v="0"/>
    <x v="0"/>
    <x v="0"/>
    <x v="4"/>
    <s v="2024-06-19"/>
    <x v="1"/>
    <n v="0"/>
    <x v="4"/>
    <m/>
    <x v="0"/>
    <m/>
    <x v="54"/>
    <n v="100477977"/>
    <x v="0"/>
    <x v="8"/>
    <s v="Direção Financeira"/>
    <s v="ORI"/>
    <x v="2"/>
    <m/>
    <x v="0"/>
    <x v="2"/>
    <x v="2"/>
    <x v="1"/>
    <x v="0"/>
    <x v="0"/>
    <x v="0"/>
    <x v="0"/>
    <x v="0"/>
    <x v="0"/>
    <x v="0"/>
    <s v="Direção Financeira"/>
    <x v="0"/>
    <x v="0"/>
    <x v="0"/>
    <x v="0"/>
    <x v="0"/>
    <x v="0"/>
    <x v="0"/>
    <x v="0"/>
    <x v="0"/>
    <x v="0"/>
    <x v="8"/>
    <x v="0"/>
    <s v="Pagamento de salário referente a 06-2024"/>
  </r>
  <r>
    <x v="0"/>
    <n v="0"/>
    <n v="0"/>
    <n v="0"/>
    <n v="0"/>
    <x v="4075"/>
    <x v="0"/>
    <x v="0"/>
    <x v="0"/>
    <s v="03.16.15"/>
    <x v="0"/>
    <x v="0"/>
    <x v="0"/>
    <s v="Direção Financeira"/>
    <s v="03.16.15"/>
    <s v="Direção Financeira"/>
    <s v="03.16.15"/>
    <x v="28"/>
    <x v="0"/>
    <x v="0"/>
    <x v="0"/>
    <x v="0"/>
    <x v="0"/>
    <x v="0"/>
    <x v="0"/>
    <x v="4"/>
    <s v="2024-06-19"/>
    <x v="1"/>
    <n v="471"/>
    <x v="4"/>
    <m/>
    <x v="0"/>
    <m/>
    <x v="67"/>
    <n v="100474708"/>
    <x v="0"/>
    <x v="7"/>
    <s v="Direção Financeira"/>
    <s v="ORI"/>
    <x v="2"/>
    <m/>
    <x v="0"/>
    <x v="2"/>
    <x v="2"/>
    <x v="1"/>
    <x v="0"/>
    <x v="0"/>
    <x v="0"/>
    <x v="0"/>
    <x v="0"/>
    <x v="0"/>
    <x v="0"/>
    <s v="Direção Financeira"/>
    <x v="0"/>
    <x v="0"/>
    <x v="0"/>
    <x v="0"/>
    <x v="0"/>
    <x v="0"/>
    <x v="0"/>
    <x v="0"/>
    <x v="0"/>
    <x v="0"/>
    <x v="7"/>
    <x v="0"/>
    <s v="Pagamento de salário referente a 06-2024"/>
  </r>
  <r>
    <x v="0"/>
    <n v="0"/>
    <n v="0"/>
    <n v="0"/>
    <n v="0"/>
    <x v="4075"/>
    <x v="0"/>
    <x v="0"/>
    <x v="0"/>
    <s v="03.16.15"/>
    <x v="0"/>
    <x v="0"/>
    <x v="0"/>
    <s v="Direção Financeira"/>
    <s v="03.16.15"/>
    <s v="Direção Financeira"/>
    <s v="03.16.15"/>
    <x v="30"/>
    <x v="0"/>
    <x v="0"/>
    <x v="0"/>
    <x v="1"/>
    <x v="0"/>
    <x v="0"/>
    <x v="0"/>
    <x v="4"/>
    <s v="2024-06-19"/>
    <x v="1"/>
    <n v="6869"/>
    <x v="4"/>
    <m/>
    <x v="0"/>
    <m/>
    <x v="67"/>
    <n v="100474708"/>
    <x v="0"/>
    <x v="7"/>
    <s v="Direção Financeira"/>
    <s v="ORI"/>
    <x v="2"/>
    <m/>
    <x v="0"/>
    <x v="2"/>
    <x v="2"/>
    <x v="1"/>
    <x v="0"/>
    <x v="0"/>
    <x v="0"/>
    <x v="0"/>
    <x v="0"/>
    <x v="0"/>
    <x v="0"/>
    <s v="Direção Financeira"/>
    <x v="0"/>
    <x v="0"/>
    <x v="0"/>
    <x v="0"/>
    <x v="0"/>
    <x v="0"/>
    <x v="0"/>
    <x v="0"/>
    <x v="0"/>
    <x v="0"/>
    <x v="7"/>
    <x v="0"/>
    <s v="Pagamento de salário referente a 06-2024"/>
  </r>
  <r>
    <x v="0"/>
    <n v="0"/>
    <n v="0"/>
    <n v="0"/>
    <n v="0"/>
    <x v="4075"/>
    <x v="0"/>
    <x v="0"/>
    <x v="0"/>
    <s v="03.16.15"/>
    <x v="0"/>
    <x v="0"/>
    <x v="0"/>
    <s v="Direção Financeira"/>
    <s v="03.16.15"/>
    <s v="Direção Financeira"/>
    <s v="03.16.15"/>
    <x v="48"/>
    <x v="0"/>
    <x v="0"/>
    <x v="0"/>
    <x v="1"/>
    <x v="0"/>
    <x v="0"/>
    <x v="0"/>
    <x v="4"/>
    <s v="2024-06-19"/>
    <x v="1"/>
    <n v="6448"/>
    <x v="4"/>
    <m/>
    <x v="0"/>
    <m/>
    <x v="17"/>
    <n v="100479279"/>
    <x v="0"/>
    <x v="4"/>
    <s v="Direção Financeira"/>
    <s v="ORI"/>
    <x v="2"/>
    <m/>
    <x v="0"/>
    <x v="2"/>
    <x v="2"/>
    <x v="1"/>
    <x v="0"/>
    <x v="0"/>
    <x v="0"/>
    <x v="0"/>
    <x v="0"/>
    <x v="0"/>
    <x v="0"/>
    <s v="Direção Financeira"/>
    <x v="0"/>
    <x v="0"/>
    <x v="0"/>
    <x v="0"/>
    <x v="0"/>
    <x v="0"/>
    <x v="0"/>
    <x v="0"/>
    <x v="0"/>
    <x v="0"/>
    <x v="4"/>
    <x v="0"/>
    <s v="Pagamento de salário referente a 06-2024"/>
  </r>
  <r>
    <x v="0"/>
    <n v="0"/>
    <n v="0"/>
    <n v="0"/>
    <n v="0"/>
    <x v="4075"/>
    <x v="0"/>
    <x v="0"/>
    <x v="0"/>
    <s v="03.16.15"/>
    <x v="0"/>
    <x v="0"/>
    <x v="0"/>
    <s v="Direção Financeira"/>
    <s v="03.16.15"/>
    <s v="Direção Financeira"/>
    <s v="03.16.15"/>
    <x v="30"/>
    <x v="0"/>
    <x v="0"/>
    <x v="0"/>
    <x v="1"/>
    <x v="0"/>
    <x v="0"/>
    <x v="0"/>
    <x v="4"/>
    <s v="2024-06-19"/>
    <x v="1"/>
    <n v="257"/>
    <x v="4"/>
    <m/>
    <x v="0"/>
    <m/>
    <x v="16"/>
    <n v="100474707"/>
    <x v="0"/>
    <x v="3"/>
    <s v="Direção Financeira"/>
    <s v="ORI"/>
    <x v="2"/>
    <m/>
    <x v="0"/>
    <x v="2"/>
    <x v="2"/>
    <x v="1"/>
    <x v="0"/>
    <x v="0"/>
    <x v="0"/>
    <x v="0"/>
    <x v="0"/>
    <x v="0"/>
    <x v="0"/>
    <s v="Direção Financeira"/>
    <x v="0"/>
    <x v="0"/>
    <x v="0"/>
    <x v="0"/>
    <x v="0"/>
    <x v="0"/>
    <x v="0"/>
    <x v="0"/>
    <x v="0"/>
    <x v="0"/>
    <x v="3"/>
    <x v="0"/>
    <s v="Pagamento de salário referente a 06-2024"/>
  </r>
  <r>
    <x v="0"/>
    <n v="0"/>
    <n v="0"/>
    <n v="0"/>
    <n v="0"/>
    <x v="553"/>
    <x v="0"/>
    <x v="0"/>
    <x v="0"/>
    <s v="03.16.15"/>
    <x v="0"/>
    <x v="0"/>
    <x v="0"/>
    <s v="Direção Financeira"/>
    <s v="03.16.15"/>
    <s v="Direção Financeira"/>
    <s v="03.16.15"/>
    <x v="30"/>
    <x v="0"/>
    <x v="0"/>
    <x v="0"/>
    <x v="1"/>
    <x v="0"/>
    <x v="0"/>
    <x v="0"/>
    <x v="5"/>
    <s v="2024-08-05"/>
    <x v="2"/>
    <n v="7429"/>
    <x v="4"/>
    <m/>
    <x v="0"/>
    <m/>
    <x v="67"/>
    <n v="100474708"/>
    <x v="0"/>
    <x v="7"/>
    <s v="Direção Financeira"/>
    <s v="ORI"/>
    <x v="2"/>
    <m/>
    <x v="0"/>
    <x v="2"/>
    <x v="2"/>
    <x v="1"/>
    <x v="0"/>
    <x v="0"/>
    <x v="0"/>
    <x v="0"/>
    <x v="0"/>
    <x v="0"/>
    <x v="0"/>
    <s v="Direção Financeira"/>
    <x v="0"/>
    <x v="0"/>
    <x v="0"/>
    <x v="0"/>
    <x v="0"/>
    <x v="0"/>
    <x v="0"/>
    <x v="0"/>
    <x v="0"/>
    <x v="0"/>
    <x v="7"/>
    <x v="0"/>
    <s v="Pagamento de salário referente a 07-2024"/>
  </r>
  <r>
    <x v="0"/>
    <n v="0"/>
    <n v="0"/>
    <n v="0"/>
    <n v="0"/>
    <x v="3760"/>
    <x v="0"/>
    <x v="0"/>
    <x v="0"/>
    <s v="03.16.15"/>
    <x v="0"/>
    <x v="0"/>
    <x v="0"/>
    <s v="Direção Financeira"/>
    <s v="03.16.15"/>
    <s v="Direção Financeira"/>
    <s v="03.16.15"/>
    <x v="64"/>
    <x v="0"/>
    <x v="0"/>
    <x v="0"/>
    <x v="0"/>
    <x v="0"/>
    <x v="0"/>
    <x v="0"/>
    <x v="3"/>
    <s v="2024-05-21"/>
    <x v="1"/>
    <n v="42"/>
    <x v="4"/>
    <m/>
    <x v="0"/>
    <m/>
    <x v="54"/>
    <n v="100477977"/>
    <x v="0"/>
    <x v="8"/>
    <s v="Direção Financeira"/>
    <s v="ORI"/>
    <x v="2"/>
    <m/>
    <x v="0"/>
    <x v="2"/>
    <x v="2"/>
    <x v="1"/>
    <x v="0"/>
    <x v="0"/>
    <x v="0"/>
    <x v="0"/>
    <x v="0"/>
    <x v="0"/>
    <x v="0"/>
    <s v="Direção Financeira"/>
    <x v="0"/>
    <x v="0"/>
    <x v="0"/>
    <x v="0"/>
    <x v="0"/>
    <x v="0"/>
    <x v="0"/>
    <x v="0"/>
    <x v="0"/>
    <x v="0"/>
    <x v="8"/>
    <x v="0"/>
    <s v="Pagamento de salário referente a 05-2024"/>
  </r>
  <r>
    <x v="0"/>
    <n v="0"/>
    <n v="0"/>
    <n v="0"/>
    <n v="0"/>
    <x v="3760"/>
    <x v="0"/>
    <x v="0"/>
    <x v="0"/>
    <s v="03.16.15"/>
    <x v="0"/>
    <x v="0"/>
    <x v="0"/>
    <s v="Direção Financeira"/>
    <s v="03.16.15"/>
    <s v="Direção Financeira"/>
    <s v="03.16.15"/>
    <x v="28"/>
    <x v="0"/>
    <x v="0"/>
    <x v="0"/>
    <x v="0"/>
    <x v="0"/>
    <x v="0"/>
    <x v="0"/>
    <x v="3"/>
    <s v="2024-05-21"/>
    <x v="1"/>
    <n v="17"/>
    <x v="4"/>
    <m/>
    <x v="0"/>
    <m/>
    <x v="16"/>
    <n v="100474707"/>
    <x v="0"/>
    <x v="3"/>
    <s v="Direção Financeira"/>
    <s v="ORI"/>
    <x v="2"/>
    <m/>
    <x v="0"/>
    <x v="2"/>
    <x v="2"/>
    <x v="1"/>
    <x v="0"/>
    <x v="0"/>
    <x v="0"/>
    <x v="0"/>
    <x v="0"/>
    <x v="0"/>
    <x v="0"/>
    <s v="Direção Financeira"/>
    <x v="0"/>
    <x v="0"/>
    <x v="0"/>
    <x v="0"/>
    <x v="0"/>
    <x v="0"/>
    <x v="0"/>
    <x v="0"/>
    <x v="0"/>
    <x v="0"/>
    <x v="3"/>
    <x v="0"/>
    <s v="Pagamento de salário referente a 05-2024"/>
  </r>
  <r>
    <x v="0"/>
    <n v="0"/>
    <n v="0"/>
    <n v="0"/>
    <n v="0"/>
    <x v="3760"/>
    <x v="0"/>
    <x v="0"/>
    <x v="0"/>
    <s v="03.16.15"/>
    <x v="0"/>
    <x v="0"/>
    <x v="0"/>
    <s v="Direção Financeira"/>
    <s v="03.16.15"/>
    <s v="Direção Financeira"/>
    <s v="03.16.15"/>
    <x v="48"/>
    <x v="0"/>
    <x v="0"/>
    <x v="0"/>
    <x v="1"/>
    <x v="0"/>
    <x v="0"/>
    <x v="0"/>
    <x v="3"/>
    <s v="2024-05-21"/>
    <x v="1"/>
    <n v="149"/>
    <x v="4"/>
    <m/>
    <x v="0"/>
    <m/>
    <x v="16"/>
    <n v="100474707"/>
    <x v="0"/>
    <x v="3"/>
    <s v="Direção Financeira"/>
    <s v="ORI"/>
    <x v="2"/>
    <m/>
    <x v="0"/>
    <x v="2"/>
    <x v="2"/>
    <x v="1"/>
    <x v="0"/>
    <x v="0"/>
    <x v="0"/>
    <x v="0"/>
    <x v="0"/>
    <x v="0"/>
    <x v="0"/>
    <s v="Direção Financeira"/>
    <x v="0"/>
    <x v="0"/>
    <x v="0"/>
    <x v="0"/>
    <x v="0"/>
    <x v="0"/>
    <x v="0"/>
    <x v="0"/>
    <x v="0"/>
    <x v="0"/>
    <x v="3"/>
    <x v="0"/>
    <s v="Pagamento de salário referente a 05-2024"/>
  </r>
  <r>
    <x v="0"/>
    <n v="0"/>
    <n v="0"/>
    <n v="0"/>
    <n v="0"/>
    <x v="3760"/>
    <x v="0"/>
    <x v="0"/>
    <x v="0"/>
    <s v="03.16.15"/>
    <x v="0"/>
    <x v="0"/>
    <x v="0"/>
    <s v="Direção Financeira"/>
    <s v="03.16.15"/>
    <s v="Direção Financeira"/>
    <s v="03.16.15"/>
    <x v="48"/>
    <x v="0"/>
    <x v="0"/>
    <x v="0"/>
    <x v="1"/>
    <x v="0"/>
    <x v="0"/>
    <x v="0"/>
    <x v="3"/>
    <s v="2024-05-21"/>
    <x v="1"/>
    <n v="1791"/>
    <x v="4"/>
    <m/>
    <x v="0"/>
    <m/>
    <x v="15"/>
    <n v="100479277"/>
    <x v="0"/>
    <x v="2"/>
    <s v="Direção Financeira"/>
    <s v="ORI"/>
    <x v="2"/>
    <m/>
    <x v="0"/>
    <x v="2"/>
    <x v="2"/>
    <x v="1"/>
    <x v="0"/>
    <x v="0"/>
    <x v="0"/>
    <x v="0"/>
    <x v="0"/>
    <x v="0"/>
    <x v="0"/>
    <s v="Direção Financeira"/>
    <x v="0"/>
    <x v="0"/>
    <x v="0"/>
    <x v="0"/>
    <x v="0"/>
    <x v="0"/>
    <x v="0"/>
    <x v="0"/>
    <x v="0"/>
    <x v="0"/>
    <x v="2"/>
    <x v="0"/>
    <s v="Pagamento de salário referente a 05-2024"/>
  </r>
  <r>
    <x v="0"/>
    <n v="0"/>
    <n v="0"/>
    <n v="0"/>
    <n v="0"/>
    <x v="1417"/>
    <x v="0"/>
    <x v="0"/>
    <x v="0"/>
    <s v="03.16.15"/>
    <x v="0"/>
    <x v="0"/>
    <x v="0"/>
    <s v="Direção Financeira"/>
    <s v="03.16.15"/>
    <s v="Direção Financeira"/>
    <s v="03.16.15"/>
    <x v="48"/>
    <x v="0"/>
    <x v="0"/>
    <x v="0"/>
    <x v="1"/>
    <x v="0"/>
    <x v="0"/>
    <x v="0"/>
    <x v="6"/>
    <s v="2024-04-23"/>
    <x v="1"/>
    <n v="23444"/>
    <x v="4"/>
    <m/>
    <x v="0"/>
    <m/>
    <x v="19"/>
    <n v="100474706"/>
    <x v="0"/>
    <x v="6"/>
    <s v="Direção Financeira"/>
    <s v="ORI"/>
    <x v="2"/>
    <m/>
    <x v="0"/>
    <x v="2"/>
    <x v="2"/>
    <x v="1"/>
    <x v="0"/>
    <x v="0"/>
    <x v="0"/>
    <x v="0"/>
    <x v="0"/>
    <x v="0"/>
    <x v="0"/>
    <s v="Direção Financeira"/>
    <x v="0"/>
    <x v="0"/>
    <x v="0"/>
    <x v="0"/>
    <x v="0"/>
    <x v="0"/>
    <x v="0"/>
    <x v="0"/>
    <x v="0"/>
    <x v="0"/>
    <x v="6"/>
    <x v="0"/>
    <s v="Pagamento de salário referente a 04-2024"/>
  </r>
  <r>
    <x v="0"/>
    <n v="0"/>
    <n v="0"/>
    <n v="0"/>
    <n v="0"/>
    <x v="1417"/>
    <x v="0"/>
    <x v="0"/>
    <x v="0"/>
    <s v="03.16.15"/>
    <x v="0"/>
    <x v="0"/>
    <x v="0"/>
    <s v="Direção Financeira"/>
    <s v="03.16.15"/>
    <s v="Direção Financeira"/>
    <s v="03.16.15"/>
    <x v="48"/>
    <x v="0"/>
    <x v="0"/>
    <x v="0"/>
    <x v="1"/>
    <x v="0"/>
    <x v="0"/>
    <x v="0"/>
    <x v="6"/>
    <s v="2024-04-23"/>
    <x v="1"/>
    <n v="246"/>
    <x v="4"/>
    <m/>
    <x v="0"/>
    <m/>
    <x v="54"/>
    <n v="100477977"/>
    <x v="0"/>
    <x v="8"/>
    <s v="Direção Financeira"/>
    <s v="ORI"/>
    <x v="2"/>
    <m/>
    <x v="0"/>
    <x v="2"/>
    <x v="2"/>
    <x v="1"/>
    <x v="0"/>
    <x v="0"/>
    <x v="0"/>
    <x v="0"/>
    <x v="0"/>
    <x v="0"/>
    <x v="0"/>
    <s v="Direção Financeira"/>
    <x v="0"/>
    <x v="0"/>
    <x v="0"/>
    <x v="0"/>
    <x v="0"/>
    <x v="0"/>
    <x v="0"/>
    <x v="0"/>
    <x v="0"/>
    <x v="0"/>
    <x v="8"/>
    <x v="0"/>
    <s v="Pagamento de salário referente a 04-2024"/>
  </r>
  <r>
    <x v="0"/>
    <n v="0"/>
    <n v="0"/>
    <n v="0"/>
    <n v="0"/>
    <x v="1417"/>
    <x v="0"/>
    <x v="0"/>
    <x v="0"/>
    <s v="03.16.15"/>
    <x v="0"/>
    <x v="0"/>
    <x v="0"/>
    <s v="Direção Financeira"/>
    <s v="03.16.15"/>
    <s v="Direção Financeira"/>
    <s v="03.16.15"/>
    <x v="64"/>
    <x v="0"/>
    <x v="0"/>
    <x v="0"/>
    <x v="0"/>
    <x v="0"/>
    <x v="0"/>
    <x v="0"/>
    <x v="6"/>
    <s v="2024-04-23"/>
    <x v="1"/>
    <n v="662"/>
    <x v="4"/>
    <m/>
    <x v="0"/>
    <m/>
    <x v="67"/>
    <n v="100474708"/>
    <x v="0"/>
    <x v="7"/>
    <s v="Direção Financeira"/>
    <s v="ORI"/>
    <x v="2"/>
    <m/>
    <x v="0"/>
    <x v="2"/>
    <x v="2"/>
    <x v="1"/>
    <x v="0"/>
    <x v="0"/>
    <x v="0"/>
    <x v="0"/>
    <x v="0"/>
    <x v="0"/>
    <x v="0"/>
    <s v="Direção Financeira"/>
    <x v="0"/>
    <x v="0"/>
    <x v="0"/>
    <x v="0"/>
    <x v="0"/>
    <x v="0"/>
    <x v="0"/>
    <x v="0"/>
    <x v="0"/>
    <x v="0"/>
    <x v="7"/>
    <x v="0"/>
    <s v="Pagamento de salário referente a 04-2024"/>
  </r>
  <r>
    <x v="0"/>
    <n v="0"/>
    <n v="0"/>
    <n v="0"/>
    <n v="0"/>
    <x v="1417"/>
    <x v="0"/>
    <x v="0"/>
    <x v="0"/>
    <s v="03.16.15"/>
    <x v="0"/>
    <x v="0"/>
    <x v="0"/>
    <s v="Direção Financeira"/>
    <s v="03.16.15"/>
    <s v="Direção Financeira"/>
    <s v="03.16.15"/>
    <x v="29"/>
    <x v="0"/>
    <x v="0"/>
    <x v="0"/>
    <x v="0"/>
    <x v="0"/>
    <x v="0"/>
    <x v="0"/>
    <x v="6"/>
    <s v="2024-04-23"/>
    <x v="1"/>
    <n v="0"/>
    <x v="4"/>
    <m/>
    <x v="0"/>
    <m/>
    <x v="16"/>
    <n v="100474707"/>
    <x v="0"/>
    <x v="3"/>
    <s v="Direção Financeira"/>
    <s v="ORI"/>
    <x v="2"/>
    <m/>
    <x v="0"/>
    <x v="2"/>
    <x v="2"/>
    <x v="1"/>
    <x v="0"/>
    <x v="0"/>
    <x v="0"/>
    <x v="0"/>
    <x v="0"/>
    <x v="0"/>
    <x v="0"/>
    <s v="Direção Financeira"/>
    <x v="0"/>
    <x v="0"/>
    <x v="0"/>
    <x v="0"/>
    <x v="0"/>
    <x v="0"/>
    <x v="0"/>
    <x v="0"/>
    <x v="0"/>
    <x v="0"/>
    <x v="3"/>
    <x v="0"/>
    <s v="Pagamento de salário referente a 04-2024"/>
  </r>
  <r>
    <x v="0"/>
    <n v="0"/>
    <n v="0"/>
    <n v="0"/>
    <n v="0"/>
    <x v="1417"/>
    <x v="0"/>
    <x v="0"/>
    <x v="0"/>
    <s v="03.16.15"/>
    <x v="0"/>
    <x v="0"/>
    <x v="0"/>
    <s v="Direção Financeira"/>
    <s v="03.16.15"/>
    <s v="Direção Financeira"/>
    <s v="03.16.15"/>
    <x v="28"/>
    <x v="0"/>
    <x v="0"/>
    <x v="0"/>
    <x v="0"/>
    <x v="0"/>
    <x v="0"/>
    <x v="0"/>
    <x v="6"/>
    <s v="2024-04-23"/>
    <x v="1"/>
    <n v="18"/>
    <x v="4"/>
    <m/>
    <x v="0"/>
    <m/>
    <x v="16"/>
    <n v="100474707"/>
    <x v="0"/>
    <x v="3"/>
    <s v="Direção Financeira"/>
    <s v="ORI"/>
    <x v="2"/>
    <m/>
    <x v="0"/>
    <x v="2"/>
    <x v="2"/>
    <x v="1"/>
    <x v="0"/>
    <x v="0"/>
    <x v="0"/>
    <x v="0"/>
    <x v="0"/>
    <x v="0"/>
    <x v="0"/>
    <s v="Direção Financeira"/>
    <x v="0"/>
    <x v="0"/>
    <x v="0"/>
    <x v="0"/>
    <x v="0"/>
    <x v="0"/>
    <x v="0"/>
    <x v="0"/>
    <x v="0"/>
    <x v="0"/>
    <x v="3"/>
    <x v="0"/>
    <s v="Pagamento de salário referente a 04-2024"/>
  </r>
  <r>
    <x v="0"/>
    <n v="0"/>
    <n v="0"/>
    <n v="0"/>
    <n v="0"/>
    <x v="1417"/>
    <x v="0"/>
    <x v="0"/>
    <x v="0"/>
    <s v="03.16.15"/>
    <x v="0"/>
    <x v="0"/>
    <x v="0"/>
    <s v="Direção Financeira"/>
    <s v="03.16.15"/>
    <s v="Direção Financeira"/>
    <s v="03.16.15"/>
    <x v="29"/>
    <x v="0"/>
    <x v="0"/>
    <x v="0"/>
    <x v="0"/>
    <x v="0"/>
    <x v="0"/>
    <x v="0"/>
    <x v="6"/>
    <s v="2024-04-23"/>
    <x v="1"/>
    <n v="2"/>
    <x v="4"/>
    <m/>
    <x v="0"/>
    <m/>
    <x v="15"/>
    <n v="100479277"/>
    <x v="0"/>
    <x v="2"/>
    <s v="Direção Financeira"/>
    <s v="ORI"/>
    <x v="2"/>
    <m/>
    <x v="0"/>
    <x v="2"/>
    <x v="2"/>
    <x v="1"/>
    <x v="0"/>
    <x v="0"/>
    <x v="0"/>
    <x v="0"/>
    <x v="0"/>
    <x v="0"/>
    <x v="0"/>
    <s v="Direção Financeira"/>
    <x v="0"/>
    <x v="0"/>
    <x v="0"/>
    <x v="0"/>
    <x v="0"/>
    <x v="0"/>
    <x v="0"/>
    <x v="0"/>
    <x v="0"/>
    <x v="0"/>
    <x v="2"/>
    <x v="0"/>
    <s v="Pagamento de salário referente a 04-2024"/>
  </r>
  <r>
    <x v="0"/>
    <n v="0"/>
    <n v="0"/>
    <n v="0"/>
    <n v="0"/>
    <x v="5675"/>
    <x v="0"/>
    <x v="0"/>
    <x v="0"/>
    <s v="03.16.15"/>
    <x v="0"/>
    <x v="0"/>
    <x v="0"/>
    <s v="Direção Financeira"/>
    <s v="03.16.15"/>
    <s v="Direção Financeira"/>
    <s v="03.16.15"/>
    <x v="29"/>
    <x v="0"/>
    <x v="0"/>
    <x v="0"/>
    <x v="0"/>
    <x v="0"/>
    <x v="0"/>
    <x v="0"/>
    <x v="1"/>
    <s v="2024-03-21"/>
    <x v="0"/>
    <n v="9"/>
    <x v="4"/>
    <m/>
    <x v="0"/>
    <m/>
    <x v="67"/>
    <n v="100474708"/>
    <x v="0"/>
    <x v="7"/>
    <s v="Direção Financeira"/>
    <s v="ORI"/>
    <x v="2"/>
    <m/>
    <x v="0"/>
    <x v="2"/>
    <x v="2"/>
    <x v="1"/>
    <x v="0"/>
    <x v="0"/>
    <x v="0"/>
    <x v="0"/>
    <x v="0"/>
    <x v="0"/>
    <x v="0"/>
    <s v="Direção Financeira"/>
    <x v="0"/>
    <x v="0"/>
    <x v="0"/>
    <x v="0"/>
    <x v="0"/>
    <x v="0"/>
    <x v="0"/>
    <x v="0"/>
    <x v="0"/>
    <x v="0"/>
    <x v="7"/>
    <x v="0"/>
    <s v="Pagamento de salário referente a 03-2024"/>
  </r>
  <r>
    <x v="0"/>
    <n v="0"/>
    <n v="0"/>
    <n v="0"/>
    <n v="0"/>
    <x v="5675"/>
    <x v="0"/>
    <x v="0"/>
    <x v="0"/>
    <s v="03.16.15"/>
    <x v="0"/>
    <x v="0"/>
    <x v="0"/>
    <s v="Direção Financeira"/>
    <s v="03.16.15"/>
    <s v="Direção Financeira"/>
    <s v="03.16.15"/>
    <x v="48"/>
    <x v="0"/>
    <x v="0"/>
    <x v="0"/>
    <x v="1"/>
    <x v="0"/>
    <x v="0"/>
    <x v="0"/>
    <x v="1"/>
    <s v="2024-03-21"/>
    <x v="0"/>
    <n v="5284"/>
    <x v="4"/>
    <m/>
    <x v="0"/>
    <m/>
    <x v="17"/>
    <n v="100479279"/>
    <x v="0"/>
    <x v="4"/>
    <s v="Direção Financeira"/>
    <s v="ORI"/>
    <x v="2"/>
    <m/>
    <x v="0"/>
    <x v="2"/>
    <x v="2"/>
    <x v="1"/>
    <x v="0"/>
    <x v="0"/>
    <x v="0"/>
    <x v="0"/>
    <x v="0"/>
    <x v="0"/>
    <x v="0"/>
    <s v="Direção Financeira"/>
    <x v="0"/>
    <x v="0"/>
    <x v="0"/>
    <x v="0"/>
    <x v="0"/>
    <x v="0"/>
    <x v="0"/>
    <x v="0"/>
    <x v="0"/>
    <x v="0"/>
    <x v="4"/>
    <x v="0"/>
    <s v="Pagamento de salário referente a 03-2024"/>
  </r>
  <r>
    <x v="0"/>
    <n v="0"/>
    <n v="0"/>
    <n v="0"/>
    <n v="0"/>
    <x v="5675"/>
    <x v="0"/>
    <x v="0"/>
    <x v="0"/>
    <s v="03.16.15"/>
    <x v="0"/>
    <x v="0"/>
    <x v="0"/>
    <s v="Direção Financeira"/>
    <s v="03.16.15"/>
    <s v="Direção Financeira"/>
    <s v="03.16.15"/>
    <x v="64"/>
    <x v="0"/>
    <x v="0"/>
    <x v="0"/>
    <x v="0"/>
    <x v="0"/>
    <x v="0"/>
    <x v="0"/>
    <x v="1"/>
    <s v="2024-03-21"/>
    <x v="0"/>
    <n v="24"/>
    <x v="4"/>
    <m/>
    <x v="0"/>
    <m/>
    <x v="16"/>
    <n v="100474707"/>
    <x v="0"/>
    <x v="3"/>
    <s v="Direção Financeira"/>
    <s v="ORI"/>
    <x v="2"/>
    <m/>
    <x v="0"/>
    <x v="2"/>
    <x v="2"/>
    <x v="1"/>
    <x v="0"/>
    <x v="0"/>
    <x v="0"/>
    <x v="0"/>
    <x v="0"/>
    <x v="0"/>
    <x v="0"/>
    <s v="Direção Financeira"/>
    <x v="0"/>
    <x v="0"/>
    <x v="0"/>
    <x v="0"/>
    <x v="0"/>
    <x v="0"/>
    <x v="0"/>
    <x v="0"/>
    <x v="0"/>
    <x v="0"/>
    <x v="3"/>
    <x v="0"/>
    <s v="Pagamento de salário referente a 03-2024"/>
  </r>
  <r>
    <x v="0"/>
    <n v="0"/>
    <n v="0"/>
    <n v="0"/>
    <n v="0"/>
    <x v="5675"/>
    <x v="0"/>
    <x v="0"/>
    <x v="0"/>
    <s v="03.16.15"/>
    <x v="0"/>
    <x v="0"/>
    <x v="0"/>
    <s v="Direção Financeira"/>
    <s v="03.16.15"/>
    <s v="Direção Financeira"/>
    <s v="03.16.15"/>
    <x v="48"/>
    <x v="0"/>
    <x v="0"/>
    <x v="0"/>
    <x v="1"/>
    <x v="0"/>
    <x v="0"/>
    <x v="0"/>
    <x v="1"/>
    <s v="2024-03-21"/>
    <x v="0"/>
    <n v="126"/>
    <x v="4"/>
    <m/>
    <x v="0"/>
    <m/>
    <x v="16"/>
    <n v="100474707"/>
    <x v="0"/>
    <x v="3"/>
    <s v="Direção Financeira"/>
    <s v="ORI"/>
    <x v="2"/>
    <m/>
    <x v="0"/>
    <x v="2"/>
    <x v="2"/>
    <x v="1"/>
    <x v="0"/>
    <x v="0"/>
    <x v="0"/>
    <x v="0"/>
    <x v="0"/>
    <x v="0"/>
    <x v="0"/>
    <s v="Direção Financeira"/>
    <x v="0"/>
    <x v="0"/>
    <x v="0"/>
    <x v="0"/>
    <x v="0"/>
    <x v="0"/>
    <x v="0"/>
    <x v="0"/>
    <x v="0"/>
    <x v="0"/>
    <x v="3"/>
    <x v="0"/>
    <s v="Pagamento de salário referente a 03-2024"/>
  </r>
  <r>
    <x v="0"/>
    <n v="0"/>
    <n v="0"/>
    <n v="0"/>
    <n v="0"/>
    <x v="5532"/>
    <x v="0"/>
    <x v="0"/>
    <x v="0"/>
    <s v="03.16.15"/>
    <x v="0"/>
    <x v="0"/>
    <x v="0"/>
    <s v="Direção Financeira"/>
    <s v="03.16.15"/>
    <s v="Direção Financeira"/>
    <s v="03.16.15"/>
    <x v="28"/>
    <x v="0"/>
    <x v="0"/>
    <x v="0"/>
    <x v="0"/>
    <x v="0"/>
    <x v="0"/>
    <x v="0"/>
    <x v="2"/>
    <s v="2024-02-23"/>
    <x v="0"/>
    <n v="17"/>
    <x v="4"/>
    <m/>
    <x v="0"/>
    <m/>
    <x v="18"/>
    <n v="100478987"/>
    <x v="0"/>
    <x v="5"/>
    <s v="Direção Financeira"/>
    <s v="ORI"/>
    <x v="2"/>
    <m/>
    <x v="0"/>
    <x v="2"/>
    <x v="2"/>
    <x v="1"/>
    <x v="0"/>
    <x v="0"/>
    <x v="0"/>
    <x v="0"/>
    <x v="0"/>
    <x v="0"/>
    <x v="0"/>
    <s v="Direção Financeira"/>
    <x v="0"/>
    <x v="0"/>
    <x v="0"/>
    <x v="0"/>
    <x v="0"/>
    <x v="0"/>
    <x v="0"/>
    <x v="0"/>
    <x v="0"/>
    <x v="0"/>
    <x v="5"/>
    <x v="0"/>
    <s v="Pagamento de salário referente a 02-2024"/>
  </r>
  <r>
    <x v="0"/>
    <n v="0"/>
    <n v="0"/>
    <n v="0"/>
    <n v="0"/>
    <x v="5532"/>
    <x v="0"/>
    <x v="0"/>
    <x v="0"/>
    <s v="03.16.15"/>
    <x v="0"/>
    <x v="0"/>
    <x v="0"/>
    <s v="Direção Financeira"/>
    <s v="03.16.15"/>
    <s v="Direção Financeira"/>
    <s v="03.16.15"/>
    <x v="30"/>
    <x v="0"/>
    <x v="0"/>
    <x v="0"/>
    <x v="1"/>
    <x v="0"/>
    <x v="0"/>
    <x v="0"/>
    <x v="2"/>
    <s v="2024-02-23"/>
    <x v="0"/>
    <n v="195"/>
    <x v="4"/>
    <m/>
    <x v="0"/>
    <m/>
    <x v="18"/>
    <n v="100478987"/>
    <x v="0"/>
    <x v="5"/>
    <s v="Direção Financeira"/>
    <s v="ORI"/>
    <x v="2"/>
    <m/>
    <x v="0"/>
    <x v="2"/>
    <x v="2"/>
    <x v="1"/>
    <x v="0"/>
    <x v="0"/>
    <x v="0"/>
    <x v="0"/>
    <x v="0"/>
    <x v="0"/>
    <x v="0"/>
    <s v="Direção Financeira"/>
    <x v="0"/>
    <x v="0"/>
    <x v="0"/>
    <x v="0"/>
    <x v="0"/>
    <x v="0"/>
    <x v="0"/>
    <x v="0"/>
    <x v="0"/>
    <x v="0"/>
    <x v="5"/>
    <x v="0"/>
    <s v="Pagamento de salário referente a 02-2024"/>
  </r>
  <r>
    <x v="0"/>
    <n v="0"/>
    <n v="0"/>
    <n v="0"/>
    <n v="0"/>
    <x v="5532"/>
    <x v="0"/>
    <x v="0"/>
    <x v="0"/>
    <s v="03.16.15"/>
    <x v="0"/>
    <x v="0"/>
    <x v="0"/>
    <s v="Direção Financeira"/>
    <s v="03.16.15"/>
    <s v="Direção Financeira"/>
    <s v="03.16.15"/>
    <x v="30"/>
    <x v="0"/>
    <x v="0"/>
    <x v="0"/>
    <x v="1"/>
    <x v="0"/>
    <x v="0"/>
    <x v="0"/>
    <x v="2"/>
    <s v="2024-02-23"/>
    <x v="0"/>
    <n v="5885"/>
    <x v="4"/>
    <m/>
    <x v="0"/>
    <m/>
    <x v="17"/>
    <n v="100479279"/>
    <x v="0"/>
    <x v="4"/>
    <s v="Direção Financeira"/>
    <s v="ORI"/>
    <x v="2"/>
    <m/>
    <x v="0"/>
    <x v="2"/>
    <x v="2"/>
    <x v="1"/>
    <x v="0"/>
    <x v="0"/>
    <x v="0"/>
    <x v="0"/>
    <x v="0"/>
    <x v="0"/>
    <x v="0"/>
    <s v="Direção Financeira"/>
    <x v="0"/>
    <x v="0"/>
    <x v="0"/>
    <x v="0"/>
    <x v="0"/>
    <x v="0"/>
    <x v="0"/>
    <x v="0"/>
    <x v="0"/>
    <x v="0"/>
    <x v="4"/>
    <x v="0"/>
    <s v="Pagamento de salário referente a 02-2024"/>
  </r>
  <r>
    <x v="0"/>
    <n v="0"/>
    <n v="0"/>
    <n v="0"/>
    <n v="0"/>
    <x v="5532"/>
    <x v="0"/>
    <x v="0"/>
    <x v="0"/>
    <s v="03.16.15"/>
    <x v="0"/>
    <x v="0"/>
    <x v="0"/>
    <s v="Direção Financeira"/>
    <s v="03.16.15"/>
    <s v="Direção Financeira"/>
    <s v="03.16.15"/>
    <x v="28"/>
    <x v="0"/>
    <x v="0"/>
    <x v="0"/>
    <x v="0"/>
    <x v="0"/>
    <x v="0"/>
    <x v="0"/>
    <x v="2"/>
    <s v="2024-02-23"/>
    <x v="0"/>
    <n v="132"/>
    <x v="4"/>
    <m/>
    <x v="0"/>
    <m/>
    <x v="15"/>
    <n v="100479277"/>
    <x v="0"/>
    <x v="2"/>
    <s v="Direção Financeira"/>
    <s v="ORI"/>
    <x v="2"/>
    <m/>
    <x v="0"/>
    <x v="2"/>
    <x v="2"/>
    <x v="1"/>
    <x v="0"/>
    <x v="0"/>
    <x v="0"/>
    <x v="0"/>
    <x v="0"/>
    <x v="0"/>
    <x v="0"/>
    <s v="Direção Financeira"/>
    <x v="0"/>
    <x v="0"/>
    <x v="0"/>
    <x v="0"/>
    <x v="0"/>
    <x v="0"/>
    <x v="0"/>
    <x v="0"/>
    <x v="0"/>
    <x v="0"/>
    <x v="2"/>
    <x v="0"/>
    <s v="Pagamento de salário referente a 02-2024"/>
  </r>
  <r>
    <x v="0"/>
    <n v="0"/>
    <n v="0"/>
    <n v="0"/>
    <n v="0"/>
    <x v="5668"/>
    <x v="0"/>
    <x v="0"/>
    <x v="0"/>
    <s v="03.16.32"/>
    <x v="29"/>
    <x v="0"/>
    <x v="0"/>
    <s v="Gabinete de Comunicação e Imagem"/>
    <s v="03.16.32"/>
    <s v="Gabinete de Comunicação e Imagem"/>
    <s v="03.16.32"/>
    <x v="30"/>
    <x v="0"/>
    <x v="0"/>
    <x v="0"/>
    <x v="1"/>
    <x v="0"/>
    <x v="0"/>
    <x v="0"/>
    <x v="1"/>
    <s v="2024-03-21"/>
    <x v="0"/>
    <n v="14053"/>
    <x v="4"/>
    <m/>
    <x v="0"/>
    <m/>
    <x v="19"/>
    <n v="100474706"/>
    <x v="0"/>
    <x v="6"/>
    <s v="Gabinete de Comunicação e Imagem"/>
    <s v="ORI"/>
    <x v="2"/>
    <s v="GCI"/>
    <x v="0"/>
    <x v="2"/>
    <x v="2"/>
    <x v="1"/>
    <x v="0"/>
    <x v="0"/>
    <x v="0"/>
    <x v="0"/>
    <x v="0"/>
    <x v="0"/>
    <x v="0"/>
    <s v="Gabinete de Comunicação e Imagem"/>
    <x v="0"/>
    <x v="0"/>
    <x v="0"/>
    <x v="0"/>
    <x v="0"/>
    <x v="0"/>
    <x v="0"/>
    <x v="0"/>
    <x v="0"/>
    <x v="0"/>
    <x v="6"/>
    <x v="0"/>
    <s v="Pagamento de salário referente a 03-2024"/>
  </r>
  <r>
    <x v="0"/>
    <n v="0"/>
    <n v="0"/>
    <n v="0"/>
    <n v="0"/>
    <x v="5336"/>
    <x v="0"/>
    <x v="0"/>
    <x v="0"/>
    <s v="03.16.30"/>
    <x v="37"/>
    <x v="0"/>
    <x v="0"/>
    <s v="Gabinete de Relações Externas"/>
    <s v="03.16.30"/>
    <s v="Gabinete de Relações Externas"/>
    <s v="03.16.30"/>
    <x v="30"/>
    <x v="0"/>
    <x v="0"/>
    <x v="0"/>
    <x v="1"/>
    <x v="0"/>
    <x v="0"/>
    <x v="0"/>
    <x v="3"/>
    <s v="2024-05-21"/>
    <x v="1"/>
    <n v="8213"/>
    <x v="4"/>
    <m/>
    <x v="0"/>
    <m/>
    <x v="19"/>
    <n v="100474706"/>
    <x v="0"/>
    <x v="6"/>
    <s v="Gabinete de Relações Externas"/>
    <s v="ORI"/>
    <x v="2"/>
    <s v="GRE"/>
    <x v="0"/>
    <x v="2"/>
    <x v="2"/>
    <x v="1"/>
    <x v="0"/>
    <x v="0"/>
    <x v="0"/>
    <x v="0"/>
    <x v="0"/>
    <x v="0"/>
    <x v="0"/>
    <s v="Gabinete de Relações Externas"/>
    <x v="0"/>
    <x v="0"/>
    <x v="0"/>
    <x v="0"/>
    <x v="0"/>
    <x v="0"/>
    <x v="0"/>
    <x v="0"/>
    <x v="0"/>
    <x v="0"/>
    <x v="6"/>
    <x v="0"/>
    <s v="Pagamento de salário referente a 05-2024"/>
  </r>
  <r>
    <x v="0"/>
    <n v="0"/>
    <n v="0"/>
    <n v="0"/>
    <n v="0"/>
    <x v="5665"/>
    <x v="0"/>
    <x v="0"/>
    <x v="0"/>
    <s v="03.16.10"/>
    <x v="39"/>
    <x v="0"/>
    <x v="0"/>
    <s v="Delegações Municipais "/>
    <s v="03.16.10"/>
    <s v="Delegações Municipais "/>
    <s v="03.16.10"/>
    <x v="30"/>
    <x v="0"/>
    <x v="0"/>
    <x v="0"/>
    <x v="1"/>
    <x v="0"/>
    <x v="0"/>
    <x v="0"/>
    <x v="1"/>
    <s v="2024-03-21"/>
    <x v="0"/>
    <n v="10767"/>
    <x v="4"/>
    <m/>
    <x v="0"/>
    <m/>
    <x v="19"/>
    <n v="100474706"/>
    <x v="0"/>
    <x v="6"/>
    <s v="Delegações Municipais "/>
    <s v="ORI"/>
    <x v="2"/>
    <m/>
    <x v="0"/>
    <x v="2"/>
    <x v="2"/>
    <x v="1"/>
    <x v="0"/>
    <x v="0"/>
    <x v="0"/>
    <x v="0"/>
    <x v="0"/>
    <x v="0"/>
    <x v="0"/>
    <s v="Delegações Municipais "/>
    <x v="0"/>
    <x v="0"/>
    <x v="0"/>
    <x v="0"/>
    <x v="0"/>
    <x v="0"/>
    <x v="0"/>
    <x v="0"/>
    <x v="0"/>
    <x v="0"/>
    <x v="6"/>
    <x v="0"/>
    <s v="Pagamento de salário referente a 03-2024"/>
  </r>
  <r>
    <x v="0"/>
    <n v="0"/>
    <n v="0"/>
    <n v="0"/>
    <n v="0"/>
    <x v="4583"/>
    <x v="0"/>
    <x v="0"/>
    <x v="0"/>
    <s v="03.16.02"/>
    <x v="3"/>
    <x v="0"/>
    <x v="0"/>
    <s v="Gabinete do Presidente"/>
    <s v="03.16.02"/>
    <s v="Gabinete do Presidente"/>
    <s v="03.16.02"/>
    <x v="28"/>
    <x v="0"/>
    <x v="0"/>
    <x v="0"/>
    <x v="0"/>
    <x v="0"/>
    <x v="0"/>
    <x v="0"/>
    <x v="3"/>
    <s v="2024-05-21"/>
    <x v="1"/>
    <n v="3667"/>
    <x v="4"/>
    <m/>
    <x v="0"/>
    <m/>
    <x v="19"/>
    <n v="100474706"/>
    <x v="0"/>
    <x v="6"/>
    <s v="Gabinete do Presidente"/>
    <s v="ORI"/>
    <x v="2"/>
    <m/>
    <x v="0"/>
    <x v="2"/>
    <x v="2"/>
    <x v="1"/>
    <x v="0"/>
    <x v="0"/>
    <x v="0"/>
    <x v="0"/>
    <x v="0"/>
    <x v="0"/>
    <x v="0"/>
    <s v="Gabinete do Presidente"/>
    <x v="0"/>
    <x v="0"/>
    <x v="0"/>
    <x v="0"/>
    <x v="0"/>
    <x v="0"/>
    <x v="0"/>
    <x v="0"/>
    <x v="0"/>
    <x v="0"/>
    <x v="6"/>
    <x v="0"/>
    <s v="Pagamento de salário referente a 05-2024"/>
  </r>
  <r>
    <x v="0"/>
    <n v="0"/>
    <n v="0"/>
    <n v="0"/>
    <n v="0"/>
    <x v="4583"/>
    <x v="0"/>
    <x v="0"/>
    <x v="0"/>
    <s v="03.16.02"/>
    <x v="3"/>
    <x v="0"/>
    <x v="0"/>
    <s v="Gabinete do Presidente"/>
    <s v="03.16.02"/>
    <s v="Gabinete do Presidente"/>
    <s v="03.16.02"/>
    <x v="49"/>
    <x v="0"/>
    <x v="0"/>
    <x v="0"/>
    <x v="1"/>
    <x v="0"/>
    <x v="0"/>
    <x v="0"/>
    <x v="3"/>
    <s v="2024-05-21"/>
    <x v="1"/>
    <n v="3146"/>
    <x v="4"/>
    <m/>
    <x v="0"/>
    <m/>
    <x v="54"/>
    <n v="100477977"/>
    <x v="0"/>
    <x v="8"/>
    <s v="Gabinete do Presidente"/>
    <s v="ORI"/>
    <x v="2"/>
    <m/>
    <x v="0"/>
    <x v="2"/>
    <x v="2"/>
    <x v="1"/>
    <x v="0"/>
    <x v="0"/>
    <x v="0"/>
    <x v="0"/>
    <x v="0"/>
    <x v="0"/>
    <x v="0"/>
    <s v="Gabinete do Presidente"/>
    <x v="0"/>
    <x v="0"/>
    <x v="0"/>
    <x v="0"/>
    <x v="0"/>
    <x v="0"/>
    <x v="0"/>
    <x v="0"/>
    <x v="0"/>
    <x v="0"/>
    <x v="8"/>
    <x v="0"/>
    <s v="Pagamento de salário referente a 05-2024"/>
  </r>
  <r>
    <x v="0"/>
    <n v="0"/>
    <n v="0"/>
    <n v="0"/>
    <n v="0"/>
    <x v="4583"/>
    <x v="0"/>
    <x v="0"/>
    <x v="0"/>
    <s v="03.16.02"/>
    <x v="3"/>
    <x v="0"/>
    <x v="0"/>
    <s v="Gabinete do Presidente"/>
    <s v="03.16.02"/>
    <s v="Gabinete do Presidente"/>
    <s v="03.16.02"/>
    <x v="28"/>
    <x v="0"/>
    <x v="0"/>
    <x v="0"/>
    <x v="0"/>
    <x v="0"/>
    <x v="0"/>
    <x v="0"/>
    <x v="3"/>
    <s v="2024-05-21"/>
    <x v="1"/>
    <n v="357"/>
    <x v="4"/>
    <m/>
    <x v="0"/>
    <m/>
    <x v="15"/>
    <n v="100479277"/>
    <x v="0"/>
    <x v="2"/>
    <s v="Gabinete do Presidente"/>
    <s v="ORI"/>
    <x v="2"/>
    <m/>
    <x v="0"/>
    <x v="2"/>
    <x v="2"/>
    <x v="1"/>
    <x v="0"/>
    <x v="0"/>
    <x v="0"/>
    <x v="0"/>
    <x v="0"/>
    <x v="0"/>
    <x v="0"/>
    <s v="Gabinete do Presidente"/>
    <x v="0"/>
    <x v="0"/>
    <x v="0"/>
    <x v="0"/>
    <x v="0"/>
    <x v="0"/>
    <x v="0"/>
    <x v="0"/>
    <x v="0"/>
    <x v="0"/>
    <x v="2"/>
    <x v="0"/>
    <s v="Pagamento de salário referente a 05-2024"/>
  </r>
  <r>
    <x v="0"/>
    <n v="0"/>
    <n v="0"/>
    <n v="0"/>
    <n v="0"/>
    <x v="3968"/>
    <x v="0"/>
    <x v="0"/>
    <x v="0"/>
    <s v="03.16.02"/>
    <x v="3"/>
    <x v="0"/>
    <x v="0"/>
    <s v="Gabinete do Presidente"/>
    <s v="03.16.02"/>
    <s v="Gabinete do Presidente"/>
    <s v="03.16.02"/>
    <x v="59"/>
    <x v="0"/>
    <x v="0"/>
    <x v="0"/>
    <x v="0"/>
    <x v="0"/>
    <x v="0"/>
    <x v="0"/>
    <x v="0"/>
    <s v="2024-01-30"/>
    <x v="0"/>
    <n v="1169"/>
    <x v="4"/>
    <m/>
    <x v="0"/>
    <m/>
    <x v="19"/>
    <n v="100474706"/>
    <x v="0"/>
    <x v="6"/>
    <s v="Gabinete do Presidente"/>
    <s v="ORI"/>
    <x v="2"/>
    <m/>
    <x v="0"/>
    <x v="2"/>
    <x v="2"/>
    <x v="1"/>
    <x v="0"/>
    <x v="0"/>
    <x v="0"/>
    <x v="0"/>
    <x v="0"/>
    <x v="0"/>
    <x v="0"/>
    <s v="Gabinete do Presidente"/>
    <x v="0"/>
    <x v="0"/>
    <x v="0"/>
    <x v="0"/>
    <x v="0"/>
    <x v="0"/>
    <x v="0"/>
    <x v="0"/>
    <x v="0"/>
    <x v="0"/>
    <x v="6"/>
    <x v="0"/>
    <s v="Pagamento de salário referente a 01-2024"/>
  </r>
  <r>
    <x v="0"/>
    <n v="0"/>
    <n v="0"/>
    <n v="0"/>
    <n v="0"/>
    <x v="5666"/>
    <x v="0"/>
    <x v="0"/>
    <x v="0"/>
    <s v="03.16.02"/>
    <x v="3"/>
    <x v="0"/>
    <x v="0"/>
    <s v="Gabinete do Presidente"/>
    <s v="03.16.02"/>
    <s v="Gabinete do Presidente"/>
    <s v="03.16.02"/>
    <x v="59"/>
    <x v="0"/>
    <x v="0"/>
    <x v="0"/>
    <x v="0"/>
    <x v="0"/>
    <x v="0"/>
    <x v="0"/>
    <x v="1"/>
    <s v="2024-03-21"/>
    <x v="0"/>
    <n v="289"/>
    <x v="4"/>
    <m/>
    <x v="0"/>
    <m/>
    <x v="54"/>
    <n v="100477977"/>
    <x v="0"/>
    <x v="8"/>
    <s v="Gabinete do Presidente"/>
    <s v="ORI"/>
    <x v="2"/>
    <m/>
    <x v="0"/>
    <x v="2"/>
    <x v="2"/>
    <x v="1"/>
    <x v="0"/>
    <x v="0"/>
    <x v="0"/>
    <x v="0"/>
    <x v="0"/>
    <x v="0"/>
    <x v="0"/>
    <s v="Gabinete do Presidente"/>
    <x v="0"/>
    <x v="0"/>
    <x v="0"/>
    <x v="0"/>
    <x v="0"/>
    <x v="0"/>
    <x v="0"/>
    <x v="0"/>
    <x v="0"/>
    <x v="0"/>
    <x v="8"/>
    <x v="0"/>
    <s v="Pagamento de salário referente a 03-2024"/>
  </r>
  <r>
    <x v="0"/>
    <n v="0"/>
    <n v="0"/>
    <n v="0"/>
    <n v="0"/>
    <x v="5968"/>
    <x v="0"/>
    <x v="0"/>
    <x v="0"/>
    <s v="03.16.02"/>
    <x v="3"/>
    <x v="0"/>
    <x v="0"/>
    <s v="Gabinete do Presidente"/>
    <s v="03.16.02"/>
    <s v="Gabinete do Presidente"/>
    <s v="03.16.02"/>
    <x v="28"/>
    <x v="0"/>
    <x v="0"/>
    <x v="0"/>
    <x v="0"/>
    <x v="0"/>
    <x v="0"/>
    <x v="0"/>
    <x v="2"/>
    <s v="2024-02-23"/>
    <x v="0"/>
    <n v="4012"/>
    <x v="4"/>
    <m/>
    <x v="0"/>
    <m/>
    <x v="19"/>
    <n v="100474706"/>
    <x v="0"/>
    <x v="6"/>
    <s v="Gabinete do Presidente"/>
    <s v="ORI"/>
    <x v="2"/>
    <m/>
    <x v="0"/>
    <x v="2"/>
    <x v="2"/>
    <x v="1"/>
    <x v="0"/>
    <x v="0"/>
    <x v="0"/>
    <x v="0"/>
    <x v="0"/>
    <x v="0"/>
    <x v="0"/>
    <s v="Gabinete do Presidente"/>
    <x v="0"/>
    <x v="0"/>
    <x v="0"/>
    <x v="0"/>
    <x v="0"/>
    <x v="0"/>
    <x v="0"/>
    <x v="0"/>
    <x v="0"/>
    <x v="0"/>
    <x v="6"/>
    <x v="0"/>
    <s v="Pagamento de salário referente a 02-2024"/>
  </r>
  <r>
    <x v="0"/>
    <n v="0"/>
    <n v="0"/>
    <n v="0"/>
    <n v="0"/>
    <x v="5968"/>
    <x v="0"/>
    <x v="0"/>
    <x v="0"/>
    <s v="03.16.02"/>
    <x v="3"/>
    <x v="0"/>
    <x v="0"/>
    <s v="Gabinete do Presidente"/>
    <s v="03.16.02"/>
    <s v="Gabinete do Presidente"/>
    <s v="03.16.02"/>
    <x v="28"/>
    <x v="0"/>
    <x v="0"/>
    <x v="0"/>
    <x v="0"/>
    <x v="0"/>
    <x v="0"/>
    <x v="0"/>
    <x v="2"/>
    <s v="2024-02-23"/>
    <x v="0"/>
    <n v="916"/>
    <x v="4"/>
    <m/>
    <x v="0"/>
    <m/>
    <x v="54"/>
    <n v="100477977"/>
    <x v="0"/>
    <x v="8"/>
    <s v="Gabinete do Presidente"/>
    <s v="ORI"/>
    <x v="2"/>
    <m/>
    <x v="0"/>
    <x v="2"/>
    <x v="2"/>
    <x v="1"/>
    <x v="0"/>
    <x v="0"/>
    <x v="0"/>
    <x v="0"/>
    <x v="0"/>
    <x v="0"/>
    <x v="0"/>
    <s v="Gabinete do Presidente"/>
    <x v="0"/>
    <x v="0"/>
    <x v="0"/>
    <x v="0"/>
    <x v="0"/>
    <x v="0"/>
    <x v="0"/>
    <x v="0"/>
    <x v="0"/>
    <x v="0"/>
    <x v="8"/>
    <x v="0"/>
    <s v="Pagamento de salário referente a 02-2024"/>
  </r>
  <r>
    <x v="0"/>
    <n v="0"/>
    <n v="0"/>
    <n v="0"/>
    <n v="0"/>
    <x v="5968"/>
    <x v="0"/>
    <x v="0"/>
    <x v="0"/>
    <s v="03.16.02"/>
    <x v="3"/>
    <x v="0"/>
    <x v="0"/>
    <s v="Gabinete do Presidente"/>
    <s v="03.16.02"/>
    <s v="Gabinete do Presidente"/>
    <s v="03.16.02"/>
    <x v="49"/>
    <x v="0"/>
    <x v="0"/>
    <x v="0"/>
    <x v="1"/>
    <x v="0"/>
    <x v="0"/>
    <x v="0"/>
    <x v="2"/>
    <s v="2024-02-23"/>
    <x v="0"/>
    <n v="1105"/>
    <x v="4"/>
    <m/>
    <x v="0"/>
    <m/>
    <x v="15"/>
    <n v="100479277"/>
    <x v="0"/>
    <x v="2"/>
    <s v="Gabinete do Presidente"/>
    <s v="ORI"/>
    <x v="2"/>
    <m/>
    <x v="0"/>
    <x v="2"/>
    <x v="2"/>
    <x v="1"/>
    <x v="0"/>
    <x v="0"/>
    <x v="0"/>
    <x v="0"/>
    <x v="0"/>
    <x v="0"/>
    <x v="0"/>
    <s v="Gabinete do Presidente"/>
    <x v="0"/>
    <x v="0"/>
    <x v="0"/>
    <x v="0"/>
    <x v="0"/>
    <x v="0"/>
    <x v="0"/>
    <x v="0"/>
    <x v="0"/>
    <x v="0"/>
    <x v="2"/>
    <x v="0"/>
    <s v="Pagamento de salário referente a 02-2024"/>
  </r>
  <r>
    <x v="0"/>
    <n v="0"/>
    <n v="0"/>
    <n v="0"/>
    <n v="0"/>
    <x v="5458"/>
    <x v="0"/>
    <x v="0"/>
    <x v="0"/>
    <s v="03.16.02"/>
    <x v="3"/>
    <x v="0"/>
    <x v="0"/>
    <s v="Gabinete do Presidente"/>
    <s v="03.16.02"/>
    <s v="Gabinete do Presidente"/>
    <s v="03.16.02"/>
    <x v="59"/>
    <x v="0"/>
    <x v="0"/>
    <x v="0"/>
    <x v="0"/>
    <x v="0"/>
    <x v="0"/>
    <x v="0"/>
    <x v="6"/>
    <s v="2024-04-23"/>
    <x v="1"/>
    <n v="289"/>
    <x v="4"/>
    <m/>
    <x v="0"/>
    <m/>
    <x v="54"/>
    <n v="100477977"/>
    <x v="0"/>
    <x v="8"/>
    <s v="Gabinete do Presidente"/>
    <s v="ORI"/>
    <x v="2"/>
    <m/>
    <x v="0"/>
    <x v="2"/>
    <x v="2"/>
    <x v="1"/>
    <x v="0"/>
    <x v="0"/>
    <x v="0"/>
    <x v="0"/>
    <x v="0"/>
    <x v="0"/>
    <x v="0"/>
    <s v="Gabinete do Presidente"/>
    <x v="0"/>
    <x v="0"/>
    <x v="0"/>
    <x v="0"/>
    <x v="0"/>
    <x v="0"/>
    <x v="0"/>
    <x v="0"/>
    <x v="0"/>
    <x v="0"/>
    <x v="8"/>
    <x v="0"/>
    <s v="Pagamento de salário referente a 04-202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ela Dinâmica2" cacheId="9"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fieldListSortAscending="1">
  <location ref="N101:AD163" firstHeaderRow="1" firstDataRow="3" firstDataCol="1" rowPageCount="5" colPageCount="1"/>
  <pivotFields count="66">
    <pivotField compact="0" outline="0" showAll="0"/>
    <pivotField compact="0" outline="0" showAll="0"/>
    <pivotField compact="0" outline="0" showAll="0"/>
    <pivotField compact="0" outline="0" showAll="0"/>
    <pivotField compact="0" outline="0" showAll="0"/>
    <pivotField compact="0" outline="0" showAll="0" defaultSubtotal="0"/>
    <pivotField compact="0" outline="0" showAll="0"/>
    <pivotField axis="axisPage" compact="0" outline="0" multipleItemSelectionAllowed="1" showAll="0">
      <items count="3">
        <item h="1" x="0"/>
        <item x="1"/>
        <item t="default"/>
      </items>
    </pivotField>
    <pivotField compact="0" outline="0" showAll="0"/>
    <pivotField compact="0" outline="0" showAll="0"/>
    <pivotField axis="axisPage" compact="0" outline="0" showAll="0">
      <items count="82">
        <item x="26"/>
        <item x="9"/>
        <item x="50"/>
        <item x="17"/>
        <item x="61"/>
        <item x="62"/>
        <item x="45"/>
        <item x="38"/>
        <item x="7"/>
        <item x="12"/>
        <item x="54"/>
        <item x="5"/>
        <item x="63"/>
        <item x="75"/>
        <item x="30"/>
        <item x="79"/>
        <item x="48"/>
        <item x="73"/>
        <item x="39"/>
        <item x="55"/>
        <item x="56"/>
        <item x="24"/>
        <item x="14"/>
        <item x="31"/>
        <item x="58"/>
        <item x="21"/>
        <item x="23"/>
        <item x="59"/>
        <item x="0"/>
        <item x="51"/>
        <item x="27"/>
        <item x="40"/>
        <item x="78"/>
        <item x="6"/>
        <item x="35"/>
        <item x="44"/>
        <item x="36"/>
        <item x="29"/>
        <item x="72"/>
        <item x="37"/>
        <item x="3"/>
        <item x="15"/>
        <item x="49"/>
        <item x="53"/>
        <item x="77"/>
        <item x="22"/>
        <item x="32"/>
        <item x="4"/>
        <item x="70"/>
        <item x="10"/>
        <item x="19"/>
        <item x="80"/>
        <item x="8"/>
        <item x="69"/>
        <item x="18"/>
        <item x="34"/>
        <item x="1"/>
        <item x="28"/>
        <item x="11"/>
        <item x="13"/>
        <item x="20"/>
        <item x="52"/>
        <item x="2"/>
        <item x="43"/>
        <item x="16"/>
        <item x="71"/>
        <item x="47"/>
        <item x="46"/>
        <item x="42"/>
        <item x="64"/>
        <item x="74"/>
        <item x="57"/>
        <item x="25"/>
        <item x="33"/>
        <item x="41"/>
        <item x="76"/>
        <item x="65"/>
        <item x="66"/>
        <item x="67"/>
        <item x="60"/>
        <item x="68"/>
        <item t="default"/>
      </items>
    </pivotField>
    <pivotField axis="axisPage" compact="0" outline="0" showAll="0">
      <items count="9">
        <item x="6"/>
        <item x="0"/>
        <item x="3"/>
        <item x="4"/>
        <item x="5"/>
        <item x="1"/>
        <item x="2"/>
        <item x="7"/>
        <item t="default"/>
      </items>
    </pivotField>
    <pivotField compact="0" outline="0" showAll="0"/>
    <pivotField compact="0" outline="0" showAll="0"/>
    <pivotField compact="0" outline="0" showAll="0"/>
    <pivotField compact="0" outline="0" showAll="0"/>
    <pivotField compact="0" outline="0" showAll="0"/>
    <pivotField axis="axisRow" compact="0" outline="0" showAll="0">
      <items count="133">
        <item x="18"/>
        <item x="88"/>
        <item x="87"/>
        <item x="86"/>
        <item x="16"/>
        <item x="11"/>
        <item x="85"/>
        <item x="109"/>
        <item x="72"/>
        <item x="45"/>
        <item x="108"/>
        <item x="56"/>
        <item x="19"/>
        <item x="24"/>
        <item x="8"/>
        <item x="112"/>
        <item x="20"/>
        <item x="92"/>
        <item x="10"/>
        <item x="51"/>
        <item x="9"/>
        <item x="111"/>
        <item x="25"/>
        <item x="107"/>
        <item x="106"/>
        <item x="14"/>
        <item x="105"/>
        <item x="21"/>
        <item x="104"/>
        <item x="26"/>
        <item x="103"/>
        <item x="102"/>
        <item x="101"/>
        <item x="100"/>
        <item x="12"/>
        <item x="81"/>
        <item x="99"/>
        <item x="98"/>
        <item x="97"/>
        <item x="96"/>
        <item x="95"/>
        <item x="94"/>
        <item x="17"/>
        <item x="13"/>
        <item x="93"/>
        <item x="6"/>
        <item x="42"/>
        <item x="23"/>
        <item x="91"/>
        <item x="22"/>
        <item x="76"/>
        <item x="90"/>
        <item x="57"/>
        <item x="49"/>
        <item x="48"/>
        <item x="30"/>
        <item x="69"/>
        <item x="28"/>
        <item x="59"/>
        <item x="64"/>
        <item x="60"/>
        <item x="38"/>
        <item x="65"/>
        <item x="117"/>
        <item x="44"/>
        <item x="128"/>
        <item x="127"/>
        <item x="126"/>
        <item x="125"/>
        <item x="124"/>
        <item x="61"/>
        <item x="29"/>
        <item x="52"/>
        <item x="123"/>
        <item x="77"/>
        <item x="33"/>
        <item x="0"/>
        <item x="82"/>
        <item x="36"/>
        <item x="70"/>
        <item x="74"/>
        <item x="53"/>
        <item x="122"/>
        <item x="41"/>
        <item x="31"/>
        <item x="118"/>
        <item x="35"/>
        <item x="39"/>
        <item x="58"/>
        <item x="116"/>
        <item x="3"/>
        <item x="121"/>
        <item x="5"/>
        <item m="1" x="129"/>
        <item x="43"/>
        <item x="54"/>
        <item x="84"/>
        <item x="79"/>
        <item x="78"/>
        <item x="7"/>
        <item x="50"/>
        <item x="4"/>
        <item x="75"/>
        <item x="83"/>
        <item x="120"/>
        <item x="89"/>
        <item x="40"/>
        <item x="1"/>
        <item x="110"/>
        <item x="46"/>
        <item x="114"/>
        <item x="15"/>
        <item x="119"/>
        <item x="113"/>
        <item x="47"/>
        <item x="32"/>
        <item x="55"/>
        <item x="2"/>
        <item m="1" x="131"/>
        <item x="67"/>
        <item x="68"/>
        <item x="71"/>
        <item x="34"/>
        <item x="73"/>
        <item m="1" x="130"/>
        <item x="62"/>
        <item x="63"/>
        <item x="80"/>
        <item x="27"/>
        <item x="66"/>
        <item x="37"/>
        <item x="115"/>
        <item t="default"/>
      </items>
    </pivotField>
    <pivotField compact="0" outline="0" showAll="0"/>
    <pivotField compact="0" outline="0" showAll="0"/>
    <pivotField compact="0" outline="0" showAll="0"/>
    <pivotField compact="0" outline="0" showAll="0"/>
    <pivotField axis="axisPage" compact="0" outline="0" multipleItemSelectionAllowed="1" showAll="0">
      <items count="4">
        <item h="1" x="2"/>
        <item x="0"/>
        <item x="1"/>
        <item t="default"/>
      </items>
    </pivotField>
    <pivotField compact="0" outline="0" showAll="0"/>
    <pivotField compact="0" outline="0" showAll="0"/>
    <pivotField compact="0" outline="0" multipleItemSelectionAllowed="1" showAll="0"/>
    <pivotField compact="0" outline="0" showAll="0"/>
    <pivotField axis="axisCol" compact="0" outline="0" showAll="0">
      <items count="6">
        <item x="4"/>
        <item x="0"/>
        <item x="1"/>
        <item x="2"/>
        <item x="3"/>
        <item t="default"/>
      </items>
    </pivotField>
    <pivotField dataField="1" compact="0" outline="0" showAll="0" defaultSubtotal="0"/>
    <pivotField axis="axisCol" compact="0" outline="0" showAll="0">
      <items count="6">
        <item x="2"/>
        <item x="3"/>
        <item x="1"/>
        <item x="0"/>
        <item x="4"/>
        <item t="default"/>
      </items>
    </pivotField>
    <pivotField compact="0" outline="0" showAll="0"/>
    <pivotField compact="0" outline="0" showAll="0"/>
    <pivotField compact="0" outline="0" showAll="0"/>
    <pivotField axis="axisPage" compact="0" outline="0" showAll="0">
      <items count="698">
        <item x="389"/>
        <item x="609"/>
        <item x="177"/>
        <item x="267"/>
        <item x="42"/>
        <item x="253"/>
        <item x="399"/>
        <item x="101"/>
        <item x="224"/>
        <item x="442"/>
        <item x="455"/>
        <item x="61"/>
        <item x="406"/>
        <item x="337"/>
        <item x="443"/>
        <item x="630"/>
        <item x="57"/>
        <item x="652"/>
        <item x="280"/>
        <item x="176"/>
        <item x="342"/>
        <item m="1" x="686"/>
        <item x="513"/>
        <item x="319"/>
        <item x="153"/>
        <item x="120"/>
        <item x="21"/>
        <item x="138"/>
        <item x="156"/>
        <item x="545"/>
        <item x="597"/>
        <item x="72"/>
        <item x="577"/>
        <item x="485"/>
        <item x="304"/>
        <item x="572"/>
        <item x="55"/>
        <item x="289"/>
        <item x="233"/>
        <item x="124"/>
        <item x="495"/>
        <item x="17"/>
        <item x="23"/>
        <item x="546"/>
        <item x="181"/>
        <item x="128"/>
        <item x="102"/>
        <item x="648"/>
        <item x="174"/>
        <item x="99"/>
        <item x="617"/>
        <item x="59"/>
        <item x="79"/>
        <item x="107"/>
        <item x="496"/>
        <item x="211"/>
        <item m="1" x="684"/>
        <item x="44"/>
        <item x="329"/>
        <item x="509"/>
        <item x="306"/>
        <item x="613"/>
        <item x="149"/>
        <item m="1" x="677"/>
        <item x="1"/>
        <item x="205"/>
        <item x="305"/>
        <item x="292"/>
        <item x="598"/>
        <item x="363"/>
        <item x="148"/>
        <item x="76"/>
        <item x="134"/>
        <item x="317"/>
        <item x="109"/>
        <item x="664"/>
        <item x="150"/>
        <item x="622"/>
        <item x="45"/>
        <item x="118"/>
        <item x="257"/>
        <item x="454"/>
        <item x="605"/>
        <item x="89"/>
        <item x="318"/>
        <item x="110"/>
        <item x="611"/>
        <item x="204"/>
        <item x="486"/>
        <item x="352"/>
        <item x="175"/>
        <item x="290"/>
        <item x="60"/>
        <item x="26"/>
        <item x="346"/>
        <item x="168"/>
        <item x="122"/>
        <item x="20"/>
        <item x="96"/>
        <item x="578"/>
        <item x="98"/>
        <item x="579"/>
        <item x="0"/>
        <item x="163"/>
        <item x="275"/>
        <item x="222"/>
        <item x="215"/>
        <item x="14"/>
        <item m="1" x="676"/>
        <item x="165"/>
        <item x="537"/>
        <item x="592"/>
        <item x="427"/>
        <item x="651"/>
        <item m="1" x="688"/>
        <item x="487"/>
        <item x="155"/>
        <item x="596"/>
        <item x="575"/>
        <item x="336"/>
        <item x="197"/>
        <item x="129"/>
        <item x="201"/>
        <item x="91"/>
        <item x="260"/>
        <item x="278"/>
        <item x="400"/>
        <item x="121"/>
        <item x="28"/>
        <item x="84"/>
        <item x="3"/>
        <item x="90"/>
        <item x="274"/>
        <item x="484"/>
        <item x="97"/>
        <item x="132"/>
        <item m="1" x="693"/>
        <item x="77"/>
        <item x="316"/>
        <item m="1" x="694"/>
        <item x="462"/>
        <item x="115"/>
        <item x="34"/>
        <item x="202"/>
        <item x="27"/>
        <item x="13"/>
        <item x="210"/>
        <item x="15"/>
        <item x="669"/>
        <item x="54"/>
        <item x="160"/>
        <item x="2"/>
        <item x="67"/>
        <item x="19"/>
        <item x="18"/>
        <item x="16"/>
        <item x="136"/>
        <item x="430"/>
        <item x="620"/>
        <item x="604"/>
        <item x="92"/>
        <item x="365"/>
        <item x="85"/>
        <item x="12"/>
        <item m="1" x="692"/>
        <item x="9"/>
        <item x="553"/>
        <item x="405"/>
        <item x="593"/>
        <item x="75"/>
        <item x="127"/>
        <item x="601"/>
        <item x="243"/>
        <item x="623"/>
        <item x="291"/>
        <item x="667"/>
        <item x="22"/>
        <item x="24"/>
        <item x="111"/>
        <item x="157"/>
        <item x="158"/>
        <item x="159"/>
        <item x="198"/>
        <item x="199"/>
        <item m="1" x="691"/>
        <item x="234"/>
        <item x="261"/>
        <item x="112"/>
        <item x="276"/>
        <item x="294"/>
        <item x="330"/>
        <item x="301"/>
        <item x="248"/>
        <item x="446"/>
        <item x="200"/>
        <item x="510"/>
        <item x="506"/>
        <item x="547"/>
        <item x="548"/>
        <item x="549"/>
        <item x="341"/>
        <item x="152"/>
        <item x="49"/>
        <item x="307"/>
        <item m="1" x="682"/>
        <item x="614"/>
        <item x="332"/>
        <item x="501"/>
        <item x="637"/>
        <item x="638"/>
        <item x="293"/>
        <item m="1" x="687"/>
        <item x="116"/>
        <item x="424"/>
        <item x="130"/>
        <item x="445"/>
        <item x="7"/>
        <item x="580"/>
        <item x="295"/>
        <item x="665"/>
        <item x="56"/>
        <item x="151"/>
        <item x="554"/>
        <item x="634"/>
        <item x="639"/>
        <item x="78"/>
        <item m="1" x="695"/>
        <item x="146"/>
        <item x="398"/>
        <item x="569"/>
        <item x="100"/>
        <item x="10"/>
        <item x="380"/>
        <item x="643"/>
        <item x="226"/>
        <item x="581"/>
        <item x="344"/>
        <item x="644"/>
        <item x="345"/>
        <item x="456"/>
        <item x="338"/>
        <item x="582"/>
        <item m="1" x="690"/>
        <item m="1" x="696"/>
        <item x="162"/>
        <item x="11"/>
        <item x="366"/>
        <item x="627"/>
        <item x="113"/>
        <item x="653"/>
        <item x="573"/>
        <item x="114"/>
        <item x="284"/>
        <item x="606"/>
        <item x="497"/>
        <item x="320"/>
        <item x="379"/>
        <item x="183"/>
        <item x="82"/>
        <item x="4"/>
        <item x="5"/>
        <item x="25"/>
        <item x="29"/>
        <item x="58"/>
        <item x="62"/>
        <item x="63"/>
        <item x="80"/>
        <item x="81"/>
        <item x="46"/>
        <item x="108"/>
        <item x="117"/>
        <item x="119"/>
        <item x="66"/>
        <item x="131"/>
        <item x="133"/>
        <item x="154"/>
        <item x="164"/>
        <item x="178"/>
        <item x="180"/>
        <item x="203"/>
        <item x="173"/>
        <item x="141"/>
        <item x="212"/>
        <item x="213"/>
        <item x="214"/>
        <item x="216"/>
        <item x="217"/>
        <item x="218"/>
        <item x="219"/>
        <item x="223"/>
        <item x="225"/>
        <item x="227"/>
        <item x="228"/>
        <item x="192"/>
        <item x="235"/>
        <item x="236"/>
        <item x="237"/>
        <item x="244"/>
        <item m="1" x="675"/>
        <item x="73"/>
        <item x="277"/>
        <item x="297"/>
        <item x="298"/>
        <item x="308"/>
        <item x="321"/>
        <item x="331"/>
        <item x="343"/>
        <item x="348"/>
        <item x="349"/>
        <item x="74"/>
        <item x="364"/>
        <item x="171"/>
        <item x="388"/>
        <item x="401"/>
        <item x="407"/>
        <item x="428"/>
        <item x="429"/>
        <item x="231"/>
        <item x="282"/>
        <item x="444"/>
        <item x="247"/>
        <item x="447"/>
        <item x="450"/>
        <item x="457"/>
        <item x="458"/>
        <item x="459"/>
        <item x="240"/>
        <item x="463"/>
        <item x="368"/>
        <item m="1" x="673"/>
        <item x="511"/>
        <item x="512"/>
        <item x="229"/>
        <item x="525"/>
        <item x="538"/>
        <item x="539"/>
        <item x="540"/>
        <item x="350"/>
        <item x="550"/>
        <item x="551"/>
        <item x="552"/>
        <item x="328"/>
        <item x="555"/>
        <item x="556"/>
        <item x="557"/>
        <item x="558"/>
        <item x="135"/>
        <item x="103"/>
        <item x="574"/>
        <item x="196"/>
        <item x="594"/>
        <item x="602"/>
        <item x="603"/>
        <item x="607"/>
        <item x="460"/>
        <item x="93"/>
        <item x="612"/>
        <item x="616"/>
        <item x="621"/>
        <item x="167"/>
        <item x="624"/>
        <item x="625"/>
        <item x="628"/>
        <item x="631"/>
        <item x="333"/>
        <item x="635"/>
        <item x="640"/>
        <item x="641"/>
        <item x="642"/>
        <item x="94"/>
        <item x="645"/>
        <item x="646"/>
        <item x="649"/>
        <item x="650"/>
        <item x="654"/>
        <item x="655"/>
        <item x="657"/>
        <item x="658"/>
        <item x="659"/>
        <item x="660"/>
        <item x="666"/>
        <item x="411"/>
        <item m="1" x="683"/>
        <item x="668"/>
        <item x="309"/>
        <item x="322"/>
        <item x="583"/>
        <item x="390"/>
        <item m="1" x="671"/>
        <item x="262"/>
        <item m="1" x="679"/>
        <item x="498"/>
        <item x="182"/>
        <item x="64"/>
        <item x="123"/>
        <item x="391"/>
        <item x="47"/>
        <item x="403"/>
        <item x="161"/>
        <item x="170"/>
        <item x="184"/>
        <item x="185"/>
        <item x="206"/>
        <item x="220"/>
        <item x="104"/>
        <item x="245"/>
        <item x="263"/>
        <item x="264"/>
        <item x="279"/>
        <item x="299"/>
        <item x="300"/>
        <item x="312"/>
        <item x="323"/>
        <item x="86"/>
        <item x="339"/>
        <item x="392"/>
        <item x="373"/>
        <item x="402"/>
        <item x="431"/>
        <item x="448"/>
        <item x="461"/>
        <item x="105"/>
        <item x="499"/>
        <item x="189"/>
        <item x="500"/>
        <item x="541"/>
        <item x="302"/>
        <item x="560"/>
        <item x="570"/>
        <item x="571"/>
        <item x="584"/>
        <item x="209"/>
        <item x="595"/>
        <item x="378"/>
        <item x="221"/>
        <item x="137"/>
        <item x="418"/>
        <item x="358"/>
        <item x="186"/>
        <item x="466"/>
        <item x="230"/>
        <item x="542"/>
        <item x="311"/>
        <item x="31"/>
        <item x="559"/>
        <item x="310"/>
        <item x="325"/>
        <item x="166"/>
        <item x="126"/>
        <item x="8"/>
        <item x="125"/>
        <item x="172"/>
        <item m="1" x="674"/>
        <item x="367"/>
        <item x="481"/>
        <item x="432"/>
        <item x="68"/>
        <item x="543"/>
        <item x="252"/>
        <item x="449"/>
        <item x="464"/>
        <item x="32"/>
        <item x="169"/>
        <item x="465"/>
        <item x="451"/>
        <item x="106"/>
        <item x="207"/>
        <item x="232"/>
        <item x="238"/>
        <item x="266"/>
        <item x="288"/>
        <item x="576"/>
        <item x="599"/>
        <item x="287"/>
        <item x="334"/>
        <item x="239"/>
        <item x="286"/>
        <item x="296"/>
        <item x="335"/>
        <item x="393"/>
        <item x="340"/>
        <item x="281"/>
        <item x="33"/>
        <item x="536"/>
        <item x="313"/>
        <item x="283"/>
        <item x="433"/>
        <item x="347"/>
        <item x="327"/>
        <item x="600"/>
        <item x="285"/>
        <item x="324"/>
        <item x="265"/>
        <item x="65"/>
        <item x="610"/>
        <item m="1" x="685"/>
        <item x="326"/>
        <item x="434"/>
        <item x="30"/>
        <item x="6"/>
        <item x="69"/>
        <item x="70"/>
        <item x="71"/>
        <item x="179"/>
        <item x="187"/>
        <item x="188"/>
        <item x="39"/>
        <item x="268"/>
        <item x="270"/>
        <item x="315"/>
        <item x="351"/>
        <item x="353"/>
        <item x="354"/>
        <item x="355"/>
        <item x="356"/>
        <item x="404"/>
        <item x="467"/>
        <item x="514"/>
        <item x="494"/>
        <item x="587"/>
        <item x="425"/>
        <item x="590"/>
        <item x="423"/>
        <item x="452"/>
        <item x="362"/>
        <item x="647"/>
        <item x="360"/>
        <item x="83"/>
        <item x="87"/>
        <item x="419"/>
        <item x="588"/>
        <item x="415"/>
        <item x="191"/>
        <item x="408"/>
        <item x="409"/>
        <item x="426"/>
        <item x="529"/>
        <item x="585"/>
        <item x="361"/>
        <item x="36"/>
        <item x="412"/>
        <item x="190"/>
        <item x="410"/>
        <item x="626"/>
        <item x="88"/>
        <item x="420"/>
        <item x="417"/>
        <item x="140"/>
        <item x="502"/>
        <item x="53"/>
        <item x="589"/>
        <item x="51"/>
        <item x="369"/>
        <item x="586"/>
        <item x="269"/>
        <item x="139"/>
        <item x="357"/>
        <item x="38"/>
        <item x="591"/>
        <item x="41"/>
        <item x="208"/>
        <item x="272"/>
        <item x="314"/>
        <item x="271"/>
        <item x="413"/>
        <item x="422"/>
        <item x="416"/>
        <item x="435"/>
        <item x="421"/>
        <item m="1" x="680"/>
        <item x="273"/>
        <item x="40"/>
        <item x="370"/>
        <item x="359"/>
        <item x="629"/>
        <item x="394"/>
        <item x="414"/>
        <item x="37"/>
        <item x="561"/>
        <item x="48"/>
        <item x="50"/>
        <item x="52"/>
        <item x="95"/>
        <item x="143"/>
        <item x="144"/>
        <item x="145"/>
        <item x="147"/>
        <item x="193"/>
        <item x="194"/>
        <item x="195"/>
        <item x="241"/>
        <item x="249"/>
        <item x="250"/>
        <item x="251"/>
        <item x="254"/>
        <item x="258"/>
        <item x="259"/>
        <item x="303"/>
        <item x="371"/>
        <item x="372"/>
        <item x="374"/>
        <item x="375"/>
        <item x="376"/>
        <item x="377"/>
        <item x="381"/>
        <item x="382"/>
        <item x="383"/>
        <item x="384"/>
        <item x="385"/>
        <item x="386"/>
        <item x="387"/>
        <item x="395"/>
        <item x="396"/>
        <item x="436"/>
        <item x="437"/>
        <item x="438"/>
        <item x="439"/>
        <item x="440"/>
        <item x="441"/>
        <item x="453"/>
        <item x="468"/>
        <item x="469"/>
        <item x="470"/>
        <item x="471"/>
        <item x="472"/>
        <item x="473"/>
        <item x="474"/>
        <item x="475"/>
        <item x="476"/>
        <item x="477"/>
        <item x="479"/>
        <item x="480"/>
        <item x="482"/>
        <item x="483"/>
        <item x="488"/>
        <item x="490"/>
        <item x="491"/>
        <item x="492"/>
        <item x="493"/>
        <item x="503"/>
        <item x="504"/>
        <item x="505"/>
        <item x="507"/>
        <item x="515"/>
        <item x="516"/>
        <item x="517"/>
        <item x="518"/>
        <item x="519"/>
        <item x="520"/>
        <item x="521"/>
        <item x="522"/>
        <item x="523"/>
        <item x="524"/>
        <item x="526"/>
        <item x="527"/>
        <item x="528"/>
        <item x="530"/>
        <item x="531"/>
        <item x="532"/>
        <item x="533"/>
        <item x="534"/>
        <item x="535"/>
        <item x="562"/>
        <item x="563"/>
        <item x="566"/>
        <item x="567"/>
        <item x="568"/>
        <item x="608"/>
        <item x="615"/>
        <item x="618"/>
        <item x="619"/>
        <item x="397"/>
        <item x="632"/>
        <item x="633"/>
        <item x="636"/>
        <item x="656"/>
        <item x="661"/>
        <item x="662"/>
        <item x="663"/>
        <item x="256"/>
        <item m="1" x="672"/>
        <item m="1" x="689"/>
        <item x="670"/>
        <item x="508"/>
        <item x="242"/>
        <item x="246"/>
        <item x="478"/>
        <item x="255"/>
        <item m="1" x="678"/>
        <item x="565"/>
        <item x="142"/>
        <item x="544"/>
        <item x="43"/>
        <item m="1" x="681"/>
        <item x="489"/>
        <item x="564"/>
        <item x="35"/>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defaultSubtotal="0"/>
  </pivotFields>
  <rowFields count="1">
    <field x="17"/>
  </rowFields>
  <rowItems count="6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105"/>
    </i>
    <i>
      <x v="108"/>
    </i>
    <i>
      <x v="110"/>
    </i>
    <i>
      <x v="111"/>
    </i>
    <i>
      <x v="113"/>
    </i>
    <i>
      <x v="114"/>
    </i>
    <i t="grand">
      <x/>
    </i>
  </rowItems>
  <colFields count="2">
    <field x="27"/>
    <field x="29"/>
  </colFields>
  <colItems count="16">
    <i>
      <x/>
      <x/>
    </i>
    <i r="1">
      <x v="2"/>
    </i>
    <i t="default">
      <x/>
    </i>
    <i>
      <x v="1"/>
      <x v="1"/>
    </i>
    <i r="1">
      <x v="3"/>
    </i>
    <i t="default">
      <x v="1"/>
    </i>
    <i>
      <x v="2"/>
      <x v="1"/>
    </i>
    <i r="1">
      <x v="3"/>
    </i>
    <i t="default">
      <x v="2"/>
    </i>
    <i>
      <x v="3"/>
      <x v="1"/>
    </i>
    <i r="1">
      <x v="3"/>
    </i>
    <i t="default">
      <x v="3"/>
    </i>
    <i>
      <x v="4"/>
      <x v="1"/>
    </i>
    <i r="1">
      <x v="3"/>
    </i>
    <i t="default">
      <x v="4"/>
    </i>
    <i t="grand">
      <x/>
    </i>
  </colItems>
  <pageFields count="5">
    <pageField fld="7" hier="-1"/>
    <pageField fld="33" hier="-1"/>
    <pageField fld="10" hier="-1"/>
    <pageField fld="11" hier="-1"/>
    <pageField fld="22" hier="-1"/>
  </pageFields>
  <dataFields count="1">
    <dataField name="Soma de VALOR" fld="2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ela Dinâmica3" cacheId="9"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fieldListSortAscending="1">
  <location ref="M96:AG156" firstHeaderRow="1" firstDataRow="3" firstDataCol="1" rowPageCount="6" colPageCount="1"/>
  <pivotFields count="66">
    <pivotField compact="0" outline="0" showAll="0"/>
    <pivotField compact="0" outline="0" showAll="0"/>
    <pivotField compact="0" outline="0" showAll="0"/>
    <pivotField compact="0" outline="0" showAll="0"/>
    <pivotField compact="0" outline="0" showAll="0"/>
    <pivotField axis="axisPage" compact="0" outline="0" showAll="0" defaultSubtotal="0">
      <items count="6181">
        <item x="1490"/>
        <item x="3679"/>
        <item x="1234"/>
        <item x="3680"/>
        <item x="583"/>
        <item x="584"/>
        <item x="4012"/>
        <item x="1680"/>
        <item x="1582"/>
        <item x="1583"/>
        <item x="1584"/>
        <item x="1585"/>
        <item x="1586"/>
        <item x="1587"/>
        <item x="1588"/>
        <item x="1589"/>
        <item x="1590"/>
        <item x="1591"/>
        <item x="1592"/>
        <item x="4738"/>
        <item x="4739"/>
        <item x="5389"/>
        <item x="1957"/>
        <item x="1888"/>
        <item x="2841"/>
        <item x="2601"/>
        <item x="3431"/>
        <item x="4740"/>
        <item x="5569"/>
        <item x="5880"/>
        <item x="5232"/>
        <item x="5101"/>
        <item x="5164"/>
        <item x="5405"/>
        <item x="5445"/>
        <item x="5725"/>
        <item x="833"/>
        <item x="4804"/>
        <item x="3773"/>
        <item x="4083"/>
        <item x="4741"/>
        <item x="4084"/>
        <item x="3043"/>
        <item x="5002"/>
        <item x="2348"/>
        <item x="472"/>
        <item x="749"/>
        <item x="1103"/>
        <item x="1491"/>
        <item x="4182"/>
        <item m="1" x="6029"/>
        <item m="1" x="6030"/>
        <item x="3843"/>
        <item x="834"/>
        <item x="4503"/>
        <item m="1" x="6031"/>
        <item x="832"/>
        <item x="1958"/>
        <item x="473"/>
        <item x="4742"/>
        <item x="2238"/>
        <item x="2171"/>
        <item x="4013"/>
        <item x="2239"/>
        <item x="3310"/>
        <item x="4504"/>
        <item x="4805"/>
        <item x="4806"/>
        <item x="4807"/>
        <item x="4808"/>
        <item x="4809"/>
        <item x="4810"/>
        <item x="4811"/>
        <item x="4812"/>
        <item x="4813"/>
        <item x="3774"/>
        <item x="3775"/>
        <item x="3776"/>
        <item x="3777"/>
        <item x="3778"/>
        <item x="3779"/>
        <item x="3780"/>
        <item x="3781"/>
        <item x="3782"/>
        <item x="3783"/>
        <item x="3784"/>
        <item x="3785"/>
        <item x="3786"/>
        <item x="3787"/>
        <item x="3788"/>
        <item x="3789"/>
        <item x="3790"/>
        <item x="2965"/>
        <item x="2966"/>
        <item x="2967"/>
        <item x="2968"/>
        <item x="2969"/>
        <item x="2970"/>
        <item x="2971"/>
        <item x="2972"/>
        <item x="2973"/>
        <item x="585"/>
        <item x="4"/>
        <item x="1233"/>
        <item x="2662"/>
        <item x="1789"/>
        <item x="2974"/>
        <item m="1" x="6034"/>
        <item m="1" x="6035"/>
        <item x="2468"/>
        <item x="5826"/>
        <item x="5771"/>
        <item x="5188"/>
        <item x="5424"/>
        <item x="5111"/>
        <item x="5757"/>
        <item x="5189"/>
        <item x="5485"/>
        <item x="5233"/>
        <item x="5450"/>
        <item x="3602"/>
        <item x="3681"/>
        <item x="4501"/>
        <item x="1294"/>
        <item x="4999"/>
        <item x="3172"/>
        <item x="4604"/>
        <item x="4916"/>
        <item x="5003"/>
        <item x="2842"/>
        <item x="1959"/>
        <item x="5696"/>
        <item x="3963"/>
        <item x="5761"/>
        <item x="5832"/>
        <item x="5541"/>
        <item x="5949"/>
        <item x="5262"/>
        <item x="5760"/>
        <item x="5102"/>
        <item x="5775"/>
        <item x="697"/>
        <item x="698"/>
        <item x="3311"/>
        <item x="5004"/>
        <item x="830"/>
        <item x="2349"/>
        <item m="1" x="6037"/>
        <item x="1410"/>
        <item x="4797"/>
        <item x="2045"/>
        <item x="1681"/>
        <item x="2350"/>
        <item x="172"/>
        <item x="4814"/>
        <item x="4815"/>
        <item x="4816"/>
        <item x="4817"/>
        <item x="4505"/>
        <item x="1581"/>
        <item x="3682"/>
        <item x="2897"/>
        <item x="3603"/>
        <item x="4743"/>
        <item x="173"/>
        <item x="174"/>
        <item x="4506"/>
        <item x="2347"/>
        <item x="1489"/>
        <item x="88"/>
        <item x="3312"/>
        <item x="3184"/>
        <item x="2843"/>
        <item x="1955"/>
        <item x="4605"/>
        <item x="3173"/>
        <item x="835"/>
        <item x="4085"/>
        <item x="4744"/>
        <item x="4818"/>
        <item x="3174"/>
        <item x="3313"/>
        <item x="328"/>
        <item x="3175"/>
        <item x="1226"/>
        <item x="2844"/>
        <item x="3966"/>
        <item x="694"/>
        <item x="329"/>
        <item x="3314"/>
        <item x="586"/>
        <item x="2736"/>
        <item m="1" x="6040"/>
        <item m="1" x="6041"/>
        <item m="1" x="6042"/>
        <item x="2734"/>
        <item m="1" x="6043"/>
        <item m="1" x="6044"/>
        <item m="1" x="6046"/>
        <item m="1" x="6047"/>
        <item m="1" x="6048"/>
        <item m="1" x="6049"/>
        <item x="587"/>
        <item m="1" x="6050"/>
        <item m="1" x="6051"/>
        <item m="1" x="6052"/>
        <item m="1" x="6053"/>
        <item m="1" x="6054"/>
        <item m="1" x="6055"/>
        <item m="1" x="6056"/>
        <item m="1" x="6057"/>
        <item m="1" x="6058"/>
        <item m="1" x="6059"/>
        <item m="1" x="6060"/>
        <item x="176"/>
        <item x="1104"/>
        <item m="1" x="6061"/>
        <item x="829"/>
        <item x="836"/>
        <item x="175"/>
        <item x="837"/>
        <item x="3772"/>
        <item x="838"/>
        <item x="2047"/>
        <item x="83"/>
        <item x="3459"/>
        <item x="3601"/>
        <item x="4014"/>
        <item x="1411"/>
        <item x="2658"/>
        <item x="2663"/>
        <item x="2975"/>
        <item x="839"/>
        <item x="4507"/>
        <item x="3967"/>
        <item x="1412"/>
        <item x="1682"/>
        <item x="3604"/>
        <item x="2845"/>
        <item x="3683"/>
        <item x="1048"/>
        <item x="1593"/>
        <item x="4508"/>
        <item x="3684"/>
        <item x="1227"/>
        <item x="3685"/>
        <item x="4319"/>
        <item x="4411"/>
        <item x="4606"/>
        <item x="588"/>
        <item x="387"/>
        <item x="3176"/>
        <item x="3177"/>
        <item x="2898"/>
        <item x="1784"/>
        <item x="1790"/>
        <item x="1305"/>
        <item x="0"/>
        <item x="3315"/>
        <item m="1" x="6066"/>
        <item x="1105"/>
        <item m="1" x="6067"/>
        <item x="3968"/>
        <item x="3969"/>
        <item x="3970"/>
        <item x="3971"/>
        <item x="3972"/>
        <item x="3973"/>
        <item x="3974"/>
        <item x="3975"/>
        <item x="3976"/>
        <item x="3977"/>
        <item x="3978"/>
        <item x="3979"/>
        <item x="3980"/>
        <item x="3981"/>
        <item x="3982"/>
        <item x="3983"/>
        <item x="3984"/>
        <item x="3985"/>
        <item x="3986"/>
        <item x="3987"/>
        <item x="1960"/>
        <item x="2976"/>
        <item x="3178"/>
        <item x="4010"/>
        <item x="4819"/>
        <item x="2166"/>
        <item x="3605"/>
        <item x="2964"/>
        <item x="2977"/>
        <item x="4509"/>
        <item x="748"/>
        <item x="3316"/>
        <item x="5864"/>
        <item x="5865"/>
        <item x="5103"/>
        <item x="5917"/>
        <item x="5943"/>
        <item x="5944"/>
        <item x="5770"/>
        <item x="5402"/>
        <item x="5542"/>
        <item x="5847"/>
        <item x="5848"/>
        <item x="5776"/>
        <item x="5446"/>
        <item x="5268"/>
        <item x="1889"/>
        <item x="1033"/>
        <item x="1890"/>
        <item x="4320"/>
        <item x="390"/>
        <item x="589"/>
        <item x="1791"/>
        <item x="2899"/>
        <item x="840"/>
        <item x="4081"/>
        <item x="4794"/>
        <item x="841"/>
        <item m="1" x="6072"/>
        <item x="2473"/>
        <item m="1" x="6073"/>
        <item x="4510"/>
        <item x="918"/>
        <item x="3686"/>
        <item x="3186"/>
        <item x="3187"/>
        <item x="169"/>
        <item x="695"/>
        <item x="4922"/>
        <item x="4923"/>
        <item x="4321"/>
        <item x="4177"/>
        <item x="388"/>
        <item x="2"/>
        <item x="474"/>
        <item x="3791"/>
        <item x="2659"/>
        <item x="2962"/>
        <item x="828"/>
        <item x="842"/>
        <item x="1488"/>
        <item x="4086"/>
        <item x="2351"/>
        <item x="2895"/>
        <item x="2748"/>
        <item x="5005"/>
        <item x="2463"/>
        <item x="1891"/>
        <item x="2237"/>
        <item x="4011"/>
        <item x="5000"/>
        <item x="2660"/>
        <item x="5001"/>
        <item x="1892"/>
        <item x="4015"/>
        <item x="3040"/>
        <item x="4795"/>
        <item x="919"/>
        <item x="3041"/>
        <item x="5833"/>
        <item x="5970"/>
        <item x="5945"/>
        <item m="1" x="6076"/>
        <item x="5579"/>
        <item x="5192"/>
        <item x="5406"/>
        <item x="5407"/>
        <item x="696"/>
        <item x="4796"/>
        <item x="208"/>
        <item x="699"/>
        <item x="1492"/>
        <item x="1493"/>
        <item x="3"/>
        <item x="2963"/>
        <item x="2467"/>
        <item x="2469"/>
        <item x="5006"/>
        <item x="1494"/>
        <item x="2168"/>
        <item x="1106"/>
        <item x="1107"/>
        <item x="1108"/>
        <item x="1109"/>
        <item x="1110"/>
        <item x="1111"/>
        <item x="1112"/>
        <item x="1113"/>
        <item x="1114"/>
        <item x="5946"/>
        <item x="5702"/>
        <item x="5703"/>
        <item x="5704"/>
        <item x="5705"/>
        <item x="5664"/>
        <item x="5789"/>
        <item x="5408"/>
        <item x="5758"/>
        <item x="5825"/>
        <item x="5313"/>
        <item x="1115"/>
        <item x="4511"/>
        <item x="2840"/>
        <item x="163"/>
        <item x="4799"/>
        <item x="3457"/>
        <item x="1893"/>
        <item x="4924"/>
        <item x="831"/>
        <item x="1304"/>
        <item x="1594"/>
        <item x="1956"/>
        <item x="3308"/>
        <item x="4800"/>
        <item x="843"/>
        <item x="844"/>
        <item x="845"/>
        <item x="846"/>
        <item x="847"/>
        <item x="848"/>
        <item x="849"/>
        <item x="850"/>
        <item x="851"/>
        <item x="852"/>
        <item x="853"/>
        <item x="854"/>
        <item x="4322"/>
        <item x="4323"/>
        <item x="4324"/>
        <item x="4325"/>
        <item x="4326"/>
        <item x="4327"/>
        <item x="4328"/>
        <item x="4329"/>
        <item x="4330"/>
        <item x="4331"/>
        <item x="4332"/>
        <item x="4333"/>
        <item x="4334"/>
        <item x="4335"/>
        <item x="4336"/>
        <item x="1306"/>
        <item x="1307"/>
        <item x="1308"/>
        <item x="1309"/>
        <item x="1310"/>
        <item x="1311"/>
        <item x="1312"/>
        <item x="1313"/>
        <item x="1314"/>
        <item x="1315"/>
        <item x="1316"/>
        <item x="2240"/>
        <item x="2241"/>
        <item x="1317"/>
        <item x="1318"/>
        <item x="1319"/>
        <item x="1320"/>
        <item x="1321"/>
        <item x="1322"/>
        <item x="1323"/>
        <item x="1324"/>
        <item x="1325"/>
        <item x="4082"/>
        <item x="2661"/>
        <item x="3693"/>
        <item x="2846"/>
        <item x="4801"/>
        <item x="339"/>
        <item x="4337"/>
        <item x="5007"/>
        <item x="2242"/>
        <item x="4602"/>
        <item x="1785"/>
        <item x="2169"/>
        <item x="582"/>
        <item x="2978"/>
        <item x="209"/>
        <item x="210"/>
        <item x="211"/>
        <item x="212"/>
        <item x="213"/>
        <item x="5772"/>
        <item x="5950"/>
        <item x="5570"/>
        <item x="5788"/>
        <item x="5087"/>
        <item x="5971"/>
        <item x="5430"/>
        <item x="5486"/>
        <item x="5777"/>
        <item x="5896"/>
        <item m="1" x="6086"/>
        <item x="5968"/>
        <item x="5088"/>
        <item x="5520"/>
        <item x="5521"/>
        <item x="5522"/>
        <item x="5523"/>
        <item x="5524"/>
        <item x="5525"/>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4407"/>
        <item x="4408"/>
        <item x="4409"/>
        <item x="4410"/>
        <item x="4412"/>
        <item x="4413"/>
        <item x="4414"/>
        <item x="4415"/>
        <item x="4416"/>
        <item x="4417"/>
        <item x="4418"/>
        <item x="4419"/>
        <item x="4420"/>
        <item x="4421"/>
        <item x="1327"/>
        <item x="1328"/>
        <item x="1326"/>
        <item x="1329"/>
        <item x="1330"/>
        <item x="1331"/>
        <item x="1332"/>
        <item x="1333"/>
        <item x="1334"/>
        <item x="1335"/>
        <item x="1336"/>
        <item x="1337"/>
        <item x="1338"/>
        <item x="4422"/>
        <item x="4423"/>
        <item x="4424"/>
        <item x="4425"/>
        <item x="4426"/>
        <item x="4427"/>
        <item x="4428"/>
        <item x="4429"/>
        <item x="4430"/>
        <item x="4431"/>
        <item x="4432"/>
        <item x="4433"/>
        <item x="4434"/>
        <item x="4435"/>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4178"/>
        <item x="4179"/>
        <item x="4180"/>
        <item x="4181"/>
        <item x="4184"/>
        <item x="4185"/>
        <item x="4186"/>
        <item x="4187"/>
        <item x="4188"/>
        <item x="4189"/>
        <item x="4190"/>
        <item x="4191"/>
        <item x="4192"/>
        <item x="4193"/>
        <item x="4194"/>
        <item x="4195"/>
        <item x="2847"/>
        <item x="2848"/>
        <item x="2849"/>
        <item x="2850"/>
        <item x="2851"/>
        <item x="2852"/>
        <item x="2853"/>
        <item x="2854"/>
        <item x="2855"/>
        <item x="2856"/>
        <item x="2857"/>
        <item x="2858"/>
        <item x="2859"/>
        <item x="2979"/>
        <item x="2980"/>
        <item x="2981"/>
        <item x="2982"/>
        <item x="2983"/>
        <item x="2984"/>
        <item x="2985"/>
        <item x="2986"/>
        <item x="2987"/>
        <item x="2988"/>
        <item x="2989"/>
        <item x="310"/>
        <item x="311"/>
        <item x="312"/>
        <item x="313"/>
        <item x="314"/>
        <item x="315"/>
        <item x="316"/>
        <item x="317"/>
        <item x="318"/>
        <item x="319"/>
        <item x="320"/>
        <item x="917"/>
        <item x="920"/>
        <item x="921"/>
        <item x="922"/>
        <item x="923"/>
        <item x="924"/>
        <item x="925"/>
        <item x="926"/>
        <item x="927"/>
        <item x="928"/>
        <item x="929"/>
        <item x="930"/>
        <item x="931"/>
        <item x="932"/>
        <item x="933"/>
        <item x="934"/>
        <item x="935"/>
        <item x="936"/>
        <item x="937"/>
        <item x="4603"/>
        <item x="4607"/>
        <item x="4608"/>
        <item x="4609"/>
        <item x="4610"/>
        <item x="4611"/>
        <item x="4612"/>
        <item x="4613"/>
        <item x="4614"/>
        <item x="938"/>
        <item x="939"/>
        <item x="940"/>
        <item x="941"/>
        <item x="942"/>
        <item x="943"/>
        <item x="944"/>
        <item x="945"/>
        <item x="946"/>
        <item x="947"/>
        <item x="948"/>
        <item x="4615"/>
        <item x="4616"/>
        <item x="4617"/>
        <item x="4618"/>
        <item x="4619"/>
        <item x="4620"/>
        <item x="4621"/>
        <item x="4622"/>
        <item x="4623"/>
        <item x="4624"/>
        <item x="4625"/>
        <item x="4626"/>
        <item x="4627"/>
        <item x="4628"/>
        <item x="4629"/>
        <item x="4630"/>
        <item x="4631"/>
        <item x="4632"/>
        <item x="4633"/>
        <item x="4634"/>
        <item x="321"/>
        <item x="2664"/>
        <item m="1" x="6090"/>
        <item x="3687"/>
        <item x="2665"/>
        <item x="2170"/>
        <item m="1" x="6091"/>
        <item x="700"/>
        <item x="701"/>
        <item x="322"/>
        <item m="1" x="6092"/>
        <item m="1" x="6093"/>
        <item m="1" x="6095"/>
        <item x="4502"/>
        <item x="3433"/>
        <item x="4016"/>
        <item x="2357"/>
        <item x="3964"/>
        <item x="4017"/>
        <item x="3688"/>
        <item x="3042"/>
        <item x="3965"/>
        <item m="1" x="6096"/>
        <item x="1595"/>
        <item x="702"/>
        <item x="4018"/>
        <item x="5526"/>
        <item x="5527"/>
        <item x="5528"/>
        <item x="5529"/>
        <item x="5530"/>
        <item x="5531"/>
        <item x="5532"/>
        <item x="5533"/>
        <item x="5830"/>
        <item x="5831"/>
        <item x="5834"/>
        <item x="5835"/>
        <item x="5836"/>
        <item x="5837"/>
        <item x="5838"/>
        <item x="5839"/>
        <item x="5840"/>
        <item x="5841"/>
        <item x="5417"/>
        <item x="5332"/>
        <item x="3434"/>
        <item x="1961"/>
        <item x="323"/>
        <item x="3766"/>
        <item x="4019"/>
        <item x="4087"/>
        <item x="2044"/>
        <item x="1496"/>
        <item x="2573"/>
        <item x="2666"/>
        <item x="950"/>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3689"/>
        <item x="3690"/>
        <item x="3691"/>
        <item x="3692"/>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2172"/>
        <item x="2173"/>
        <item x="2174"/>
        <item x="2175"/>
        <item x="2176"/>
        <item x="2177"/>
        <item x="2178"/>
        <item x="2179"/>
        <item x="2180"/>
        <item x="2181"/>
        <item x="2182"/>
        <item x="2183"/>
        <item x="2184"/>
        <item x="2185"/>
        <item x="3737"/>
        <item x="3738"/>
        <item x="3739"/>
        <item x="3740"/>
        <item x="3741"/>
        <item x="3742"/>
        <item x="3743"/>
        <item x="3744"/>
        <item x="3745"/>
        <item x="3746"/>
        <item x="2186"/>
        <item x="2187"/>
        <item x="2188"/>
        <item x="2189"/>
        <item x="2190"/>
        <item x="2191"/>
        <item x="2192"/>
        <item x="2193"/>
        <item x="2194"/>
        <item x="2195"/>
        <item x="2196"/>
        <item x="2197"/>
        <item x="1624"/>
        <item x="1625"/>
        <item x="1626"/>
        <item x="1627"/>
        <item x="1628"/>
        <item x="1629"/>
        <item x="1630"/>
        <item x="1631"/>
        <item x="1632"/>
        <item x="1633"/>
        <item x="1634"/>
        <item x="1635"/>
        <item x="1636"/>
        <item x="1637"/>
        <item x="3747"/>
        <item x="3748"/>
        <item x="3749"/>
        <item x="3750"/>
        <item x="3751"/>
        <item x="3752"/>
        <item x="3753"/>
        <item x="3754"/>
        <item x="2198"/>
        <item x="2199"/>
        <item x="2200"/>
        <item x="2201"/>
        <item x="2202"/>
        <item x="2203"/>
        <item x="2204"/>
        <item x="2205"/>
        <item x="2206"/>
        <item x="2207"/>
        <item x="2208"/>
        <item x="2209"/>
        <item x="2210"/>
        <item x="2211"/>
        <item x="2212"/>
        <item x="2213"/>
        <item x="2214"/>
        <item x="2215"/>
        <item x="2216"/>
        <item x="2217"/>
        <item x="2218"/>
        <item x="2219"/>
        <item x="2220"/>
        <item x="1638"/>
        <item x="1639"/>
        <item x="1640"/>
        <item x="1641"/>
        <item x="1642"/>
        <item x="1643"/>
        <item x="1644"/>
        <item x="1645"/>
        <item x="1646"/>
        <item x="1647"/>
        <item x="1648"/>
        <item x="1649"/>
        <item x="1650"/>
        <item x="1651"/>
        <item x="1652"/>
        <item x="1653"/>
        <item x="1654"/>
        <item x="1655"/>
        <item x="1656"/>
        <item x="1657"/>
        <item x="1658"/>
        <item x="1659"/>
        <item x="2221"/>
        <item x="2222"/>
        <item x="2223"/>
        <item x="2224"/>
        <item x="2225"/>
        <item x="2226"/>
        <item x="2227"/>
        <item x="2228"/>
        <item x="2229"/>
        <item x="2230"/>
        <item x="1660"/>
        <item x="1661"/>
        <item x="1662"/>
        <item x="1663"/>
        <item x="1664"/>
        <item x="1665"/>
        <item x="1666"/>
        <item x="1667"/>
        <item x="1668"/>
        <item x="1669"/>
        <item x="1670"/>
        <item x="1671"/>
        <item x="1672"/>
        <item x="1673"/>
        <item x="1674"/>
        <item x="1675"/>
        <item x="1676"/>
        <item x="1677"/>
        <item x="1678"/>
        <item x="1679"/>
        <item x="1962"/>
        <item x="1963"/>
        <item x="1964"/>
        <item x="1965"/>
        <item x="1966"/>
        <item x="1967"/>
        <item x="4512"/>
        <item x="2574"/>
        <item x="4513"/>
        <item x="2990"/>
        <item x="3432"/>
        <item x="4925"/>
        <item x="324"/>
        <item x="84"/>
        <item x="85"/>
        <item x="1895"/>
        <item x="5333"/>
        <item x="5314"/>
        <item x="5261"/>
        <item x="5543"/>
        <item x="5418"/>
        <item x="5912"/>
        <item x="5429"/>
        <item x="5431"/>
        <item x="5104"/>
        <item x="5451"/>
        <item x="5958"/>
        <item x="5447"/>
        <item x="5234"/>
        <item x="5235"/>
        <item x="6025"/>
        <item x="86"/>
        <item x="87"/>
        <item x="89"/>
        <item x="91"/>
        <item x="92"/>
        <item x="164"/>
        <item x="165"/>
        <item x="166"/>
        <item x="325"/>
        <item x="389"/>
        <item x="391"/>
        <item x="392"/>
        <item x="393"/>
        <item x="394"/>
        <item x="395"/>
        <item x="396"/>
        <item x="397"/>
        <item x="398"/>
        <item x="399"/>
        <item x="400"/>
        <item x="401"/>
        <item x="402"/>
        <item x="403"/>
        <item x="404"/>
        <item x="405"/>
        <item x="406"/>
        <item x="407"/>
        <item x="408"/>
        <item x="409"/>
        <item x="411"/>
        <item x="412"/>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90"/>
        <item x="591"/>
        <item x="593"/>
        <item x="594"/>
        <item x="704"/>
        <item x="706"/>
        <item x="707"/>
        <item x="750"/>
        <item x="751"/>
        <item x="752"/>
        <item x="753"/>
        <item x="755"/>
        <item x="756"/>
        <item x="757"/>
        <item x="869"/>
        <item x="870"/>
        <item x="871"/>
        <item x="949"/>
        <item x="951"/>
        <item x="952"/>
        <item x="1034"/>
        <item x="1035"/>
        <item x="1116"/>
        <item x="1117"/>
        <item x="1118"/>
        <item x="1228"/>
        <item x="1229"/>
        <item x="1340"/>
        <item x="1413"/>
        <item x="1414"/>
        <item x="1415"/>
        <item x="1495"/>
        <item x="1506"/>
        <item x="1507"/>
        <item x="1508"/>
        <item x="1694"/>
        <item x="1894"/>
        <item x="1896"/>
        <item x="1968"/>
        <item x="196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243"/>
        <item x="2358"/>
        <item x="2464"/>
        <item x="2667"/>
        <item x="2668"/>
        <item x="2737"/>
        <item x="2860"/>
        <item x="2863"/>
        <item x="2864"/>
        <item x="2896"/>
        <item x="2900"/>
        <item x="2991"/>
        <item x="2992"/>
        <item x="2993"/>
        <item x="2995"/>
        <item x="2997"/>
        <item x="2999"/>
        <item x="3044"/>
        <item x="3057"/>
        <item x="3058"/>
        <item x="3309"/>
        <item x="3435"/>
        <item x="3438"/>
        <item x="3440"/>
        <item x="3441"/>
        <item x="3442"/>
        <item x="3443"/>
        <item x="3444"/>
        <item x="3445"/>
        <item x="3446"/>
        <item x="3447"/>
        <item x="3448"/>
        <item x="3449"/>
        <item x="3450"/>
        <item x="3451"/>
        <item x="3461"/>
        <item x="3606"/>
        <item x="3755"/>
        <item x="3770"/>
        <item x="3771"/>
        <item x="3792"/>
        <item x="3793"/>
        <item x="3794"/>
        <item x="3795"/>
        <item x="3796"/>
        <item x="3797"/>
        <item x="3798"/>
        <item x="3799"/>
        <item x="3800"/>
        <item x="3801"/>
        <item x="3802"/>
        <item x="3803"/>
        <item x="3804"/>
        <item x="3805"/>
        <item x="3806"/>
        <item x="3807"/>
        <item x="3808"/>
        <item x="3809"/>
        <item x="3810"/>
        <item x="3811"/>
        <item x="3812"/>
        <item x="3814"/>
        <item x="3988"/>
        <item x="3989"/>
        <item x="3990"/>
        <item x="4020"/>
        <item x="4021"/>
        <item x="4024"/>
        <item x="4025"/>
        <item x="4026"/>
        <item x="4027"/>
        <item x="4088"/>
        <item x="4183"/>
        <item x="4199"/>
        <item x="4200"/>
        <item x="4338"/>
        <item x="4339"/>
        <item x="4436"/>
        <item x="4437"/>
        <item x="4438"/>
        <item x="4515"/>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636"/>
        <item x="4637"/>
        <item x="4638"/>
        <item x="4639"/>
        <item x="4640"/>
        <item x="4641"/>
        <item x="4642"/>
        <item x="4643"/>
        <item x="4644"/>
        <item x="4645"/>
        <item x="4802"/>
        <item x="4820"/>
        <item x="4921"/>
        <item x="4927"/>
        <item x="4928"/>
        <item x="4929"/>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5"/>
        <item x="5165"/>
        <item x="5166"/>
        <item x="5167"/>
        <item x="5193"/>
        <item x="5236"/>
        <item x="5243"/>
        <item x="5244"/>
        <item x="5245"/>
        <item x="5263"/>
        <item x="5269"/>
        <item x="5270"/>
        <item x="5271"/>
        <item x="5291"/>
        <item x="5315"/>
        <item x="5384"/>
        <item x="5385"/>
        <item x="5420"/>
        <item x="5425"/>
        <item x="5426"/>
        <item x="5427"/>
        <item x="5432"/>
        <item x="5452"/>
        <item x="5501"/>
        <item x="5502"/>
        <item x="5534"/>
        <item x="5572"/>
        <item x="5574"/>
        <item x="5613"/>
        <item x="5614"/>
        <item x="5615"/>
        <item x="5663"/>
        <item x="5665"/>
        <item x="5666"/>
        <item x="5667"/>
        <item x="5668"/>
        <item x="5669"/>
        <item x="5670"/>
        <item x="5671"/>
        <item x="5674"/>
        <item x="5675"/>
        <item x="5676"/>
        <item x="5677"/>
        <item x="5678"/>
        <item x="5679"/>
        <item x="5680"/>
        <item x="5681"/>
        <item x="5695"/>
        <item x="5706"/>
        <item x="5707"/>
        <item x="5763"/>
        <item x="5783"/>
        <item x="5818"/>
        <item x="5827"/>
        <item x="5828"/>
        <item x="5842"/>
        <item x="5849"/>
        <item x="5870"/>
        <item x="5889"/>
        <item x="5897"/>
        <item x="5975"/>
        <item m="1" x="6124"/>
        <item m="1" x="6111"/>
        <item x="5390"/>
        <item x="5571"/>
        <item x="4028"/>
        <item x="5391"/>
        <item m="1" x="6122"/>
        <item m="1" x="6115"/>
        <item m="1" x="6123"/>
        <item x="4545"/>
        <item x="3179"/>
        <item m="1" x="6139"/>
        <item m="1" x="6140"/>
        <item m="1" x="6144"/>
        <item x="5491"/>
        <item x="592"/>
        <item x="4546"/>
        <item x="3180"/>
        <item x="5732"/>
        <item x="2862"/>
        <item x="3813"/>
        <item x="705"/>
        <item x="5655"/>
        <item x="693"/>
        <item x="4518"/>
        <item x="3991"/>
        <item x="5273"/>
        <item x="4514"/>
        <item x="4917"/>
        <item x="1696"/>
        <item x="3769"/>
        <item x="709"/>
        <item x="5612"/>
        <item x="5959"/>
        <item x="2998"/>
        <item x="5951"/>
        <item x="167"/>
        <item x="703"/>
        <item x="5498"/>
        <item x="2994"/>
        <item x="4029"/>
        <item x="4340"/>
        <item x="3768"/>
        <item x="5393"/>
        <item x="1683"/>
        <item x="11"/>
        <item m="1" x="6145"/>
        <item m="1" x="6121"/>
        <item x="4517"/>
        <item x="5708"/>
        <item x="5112"/>
        <item x="326"/>
        <item x="710"/>
        <item x="3437"/>
        <item x="3767"/>
        <item x="1036"/>
        <item x="4920"/>
        <item x="754"/>
        <item m="1" x="6146"/>
        <item x="1"/>
        <item x="5064"/>
        <item x="2861"/>
        <item x="1695"/>
        <item x="3056"/>
        <item x="2575"/>
        <item x="2996"/>
        <item x="4023"/>
        <item x="4547"/>
        <item x="410"/>
        <item x="5394"/>
        <item x="4918"/>
        <item x="5386"/>
        <item x="12"/>
        <item x="4926"/>
        <item x="5913"/>
        <item x="5448"/>
        <item x="4022"/>
        <item x="5773"/>
        <item x="5392"/>
        <item x="3317"/>
        <item x="5419"/>
        <item x="5762"/>
        <item x="3460"/>
        <item m="1" x="6142"/>
        <item x="1119"/>
        <item x="1341"/>
        <item x="2046"/>
        <item x="2901"/>
        <item x="3757"/>
        <item x="4516"/>
        <item x="2231"/>
        <item x="708"/>
        <item x="1339"/>
        <item x="3761"/>
        <item x="5778"/>
        <item x="3436"/>
        <item x="4803"/>
        <item x="5089"/>
        <item m="1" x="6113"/>
        <item x="1684"/>
        <item x="3045"/>
        <item x="4635"/>
        <item x="4646"/>
        <item x="3840"/>
        <item x="2232"/>
        <item x="3000"/>
        <item x="3841"/>
        <item x="3002"/>
        <item x="535"/>
        <item x="955"/>
        <item x="534"/>
        <item x="3318"/>
        <item x="2076"/>
        <item x="4549"/>
        <item x="5972"/>
        <item x="2576"/>
        <item m="1" x="6150"/>
        <item m="1" x="6151"/>
        <item x="4548"/>
        <item x="5409"/>
        <item x="5871"/>
        <item x="3059"/>
        <item x="758"/>
        <item x="13"/>
        <item x="2359"/>
        <item x="956"/>
        <item x="5487"/>
        <item x="1120"/>
        <item x="5503"/>
        <item x="4030"/>
        <item x="872"/>
        <item x="14"/>
        <item x="4201"/>
        <item x="5850"/>
        <item x="4341"/>
        <item x="1786"/>
        <item m="1" x="6152"/>
        <item x="5395"/>
        <item x="3001"/>
        <item x="5066"/>
        <item x="711"/>
        <item x="2865"/>
        <item x="2669"/>
        <item x="873"/>
        <item x="1897"/>
        <item x="536"/>
        <item x="4550"/>
        <item x="874"/>
        <item x="3842"/>
        <item x="327"/>
        <item x="340"/>
        <item x="341"/>
        <item x="342"/>
        <item x="343"/>
        <item x="344"/>
        <item x="345"/>
        <item x="346"/>
        <item x="347"/>
        <item x="348"/>
        <item x="349"/>
        <item x="350"/>
        <item m="1" x="6155"/>
        <item m="1" x="6156"/>
        <item m="1" x="6157"/>
        <item m="1" x="6158"/>
        <item m="1" x="6159"/>
        <item m="1" x="6160"/>
        <item m="1" x="6161"/>
        <item m="1" x="6162"/>
        <item m="1" x="6163"/>
        <item m="1" x="6164"/>
        <item m="1" x="6165"/>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1121"/>
        <item x="1122"/>
        <item x="1123"/>
        <item x="1124"/>
        <item x="1125"/>
        <item x="1126"/>
        <item x="1127"/>
        <item x="1128"/>
        <item x="1129"/>
        <item x="1130"/>
        <item x="1131"/>
        <item x="1132"/>
        <item x="1509"/>
        <item x="1510"/>
        <item x="1511"/>
        <item x="1512"/>
        <item x="1513"/>
        <item x="1514"/>
        <item x="1515"/>
        <item x="1516"/>
        <item x="1517"/>
        <item x="1518"/>
        <item x="2577"/>
        <item x="2578"/>
        <item x="2579"/>
        <item x="2580"/>
        <item x="2581"/>
        <item x="2582"/>
        <item x="2583"/>
        <item x="2584"/>
        <item x="2585"/>
        <item x="2586"/>
        <item x="2587"/>
        <item x="2588"/>
        <item x="2589"/>
        <item x="4202"/>
        <item x="5"/>
        <item x="6"/>
        <item x="7"/>
        <item x="8"/>
        <item x="90"/>
        <item x="93"/>
        <item x="94"/>
        <item x="95"/>
        <item x="96"/>
        <item x="97"/>
        <item x="98"/>
        <item x="99"/>
        <item x="100"/>
        <item x="168"/>
        <item x="170"/>
        <item x="171"/>
        <item x="177"/>
        <item x="178"/>
        <item x="180"/>
        <item x="181"/>
        <item x="330"/>
        <item x="331"/>
        <item x="332"/>
        <item x="333"/>
        <item x="334"/>
        <item x="335"/>
        <item x="338"/>
        <item x="351"/>
        <item x="352"/>
        <item x="353"/>
        <item x="354"/>
        <item x="355"/>
        <item x="356"/>
        <item x="357"/>
        <item x="358"/>
        <item x="359"/>
        <item x="360"/>
        <item x="361"/>
        <item x="362"/>
        <item x="414"/>
        <item x="415"/>
        <item x="416"/>
        <item x="417"/>
        <item x="418"/>
        <item x="419"/>
        <item x="420"/>
        <item x="421"/>
        <item x="422"/>
        <item x="423"/>
        <item x="424"/>
        <item x="425"/>
        <item x="426"/>
        <item x="427"/>
        <item x="428"/>
        <item x="429"/>
        <item x="430"/>
        <item x="431"/>
        <item x="432"/>
        <item x="433"/>
        <item x="470"/>
        <item x="471"/>
        <item x="475"/>
        <item x="476"/>
        <item x="537"/>
        <item x="538"/>
        <item x="539"/>
        <item x="540"/>
        <item x="541"/>
        <item x="542"/>
        <item x="543"/>
        <item x="544"/>
        <item x="545"/>
        <item x="546"/>
        <item x="548"/>
        <item x="549"/>
        <item x="550"/>
        <item x="595"/>
        <item x="596"/>
        <item x="597"/>
        <item x="598"/>
        <item x="599"/>
        <item x="600"/>
        <item x="601"/>
        <item x="602"/>
        <item x="603"/>
        <item x="605"/>
        <item x="744"/>
        <item x="745"/>
        <item x="746"/>
        <item x="747"/>
        <item x="759"/>
        <item x="760"/>
        <item x="761"/>
        <item x="762"/>
        <item x="763"/>
        <item x="764"/>
        <item x="765"/>
        <item x="766"/>
        <item x="767"/>
        <item x="855"/>
        <item x="856"/>
        <item m="1" x="6077"/>
        <item x="858"/>
        <item x="859"/>
        <item x="860"/>
        <item x="861"/>
        <item x="862"/>
        <item x="865"/>
        <item x="875"/>
        <item x="876"/>
        <item x="953"/>
        <item x="954"/>
        <item x="957"/>
        <item x="958"/>
        <item x="959"/>
        <item x="960"/>
        <item x="1037"/>
        <item x="1038"/>
        <item x="1039"/>
        <item x="1040"/>
        <item x="1041"/>
        <item x="1042"/>
        <item x="1043"/>
        <item x="1044"/>
        <item x="1045"/>
        <item x="1046"/>
        <item x="1047"/>
        <item x="1049"/>
        <item x="1050"/>
        <item x="1051"/>
        <item x="1052"/>
        <item x="1053"/>
        <item x="1054"/>
        <item x="1055"/>
        <item x="1056"/>
        <item x="1057"/>
        <item x="1058"/>
        <item x="1060"/>
        <item x="1061"/>
        <item x="1062"/>
        <item x="1064"/>
        <item x="1065"/>
        <item x="1066"/>
        <item x="1067"/>
        <item x="1068"/>
        <item x="1069"/>
        <item x="1070"/>
        <item x="1071"/>
        <item x="1072"/>
        <item x="1102"/>
        <item x="1133"/>
        <item x="1134"/>
        <item x="1135"/>
        <item x="1136"/>
        <item x="1137"/>
        <item x="1138"/>
        <item x="1139"/>
        <item x="1140"/>
        <item x="1141"/>
        <item x="1142"/>
        <item x="1144"/>
        <item x="1145"/>
        <item x="1230"/>
        <item x="1231"/>
        <item x="1232"/>
        <item x="1235"/>
        <item x="1236"/>
        <item x="1237"/>
        <item x="1238"/>
        <item x="1239"/>
        <item x="1240"/>
        <item x="1241"/>
        <item x="1242"/>
        <item x="1243"/>
        <item x="1244"/>
        <item x="1245"/>
        <item x="1246"/>
        <item x="1247"/>
        <item x="1248"/>
        <item x="1249"/>
        <item x="1250"/>
        <item x="1251"/>
        <item x="1252"/>
        <item x="1253"/>
        <item x="1254"/>
        <item x="1295"/>
        <item x="1296"/>
        <item x="1297"/>
        <item x="1298"/>
        <item x="1299"/>
        <item x="1300"/>
        <item x="1301"/>
        <item x="1302"/>
        <item x="1303"/>
        <item x="1342"/>
        <item x="1343"/>
        <item x="1344"/>
        <item x="1345"/>
        <item x="1346"/>
        <item x="1347"/>
        <item x="1348"/>
        <item x="1349"/>
        <item x="1350"/>
        <item x="1351"/>
        <item x="1352"/>
        <item x="1353"/>
        <item x="1354"/>
        <item x="1355"/>
        <item x="1416"/>
        <item x="1417"/>
        <item x="1418"/>
        <item x="1419"/>
        <item x="1420"/>
        <item x="1421"/>
        <item x="1422"/>
        <item x="1423"/>
        <item x="1424"/>
        <item x="1425"/>
        <item x="1426"/>
        <item x="1427"/>
        <item x="1428"/>
        <item x="1429"/>
        <item x="1432"/>
        <item x="1497"/>
        <item x="1498"/>
        <item x="1499"/>
        <item x="1500"/>
        <item x="1501"/>
        <item x="1502"/>
        <item x="1503"/>
        <item x="1504"/>
        <item x="1505"/>
        <item x="1519"/>
        <item x="1520"/>
        <item x="1521"/>
        <item x="1522"/>
        <item x="1523"/>
        <item x="1524"/>
        <item x="1525"/>
        <item x="1526"/>
        <item x="1527"/>
        <item x="1528"/>
        <item x="1685"/>
        <item x="1686"/>
        <item x="1687"/>
        <item x="1688"/>
        <item x="1689"/>
        <item x="1690"/>
        <item x="1691"/>
        <item x="1692"/>
        <item x="1693"/>
        <item x="1697"/>
        <item x="1698"/>
        <item x="1699"/>
        <item x="1700"/>
        <item x="1701"/>
        <item x="1702"/>
        <item x="1703"/>
        <item x="1704"/>
        <item x="1705"/>
        <item x="1706"/>
        <item x="1707"/>
        <item x="1708"/>
        <item x="1716"/>
        <item x="1717"/>
        <item x="1718"/>
        <item x="1719"/>
        <item x="1720"/>
        <item x="1721"/>
        <item x="1722"/>
        <item x="1787"/>
        <item x="1788"/>
        <item x="1792"/>
        <item x="1793"/>
        <item x="1794"/>
        <item x="1803"/>
        <item x="1804"/>
        <item x="1805"/>
        <item x="1898"/>
        <item x="1899"/>
        <item x="1900"/>
        <item x="1901"/>
        <item x="1902"/>
        <item x="1904"/>
        <item x="1905"/>
        <item x="1906"/>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48"/>
        <item x="2049"/>
        <item x="2077"/>
        <item x="2078"/>
        <item x="2079"/>
        <item x="2080"/>
        <item x="2081"/>
        <item x="2082"/>
        <item x="2083"/>
        <item x="2084"/>
        <item x="2085"/>
        <item x="2086"/>
        <item x="2087"/>
        <item x="2088"/>
        <item x="2089"/>
        <item x="2090"/>
        <item x="2091"/>
        <item x="2092"/>
        <item x="2093"/>
        <item x="2095"/>
        <item x="2167"/>
        <item x="2233"/>
        <item m="1" x="6074"/>
        <item x="2234"/>
        <item x="2235"/>
        <item x="2236"/>
        <item x="2244"/>
        <item x="2245"/>
        <item x="2253"/>
        <item x="2254"/>
        <item x="2255"/>
        <item x="2256"/>
        <item x="2257"/>
        <item x="2258"/>
        <item x="2259"/>
        <item x="2260"/>
        <item x="2261"/>
        <item x="2262"/>
        <item x="2263"/>
        <item x="2264"/>
        <item x="2265"/>
        <item x="2266"/>
        <item x="2267"/>
        <item x="2268"/>
        <item x="2269"/>
        <item x="2270"/>
        <item x="2271"/>
        <item x="2272"/>
        <item x="2273"/>
        <item x="2352"/>
        <item x="2353"/>
        <item x="2354"/>
        <item x="2465"/>
        <item x="2466"/>
        <item x="2470"/>
        <item x="2471"/>
        <item x="2472"/>
        <item x="2474"/>
        <item x="2475"/>
        <item x="2476"/>
        <item x="2477"/>
        <item x="2478"/>
        <item x="2479"/>
        <item x="2480"/>
        <item x="2481"/>
        <item x="2482"/>
        <item x="2483"/>
        <item x="2486"/>
        <item x="2487"/>
        <item x="2488"/>
        <item x="2489"/>
        <item x="2490"/>
        <item x="2491"/>
        <item x="2492"/>
        <item x="2493"/>
        <item x="2494"/>
        <item x="2590"/>
        <item x="2591"/>
        <item x="2592"/>
        <item x="2593"/>
        <item x="2594"/>
        <item x="2595"/>
        <item x="2596"/>
        <item x="2597"/>
        <item x="2598"/>
        <item x="2599"/>
        <item x="2600"/>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70"/>
        <item x="2671"/>
        <item x="2672"/>
        <item x="2673"/>
        <item x="2674"/>
        <item x="2735"/>
        <item x="2738"/>
        <item x="2739"/>
        <item x="2740"/>
        <item x="2741"/>
        <item x="2742"/>
        <item x="2743"/>
        <item x="2744"/>
        <item x="2745"/>
        <item x="2746"/>
        <item x="2747"/>
        <item x="2749"/>
        <item x="2750"/>
        <item x="2751"/>
        <item x="2752"/>
        <item x="2753"/>
        <item x="2754"/>
        <item x="2755"/>
        <item x="2756"/>
        <item x="2757"/>
        <item x="2758"/>
        <item x="2759"/>
        <item x="2760"/>
        <item x="2761"/>
        <item x="2762"/>
        <item x="2763"/>
        <item x="2764"/>
        <item x="2765"/>
        <item x="2766"/>
        <item x="2769"/>
        <item x="2866"/>
        <item x="2867"/>
        <item x="2868"/>
        <item x="2869"/>
        <item x="2870"/>
        <item x="2871"/>
        <item x="2872"/>
        <item x="2873"/>
        <item x="2874"/>
        <item x="2875"/>
        <item x="2876"/>
        <item x="2877"/>
        <item x="2878"/>
        <item x="2879"/>
        <item x="2880"/>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3003"/>
        <item x="3004"/>
        <item x="3005"/>
        <item x="3006"/>
        <item x="3007"/>
        <item x="3008"/>
        <item x="3009"/>
        <item x="3012"/>
        <item x="3013"/>
        <item x="3014"/>
        <item x="3015"/>
        <item x="3016"/>
        <item x="3017"/>
        <item x="3018"/>
        <item x="3019"/>
        <item x="3020"/>
        <item x="3021"/>
        <item x="3022"/>
        <item x="3023"/>
        <item x="3024"/>
        <item x="3025"/>
        <item x="3026"/>
        <item x="3038"/>
        <item x="3039"/>
        <item x="3046"/>
        <item x="3048"/>
        <item x="3049"/>
        <item x="3050"/>
        <item x="3051"/>
        <item x="3052"/>
        <item x="3053"/>
        <item x="3055"/>
        <item x="3060"/>
        <item x="3181"/>
        <item x="3182"/>
        <item x="3183"/>
        <item x="3185"/>
        <item x="3188"/>
        <item x="3189"/>
        <item x="3190"/>
        <item x="3191"/>
        <item x="3192"/>
        <item x="3193"/>
        <item x="3194"/>
        <item x="3195"/>
        <item x="3196"/>
        <item x="3197"/>
        <item x="3198"/>
        <item x="3199"/>
        <item x="3200"/>
        <item x="3201"/>
        <item x="3202"/>
        <item x="3204"/>
        <item x="3205"/>
        <item x="3206"/>
        <item x="3207"/>
        <item x="3208"/>
        <item x="3209"/>
        <item x="3210"/>
        <item x="3211"/>
        <item x="3212"/>
        <item x="3213"/>
        <item x="3214"/>
        <item x="3215"/>
        <item x="3216"/>
        <item x="3217"/>
        <item x="3218"/>
        <item x="3219"/>
        <item x="3319"/>
        <item x="3320"/>
        <item x="3322"/>
        <item x="3323"/>
        <item x="3324"/>
        <item x="3325"/>
        <item x="3326"/>
        <item x="3327"/>
        <item x="3328"/>
        <item x="3329"/>
        <item x="3330"/>
        <item x="3331"/>
        <item x="3332"/>
        <item x="3333"/>
        <item x="3334"/>
        <item x="3335"/>
        <item x="3336"/>
        <item x="3337"/>
        <item x="3339"/>
        <item x="3439"/>
        <item x="3452"/>
        <item x="3453"/>
        <item x="3454"/>
        <item x="3455"/>
        <item x="3456"/>
        <item x="3458"/>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90"/>
        <item x="3491"/>
        <item x="3492"/>
        <item x="3607"/>
        <item x="3608"/>
        <item x="3609"/>
        <item x="3756"/>
        <item x="3759"/>
        <item x="3760"/>
        <item x="3762"/>
        <item x="3763"/>
        <item x="3764"/>
        <item x="3765"/>
        <item x="3816"/>
        <item x="3817"/>
        <item x="3818"/>
        <item x="3819"/>
        <item x="3821"/>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992"/>
        <item x="3993"/>
        <item x="3994"/>
        <item x="3995"/>
        <item x="3996"/>
        <item x="3997"/>
        <item x="3998"/>
        <item x="3999"/>
        <item x="4000"/>
        <item x="4001"/>
        <item x="4002"/>
        <item x="4003"/>
        <item x="4004"/>
        <item x="4005"/>
        <item x="4006"/>
        <item x="4007"/>
        <item x="4008"/>
        <item x="4009"/>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9"/>
        <item x="4090"/>
        <item x="4091"/>
        <item x="4092"/>
        <item x="4093"/>
        <item x="4094"/>
        <item x="4095"/>
        <item x="4096"/>
        <item x="4097"/>
        <item x="4098"/>
        <item x="4099"/>
        <item x="4100"/>
        <item x="4101"/>
        <item x="4102"/>
        <item x="4103"/>
        <item x="4104"/>
        <item x="4105"/>
        <item x="4106"/>
        <item x="4107"/>
        <item x="4108"/>
        <item x="4109"/>
        <item x="4196"/>
        <item x="4197"/>
        <item x="4198"/>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4"/>
        <item x="4235"/>
        <item x="4236"/>
        <item x="4237"/>
        <item x="4238"/>
        <item x="4239"/>
        <item x="4240"/>
        <item x="4241"/>
        <item x="4242"/>
        <item x="4243"/>
        <item x="4244"/>
        <item x="4245"/>
        <item x="4246"/>
        <item x="4247"/>
        <item x="4248"/>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80"/>
        <item x="4381"/>
        <item x="4382"/>
        <item x="4383"/>
        <item x="4384"/>
        <item x="4385"/>
        <item x="4386"/>
        <item x="4387"/>
        <item x="4388"/>
        <item x="4389"/>
        <item x="4390"/>
        <item x="4391"/>
        <item x="4392"/>
        <item x="4393"/>
        <item x="4394"/>
        <item x="4395"/>
        <item x="4396"/>
        <item x="4397"/>
        <item x="4398"/>
        <item x="4399"/>
        <item x="4400"/>
        <item x="4401"/>
        <item x="4404"/>
        <item x="4405"/>
        <item x="4406"/>
        <item x="4440"/>
        <item x="4441"/>
        <item x="4442"/>
        <item x="4443"/>
        <item x="4444"/>
        <item x="4445"/>
        <item x="4446"/>
        <item x="4447"/>
        <item x="4448"/>
        <item x="4449"/>
        <item x="4450"/>
        <item x="4451"/>
        <item x="4551"/>
        <item x="4552"/>
        <item x="4553"/>
        <item x="4554"/>
        <item x="4555"/>
        <item x="4556"/>
        <item x="4557"/>
        <item x="4558"/>
        <item x="4559"/>
        <item x="4560"/>
        <item x="4561"/>
        <item x="4562"/>
        <item x="4563"/>
        <item x="4564"/>
        <item x="4565"/>
        <item x="4566"/>
        <item x="4567"/>
        <item x="4568"/>
        <item x="4569"/>
        <item x="4570"/>
        <item x="4571"/>
        <item x="4572"/>
        <item x="4574"/>
        <item x="4575"/>
        <item x="4576"/>
        <item x="4577"/>
        <item x="4578"/>
        <item x="4579"/>
        <item x="4580"/>
        <item x="4581"/>
        <item x="4582"/>
        <item x="4583"/>
        <item x="4584"/>
        <item x="4585"/>
        <item x="4586"/>
        <item x="4588"/>
        <item x="4589"/>
        <item x="4590"/>
        <item x="4591"/>
        <item x="4592"/>
        <item x="4593"/>
        <item x="4594"/>
        <item x="4595"/>
        <item x="4596"/>
        <item x="4597"/>
        <item x="4598"/>
        <item x="4599"/>
        <item x="4648"/>
        <item x="4649"/>
        <item x="4650"/>
        <item x="4651"/>
        <item x="4652"/>
        <item x="4653"/>
        <item x="4654"/>
        <item x="4655"/>
        <item x="4656"/>
        <item x="4657"/>
        <item x="4658"/>
        <item x="4659"/>
        <item x="4660"/>
        <item x="4661"/>
        <item x="4662"/>
        <item x="4663"/>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98"/>
        <item x="4821"/>
        <item x="4822"/>
        <item x="4823"/>
        <item x="4824"/>
        <item x="4825"/>
        <item x="4826"/>
        <item x="4835"/>
        <item x="4836"/>
        <item x="4837"/>
        <item x="4838"/>
        <item x="4839"/>
        <item x="4919"/>
        <item x="4930"/>
        <item x="4931"/>
        <item x="4932"/>
        <item x="4933"/>
        <item x="4934"/>
        <item x="4935"/>
        <item x="4940"/>
        <item x="4942"/>
        <item x="4943"/>
        <item x="4953"/>
        <item x="4954"/>
        <item x="5067"/>
        <item x="5068"/>
        <item x="5069"/>
        <item x="5071"/>
        <item x="5072"/>
        <item x="5073"/>
        <item x="5074"/>
        <item x="5075"/>
        <item x="5076"/>
        <item x="5077"/>
        <item x="5078"/>
        <item x="5079"/>
        <item x="5080"/>
        <item x="5081"/>
        <item x="5090"/>
        <item x="5091"/>
        <item x="5092"/>
        <item x="5105"/>
        <item x="5106"/>
        <item x="5107"/>
        <item x="5108"/>
        <item x="5113"/>
        <item x="5168"/>
        <item x="5169"/>
        <item x="5170"/>
        <item x="5171"/>
        <item x="5172"/>
        <item x="5173"/>
        <item x="5174"/>
        <item x="5175"/>
        <item x="5176"/>
        <item x="5177"/>
        <item x="5178"/>
        <item x="5179"/>
        <item x="5180"/>
        <item x="5181"/>
        <item x="5182"/>
        <item x="5190"/>
        <item x="5191"/>
        <item x="5194"/>
        <item x="5195"/>
        <item x="5196"/>
        <item x="5197"/>
        <item x="5198"/>
        <item x="5199"/>
        <item x="5200"/>
        <item x="5201"/>
        <item x="5202"/>
        <item x="5203"/>
        <item x="5204"/>
        <item x="5205"/>
        <item x="5206"/>
        <item x="5237"/>
        <item x="5238"/>
        <item x="5246"/>
        <item x="5247"/>
        <item x="5248"/>
        <item x="5249"/>
        <item x="5250"/>
        <item x="5251"/>
        <item x="5252"/>
        <item x="5253"/>
        <item x="5254"/>
        <item x="5255"/>
        <item x="5256"/>
        <item x="5257"/>
        <item x="5258"/>
        <item x="5259"/>
        <item x="5260"/>
        <item x="5264"/>
        <item x="5265"/>
        <item x="5272"/>
        <item x="5274"/>
        <item x="5275"/>
        <item x="5276"/>
        <item x="5277"/>
        <item x="5278"/>
        <item x="5279"/>
        <item x="5280"/>
        <item x="5281"/>
        <item x="5282"/>
        <item x="5283"/>
        <item x="5284"/>
        <item x="5285"/>
        <item x="5286"/>
        <item x="5287"/>
        <item x="5288"/>
        <item x="5292"/>
        <item x="5293"/>
        <item x="5294"/>
        <item x="5295"/>
        <item x="5296"/>
        <item x="5297"/>
        <item x="5298"/>
        <item x="5299"/>
        <item x="5300"/>
        <item x="5301"/>
        <item x="5302"/>
        <item x="5303"/>
        <item x="5304"/>
        <item x="5305"/>
        <item x="5306"/>
        <item x="5309"/>
        <item x="5310"/>
        <item x="5311"/>
        <item x="5334"/>
        <item x="5335"/>
        <item x="5336"/>
        <item x="5337"/>
        <item x="5338"/>
        <item x="5339"/>
        <item x="5396"/>
        <item x="5403"/>
        <item x="5404"/>
        <item x="5410"/>
        <item x="5411"/>
        <item x="5412"/>
        <item x="5413"/>
        <item x="5414"/>
        <item x="5415"/>
        <item x="5416"/>
        <item x="5421"/>
        <item x="5428"/>
        <item x="5433"/>
        <item x="5434"/>
        <item x="5435"/>
        <item x="5449"/>
        <item x="5454"/>
        <item x="5455"/>
        <item x="5456"/>
        <item x="5457"/>
        <item x="5458"/>
        <item x="5459"/>
        <item x="5460"/>
        <item x="5461"/>
        <item x="5462"/>
        <item x="5463"/>
        <item x="5464"/>
        <item x="5465"/>
        <item x="5467"/>
        <item x="5468"/>
        <item x="5469"/>
        <item x="5470"/>
        <item x="5471"/>
        <item x="5488"/>
        <item x="5489"/>
        <item x="5490"/>
        <item x="5492"/>
        <item x="5493"/>
        <item x="5494"/>
        <item x="5495"/>
        <item x="5499"/>
        <item x="5504"/>
        <item x="5505"/>
        <item x="5506"/>
        <item x="5507"/>
        <item x="5508"/>
        <item x="5509"/>
        <item x="5510"/>
        <item x="5511"/>
        <item x="5512"/>
        <item x="5513"/>
        <item x="5514"/>
        <item x="5515"/>
        <item x="5516"/>
        <item x="5517"/>
        <item x="5535"/>
        <item x="5536"/>
        <item x="5537"/>
        <item x="5538"/>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73"/>
        <item x="5575"/>
        <item m="1" x="6062"/>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16"/>
        <item x="5617"/>
        <item x="5618"/>
        <item x="5619"/>
        <item x="5620"/>
        <item x="5621"/>
        <item x="5622"/>
        <item x="5623"/>
        <item x="5624"/>
        <item x="5625"/>
        <item x="5626"/>
        <item x="5627"/>
        <item x="5646"/>
        <item x="5647"/>
        <item x="5648"/>
        <item x="5649"/>
        <item x="5650"/>
        <item x="5651"/>
        <item x="5652"/>
        <item x="5653"/>
        <item x="5654"/>
        <item x="5656"/>
        <item x="5657"/>
        <item x="5658"/>
        <item x="5659"/>
        <item x="5660"/>
        <item x="5661"/>
        <item x="5662"/>
        <item x="5673"/>
        <item x="5682"/>
        <item x="5683"/>
        <item x="5684"/>
        <item x="5685"/>
        <item x="5686"/>
        <item x="5687"/>
        <item x="5688"/>
        <item x="5689"/>
        <item x="5690"/>
        <item x="5691"/>
        <item x="5692"/>
        <item x="5693"/>
        <item x="5697"/>
        <item x="5698"/>
        <item x="5699"/>
        <item x="5700"/>
        <item x="5709"/>
        <item x="5710"/>
        <item x="5711"/>
        <item x="5712"/>
        <item x="5713"/>
        <item x="5714"/>
        <item x="5715"/>
        <item x="5716"/>
        <item x="5717"/>
        <item x="5718"/>
        <item x="5719"/>
        <item x="5720"/>
        <item x="5721"/>
        <item x="5722"/>
        <item x="5723"/>
        <item x="5724"/>
        <item x="5726"/>
        <item x="5727"/>
        <item x="5728"/>
        <item x="5729"/>
        <item x="5731"/>
        <item x="5733"/>
        <item x="5734"/>
        <item x="5735"/>
        <item x="5736"/>
        <item x="5737"/>
        <item x="5759"/>
        <item x="5764"/>
        <item x="5765"/>
        <item x="5774"/>
        <item x="5779"/>
        <item x="5780"/>
        <item x="5781"/>
        <item x="5784"/>
        <item x="5785"/>
        <item x="5786"/>
        <item x="5790"/>
        <item x="5791"/>
        <item x="5819"/>
        <item x="5820"/>
        <item x="5821"/>
        <item x="5822"/>
        <item x="5823"/>
        <item x="5824"/>
        <item x="5843"/>
        <item x="5851"/>
        <item x="5852"/>
        <item x="5853"/>
        <item x="5854"/>
        <item x="5855"/>
        <item x="5856"/>
        <item x="5857"/>
        <item x="5858"/>
        <item x="5859"/>
        <item x="5860"/>
        <item x="5861"/>
        <item x="5866"/>
        <item x="5867"/>
        <item x="5872"/>
        <item x="5873"/>
        <item x="5876"/>
        <item x="5877"/>
        <item m="1" x="6027"/>
        <item x="5881"/>
        <item x="5882"/>
        <item x="5883"/>
        <item x="5884"/>
        <item x="5885"/>
        <item x="5886"/>
        <item x="5887"/>
        <item x="5890"/>
        <item x="5891"/>
        <item x="5898"/>
        <item x="5899"/>
        <item x="5900"/>
        <item x="5901"/>
        <item x="5902"/>
        <item x="5903"/>
        <item x="5904"/>
        <item x="5905"/>
        <item x="5916"/>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7"/>
        <item x="5948"/>
        <item x="5952"/>
        <item x="5953"/>
        <item x="5954"/>
        <item x="5955"/>
        <item x="5956"/>
        <item x="5957"/>
        <item x="5960"/>
        <item x="5963"/>
        <item x="5964"/>
        <item x="5965"/>
        <item x="5966"/>
        <item x="5967"/>
        <item x="5969"/>
        <item x="5973"/>
        <item x="5974"/>
        <item m="1" x="6039"/>
        <item x="5976"/>
        <item x="5977"/>
        <item x="5978"/>
        <item x="5496"/>
        <item x="2767"/>
        <item m="1" x="6166"/>
        <item x="5466"/>
        <item x="2484"/>
        <item x="4941"/>
        <item x="3027"/>
        <item x="1059"/>
        <item m="1" x="6038"/>
        <item m="1" x="6082"/>
        <item m="1" x="6084"/>
        <item m="1" x="6079"/>
        <item m="1" x="6083"/>
        <item m="1" x="6080"/>
        <item m="1" x="6171"/>
        <item x="101"/>
        <item x="2355"/>
        <item x="4936"/>
        <item x="2485"/>
        <item m="1" x="6098"/>
        <item x="179"/>
        <item x="1073"/>
        <item x="3203"/>
        <item m="1" x="6032"/>
        <item x="2881"/>
        <item m="1" x="6099"/>
        <item x="2096"/>
        <item x="1903"/>
        <item x="2768"/>
        <item x="1907"/>
        <item x="1806"/>
        <item x="5070"/>
        <item m="1" x="6101"/>
        <item x="4402"/>
        <item x="3028"/>
        <item x="4439"/>
        <item x="547"/>
        <item x="2094"/>
        <item x="4573"/>
        <item x="4587"/>
        <item x="2274"/>
        <item m="1" x="6071"/>
        <item x="961"/>
        <item x="4233"/>
        <item x="2356"/>
        <item x="2495"/>
        <item m="1" x="6176"/>
        <item x="863"/>
        <item x="1430"/>
        <item m="1" x="6081"/>
        <item x="5792"/>
        <item x="3612"/>
        <item x="3758"/>
        <item x="4403"/>
        <item x="3489"/>
        <item x="4840"/>
        <item x="1063"/>
        <item m="1" x="6033"/>
        <item x="3340"/>
        <item x="3815"/>
        <item x="4664"/>
        <item x="2360"/>
        <item x="1807"/>
        <item m="1" x="6075"/>
        <item x="864"/>
        <item x="3338"/>
        <item x="768"/>
        <item x="2018"/>
        <item x="2019"/>
        <item x="2675"/>
        <item x="3611"/>
        <item x="3610"/>
        <item x="4771"/>
        <item x="2496"/>
        <item x="866"/>
        <item x="1074"/>
        <item x="182"/>
        <item x="192"/>
        <item x="364"/>
        <item x="434"/>
        <item x="435"/>
        <item x="436"/>
        <item x="437"/>
        <item m="1" x="6120"/>
        <item x="551"/>
        <item x="552"/>
        <item x="554"/>
        <item x="555"/>
        <item x="556"/>
        <item x="557"/>
        <item x="558"/>
        <item x="559"/>
        <item x="560"/>
        <item x="561"/>
        <item x="562"/>
        <item x="563"/>
        <item x="564"/>
        <item x="565"/>
        <item x="566"/>
        <item x="567"/>
        <item x="568"/>
        <item x="569"/>
        <item x="570"/>
        <item x="571"/>
        <item x="572"/>
        <item x="580"/>
        <item x="604"/>
        <item x="606"/>
        <item x="607"/>
        <item x="608"/>
        <item x="609"/>
        <item x="610"/>
        <item x="611"/>
        <item x="612"/>
        <item x="613"/>
        <item x="614"/>
        <item x="615"/>
        <item x="616"/>
        <item x="617"/>
        <item x="618"/>
        <item x="619"/>
        <item x="620"/>
        <item x="621"/>
        <item x="622"/>
        <item x="623"/>
        <item x="624"/>
        <item x="625"/>
        <item x="626"/>
        <item x="627"/>
        <item x="628"/>
        <item x="629"/>
        <item x="630"/>
        <item m="1" x="6119"/>
        <item x="772"/>
        <item x="773"/>
        <item x="774"/>
        <item x="777"/>
        <item x="778"/>
        <item m="1" x="6128"/>
        <item m="1" x="6130"/>
        <item x="780"/>
        <item m="1" x="6126"/>
        <item m="1" x="6131"/>
        <item m="1" x="6132"/>
        <item m="1" x="6133"/>
        <item m="1" x="6135"/>
        <item m="1" x="6136"/>
        <item m="1" x="6137"/>
        <item m="1" x="6138"/>
        <item x="783"/>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68"/>
        <item x="877"/>
        <item x="878"/>
        <item x="879"/>
        <item x="880"/>
        <item x="881"/>
        <item x="882"/>
        <item x="883"/>
        <item x="884"/>
        <item x="885"/>
        <item x="886"/>
        <item x="887"/>
        <item x="888"/>
        <item x="889"/>
        <item x="890"/>
        <item x="963"/>
        <item x="964"/>
        <item x="1075"/>
        <item x="1076"/>
        <item x="1078"/>
        <item x="1079"/>
        <item x="1080"/>
        <item m="1" x="6143"/>
        <item x="1082"/>
        <item x="1083"/>
        <item x="1084"/>
        <item x="1085"/>
        <item x="1086"/>
        <item x="1087"/>
        <item x="1088"/>
        <item x="1089"/>
        <item x="1090"/>
        <item x="1091"/>
        <item x="1092"/>
        <item x="1093"/>
        <item x="1094"/>
        <item x="1095"/>
        <item x="1096"/>
        <item x="1097"/>
        <item x="1098"/>
        <item x="1099"/>
        <item x="1100"/>
        <item x="1101"/>
        <item x="1143"/>
        <item x="1149"/>
        <item x="1150"/>
        <item x="1151"/>
        <item x="1152"/>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7"/>
        <item x="1190"/>
        <item x="1255"/>
        <item x="1356"/>
        <item x="1359"/>
        <item x="1431"/>
        <item x="1433"/>
        <item x="1434"/>
        <item x="1435"/>
        <item x="1436"/>
        <item x="1437"/>
        <item x="1438"/>
        <item x="1439"/>
        <item x="1440"/>
        <item x="1441"/>
        <item x="1442"/>
        <item x="1443"/>
        <item x="1529"/>
        <item x="1530"/>
        <item x="1531"/>
        <item x="1533"/>
        <item x="1723"/>
        <item x="1724"/>
        <item x="1725"/>
        <item x="1726"/>
        <item x="1808"/>
        <item x="1809"/>
        <item x="1810"/>
        <item x="1811"/>
        <item x="1812"/>
        <item x="1813"/>
        <item x="1814"/>
        <item x="1815"/>
        <item x="1816"/>
        <item x="1817"/>
        <item x="1818"/>
        <item x="1819"/>
        <item x="1820"/>
        <item x="1821"/>
        <item x="1822"/>
        <item x="1823"/>
        <item x="1826"/>
        <item x="1909"/>
        <item x="1910"/>
        <item x="1912"/>
        <item x="1913"/>
        <item x="2020"/>
        <item x="2021"/>
        <item x="2023"/>
        <item x="2024"/>
        <item m="1" x="6141"/>
        <item x="2097"/>
        <item x="2098"/>
        <item x="2099"/>
        <item x="2101"/>
        <item x="2102"/>
        <item x="2103"/>
        <item x="2104"/>
        <item x="2105"/>
        <item x="2106"/>
        <item x="2109"/>
        <item x="2275"/>
        <item x="2276"/>
        <item x="2277"/>
        <item x="2278"/>
        <item x="2279"/>
        <item x="2280"/>
        <item x="2281"/>
        <item x="2282"/>
        <item x="2283"/>
        <item x="2284"/>
        <item x="2285"/>
        <item x="2286"/>
        <item x="2287"/>
        <item x="2288"/>
        <item x="2289"/>
        <item x="2290"/>
        <item x="2291"/>
        <item x="2292"/>
        <item x="2293"/>
        <item x="2295"/>
        <item x="2361"/>
        <item x="2497"/>
        <item x="2499"/>
        <item x="2628"/>
        <item x="2629"/>
        <item x="2630"/>
        <item x="2635"/>
        <item x="2636"/>
        <item x="2637"/>
        <item x="2638"/>
        <item x="2641"/>
        <item x="2775"/>
        <item x="2882"/>
        <item x="2883"/>
        <item x="2884"/>
        <item x="2885"/>
        <item x="2886"/>
        <item x="2887"/>
        <item x="2888"/>
        <item x="2889"/>
        <item x="2890"/>
        <item x="2891"/>
        <item x="3010"/>
        <item x="3011"/>
        <item x="3030"/>
        <item x="3033"/>
        <item x="3034"/>
        <item m="1" x="6125"/>
        <item x="3036"/>
        <item x="3037"/>
        <item x="3054"/>
        <item x="3220"/>
        <item x="3341"/>
        <item x="3342"/>
        <item x="3343"/>
        <item m="1" x="6118"/>
        <item x="3347"/>
        <item x="3348"/>
        <item x="3493"/>
        <item x="3613"/>
        <item x="3615"/>
        <item x="3616"/>
        <item x="3617"/>
        <item x="3820"/>
        <item x="3822"/>
        <item x="3824"/>
        <item x="3825"/>
        <item x="3826"/>
        <item x="3882"/>
        <item x="4110"/>
        <item x="4111"/>
        <item x="4112"/>
        <item x="4114"/>
        <item x="4115"/>
        <item x="4116"/>
        <item x="4117"/>
        <item x="4118"/>
        <item x="4119"/>
        <item x="4122"/>
        <item x="4123"/>
        <item x="4124"/>
        <item x="4249"/>
        <item x="4250"/>
        <item x="4251"/>
        <item x="4252"/>
        <item x="4253"/>
        <item x="4254"/>
        <item x="4255"/>
        <item x="4256"/>
        <item x="4257"/>
        <item x="4258"/>
        <item x="4259"/>
        <item x="4260"/>
        <item x="4261"/>
        <item x="4262"/>
        <item x="4263"/>
        <item x="4264"/>
        <item x="4265"/>
        <item x="4269"/>
        <item x="4271"/>
        <item x="4272"/>
        <item x="4273"/>
        <item x="4452"/>
        <item x="4453"/>
        <item x="4454"/>
        <item x="4455"/>
        <item x="4456"/>
        <item x="4457"/>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600"/>
        <item x="4601"/>
        <item x="4665"/>
        <item x="4666"/>
        <item m="1" x="6149"/>
        <item x="4772"/>
        <item x="4774"/>
        <item x="4775"/>
        <item x="4776"/>
        <item x="4777"/>
        <item x="4778"/>
        <item x="4779"/>
        <item x="4780"/>
        <item x="4781"/>
        <item x="4782"/>
        <item x="4783"/>
        <item x="4784"/>
        <item x="4785"/>
        <item x="4786"/>
        <item x="4787"/>
        <item x="4788"/>
        <item x="4789"/>
        <item x="4790"/>
        <item x="4791"/>
        <item x="4792"/>
        <item x="4793"/>
        <item x="4841"/>
        <item x="4843"/>
        <item x="4844"/>
        <item x="4845"/>
        <item x="4846"/>
        <item x="4847"/>
        <item x="4848"/>
        <item x="4849"/>
        <item x="4850"/>
        <item x="4851"/>
        <item x="4852"/>
        <item x="4853"/>
        <item x="4854"/>
        <item x="4855"/>
        <item x="4856"/>
        <item x="4937"/>
        <item x="4938"/>
        <item x="4939"/>
        <item x="4944"/>
        <item x="4945"/>
        <item x="4946"/>
        <item x="4947"/>
        <item x="4948"/>
        <item x="4949"/>
        <item x="4950"/>
        <item x="4951"/>
        <item x="4952"/>
        <item x="4955"/>
        <item x="4956"/>
        <item x="4957"/>
        <item x="4958"/>
        <item x="4959"/>
        <item x="4960"/>
        <item x="4961"/>
        <item x="4962"/>
        <item x="4963"/>
        <item x="4964"/>
        <item x="4965"/>
        <item x="4966"/>
        <item x="4967"/>
        <item x="4969"/>
        <item x="4971"/>
        <item x="4972"/>
        <item x="4973"/>
        <item x="4975"/>
        <item x="4976"/>
        <item x="5082"/>
        <item x="5083"/>
        <item x="5793"/>
        <item x="5794"/>
        <item x="5795"/>
        <item x="5796"/>
        <item x="5797"/>
        <item x="5798"/>
        <item x="5799"/>
        <item x="5800"/>
        <item x="5801"/>
        <item x="5802"/>
        <item x="5803"/>
        <item x="5804"/>
        <item x="5805"/>
        <item x="5806"/>
        <item x="5807"/>
        <item x="5808"/>
        <item x="5809"/>
        <item x="5810"/>
        <item x="5811"/>
        <item x="5812"/>
        <item x="3494"/>
        <item x="1357"/>
        <item x="1919"/>
        <item x="3031"/>
        <item x="5086"/>
        <item x="440"/>
        <item x="449"/>
        <item x="576"/>
        <item x="2633"/>
        <item x="1921"/>
        <item x="575"/>
        <item x="2022"/>
        <item x="1077"/>
        <item x="4974"/>
        <item x="4113"/>
        <item x="1920"/>
        <item x="4267"/>
        <item x="633"/>
        <item x="2100"/>
        <item x="450"/>
        <item x="363"/>
        <item x="2773"/>
        <item x="2894"/>
        <item m="1" x="6153"/>
        <item x="1199"/>
        <item x="1918"/>
        <item x="1916"/>
        <item x="1915"/>
        <item x="1914"/>
        <item x="553"/>
        <item x="1193"/>
        <item x="1200"/>
        <item x="2364"/>
        <item x="1081"/>
        <item x="789"/>
        <item x="2631"/>
        <item x="2363"/>
        <item x="2772"/>
        <item x="784"/>
        <item x="3064"/>
        <item x="781"/>
        <item x="782"/>
        <item x="4667"/>
        <item x="2678"/>
        <item x="444"/>
        <item x="448"/>
        <item x="447"/>
        <item x="446"/>
        <item x="771"/>
        <item x="770"/>
        <item x="3618"/>
        <item x="1192"/>
        <item x="891"/>
        <item x="867"/>
        <item x="1256"/>
        <item x="4970"/>
        <item x="3823"/>
        <item x="1825"/>
        <item x="3349"/>
        <item m="1" x="6148"/>
        <item x="3614"/>
        <item x="4266"/>
        <item x="2676"/>
        <item x="1917"/>
        <item x="2933"/>
        <item x="1908"/>
        <item x="1358"/>
        <item x="2498"/>
        <item x="578"/>
        <item x="4120"/>
        <item x="1824"/>
        <item x="3035"/>
        <item x="4270"/>
        <item x="3344"/>
        <item x="443"/>
        <item x="1827"/>
        <item x="2679"/>
        <item x="769"/>
        <item x="581"/>
        <item x="9"/>
        <item x="4842"/>
        <item x="5085"/>
        <item x="1185"/>
        <item x="5472"/>
        <item x="4668"/>
        <item x="1148"/>
        <item x="2892"/>
        <item x="579"/>
        <item x="4274"/>
        <item x="962"/>
        <item x="4978"/>
        <item x="787"/>
        <item x="2640"/>
        <item x="442"/>
        <item x="3345"/>
        <item x="577"/>
        <item m="1" x="6110"/>
        <item x="4125"/>
        <item x="2362"/>
        <item x="2932"/>
        <item x="1259"/>
        <item x="4968"/>
        <item x="1188"/>
        <item x="4773"/>
        <item x="445"/>
        <item x="4268"/>
        <item x="3495"/>
        <item x="1257"/>
        <item x="451"/>
        <item x="4460"/>
        <item x="4977"/>
        <item x="4459"/>
        <item x="2774"/>
        <item x="4979"/>
        <item x="2639"/>
        <item x="2776"/>
        <item x="4458"/>
        <item x="1911"/>
        <item x="2108"/>
        <item x="438"/>
        <item x="3029"/>
        <item x="3619"/>
        <item x="785"/>
        <item x="5813"/>
        <item x="1260"/>
        <item x="2632"/>
        <item x="3883"/>
        <item x="4121"/>
        <item x="5084"/>
        <item x="1147"/>
        <item x="2770"/>
        <item x="790"/>
        <item x="573"/>
        <item x="1186"/>
        <item x="2677"/>
        <item x="1189"/>
        <item x="788"/>
        <item x="1532"/>
        <item x="3620"/>
        <item x="2771"/>
        <item x="2893"/>
        <item x="3061"/>
        <item x="3350"/>
        <item x="441"/>
        <item x="1258"/>
        <item m="1" x="6109"/>
        <item x="574"/>
        <item x="1191"/>
        <item x="2642"/>
        <item x="786"/>
        <item x="1153"/>
        <item x="3032"/>
        <item x="2634"/>
        <item x="776"/>
        <item x="791"/>
        <item x="779"/>
        <item x="775"/>
        <item x="3062"/>
        <item x="2935"/>
        <item x="3063"/>
        <item x="10"/>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187"/>
        <item x="191"/>
        <item x="413"/>
        <item x="452"/>
        <item x="631"/>
        <item x="634"/>
        <item x="892"/>
        <item x="894"/>
        <item x="965"/>
        <item x="967"/>
        <item x="981"/>
        <item x="1146"/>
        <item x="1194"/>
        <item x="1195"/>
        <item x="1196"/>
        <item x="1197"/>
        <item x="1201"/>
        <item x="1203"/>
        <item x="1204"/>
        <item x="1205"/>
        <item x="1206"/>
        <item x="1207"/>
        <item x="1208"/>
        <item x="1209"/>
        <item x="1210"/>
        <item x="1211"/>
        <item x="1212"/>
        <item x="1213"/>
        <item x="1214"/>
        <item x="1215"/>
        <item x="1216"/>
        <item x="1217"/>
        <item x="1218"/>
        <item x="1219"/>
        <item x="1220"/>
        <item x="1221"/>
        <item x="1222"/>
        <item x="1223"/>
        <item x="1224"/>
        <item x="1261"/>
        <item x="1263"/>
        <item x="1264"/>
        <item x="1360"/>
        <item x="1362"/>
        <item x="1363"/>
        <item x="1364"/>
        <item x="1365"/>
        <item x="1444"/>
        <item x="1446"/>
        <item x="1453"/>
        <item x="1454"/>
        <item x="1455"/>
        <item x="1456"/>
        <item x="1457"/>
        <item x="1458"/>
        <item x="1459"/>
        <item x="1460"/>
        <item x="1461"/>
        <item x="1462"/>
        <item x="1463"/>
        <item x="1464"/>
        <item x="1465"/>
        <item x="1466"/>
        <item x="1535"/>
        <item x="1536"/>
        <item x="1537"/>
        <item x="1538"/>
        <item x="1539"/>
        <item x="1540"/>
        <item x="1541"/>
        <item x="1542"/>
        <item x="1543"/>
        <item x="1544"/>
        <item x="1545"/>
        <item x="1546"/>
        <item x="1547"/>
        <item x="1548"/>
        <item x="1551"/>
        <item x="1552"/>
        <item x="1553"/>
        <item x="1554"/>
        <item x="1555"/>
        <item x="1556"/>
        <item x="1557"/>
        <item x="1558"/>
        <item x="1559"/>
        <item x="1560"/>
        <item x="1561"/>
        <item x="1562"/>
        <item x="1563"/>
        <item x="1564"/>
        <item x="1565"/>
        <item x="1566"/>
        <item x="1567"/>
        <item x="1568"/>
        <item x="1569"/>
        <item x="1570"/>
        <item x="1571"/>
        <item x="1573"/>
        <item x="1575"/>
        <item x="1710"/>
        <item x="1711"/>
        <item x="1712"/>
        <item x="1713"/>
        <item x="1714"/>
        <item x="1715"/>
        <item x="1728"/>
        <item x="1729"/>
        <item x="1730"/>
        <item x="1731"/>
        <item x="1796"/>
        <item x="1797"/>
        <item x="1798"/>
        <item x="1799"/>
        <item x="1800"/>
        <item x="1801"/>
        <item x="1802"/>
        <item x="1828"/>
        <item x="1829"/>
        <item x="1830"/>
        <item x="1831"/>
        <item x="1832"/>
        <item x="1833"/>
        <item x="1923"/>
        <item x="1937"/>
        <item x="2026"/>
        <item x="2027"/>
        <item x="2028"/>
        <item x="2030"/>
        <item x="2294"/>
        <item x="2500"/>
        <item m="1" x="6154"/>
        <item x="2643"/>
        <item x="2681"/>
        <item x="2682"/>
        <item x="2688"/>
        <item x="2777"/>
        <item x="2782"/>
        <item x="2934"/>
        <item x="3222"/>
        <item x="3223"/>
        <item x="3224"/>
        <item x="3351"/>
        <item x="3623"/>
        <item x="3624"/>
        <item x="3625"/>
        <item x="3626"/>
        <item x="3827"/>
        <item x="3829"/>
        <item x="3830"/>
        <item x="3831"/>
        <item x="3832"/>
        <item x="3884"/>
        <item x="3885"/>
        <item x="3886"/>
        <item x="3887"/>
        <item x="3888"/>
        <item x="3889"/>
        <item x="3890"/>
        <item x="3891"/>
        <item x="3892"/>
        <item x="3893"/>
        <item x="3894"/>
        <item x="3895"/>
        <item x="3896"/>
        <item x="4126"/>
        <item x="4127"/>
        <item x="4128"/>
        <item x="4129"/>
        <item x="4130"/>
        <item x="4131"/>
        <item x="4132"/>
        <item x="4133"/>
        <item x="4134"/>
        <item x="4135"/>
        <item x="4136"/>
        <item x="4275"/>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5"/>
        <item x="4316"/>
        <item x="4376"/>
        <item x="4377"/>
        <item x="4378"/>
        <item x="4379"/>
        <item x="4671"/>
        <item x="4827"/>
        <item x="4828"/>
        <item x="4830"/>
        <item x="4831"/>
        <item x="4832"/>
        <item x="4833"/>
        <item x="4834"/>
        <item x="4857"/>
        <item x="4858"/>
        <item x="4859"/>
        <item x="4860"/>
        <item x="4861"/>
        <item x="4863"/>
        <item x="4864"/>
        <item x="4980"/>
        <item x="4981"/>
        <item x="4982"/>
        <item x="4983"/>
        <item x="4984"/>
        <item x="4985"/>
        <item x="4986"/>
        <item x="4987"/>
        <item x="4988"/>
        <item x="4989"/>
        <item x="5316"/>
        <item x="5694"/>
        <item x="2687"/>
        <item x="453"/>
        <item x="194"/>
        <item x="4993"/>
        <item x="1734"/>
        <item x="336"/>
        <item x="4994"/>
        <item x="1578"/>
        <item x="1534"/>
        <item x="1933"/>
        <item x="2033"/>
        <item x="1932"/>
        <item x="1468"/>
        <item x="2025"/>
        <item x="3225"/>
        <item x="966"/>
        <item x="3628"/>
        <item x="2111"/>
        <item x="2035"/>
        <item x="1931"/>
        <item x="4992"/>
        <item x="1467"/>
        <item x="1366"/>
        <item x="4991"/>
        <item x="3352"/>
        <item x="1361"/>
        <item x="1930"/>
        <item x="1265"/>
        <item m="1" x="6170"/>
        <item x="103"/>
        <item x="1577"/>
        <item x="2644"/>
        <item x="2501"/>
        <item x="2781"/>
        <item x="2031"/>
        <item x="1709"/>
        <item x="3621"/>
        <item x="1269"/>
        <item x="2247"/>
        <item x="1450"/>
        <item x="1469"/>
        <item x="4670"/>
        <item x="48"/>
        <item x="4137"/>
        <item x="1447"/>
        <item x="2034"/>
        <item x="1929"/>
        <item x="2503"/>
        <item x="1733"/>
        <item x="104"/>
        <item x="3897"/>
        <item x="3221"/>
        <item x="2032"/>
        <item x="196"/>
        <item x="1225"/>
        <item x="1938"/>
        <item x="1939"/>
        <item x="4314"/>
        <item x="185"/>
        <item x="3627"/>
        <item x="3622"/>
        <item x="1452"/>
        <item x="2113"/>
        <item x="2112"/>
        <item x="195"/>
        <item x="1549"/>
        <item x="1202"/>
        <item x="106"/>
        <item x="5730"/>
        <item x="188"/>
        <item x="193"/>
        <item x="1732"/>
        <item x="2645"/>
        <item x="4829"/>
        <item x="3346"/>
        <item m="1" x="6172"/>
        <item x="4867"/>
        <item x="3353"/>
        <item x="1934"/>
        <item x="2685"/>
        <item x="635"/>
        <item m="1" x="6179"/>
        <item x="1572"/>
        <item x="1935"/>
        <item m="1" x="6180"/>
        <item x="186"/>
        <item x="1449"/>
        <item x="1266"/>
        <item x="1267"/>
        <item x="2680"/>
        <item x="3321"/>
        <item x="3828"/>
        <item x="2778"/>
        <item x="2107"/>
        <item x="1580"/>
        <item x="1448"/>
        <item x="1834"/>
        <item x="2684"/>
        <item x="4862"/>
        <item x="2365"/>
        <item x="1550"/>
        <item x="2686"/>
        <item x="1576"/>
        <item x="1795"/>
        <item x="2110"/>
        <item x="4866"/>
        <item x="2779"/>
        <item x="189"/>
        <item x="190"/>
        <item x="1922"/>
        <item x="1926"/>
        <item x="2246"/>
        <item x="1445"/>
        <item x="1936"/>
        <item x="183"/>
        <item x="5183"/>
        <item m="1" x="6173"/>
        <item x="1927"/>
        <item x="2029"/>
        <item x="2689"/>
        <item x="4990"/>
        <item x="4276"/>
        <item x="3066"/>
        <item x="184"/>
        <item x="1928"/>
        <item x="2780"/>
        <item x="2683"/>
        <item x="2502"/>
        <item x="102"/>
        <item x="1924"/>
        <item x="4318"/>
        <item x="105"/>
        <item x="439"/>
        <item x="1579"/>
        <item x="1198"/>
        <item x="1262"/>
        <item x="4317"/>
        <item m="1" x="6175"/>
        <item x="1574"/>
        <item x="1727"/>
        <item x="1925"/>
        <item x="1451"/>
        <item x="4865"/>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107"/>
        <item x="108"/>
        <item x="109"/>
        <item x="110"/>
        <item x="111"/>
        <item x="197"/>
        <item x="198"/>
        <item x="199"/>
        <item x="367"/>
        <item x="454"/>
        <item x="455"/>
        <item x="456"/>
        <item x="457"/>
        <item x="458"/>
        <item x="459"/>
        <item x="460"/>
        <item x="461"/>
        <item x="462"/>
        <item x="463"/>
        <item x="464"/>
        <item x="465"/>
        <item x="466"/>
        <item x="467"/>
        <item x="468"/>
        <item x="469"/>
        <item x="632"/>
        <item x="636"/>
        <item x="637"/>
        <item x="638"/>
        <item x="857"/>
        <item x="893"/>
        <item x="895"/>
        <item x="896"/>
        <item x="897"/>
        <item x="898"/>
        <item x="899"/>
        <item x="900"/>
        <item x="969"/>
        <item x="1270"/>
        <item x="1367"/>
        <item x="1368"/>
        <item x="1370"/>
        <item x="1470"/>
        <item x="1473"/>
        <item x="1474"/>
        <item x="1476"/>
        <item x="1477"/>
        <item x="1478"/>
        <item x="1479"/>
        <item x="1480"/>
        <item x="1481"/>
        <item x="1482"/>
        <item x="1483"/>
        <item x="1484"/>
        <item x="1485"/>
        <item x="17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940"/>
        <item x="1941"/>
        <item x="1942"/>
        <item x="1943"/>
        <item x="1944"/>
        <item x="1945"/>
        <item x="1946"/>
        <item x="1947"/>
        <item x="1948"/>
        <item x="1949"/>
        <item x="1950"/>
        <item x="1951"/>
        <item x="1952"/>
        <item x="1953"/>
        <item x="1954"/>
        <item x="2114"/>
        <item x="2115"/>
        <item x="2248"/>
        <item x="2249"/>
        <item x="2250"/>
        <item x="2252"/>
        <item x="2296"/>
        <item x="2298"/>
        <item x="2300"/>
        <item x="2301"/>
        <item x="2302"/>
        <item x="2303"/>
        <item x="2304"/>
        <item x="2305"/>
        <item x="2306"/>
        <item x="2308"/>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6"/>
        <item m="1" x="6028"/>
        <item x="2646"/>
        <item x="2647"/>
        <item x="2648"/>
        <item x="2649"/>
        <item x="2650"/>
        <item x="2651"/>
        <item x="2652"/>
        <item x="2653"/>
        <item x="2654"/>
        <item x="2655"/>
        <item x="2656"/>
        <item x="2657"/>
        <item x="2690"/>
        <item x="2691"/>
        <item x="2692"/>
        <item x="2695"/>
        <item x="2784"/>
        <item x="2785"/>
        <item x="2786"/>
        <item x="2787"/>
        <item x="2936"/>
        <item x="3047"/>
        <item x="3065"/>
        <item x="3067"/>
        <item x="3068"/>
        <item x="3069"/>
        <item x="3070"/>
        <item x="3071"/>
        <item x="3072"/>
        <item x="3073"/>
        <item x="3074"/>
        <item x="3075"/>
        <item x="3076"/>
        <item x="3077"/>
        <item x="3078"/>
        <item x="3080"/>
        <item x="3081"/>
        <item x="3354"/>
        <item x="3355"/>
        <item x="3357"/>
        <item x="3361"/>
        <item x="3496"/>
        <item x="3629"/>
        <item x="3630"/>
        <item x="3631"/>
        <item x="3632"/>
        <item x="3633"/>
        <item x="3835"/>
        <item x="3898"/>
        <item x="3899"/>
        <item x="3900"/>
        <item x="4138"/>
        <item x="4647"/>
        <item x="4669"/>
        <item x="4672"/>
        <item x="4673"/>
        <item x="4674"/>
        <item x="4675"/>
        <item x="4676"/>
        <item x="4677"/>
        <item x="4678"/>
        <item x="4679"/>
        <item x="4680"/>
        <item x="4681"/>
        <item x="4682"/>
        <item x="4687"/>
        <item x="4688"/>
        <item x="4690"/>
        <item x="4691"/>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95"/>
        <item x="4996"/>
        <item x="4997"/>
        <item x="5207"/>
        <item x="5473"/>
        <item x="2719"/>
        <item x="2722"/>
        <item x="3082"/>
        <item x="4139"/>
        <item x="1371"/>
        <item x="4695"/>
        <item x="2718"/>
        <item x="2937"/>
        <item x="118"/>
        <item x="3836"/>
        <item x="2036"/>
        <item x="3834"/>
        <item x="2693"/>
        <item m="1" x="6045"/>
        <item x="2344"/>
        <item x="2703"/>
        <item x="2297"/>
        <item x="4698"/>
        <item x="2313"/>
        <item x="5787"/>
        <item x="2310"/>
        <item x="337"/>
        <item x="365"/>
        <item x="2713"/>
        <item x="4693"/>
        <item x="2709"/>
        <item x="904"/>
        <item x="905"/>
        <item x="968"/>
        <item x="2700"/>
        <item x="908"/>
        <item x="368"/>
        <item x="2037"/>
        <item x="2697"/>
        <item x="2702"/>
        <item x="3358"/>
        <item x="2723"/>
        <item x="5266"/>
        <item x="2728"/>
        <item x="3500"/>
        <item x="4700"/>
        <item x="640"/>
        <item m="1" x="6036"/>
        <item x="3499"/>
        <item x="901"/>
        <item x="2311"/>
        <item x="115"/>
        <item x="2712"/>
        <item x="2705"/>
        <item x="3079"/>
        <item x="3497"/>
        <item x="200"/>
        <item x="2701"/>
        <item x="80"/>
        <item x="81"/>
        <item x="3356"/>
        <item x="3837"/>
        <item x="903"/>
        <item x="3359"/>
        <item x="5497"/>
        <item x="366"/>
        <item x="2715"/>
        <item x="2711"/>
        <item x="642"/>
        <item x="3362"/>
        <item x="1471"/>
        <item x="2724"/>
        <item x="3363"/>
        <item x="3838"/>
        <item x="2251"/>
        <item x="2696"/>
        <item x="4998"/>
        <item x="4684"/>
        <item x="4694"/>
        <item x="120"/>
        <item x="2726"/>
        <item x="112"/>
        <item x="4683"/>
        <item x="2366"/>
        <item x="3498"/>
        <item x="4685"/>
        <item x="1472"/>
        <item x="2704"/>
        <item x="641"/>
        <item x="906"/>
        <item x="2307"/>
        <item x="117"/>
        <item x="4696"/>
        <item x="2116"/>
        <item x="3083"/>
        <item x="2312"/>
        <item x="2720"/>
        <item x="4686"/>
        <item x="2368"/>
        <item x="2345"/>
        <item x="4699"/>
        <item x="970"/>
        <item x="1737"/>
        <item x="5766"/>
        <item x="2117"/>
        <item x="1486"/>
        <item x="1835"/>
        <item x="2714"/>
        <item x="1475"/>
        <item x="2706"/>
        <item x="2717"/>
        <item x="2710"/>
        <item x="2783"/>
        <item x="2716"/>
        <item x="4697"/>
        <item x="5387"/>
        <item x="909"/>
        <item x="2725"/>
        <item x="1736"/>
        <item x="2698"/>
        <item x="3901"/>
        <item x="2694"/>
        <item x="639"/>
        <item x="113"/>
        <item x="1487"/>
        <item x="119"/>
        <item x="902"/>
        <item x="2707"/>
        <item x="2367"/>
        <item x="2309"/>
        <item x="2721"/>
        <item x="5185"/>
        <item x="5539"/>
        <item x="4689"/>
        <item x="1369"/>
        <item x="2314"/>
        <item x="114"/>
        <item x="5340"/>
        <item x="2299"/>
        <item x="3360"/>
        <item x="2699"/>
        <item x="2708"/>
        <item x="116"/>
        <item x="4692"/>
        <item x="5892"/>
        <item x="2727"/>
        <item x="5184"/>
        <item x="3833"/>
        <item x="2950"/>
        <item x="2732"/>
        <item m="1" x="6064"/>
        <item x="3839"/>
        <item x="1739"/>
        <item x="82"/>
        <item x="2733"/>
        <item x="1745"/>
        <item x="1746"/>
        <item x="2942"/>
        <item x="2940"/>
        <item x="2939"/>
        <item x="2943"/>
        <item x="2369"/>
        <item m="1" x="6063"/>
        <item x="4702"/>
        <item x="2946"/>
        <item x="4703"/>
        <item x="2938"/>
        <item x="1741"/>
        <item x="2730"/>
        <item x="1740"/>
        <item x="2038"/>
        <item x="2948"/>
        <item x="2945"/>
        <item x="3226"/>
        <item x="2952"/>
        <item x="1738"/>
        <item x="644"/>
        <item x="907"/>
        <item x="2729"/>
        <item x="4140"/>
        <item x="643"/>
        <item m="1" x="6065"/>
        <item x="369"/>
        <item x="4701"/>
        <item x="2949"/>
        <item x="4142"/>
        <item x="4141"/>
        <item x="2941"/>
        <item x="4704"/>
        <item x="1271"/>
        <item x="2731"/>
        <item x="914"/>
        <item x="2944"/>
        <item x="2951"/>
        <item x="3364"/>
        <item x="3365"/>
        <item x="2947"/>
        <item x="121"/>
        <item x="122"/>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201"/>
        <item x="202"/>
        <item x="203"/>
        <item x="204"/>
        <item x="205"/>
        <item x="206"/>
        <item x="207"/>
        <item x="370"/>
        <item x="371"/>
        <item x="372"/>
        <item x="374"/>
        <item x="375"/>
        <item x="376"/>
        <item x="377"/>
        <item x="378"/>
        <item x="379"/>
        <item x="380"/>
        <item x="381"/>
        <item x="382"/>
        <item x="383"/>
        <item x="384"/>
        <item x="385"/>
        <item x="386"/>
        <item x="645"/>
        <item x="646"/>
        <item x="647"/>
        <item x="648"/>
        <item x="649"/>
        <item x="650"/>
        <item x="651"/>
        <item x="652"/>
        <item x="653"/>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2"/>
        <item x="910"/>
        <item x="911"/>
        <item x="912"/>
        <item x="913"/>
        <item x="916"/>
        <item x="971"/>
        <item x="973"/>
        <item x="974"/>
        <item x="975"/>
        <item x="976"/>
        <item x="977"/>
        <item x="978"/>
        <item x="979"/>
        <item x="980"/>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268"/>
        <item x="1272"/>
        <item x="1273"/>
        <item x="1275"/>
        <item x="1276"/>
        <item x="1277"/>
        <item x="1279"/>
        <item x="1280"/>
        <item x="1281"/>
        <item x="1282"/>
        <item x="1283"/>
        <item x="1284"/>
        <item x="1285"/>
        <item x="1286"/>
        <item x="1287"/>
        <item x="1288"/>
        <item x="1289"/>
        <item x="1290"/>
        <item x="1291"/>
        <item x="1292"/>
        <item x="1293"/>
        <item x="1372"/>
        <item x="1373"/>
        <item x="1376"/>
        <item x="1377"/>
        <item x="1379"/>
        <item x="1382"/>
        <item x="1384"/>
        <item x="1385"/>
        <item x="1387"/>
        <item x="1388"/>
        <item x="1389"/>
        <item x="1390"/>
        <item x="1391"/>
        <item x="1392"/>
        <item x="1393"/>
        <item x="1394"/>
        <item x="1395"/>
        <item x="1396"/>
        <item x="1397"/>
        <item x="1398"/>
        <item x="1399"/>
        <item x="1400"/>
        <item x="1403"/>
        <item x="1404"/>
        <item x="1405"/>
        <item x="1406"/>
        <item x="1407"/>
        <item x="1408"/>
        <item x="1409"/>
        <item x="1742"/>
        <item x="1743"/>
        <item x="1744"/>
        <item x="1747"/>
        <item x="1748"/>
        <item x="1749"/>
        <item x="1750"/>
        <item x="1751"/>
        <item x="1752"/>
        <item x="1754"/>
        <item x="1755"/>
        <item x="1756"/>
        <item x="1757"/>
        <item x="1758"/>
        <item x="1759"/>
        <item x="1760"/>
        <item x="1761"/>
        <item x="1762"/>
        <item x="1763"/>
        <item x="1764"/>
        <item x="1765"/>
        <item x="1766"/>
        <item x="1767"/>
        <item x="1768"/>
        <item x="1769"/>
        <item x="1770"/>
        <item x="1771"/>
        <item x="1772"/>
        <item x="1773"/>
        <item x="1776"/>
        <item x="1778"/>
        <item x="1779"/>
        <item x="1780"/>
        <item x="1781"/>
        <item x="1782"/>
        <item x="1783"/>
        <item x="2039"/>
        <item x="2040"/>
        <item x="2041"/>
        <item x="2042"/>
        <item x="2043"/>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1"/>
        <item x="2152"/>
        <item x="2154"/>
        <item x="2155"/>
        <item x="2157"/>
        <item x="2158"/>
        <item x="2159"/>
        <item x="2160"/>
        <item x="2161"/>
        <item x="2162"/>
        <item x="2163"/>
        <item x="2164"/>
        <item x="2165"/>
        <item x="2370"/>
        <item x="2371"/>
        <item x="2372"/>
        <item x="2373"/>
        <item x="2374"/>
        <item x="2375"/>
        <item x="2376"/>
        <item x="2377"/>
        <item x="2378"/>
        <item x="2379"/>
        <item x="2380"/>
        <item x="2381"/>
        <item x="2382"/>
        <item x="2383"/>
        <item x="2384"/>
        <item x="2385"/>
        <item x="2386"/>
        <item x="2387"/>
        <item x="2388"/>
        <item x="2389"/>
        <item x="2391"/>
        <item x="2392"/>
        <item x="2393"/>
        <item x="2394"/>
        <item x="2395"/>
        <item x="2396"/>
        <item x="2397"/>
        <item x="2398"/>
        <item x="2402"/>
        <item x="2403"/>
        <item x="2404"/>
        <item x="2405"/>
        <item x="2406"/>
        <item x="2407"/>
        <item x="2408"/>
        <item x="2409"/>
        <item x="2410"/>
        <item x="2411"/>
        <item x="2412"/>
        <item x="2413"/>
        <item x="2414"/>
        <item x="2415"/>
        <item x="2416"/>
        <item x="2418"/>
        <item x="2419"/>
        <item x="2420"/>
        <item x="2421"/>
        <item x="2422"/>
        <item x="2423"/>
        <item x="2424"/>
        <item x="2425"/>
        <item x="2426"/>
        <item x="2427"/>
        <item x="2429"/>
        <item x="2430"/>
        <item x="2432"/>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504"/>
        <item x="2506"/>
        <item x="2507"/>
        <item x="2508"/>
        <item x="2509"/>
        <item x="2510"/>
        <item x="2511"/>
        <item m="1" x="6102"/>
        <item x="2513"/>
        <item x="2514"/>
        <item x="2515"/>
        <item x="2516"/>
        <item x="2517"/>
        <item x="2518"/>
        <item x="2519"/>
        <item x="2520"/>
        <item x="2521"/>
        <item x="2522"/>
        <item x="2523"/>
        <item x="2524"/>
        <item x="2525"/>
        <item x="2526"/>
        <item x="2527"/>
        <item x="2528"/>
        <item x="2529"/>
        <item x="2530"/>
        <item x="2531"/>
        <item x="2532"/>
        <item x="2533"/>
        <item x="2534"/>
        <item x="2535"/>
        <item x="2536"/>
        <item x="2788"/>
        <item x="2789"/>
        <item x="2790"/>
        <item x="2791"/>
        <item x="2792"/>
        <item x="2793"/>
        <item x="2794"/>
        <item x="2795"/>
        <item x="2797"/>
        <item x="2799"/>
        <item x="2800"/>
        <item x="2802"/>
        <item x="2803"/>
        <item x="2804"/>
        <item x="2805"/>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953"/>
        <item x="2954"/>
        <item x="2955"/>
        <item x="2956"/>
        <item x="2957"/>
        <item x="2958"/>
        <item x="2959"/>
        <item x="2960"/>
        <item x="2961"/>
        <item x="3084"/>
        <item x="3085"/>
        <item x="3086"/>
        <item x="3087"/>
        <item x="3088"/>
        <item x="3089"/>
        <item x="3090"/>
        <item x="3091"/>
        <item x="3092"/>
        <item x="3093"/>
        <item x="3094"/>
        <item x="3095"/>
        <item x="3096"/>
        <item x="3097"/>
        <item x="3098"/>
        <item x="3099"/>
        <item x="3100"/>
        <item x="3101"/>
        <item x="3102"/>
        <item x="3105"/>
        <item x="3106"/>
        <item x="3107"/>
        <item x="3108"/>
        <item x="3109"/>
        <item x="3110"/>
        <item x="3111"/>
        <item x="3112"/>
        <item x="3113"/>
        <item x="3114"/>
        <item x="3115"/>
        <item x="3116"/>
        <item x="3117"/>
        <item x="3118"/>
        <item x="3119"/>
        <item x="3120"/>
        <item x="3121"/>
        <item x="3122"/>
        <item x="3123"/>
        <item x="3124"/>
        <item x="3126"/>
        <item x="3127"/>
        <item x="3128"/>
        <item x="3129"/>
        <item x="3130"/>
        <item x="3131"/>
        <item x="3134"/>
        <item x="3135"/>
        <item x="3138"/>
        <item x="3139"/>
        <item x="3140"/>
        <item x="3142"/>
        <item x="3143"/>
        <item x="3145"/>
        <item x="3146"/>
        <item x="3147"/>
        <item x="3148"/>
        <item x="3151"/>
        <item x="3152"/>
        <item x="3153"/>
        <item x="3154"/>
        <item x="3155"/>
        <item x="3156"/>
        <item x="3157"/>
        <item x="3158"/>
        <item x="3159"/>
        <item x="3160"/>
        <item x="3161"/>
        <item x="3162"/>
        <item x="3163"/>
        <item x="3165"/>
        <item x="3166"/>
        <item x="3167"/>
        <item x="3168"/>
        <item x="3169"/>
        <item x="3170"/>
        <item x="3171"/>
        <item x="3228"/>
        <item x="3229"/>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66"/>
        <item x="3367"/>
        <item x="3368"/>
        <item x="3369"/>
        <item x="3370"/>
        <item x="3371"/>
        <item x="3372"/>
        <item x="3373"/>
        <item x="3374"/>
        <item x="3375"/>
        <item x="3377"/>
        <item x="3378"/>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13"/>
        <item x="3416"/>
        <item x="3417"/>
        <item x="3418"/>
        <item x="3419"/>
        <item x="3420"/>
        <item x="3421"/>
        <item x="3422"/>
        <item x="3423"/>
        <item x="3424"/>
        <item x="3426"/>
        <item x="343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34"/>
        <item x="3635"/>
        <item x="3636"/>
        <item x="3637"/>
        <item x="3638"/>
        <item x="3639"/>
        <item x="3641"/>
        <item x="3642"/>
        <item x="3644"/>
        <item x="3645"/>
        <item x="3648"/>
        <item x="3649"/>
        <item x="3650"/>
        <item x="3651"/>
        <item x="3652"/>
        <item x="3653"/>
        <item x="3654"/>
        <item x="3655"/>
        <item x="3656"/>
        <item x="3657"/>
        <item x="3661"/>
        <item x="3664"/>
        <item x="3665"/>
        <item x="3666"/>
        <item x="3667"/>
        <item x="3668"/>
        <item x="3672"/>
        <item x="3675"/>
        <item x="3676"/>
        <item x="3677"/>
        <item x="3678"/>
        <item x="3902"/>
        <item x="3903"/>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4144"/>
        <item x="4145"/>
        <item x="4146"/>
        <item x="4148"/>
        <item x="4149"/>
        <item x="4150"/>
        <item x="4151"/>
        <item x="4152"/>
        <item x="4153"/>
        <item x="4154"/>
        <item x="4155"/>
        <item x="4156"/>
        <item x="4157"/>
        <item x="4158"/>
        <item x="4159"/>
        <item x="4160"/>
        <item x="4162"/>
        <item x="4163"/>
        <item x="4164"/>
        <item x="4165"/>
        <item x="4166"/>
        <item x="4167"/>
        <item x="4168"/>
        <item x="4169"/>
        <item x="4170"/>
        <item x="4171"/>
        <item x="4172"/>
        <item x="4173"/>
        <item x="4174"/>
        <item x="4175"/>
        <item x="4176"/>
        <item x="4705"/>
        <item x="4706"/>
        <item x="4707"/>
        <item x="4708"/>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5093"/>
        <item x="5094"/>
        <item x="5109"/>
        <item x="5110"/>
        <item x="5114"/>
        <item x="5186"/>
        <item x="5208"/>
        <item x="5209"/>
        <item x="5210"/>
        <item x="5211"/>
        <item x="5212"/>
        <item x="5213"/>
        <item x="5214"/>
        <item x="5215"/>
        <item x="5216"/>
        <item x="5217"/>
        <item x="5218"/>
        <item x="5219"/>
        <item x="5220"/>
        <item x="5221"/>
        <item x="5222"/>
        <item x="5223"/>
        <item x="5224"/>
        <item x="5225"/>
        <item x="5226"/>
        <item x="5227"/>
        <item x="5228"/>
        <item x="5229"/>
        <item x="5230"/>
        <item x="5231"/>
        <item x="5239"/>
        <item x="5240"/>
        <item x="5241"/>
        <item x="5242"/>
        <item x="5289"/>
        <item x="5307"/>
        <item x="5317"/>
        <item x="5318"/>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8"/>
        <item x="5397"/>
        <item x="5398"/>
        <item x="5399"/>
        <item x="5400"/>
        <item x="5401"/>
        <item x="5422"/>
        <item x="5423"/>
        <item x="5436"/>
        <item x="5437"/>
        <item x="5438"/>
        <item x="5439"/>
        <item x="5440"/>
        <item x="5441"/>
        <item x="5442"/>
        <item x="5443"/>
        <item x="5444"/>
        <item x="5474"/>
        <item x="5576"/>
        <item x="5577"/>
        <item x="5608"/>
        <item x="5609"/>
        <item x="5610"/>
        <item x="5628"/>
        <item x="5629"/>
        <item x="5701"/>
        <item x="5738"/>
        <item x="5739"/>
        <item x="5740"/>
        <item x="5741"/>
        <item x="5742"/>
        <item x="5743"/>
        <item x="5744"/>
        <item x="5745"/>
        <item x="5746"/>
        <item x="5747"/>
        <item x="5748"/>
        <item x="5749"/>
        <item x="5750"/>
        <item x="5751"/>
        <item x="5752"/>
        <item x="5753"/>
        <item x="5754"/>
        <item x="5755"/>
        <item x="5756"/>
        <item x="5768"/>
        <item x="5769"/>
        <item x="5782"/>
        <item x="5814"/>
        <item x="5815"/>
        <item x="5862"/>
        <item x="5868"/>
        <item x="5878"/>
        <item x="5888"/>
        <item x="5893"/>
        <item x="5906"/>
        <item x="5907"/>
        <item x="5908"/>
        <item x="5909"/>
        <item x="5910"/>
        <item x="5914"/>
        <item x="5961"/>
        <item x="5979"/>
        <item x="3671"/>
        <item x="4709"/>
        <item x="1402"/>
        <item m="1" x="6129"/>
        <item x="3412"/>
        <item x="3132"/>
        <item x="3149"/>
        <item x="3408"/>
        <item x="3133"/>
        <item x="3414"/>
        <item x="2150"/>
        <item x="2505"/>
        <item m="1" x="6097"/>
        <item x="1380"/>
        <item m="1" x="6069"/>
        <item x="3103"/>
        <item m="1" x="6100"/>
        <item x="2417"/>
        <item m="1" x="6134"/>
        <item x="972"/>
        <item x="2537"/>
        <item x="6026"/>
        <item m="1" x="6107"/>
        <item m="1" x="6094"/>
        <item x="3659"/>
        <item x="2390"/>
        <item x="3380"/>
        <item x="5844"/>
        <item x="3670"/>
        <item x="1383"/>
        <item x="2153"/>
        <item m="1" x="6103"/>
        <item x="3658"/>
        <item x="5980"/>
        <item m="1" x="6106"/>
        <item x="3429"/>
        <item x="2431"/>
        <item x="3415"/>
        <item m="1" x="6112"/>
        <item x="3137"/>
        <item x="1278"/>
        <item x="3409"/>
        <item x="1375"/>
        <item x="1274"/>
        <item x="2434"/>
        <item x="3662"/>
        <item m="1" x="6104"/>
        <item x="3141"/>
        <item m="1" x="6068"/>
        <item x="3411"/>
        <item x="3663"/>
        <item m="1" x="6147"/>
        <item x="373"/>
        <item x="1401"/>
        <item x="3136"/>
        <item x="1777"/>
        <item x="691"/>
        <item m="1" x="6127"/>
        <item x="4161"/>
        <item x="2806"/>
        <item x="3669"/>
        <item x="3379"/>
        <item x="3125"/>
        <item x="5383"/>
        <item x="2399"/>
        <item x="1386"/>
        <item m="1" x="6087"/>
        <item x="3376"/>
        <item x="3227"/>
        <item m="1" x="6085"/>
        <item x="655"/>
        <item x="2401"/>
        <item x="3164"/>
        <item m="1" x="6105"/>
        <item x="3144"/>
        <item x="1378"/>
        <item x="4143"/>
        <item x="3104"/>
        <item x="1374"/>
        <item x="3425"/>
        <item x="3904"/>
        <item x="2428"/>
        <item x="1381"/>
        <item x="2400"/>
        <item x="2433"/>
        <item x="5319"/>
        <item x="2796"/>
        <item x="915"/>
        <item x="1775"/>
        <item x="3428"/>
        <item x="2512"/>
        <item x="3150"/>
        <item x="3273"/>
        <item x="123"/>
        <item x="1774"/>
        <item x="3646"/>
        <item x="3410"/>
        <item m="1" x="6116"/>
        <item m="1" x="6114"/>
        <item x="1753"/>
        <item m="1" x="6070"/>
        <item x="654"/>
        <item x="3674"/>
        <item x="3673"/>
        <item x="3427"/>
        <item x="2801"/>
        <item m="1" x="6108"/>
        <item x="3643"/>
        <item m="1" x="6078"/>
        <item x="3272"/>
        <item x="3274"/>
        <item x="2798"/>
        <item m="1" x="6089"/>
        <item x="3660"/>
        <item x="2156"/>
        <item x="3230"/>
        <item x="3640"/>
        <item x="4147"/>
        <item m="1" x="6117"/>
        <item x="3647"/>
        <item m="1" x="6088"/>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5095"/>
        <item x="5096"/>
        <item x="5097"/>
        <item x="5098"/>
        <item x="5099"/>
        <item x="5100"/>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267"/>
        <item x="5312"/>
        <item x="5320"/>
        <item x="5321"/>
        <item x="5322"/>
        <item x="5323"/>
        <item x="5324"/>
        <item x="5325"/>
        <item x="5326"/>
        <item x="5327"/>
        <item x="5328"/>
        <item x="5475"/>
        <item x="5476"/>
        <item x="5477"/>
        <item x="5478"/>
        <item x="5479"/>
        <item x="5480"/>
        <item x="5481"/>
        <item x="5482"/>
        <item x="5483"/>
        <item x="5484"/>
        <item x="5518"/>
        <item x="5578"/>
        <item x="5611"/>
        <item x="5630"/>
        <item x="5631"/>
        <item x="5632"/>
        <item x="5633"/>
        <item x="5634"/>
        <item x="5635"/>
        <item x="5636"/>
        <item x="5637"/>
        <item x="5638"/>
        <item x="5639"/>
        <item x="5640"/>
        <item x="5641"/>
        <item x="5642"/>
        <item x="5643"/>
        <item x="5644"/>
        <item x="5645"/>
        <item m="1" x="6167"/>
        <item x="5672"/>
        <item m="1" x="6168"/>
        <item x="5816"/>
        <item x="5829"/>
        <item m="1" x="6169"/>
        <item x="5845"/>
        <item x="5846"/>
        <item x="5863"/>
        <item x="5869"/>
        <item x="5879"/>
        <item x="5894"/>
        <item x="5911"/>
        <item x="5915"/>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5874"/>
        <item x="5875"/>
        <item m="1" x="6174"/>
        <item x="5962"/>
        <item x="5540"/>
        <item m="1" x="6177"/>
        <item x="5767"/>
        <item m="1" x="6178"/>
        <item x="5187"/>
        <item x="5290"/>
        <item x="5308"/>
        <item x="5329"/>
        <item x="5330"/>
        <item x="5331"/>
        <item x="5453"/>
        <item x="5500"/>
        <item x="5895"/>
        <item x="5817"/>
        <item x="5981"/>
        <item x="5519"/>
      </items>
    </pivotField>
    <pivotField compact="0" outline="0" showAll="0"/>
    <pivotField axis="axisPage" compact="0" outline="0" multipleItemSelectionAllowed="1" showAll="0">
      <items count="3">
        <item x="0"/>
        <item h="1" x="1"/>
        <item t="default"/>
      </items>
    </pivotField>
    <pivotField compact="0" outline="0" showAll="0"/>
    <pivotField compact="0" outline="0" showAll="0"/>
    <pivotField axis="axisPage" compact="0" outline="0" showAll="0">
      <items count="82">
        <item x="26"/>
        <item x="9"/>
        <item x="50"/>
        <item x="17"/>
        <item x="61"/>
        <item x="62"/>
        <item x="45"/>
        <item x="38"/>
        <item x="7"/>
        <item x="12"/>
        <item x="54"/>
        <item x="5"/>
        <item x="63"/>
        <item x="75"/>
        <item x="30"/>
        <item x="79"/>
        <item x="48"/>
        <item x="73"/>
        <item x="39"/>
        <item x="55"/>
        <item x="56"/>
        <item x="24"/>
        <item x="14"/>
        <item x="31"/>
        <item x="58"/>
        <item x="21"/>
        <item x="23"/>
        <item x="59"/>
        <item x="0"/>
        <item x="51"/>
        <item x="27"/>
        <item x="40"/>
        <item x="78"/>
        <item x="6"/>
        <item x="35"/>
        <item x="44"/>
        <item x="36"/>
        <item x="29"/>
        <item x="72"/>
        <item x="37"/>
        <item x="3"/>
        <item x="15"/>
        <item x="49"/>
        <item x="53"/>
        <item x="77"/>
        <item x="22"/>
        <item x="32"/>
        <item x="4"/>
        <item x="70"/>
        <item x="10"/>
        <item x="19"/>
        <item x="80"/>
        <item x="8"/>
        <item x="69"/>
        <item x="18"/>
        <item x="34"/>
        <item x="1"/>
        <item x="28"/>
        <item x="11"/>
        <item x="13"/>
        <item x="20"/>
        <item x="52"/>
        <item x="2"/>
        <item x="43"/>
        <item x="16"/>
        <item x="71"/>
        <item x="47"/>
        <item x="46"/>
        <item x="42"/>
        <item x="64"/>
        <item x="74"/>
        <item x="57"/>
        <item x="25"/>
        <item x="33"/>
        <item x="41"/>
        <item x="76"/>
        <item x="65"/>
        <item x="66"/>
        <item x="67"/>
        <item x="60"/>
        <item x="68"/>
        <item t="default"/>
      </items>
    </pivotField>
    <pivotField axis="axisPage" compact="0" outline="0" showAll="0">
      <items count="9">
        <item x="6"/>
        <item x="0"/>
        <item x="3"/>
        <item x="4"/>
        <item x="5"/>
        <item x="1"/>
        <item x="2"/>
        <item x="7"/>
        <item t="default"/>
      </items>
    </pivotField>
    <pivotField compact="0" outline="0" showAll="0"/>
    <pivotField compact="0" outline="0" showAll="0"/>
    <pivotField compact="0" outline="0" showAll="0"/>
    <pivotField compact="0" outline="0" showAll="0"/>
    <pivotField compact="0" outline="0" showAll="0"/>
    <pivotField axis="axisRow" compact="0" outline="0" showAll="0">
      <items count="133">
        <item x="18"/>
        <item x="88"/>
        <item x="87"/>
        <item x="86"/>
        <item x="16"/>
        <item x="11"/>
        <item x="85"/>
        <item x="109"/>
        <item x="72"/>
        <item x="45"/>
        <item x="108"/>
        <item x="56"/>
        <item x="19"/>
        <item x="24"/>
        <item x="8"/>
        <item x="112"/>
        <item x="20"/>
        <item x="92"/>
        <item x="10"/>
        <item x="51"/>
        <item x="9"/>
        <item x="111"/>
        <item x="25"/>
        <item x="107"/>
        <item x="106"/>
        <item x="14"/>
        <item x="105"/>
        <item x="21"/>
        <item x="104"/>
        <item x="26"/>
        <item x="103"/>
        <item x="102"/>
        <item x="101"/>
        <item x="100"/>
        <item x="12"/>
        <item x="81"/>
        <item x="99"/>
        <item x="98"/>
        <item x="97"/>
        <item x="96"/>
        <item x="95"/>
        <item x="94"/>
        <item x="17"/>
        <item x="13"/>
        <item x="93"/>
        <item x="6"/>
        <item x="42"/>
        <item x="23"/>
        <item x="91"/>
        <item x="22"/>
        <item x="76"/>
        <item x="90"/>
        <item x="57"/>
        <item x="49"/>
        <item x="48"/>
        <item x="30"/>
        <item x="69"/>
        <item x="28"/>
        <item x="59"/>
        <item x="64"/>
        <item x="60"/>
        <item x="38"/>
        <item x="65"/>
        <item x="117"/>
        <item x="44"/>
        <item x="128"/>
        <item x="127"/>
        <item x="126"/>
        <item x="125"/>
        <item x="124"/>
        <item x="61"/>
        <item x="29"/>
        <item x="52"/>
        <item x="123"/>
        <item x="77"/>
        <item x="33"/>
        <item x="0"/>
        <item x="82"/>
        <item x="36"/>
        <item x="70"/>
        <item x="74"/>
        <item x="53"/>
        <item x="122"/>
        <item x="41"/>
        <item x="31"/>
        <item x="118"/>
        <item x="35"/>
        <item x="39"/>
        <item x="58"/>
        <item x="116"/>
        <item x="3"/>
        <item x="121"/>
        <item x="5"/>
        <item m="1" x="129"/>
        <item x="43"/>
        <item x="54"/>
        <item x="84"/>
        <item x="79"/>
        <item x="78"/>
        <item x="7"/>
        <item x="50"/>
        <item x="4"/>
        <item x="75"/>
        <item x="83"/>
        <item x="120"/>
        <item x="89"/>
        <item x="40"/>
        <item x="1"/>
        <item x="110"/>
        <item x="46"/>
        <item x="114"/>
        <item x="15"/>
        <item x="119"/>
        <item x="113"/>
        <item x="47"/>
        <item x="32"/>
        <item x="55"/>
        <item x="2"/>
        <item m="1" x="131"/>
        <item x="67"/>
        <item x="68"/>
        <item x="71"/>
        <item x="34"/>
        <item x="73"/>
        <item m="1" x="130"/>
        <item x="62"/>
        <item x="63"/>
        <item x="80"/>
        <item x="27"/>
        <item x="66"/>
        <item x="37"/>
        <item x="115"/>
        <item t="default"/>
      </items>
    </pivotField>
    <pivotField compact="0" outline="0" showAll="0"/>
    <pivotField compact="0" outline="0" showAll="0"/>
    <pivotField compact="0" outline="0" showAll="0"/>
    <pivotField compact="0" outline="0" showAll="0"/>
    <pivotField axis="axisPage" compact="0" outline="0" multipleItemSelectionAllowed="1" showAll="0">
      <items count="4">
        <item h="1" x="2"/>
        <item x="0"/>
        <item x="1"/>
        <item t="default"/>
      </items>
    </pivotField>
    <pivotField compact="0" outline="0" showAll="0"/>
    <pivotField compact="0" outline="0" showAll="0"/>
    <pivotField compact="0" outline="0" multipleItemSelectionAllowed="1" showAll="0"/>
    <pivotField compact="0" outline="0" showAll="0"/>
    <pivotField axis="axisCol" compact="0" outline="0" showAll="0">
      <items count="6">
        <item x="4"/>
        <item x="0"/>
        <item x="1"/>
        <item x="2"/>
        <item x="3"/>
        <item t="default"/>
      </items>
    </pivotField>
    <pivotField dataField="1" compact="0" outline="0" showAll="0" defaultSubtotal="0"/>
    <pivotField axis="axisCol" compact="0" outline="0" showAll="0">
      <items count="6">
        <item x="2"/>
        <item x="3"/>
        <item x="1"/>
        <item x="0"/>
        <item x="4"/>
        <item t="default"/>
      </items>
    </pivotField>
    <pivotField compact="0" outline="0" showAll="0"/>
    <pivotField compact="0" outline="0" showAll="0"/>
    <pivotField compact="0" outline="0" showAll="0"/>
    <pivotField axis="axisPage" compact="0" outline="0" showAll="0">
      <items count="698">
        <item x="389"/>
        <item x="609"/>
        <item x="177"/>
        <item x="267"/>
        <item x="42"/>
        <item x="253"/>
        <item x="399"/>
        <item x="101"/>
        <item x="224"/>
        <item x="442"/>
        <item x="455"/>
        <item x="61"/>
        <item x="406"/>
        <item x="337"/>
        <item x="443"/>
        <item x="630"/>
        <item x="57"/>
        <item x="652"/>
        <item x="280"/>
        <item x="176"/>
        <item x="342"/>
        <item m="1" x="686"/>
        <item x="513"/>
        <item x="319"/>
        <item x="153"/>
        <item x="120"/>
        <item x="21"/>
        <item x="138"/>
        <item x="156"/>
        <item x="545"/>
        <item x="597"/>
        <item x="72"/>
        <item x="577"/>
        <item x="485"/>
        <item x="304"/>
        <item x="572"/>
        <item x="55"/>
        <item x="289"/>
        <item x="233"/>
        <item x="124"/>
        <item x="495"/>
        <item x="17"/>
        <item x="23"/>
        <item x="546"/>
        <item x="181"/>
        <item x="128"/>
        <item x="102"/>
        <item x="648"/>
        <item x="174"/>
        <item x="99"/>
        <item x="617"/>
        <item x="59"/>
        <item x="79"/>
        <item x="107"/>
        <item x="496"/>
        <item x="211"/>
        <item m="1" x="684"/>
        <item x="44"/>
        <item x="329"/>
        <item x="509"/>
        <item x="306"/>
        <item x="613"/>
        <item x="149"/>
        <item m="1" x="677"/>
        <item x="1"/>
        <item x="205"/>
        <item x="305"/>
        <item x="292"/>
        <item x="598"/>
        <item x="363"/>
        <item x="148"/>
        <item x="76"/>
        <item x="134"/>
        <item x="317"/>
        <item x="109"/>
        <item x="664"/>
        <item x="150"/>
        <item x="622"/>
        <item x="45"/>
        <item x="118"/>
        <item x="257"/>
        <item x="454"/>
        <item x="605"/>
        <item x="89"/>
        <item x="318"/>
        <item x="110"/>
        <item x="611"/>
        <item x="204"/>
        <item x="486"/>
        <item x="352"/>
        <item x="175"/>
        <item x="290"/>
        <item x="60"/>
        <item x="26"/>
        <item x="346"/>
        <item x="168"/>
        <item x="122"/>
        <item x="20"/>
        <item x="96"/>
        <item x="578"/>
        <item x="98"/>
        <item x="579"/>
        <item x="0"/>
        <item x="163"/>
        <item x="275"/>
        <item x="222"/>
        <item x="215"/>
        <item x="14"/>
        <item m="1" x="676"/>
        <item x="165"/>
        <item x="537"/>
        <item x="592"/>
        <item x="427"/>
        <item x="651"/>
        <item m="1" x="688"/>
        <item x="487"/>
        <item x="155"/>
        <item x="596"/>
        <item x="575"/>
        <item x="336"/>
        <item x="197"/>
        <item x="129"/>
        <item x="201"/>
        <item x="91"/>
        <item x="260"/>
        <item x="278"/>
        <item x="400"/>
        <item x="121"/>
        <item x="28"/>
        <item x="84"/>
        <item x="3"/>
        <item x="90"/>
        <item x="274"/>
        <item x="484"/>
        <item x="97"/>
        <item x="132"/>
        <item m="1" x="693"/>
        <item x="77"/>
        <item x="316"/>
        <item m="1" x="694"/>
        <item x="462"/>
        <item x="115"/>
        <item x="34"/>
        <item x="202"/>
        <item x="27"/>
        <item x="13"/>
        <item x="210"/>
        <item x="15"/>
        <item x="669"/>
        <item x="54"/>
        <item x="160"/>
        <item x="2"/>
        <item x="67"/>
        <item x="19"/>
        <item x="18"/>
        <item x="16"/>
        <item x="136"/>
        <item x="430"/>
        <item x="620"/>
        <item x="604"/>
        <item x="92"/>
        <item x="365"/>
        <item x="85"/>
        <item x="12"/>
        <item m="1" x="692"/>
        <item x="9"/>
        <item x="553"/>
        <item x="405"/>
        <item x="593"/>
        <item x="75"/>
        <item x="127"/>
        <item x="601"/>
        <item x="243"/>
        <item x="623"/>
        <item x="291"/>
        <item x="667"/>
        <item x="22"/>
        <item x="24"/>
        <item x="111"/>
        <item x="157"/>
        <item x="158"/>
        <item x="159"/>
        <item x="198"/>
        <item x="199"/>
        <item m="1" x="691"/>
        <item x="234"/>
        <item x="261"/>
        <item x="112"/>
        <item x="276"/>
        <item x="294"/>
        <item x="330"/>
        <item x="301"/>
        <item x="248"/>
        <item x="446"/>
        <item x="200"/>
        <item x="510"/>
        <item x="506"/>
        <item x="547"/>
        <item x="548"/>
        <item x="549"/>
        <item x="341"/>
        <item x="152"/>
        <item x="49"/>
        <item x="307"/>
        <item m="1" x="682"/>
        <item x="614"/>
        <item x="332"/>
        <item x="501"/>
        <item x="637"/>
        <item x="638"/>
        <item x="293"/>
        <item m="1" x="687"/>
        <item x="116"/>
        <item x="424"/>
        <item x="130"/>
        <item x="445"/>
        <item x="7"/>
        <item x="580"/>
        <item x="295"/>
        <item x="665"/>
        <item x="56"/>
        <item x="151"/>
        <item x="554"/>
        <item x="634"/>
        <item x="639"/>
        <item x="78"/>
        <item m="1" x="695"/>
        <item x="146"/>
        <item x="398"/>
        <item x="569"/>
        <item x="100"/>
        <item x="10"/>
        <item x="380"/>
        <item x="643"/>
        <item x="226"/>
        <item x="581"/>
        <item x="344"/>
        <item x="644"/>
        <item x="345"/>
        <item x="456"/>
        <item x="338"/>
        <item x="582"/>
        <item m="1" x="690"/>
        <item m="1" x="696"/>
        <item x="162"/>
        <item x="11"/>
        <item x="366"/>
        <item x="627"/>
        <item x="113"/>
        <item x="653"/>
        <item x="573"/>
        <item x="114"/>
        <item x="284"/>
        <item x="606"/>
        <item x="497"/>
        <item x="320"/>
        <item x="379"/>
        <item x="183"/>
        <item x="82"/>
        <item x="4"/>
        <item x="5"/>
        <item x="25"/>
        <item x="29"/>
        <item x="58"/>
        <item x="62"/>
        <item x="63"/>
        <item x="80"/>
        <item x="81"/>
        <item x="46"/>
        <item x="108"/>
        <item x="117"/>
        <item x="119"/>
        <item x="66"/>
        <item x="131"/>
        <item x="133"/>
        <item x="154"/>
        <item x="164"/>
        <item x="178"/>
        <item x="180"/>
        <item x="203"/>
        <item x="173"/>
        <item x="141"/>
        <item x="212"/>
        <item x="213"/>
        <item x="214"/>
        <item x="216"/>
        <item x="217"/>
        <item x="218"/>
        <item x="219"/>
        <item x="223"/>
        <item x="225"/>
        <item x="227"/>
        <item x="228"/>
        <item x="192"/>
        <item x="235"/>
        <item x="236"/>
        <item x="237"/>
        <item x="244"/>
        <item m="1" x="675"/>
        <item x="73"/>
        <item x="277"/>
        <item x="297"/>
        <item x="298"/>
        <item x="308"/>
        <item x="321"/>
        <item x="331"/>
        <item x="343"/>
        <item x="348"/>
        <item x="349"/>
        <item x="74"/>
        <item x="364"/>
        <item x="171"/>
        <item x="388"/>
        <item x="401"/>
        <item x="407"/>
        <item x="428"/>
        <item x="429"/>
        <item x="231"/>
        <item x="282"/>
        <item x="444"/>
        <item x="247"/>
        <item x="447"/>
        <item x="450"/>
        <item x="457"/>
        <item x="458"/>
        <item x="459"/>
        <item x="240"/>
        <item x="463"/>
        <item x="368"/>
        <item m="1" x="673"/>
        <item x="511"/>
        <item x="512"/>
        <item x="229"/>
        <item x="525"/>
        <item x="538"/>
        <item x="539"/>
        <item x="540"/>
        <item x="350"/>
        <item x="550"/>
        <item x="551"/>
        <item x="552"/>
        <item x="328"/>
        <item x="555"/>
        <item x="556"/>
        <item x="557"/>
        <item x="558"/>
        <item x="135"/>
        <item x="103"/>
        <item x="574"/>
        <item x="196"/>
        <item x="594"/>
        <item x="602"/>
        <item x="603"/>
        <item x="607"/>
        <item x="460"/>
        <item x="93"/>
        <item x="612"/>
        <item x="616"/>
        <item x="621"/>
        <item x="167"/>
        <item x="624"/>
        <item x="625"/>
        <item x="628"/>
        <item x="631"/>
        <item x="333"/>
        <item x="635"/>
        <item x="640"/>
        <item x="641"/>
        <item x="642"/>
        <item x="94"/>
        <item x="645"/>
        <item x="646"/>
        <item x="649"/>
        <item x="650"/>
        <item x="654"/>
        <item x="655"/>
        <item x="657"/>
        <item x="658"/>
        <item x="659"/>
        <item x="660"/>
        <item x="666"/>
        <item x="411"/>
        <item m="1" x="683"/>
        <item x="668"/>
        <item x="309"/>
        <item x="322"/>
        <item x="583"/>
        <item x="390"/>
        <item m="1" x="671"/>
        <item x="262"/>
        <item m="1" x="679"/>
        <item x="498"/>
        <item x="182"/>
        <item x="64"/>
        <item x="123"/>
        <item x="391"/>
        <item x="47"/>
        <item x="403"/>
        <item x="161"/>
        <item x="170"/>
        <item x="184"/>
        <item x="185"/>
        <item x="206"/>
        <item x="220"/>
        <item x="104"/>
        <item x="245"/>
        <item x="263"/>
        <item x="264"/>
        <item x="279"/>
        <item x="299"/>
        <item x="300"/>
        <item x="312"/>
        <item x="323"/>
        <item x="86"/>
        <item x="339"/>
        <item x="392"/>
        <item x="373"/>
        <item x="402"/>
        <item x="431"/>
        <item x="448"/>
        <item x="461"/>
        <item x="105"/>
        <item x="499"/>
        <item x="189"/>
        <item x="500"/>
        <item x="541"/>
        <item x="302"/>
        <item x="560"/>
        <item x="570"/>
        <item x="571"/>
        <item x="584"/>
        <item x="209"/>
        <item x="595"/>
        <item x="378"/>
        <item x="221"/>
        <item x="137"/>
        <item x="418"/>
        <item x="358"/>
        <item x="186"/>
        <item x="466"/>
        <item x="230"/>
        <item x="542"/>
        <item x="311"/>
        <item x="31"/>
        <item x="559"/>
        <item x="310"/>
        <item x="325"/>
        <item x="166"/>
        <item x="126"/>
        <item x="8"/>
        <item x="125"/>
        <item x="172"/>
        <item m="1" x="674"/>
        <item x="367"/>
        <item x="481"/>
        <item x="432"/>
        <item x="68"/>
        <item x="543"/>
        <item x="252"/>
        <item x="449"/>
        <item x="464"/>
        <item x="32"/>
        <item x="169"/>
        <item x="465"/>
        <item x="451"/>
        <item x="106"/>
        <item x="207"/>
        <item x="232"/>
        <item x="238"/>
        <item x="266"/>
        <item x="288"/>
        <item x="576"/>
        <item x="599"/>
        <item x="287"/>
        <item x="334"/>
        <item x="239"/>
        <item x="286"/>
        <item x="296"/>
        <item x="335"/>
        <item x="393"/>
        <item x="340"/>
        <item x="281"/>
        <item x="33"/>
        <item x="536"/>
        <item x="313"/>
        <item x="283"/>
        <item x="433"/>
        <item x="347"/>
        <item x="327"/>
        <item x="600"/>
        <item x="285"/>
        <item x="324"/>
        <item x="265"/>
        <item x="65"/>
        <item x="610"/>
        <item m="1" x="685"/>
        <item x="326"/>
        <item x="434"/>
        <item x="30"/>
        <item x="6"/>
        <item x="69"/>
        <item x="70"/>
        <item x="71"/>
        <item x="179"/>
        <item x="187"/>
        <item x="188"/>
        <item x="39"/>
        <item x="268"/>
        <item x="270"/>
        <item x="315"/>
        <item x="351"/>
        <item x="353"/>
        <item x="354"/>
        <item x="355"/>
        <item x="356"/>
        <item x="404"/>
        <item x="467"/>
        <item x="514"/>
        <item x="494"/>
        <item x="587"/>
        <item x="425"/>
        <item x="590"/>
        <item x="423"/>
        <item x="452"/>
        <item x="362"/>
        <item x="647"/>
        <item x="360"/>
        <item x="83"/>
        <item x="87"/>
        <item x="419"/>
        <item x="588"/>
        <item x="415"/>
        <item x="191"/>
        <item x="408"/>
        <item x="409"/>
        <item x="426"/>
        <item x="529"/>
        <item x="585"/>
        <item x="361"/>
        <item x="36"/>
        <item x="412"/>
        <item x="190"/>
        <item x="410"/>
        <item x="626"/>
        <item x="88"/>
        <item x="420"/>
        <item x="417"/>
        <item x="140"/>
        <item x="502"/>
        <item x="53"/>
        <item x="589"/>
        <item x="51"/>
        <item x="369"/>
        <item x="586"/>
        <item x="269"/>
        <item x="139"/>
        <item x="357"/>
        <item x="38"/>
        <item x="591"/>
        <item x="41"/>
        <item x="208"/>
        <item x="272"/>
        <item x="314"/>
        <item x="271"/>
        <item x="413"/>
        <item x="422"/>
        <item x="416"/>
        <item x="435"/>
        <item x="421"/>
        <item m="1" x="680"/>
        <item x="273"/>
        <item x="40"/>
        <item x="370"/>
        <item x="359"/>
        <item x="629"/>
        <item x="394"/>
        <item x="414"/>
        <item x="37"/>
        <item x="561"/>
        <item x="48"/>
        <item x="50"/>
        <item x="52"/>
        <item x="95"/>
        <item x="143"/>
        <item x="144"/>
        <item x="145"/>
        <item x="147"/>
        <item x="193"/>
        <item x="194"/>
        <item x="195"/>
        <item x="241"/>
        <item x="249"/>
        <item x="250"/>
        <item x="251"/>
        <item x="254"/>
        <item x="258"/>
        <item x="259"/>
        <item x="303"/>
        <item x="371"/>
        <item x="372"/>
        <item x="374"/>
        <item x="375"/>
        <item x="376"/>
        <item x="377"/>
        <item x="381"/>
        <item x="382"/>
        <item x="383"/>
        <item x="384"/>
        <item x="385"/>
        <item x="386"/>
        <item x="387"/>
        <item x="395"/>
        <item x="396"/>
        <item x="436"/>
        <item x="437"/>
        <item x="438"/>
        <item x="439"/>
        <item x="440"/>
        <item x="441"/>
        <item x="453"/>
        <item x="468"/>
        <item x="469"/>
        <item x="470"/>
        <item x="471"/>
        <item x="472"/>
        <item x="473"/>
        <item x="474"/>
        <item x="475"/>
        <item x="476"/>
        <item x="477"/>
        <item x="479"/>
        <item x="480"/>
        <item x="482"/>
        <item x="483"/>
        <item x="488"/>
        <item x="490"/>
        <item x="491"/>
        <item x="492"/>
        <item x="493"/>
        <item x="503"/>
        <item x="504"/>
        <item x="505"/>
        <item x="507"/>
        <item x="515"/>
        <item x="516"/>
        <item x="517"/>
        <item x="518"/>
        <item x="519"/>
        <item x="520"/>
        <item x="521"/>
        <item x="522"/>
        <item x="523"/>
        <item x="524"/>
        <item x="526"/>
        <item x="527"/>
        <item x="528"/>
        <item x="530"/>
        <item x="531"/>
        <item x="532"/>
        <item x="533"/>
        <item x="534"/>
        <item x="535"/>
        <item x="562"/>
        <item x="563"/>
        <item x="566"/>
        <item x="567"/>
        <item x="568"/>
        <item x="608"/>
        <item x="615"/>
        <item x="618"/>
        <item x="619"/>
        <item x="397"/>
        <item x="632"/>
        <item x="633"/>
        <item x="636"/>
        <item x="656"/>
        <item x="661"/>
        <item x="662"/>
        <item x="663"/>
        <item x="256"/>
        <item m="1" x="672"/>
        <item m="1" x="689"/>
        <item x="670"/>
        <item x="508"/>
        <item x="242"/>
        <item x="246"/>
        <item x="478"/>
        <item x="255"/>
        <item m="1" x="678"/>
        <item x="565"/>
        <item x="142"/>
        <item x="544"/>
        <item x="43"/>
        <item m="1" x="681"/>
        <item x="489"/>
        <item x="564"/>
        <item x="35"/>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defaultSubtotal="0"/>
  </pivotFields>
  <rowFields count="1">
    <field x="17"/>
  </rowFields>
  <rowItems count="58">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4"/>
    </i>
    <i>
      <x v="95"/>
    </i>
    <i>
      <x v="96"/>
    </i>
    <i>
      <x v="97"/>
    </i>
    <i>
      <x v="98"/>
    </i>
    <i>
      <x v="99"/>
    </i>
    <i>
      <x v="100"/>
    </i>
    <i>
      <x v="101"/>
    </i>
    <i>
      <x v="102"/>
    </i>
    <i>
      <x v="103"/>
    </i>
    <i>
      <x v="104"/>
    </i>
    <i>
      <x v="106"/>
    </i>
    <i>
      <x v="107"/>
    </i>
    <i>
      <x v="109"/>
    </i>
    <i>
      <x v="112"/>
    </i>
    <i>
      <x v="115"/>
    </i>
    <i>
      <x v="116"/>
    </i>
    <i t="grand">
      <x/>
    </i>
  </rowItems>
  <colFields count="2">
    <field x="27"/>
    <field x="29"/>
  </colFields>
  <colItems count="20">
    <i>
      <x/>
      <x/>
    </i>
    <i r="1">
      <x v="2"/>
    </i>
    <i t="default">
      <x/>
    </i>
    <i>
      <x v="1"/>
      <x v="1"/>
    </i>
    <i r="1">
      <x v="3"/>
    </i>
    <i r="1">
      <x v="4"/>
    </i>
    <i t="default">
      <x v="1"/>
    </i>
    <i>
      <x v="2"/>
      <x v="1"/>
    </i>
    <i r="1">
      <x v="3"/>
    </i>
    <i r="1">
      <x v="4"/>
    </i>
    <i t="default">
      <x v="2"/>
    </i>
    <i>
      <x v="3"/>
      <x v="1"/>
    </i>
    <i r="1">
      <x v="3"/>
    </i>
    <i r="1">
      <x v="4"/>
    </i>
    <i t="default">
      <x v="3"/>
    </i>
    <i>
      <x v="4"/>
      <x v="1"/>
    </i>
    <i r="1">
      <x v="3"/>
    </i>
    <i r="1">
      <x v="4"/>
    </i>
    <i t="default">
      <x v="4"/>
    </i>
    <i t="grand">
      <x/>
    </i>
  </colItems>
  <pageFields count="6">
    <pageField fld="7" hier="-1"/>
    <pageField fld="33" hier="-1"/>
    <pageField fld="5" hier="-1"/>
    <pageField fld="10" hier="-1"/>
    <pageField fld="11" hier="-1"/>
    <pageField fld="22" hier="-1"/>
  </pageFields>
  <dataFields count="1">
    <dataField name="Soma de VALOR" fld="28" baseField="0" baseItem="0" numFmtId="166"/>
  </dataFields>
  <formats count="6">
    <format dxfId="16">
      <pivotArea outline="0" collapsedLevelsAreSubtotals="1" fieldPosition="0"/>
    </format>
    <format dxfId="15">
      <pivotArea outline="0" collapsedLevelsAreSubtotals="1" fieldPosition="0"/>
    </format>
    <format dxfId="14">
      <pivotArea dataOnly="0" labelOnly="1" outline="0" fieldPosition="0">
        <references count="1">
          <reference field="17" count="1">
            <x v="93"/>
          </reference>
        </references>
      </pivotArea>
    </format>
    <format dxfId="13">
      <pivotArea dataOnly="0" labelOnly="1" outline="0" fieldPosition="0">
        <references count="1">
          <reference field="17" count="1">
            <x v="57"/>
          </reference>
        </references>
      </pivotArea>
    </format>
    <format dxfId="12">
      <pivotArea dataOnly="0" labelOnly="1" outline="0" fieldPosition="0">
        <references count="1">
          <reference field="17" count="1">
            <x v="73"/>
          </reference>
        </references>
      </pivotArea>
    </format>
    <format dxfId="11">
      <pivotArea dataOnly="0" labelOnly="1" outline="0" fieldPosition="0">
        <references count="1">
          <reference field="17" count="1">
            <x v="7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ela Dinâmica4" cacheId="9"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fieldListSortAscending="1">
  <location ref="L104:AG174" firstHeaderRow="1" firstDataRow="3" firstDataCol="2" rowPageCount="5" colPageCount="1"/>
  <pivotFields count="66">
    <pivotField compact="0" outline="0" showAll="0"/>
    <pivotField compact="0" outline="0" showAll="0"/>
    <pivotField compact="0" outline="0" showAll="0"/>
    <pivotField compact="0" outline="0" showAll="0"/>
    <pivotField compact="0" outline="0" showAll="0"/>
    <pivotField axis="axisPage" compact="0" outline="0" showAll="0" defaultSubtotal="0">
      <items count="6181">
        <item x="1490"/>
        <item x="3679"/>
        <item x="1234"/>
        <item x="3680"/>
        <item x="583"/>
        <item x="584"/>
        <item x="4012"/>
        <item x="1680"/>
        <item x="1582"/>
        <item x="1583"/>
        <item x="1584"/>
        <item x="1585"/>
        <item x="1586"/>
        <item x="1587"/>
        <item x="1588"/>
        <item x="1589"/>
        <item x="1590"/>
        <item x="1591"/>
        <item x="1592"/>
        <item x="4738"/>
        <item x="4739"/>
        <item x="5389"/>
        <item x="1957"/>
        <item x="1888"/>
        <item x="2841"/>
        <item x="2601"/>
        <item x="3431"/>
        <item x="4740"/>
        <item x="5569"/>
        <item x="5880"/>
        <item x="5232"/>
        <item x="5101"/>
        <item x="5164"/>
        <item x="5405"/>
        <item x="5445"/>
        <item x="5725"/>
        <item x="833"/>
        <item x="4804"/>
        <item x="3773"/>
        <item x="4083"/>
        <item x="4741"/>
        <item x="4084"/>
        <item x="3043"/>
        <item x="5002"/>
        <item x="2348"/>
        <item x="472"/>
        <item x="749"/>
        <item x="1103"/>
        <item x="1491"/>
        <item x="4182"/>
        <item m="1" x="6029"/>
        <item m="1" x="6030"/>
        <item x="3843"/>
        <item x="834"/>
        <item x="4503"/>
        <item m="1" x="6031"/>
        <item x="832"/>
        <item x="1958"/>
        <item x="473"/>
        <item x="4742"/>
        <item x="2238"/>
        <item x="2171"/>
        <item x="4013"/>
        <item x="2239"/>
        <item x="3310"/>
        <item x="4504"/>
        <item x="4805"/>
        <item x="4806"/>
        <item x="4807"/>
        <item x="4808"/>
        <item x="4809"/>
        <item x="4810"/>
        <item x="4811"/>
        <item x="4812"/>
        <item x="4813"/>
        <item x="3774"/>
        <item x="3775"/>
        <item x="3776"/>
        <item x="3777"/>
        <item x="3778"/>
        <item x="3779"/>
        <item x="3780"/>
        <item x="3781"/>
        <item x="3782"/>
        <item x="3783"/>
        <item x="3784"/>
        <item x="3785"/>
        <item x="3786"/>
        <item x="3787"/>
        <item x="3788"/>
        <item x="3789"/>
        <item x="3790"/>
        <item x="2965"/>
        <item x="2966"/>
        <item x="2967"/>
        <item x="2968"/>
        <item x="2969"/>
        <item x="2970"/>
        <item x="2971"/>
        <item x="2972"/>
        <item x="2973"/>
        <item x="585"/>
        <item x="4"/>
        <item x="1233"/>
        <item x="2662"/>
        <item x="1789"/>
        <item x="2974"/>
        <item m="1" x="6034"/>
        <item m="1" x="6035"/>
        <item x="2468"/>
        <item x="5826"/>
        <item x="5771"/>
        <item x="5188"/>
        <item x="5424"/>
        <item x="5111"/>
        <item x="5757"/>
        <item x="5189"/>
        <item x="5485"/>
        <item x="5233"/>
        <item x="5450"/>
        <item x="3602"/>
        <item x="3681"/>
        <item x="4501"/>
        <item x="1294"/>
        <item x="4999"/>
        <item x="3172"/>
        <item x="4604"/>
        <item x="4916"/>
        <item x="5003"/>
        <item x="2842"/>
        <item x="1959"/>
        <item x="5696"/>
        <item x="3963"/>
        <item x="5761"/>
        <item x="5832"/>
        <item x="5541"/>
        <item x="5949"/>
        <item x="5262"/>
        <item x="5760"/>
        <item x="5102"/>
        <item x="5775"/>
        <item x="697"/>
        <item x="698"/>
        <item x="3311"/>
        <item x="5004"/>
        <item x="830"/>
        <item x="2349"/>
        <item m="1" x="6037"/>
        <item x="1410"/>
        <item x="4797"/>
        <item x="2045"/>
        <item x="1681"/>
        <item x="2350"/>
        <item x="172"/>
        <item x="4814"/>
        <item x="4815"/>
        <item x="4816"/>
        <item x="4817"/>
        <item x="4505"/>
        <item x="1581"/>
        <item x="3682"/>
        <item x="2897"/>
        <item x="3603"/>
        <item x="4743"/>
        <item x="173"/>
        <item x="174"/>
        <item x="4506"/>
        <item x="2347"/>
        <item x="1489"/>
        <item x="88"/>
        <item x="3312"/>
        <item x="3184"/>
        <item x="2843"/>
        <item x="1955"/>
        <item x="4605"/>
        <item x="3173"/>
        <item x="835"/>
        <item x="4085"/>
        <item x="4744"/>
        <item x="4818"/>
        <item x="3174"/>
        <item x="3313"/>
        <item x="328"/>
        <item x="3175"/>
        <item x="1226"/>
        <item x="2844"/>
        <item x="3966"/>
        <item x="694"/>
        <item x="329"/>
        <item x="3314"/>
        <item x="586"/>
        <item x="2736"/>
        <item m="1" x="6040"/>
        <item m="1" x="6041"/>
        <item m="1" x="6042"/>
        <item x="2734"/>
        <item m="1" x="6043"/>
        <item m="1" x="6044"/>
        <item m="1" x="6046"/>
        <item m="1" x="6047"/>
        <item m="1" x="6048"/>
        <item m="1" x="6049"/>
        <item x="587"/>
        <item m="1" x="6050"/>
        <item m="1" x="6051"/>
        <item m="1" x="6052"/>
        <item m="1" x="6053"/>
        <item m="1" x="6054"/>
        <item m="1" x="6055"/>
        <item m="1" x="6056"/>
        <item m="1" x="6057"/>
        <item m="1" x="6058"/>
        <item m="1" x="6059"/>
        <item m="1" x="6060"/>
        <item x="176"/>
        <item x="1104"/>
        <item m="1" x="6061"/>
        <item x="829"/>
        <item x="836"/>
        <item x="175"/>
        <item x="837"/>
        <item x="3772"/>
        <item x="838"/>
        <item x="2047"/>
        <item x="83"/>
        <item x="3459"/>
        <item x="3601"/>
        <item x="4014"/>
        <item x="1411"/>
        <item x="2658"/>
        <item x="2663"/>
        <item x="2975"/>
        <item x="839"/>
        <item x="4507"/>
        <item x="3967"/>
        <item x="1412"/>
        <item x="1682"/>
        <item x="3604"/>
        <item x="2845"/>
        <item x="3683"/>
        <item x="1048"/>
        <item x="1593"/>
        <item x="4508"/>
        <item x="3684"/>
        <item x="1227"/>
        <item x="3685"/>
        <item x="4319"/>
        <item x="4411"/>
        <item x="4606"/>
        <item x="588"/>
        <item x="387"/>
        <item x="3176"/>
        <item x="3177"/>
        <item x="2898"/>
        <item x="1784"/>
        <item x="1790"/>
        <item x="1305"/>
        <item x="0"/>
        <item x="3315"/>
        <item m="1" x="6066"/>
        <item x="1105"/>
        <item m="1" x="6067"/>
        <item x="3968"/>
        <item x="3969"/>
        <item x="3970"/>
        <item x="3971"/>
        <item x="3972"/>
        <item x="3973"/>
        <item x="3974"/>
        <item x="3975"/>
        <item x="3976"/>
        <item x="3977"/>
        <item x="3978"/>
        <item x="3979"/>
        <item x="3980"/>
        <item x="3981"/>
        <item x="3982"/>
        <item x="3983"/>
        <item x="3984"/>
        <item x="3985"/>
        <item x="3986"/>
        <item x="3987"/>
        <item x="1960"/>
        <item x="2976"/>
        <item x="3178"/>
        <item x="4010"/>
        <item x="4819"/>
        <item x="2166"/>
        <item x="3605"/>
        <item x="2964"/>
        <item x="2977"/>
        <item x="4509"/>
        <item x="748"/>
        <item x="3316"/>
        <item x="5864"/>
        <item x="5865"/>
        <item x="5103"/>
        <item x="5917"/>
        <item x="5943"/>
        <item x="5944"/>
        <item x="5770"/>
        <item x="5402"/>
        <item x="5542"/>
        <item x="5847"/>
        <item x="5848"/>
        <item x="5776"/>
        <item x="5446"/>
        <item x="5268"/>
        <item x="1889"/>
        <item x="1033"/>
        <item x="1890"/>
        <item x="4320"/>
        <item x="390"/>
        <item x="589"/>
        <item x="1791"/>
        <item x="2899"/>
        <item x="840"/>
        <item x="4081"/>
        <item x="4794"/>
        <item x="841"/>
        <item m="1" x="6072"/>
        <item x="2473"/>
        <item m="1" x="6073"/>
        <item x="4510"/>
        <item x="918"/>
        <item x="3686"/>
        <item x="3186"/>
        <item x="3187"/>
        <item x="169"/>
        <item x="695"/>
        <item x="4922"/>
        <item x="4923"/>
        <item x="4321"/>
        <item x="4177"/>
        <item x="388"/>
        <item x="2"/>
        <item x="474"/>
        <item x="3791"/>
        <item x="2659"/>
        <item x="2962"/>
        <item x="828"/>
        <item x="842"/>
        <item x="1488"/>
        <item x="4086"/>
        <item x="2351"/>
        <item x="2895"/>
        <item x="2748"/>
        <item x="5005"/>
        <item x="2463"/>
        <item x="1891"/>
        <item x="2237"/>
        <item x="4011"/>
        <item x="5000"/>
        <item x="2660"/>
        <item x="5001"/>
        <item x="1892"/>
        <item x="4015"/>
        <item x="3040"/>
        <item x="4795"/>
        <item x="919"/>
        <item x="3041"/>
        <item x="5833"/>
        <item x="5970"/>
        <item x="5945"/>
        <item m="1" x="6076"/>
        <item x="5579"/>
        <item x="5192"/>
        <item x="5406"/>
        <item x="5407"/>
        <item x="696"/>
        <item x="4796"/>
        <item x="208"/>
        <item x="699"/>
        <item x="1492"/>
        <item x="1493"/>
        <item x="3"/>
        <item x="2963"/>
        <item x="2467"/>
        <item x="2469"/>
        <item x="5006"/>
        <item x="1494"/>
        <item x="2168"/>
        <item x="1106"/>
        <item x="1107"/>
        <item x="1108"/>
        <item x="1109"/>
        <item x="1110"/>
        <item x="1111"/>
        <item x="1112"/>
        <item x="1113"/>
        <item x="1114"/>
        <item x="5946"/>
        <item x="5702"/>
        <item x="5703"/>
        <item x="5704"/>
        <item x="5705"/>
        <item x="5664"/>
        <item x="5789"/>
        <item x="5408"/>
        <item x="5758"/>
        <item x="5825"/>
        <item x="5313"/>
        <item x="1115"/>
        <item x="4511"/>
        <item x="2840"/>
        <item x="163"/>
        <item x="4799"/>
        <item x="3457"/>
        <item x="1893"/>
        <item x="4924"/>
        <item x="831"/>
        <item x="1304"/>
        <item x="1594"/>
        <item x="1956"/>
        <item x="3308"/>
        <item x="4800"/>
        <item x="843"/>
        <item x="844"/>
        <item x="845"/>
        <item x="846"/>
        <item x="847"/>
        <item x="848"/>
        <item x="849"/>
        <item x="850"/>
        <item x="851"/>
        <item x="852"/>
        <item x="853"/>
        <item x="854"/>
        <item x="4322"/>
        <item x="4323"/>
        <item x="4324"/>
        <item x="4325"/>
        <item x="4326"/>
        <item x="4327"/>
        <item x="4328"/>
        <item x="4329"/>
        <item x="4330"/>
        <item x="4331"/>
        <item x="4332"/>
        <item x="4333"/>
        <item x="4334"/>
        <item x="4335"/>
        <item x="4336"/>
        <item x="1306"/>
        <item x="1307"/>
        <item x="1308"/>
        <item x="1309"/>
        <item x="1310"/>
        <item x="1311"/>
        <item x="1312"/>
        <item x="1313"/>
        <item x="1314"/>
        <item x="1315"/>
        <item x="1316"/>
        <item x="2240"/>
        <item x="2241"/>
        <item x="1317"/>
        <item x="1318"/>
        <item x="1319"/>
        <item x="1320"/>
        <item x="1321"/>
        <item x="1322"/>
        <item x="1323"/>
        <item x="1324"/>
        <item x="1325"/>
        <item x="4082"/>
        <item x="2661"/>
        <item x="3693"/>
        <item x="2846"/>
        <item x="4801"/>
        <item x="339"/>
        <item x="4337"/>
        <item x="5007"/>
        <item x="2242"/>
        <item x="4602"/>
        <item x="1785"/>
        <item x="2169"/>
        <item x="582"/>
        <item x="2978"/>
        <item x="209"/>
        <item x="210"/>
        <item x="211"/>
        <item x="212"/>
        <item x="213"/>
        <item x="5772"/>
        <item x="5950"/>
        <item x="5570"/>
        <item x="5788"/>
        <item x="5087"/>
        <item x="5971"/>
        <item x="5430"/>
        <item x="5486"/>
        <item x="5777"/>
        <item x="5896"/>
        <item m="1" x="6086"/>
        <item x="5968"/>
        <item x="5088"/>
        <item x="5520"/>
        <item x="5521"/>
        <item x="5522"/>
        <item x="5523"/>
        <item x="5524"/>
        <item x="5525"/>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4407"/>
        <item x="4408"/>
        <item x="4409"/>
        <item x="4410"/>
        <item x="4412"/>
        <item x="4413"/>
        <item x="4414"/>
        <item x="4415"/>
        <item x="4416"/>
        <item x="4417"/>
        <item x="4418"/>
        <item x="4419"/>
        <item x="4420"/>
        <item x="4421"/>
        <item x="1327"/>
        <item x="1328"/>
        <item x="1326"/>
        <item x="1329"/>
        <item x="1330"/>
        <item x="1331"/>
        <item x="1332"/>
        <item x="1333"/>
        <item x="1334"/>
        <item x="1335"/>
        <item x="1336"/>
        <item x="1337"/>
        <item x="1338"/>
        <item x="4422"/>
        <item x="4423"/>
        <item x="4424"/>
        <item x="4425"/>
        <item x="4426"/>
        <item x="4427"/>
        <item x="4428"/>
        <item x="4429"/>
        <item x="4430"/>
        <item x="4431"/>
        <item x="4432"/>
        <item x="4433"/>
        <item x="4434"/>
        <item x="4435"/>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4178"/>
        <item x="4179"/>
        <item x="4180"/>
        <item x="4181"/>
        <item x="4184"/>
        <item x="4185"/>
        <item x="4186"/>
        <item x="4187"/>
        <item x="4188"/>
        <item x="4189"/>
        <item x="4190"/>
        <item x="4191"/>
        <item x="4192"/>
        <item x="4193"/>
        <item x="4194"/>
        <item x="4195"/>
        <item x="2847"/>
        <item x="2848"/>
        <item x="2849"/>
        <item x="2850"/>
        <item x="2851"/>
        <item x="2852"/>
        <item x="2853"/>
        <item x="2854"/>
        <item x="2855"/>
        <item x="2856"/>
        <item x="2857"/>
        <item x="2858"/>
        <item x="2859"/>
        <item x="2979"/>
        <item x="2980"/>
        <item x="2981"/>
        <item x="2982"/>
        <item x="2983"/>
        <item x="2984"/>
        <item x="2985"/>
        <item x="2986"/>
        <item x="2987"/>
        <item x="2988"/>
        <item x="2989"/>
        <item x="310"/>
        <item x="311"/>
        <item x="312"/>
        <item x="313"/>
        <item x="314"/>
        <item x="315"/>
        <item x="316"/>
        <item x="317"/>
        <item x="318"/>
        <item x="319"/>
        <item x="320"/>
        <item x="917"/>
        <item x="920"/>
        <item x="921"/>
        <item x="922"/>
        <item x="923"/>
        <item x="924"/>
        <item x="925"/>
        <item x="926"/>
        <item x="927"/>
        <item x="928"/>
        <item x="929"/>
        <item x="930"/>
        <item x="931"/>
        <item x="932"/>
        <item x="933"/>
        <item x="934"/>
        <item x="935"/>
        <item x="936"/>
        <item x="937"/>
        <item x="4603"/>
        <item x="4607"/>
        <item x="4608"/>
        <item x="4609"/>
        <item x="4610"/>
        <item x="4611"/>
        <item x="4612"/>
        <item x="4613"/>
        <item x="4614"/>
        <item x="938"/>
        <item x="939"/>
        <item x="940"/>
        <item x="941"/>
        <item x="942"/>
        <item x="943"/>
        <item x="944"/>
        <item x="945"/>
        <item x="946"/>
        <item x="947"/>
        <item x="948"/>
        <item x="4615"/>
        <item x="4616"/>
        <item x="4617"/>
        <item x="4618"/>
        <item x="4619"/>
        <item x="4620"/>
        <item x="4621"/>
        <item x="4622"/>
        <item x="4623"/>
        <item x="4624"/>
        <item x="4625"/>
        <item x="4626"/>
        <item x="4627"/>
        <item x="4628"/>
        <item x="4629"/>
        <item x="4630"/>
        <item x="4631"/>
        <item x="4632"/>
        <item x="4633"/>
        <item x="4634"/>
        <item x="321"/>
        <item x="2664"/>
        <item m="1" x="6090"/>
        <item x="3687"/>
        <item x="2665"/>
        <item x="2170"/>
        <item m="1" x="6091"/>
        <item x="700"/>
        <item x="701"/>
        <item x="322"/>
        <item m="1" x="6092"/>
        <item m="1" x="6093"/>
        <item m="1" x="6095"/>
        <item x="4502"/>
        <item x="3433"/>
        <item x="4016"/>
        <item x="2357"/>
        <item x="3964"/>
        <item x="4017"/>
        <item x="3688"/>
        <item x="3042"/>
        <item x="3965"/>
        <item m="1" x="6096"/>
        <item x="1595"/>
        <item x="702"/>
        <item x="4018"/>
        <item x="5526"/>
        <item x="5527"/>
        <item x="5528"/>
        <item x="5529"/>
        <item x="5530"/>
        <item x="5531"/>
        <item x="5532"/>
        <item x="5533"/>
        <item x="5830"/>
        <item x="5831"/>
        <item x="5834"/>
        <item x="5835"/>
        <item x="5836"/>
        <item x="5837"/>
        <item x="5838"/>
        <item x="5839"/>
        <item x="5840"/>
        <item x="5841"/>
        <item x="5417"/>
        <item x="5332"/>
        <item x="3434"/>
        <item x="1961"/>
        <item x="323"/>
        <item x="3766"/>
        <item x="4019"/>
        <item x="4087"/>
        <item x="2044"/>
        <item x="1496"/>
        <item x="2573"/>
        <item x="2666"/>
        <item x="950"/>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3689"/>
        <item x="3690"/>
        <item x="3691"/>
        <item x="3692"/>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2172"/>
        <item x="2173"/>
        <item x="2174"/>
        <item x="2175"/>
        <item x="2176"/>
        <item x="2177"/>
        <item x="2178"/>
        <item x="2179"/>
        <item x="2180"/>
        <item x="2181"/>
        <item x="2182"/>
        <item x="2183"/>
        <item x="2184"/>
        <item x="2185"/>
        <item x="3737"/>
        <item x="3738"/>
        <item x="3739"/>
        <item x="3740"/>
        <item x="3741"/>
        <item x="3742"/>
        <item x="3743"/>
        <item x="3744"/>
        <item x="3745"/>
        <item x="3746"/>
        <item x="2186"/>
        <item x="2187"/>
        <item x="2188"/>
        <item x="2189"/>
        <item x="2190"/>
        <item x="2191"/>
        <item x="2192"/>
        <item x="2193"/>
        <item x="2194"/>
        <item x="2195"/>
        <item x="2196"/>
        <item x="2197"/>
        <item x="1624"/>
        <item x="1625"/>
        <item x="1626"/>
        <item x="1627"/>
        <item x="1628"/>
        <item x="1629"/>
        <item x="1630"/>
        <item x="1631"/>
        <item x="1632"/>
        <item x="1633"/>
        <item x="1634"/>
        <item x="1635"/>
        <item x="1636"/>
        <item x="1637"/>
        <item x="3747"/>
        <item x="3748"/>
        <item x="3749"/>
        <item x="3750"/>
        <item x="3751"/>
        <item x="3752"/>
        <item x="3753"/>
        <item x="3754"/>
        <item x="2198"/>
        <item x="2199"/>
        <item x="2200"/>
        <item x="2201"/>
        <item x="2202"/>
        <item x="2203"/>
        <item x="2204"/>
        <item x="2205"/>
        <item x="2206"/>
        <item x="2207"/>
        <item x="2208"/>
        <item x="2209"/>
        <item x="2210"/>
        <item x="2211"/>
        <item x="2212"/>
        <item x="2213"/>
        <item x="2214"/>
        <item x="2215"/>
        <item x="2216"/>
        <item x="2217"/>
        <item x="2218"/>
        <item x="2219"/>
        <item x="2220"/>
        <item x="1638"/>
        <item x="1639"/>
        <item x="1640"/>
        <item x="1641"/>
        <item x="1642"/>
        <item x="1643"/>
        <item x="1644"/>
        <item x="1645"/>
        <item x="1646"/>
        <item x="1647"/>
        <item x="1648"/>
        <item x="1649"/>
        <item x="1650"/>
        <item x="1651"/>
        <item x="1652"/>
        <item x="1653"/>
        <item x="1654"/>
        <item x="1655"/>
        <item x="1656"/>
        <item x="1657"/>
        <item x="1658"/>
        <item x="1659"/>
        <item x="2221"/>
        <item x="2222"/>
        <item x="2223"/>
        <item x="2224"/>
        <item x="2225"/>
        <item x="2226"/>
        <item x="2227"/>
        <item x="2228"/>
        <item x="2229"/>
        <item x="2230"/>
        <item x="1660"/>
        <item x="1661"/>
        <item x="1662"/>
        <item x="1663"/>
        <item x="1664"/>
        <item x="1665"/>
        <item x="1666"/>
        <item x="1667"/>
        <item x="1668"/>
        <item x="1669"/>
        <item x="1670"/>
        <item x="1671"/>
        <item x="1672"/>
        <item x="1673"/>
        <item x="1674"/>
        <item x="1675"/>
        <item x="1676"/>
        <item x="1677"/>
        <item x="1678"/>
        <item x="1679"/>
        <item x="1962"/>
        <item x="1963"/>
        <item x="1964"/>
        <item x="1965"/>
        <item x="1966"/>
        <item x="1967"/>
        <item x="4512"/>
        <item x="2574"/>
        <item x="4513"/>
        <item x="2990"/>
        <item x="3432"/>
        <item x="4925"/>
        <item x="324"/>
        <item x="84"/>
        <item x="85"/>
        <item x="1895"/>
        <item x="5333"/>
        <item x="5314"/>
        <item x="5261"/>
        <item x="5543"/>
        <item x="5418"/>
        <item x="5912"/>
        <item x="5429"/>
        <item x="5431"/>
        <item x="5104"/>
        <item x="5451"/>
        <item x="5958"/>
        <item x="5447"/>
        <item x="5234"/>
        <item x="5235"/>
        <item x="6025"/>
        <item x="86"/>
        <item x="87"/>
        <item x="89"/>
        <item x="91"/>
        <item x="92"/>
        <item x="164"/>
        <item x="165"/>
        <item x="166"/>
        <item x="325"/>
        <item x="389"/>
        <item x="391"/>
        <item x="392"/>
        <item x="393"/>
        <item x="394"/>
        <item x="395"/>
        <item x="396"/>
        <item x="397"/>
        <item x="398"/>
        <item x="399"/>
        <item x="400"/>
        <item x="401"/>
        <item x="402"/>
        <item x="403"/>
        <item x="404"/>
        <item x="405"/>
        <item x="406"/>
        <item x="407"/>
        <item x="408"/>
        <item x="409"/>
        <item x="411"/>
        <item x="412"/>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90"/>
        <item x="591"/>
        <item x="593"/>
        <item x="594"/>
        <item x="704"/>
        <item x="706"/>
        <item x="707"/>
        <item x="750"/>
        <item x="751"/>
        <item x="752"/>
        <item x="753"/>
        <item x="755"/>
        <item x="756"/>
        <item x="757"/>
        <item x="869"/>
        <item x="870"/>
        <item x="871"/>
        <item x="949"/>
        <item x="951"/>
        <item x="952"/>
        <item x="1034"/>
        <item x="1035"/>
        <item x="1116"/>
        <item x="1117"/>
        <item x="1118"/>
        <item x="1228"/>
        <item x="1229"/>
        <item x="1340"/>
        <item x="1413"/>
        <item x="1414"/>
        <item x="1415"/>
        <item x="1495"/>
        <item x="1506"/>
        <item x="1507"/>
        <item x="1508"/>
        <item x="1694"/>
        <item x="1894"/>
        <item x="1896"/>
        <item x="1968"/>
        <item x="196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243"/>
        <item x="2358"/>
        <item x="2464"/>
        <item x="2667"/>
        <item x="2668"/>
        <item x="2737"/>
        <item x="2860"/>
        <item x="2863"/>
        <item x="2864"/>
        <item x="2896"/>
        <item x="2900"/>
        <item x="2991"/>
        <item x="2992"/>
        <item x="2993"/>
        <item x="2995"/>
        <item x="2997"/>
        <item x="2999"/>
        <item x="3044"/>
        <item x="3057"/>
        <item x="3058"/>
        <item x="3309"/>
        <item x="3435"/>
        <item x="3438"/>
        <item x="3440"/>
        <item x="3441"/>
        <item x="3442"/>
        <item x="3443"/>
        <item x="3444"/>
        <item x="3445"/>
        <item x="3446"/>
        <item x="3447"/>
        <item x="3448"/>
        <item x="3449"/>
        <item x="3450"/>
        <item x="3451"/>
        <item x="3461"/>
        <item x="3606"/>
        <item x="3755"/>
        <item x="3770"/>
        <item x="3771"/>
        <item x="3792"/>
        <item x="3793"/>
        <item x="3794"/>
        <item x="3795"/>
        <item x="3796"/>
        <item x="3797"/>
        <item x="3798"/>
        <item x="3799"/>
        <item x="3800"/>
        <item x="3801"/>
        <item x="3802"/>
        <item x="3803"/>
        <item x="3804"/>
        <item x="3805"/>
        <item x="3806"/>
        <item x="3807"/>
        <item x="3808"/>
        <item x="3809"/>
        <item x="3810"/>
        <item x="3811"/>
        <item x="3812"/>
        <item x="3814"/>
        <item x="3988"/>
        <item x="3989"/>
        <item x="3990"/>
        <item x="4020"/>
        <item x="4021"/>
        <item x="4024"/>
        <item x="4025"/>
        <item x="4026"/>
        <item x="4027"/>
        <item x="4088"/>
        <item x="4183"/>
        <item x="4199"/>
        <item x="4200"/>
        <item x="4338"/>
        <item x="4339"/>
        <item x="4436"/>
        <item x="4437"/>
        <item x="4438"/>
        <item x="4515"/>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636"/>
        <item x="4637"/>
        <item x="4638"/>
        <item x="4639"/>
        <item x="4640"/>
        <item x="4641"/>
        <item x="4642"/>
        <item x="4643"/>
        <item x="4644"/>
        <item x="4645"/>
        <item x="4802"/>
        <item x="4820"/>
        <item x="4921"/>
        <item x="4927"/>
        <item x="4928"/>
        <item x="4929"/>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5"/>
        <item x="5165"/>
        <item x="5166"/>
        <item x="5167"/>
        <item x="5193"/>
        <item x="5236"/>
        <item x="5243"/>
        <item x="5244"/>
        <item x="5245"/>
        <item x="5263"/>
        <item x="5269"/>
        <item x="5270"/>
        <item x="5271"/>
        <item x="5291"/>
        <item x="5315"/>
        <item x="5384"/>
        <item x="5385"/>
        <item x="5420"/>
        <item x="5425"/>
        <item x="5426"/>
        <item x="5427"/>
        <item x="5432"/>
        <item x="5452"/>
        <item x="5501"/>
        <item x="5502"/>
        <item x="5534"/>
        <item x="5572"/>
        <item x="5574"/>
        <item x="5613"/>
        <item x="5614"/>
        <item x="5615"/>
        <item x="5663"/>
        <item x="5665"/>
        <item x="5666"/>
        <item x="5667"/>
        <item x="5668"/>
        <item x="5669"/>
        <item x="5670"/>
        <item x="5671"/>
        <item x="5674"/>
        <item x="5675"/>
        <item x="5676"/>
        <item x="5677"/>
        <item x="5678"/>
        <item x="5679"/>
        <item x="5680"/>
        <item x="5681"/>
        <item x="5695"/>
        <item x="5706"/>
        <item x="5707"/>
        <item x="5763"/>
        <item x="5783"/>
        <item x="5818"/>
        <item x="5827"/>
        <item x="5828"/>
        <item x="5842"/>
        <item x="5849"/>
        <item x="5870"/>
        <item x="5889"/>
        <item x="5897"/>
        <item x="5975"/>
        <item m="1" x="6124"/>
        <item m="1" x="6111"/>
        <item x="5390"/>
        <item x="5571"/>
        <item x="4028"/>
        <item x="5391"/>
        <item m="1" x="6122"/>
        <item m="1" x="6115"/>
        <item m="1" x="6123"/>
        <item x="4545"/>
        <item x="3179"/>
        <item m="1" x="6139"/>
        <item m="1" x="6140"/>
        <item m="1" x="6144"/>
        <item x="5491"/>
        <item x="592"/>
        <item x="4546"/>
        <item x="3180"/>
        <item x="5732"/>
        <item x="2862"/>
        <item x="3813"/>
        <item x="705"/>
        <item x="5655"/>
        <item x="693"/>
        <item x="4518"/>
        <item x="3991"/>
        <item x="5273"/>
        <item x="4514"/>
        <item x="4917"/>
        <item x="1696"/>
        <item x="3769"/>
        <item x="709"/>
        <item x="5612"/>
        <item x="5959"/>
        <item x="2998"/>
        <item x="5951"/>
        <item x="167"/>
        <item x="703"/>
        <item x="5498"/>
        <item x="2994"/>
        <item x="4029"/>
        <item x="4340"/>
        <item x="3768"/>
        <item x="5393"/>
        <item x="1683"/>
        <item x="11"/>
        <item m="1" x="6145"/>
        <item m="1" x="6121"/>
        <item x="4517"/>
        <item x="5708"/>
        <item x="5112"/>
        <item x="326"/>
        <item x="710"/>
        <item x="3437"/>
        <item x="3767"/>
        <item x="1036"/>
        <item x="4920"/>
        <item x="754"/>
        <item m="1" x="6146"/>
        <item x="1"/>
        <item x="5064"/>
        <item x="2861"/>
        <item x="1695"/>
        <item x="3056"/>
        <item x="2575"/>
        <item x="2996"/>
        <item x="4023"/>
        <item x="4547"/>
        <item x="410"/>
        <item x="5394"/>
        <item x="4918"/>
        <item x="5386"/>
        <item x="12"/>
        <item x="4926"/>
        <item x="5913"/>
        <item x="5448"/>
        <item x="4022"/>
        <item x="5773"/>
        <item x="5392"/>
        <item x="3317"/>
        <item x="5419"/>
        <item x="5762"/>
        <item x="3460"/>
        <item m="1" x="6142"/>
        <item x="1119"/>
        <item x="1341"/>
        <item x="2046"/>
        <item x="2901"/>
        <item x="3757"/>
        <item x="4516"/>
        <item x="2231"/>
        <item x="708"/>
        <item x="1339"/>
        <item x="3761"/>
        <item x="5778"/>
        <item x="3436"/>
        <item x="4803"/>
        <item x="5089"/>
        <item m="1" x="6113"/>
        <item x="1684"/>
        <item x="3045"/>
        <item x="4635"/>
        <item x="4646"/>
        <item x="3840"/>
        <item x="2232"/>
        <item x="3000"/>
        <item x="3841"/>
        <item x="3002"/>
        <item x="535"/>
        <item x="955"/>
        <item x="534"/>
        <item x="3318"/>
        <item x="2076"/>
        <item x="4549"/>
        <item x="5972"/>
        <item x="2576"/>
        <item m="1" x="6150"/>
        <item m="1" x="6151"/>
        <item x="4548"/>
        <item x="5409"/>
        <item x="5871"/>
        <item x="3059"/>
        <item x="758"/>
        <item x="13"/>
        <item x="2359"/>
        <item x="956"/>
        <item x="5487"/>
        <item x="1120"/>
        <item x="5503"/>
        <item x="4030"/>
        <item x="872"/>
        <item x="14"/>
        <item x="4201"/>
        <item x="5850"/>
        <item x="4341"/>
        <item x="1786"/>
        <item m="1" x="6152"/>
        <item x="5395"/>
        <item x="3001"/>
        <item x="5066"/>
        <item x="711"/>
        <item x="2865"/>
        <item x="2669"/>
        <item x="873"/>
        <item x="1897"/>
        <item x="536"/>
        <item x="4550"/>
        <item x="874"/>
        <item x="3842"/>
        <item x="327"/>
        <item x="340"/>
        <item x="341"/>
        <item x="342"/>
        <item x="343"/>
        <item x="344"/>
        <item x="345"/>
        <item x="346"/>
        <item x="347"/>
        <item x="348"/>
        <item x="349"/>
        <item x="350"/>
        <item m="1" x="6155"/>
        <item m="1" x="6156"/>
        <item m="1" x="6157"/>
        <item m="1" x="6158"/>
        <item m="1" x="6159"/>
        <item m="1" x="6160"/>
        <item m="1" x="6161"/>
        <item m="1" x="6162"/>
        <item m="1" x="6163"/>
        <item m="1" x="6164"/>
        <item m="1" x="6165"/>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1121"/>
        <item x="1122"/>
        <item x="1123"/>
        <item x="1124"/>
        <item x="1125"/>
        <item x="1126"/>
        <item x="1127"/>
        <item x="1128"/>
        <item x="1129"/>
        <item x="1130"/>
        <item x="1131"/>
        <item x="1132"/>
        <item x="1509"/>
        <item x="1510"/>
        <item x="1511"/>
        <item x="1512"/>
        <item x="1513"/>
        <item x="1514"/>
        <item x="1515"/>
        <item x="1516"/>
        <item x="1517"/>
        <item x="1518"/>
        <item x="2577"/>
        <item x="2578"/>
        <item x="2579"/>
        <item x="2580"/>
        <item x="2581"/>
        <item x="2582"/>
        <item x="2583"/>
        <item x="2584"/>
        <item x="2585"/>
        <item x="2586"/>
        <item x="2587"/>
        <item x="2588"/>
        <item x="2589"/>
        <item x="4202"/>
        <item x="5"/>
        <item x="6"/>
        <item x="7"/>
        <item x="8"/>
        <item x="90"/>
        <item x="93"/>
        <item x="94"/>
        <item x="95"/>
        <item x="96"/>
        <item x="97"/>
        <item x="98"/>
        <item x="99"/>
        <item x="100"/>
        <item x="168"/>
        <item x="170"/>
        <item x="171"/>
        <item x="177"/>
        <item x="178"/>
        <item x="180"/>
        <item x="181"/>
        <item x="330"/>
        <item x="331"/>
        <item x="332"/>
        <item x="333"/>
        <item x="334"/>
        <item x="335"/>
        <item x="338"/>
        <item x="351"/>
        <item x="352"/>
        <item x="353"/>
        <item x="354"/>
        <item x="355"/>
        <item x="356"/>
        <item x="357"/>
        <item x="358"/>
        <item x="359"/>
        <item x="360"/>
        <item x="361"/>
        <item x="362"/>
        <item x="414"/>
        <item x="415"/>
        <item x="416"/>
        <item x="417"/>
        <item x="418"/>
        <item x="419"/>
        <item x="420"/>
        <item x="421"/>
        <item x="422"/>
        <item x="423"/>
        <item x="424"/>
        <item x="425"/>
        <item x="426"/>
        <item x="427"/>
        <item x="428"/>
        <item x="429"/>
        <item x="430"/>
        <item x="431"/>
        <item x="432"/>
        <item x="433"/>
        <item x="470"/>
        <item x="471"/>
        <item x="475"/>
        <item x="476"/>
        <item x="537"/>
        <item x="538"/>
        <item x="539"/>
        <item x="540"/>
        <item x="541"/>
        <item x="542"/>
        <item x="543"/>
        <item x="544"/>
        <item x="545"/>
        <item x="546"/>
        <item x="548"/>
        <item x="549"/>
        <item x="550"/>
        <item x="595"/>
        <item x="596"/>
        <item x="597"/>
        <item x="598"/>
        <item x="599"/>
        <item x="600"/>
        <item x="601"/>
        <item x="602"/>
        <item x="603"/>
        <item x="605"/>
        <item x="744"/>
        <item x="745"/>
        <item x="746"/>
        <item x="747"/>
        <item x="759"/>
        <item x="760"/>
        <item x="761"/>
        <item x="762"/>
        <item x="763"/>
        <item x="764"/>
        <item x="765"/>
        <item x="766"/>
        <item x="767"/>
        <item x="855"/>
        <item x="856"/>
        <item m="1" x="6077"/>
        <item x="858"/>
        <item x="859"/>
        <item x="860"/>
        <item x="861"/>
        <item x="862"/>
        <item x="865"/>
        <item x="875"/>
        <item x="876"/>
        <item x="953"/>
        <item x="954"/>
        <item x="957"/>
        <item x="958"/>
        <item x="959"/>
        <item x="960"/>
        <item x="1037"/>
        <item x="1038"/>
        <item x="1039"/>
        <item x="1040"/>
        <item x="1041"/>
        <item x="1042"/>
        <item x="1043"/>
        <item x="1044"/>
        <item x="1045"/>
        <item x="1046"/>
        <item x="1047"/>
        <item x="1049"/>
        <item x="1050"/>
        <item x="1051"/>
        <item x="1052"/>
        <item x="1053"/>
        <item x="1054"/>
        <item x="1055"/>
        <item x="1056"/>
        <item x="1057"/>
        <item x="1058"/>
        <item x="1060"/>
        <item x="1061"/>
        <item x="1062"/>
        <item x="1064"/>
        <item x="1065"/>
        <item x="1066"/>
        <item x="1067"/>
        <item x="1068"/>
        <item x="1069"/>
        <item x="1070"/>
        <item x="1071"/>
        <item x="1072"/>
        <item x="1102"/>
        <item x="1133"/>
        <item x="1134"/>
        <item x="1135"/>
        <item x="1136"/>
        <item x="1137"/>
        <item x="1138"/>
        <item x="1139"/>
        <item x="1140"/>
        <item x="1141"/>
        <item x="1142"/>
        <item x="1144"/>
        <item x="1145"/>
        <item x="1230"/>
        <item x="1231"/>
        <item x="1232"/>
        <item x="1235"/>
        <item x="1236"/>
        <item x="1237"/>
        <item x="1238"/>
        <item x="1239"/>
        <item x="1240"/>
        <item x="1241"/>
        <item x="1242"/>
        <item x="1243"/>
        <item x="1244"/>
        <item x="1245"/>
        <item x="1246"/>
        <item x="1247"/>
        <item x="1248"/>
        <item x="1249"/>
        <item x="1250"/>
        <item x="1251"/>
        <item x="1252"/>
        <item x="1253"/>
        <item x="1254"/>
        <item x="1295"/>
        <item x="1296"/>
        <item x="1297"/>
        <item x="1298"/>
        <item x="1299"/>
        <item x="1300"/>
        <item x="1301"/>
        <item x="1302"/>
        <item x="1303"/>
        <item x="1342"/>
        <item x="1343"/>
        <item x="1344"/>
        <item x="1345"/>
        <item x="1346"/>
        <item x="1347"/>
        <item x="1348"/>
        <item x="1349"/>
        <item x="1350"/>
        <item x="1351"/>
        <item x="1352"/>
        <item x="1353"/>
        <item x="1354"/>
        <item x="1355"/>
        <item x="1416"/>
        <item x="1417"/>
        <item x="1418"/>
        <item x="1419"/>
        <item x="1420"/>
        <item x="1421"/>
        <item x="1422"/>
        <item x="1423"/>
        <item x="1424"/>
        <item x="1425"/>
        <item x="1426"/>
        <item x="1427"/>
        <item x="1428"/>
        <item x="1429"/>
        <item x="1432"/>
        <item x="1497"/>
        <item x="1498"/>
        <item x="1499"/>
        <item x="1500"/>
        <item x="1501"/>
        <item x="1502"/>
        <item x="1503"/>
        <item x="1504"/>
        <item x="1505"/>
        <item x="1519"/>
        <item x="1520"/>
        <item x="1521"/>
        <item x="1522"/>
        <item x="1523"/>
        <item x="1524"/>
        <item x="1525"/>
        <item x="1526"/>
        <item x="1527"/>
        <item x="1528"/>
        <item x="1685"/>
        <item x="1686"/>
        <item x="1687"/>
        <item x="1688"/>
        <item x="1689"/>
        <item x="1690"/>
        <item x="1691"/>
        <item x="1692"/>
        <item x="1693"/>
        <item x="1697"/>
        <item x="1698"/>
        <item x="1699"/>
        <item x="1700"/>
        <item x="1701"/>
        <item x="1702"/>
        <item x="1703"/>
        <item x="1704"/>
        <item x="1705"/>
        <item x="1706"/>
        <item x="1707"/>
        <item x="1708"/>
        <item x="1716"/>
        <item x="1717"/>
        <item x="1718"/>
        <item x="1719"/>
        <item x="1720"/>
        <item x="1721"/>
        <item x="1722"/>
        <item x="1787"/>
        <item x="1788"/>
        <item x="1792"/>
        <item x="1793"/>
        <item x="1794"/>
        <item x="1803"/>
        <item x="1804"/>
        <item x="1805"/>
        <item x="1898"/>
        <item x="1899"/>
        <item x="1900"/>
        <item x="1901"/>
        <item x="1902"/>
        <item x="1904"/>
        <item x="1905"/>
        <item x="1906"/>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48"/>
        <item x="2049"/>
        <item x="2077"/>
        <item x="2078"/>
        <item x="2079"/>
        <item x="2080"/>
        <item x="2081"/>
        <item x="2082"/>
        <item x="2083"/>
        <item x="2084"/>
        <item x="2085"/>
        <item x="2086"/>
        <item x="2087"/>
        <item x="2088"/>
        <item x="2089"/>
        <item x="2090"/>
        <item x="2091"/>
        <item x="2092"/>
        <item x="2093"/>
        <item x="2095"/>
        <item x="2167"/>
        <item x="2233"/>
        <item m="1" x="6074"/>
        <item x="2234"/>
        <item x="2235"/>
        <item x="2236"/>
        <item x="2244"/>
        <item x="2245"/>
        <item x="2253"/>
        <item x="2254"/>
        <item x="2255"/>
        <item x="2256"/>
        <item x="2257"/>
        <item x="2258"/>
        <item x="2259"/>
        <item x="2260"/>
        <item x="2261"/>
        <item x="2262"/>
        <item x="2263"/>
        <item x="2264"/>
        <item x="2265"/>
        <item x="2266"/>
        <item x="2267"/>
        <item x="2268"/>
        <item x="2269"/>
        <item x="2270"/>
        <item x="2271"/>
        <item x="2272"/>
        <item x="2273"/>
        <item x="2352"/>
        <item x="2353"/>
        <item x="2354"/>
        <item x="2465"/>
        <item x="2466"/>
        <item x="2470"/>
        <item x="2471"/>
        <item x="2472"/>
        <item x="2474"/>
        <item x="2475"/>
        <item x="2476"/>
        <item x="2477"/>
        <item x="2478"/>
        <item x="2479"/>
        <item x="2480"/>
        <item x="2481"/>
        <item x="2482"/>
        <item x="2483"/>
        <item x="2486"/>
        <item x="2487"/>
        <item x="2488"/>
        <item x="2489"/>
        <item x="2490"/>
        <item x="2491"/>
        <item x="2492"/>
        <item x="2493"/>
        <item x="2494"/>
        <item x="2590"/>
        <item x="2591"/>
        <item x="2592"/>
        <item x="2593"/>
        <item x="2594"/>
        <item x="2595"/>
        <item x="2596"/>
        <item x="2597"/>
        <item x="2598"/>
        <item x="2599"/>
        <item x="2600"/>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70"/>
        <item x="2671"/>
        <item x="2672"/>
        <item x="2673"/>
        <item x="2674"/>
        <item x="2735"/>
        <item x="2738"/>
        <item x="2739"/>
        <item x="2740"/>
        <item x="2741"/>
        <item x="2742"/>
        <item x="2743"/>
        <item x="2744"/>
        <item x="2745"/>
        <item x="2746"/>
        <item x="2747"/>
        <item x="2749"/>
        <item x="2750"/>
        <item x="2751"/>
        <item x="2752"/>
        <item x="2753"/>
        <item x="2754"/>
        <item x="2755"/>
        <item x="2756"/>
        <item x="2757"/>
        <item x="2758"/>
        <item x="2759"/>
        <item x="2760"/>
        <item x="2761"/>
        <item x="2762"/>
        <item x="2763"/>
        <item x="2764"/>
        <item x="2765"/>
        <item x="2766"/>
        <item x="2769"/>
        <item x="2866"/>
        <item x="2867"/>
        <item x="2868"/>
        <item x="2869"/>
        <item x="2870"/>
        <item x="2871"/>
        <item x="2872"/>
        <item x="2873"/>
        <item x="2874"/>
        <item x="2875"/>
        <item x="2876"/>
        <item x="2877"/>
        <item x="2878"/>
        <item x="2879"/>
        <item x="2880"/>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3003"/>
        <item x="3004"/>
        <item x="3005"/>
        <item x="3006"/>
        <item x="3007"/>
        <item x="3008"/>
        <item x="3009"/>
        <item x="3012"/>
        <item x="3013"/>
        <item x="3014"/>
        <item x="3015"/>
        <item x="3016"/>
        <item x="3017"/>
        <item x="3018"/>
        <item x="3019"/>
        <item x="3020"/>
        <item x="3021"/>
        <item x="3022"/>
        <item x="3023"/>
        <item x="3024"/>
        <item x="3025"/>
        <item x="3026"/>
        <item x="3038"/>
        <item x="3039"/>
        <item x="3046"/>
        <item x="3048"/>
        <item x="3049"/>
        <item x="3050"/>
        <item x="3051"/>
        <item x="3052"/>
        <item x="3053"/>
        <item x="3055"/>
        <item x="3060"/>
        <item x="3181"/>
        <item x="3182"/>
        <item x="3183"/>
        <item x="3185"/>
        <item x="3188"/>
        <item x="3189"/>
        <item x="3190"/>
        <item x="3191"/>
        <item x="3192"/>
        <item x="3193"/>
        <item x="3194"/>
        <item x="3195"/>
        <item x="3196"/>
        <item x="3197"/>
        <item x="3198"/>
        <item x="3199"/>
        <item x="3200"/>
        <item x="3201"/>
        <item x="3202"/>
        <item x="3204"/>
        <item x="3205"/>
        <item x="3206"/>
        <item x="3207"/>
        <item x="3208"/>
        <item x="3209"/>
        <item x="3210"/>
        <item x="3211"/>
        <item x="3212"/>
        <item x="3213"/>
        <item x="3214"/>
        <item x="3215"/>
        <item x="3216"/>
        <item x="3217"/>
        <item x="3218"/>
        <item x="3219"/>
        <item x="3319"/>
        <item x="3320"/>
        <item x="3322"/>
        <item x="3323"/>
        <item x="3324"/>
        <item x="3325"/>
        <item x="3326"/>
        <item x="3327"/>
        <item x="3328"/>
        <item x="3329"/>
        <item x="3330"/>
        <item x="3331"/>
        <item x="3332"/>
        <item x="3333"/>
        <item x="3334"/>
        <item x="3335"/>
        <item x="3336"/>
        <item x="3337"/>
        <item x="3339"/>
        <item x="3439"/>
        <item x="3452"/>
        <item x="3453"/>
        <item x="3454"/>
        <item x="3455"/>
        <item x="3456"/>
        <item x="3458"/>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90"/>
        <item x="3491"/>
        <item x="3492"/>
        <item x="3607"/>
        <item x="3608"/>
        <item x="3609"/>
        <item x="3756"/>
        <item x="3759"/>
        <item x="3760"/>
        <item x="3762"/>
        <item x="3763"/>
        <item x="3764"/>
        <item x="3765"/>
        <item x="3816"/>
        <item x="3817"/>
        <item x="3818"/>
        <item x="3819"/>
        <item x="3821"/>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992"/>
        <item x="3993"/>
        <item x="3994"/>
        <item x="3995"/>
        <item x="3996"/>
        <item x="3997"/>
        <item x="3998"/>
        <item x="3999"/>
        <item x="4000"/>
        <item x="4001"/>
        <item x="4002"/>
        <item x="4003"/>
        <item x="4004"/>
        <item x="4005"/>
        <item x="4006"/>
        <item x="4007"/>
        <item x="4008"/>
        <item x="4009"/>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9"/>
        <item x="4090"/>
        <item x="4091"/>
        <item x="4092"/>
        <item x="4093"/>
        <item x="4094"/>
        <item x="4095"/>
        <item x="4096"/>
        <item x="4097"/>
        <item x="4098"/>
        <item x="4099"/>
        <item x="4100"/>
        <item x="4101"/>
        <item x="4102"/>
        <item x="4103"/>
        <item x="4104"/>
        <item x="4105"/>
        <item x="4106"/>
        <item x="4107"/>
        <item x="4108"/>
        <item x="4109"/>
        <item x="4196"/>
        <item x="4197"/>
        <item x="4198"/>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4"/>
        <item x="4235"/>
        <item x="4236"/>
        <item x="4237"/>
        <item x="4238"/>
        <item x="4239"/>
        <item x="4240"/>
        <item x="4241"/>
        <item x="4242"/>
        <item x="4243"/>
        <item x="4244"/>
        <item x="4245"/>
        <item x="4246"/>
        <item x="4247"/>
        <item x="4248"/>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80"/>
        <item x="4381"/>
        <item x="4382"/>
        <item x="4383"/>
        <item x="4384"/>
        <item x="4385"/>
        <item x="4386"/>
        <item x="4387"/>
        <item x="4388"/>
        <item x="4389"/>
        <item x="4390"/>
        <item x="4391"/>
        <item x="4392"/>
        <item x="4393"/>
        <item x="4394"/>
        <item x="4395"/>
        <item x="4396"/>
        <item x="4397"/>
        <item x="4398"/>
        <item x="4399"/>
        <item x="4400"/>
        <item x="4401"/>
        <item x="4404"/>
        <item x="4405"/>
        <item x="4406"/>
        <item x="4440"/>
        <item x="4441"/>
        <item x="4442"/>
        <item x="4443"/>
        <item x="4444"/>
        <item x="4445"/>
        <item x="4446"/>
        <item x="4447"/>
        <item x="4448"/>
        <item x="4449"/>
        <item x="4450"/>
        <item x="4451"/>
        <item x="4551"/>
        <item x="4552"/>
        <item x="4553"/>
        <item x="4554"/>
        <item x="4555"/>
        <item x="4556"/>
        <item x="4557"/>
        <item x="4558"/>
        <item x="4559"/>
        <item x="4560"/>
        <item x="4561"/>
        <item x="4562"/>
        <item x="4563"/>
        <item x="4564"/>
        <item x="4565"/>
        <item x="4566"/>
        <item x="4567"/>
        <item x="4568"/>
        <item x="4569"/>
        <item x="4570"/>
        <item x="4571"/>
        <item x="4572"/>
        <item x="4574"/>
        <item x="4575"/>
        <item x="4576"/>
        <item x="4577"/>
        <item x="4578"/>
        <item x="4579"/>
        <item x="4580"/>
        <item x="4581"/>
        <item x="4582"/>
        <item x="4583"/>
        <item x="4584"/>
        <item x="4585"/>
        <item x="4586"/>
        <item x="4588"/>
        <item x="4589"/>
        <item x="4590"/>
        <item x="4591"/>
        <item x="4592"/>
        <item x="4593"/>
        <item x="4594"/>
        <item x="4595"/>
        <item x="4596"/>
        <item x="4597"/>
        <item x="4598"/>
        <item x="4599"/>
        <item x="4648"/>
        <item x="4649"/>
        <item x="4650"/>
        <item x="4651"/>
        <item x="4652"/>
        <item x="4653"/>
        <item x="4654"/>
        <item x="4655"/>
        <item x="4656"/>
        <item x="4657"/>
        <item x="4658"/>
        <item x="4659"/>
        <item x="4660"/>
        <item x="4661"/>
        <item x="4662"/>
        <item x="4663"/>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98"/>
        <item x="4821"/>
        <item x="4822"/>
        <item x="4823"/>
        <item x="4824"/>
        <item x="4825"/>
        <item x="4826"/>
        <item x="4835"/>
        <item x="4836"/>
        <item x="4837"/>
        <item x="4838"/>
        <item x="4839"/>
        <item x="4919"/>
        <item x="4930"/>
        <item x="4931"/>
        <item x="4932"/>
        <item x="4933"/>
        <item x="4934"/>
        <item x="4935"/>
        <item x="4940"/>
        <item x="4942"/>
        <item x="4943"/>
        <item x="4953"/>
        <item x="4954"/>
        <item x="5067"/>
        <item x="5068"/>
        <item x="5069"/>
        <item x="5071"/>
        <item x="5072"/>
        <item x="5073"/>
        <item x="5074"/>
        <item x="5075"/>
        <item x="5076"/>
        <item x="5077"/>
        <item x="5078"/>
        <item x="5079"/>
        <item x="5080"/>
        <item x="5081"/>
        <item x="5090"/>
        <item x="5091"/>
        <item x="5092"/>
        <item x="5105"/>
        <item x="5106"/>
        <item x="5107"/>
        <item x="5108"/>
        <item x="5113"/>
        <item x="5168"/>
        <item x="5169"/>
        <item x="5170"/>
        <item x="5171"/>
        <item x="5172"/>
        <item x="5173"/>
        <item x="5174"/>
        <item x="5175"/>
        <item x="5176"/>
        <item x="5177"/>
        <item x="5178"/>
        <item x="5179"/>
        <item x="5180"/>
        <item x="5181"/>
        <item x="5182"/>
        <item x="5190"/>
        <item x="5191"/>
        <item x="5194"/>
        <item x="5195"/>
        <item x="5196"/>
        <item x="5197"/>
        <item x="5198"/>
        <item x="5199"/>
        <item x="5200"/>
        <item x="5201"/>
        <item x="5202"/>
        <item x="5203"/>
        <item x="5204"/>
        <item x="5205"/>
        <item x="5206"/>
        <item x="5237"/>
        <item x="5238"/>
        <item x="5246"/>
        <item x="5247"/>
        <item x="5248"/>
        <item x="5249"/>
        <item x="5250"/>
        <item x="5251"/>
        <item x="5252"/>
        <item x="5253"/>
        <item x="5254"/>
        <item x="5255"/>
        <item x="5256"/>
        <item x="5257"/>
        <item x="5258"/>
        <item x="5259"/>
        <item x="5260"/>
        <item x="5264"/>
        <item x="5265"/>
        <item x="5272"/>
        <item x="5274"/>
        <item x="5275"/>
        <item x="5276"/>
        <item x="5277"/>
        <item x="5278"/>
        <item x="5279"/>
        <item x="5280"/>
        <item x="5281"/>
        <item x="5282"/>
        <item x="5283"/>
        <item x="5284"/>
        <item x="5285"/>
        <item x="5286"/>
        <item x="5287"/>
        <item x="5288"/>
        <item x="5292"/>
        <item x="5293"/>
        <item x="5294"/>
        <item x="5295"/>
        <item x="5296"/>
        <item x="5297"/>
        <item x="5298"/>
        <item x="5299"/>
        <item x="5300"/>
        <item x="5301"/>
        <item x="5302"/>
        <item x="5303"/>
        <item x="5304"/>
        <item x="5305"/>
        <item x="5306"/>
        <item x="5309"/>
        <item x="5310"/>
        <item x="5311"/>
        <item x="5334"/>
        <item x="5335"/>
        <item x="5336"/>
        <item x="5337"/>
        <item x="5338"/>
        <item x="5339"/>
        <item x="5396"/>
        <item x="5403"/>
        <item x="5404"/>
        <item x="5410"/>
        <item x="5411"/>
        <item x="5412"/>
        <item x="5413"/>
        <item x="5414"/>
        <item x="5415"/>
        <item x="5416"/>
        <item x="5421"/>
        <item x="5428"/>
        <item x="5433"/>
        <item x="5434"/>
        <item x="5435"/>
        <item x="5449"/>
        <item x="5454"/>
        <item x="5455"/>
        <item x="5456"/>
        <item x="5457"/>
        <item x="5458"/>
        <item x="5459"/>
        <item x="5460"/>
        <item x="5461"/>
        <item x="5462"/>
        <item x="5463"/>
        <item x="5464"/>
        <item x="5465"/>
        <item x="5467"/>
        <item x="5468"/>
        <item x="5469"/>
        <item x="5470"/>
        <item x="5471"/>
        <item x="5488"/>
        <item x="5489"/>
        <item x="5490"/>
        <item x="5492"/>
        <item x="5493"/>
        <item x="5494"/>
        <item x="5495"/>
        <item x="5499"/>
        <item x="5504"/>
        <item x="5505"/>
        <item x="5506"/>
        <item x="5507"/>
        <item x="5508"/>
        <item x="5509"/>
        <item x="5510"/>
        <item x="5511"/>
        <item x="5512"/>
        <item x="5513"/>
        <item x="5514"/>
        <item x="5515"/>
        <item x="5516"/>
        <item x="5517"/>
        <item x="5535"/>
        <item x="5536"/>
        <item x="5537"/>
        <item x="5538"/>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73"/>
        <item x="5575"/>
        <item m="1" x="6062"/>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16"/>
        <item x="5617"/>
        <item x="5618"/>
        <item x="5619"/>
        <item x="5620"/>
        <item x="5621"/>
        <item x="5622"/>
        <item x="5623"/>
        <item x="5624"/>
        <item x="5625"/>
        <item x="5626"/>
        <item x="5627"/>
        <item x="5646"/>
        <item x="5647"/>
        <item x="5648"/>
        <item x="5649"/>
        <item x="5650"/>
        <item x="5651"/>
        <item x="5652"/>
        <item x="5653"/>
        <item x="5654"/>
        <item x="5656"/>
        <item x="5657"/>
        <item x="5658"/>
        <item x="5659"/>
        <item x="5660"/>
        <item x="5661"/>
        <item x="5662"/>
        <item x="5673"/>
        <item x="5682"/>
        <item x="5683"/>
        <item x="5684"/>
        <item x="5685"/>
        <item x="5686"/>
        <item x="5687"/>
        <item x="5688"/>
        <item x="5689"/>
        <item x="5690"/>
        <item x="5691"/>
        <item x="5692"/>
        <item x="5693"/>
        <item x="5697"/>
        <item x="5698"/>
        <item x="5699"/>
        <item x="5700"/>
        <item x="5709"/>
        <item x="5710"/>
        <item x="5711"/>
        <item x="5712"/>
        <item x="5713"/>
        <item x="5714"/>
        <item x="5715"/>
        <item x="5716"/>
        <item x="5717"/>
        <item x="5718"/>
        <item x="5719"/>
        <item x="5720"/>
        <item x="5721"/>
        <item x="5722"/>
        <item x="5723"/>
        <item x="5724"/>
        <item x="5726"/>
        <item x="5727"/>
        <item x="5728"/>
        <item x="5729"/>
        <item x="5731"/>
        <item x="5733"/>
        <item x="5734"/>
        <item x="5735"/>
        <item x="5736"/>
        <item x="5737"/>
        <item x="5759"/>
        <item x="5764"/>
        <item x="5765"/>
        <item x="5774"/>
        <item x="5779"/>
        <item x="5780"/>
        <item x="5781"/>
        <item x="5784"/>
        <item x="5785"/>
        <item x="5786"/>
        <item x="5790"/>
        <item x="5791"/>
        <item x="5819"/>
        <item x="5820"/>
        <item x="5821"/>
        <item x="5822"/>
        <item x="5823"/>
        <item x="5824"/>
        <item x="5843"/>
        <item x="5851"/>
        <item x="5852"/>
        <item x="5853"/>
        <item x="5854"/>
        <item x="5855"/>
        <item x="5856"/>
        <item x="5857"/>
        <item x="5858"/>
        <item x="5859"/>
        <item x="5860"/>
        <item x="5861"/>
        <item x="5866"/>
        <item x="5867"/>
        <item x="5872"/>
        <item x="5873"/>
        <item x="5876"/>
        <item x="5877"/>
        <item m="1" x="6027"/>
        <item x="5881"/>
        <item x="5882"/>
        <item x="5883"/>
        <item x="5884"/>
        <item x="5885"/>
        <item x="5886"/>
        <item x="5887"/>
        <item x="5890"/>
        <item x="5891"/>
        <item x="5898"/>
        <item x="5899"/>
        <item x="5900"/>
        <item x="5901"/>
        <item x="5902"/>
        <item x="5903"/>
        <item x="5904"/>
        <item x="5905"/>
        <item x="5916"/>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7"/>
        <item x="5948"/>
        <item x="5952"/>
        <item x="5953"/>
        <item x="5954"/>
        <item x="5955"/>
        <item x="5956"/>
        <item x="5957"/>
        <item x="5960"/>
        <item x="5963"/>
        <item x="5964"/>
        <item x="5965"/>
        <item x="5966"/>
        <item x="5967"/>
        <item x="5969"/>
        <item x="5973"/>
        <item x="5974"/>
        <item m="1" x="6039"/>
        <item x="5976"/>
        <item x="5977"/>
        <item x="5978"/>
        <item x="5496"/>
        <item x="2767"/>
        <item m="1" x="6166"/>
        <item x="5466"/>
        <item x="2484"/>
        <item x="4941"/>
        <item x="3027"/>
        <item x="1059"/>
        <item m="1" x="6038"/>
        <item m="1" x="6082"/>
        <item m="1" x="6084"/>
        <item m="1" x="6079"/>
        <item m="1" x="6083"/>
        <item m="1" x="6080"/>
        <item m="1" x="6171"/>
        <item x="101"/>
        <item x="2355"/>
        <item x="4936"/>
        <item x="2485"/>
        <item m="1" x="6098"/>
        <item x="179"/>
        <item x="1073"/>
        <item x="3203"/>
        <item m="1" x="6032"/>
        <item x="2881"/>
        <item m="1" x="6099"/>
        <item x="2096"/>
        <item x="1903"/>
        <item x="2768"/>
        <item x="1907"/>
        <item x="1806"/>
        <item x="5070"/>
        <item m="1" x="6101"/>
        <item x="4402"/>
        <item x="3028"/>
        <item x="4439"/>
        <item x="547"/>
        <item x="2094"/>
        <item x="4573"/>
        <item x="4587"/>
        <item x="2274"/>
        <item m="1" x="6071"/>
        <item x="961"/>
        <item x="4233"/>
        <item x="2356"/>
        <item x="2495"/>
        <item m="1" x="6176"/>
        <item x="863"/>
        <item x="1430"/>
        <item m="1" x="6081"/>
        <item x="5792"/>
        <item x="3612"/>
        <item x="3758"/>
        <item x="4403"/>
        <item x="3489"/>
        <item x="4840"/>
        <item x="1063"/>
        <item m="1" x="6033"/>
        <item x="3340"/>
        <item x="3815"/>
        <item x="4664"/>
        <item x="2360"/>
        <item x="1807"/>
        <item m="1" x="6075"/>
        <item x="864"/>
        <item x="3338"/>
        <item x="768"/>
        <item x="2018"/>
        <item x="2019"/>
        <item x="2675"/>
        <item x="3611"/>
        <item x="3610"/>
        <item x="4771"/>
        <item x="2496"/>
        <item x="866"/>
        <item x="1074"/>
        <item x="182"/>
        <item x="192"/>
        <item x="364"/>
        <item x="434"/>
        <item x="435"/>
        <item x="436"/>
        <item x="437"/>
        <item m="1" x="6120"/>
        <item x="551"/>
        <item x="552"/>
        <item x="554"/>
        <item x="555"/>
        <item x="556"/>
        <item x="557"/>
        <item x="558"/>
        <item x="559"/>
        <item x="560"/>
        <item x="561"/>
        <item x="562"/>
        <item x="563"/>
        <item x="564"/>
        <item x="565"/>
        <item x="566"/>
        <item x="567"/>
        <item x="568"/>
        <item x="569"/>
        <item x="570"/>
        <item x="571"/>
        <item x="572"/>
        <item x="580"/>
        <item x="604"/>
        <item x="606"/>
        <item x="607"/>
        <item x="608"/>
        <item x="609"/>
        <item x="610"/>
        <item x="611"/>
        <item x="612"/>
        <item x="613"/>
        <item x="614"/>
        <item x="615"/>
        <item x="616"/>
        <item x="617"/>
        <item x="618"/>
        <item x="619"/>
        <item x="620"/>
        <item x="621"/>
        <item x="622"/>
        <item x="623"/>
        <item x="624"/>
        <item x="625"/>
        <item x="626"/>
        <item x="627"/>
        <item x="628"/>
        <item x="629"/>
        <item x="630"/>
        <item m="1" x="6119"/>
        <item x="772"/>
        <item x="773"/>
        <item x="774"/>
        <item x="777"/>
        <item x="778"/>
        <item m="1" x="6128"/>
        <item m="1" x="6130"/>
        <item x="780"/>
        <item m="1" x="6126"/>
        <item m="1" x="6131"/>
        <item m="1" x="6132"/>
        <item m="1" x="6133"/>
        <item m="1" x="6135"/>
        <item m="1" x="6136"/>
        <item m="1" x="6137"/>
        <item m="1" x="6138"/>
        <item x="783"/>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68"/>
        <item x="877"/>
        <item x="878"/>
        <item x="879"/>
        <item x="880"/>
        <item x="881"/>
        <item x="882"/>
        <item x="883"/>
        <item x="884"/>
        <item x="885"/>
        <item x="886"/>
        <item x="887"/>
        <item x="888"/>
        <item x="889"/>
        <item x="890"/>
        <item x="963"/>
        <item x="964"/>
        <item x="1075"/>
        <item x="1076"/>
        <item x="1078"/>
        <item x="1079"/>
        <item x="1080"/>
        <item m="1" x="6143"/>
        <item x="1082"/>
        <item x="1083"/>
        <item x="1084"/>
        <item x="1085"/>
        <item x="1086"/>
        <item x="1087"/>
        <item x="1088"/>
        <item x="1089"/>
        <item x="1090"/>
        <item x="1091"/>
        <item x="1092"/>
        <item x="1093"/>
        <item x="1094"/>
        <item x="1095"/>
        <item x="1096"/>
        <item x="1097"/>
        <item x="1098"/>
        <item x="1099"/>
        <item x="1100"/>
        <item x="1101"/>
        <item x="1143"/>
        <item x="1149"/>
        <item x="1150"/>
        <item x="1151"/>
        <item x="1152"/>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7"/>
        <item x="1190"/>
        <item x="1255"/>
        <item x="1356"/>
        <item x="1359"/>
        <item x="1431"/>
        <item x="1433"/>
        <item x="1434"/>
        <item x="1435"/>
        <item x="1436"/>
        <item x="1437"/>
        <item x="1438"/>
        <item x="1439"/>
        <item x="1440"/>
        <item x="1441"/>
        <item x="1442"/>
        <item x="1443"/>
        <item x="1529"/>
        <item x="1530"/>
        <item x="1531"/>
        <item x="1533"/>
        <item x="1723"/>
        <item x="1724"/>
        <item x="1725"/>
        <item x="1726"/>
        <item x="1808"/>
        <item x="1809"/>
        <item x="1810"/>
        <item x="1811"/>
        <item x="1812"/>
        <item x="1813"/>
        <item x="1814"/>
        <item x="1815"/>
        <item x="1816"/>
        <item x="1817"/>
        <item x="1818"/>
        <item x="1819"/>
        <item x="1820"/>
        <item x="1821"/>
        <item x="1822"/>
        <item x="1823"/>
        <item x="1826"/>
        <item x="1909"/>
        <item x="1910"/>
        <item x="1912"/>
        <item x="1913"/>
        <item x="2020"/>
        <item x="2021"/>
        <item x="2023"/>
        <item x="2024"/>
        <item m="1" x="6141"/>
        <item x="2097"/>
        <item x="2098"/>
        <item x="2099"/>
        <item x="2101"/>
        <item x="2102"/>
        <item x="2103"/>
        <item x="2104"/>
        <item x="2105"/>
        <item x="2106"/>
        <item x="2109"/>
        <item x="2275"/>
        <item x="2276"/>
        <item x="2277"/>
        <item x="2278"/>
        <item x="2279"/>
        <item x="2280"/>
        <item x="2281"/>
        <item x="2282"/>
        <item x="2283"/>
        <item x="2284"/>
        <item x="2285"/>
        <item x="2286"/>
        <item x="2287"/>
        <item x="2288"/>
        <item x="2289"/>
        <item x="2290"/>
        <item x="2291"/>
        <item x="2292"/>
        <item x="2293"/>
        <item x="2295"/>
        <item x="2361"/>
        <item x="2497"/>
        <item x="2499"/>
        <item x="2628"/>
        <item x="2629"/>
        <item x="2630"/>
        <item x="2635"/>
        <item x="2636"/>
        <item x="2637"/>
        <item x="2638"/>
        <item x="2641"/>
        <item x="2775"/>
        <item x="2882"/>
        <item x="2883"/>
        <item x="2884"/>
        <item x="2885"/>
        <item x="2886"/>
        <item x="2887"/>
        <item x="2888"/>
        <item x="2889"/>
        <item x="2890"/>
        <item x="2891"/>
        <item x="3010"/>
        <item x="3011"/>
        <item x="3030"/>
        <item x="3033"/>
        <item x="3034"/>
        <item m="1" x="6125"/>
        <item x="3036"/>
        <item x="3037"/>
        <item x="3054"/>
        <item x="3220"/>
        <item x="3341"/>
        <item x="3342"/>
        <item x="3343"/>
        <item m="1" x="6118"/>
        <item x="3347"/>
        <item x="3348"/>
        <item x="3493"/>
        <item x="3613"/>
        <item x="3615"/>
        <item x="3616"/>
        <item x="3617"/>
        <item x="3820"/>
        <item x="3822"/>
        <item x="3824"/>
        <item x="3825"/>
        <item x="3826"/>
        <item x="3882"/>
        <item x="4110"/>
        <item x="4111"/>
        <item x="4112"/>
        <item x="4114"/>
        <item x="4115"/>
        <item x="4116"/>
        <item x="4117"/>
        <item x="4118"/>
        <item x="4119"/>
        <item x="4122"/>
        <item x="4123"/>
        <item x="4124"/>
        <item x="4249"/>
        <item x="4250"/>
        <item x="4251"/>
        <item x="4252"/>
        <item x="4253"/>
        <item x="4254"/>
        <item x="4255"/>
        <item x="4256"/>
        <item x="4257"/>
        <item x="4258"/>
        <item x="4259"/>
        <item x="4260"/>
        <item x="4261"/>
        <item x="4262"/>
        <item x="4263"/>
        <item x="4264"/>
        <item x="4265"/>
        <item x="4269"/>
        <item x="4271"/>
        <item x="4272"/>
        <item x="4273"/>
        <item x="4452"/>
        <item x="4453"/>
        <item x="4454"/>
        <item x="4455"/>
        <item x="4456"/>
        <item x="4457"/>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600"/>
        <item x="4601"/>
        <item x="4665"/>
        <item x="4666"/>
        <item m="1" x="6149"/>
        <item x="4772"/>
        <item x="4774"/>
        <item x="4775"/>
        <item x="4776"/>
        <item x="4777"/>
        <item x="4778"/>
        <item x="4779"/>
        <item x="4780"/>
        <item x="4781"/>
        <item x="4782"/>
        <item x="4783"/>
        <item x="4784"/>
        <item x="4785"/>
        <item x="4786"/>
        <item x="4787"/>
        <item x="4788"/>
        <item x="4789"/>
        <item x="4790"/>
        <item x="4791"/>
        <item x="4792"/>
        <item x="4793"/>
        <item x="4841"/>
        <item x="4843"/>
        <item x="4844"/>
        <item x="4845"/>
        <item x="4846"/>
        <item x="4847"/>
        <item x="4848"/>
        <item x="4849"/>
        <item x="4850"/>
        <item x="4851"/>
        <item x="4852"/>
        <item x="4853"/>
        <item x="4854"/>
        <item x="4855"/>
        <item x="4856"/>
        <item x="4937"/>
        <item x="4938"/>
        <item x="4939"/>
        <item x="4944"/>
        <item x="4945"/>
        <item x="4946"/>
        <item x="4947"/>
        <item x="4948"/>
        <item x="4949"/>
        <item x="4950"/>
        <item x="4951"/>
        <item x="4952"/>
        <item x="4955"/>
        <item x="4956"/>
        <item x="4957"/>
        <item x="4958"/>
        <item x="4959"/>
        <item x="4960"/>
        <item x="4961"/>
        <item x="4962"/>
        <item x="4963"/>
        <item x="4964"/>
        <item x="4965"/>
        <item x="4966"/>
        <item x="4967"/>
        <item x="4969"/>
        <item x="4971"/>
        <item x="4972"/>
        <item x="4973"/>
        <item x="4975"/>
        <item x="4976"/>
        <item x="5082"/>
        <item x="5083"/>
        <item x="5793"/>
        <item x="5794"/>
        <item x="5795"/>
        <item x="5796"/>
        <item x="5797"/>
        <item x="5798"/>
        <item x="5799"/>
        <item x="5800"/>
        <item x="5801"/>
        <item x="5802"/>
        <item x="5803"/>
        <item x="5804"/>
        <item x="5805"/>
        <item x="5806"/>
        <item x="5807"/>
        <item x="5808"/>
        <item x="5809"/>
        <item x="5810"/>
        <item x="5811"/>
        <item x="5812"/>
        <item x="3494"/>
        <item x="1357"/>
        <item x="1919"/>
        <item x="3031"/>
        <item x="5086"/>
        <item x="440"/>
        <item x="449"/>
        <item x="576"/>
        <item x="2633"/>
        <item x="1921"/>
        <item x="575"/>
        <item x="2022"/>
        <item x="1077"/>
        <item x="4974"/>
        <item x="4113"/>
        <item x="1920"/>
        <item x="4267"/>
        <item x="633"/>
        <item x="2100"/>
        <item x="450"/>
        <item x="363"/>
        <item x="2773"/>
        <item x="2894"/>
        <item m="1" x="6153"/>
        <item x="1199"/>
        <item x="1918"/>
        <item x="1916"/>
        <item x="1915"/>
        <item x="1914"/>
        <item x="553"/>
        <item x="1193"/>
        <item x="1200"/>
        <item x="2364"/>
        <item x="1081"/>
        <item x="789"/>
        <item x="2631"/>
        <item x="2363"/>
        <item x="2772"/>
        <item x="784"/>
        <item x="3064"/>
        <item x="781"/>
        <item x="782"/>
        <item x="4667"/>
        <item x="2678"/>
        <item x="444"/>
        <item x="448"/>
        <item x="447"/>
        <item x="446"/>
        <item x="771"/>
        <item x="770"/>
        <item x="3618"/>
        <item x="1192"/>
        <item x="891"/>
        <item x="867"/>
        <item x="1256"/>
        <item x="4970"/>
        <item x="3823"/>
        <item x="1825"/>
        <item x="3349"/>
        <item m="1" x="6148"/>
        <item x="3614"/>
        <item x="4266"/>
        <item x="2676"/>
        <item x="1917"/>
        <item x="2933"/>
        <item x="1908"/>
        <item x="1358"/>
        <item x="2498"/>
        <item x="578"/>
        <item x="4120"/>
        <item x="1824"/>
        <item x="3035"/>
        <item x="4270"/>
        <item x="3344"/>
        <item x="443"/>
        <item x="1827"/>
        <item x="2679"/>
        <item x="769"/>
        <item x="581"/>
        <item x="9"/>
        <item x="4842"/>
        <item x="5085"/>
        <item x="1185"/>
        <item x="5472"/>
        <item x="4668"/>
        <item x="1148"/>
        <item x="2892"/>
        <item x="579"/>
        <item x="4274"/>
        <item x="962"/>
        <item x="4978"/>
        <item x="787"/>
        <item x="2640"/>
        <item x="442"/>
        <item x="3345"/>
        <item x="577"/>
        <item m="1" x="6110"/>
        <item x="4125"/>
        <item x="2362"/>
        <item x="2932"/>
        <item x="1259"/>
        <item x="4968"/>
        <item x="1188"/>
        <item x="4773"/>
        <item x="445"/>
        <item x="4268"/>
        <item x="3495"/>
        <item x="1257"/>
        <item x="451"/>
        <item x="4460"/>
        <item x="4977"/>
        <item x="4459"/>
        <item x="2774"/>
        <item x="4979"/>
        <item x="2639"/>
        <item x="2776"/>
        <item x="4458"/>
        <item x="1911"/>
        <item x="2108"/>
        <item x="438"/>
        <item x="3029"/>
        <item x="3619"/>
        <item x="785"/>
        <item x="5813"/>
        <item x="1260"/>
        <item x="2632"/>
        <item x="3883"/>
        <item x="4121"/>
        <item x="5084"/>
        <item x="1147"/>
        <item x="2770"/>
        <item x="790"/>
        <item x="573"/>
        <item x="1186"/>
        <item x="2677"/>
        <item x="1189"/>
        <item x="788"/>
        <item x="1532"/>
        <item x="3620"/>
        <item x="2771"/>
        <item x="2893"/>
        <item x="3061"/>
        <item x="3350"/>
        <item x="441"/>
        <item x="1258"/>
        <item m="1" x="6109"/>
        <item x="574"/>
        <item x="1191"/>
        <item x="2642"/>
        <item x="786"/>
        <item x="1153"/>
        <item x="3032"/>
        <item x="2634"/>
        <item x="776"/>
        <item x="791"/>
        <item x="779"/>
        <item x="775"/>
        <item x="3062"/>
        <item x="2935"/>
        <item x="3063"/>
        <item x="10"/>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187"/>
        <item x="191"/>
        <item x="413"/>
        <item x="452"/>
        <item x="631"/>
        <item x="634"/>
        <item x="892"/>
        <item x="894"/>
        <item x="965"/>
        <item x="967"/>
        <item x="981"/>
        <item x="1146"/>
        <item x="1194"/>
        <item x="1195"/>
        <item x="1196"/>
        <item x="1197"/>
        <item x="1201"/>
        <item x="1203"/>
        <item x="1204"/>
        <item x="1205"/>
        <item x="1206"/>
        <item x="1207"/>
        <item x="1208"/>
        <item x="1209"/>
        <item x="1210"/>
        <item x="1211"/>
        <item x="1212"/>
        <item x="1213"/>
        <item x="1214"/>
        <item x="1215"/>
        <item x="1216"/>
        <item x="1217"/>
        <item x="1218"/>
        <item x="1219"/>
        <item x="1220"/>
        <item x="1221"/>
        <item x="1222"/>
        <item x="1223"/>
        <item x="1224"/>
        <item x="1261"/>
        <item x="1263"/>
        <item x="1264"/>
        <item x="1360"/>
        <item x="1362"/>
        <item x="1363"/>
        <item x="1364"/>
        <item x="1365"/>
        <item x="1444"/>
        <item x="1446"/>
        <item x="1453"/>
        <item x="1454"/>
        <item x="1455"/>
        <item x="1456"/>
        <item x="1457"/>
        <item x="1458"/>
        <item x="1459"/>
        <item x="1460"/>
        <item x="1461"/>
        <item x="1462"/>
        <item x="1463"/>
        <item x="1464"/>
        <item x="1465"/>
        <item x="1466"/>
        <item x="1535"/>
        <item x="1536"/>
        <item x="1537"/>
        <item x="1538"/>
        <item x="1539"/>
        <item x="1540"/>
        <item x="1541"/>
        <item x="1542"/>
        <item x="1543"/>
        <item x="1544"/>
        <item x="1545"/>
        <item x="1546"/>
        <item x="1547"/>
        <item x="1548"/>
        <item x="1551"/>
        <item x="1552"/>
        <item x="1553"/>
        <item x="1554"/>
        <item x="1555"/>
        <item x="1556"/>
        <item x="1557"/>
        <item x="1558"/>
        <item x="1559"/>
        <item x="1560"/>
        <item x="1561"/>
        <item x="1562"/>
        <item x="1563"/>
        <item x="1564"/>
        <item x="1565"/>
        <item x="1566"/>
        <item x="1567"/>
        <item x="1568"/>
        <item x="1569"/>
        <item x="1570"/>
        <item x="1571"/>
        <item x="1573"/>
        <item x="1575"/>
        <item x="1710"/>
        <item x="1711"/>
        <item x="1712"/>
        <item x="1713"/>
        <item x="1714"/>
        <item x="1715"/>
        <item x="1728"/>
        <item x="1729"/>
        <item x="1730"/>
        <item x="1731"/>
        <item x="1796"/>
        <item x="1797"/>
        <item x="1798"/>
        <item x="1799"/>
        <item x="1800"/>
        <item x="1801"/>
        <item x="1802"/>
        <item x="1828"/>
        <item x="1829"/>
        <item x="1830"/>
        <item x="1831"/>
        <item x="1832"/>
        <item x="1833"/>
        <item x="1923"/>
        <item x="1937"/>
        <item x="2026"/>
        <item x="2027"/>
        <item x="2028"/>
        <item x="2030"/>
        <item x="2294"/>
        <item x="2500"/>
        <item m="1" x="6154"/>
        <item x="2643"/>
        <item x="2681"/>
        <item x="2682"/>
        <item x="2688"/>
        <item x="2777"/>
        <item x="2782"/>
        <item x="2934"/>
        <item x="3222"/>
        <item x="3223"/>
        <item x="3224"/>
        <item x="3351"/>
        <item x="3623"/>
        <item x="3624"/>
        <item x="3625"/>
        <item x="3626"/>
        <item x="3827"/>
        <item x="3829"/>
        <item x="3830"/>
        <item x="3831"/>
        <item x="3832"/>
        <item x="3884"/>
        <item x="3885"/>
        <item x="3886"/>
        <item x="3887"/>
        <item x="3888"/>
        <item x="3889"/>
        <item x="3890"/>
        <item x="3891"/>
        <item x="3892"/>
        <item x="3893"/>
        <item x="3894"/>
        <item x="3895"/>
        <item x="3896"/>
        <item x="4126"/>
        <item x="4127"/>
        <item x="4128"/>
        <item x="4129"/>
        <item x="4130"/>
        <item x="4131"/>
        <item x="4132"/>
        <item x="4133"/>
        <item x="4134"/>
        <item x="4135"/>
        <item x="4136"/>
        <item x="4275"/>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5"/>
        <item x="4316"/>
        <item x="4376"/>
        <item x="4377"/>
        <item x="4378"/>
        <item x="4379"/>
        <item x="4671"/>
        <item x="4827"/>
        <item x="4828"/>
        <item x="4830"/>
        <item x="4831"/>
        <item x="4832"/>
        <item x="4833"/>
        <item x="4834"/>
        <item x="4857"/>
        <item x="4858"/>
        <item x="4859"/>
        <item x="4860"/>
        <item x="4861"/>
        <item x="4863"/>
        <item x="4864"/>
        <item x="4980"/>
        <item x="4981"/>
        <item x="4982"/>
        <item x="4983"/>
        <item x="4984"/>
        <item x="4985"/>
        <item x="4986"/>
        <item x="4987"/>
        <item x="4988"/>
        <item x="4989"/>
        <item x="5316"/>
        <item x="5694"/>
        <item x="2687"/>
        <item x="453"/>
        <item x="194"/>
        <item x="4993"/>
        <item x="1734"/>
        <item x="336"/>
        <item x="4994"/>
        <item x="1578"/>
        <item x="1534"/>
        <item x="1933"/>
        <item x="2033"/>
        <item x="1932"/>
        <item x="1468"/>
        <item x="2025"/>
        <item x="3225"/>
        <item x="966"/>
        <item x="3628"/>
        <item x="2111"/>
        <item x="2035"/>
        <item x="1931"/>
        <item x="4992"/>
        <item x="1467"/>
        <item x="1366"/>
        <item x="4991"/>
        <item x="3352"/>
        <item x="1361"/>
        <item x="1930"/>
        <item x="1265"/>
        <item m="1" x="6170"/>
        <item x="103"/>
        <item x="1577"/>
        <item x="2644"/>
        <item x="2501"/>
        <item x="2781"/>
        <item x="2031"/>
        <item x="1709"/>
        <item x="3621"/>
        <item x="1269"/>
        <item x="2247"/>
        <item x="1450"/>
        <item x="1469"/>
        <item x="4670"/>
        <item x="48"/>
        <item x="4137"/>
        <item x="1447"/>
        <item x="2034"/>
        <item x="1929"/>
        <item x="2503"/>
        <item x="1733"/>
        <item x="104"/>
        <item x="3897"/>
        <item x="3221"/>
        <item x="2032"/>
        <item x="196"/>
        <item x="1225"/>
        <item x="1938"/>
        <item x="1939"/>
        <item x="4314"/>
        <item x="185"/>
        <item x="3627"/>
        <item x="3622"/>
        <item x="1452"/>
        <item x="2113"/>
        <item x="2112"/>
        <item x="195"/>
        <item x="1549"/>
        <item x="1202"/>
        <item x="106"/>
        <item x="5730"/>
        <item x="188"/>
        <item x="193"/>
        <item x="1732"/>
        <item x="2645"/>
        <item x="4829"/>
        <item x="3346"/>
        <item m="1" x="6172"/>
        <item x="4867"/>
        <item x="3353"/>
        <item x="1934"/>
        <item x="2685"/>
        <item x="635"/>
        <item m="1" x="6179"/>
        <item x="1572"/>
        <item x="1935"/>
        <item m="1" x="6180"/>
        <item x="186"/>
        <item x="1449"/>
        <item x="1266"/>
        <item x="1267"/>
        <item x="2680"/>
        <item x="3321"/>
        <item x="3828"/>
        <item x="2778"/>
        <item x="2107"/>
        <item x="1580"/>
        <item x="1448"/>
        <item x="1834"/>
        <item x="2684"/>
        <item x="4862"/>
        <item x="2365"/>
        <item x="1550"/>
        <item x="2686"/>
        <item x="1576"/>
        <item x="1795"/>
        <item x="2110"/>
        <item x="4866"/>
        <item x="2779"/>
        <item x="189"/>
        <item x="190"/>
        <item x="1922"/>
        <item x="1926"/>
        <item x="2246"/>
        <item x="1445"/>
        <item x="1936"/>
        <item x="183"/>
        <item x="5183"/>
        <item m="1" x="6173"/>
        <item x="1927"/>
        <item x="2029"/>
        <item x="2689"/>
        <item x="4990"/>
        <item x="4276"/>
        <item x="3066"/>
        <item x="184"/>
        <item x="1928"/>
        <item x="2780"/>
        <item x="2683"/>
        <item x="2502"/>
        <item x="102"/>
        <item x="1924"/>
        <item x="4318"/>
        <item x="105"/>
        <item x="439"/>
        <item x="1579"/>
        <item x="1198"/>
        <item x="1262"/>
        <item x="4317"/>
        <item m="1" x="6175"/>
        <item x="1574"/>
        <item x="1727"/>
        <item x="1925"/>
        <item x="1451"/>
        <item x="4865"/>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107"/>
        <item x="108"/>
        <item x="109"/>
        <item x="110"/>
        <item x="111"/>
        <item x="197"/>
        <item x="198"/>
        <item x="199"/>
        <item x="367"/>
        <item x="454"/>
        <item x="455"/>
        <item x="456"/>
        <item x="457"/>
        <item x="458"/>
        <item x="459"/>
        <item x="460"/>
        <item x="461"/>
        <item x="462"/>
        <item x="463"/>
        <item x="464"/>
        <item x="465"/>
        <item x="466"/>
        <item x="467"/>
        <item x="468"/>
        <item x="469"/>
        <item x="632"/>
        <item x="636"/>
        <item x="637"/>
        <item x="638"/>
        <item x="857"/>
        <item x="893"/>
        <item x="895"/>
        <item x="896"/>
        <item x="897"/>
        <item x="898"/>
        <item x="899"/>
        <item x="900"/>
        <item x="969"/>
        <item x="1270"/>
        <item x="1367"/>
        <item x="1368"/>
        <item x="1370"/>
        <item x="1470"/>
        <item x="1473"/>
        <item x="1474"/>
        <item x="1476"/>
        <item x="1477"/>
        <item x="1478"/>
        <item x="1479"/>
        <item x="1480"/>
        <item x="1481"/>
        <item x="1482"/>
        <item x="1483"/>
        <item x="1484"/>
        <item x="1485"/>
        <item x="17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940"/>
        <item x="1941"/>
        <item x="1942"/>
        <item x="1943"/>
        <item x="1944"/>
        <item x="1945"/>
        <item x="1946"/>
        <item x="1947"/>
        <item x="1948"/>
        <item x="1949"/>
        <item x="1950"/>
        <item x="1951"/>
        <item x="1952"/>
        <item x="1953"/>
        <item x="1954"/>
        <item x="2114"/>
        <item x="2115"/>
        <item x="2248"/>
        <item x="2249"/>
        <item x="2250"/>
        <item x="2252"/>
        <item x="2296"/>
        <item x="2298"/>
        <item x="2300"/>
        <item x="2301"/>
        <item x="2302"/>
        <item x="2303"/>
        <item x="2304"/>
        <item x="2305"/>
        <item x="2306"/>
        <item x="2308"/>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6"/>
        <item m="1" x="6028"/>
        <item x="2646"/>
        <item x="2647"/>
        <item x="2648"/>
        <item x="2649"/>
        <item x="2650"/>
        <item x="2651"/>
        <item x="2652"/>
        <item x="2653"/>
        <item x="2654"/>
        <item x="2655"/>
        <item x="2656"/>
        <item x="2657"/>
        <item x="2690"/>
        <item x="2691"/>
        <item x="2692"/>
        <item x="2695"/>
        <item x="2784"/>
        <item x="2785"/>
        <item x="2786"/>
        <item x="2787"/>
        <item x="2936"/>
        <item x="3047"/>
        <item x="3065"/>
        <item x="3067"/>
        <item x="3068"/>
        <item x="3069"/>
        <item x="3070"/>
        <item x="3071"/>
        <item x="3072"/>
        <item x="3073"/>
        <item x="3074"/>
        <item x="3075"/>
        <item x="3076"/>
        <item x="3077"/>
        <item x="3078"/>
        <item x="3080"/>
        <item x="3081"/>
        <item x="3354"/>
        <item x="3355"/>
        <item x="3357"/>
        <item x="3361"/>
        <item x="3496"/>
        <item x="3629"/>
        <item x="3630"/>
        <item x="3631"/>
        <item x="3632"/>
        <item x="3633"/>
        <item x="3835"/>
        <item x="3898"/>
        <item x="3899"/>
        <item x="3900"/>
        <item x="4138"/>
        <item x="4647"/>
        <item x="4669"/>
        <item x="4672"/>
        <item x="4673"/>
        <item x="4674"/>
        <item x="4675"/>
        <item x="4676"/>
        <item x="4677"/>
        <item x="4678"/>
        <item x="4679"/>
        <item x="4680"/>
        <item x="4681"/>
        <item x="4682"/>
        <item x="4687"/>
        <item x="4688"/>
        <item x="4690"/>
        <item x="4691"/>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95"/>
        <item x="4996"/>
        <item x="4997"/>
        <item x="5207"/>
        <item x="5473"/>
        <item x="2719"/>
        <item x="2722"/>
        <item x="3082"/>
        <item x="4139"/>
        <item x="1371"/>
        <item x="4695"/>
        <item x="2718"/>
        <item x="2937"/>
        <item x="118"/>
        <item x="3836"/>
        <item x="2036"/>
        <item x="3834"/>
        <item x="2693"/>
        <item m="1" x="6045"/>
        <item x="2344"/>
        <item x="2703"/>
        <item x="2297"/>
        <item x="4698"/>
        <item x="2313"/>
        <item x="5787"/>
        <item x="2310"/>
        <item x="337"/>
        <item x="365"/>
        <item x="2713"/>
        <item x="4693"/>
        <item x="2709"/>
        <item x="904"/>
        <item x="905"/>
        <item x="968"/>
        <item x="2700"/>
        <item x="908"/>
        <item x="368"/>
        <item x="2037"/>
        <item x="2697"/>
        <item x="2702"/>
        <item x="3358"/>
        <item x="2723"/>
        <item x="5266"/>
        <item x="2728"/>
        <item x="3500"/>
        <item x="4700"/>
        <item x="640"/>
        <item m="1" x="6036"/>
        <item x="3499"/>
        <item x="901"/>
        <item x="2311"/>
        <item x="115"/>
        <item x="2712"/>
        <item x="2705"/>
        <item x="3079"/>
        <item x="3497"/>
        <item x="200"/>
        <item x="2701"/>
        <item x="80"/>
        <item x="81"/>
        <item x="3356"/>
        <item x="3837"/>
        <item x="903"/>
        <item x="3359"/>
        <item x="5497"/>
        <item x="366"/>
        <item x="2715"/>
        <item x="2711"/>
        <item x="642"/>
        <item x="3362"/>
        <item x="1471"/>
        <item x="2724"/>
        <item x="3363"/>
        <item x="3838"/>
        <item x="2251"/>
        <item x="2696"/>
        <item x="4998"/>
        <item x="4684"/>
        <item x="4694"/>
        <item x="120"/>
        <item x="2726"/>
        <item x="112"/>
        <item x="4683"/>
        <item x="2366"/>
        <item x="3498"/>
        <item x="4685"/>
        <item x="1472"/>
        <item x="2704"/>
        <item x="641"/>
        <item x="906"/>
        <item x="2307"/>
        <item x="117"/>
        <item x="4696"/>
        <item x="2116"/>
        <item x="3083"/>
        <item x="2312"/>
        <item x="2720"/>
        <item x="4686"/>
        <item x="2368"/>
        <item x="2345"/>
        <item x="4699"/>
        <item x="970"/>
        <item x="1737"/>
        <item x="5766"/>
        <item x="2117"/>
        <item x="1486"/>
        <item x="1835"/>
        <item x="2714"/>
        <item x="1475"/>
        <item x="2706"/>
        <item x="2717"/>
        <item x="2710"/>
        <item x="2783"/>
        <item x="2716"/>
        <item x="4697"/>
        <item x="5387"/>
        <item x="909"/>
        <item x="2725"/>
        <item x="1736"/>
        <item x="2698"/>
        <item x="3901"/>
        <item x="2694"/>
        <item x="639"/>
        <item x="113"/>
        <item x="1487"/>
        <item x="119"/>
        <item x="902"/>
        <item x="2707"/>
        <item x="2367"/>
        <item x="2309"/>
        <item x="2721"/>
        <item x="5185"/>
        <item x="5539"/>
        <item x="4689"/>
        <item x="1369"/>
        <item x="2314"/>
        <item x="114"/>
        <item x="5340"/>
        <item x="2299"/>
        <item x="3360"/>
        <item x="2699"/>
        <item x="2708"/>
        <item x="116"/>
        <item x="4692"/>
        <item x="5892"/>
        <item x="2727"/>
        <item x="5184"/>
        <item x="3833"/>
        <item x="2950"/>
        <item x="2732"/>
        <item m="1" x="6064"/>
        <item x="3839"/>
        <item x="1739"/>
        <item x="82"/>
        <item x="2733"/>
        <item x="1745"/>
        <item x="1746"/>
        <item x="2942"/>
        <item x="2940"/>
        <item x="2939"/>
        <item x="2943"/>
        <item x="2369"/>
        <item m="1" x="6063"/>
        <item x="4702"/>
        <item x="2946"/>
        <item x="4703"/>
        <item x="2938"/>
        <item x="1741"/>
        <item x="2730"/>
        <item x="1740"/>
        <item x="2038"/>
        <item x="2948"/>
        <item x="2945"/>
        <item x="3226"/>
        <item x="2952"/>
        <item x="1738"/>
        <item x="644"/>
        <item x="907"/>
        <item x="2729"/>
        <item x="4140"/>
        <item x="643"/>
        <item m="1" x="6065"/>
        <item x="369"/>
        <item x="4701"/>
        <item x="2949"/>
        <item x="4142"/>
        <item x="4141"/>
        <item x="2941"/>
        <item x="4704"/>
        <item x="1271"/>
        <item x="2731"/>
        <item x="914"/>
        <item x="2944"/>
        <item x="2951"/>
        <item x="3364"/>
        <item x="3365"/>
        <item x="2947"/>
        <item x="121"/>
        <item x="122"/>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201"/>
        <item x="202"/>
        <item x="203"/>
        <item x="204"/>
        <item x="205"/>
        <item x="206"/>
        <item x="207"/>
        <item x="370"/>
        <item x="371"/>
        <item x="372"/>
        <item x="374"/>
        <item x="375"/>
        <item x="376"/>
        <item x="377"/>
        <item x="378"/>
        <item x="379"/>
        <item x="380"/>
        <item x="381"/>
        <item x="382"/>
        <item x="383"/>
        <item x="384"/>
        <item x="385"/>
        <item x="386"/>
        <item x="645"/>
        <item x="646"/>
        <item x="647"/>
        <item x="648"/>
        <item x="649"/>
        <item x="650"/>
        <item x="651"/>
        <item x="652"/>
        <item x="653"/>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2"/>
        <item x="910"/>
        <item x="911"/>
        <item x="912"/>
        <item x="913"/>
        <item x="916"/>
        <item x="971"/>
        <item x="973"/>
        <item x="974"/>
        <item x="975"/>
        <item x="976"/>
        <item x="977"/>
        <item x="978"/>
        <item x="979"/>
        <item x="980"/>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268"/>
        <item x="1272"/>
        <item x="1273"/>
        <item x="1275"/>
        <item x="1276"/>
        <item x="1277"/>
        <item x="1279"/>
        <item x="1280"/>
        <item x="1281"/>
        <item x="1282"/>
        <item x="1283"/>
        <item x="1284"/>
        <item x="1285"/>
        <item x="1286"/>
        <item x="1287"/>
        <item x="1288"/>
        <item x="1289"/>
        <item x="1290"/>
        <item x="1291"/>
        <item x="1292"/>
        <item x="1293"/>
        <item x="1372"/>
        <item x="1373"/>
        <item x="1376"/>
        <item x="1377"/>
        <item x="1379"/>
        <item x="1382"/>
        <item x="1384"/>
        <item x="1385"/>
        <item x="1387"/>
        <item x="1388"/>
        <item x="1389"/>
        <item x="1390"/>
        <item x="1391"/>
        <item x="1392"/>
        <item x="1393"/>
        <item x="1394"/>
        <item x="1395"/>
        <item x="1396"/>
        <item x="1397"/>
        <item x="1398"/>
        <item x="1399"/>
        <item x="1400"/>
        <item x="1403"/>
        <item x="1404"/>
        <item x="1405"/>
        <item x="1406"/>
        <item x="1407"/>
        <item x="1408"/>
        <item x="1409"/>
        <item x="1742"/>
        <item x="1743"/>
        <item x="1744"/>
        <item x="1747"/>
        <item x="1748"/>
        <item x="1749"/>
        <item x="1750"/>
        <item x="1751"/>
        <item x="1752"/>
        <item x="1754"/>
        <item x="1755"/>
        <item x="1756"/>
        <item x="1757"/>
        <item x="1758"/>
        <item x="1759"/>
        <item x="1760"/>
        <item x="1761"/>
        <item x="1762"/>
        <item x="1763"/>
        <item x="1764"/>
        <item x="1765"/>
        <item x="1766"/>
        <item x="1767"/>
        <item x="1768"/>
        <item x="1769"/>
        <item x="1770"/>
        <item x="1771"/>
        <item x="1772"/>
        <item x="1773"/>
        <item x="1776"/>
        <item x="1778"/>
        <item x="1779"/>
        <item x="1780"/>
        <item x="1781"/>
        <item x="1782"/>
        <item x="1783"/>
        <item x="2039"/>
        <item x="2040"/>
        <item x="2041"/>
        <item x="2042"/>
        <item x="2043"/>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1"/>
        <item x="2152"/>
        <item x="2154"/>
        <item x="2155"/>
        <item x="2157"/>
        <item x="2158"/>
        <item x="2159"/>
        <item x="2160"/>
        <item x="2161"/>
        <item x="2162"/>
        <item x="2163"/>
        <item x="2164"/>
        <item x="2165"/>
        <item x="2370"/>
        <item x="2371"/>
        <item x="2372"/>
        <item x="2373"/>
        <item x="2374"/>
        <item x="2375"/>
        <item x="2376"/>
        <item x="2377"/>
        <item x="2378"/>
        <item x="2379"/>
        <item x="2380"/>
        <item x="2381"/>
        <item x="2382"/>
        <item x="2383"/>
        <item x="2384"/>
        <item x="2385"/>
        <item x="2386"/>
        <item x="2387"/>
        <item x="2388"/>
        <item x="2389"/>
        <item x="2391"/>
        <item x="2392"/>
        <item x="2393"/>
        <item x="2394"/>
        <item x="2395"/>
        <item x="2396"/>
        <item x="2397"/>
        <item x="2398"/>
        <item x="2402"/>
        <item x="2403"/>
        <item x="2404"/>
        <item x="2405"/>
        <item x="2406"/>
        <item x="2407"/>
        <item x="2408"/>
        <item x="2409"/>
        <item x="2410"/>
        <item x="2411"/>
        <item x="2412"/>
        <item x="2413"/>
        <item x="2414"/>
        <item x="2415"/>
        <item x="2416"/>
        <item x="2418"/>
        <item x="2419"/>
        <item x="2420"/>
        <item x="2421"/>
        <item x="2422"/>
        <item x="2423"/>
        <item x="2424"/>
        <item x="2425"/>
        <item x="2426"/>
        <item x="2427"/>
        <item x="2429"/>
        <item x="2430"/>
        <item x="2432"/>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504"/>
        <item x="2506"/>
        <item x="2507"/>
        <item x="2508"/>
        <item x="2509"/>
        <item x="2510"/>
        <item x="2511"/>
        <item m="1" x="6102"/>
        <item x="2513"/>
        <item x="2514"/>
        <item x="2515"/>
        <item x="2516"/>
        <item x="2517"/>
        <item x="2518"/>
        <item x="2519"/>
        <item x="2520"/>
        <item x="2521"/>
        <item x="2522"/>
        <item x="2523"/>
        <item x="2524"/>
        <item x="2525"/>
        <item x="2526"/>
        <item x="2527"/>
        <item x="2528"/>
        <item x="2529"/>
        <item x="2530"/>
        <item x="2531"/>
        <item x="2532"/>
        <item x="2533"/>
        <item x="2534"/>
        <item x="2535"/>
        <item x="2536"/>
        <item x="2788"/>
        <item x="2789"/>
        <item x="2790"/>
        <item x="2791"/>
        <item x="2792"/>
        <item x="2793"/>
        <item x="2794"/>
        <item x="2795"/>
        <item x="2797"/>
        <item x="2799"/>
        <item x="2800"/>
        <item x="2802"/>
        <item x="2803"/>
        <item x="2804"/>
        <item x="2805"/>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953"/>
        <item x="2954"/>
        <item x="2955"/>
        <item x="2956"/>
        <item x="2957"/>
        <item x="2958"/>
        <item x="2959"/>
        <item x="2960"/>
        <item x="2961"/>
        <item x="3084"/>
        <item x="3085"/>
        <item x="3086"/>
        <item x="3087"/>
        <item x="3088"/>
        <item x="3089"/>
        <item x="3090"/>
        <item x="3091"/>
        <item x="3092"/>
        <item x="3093"/>
        <item x="3094"/>
        <item x="3095"/>
        <item x="3096"/>
        <item x="3097"/>
        <item x="3098"/>
        <item x="3099"/>
        <item x="3100"/>
        <item x="3101"/>
        <item x="3102"/>
        <item x="3105"/>
        <item x="3106"/>
        <item x="3107"/>
        <item x="3108"/>
        <item x="3109"/>
        <item x="3110"/>
        <item x="3111"/>
        <item x="3112"/>
        <item x="3113"/>
        <item x="3114"/>
        <item x="3115"/>
        <item x="3116"/>
        <item x="3117"/>
        <item x="3118"/>
        <item x="3119"/>
        <item x="3120"/>
        <item x="3121"/>
        <item x="3122"/>
        <item x="3123"/>
        <item x="3124"/>
        <item x="3126"/>
        <item x="3127"/>
        <item x="3128"/>
        <item x="3129"/>
        <item x="3130"/>
        <item x="3131"/>
        <item x="3134"/>
        <item x="3135"/>
        <item x="3138"/>
        <item x="3139"/>
        <item x="3140"/>
        <item x="3142"/>
        <item x="3143"/>
        <item x="3145"/>
        <item x="3146"/>
        <item x="3147"/>
        <item x="3148"/>
        <item x="3151"/>
        <item x="3152"/>
        <item x="3153"/>
        <item x="3154"/>
        <item x="3155"/>
        <item x="3156"/>
        <item x="3157"/>
        <item x="3158"/>
        <item x="3159"/>
        <item x="3160"/>
        <item x="3161"/>
        <item x="3162"/>
        <item x="3163"/>
        <item x="3165"/>
        <item x="3166"/>
        <item x="3167"/>
        <item x="3168"/>
        <item x="3169"/>
        <item x="3170"/>
        <item x="3171"/>
        <item x="3228"/>
        <item x="3229"/>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66"/>
        <item x="3367"/>
        <item x="3368"/>
        <item x="3369"/>
        <item x="3370"/>
        <item x="3371"/>
        <item x="3372"/>
        <item x="3373"/>
        <item x="3374"/>
        <item x="3375"/>
        <item x="3377"/>
        <item x="3378"/>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13"/>
        <item x="3416"/>
        <item x="3417"/>
        <item x="3418"/>
        <item x="3419"/>
        <item x="3420"/>
        <item x="3421"/>
        <item x="3422"/>
        <item x="3423"/>
        <item x="3424"/>
        <item x="3426"/>
        <item x="343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34"/>
        <item x="3635"/>
        <item x="3636"/>
        <item x="3637"/>
        <item x="3638"/>
        <item x="3639"/>
        <item x="3641"/>
        <item x="3642"/>
        <item x="3644"/>
        <item x="3645"/>
        <item x="3648"/>
        <item x="3649"/>
        <item x="3650"/>
        <item x="3651"/>
        <item x="3652"/>
        <item x="3653"/>
        <item x="3654"/>
        <item x="3655"/>
        <item x="3656"/>
        <item x="3657"/>
        <item x="3661"/>
        <item x="3664"/>
        <item x="3665"/>
        <item x="3666"/>
        <item x="3667"/>
        <item x="3668"/>
        <item x="3672"/>
        <item x="3675"/>
        <item x="3676"/>
        <item x="3677"/>
        <item x="3678"/>
        <item x="3902"/>
        <item x="3903"/>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4144"/>
        <item x="4145"/>
        <item x="4146"/>
        <item x="4148"/>
        <item x="4149"/>
        <item x="4150"/>
        <item x="4151"/>
        <item x="4152"/>
        <item x="4153"/>
        <item x="4154"/>
        <item x="4155"/>
        <item x="4156"/>
        <item x="4157"/>
        <item x="4158"/>
        <item x="4159"/>
        <item x="4160"/>
        <item x="4162"/>
        <item x="4163"/>
        <item x="4164"/>
        <item x="4165"/>
        <item x="4166"/>
        <item x="4167"/>
        <item x="4168"/>
        <item x="4169"/>
        <item x="4170"/>
        <item x="4171"/>
        <item x="4172"/>
        <item x="4173"/>
        <item x="4174"/>
        <item x="4175"/>
        <item x="4176"/>
        <item x="4705"/>
        <item x="4706"/>
        <item x="4707"/>
        <item x="4708"/>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5093"/>
        <item x="5094"/>
        <item x="5109"/>
        <item x="5110"/>
        <item x="5114"/>
        <item x="5186"/>
        <item x="5208"/>
        <item x="5209"/>
        <item x="5210"/>
        <item x="5211"/>
        <item x="5212"/>
        <item x="5213"/>
        <item x="5214"/>
        <item x="5215"/>
        <item x="5216"/>
        <item x="5217"/>
        <item x="5218"/>
        <item x="5219"/>
        <item x="5220"/>
        <item x="5221"/>
        <item x="5222"/>
        <item x="5223"/>
        <item x="5224"/>
        <item x="5225"/>
        <item x="5226"/>
        <item x="5227"/>
        <item x="5228"/>
        <item x="5229"/>
        <item x="5230"/>
        <item x="5231"/>
        <item x="5239"/>
        <item x="5240"/>
        <item x="5241"/>
        <item x="5242"/>
        <item x="5289"/>
        <item x="5307"/>
        <item x="5317"/>
        <item x="5318"/>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8"/>
        <item x="5397"/>
        <item x="5398"/>
        <item x="5399"/>
        <item x="5400"/>
        <item x="5401"/>
        <item x="5422"/>
        <item x="5423"/>
        <item x="5436"/>
        <item x="5437"/>
        <item x="5438"/>
        <item x="5439"/>
        <item x="5440"/>
        <item x="5441"/>
        <item x="5442"/>
        <item x="5443"/>
        <item x="5444"/>
        <item x="5474"/>
        <item x="5576"/>
        <item x="5577"/>
        <item x="5608"/>
        <item x="5609"/>
        <item x="5610"/>
        <item x="5628"/>
        <item x="5629"/>
        <item x="5701"/>
        <item x="5738"/>
        <item x="5739"/>
        <item x="5740"/>
        <item x="5741"/>
        <item x="5742"/>
        <item x="5743"/>
        <item x="5744"/>
        <item x="5745"/>
        <item x="5746"/>
        <item x="5747"/>
        <item x="5748"/>
        <item x="5749"/>
        <item x="5750"/>
        <item x="5751"/>
        <item x="5752"/>
        <item x="5753"/>
        <item x="5754"/>
        <item x="5755"/>
        <item x="5756"/>
        <item x="5768"/>
        <item x="5769"/>
        <item x="5782"/>
        <item x="5814"/>
        <item x="5815"/>
        <item x="5862"/>
        <item x="5868"/>
        <item x="5878"/>
        <item x="5888"/>
        <item x="5893"/>
        <item x="5906"/>
        <item x="5907"/>
        <item x="5908"/>
        <item x="5909"/>
        <item x="5910"/>
        <item x="5914"/>
        <item x="5961"/>
        <item x="5979"/>
        <item x="3671"/>
        <item x="4709"/>
        <item x="1402"/>
        <item m="1" x="6129"/>
        <item x="3412"/>
        <item x="3132"/>
        <item x="3149"/>
        <item x="3408"/>
        <item x="3133"/>
        <item x="3414"/>
        <item x="2150"/>
        <item x="2505"/>
        <item m="1" x="6097"/>
        <item x="1380"/>
        <item m="1" x="6069"/>
        <item x="3103"/>
        <item m="1" x="6100"/>
        <item x="2417"/>
        <item m="1" x="6134"/>
        <item x="972"/>
        <item x="2537"/>
        <item x="6026"/>
        <item m="1" x="6107"/>
        <item m="1" x="6094"/>
        <item x="3659"/>
        <item x="2390"/>
        <item x="3380"/>
        <item x="5844"/>
        <item x="3670"/>
        <item x="1383"/>
        <item x="2153"/>
        <item m="1" x="6103"/>
        <item x="3658"/>
        <item x="5980"/>
        <item m="1" x="6106"/>
        <item x="3429"/>
        <item x="2431"/>
        <item x="3415"/>
        <item m="1" x="6112"/>
        <item x="3137"/>
        <item x="1278"/>
        <item x="3409"/>
        <item x="1375"/>
        <item x="1274"/>
        <item x="2434"/>
        <item x="3662"/>
        <item m="1" x="6104"/>
        <item x="3141"/>
        <item m="1" x="6068"/>
        <item x="3411"/>
        <item x="3663"/>
        <item m="1" x="6147"/>
        <item x="373"/>
        <item x="1401"/>
        <item x="3136"/>
        <item x="1777"/>
        <item x="691"/>
        <item m="1" x="6127"/>
        <item x="4161"/>
        <item x="2806"/>
        <item x="3669"/>
        <item x="3379"/>
        <item x="3125"/>
        <item x="5383"/>
        <item x="2399"/>
        <item x="1386"/>
        <item m="1" x="6087"/>
        <item x="3376"/>
        <item x="3227"/>
        <item m="1" x="6085"/>
        <item x="655"/>
        <item x="2401"/>
        <item x="3164"/>
        <item m="1" x="6105"/>
        <item x="3144"/>
        <item x="1378"/>
        <item x="4143"/>
        <item x="3104"/>
        <item x="1374"/>
        <item x="3425"/>
        <item x="3904"/>
        <item x="2428"/>
        <item x="1381"/>
        <item x="2400"/>
        <item x="2433"/>
        <item x="5319"/>
        <item x="2796"/>
        <item x="915"/>
        <item x="1775"/>
        <item x="3428"/>
        <item x="2512"/>
        <item x="3150"/>
        <item x="3273"/>
        <item x="123"/>
        <item x="1774"/>
        <item x="3646"/>
        <item x="3410"/>
        <item m="1" x="6116"/>
        <item m="1" x="6114"/>
        <item x="1753"/>
        <item m="1" x="6070"/>
        <item x="654"/>
        <item x="3674"/>
        <item x="3673"/>
        <item x="3427"/>
        <item x="2801"/>
        <item m="1" x="6108"/>
        <item x="3643"/>
        <item m="1" x="6078"/>
        <item x="3272"/>
        <item x="3274"/>
        <item x="2798"/>
        <item m="1" x="6089"/>
        <item x="3660"/>
        <item x="2156"/>
        <item x="3230"/>
        <item x="3640"/>
        <item x="4147"/>
        <item m="1" x="6117"/>
        <item x="3647"/>
        <item m="1" x="6088"/>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5095"/>
        <item x="5096"/>
        <item x="5097"/>
        <item x="5098"/>
        <item x="5099"/>
        <item x="5100"/>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267"/>
        <item x="5312"/>
        <item x="5320"/>
        <item x="5321"/>
        <item x="5322"/>
        <item x="5323"/>
        <item x="5324"/>
        <item x="5325"/>
        <item x="5326"/>
        <item x="5327"/>
        <item x="5328"/>
        <item x="5475"/>
        <item x="5476"/>
        <item x="5477"/>
        <item x="5478"/>
        <item x="5479"/>
        <item x="5480"/>
        <item x="5481"/>
        <item x="5482"/>
        <item x="5483"/>
        <item x="5484"/>
        <item x="5518"/>
        <item x="5578"/>
        <item x="5611"/>
        <item x="5630"/>
        <item x="5631"/>
        <item x="5632"/>
        <item x="5633"/>
        <item x="5634"/>
        <item x="5635"/>
        <item x="5636"/>
        <item x="5637"/>
        <item x="5638"/>
        <item x="5639"/>
        <item x="5640"/>
        <item x="5641"/>
        <item x="5642"/>
        <item x="5643"/>
        <item x="5644"/>
        <item x="5645"/>
        <item m="1" x="6167"/>
        <item x="5672"/>
        <item m="1" x="6168"/>
        <item x="5816"/>
        <item x="5829"/>
        <item m="1" x="6169"/>
        <item x="5845"/>
        <item x="5846"/>
        <item x="5863"/>
        <item x="5869"/>
        <item x="5879"/>
        <item x="5894"/>
        <item x="5911"/>
        <item x="5915"/>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5874"/>
        <item x="5875"/>
        <item m="1" x="6174"/>
        <item x="5962"/>
        <item x="5540"/>
        <item m="1" x="6177"/>
        <item x="5767"/>
        <item m="1" x="6178"/>
        <item x="5187"/>
        <item x="5290"/>
        <item x="5308"/>
        <item x="5329"/>
        <item x="5330"/>
        <item x="5331"/>
        <item x="5453"/>
        <item x="5500"/>
        <item x="5895"/>
        <item x="5817"/>
        <item x="5981"/>
        <item x="5519"/>
      </items>
    </pivotField>
    <pivotField compact="0" outline="0" showAll="0"/>
    <pivotField axis="axisPage" compact="0" outline="0" multipleItemSelectionAllowed="1" showAll="0">
      <items count="3">
        <item x="0"/>
        <item h="1" x="1"/>
        <item t="default"/>
      </items>
    </pivotField>
    <pivotField compact="0" outline="0" showAll="0"/>
    <pivotField compact="0" outline="0" showAll="0"/>
    <pivotField axis="axisRow" compact="0" outline="0" showAll="0">
      <items count="82">
        <item x="26"/>
        <item x="9"/>
        <item x="50"/>
        <item x="17"/>
        <item x="61"/>
        <item x="62"/>
        <item x="45"/>
        <item x="38"/>
        <item x="7"/>
        <item x="12"/>
        <item x="54"/>
        <item x="5"/>
        <item x="63"/>
        <item x="75"/>
        <item x="30"/>
        <item x="79"/>
        <item x="48"/>
        <item x="73"/>
        <item x="39"/>
        <item x="55"/>
        <item x="56"/>
        <item x="24"/>
        <item x="14"/>
        <item x="31"/>
        <item x="58"/>
        <item x="21"/>
        <item x="23"/>
        <item x="59"/>
        <item x="0"/>
        <item x="51"/>
        <item x="27"/>
        <item x="40"/>
        <item x="78"/>
        <item x="6"/>
        <item x="35"/>
        <item x="44"/>
        <item x="36"/>
        <item x="29"/>
        <item x="72"/>
        <item x="37"/>
        <item x="3"/>
        <item x="15"/>
        <item x="49"/>
        <item x="53"/>
        <item x="77"/>
        <item x="22"/>
        <item x="32"/>
        <item x="4"/>
        <item x="70"/>
        <item x="10"/>
        <item x="19"/>
        <item x="80"/>
        <item x="8"/>
        <item x="69"/>
        <item x="18"/>
        <item x="34"/>
        <item x="1"/>
        <item x="28"/>
        <item x="11"/>
        <item x="13"/>
        <item x="20"/>
        <item x="52"/>
        <item x="2"/>
        <item x="43"/>
        <item x="16"/>
        <item x="71"/>
        <item x="47"/>
        <item x="46"/>
        <item x="42"/>
        <item x="64"/>
        <item x="74"/>
        <item x="57"/>
        <item x="25"/>
        <item x="33"/>
        <item x="41"/>
        <item x="76"/>
        <item x="65"/>
        <item x="66"/>
        <item x="67"/>
        <item x="60"/>
        <item x="68"/>
        <item t="default"/>
      </items>
    </pivotField>
    <pivotField axis="axisPage" compact="0" outline="0" showAll="0">
      <items count="9">
        <item x="6"/>
        <item x="0"/>
        <item x="3"/>
        <item x="4"/>
        <item x="5"/>
        <item x="1"/>
        <item x="2"/>
        <item x="7"/>
        <item t="default"/>
      </items>
    </pivotField>
    <pivotField compact="0" outline="0" showAll="0"/>
    <pivotField compact="0" outline="0" showAll="0"/>
    <pivotField compact="0" outline="0" showAll="0"/>
    <pivotField compact="0" outline="0" showAll="0"/>
    <pivotField compact="0" outline="0" showAll="0"/>
    <pivotField axis="axisPage" compact="0" outline="0" showAll="0">
      <items count="133">
        <item x="18"/>
        <item x="88"/>
        <item x="87"/>
        <item x="86"/>
        <item x="16"/>
        <item x="11"/>
        <item x="85"/>
        <item x="109"/>
        <item x="72"/>
        <item x="45"/>
        <item x="108"/>
        <item x="56"/>
        <item x="19"/>
        <item x="24"/>
        <item x="8"/>
        <item x="112"/>
        <item x="20"/>
        <item x="92"/>
        <item x="10"/>
        <item x="51"/>
        <item x="9"/>
        <item x="111"/>
        <item x="25"/>
        <item x="107"/>
        <item x="106"/>
        <item x="14"/>
        <item x="105"/>
        <item x="21"/>
        <item x="104"/>
        <item x="26"/>
        <item x="103"/>
        <item x="102"/>
        <item x="101"/>
        <item x="100"/>
        <item x="12"/>
        <item x="81"/>
        <item x="99"/>
        <item x="98"/>
        <item x="97"/>
        <item x="96"/>
        <item x="95"/>
        <item x="94"/>
        <item x="17"/>
        <item x="13"/>
        <item x="93"/>
        <item x="6"/>
        <item x="42"/>
        <item x="23"/>
        <item x="91"/>
        <item x="22"/>
        <item x="76"/>
        <item x="90"/>
        <item x="57"/>
        <item x="49"/>
        <item x="48"/>
        <item x="30"/>
        <item x="69"/>
        <item x="28"/>
        <item x="59"/>
        <item x="64"/>
        <item x="60"/>
        <item x="38"/>
        <item x="65"/>
        <item x="117"/>
        <item x="44"/>
        <item x="128"/>
        <item x="127"/>
        <item x="126"/>
        <item x="125"/>
        <item x="124"/>
        <item x="61"/>
        <item x="29"/>
        <item x="52"/>
        <item x="123"/>
        <item x="77"/>
        <item x="33"/>
        <item x="0"/>
        <item x="82"/>
        <item x="36"/>
        <item x="70"/>
        <item x="74"/>
        <item x="53"/>
        <item x="122"/>
        <item x="41"/>
        <item x="31"/>
        <item x="118"/>
        <item x="35"/>
        <item x="39"/>
        <item x="58"/>
        <item x="116"/>
        <item x="3"/>
        <item x="121"/>
        <item x="5"/>
        <item m="1" x="129"/>
        <item x="43"/>
        <item x="54"/>
        <item x="84"/>
        <item x="79"/>
        <item x="78"/>
        <item x="7"/>
        <item x="50"/>
        <item x="4"/>
        <item x="75"/>
        <item x="83"/>
        <item x="120"/>
        <item x="89"/>
        <item x="40"/>
        <item x="1"/>
        <item x="110"/>
        <item x="46"/>
        <item x="114"/>
        <item x="15"/>
        <item x="119"/>
        <item x="113"/>
        <item x="47"/>
        <item x="32"/>
        <item x="55"/>
        <item x="2"/>
        <item m="1" x="131"/>
        <item x="67"/>
        <item x="68"/>
        <item x="71"/>
        <item x="34"/>
        <item x="73"/>
        <item m="1" x="130"/>
        <item x="62"/>
        <item x="63"/>
        <item x="80"/>
        <item x="27"/>
        <item x="66"/>
        <item x="37"/>
        <item x="115"/>
        <item t="default"/>
      </items>
    </pivotField>
    <pivotField compact="0" outline="0" showAll="0"/>
    <pivotField compact="0" outline="0" showAll="0"/>
    <pivotField compact="0" outline="0" showAll="0"/>
    <pivotField compact="0" outline="0" showAll="0"/>
    <pivotField axis="axisRow" compact="0" outline="0" multipleItemSelectionAllowed="1" showAll="0">
      <items count="4">
        <item h="1" x="2"/>
        <item x="0"/>
        <item x="1"/>
        <item t="default"/>
      </items>
    </pivotField>
    <pivotField compact="0" outline="0" showAll="0"/>
    <pivotField compact="0" outline="0" showAll="0"/>
    <pivotField compact="0" outline="0" multipleItemSelectionAllowed="1" showAll="0"/>
    <pivotField compact="0" outline="0" showAll="0"/>
    <pivotField axis="axisCol" compact="0" outline="0" showAll="0">
      <items count="6">
        <item x="4"/>
        <item x="0"/>
        <item x="1"/>
        <item x="2"/>
        <item x="3"/>
        <item t="default"/>
      </items>
    </pivotField>
    <pivotField dataField="1" compact="0" outline="0" showAll="0" defaultSubtotal="0"/>
    <pivotField axis="axisCol" compact="0" outline="0" showAll="0">
      <items count="6">
        <item x="2"/>
        <item x="3"/>
        <item x="1"/>
        <item x="0"/>
        <item x="4"/>
        <item t="default"/>
      </items>
    </pivotField>
    <pivotField compact="0" outline="0" showAll="0"/>
    <pivotField compact="0" outline="0" showAll="0"/>
    <pivotField compact="0" outline="0" showAll="0"/>
    <pivotField axis="axisPage" compact="0" outline="0" showAll="0">
      <items count="698">
        <item x="389"/>
        <item x="609"/>
        <item x="177"/>
        <item x="267"/>
        <item x="42"/>
        <item x="253"/>
        <item x="399"/>
        <item x="101"/>
        <item x="224"/>
        <item x="442"/>
        <item x="455"/>
        <item x="61"/>
        <item x="406"/>
        <item x="337"/>
        <item x="443"/>
        <item x="630"/>
        <item x="57"/>
        <item x="652"/>
        <item x="280"/>
        <item x="176"/>
        <item x="342"/>
        <item m="1" x="686"/>
        <item x="513"/>
        <item x="319"/>
        <item x="153"/>
        <item x="120"/>
        <item x="21"/>
        <item x="138"/>
        <item x="156"/>
        <item x="545"/>
        <item x="597"/>
        <item x="72"/>
        <item x="577"/>
        <item x="485"/>
        <item x="304"/>
        <item x="572"/>
        <item x="55"/>
        <item x="289"/>
        <item x="233"/>
        <item x="124"/>
        <item x="495"/>
        <item x="17"/>
        <item x="23"/>
        <item x="546"/>
        <item x="181"/>
        <item x="128"/>
        <item x="102"/>
        <item x="648"/>
        <item x="174"/>
        <item x="99"/>
        <item x="617"/>
        <item x="59"/>
        <item x="79"/>
        <item x="107"/>
        <item x="496"/>
        <item x="211"/>
        <item m="1" x="684"/>
        <item x="44"/>
        <item x="329"/>
        <item x="509"/>
        <item x="306"/>
        <item x="613"/>
        <item x="149"/>
        <item m="1" x="677"/>
        <item x="1"/>
        <item x="205"/>
        <item x="305"/>
        <item x="292"/>
        <item x="598"/>
        <item x="363"/>
        <item x="148"/>
        <item x="76"/>
        <item x="134"/>
        <item x="317"/>
        <item x="109"/>
        <item x="664"/>
        <item x="150"/>
        <item x="622"/>
        <item x="45"/>
        <item x="118"/>
        <item x="257"/>
        <item x="454"/>
        <item x="605"/>
        <item x="89"/>
        <item x="318"/>
        <item x="110"/>
        <item x="611"/>
        <item x="204"/>
        <item x="486"/>
        <item x="352"/>
        <item x="175"/>
        <item x="290"/>
        <item x="60"/>
        <item x="26"/>
        <item x="346"/>
        <item x="168"/>
        <item x="122"/>
        <item x="20"/>
        <item x="96"/>
        <item x="578"/>
        <item x="98"/>
        <item x="579"/>
        <item x="0"/>
        <item x="163"/>
        <item x="275"/>
        <item x="222"/>
        <item x="215"/>
        <item x="14"/>
        <item m="1" x="676"/>
        <item x="165"/>
        <item x="537"/>
        <item x="592"/>
        <item x="427"/>
        <item x="651"/>
        <item m="1" x="688"/>
        <item x="487"/>
        <item x="155"/>
        <item x="596"/>
        <item x="575"/>
        <item x="336"/>
        <item x="197"/>
        <item x="129"/>
        <item x="201"/>
        <item x="91"/>
        <item x="260"/>
        <item x="278"/>
        <item x="400"/>
        <item x="121"/>
        <item x="28"/>
        <item x="84"/>
        <item x="3"/>
        <item x="90"/>
        <item x="274"/>
        <item x="484"/>
        <item x="97"/>
        <item x="132"/>
        <item m="1" x="693"/>
        <item x="77"/>
        <item x="316"/>
        <item m="1" x="694"/>
        <item x="462"/>
        <item x="115"/>
        <item x="34"/>
        <item x="202"/>
        <item x="27"/>
        <item x="13"/>
        <item x="210"/>
        <item x="15"/>
        <item x="669"/>
        <item x="54"/>
        <item x="160"/>
        <item x="2"/>
        <item x="67"/>
        <item x="19"/>
        <item x="18"/>
        <item x="16"/>
        <item x="136"/>
        <item x="430"/>
        <item x="620"/>
        <item x="604"/>
        <item x="92"/>
        <item x="365"/>
        <item x="85"/>
        <item x="12"/>
        <item m="1" x="692"/>
        <item x="9"/>
        <item x="553"/>
        <item x="405"/>
        <item x="593"/>
        <item x="75"/>
        <item x="127"/>
        <item x="601"/>
        <item x="243"/>
        <item x="623"/>
        <item x="291"/>
        <item x="667"/>
        <item x="22"/>
        <item x="24"/>
        <item x="111"/>
        <item x="157"/>
        <item x="158"/>
        <item x="159"/>
        <item x="198"/>
        <item x="199"/>
        <item m="1" x="691"/>
        <item x="234"/>
        <item x="261"/>
        <item x="112"/>
        <item x="276"/>
        <item x="294"/>
        <item x="330"/>
        <item x="301"/>
        <item x="248"/>
        <item x="446"/>
        <item x="200"/>
        <item x="510"/>
        <item x="506"/>
        <item x="547"/>
        <item x="548"/>
        <item x="549"/>
        <item x="341"/>
        <item x="152"/>
        <item x="49"/>
        <item x="307"/>
        <item m="1" x="682"/>
        <item x="614"/>
        <item x="332"/>
        <item x="501"/>
        <item x="637"/>
        <item x="638"/>
        <item x="293"/>
        <item m="1" x="687"/>
        <item x="116"/>
        <item x="424"/>
        <item x="130"/>
        <item x="445"/>
        <item x="7"/>
        <item x="580"/>
        <item x="295"/>
        <item x="665"/>
        <item x="56"/>
        <item x="151"/>
        <item x="554"/>
        <item x="634"/>
        <item x="639"/>
        <item x="78"/>
        <item m="1" x="695"/>
        <item x="146"/>
        <item x="398"/>
        <item x="569"/>
        <item x="100"/>
        <item x="10"/>
        <item x="380"/>
        <item x="643"/>
        <item x="226"/>
        <item x="581"/>
        <item x="344"/>
        <item x="644"/>
        <item x="345"/>
        <item x="456"/>
        <item x="338"/>
        <item x="582"/>
        <item m="1" x="690"/>
        <item m="1" x="696"/>
        <item x="162"/>
        <item x="11"/>
        <item x="366"/>
        <item x="627"/>
        <item x="113"/>
        <item x="653"/>
        <item x="573"/>
        <item x="114"/>
        <item x="284"/>
        <item x="606"/>
        <item x="497"/>
        <item x="320"/>
        <item x="379"/>
        <item x="183"/>
        <item x="82"/>
        <item x="4"/>
        <item x="5"/>
        <item x="25"/>
        <item x="29"/>
        <item x="58"/>
        <item x="62"/>
        <item x="63"/>
        <item x="80"/>
        <item x="81"/>
        <item x="46"/>
        <item x="108"/>
        <item x="117"/>
        <item x="119"/>
        <item x="66"/>
        <item x="131"/>
        <item x="133"/>
        <item x="154"/>
        <item x="164"/>
        <item x="178"/>
        <item x="180"/>
        <item x="203"/>
        <item x="173"/>
        <item x="141"/>
        <item x="212"/>
        <item x="213"/>
        <item x="214"/>
        <item x="216"/>
        <item x="217"/>
        <item x="218"/>
        <item x="219"/>
        <item x="223"/>
        <item x="225"/>
        <item x="227"/>
        <item x="228"/>
        <item x="192"/>
        <item x="235"/>
        <item x="236"/>
        <item x="237"/>
        <item x="244"/>
        <item m="1" x="675"/>
        <item x="73"/>
        <item x="277"/>
        <item x="297"/>
        <item x="298"/>
        <item x="308"/>
        <item x="321"/>
        <item x="331"/>
        <item x="343"/>
        <item x="348"/>
        <item x="349"/>
        <item x="74"/>
        <item x="364"/>
        <item x="171"/>
        <item x="388"/>
        <item x="401"/>
        <item x="407"/>
        <item x="428"/>
        <item x="429"/>
        <item x="231"/>
        <item x="282"/>
        <item x="444"/>
        <item x="247"/>
        <item x="447"/>
        <item x="450"/>
        <item x="457"/>
        <item x="458"/>
        <item x="459"/>
        <item x="240"/>
        <item x="463"/>
        <item x="368"/>
        <item m="1" x="673"/>
        <item x="511"/>
        <item x="512"/>
        <item x="229"/>
        <item x="525"/>
        <item x="538"/>
        <item x="539"/>
        <item x="540"/>
        <item x="350"/>
        <item x="550"/>
        <item x="551"/>
        <item x="552"/>
        <item x="328"/>
        <item x="555"/>
        <item x="556"/>
        <item x="557"/>
        <item x="558"/>
        <item x="135"/>
        <item x="103"/>
        <item x="574"/>
        <item x="196"/>
        <item x="594"/>
        <item x="602"/>
        <item x="603"/>
        <item x="607"/>
        <item x="460"/>
        <item x="93"/>
        <item x="612"/>
        <item x="616"/>
        <item x="621"/>
        <item x="167"/>
        <item x="624"/>
        <item x="625"/>
        <item x="628"/>
        <item x="631"/>
        <item x="333"/>
        <item x="635"/>
        <item x="640"/>
        <item x="641"/>
        <item x="642"/>
        <item x="94"/>
        <item x="645"/>
        <item x="646"/>
        <item x="649"/>
        <item x="650"/>
        <item x="654"/>
        <item x="655"/>
        <item x="657"/>
        <item x="658"/>
        <item x="659"/>
        <item x="660"/>
        <item x="666"/>
        <item x="411"/>
        <item m="1" x="683"/>
        <item x="668"/>
        <item x="309"/>
        <item x="322"/>
        <item x="583"/>
        <item x="390"/>
        <item m="1" x="671"/>
        <item x="262"/>
        <item m="1" x="679"/>
        <item x="498"/>
        <item x="182"/>
        <item x="64"/>
        <item x="123"/>
        <item x="391"/>
        <item x="47"/>
        <item x="403"/>
        <item x="161"/>
        <item x="170"/>
        <item x="184"/>
        <item x="185"/>
        <item x="206"/>
        <item x="220"/>
        <item x="104"/>
        <item x="245"/>
        <item x="263"/>
        <item x="264"/>
        <item x="279"/>
        <item x="299"/>
        <item x="300"/>
        <item x="312"/>
        <item x="323"/>
        <item x="86"/>
        <item x="339"/>
        <item x="392"/>
        <item x="373"/>
        <item x="402"/>
        <item x="431"/>
        <item x="448"/>
        <item x="461"/>
        <item x="105"/>
        <item x="499"/>
        <item x="189"/>
        <item x="500"/>
        <item x="541"/>
        <item x="302"/>
        <item x="560"/>
        <item x="570"/>
        <item x="571"/>
        <item x="584"/>
        <item x="209"/>
        <item x="595"/>
        <item x="378"/>
        <item x="221"/>
        <item x="137"/>
        <item x="418"/>
        <item x="358"/>
        <item x="186"/>
        <item x="466"/>
        <item x="230"/>
        <item x="542"/>
        <item x="311"/>
        <item x="31"/>
        <item x="559"/>
        <item x="310"/>
        <item x="325"/>
        <item x="166"/>
        <item x="126"/>
        <item x="8"/>
        <item x="125"/>
        <item x="172"/>
        <item m="1" x="674"/>
        <item x="367"/>
        <item x="481"/>
        <item x="432"/>
        <item x="68"/>
        <item x="543"/>
        <item x="252"/>
        <item x="449"/>
        <item x="464"/>
        <item x="32"/>
        <item x="169"/>
        <item x="465"/>
        <item x="451"/>
        <item x="106"/>
        <item x="207"/>
        <item x="232"/>
        <item x="238"/>
        <item x="266"/>
        <item x="288"/>
        <item x="576"/>
        <item x="599"/>
        <item x="287"/>
        <item x="334"/>
        <item x="239"/>
        <item x="286"/>
        <item x="296"/>
        <item x="335"/>
        <item x="393"/>
        <item x="340"/>
        <item x="281"/>
        <item x="33"/>
        <item x="536"/>
        <item x="313"/>
        <item x="283"/>
        <item x="433"/>
        <item x="347"/>
        <item x="327"/>
        <item x="600"/>
        <item x="285"/>
        <item x="324"/>
        <item x="265"/>
        <item x="65"/>
        <item x="610"/>
        <item m="1" x="685"/>
        <item x="326"/>
        <item x="434"/>
        <item x="30"/>
        <item x="6"/>
        <item x="69"/>
        <item x="70"/>
        <item x="71"/>
        <item x="179"/>
        <item x="187"/>
        <item x="188"/>
        <item x="39"/>
        <item x="268"/>
        <item x="270"/>
        <item x="315"/>
        <item x="351"/>
        <item x="353"/>
        <item x="354"/>
        <item x="355"/>
        <item x="356"/>
        <item x="404"/>
        <item x="467"/>
        <item x="514"/>
        <item x="494"/>
        <item x="587"/>
        <item x="425"/>
        <item x="590"/>
        <item x="423"/>
        <item x="452"/>
        <item x="362"/>
        <item x="647"/>
        <item x="360"/>
        <item x="83"/>
        <item x="87"/>
        <item x="419"/>
        <item x="588"/>
        <item x="415"/>
        <item x="191"/>
        <item x="408"/>
        <item x="409"/>
        <item x="426"/>
        <item x="529"/>
        <item x="585"/>
        <item x="361"/>
        <item x="36"/>
        <item x="412"/>
        <item x="190"/>
        <item x="410"/>
        <item x="626"/>
        <item x="88"/>
        <item x="420"/>
        <item x="417"/>
        <item x="140"/>
        <item x="502"/>
        <item x="53"/>
        <item x="589"/>
        <item x="51"/>
        <item x="369"/>
        <item x="586"/>
        <item x="269"/>
        <item x="139"/>
        <item x="357"/>
        <item x="38"/>
        <item x="591"/>
        <item x="41"/>
        <item x="208"/>
        <item x="272"/>
        <item x="314"/>
        <item x="271"/>
        <item x="413"/>
        <item x="422"/>
        <item x="416"/>
        <item x="435"/>
        <item x="421"/>
        <item m="1" x="680"/>
        <item x="273"/>
        <item x="40"/>
        <item x="370"/>
        <item x="359"/>
        <item x="629"/>
        <item x="394"/>
        <item x="414"/>
        <item x="37"/>
        <item x="561"/>
        <item x="48"/>
        <item x="50"/>
        <item x="52"/>
        <item x="95"/>
        <item x="143"/>
        <item x="144"/>
        <item x="145"/>
        <item x="147"/>
        <item x="193"/>
        <item x="194"/>
        <item x="195"/>
        <item x="241"/>
        <item x="249"/>
        <item x="250"/>
        <item x="251"/>
        <item x="254"/>
        <item x="258"/>
        <item x="259"/>
        <item x="303"/>
        <item x="371"/>
        <item x="372"/>
        <item x="374"/>
        <item x="375"/>
        <item x="376"/>
        <item x="377"/>
        <item x="381"/>
        <item x="382"/>
        <item x="383"/>
        <item x="384"/>
        <item x="385"/>
        <item x="386"/>
        <item x="387"/>
        <item x="395"/>
        <item x="396"/>
        <item x="436"/>
        <item x="437"/>
        <item x="438"/>
        <item x="439"/>
        <item x="440"/>
        <item x="441"/>
        <item x="453"/>
        <item x="468"/>
        <item x="469"/>
        <item x="470"/>
        <item x="471"/>
        <item x="472"/>
        <item x="473"/>
        <item x="474"/>
        <item x="475"/>
        <item x="476"/>
        <item x="477"/>
        <item x="479"/>
        <item x="480"/>
        <item x="482"/>
        <item x="483"/>
        <item x="488"/>
        <item x="490"/>
        <item x="491"/>
        <item x="492"/>
        <item x="493"/>
        <item x="503"/>
        <item x="504"/>
        <item x="505"/>
        <item x="507"/>
        <item x="515"/>
        <item x="516"/>
        <item x="517"/>
        <item x="518"/>
        <item x="519"/>
        <item x="520"/>
        <item x="521"/>
        <item x="522"/>
        <item x="523"/>
        <item x="524"/>
        <item x="526"/>
        <item x="527"/>
        <item x="528"/>
        <item x="530"/>
        <item x="531"/>
        <item x="532"/>
        <item x="533"/>
        <item x="534"/>
        <item x="535"/>
        <item x="562"/>
        <item x="563"/>
        <item x="566"/>
        <item x="567"/>
        <item x="568"/>
        <item x="608"/>
        <item x="615"/>
        <item x="618"/>
        <item x="619"/>
        <item x="397"/>
        <item x="632"/>
        <item x="633"/>
        <item x="636"/>
        <item x="656"/>
        <item x="661"/>
        <item x="662"/>
        <item x="663"/>
        <item x="256"/>
        <item m="1" x="672"/>
        <item m="1" x="689"/>
        <item x="670"/>
        <item x="508"/>
        <item x="242"/>
        <item x="246"/>
        <item x="478"/>
        <item x="255"/>
        <item m="1" x="678"/>
        <item x="565"/>
        <item x="142"/>
        <item x="544"/>
        <item x="43"/>
        <item m="1" x="681"/>
        <item x="489"/>
        <item x="564"/>
        <item x="35"/>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defaultSubtotal="0"/>
  </pivotFields>
  <rowFields count="2">
    <field x="22"/>
    <field x="10"/>
  </rowFields>
  <rowItems count="68">
    <i>
      <x v="1"/>
      <x v="7"/>
    </i>
    <i r="1">
      <x v="18"/>
    </i>
    <i r="1">
      <x v="19"/>
    </i>
    <i r="1">
      <x v="20"/>
    </i>
    <i r="1">
      <x v="21"/>
    </i>
    <i r="1">
      <x v="22"/>
    </i>
    <i r="1">
      <x v="23"/>
    </i>
    <i r="1">
      <x v="24"/>
    </i>
    <i r="1">
      <x v="25"/>
    </i>
    <i r="1">
      <x v="26"/>
    </i>
    <i r="1">
      <x v="27"/>
    </i>
    <i r="1">
      <x v="28"/>
    </i>
    <i r="1">
      <x v="29"/>
    </i>
    <i r="1">
      <x v="30"/>
    </i>
    <i r="1">
      <x v="31"/>
    </i>
    <i r="1">
      <x v="36"/>
    </i>
    <i r="1">
      <x v="37"/>
    </i>
    <i r="1">
      <x v="38"/>
    </i>
    <i r="1">
      <x v="39"/>
    </i>
    <i r="1">
      <x v="40"/>
    </i>
    <i r="1">
      <x v="74"/>
    </i>
    <i t="default">
      <x v="1"/>
    </i>
    <i>
      <x v="2"/>
      <x/>
    </i>
    <i r="1">
      <x v="1"/>
    </i>
    <i r="1">
      <x v="2"/>
    </i>
    <i r="1">
      <x v="3"/>
    </i>
    <i r="1">
      <x v="4"/>
    </i>
    <i r="1">
      <x v="5"/>
    </i>
    <i r="1">
      <x v="6"/>
    </i>
    <i r="1">
      <x v="8"/>
    </i>
    <i r="1">
      <x v="9"/>
    </i>
    <i r="1">
      <x v="10"/>
    </i>
    <i r="1">
      <x v="11"/>
    </i>
    <i r="1">
      <x v="12"/>
    </i>
    <i r="1">
      <x v="13"/>
    </i>
    <i r="1">
      <x v="14"/>
    </i>
    <i r="1">
      <x v="15"/>
    </i>
    <i r="1">
      <x v="16"/>
    </i>
    <i r="1">
      <x v="17"/>
    </i>
    <i r="1">
      <x v="32"/>
    </i>
    <i r="1">
      <x v="33"/>
    </i>
    <i r="1">
      <x v="34"/>
    </i>
    <i r="1">
      <x v="35"/>
    </i>
    <i r="1">
      <x v="41"/>
    </i>
    <i r="1">
      <x v="42"/>
    </i>
    <i r="1">
      <x v="43"/>
    </i>
    <i r="1">
      <x v="44"/>
    </i>
    <i r="1">
      <x v="45"/>
    </i>
    <i r="1">
      <x v="46"/>
    </i>
    <i r="1">
      <x v="47"/>
    </i>
    <i r="1">
      <x v="48"/>
    </i>
    <i r="1">
      <x v="49"/>
    </i>
    <i r="1">
      <x v="50"/>
    </i>
    <i r="1">
      <x v="51"/>
    </i>
    <i r="1">
      <x v="53"/>
    </i>
    <i r="1">
      <x v="54"/>
    </i>
    <i r="1">
      <x v="55"/>
    </i>
    <i r="1">
      <x v="56"/>
    </i>
    <i r="1">
      <x v="57"/>
    </i>
    <i r="1">
      <x v="58"/>
    </i>
    <i r="1">
      <x v="69"/>
    </i>
    <i r="1">
      <x v="70"/>
    </i>
    <i r="1">
      <x v="71"/>
    </i>
    <i r="1">
      <x v="72"/>
    </i>
    <i r="1">
      <x v="73"/>
    </i>
    <i r="1">
      <x v="75"/>
    </i>
    <i t="default">
      <x v="2"/>
    </i>
    <i t="grand">
      <x/>
    </i>
  </rowItems>
  <colFields count="2">
    <field x="27"/>
    <field x="29"/>
  </colFields>
  <colItems count="20">
    <i>
      <x/>
      <x/>
    </i>
    <i r="1">
      <x v="2"/>
    </i>
    <i t="default">
      <x/>
    </i>
    <i>
      <x v="1"/>
      <x v="1"/>
    </i>
    <i r="1">
      <x v="3"/>
    </i>
    <i r="1">
      <x v="4"/>
    </i>
    <i t="default">
      <x v="1"/>
    </i>
    <i>
      <x v="2"/>
      <x v="1"/>
    </i>
    <i r="1">
      <x v="3"/>
    </i>
    <i r="1">
      <x v="4"/>
    </i>
    <i t="default">
      <x v="2"/>
    </i>
    <i>
      <x v="3"/>
      <x v="1"/>
    </i>
    <i r="1">
      <x v="3"/>
    </i>
    <i r="1">
      <x v="4"/>
    </i>
    <i t="default">
      <x v="3"/>
    </i>
    <i>
      <x v="4"/>
      <x v="1"/>
    </i>
    <i r="1">
      <x v="3"/>
    </i>
    <i r="1">
      <x v="4"/>
    </i>
    <i t="default">
      <x v="4"/>
    </i>
    <i t="grand">
      <x/>
    </i>
  </colItems>
  <pageFields count="5">
    <pageField fld="7" hier="-1"/>
    <pageField fld="33" hier="-1"/>
    <pageField fld="5" hier="-1"/>
    <pageField fld="11" hier="-1"/>
    <pageField fld="17" hier="-1"/>
  </pageFields>
  <dataFields count="1">
    <dataField name="Soma de VALOR" fld="2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abela Dinâmica4" cacheId="9"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fieldListSortAscending="1">
  <location ref="AH157:BC227" firstHeaderRow="1" firstDataRow="3" firstDataCol="2" rowPageCount="5" colPageCount="1"/>
  <pivotFields count="66">
    <pivotField compact="0" outline="0" showAll="0"/>
    <pivotField compact="0" outline="0" showAll="0"/>
    <pivotField compact="0" outline="0" showAll="0"/>
    <pivotField compact="0" outline="0" showAll="0"/>
    <pivotField compact="0" outline="0" showAll="0"/>
    <pivotField axis="axisPage" compact="0" outline="0" showAll="0" defaultSubtotal="0">
      <items count="6181">
        <item x="1490"/>
        <item x="3679"/>
        <item x="1234"/>
        <item x="3680"/>
        <item x="583"/>
        <item x="584"/>
        <item x="4012"/>
        <item x="1680"/>
        <item x="1582"/>
        <item x="1583"/>
        <item x="1584"/>
        <item x="1585"/>
        <item x="1586"/>
        <item x="1587"/>
        <item x="1588"/>
        <item x="1589"/>
        <item x="1590"/>
        <item x="1591"/>
        <item x="1592"/>
        <item x="4738"/>
        <item x="4739"/>
        <item x="5389"/>
        <item x="1957"/>
        <item x="1888"/>
        <item x="2841"/>
        <item x="2601"/>
        <item x="3431"/>
        <item x="4740"/>
        <item x="5569"/>
        <item x="5880"/>
        <item x="5232"/>
        <item x="5101"/>
        <item x="5164"/>
        <item x="5405"/>
        <item x="5445"/>
        <item x="5725"/>
        <item x="833"/>
        <item x="4804"/>
        <item x="3773"/>
        <item x="4083"/>
        <item x="4741"/>
        <item x="4084"/>
        <item x="3043"/>
        <item x="5002"/>
        <item x="2348"/>
        <item x="472"/>
        <item x="749"/>
        <item x="1103"/>
        <item x="1491"/>
        <item x="4182"/>
        <item m="1" x="6029"/>
        <item m="1" x="6030"/>
        <item x="3843"/>
        <item x="834"/>
        <item x="4503"/>
        <item m="1" x="6031"/>
        <item x="832"/>
        <item x="1958"/>
        <item x="473"/>
        <item x="4742"/>
        <item x="2238"/>
        <item x="2171"/>
        <item x="4013"/>
        <item x="2239"/>
        <item x="3310"/>
        <item x="4504"/>
        <item x="4805"/>
        <item x="4806"/>
        <item x="4807"/>
        <item x="4808"/>
        <item x="4809"/>
        <item x="4810"/>
        <item x="4811"/>
        <item x="4812"/>
        <item x="4813"/>
        <item x="3774"/>
        <item x="3775"/>
        <item x="3776"/>
        <item x="3777"/>
        <item x="3778"/>
        <item x="3779"/>
        <item x="3780"/>
        <item x="3781"/>
        <item x="3782"/>
        <item x="3783"/>
        <item x="3784"/>
        <item x="3785"/>
        <item x="3786"/>
        <item x="3787"/>
        <item x="3788"/>
        <item x="3789"/>
        <item x="3790"/>
        <item x="2965"/>
        <item x="2966"/>
        <item x="2967"/>
        <item x="2968"/>
        <item x="2969"/>
        <item x="2970"/>
        <item x="2971"/>
        <item x="2972"/>
        <item x="2973"/>
        <item x="585"/>
        <item x="4"/>
        <item x="1233"/>
        <item x="2662"/>
        <item x="1789"/>
        <item x="2974"/>
        <item m="1" x="6034"/>
        <item m="1" x="6035"/>
        <item x="2468"/>
        <item x="5826"/>
        <item x="5771"/>
        <item x="5188"/>
        <item x="5424"/>
        <item x="5111"/>
        <item x="5757"/>
        <item x="5189"/>
        <item x="5485"/>
        <item x="5233"/>
        <item x="5450"/>
        <item x="3602"/>
        <item x="3681"/>
        <item x="4501"/>
        <item x="1294"/>
        <item x="4999"/>
        <item x="3172"/>
        <item x="4604"/>
        <item x="4916"/>
        <item x="5003"/>
        <item x="2842"/>
        <item x="1959"/>
        <item x="5696"/>
        <item x="3963"/>
        <item x="5761"/>
        <item x="5832"/>
        <item x="5541"/>
        <item x="5949"/>
        <item x="5262"/>
        <item x="5760"/>
        <item x="5102"/>
        <item x="5775"/>
        <item x="697"/>
        <item x="698"/>
        <item x="3311"/>
        <item x="5004"/>
        <item x="830"/>
        <item x="2349"/>
        <item m="1" x="6037"/>
        <item x="1410"/>
        <item x="4797"/>
        <item x="2045"/>
        <item x="1681"/>
        <item x="2350"/>
        <item x="172"/>
        <item x="4814"/>
        <item x="4815"/>
        <item x="4816"/>
        <item x="4817"/>
        <item x="4505"/>
        <item x="1581"/>
        <item x="3682"/>
        <item x="2897"/>
        <item x="3603"/>
        <item x="4743"/>
        <item x="173"/>
        <item x="174"/>
        <item x="4506"/>
        <item x="2347"/>
        <item x="1489"/>
        <item x="88"/>
        <item x="3312"/>
        <item x="3184"/>
        <item x="2843"/>
        <item x="1955"/>
        <item x="4605"/>
        <item x="3173"/>
        <item x="835"/>
        <item x="4085"/>
        <item x="4744"/>
        <item x="4818"/>
        <item x="3174"/>
        <item x="3313"/>
        <item x="328"/>
        <item x="3175"/>
        <item x="1226"/>
        <item x="2844"/>
        <item x="3966"/>
        <item x="694"/>
        <item x="329"/>
        <item x="3314"/>
        <item x="586"/>
        <item x="2736"/>
        <item m="1" x="6040"/>
        <item m="1" x="6041"/>
        <item m="1" x="6042"/>
        <item x="2734"/>
        <item m="1" x="6043"/>
        <item m="1" x="6044"/>
        <item m="1" x="6046"/>
        <item m="1" x="6047"/>
        <item m="1" x="6048"/>
        <item m="1" x="6049"/>
        <item x="587"/>
        <item m="1" x="6050"/>
        <item m="1" x="6051"/>
        <item m="1" x="6052"/>
        <item m="1" x="6053"/>
        <item m="1" x="6054"/>
        <item m="1" x="6055"/>
        <item m="1" x="6056"/>
        <item m="1" x="6057"/>
        <item m="1" x="6058"/>
        <item m="1" x="6059"/>
        <item m="1" x="6060"/>
        <item x="176"/>
        <item x="1104"/>
        <item m="1" x="6061"/>
        <item x="829"/>
        <item x="836"/>
        <item x="175"/>
        <item x="837"/>
        <item x="3772"/>
        <item x="838"/>
        <item x="2047"/>
        <item x="83"/>
        <item x="3459"/>
        <item x="3601"/>
        <item x="4014"/>
        <item x="1411"/>
        <item x="2658"/>
        <item x="2663"/>
        <item x="2975"/>
        <item x="839"/>
        <item x="4507"/>
        <item x="3967"/>
        <item x="1412"/>
        <item x="1682"/>
        <item x="3604"/>
        <item x="2845"/>
        <item x="3683"/>
        <item x="1048"/>
        <item x="1593"/>
        <item x="4508"/>
        <item x="3684"/>
        <item x="1227"/>
        <item x="3685"/>
        <item x="4319"/>
        <item x="4411"/>
        <item x="4606"/>
        <item x="588"/>
        <item x="387"/>
        <item x="3176"/>
        <item x="3177"/>
        <item x="2898"/>
        <item x="1784"/>
        <item x="1790"/>
        <item x="1305"/>
        <item x="0"/>
        <item x="3315"/>
        <item m="1" x="6066"/>
        <item x="1105"/>
        <item m="1" x="6067"/>
        <item x="3968"/>
        <item x="3969"/>
        <item x="3970"/>
        <item x="3971"/>
        <item x="3972"/>
        <item x="3973"/>
        <item x="3974"/>
        <item x="3975"/>
        <item x="3976"/>
        <item x="3977"/>
        <item x="3978"/>
        <item x="3979"/>
        <item x="3980"/>
        <item x="3981"/>
        <item x="3982"/>
        <item x="3983"/>
        <item x="3984"/>
        <item x="3985"/>
        <item x="3986"/>
        <item x="3987"/>
        <item x="1960"/>
        <item x="2976"/>
        <item x="3178"/>
        <item x="4010"/>
        <item x="4819"/>
        <item x="2166"/>
        <item x="3605"/>
        <item x="2964"/>
        <item x="2977"/>
        <item x="4509"/>
        <item x="748"/>
        <item x="3316"/>
        <item x="5864"/>
        <item x="5865"/>
        <item x="5103"/>
        <item x="5917"/>
        <item x="5943"/>
        <item x="5944"/>
        <item x="5770"/>
        <item x="5402"/>
        <item x="5542"/>
        <item x="5847"/>
        <item x="5848"/>
        <item x="5776"/>
        <item x="5446"/>
        <item x="5268"/>
        <item x="1889"/>
        <item x="1033"/>
        <item x="1890"/>
        <item x="4320"/>
        <item x="390"/>
        <item x="589"/>
        <item x="1791"/>
        <item x="2899"/>
        <item x="840"/>
        <item x="4081"/>
        <item x="4794"/>
        <item x="841"/>
        <item m="1" x="6072"/>
        <item x="2473"/>
        <item m="1" x="6073"/>
        <item x="4510"/>
        <item x="918"/>
        <item x="3686"/>
        <item x="3186"/>
        <item x="3187"/>
        <item x="169"/>
        <item x="695"/>
        <item x="4922"/>
        <item x="4923"/>
        <item x="4321"/>
        <item x="4177"/>
        <item x="388"/>
        <item x="2"/>
        <item x="474"/>
        <item x="3791"/>
        <item x="2659"/>
        <item x="2962"/>
        <item x="828"/>
        <item x="842"/>
        <item x="1488"/>
        <item x="4086"/>
        <item x="2351"/>
        <item x="2895"/>
        <item x="2748"/>
        <item x="5005"/>
        <item x="2463"/>
        <item x="1891"/>
        <item x="2237"/>
        <item x="4011"/>
        <item x="5000"/>
        <item x="2660"/>
        <item x="5001"/>
        <item x="1892"/>
        <item x="4015"/>
        <item x="3040"/>
        <item x="4795"/>
        <item x="919"/>
        <item x="3041"/>
        <item x="5833"/>
        <item x="5970"/>
        <item x="5945"/>
        <item m="1" x="6076"/>
        <item x="5579"/>
        <item x="5192"/>
        <item x="5406"/>
        <item x="5407"/>
        <item x="696"/>
        <item x="4796"/>
        <item x="208"/>
        <item x="699"/>
        <item x="1492"/>
        <item x="1493"/>
        <item x="3"/>
        <item x="2963"/>
        <item x="2467"/>
        <item x="2469"/>
        <item x="5006"/>
        <item x="1494"/>
        <item x="2168"/>
        <item x="1106"/>
        <item x="1107"/>
        <item x="1108"/>
        <item x="1109"/>
        <item x="1110"/>
        <item x="1111"/>
        <item x="1112"/>
        <item x="1113"/>
        <item x="1114"/>
        <item x="5946"/>
        <item x="5702"/>
        <item x="5703"/>
        <item x="5704"/>
        <item x="5705"/>
        <item x="5664"/>
        <item x="5789"/>
        <item x="5408"/>
        <item x="5758"/>
        <item x="5825"/>
        <item x="5313"/>
        <item x="1115"/>
        <item x="4511"/>
        <item x="2840"/>
        <item x="163"/>
        <item x="4799"/>
        <item x="3457"/>
        <item x="1893"/>
        <item x="4924"/>
        <item x="831"/>
        <item x="1304"/>
        <item x="1594"/>
        <item x="1956"/>
        <item x="3308"/>
        <item x="4800"/>
        <item x="843"/>
        <item x="844"/>
        <item x="845"/>
        <item x="846"/>
        <item x="847"/>
        <item x="848"/>
        <item x="849"/>
        <item x="850"/>
        <item x="851"/>
        <item x="852"/>
        <item x="853"/>
        <item x="854"/>
        <item x="4322"/>
        <item x="4323"/>
        <item x="4324"/>
        <item x="4325"/>
        <item x="4326"/>
        <item x="4327"/>
        <item x="4328"/>
        <item x="4329"/>
        <item x="4330"/>
        <item x="4331"/>
        <item x="4332"/>
        <item x="4333"/>
        <item x="4334"/>
        <item x="4335"/>
        <item x="4336"/>
        <item x="1306"/>
        <item x="1307"/>
        <item x="1308"/>
        <item x="1309"/>
        <item x="1310"/>
        <item x="1311"/>
        <item x="1312"/>
        <item x="1313"/>
        <item x="1314"/>
        <item x="1315"/>
        <item x="1316"/>
        <item x="2240"/>
        <item x="2241"/>
        <item x="1317"/>
        <item x="1318"/>
        <item x="1319"/>
        <item x="1320"/>
        <item x="1321"/>
        <item x="1322"/>
        <item x="1323"/>
        <item x="1324"/>
        <item x="1325"/>
        <item x="4082"/>
        <item x="2661"/>
        <item x="3693"/>
        <item x="2846"/>
        <item x="4801"/>
        <item x="339"/>
        <item x="4337"/>
        <item x="5007"/>
        <item x="2242"/>
        <item x="4602"/>
        <item x="1785"/>
        <item x="2169"/>
        <item x="582"/>
        <item x="2978"/>
        <item x="209"/>
        <item x="210"/>
        <item x="211"/>
        <item x="212"/>
        <item x="213"/>
        <item x="5772"/>
        <item x="5950"/>
        <item x="5570"/>
        <item x="5788"/>
        <item x="5087"/>
        <item x="5971"/>
        <item x="5430"/>
        <item x="5486"/>
        <item x="5777"/>
        <item x="5896"/>
        <item m="1" x="6086"/>
        <item x="5968"/>
        <item x="5088"/>
        <item x="5520"/>
        <item x="5521"/>
        <item x="5522"/>
        <item x="5523"/>
        <item x="5524"/>
        <item x="5525"/>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4407"/>
        <item x="4408"/>
        <item x="4409"/>
        <item x="4410"/>
        <item x="4412"/>
        <item x="4413"/>
        <item x="4414"/>
        <item x="4415"/>
        <item x="4416"/>
        <item x="4417"/>
        <item x="4418"/>
        <item x="4419"/>
        <item x="4420"/>
        <item x="4421"/>
        <item x="1327"/>
        <item x="1328"/>
        <item x="1326"/>
        <item x="1329"/>
        <item x="1330"/>
        <item x="1331"/>
        <item x="1332"/>
        <item x="1333"/>
        <item x="1334"/>
        <item x="1335"/>
        <item x="1336"/>
        <item x="1337"/>
        <item x="1338"/>
        <item x="4422"/>
        <item x="4423"/>
        <item x="4424"/>
        <item x="4425"/>
        <item x="4426"/>
        <item x="4427"/>
        <item x="4428"/>
        <item x="4429"/>
        <item x="4430"/>
        <item x="4431"/>
        <item x="4432"/>
        <item x="4433"/>
        <item x="4434"/>
        <item x="4435"/>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4178"/>
        <item x="4179"/>
        <item x="4180"/>
        <item x="4181"/>
        <item x="4184"/>
        <item x="4185"/>
        <item x="4186"/>
        <item x="4187"/>
        <item x="4188"/>
        <item x="4189"/>
        <item x="4190"/>
        <item x="4191"/>
        <item x="4192"/>
        <item x="4193"/>
        <item x="4194"/>
        <item x="4195"/>
        <item x="2847"/>
        <item x="2848"/>
        <item x="2849"/>
        <item x="2850"/>
        <item x="2851"/>
        <item x="2852"/>
        <item x="2853"/>
        <item x="2854"/>
        <item x="2855"/>
        <item x="2856"/>
        <item x="2857"/>
        <item x="2858"/>
        <item x="2859"/>
        <item x="2979"/>
        <item x="2980"/>
        <item x="2981"/>
        <item x="2982"/>
        <item x="2983"/>
        <item x="2984"/>
        <item x="2985"/>
        <item x="2986"/>
        <item x="2987"/>
        <item x="2988"/>
        <item x="2989"/>
        <item x="310"/>
        <item x="311"/>
        <item x="312"/>
        <item x="313"/>
        <item x="314"/>
        <item x="315"/>
        <item x="316"/>
        <item x="317"/>
        <item x="318"/>
        <item x="319"/>
        <item x="320"/>
        <item x="917"/>
        <item x="920"/>
        <item x="921"/>
        <item x="922"/>
        <item x="923"/>
        <item x="924"/>
        <item x="925"/>
        <item x="926"/>
        <item x="927"/>
        <item x="928"/>
        <item x="929"/>
        <item x="930"/>
        <item x="931"/>
        <item x="932"/>
        <item x="933"/>
        <item x="934"/>
        <item x="935"/>
        <item x="936"/>
        <item x="937"/>
        <item x="4603"/>
        <item x="4607"/>
        <item x="4608"/>
        <item x="4609"/>
        <item x="4610"/>
        <item x="4611"/>
        <item x="4612"/>
        <item x="4613"/>
        <item x="4614"/>
        <item x="938"/>
        <item x="939"/>
        <item x="940"/>
        <item x="941"/>
        <item x="942"/>
        <item x="943"/>
        <item x="944"/>
        <item x="945"/>
        <item x="946"/>
        <item x="947"/>
        <item x="948"/>
        <item x="4615"/>
        <item x="4616"/>
        <item x="4617"/>
        <item x="4618"/>
        <item x="4619"/>
        <item x="4620"/>
        <item x="4621"/>
        <item x="4622"/>
        <item x="4623"/>
        <item x="4624"/>
        <item x="4625"/>
        <item x="4626"/>
        <item x="4627"/>
        <item x="4628"/>
        <item x="4629"/>
        <item x="4630"/>
        <item x="4631"/>
        <item x="4632"/>
        <item x="4633"/>
        <item x="4634"/>
        <item x="321"/>
        <item x="2664"/>
        <item m="1" x="6090"/>
        <item x="3687"/>
        <item x="2665"/>
        <item x="2170"/>
        <item m="1" x="6091"/>
        <item x="700"/>
        <item x="701"/>
        <item x="322"/>
        <item m="1" x="6092"/>
        <item m="1" x="6093"/>
        <item m="1" x="6095"/>
        <item x="4502"/>
        <item x="3433"/>
        <item x="4016"/>
        <item x="2357"/>
        <item x="3964"/>
        <item x="4017"/>
        <item x="3688"/>
        <item x="3042"/>
        <item x="3965"/>
        <item m="1" x="6096"/>
        <item x="1595"/>
        <item x="702"/>
        <item x="4018"/>
        <item x="5526"/>
        <item x="5527"/>
        <item x="5528"/>
        <item x="5529"/>
        <item x="5530"/>
        <item x="5531"/>
        <item x="5532"/>
        <item x="5533"/>
        <item x="5830"/>
        <item x="5831"/>
        <item x="5834"/>
        <item x="5835"/>
        <item x="5836"/>
        <item x="5837"/>
        <item x="5838"/>
        <item x="5839"/>
        <item x="5840"/>
        <item x="5841"/>
        <item x="5417"/>
        <item x="5332"/>
        <item x="3434"/>
        <item x="1961"/>
        <item x="323"/>
        <item x="3766"/>
        <item x="4019"/>
        <item x="4087"/>
        <item x="2044"/>
        <item x="1496"/>
        <item x="2573"/>
        <item x="2666"/>
        <item x="950"/>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3689"/>
        <item x="3690"/>
        <item x="3691"/>
        <item x="3692"/>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2172"/>
        <item x="2173"/>
        <item x="2174"/>
        <item x="2175"/>
        <item x="2176"/>
        <item x="2177"/>
        <item x="2178"/>
        <item x="2179"/>
        <item x="2180"/>
        <item x="2181"/>
        <item x="2182"/>
        <item x="2183"/>
        <item x="2184"/>
        <item x="2185"/>
        <item x="3737"/>
        <item x="3738"/>
        <item x="3739"/>
        <item x="3740"/>
        <item x="3741"/>
        <item x="3742"/>
        <item x="3743"/>
        <item x="3744"/>
        <item x="3745"/>
        <item x="3746"/>
        <item x="2186"/>
        <item x="2187"/>
        <item x="2188"/>
        <item x="2189"/>
        <item x="2190"/>
        <item x="2191"/>
        <item x="2192"/>
        <item x="2193"/>
        <item x="2194"/>
        <item x="2195"/>
        <item x="2196"/>
        <item x="2197"/>
        <item x="1624"/>
        <item x="1625"/>
        <item x="1626"/>
        <item x="1627"/>
        <item x="1628"/>
        <item x="1629"/>
        <item x="1630"/>
        <item x="1631"/>
        <item x="1632"/>
        <item x="1633"/>
        <item x="1634"/>
        <item x="1635"/>
        <item x="1636"/>
        <item x="1637"/>
        <item x="3747"/>
        <item x="3748"/>
        <item x="3749"/>
        <item x="3750"/>
        <item x="3751"/>
        <item x="3752"/>
        <item x="3753"/>
        <item x="3754"/>
        <item x="2198"/>
        <item x="2199"/>
        <item x="2200"/>
        <item x="2201"/>
        <item x="2202"/>
        <item x="2203"/>
        <item x="2204"/>
        <item x="2205"/>
        <item x="2206"/>
        <item x="2207"/>
        <item x="2208"/>
        <item x="2209"/>
        <item x="2210"/>
        <item x="2211"/>
        <item x="2212"/>
        <item x="2213"/>
        <item x="2214"/>
        <item x="2215"/>
        <item x="2216"/>
        <item x="2217"/>
        <item x="2218"/>
        <item x="2219"/>
        <item x="2220"/>
        <item x="1638"/>
        <item x="1639"/>
        <item x="1640"/>
        <item x="1641"/>
        <item x="1642"/>
        <item x="1643"/>
        <item x="1644"/>
        <item x="1645"/>
        <item x="1646"/>
        <item x="1647"/>
        <item x="1648"/>
        <item x="1649"/>
        <item x="1650"/>
        <item x="1651"/>
        <item x="1652"/>
        <item x="1653"/>
        <item x="1654"/>
        <item x="1655"/>
        <item x="1656"/>
        <item x="1657"/>
        <item x="1658"/>
        <item x="1659"/>
        <item x="2221"/>
        <item x="2222"/>
        <item x="2223"/>
        <item x="2224"/>
        <item x="2225"/>
        <item x="2226"/>
        <item x="2227"/>
        <item x="2228"/>
        <item x="2229"/>
        <item x="2230"/>
        <item x="1660"/>
        <item x="1661"/>
        <item x="1662"/>
        <item x="1663"/>
        <item x="1664"/>
        <item x="1665"/>
        <item x="1666"/>
        <item x="1667"/>
        <item x="1668"/>
        <item x="1669"/>
        <item x="1670"/>
        <item x="1671"/>
        <item x="1672"/>
        <item x="1673"/>
        <item x="1674"/>
        <item x="1675"/>
        <item x="1676"/>
        <item x="1677"/>
        <item x="1678"/>
        <item x="1679"/>
        <item x="1962"/>
        <item x="1963"/>
        <item x="1964"/>
        <item x="1965"/>
        <item x="1966"/>
        <item x="1967"/>
        <item x="4512"/>
        <item x="2574"/>
        <item x="4513"/>
        <item x="2990"/>
        <item x="3432"/>
        <item x="4925"/>
        <item x="324"/>
        <item x="84"/>
        <item x="85"/>
        <item x="1895"/>
        <item x="5333"/>
        <item x="5314"/>
        <item x="5261"/>
        <item x="5543"/>
        <item x="5418"/>
        <item x="5912"/>
        <item x="5429"/>
        <item x="5431"/>
        <item x="5104"/>
        <item x="5451"/>
        <item x="5958"/>
        <item x="5447"/>
        <item x="5234"/>
        <item x="5235"/>
        <item x="6025"/>
        <item x="86"/>
        <item x="87"/>
        <item x="89"/>
        <item x="91"/>
        <item x="92"/>
        <item x="164"/>
        <item x="165"/>
        <item x="166"/>
        <item x="325"/>
        <item x="389"/>
        <item x="391"/>
        <item x="392"/>
        <item x="393"/>
        <item x="394"/>
        <item x="395"/>
        <item x="396"/>
        <item x="397"/>
        <item x="398"/>
        <item x="399"/>
        <item x="400"/>
        <item x="401"/>
        <item x="402"/>
        <item x="403"/>
        <item x="404"/>
        <item x="405"/>
        <item x="406"/>
        <item x="407"/>
        <item x="408"/>
        <item x="409"/>
        <item x="411"/>
        <item x="412"/>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90"/>
        <item x="591"/>
        <item x="593"/>
        <item x="594"/>
        <item x="704"/>
        <item x="706"/>
        <item x="707"/>
        <item x="750"/>
        <item x="751"/>
        <item x="752"/>
        <item x="753"/>
        <item x="755"/>
        <item x="756"/>
        <item x="757"/>
        <item x="869"/>
        <item x="870"/>
        <item x="871"/>
        <item x="949"/>
        <item x="951"/>
        <item x="952"/>
        <item x="1034"/>
        <item x="1035"/>
        <item x="1116"/>
        <item x="1117"/>
        <item x="1118"/>
        <item x="1228"/>
        <item x="1229"/>
        <item x="1340"/>
        <item x="1413"/>
        <item x="1414"/>
        <item x="1415"/>
        <item x="1495"/>
        <item x="1506"/>
        <item x="1507"/>
        <item x="1508"/>
        <item x="1694"/>
        <item x="1894"/>
        <item x="1896"/>
        <item x="1968"/>
        <item x="196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243"/>
        <item x="2358"/>
        <item x="2464"/>
        <item x="2667"/>
        <item x="2668"/>
        <item x="2737"/>
        <item x="2860"/>
        <item x="2863"/>
        <item x="2864"/>
        <item x="2896"/>
        <item x="2900"/>
        <item x="2991"/>
        <item x="2992"/>
        <item x="2993"/>
        <item x="2995"/>
        <item x="2997"/>
        <item x="2999"/>
        <item x="3044"/>
        <item x="3057"/>
        <item x="3058"/>
        <item x="3309"/>
        <item x="3435"/>
        <item x="3438"/>
        <item x="3440"/>
        <item x="3441"/>
        <item x="3442"/>
        <item x="3443"/>
        <item x="3444"/>
        <item x="3445"/>
        <item x="3446"/>
        <item x="3447"/>
        <item x="3448"/>
        <item x="3449"/>
        <item x="3450"/>
        <item x="3451"/>
        <item x="3461"/>
        <item x="3606"/>
        <item x="3755"/>
        <item x="3770"/>
        <item x="3771"/>
        <item x="3792"/>
        <item x="3793"/>
        <item x="3794"/>
        <item x="3795"/>
        <item x="3796"/>
        <item x="3797"/>
        <item x="3798"/>
        <item x="3799"/>
        <item x="3800"/>
        <item x="3801"/>
        <item x="3802"/>
        <item x="3803"/>
        <item x="3804"/>
        <item x="3805"/>
        <item x="3806"/>
        <item x="3807"/>
        <item x="3808"/>
        <item x="3809"/>
        <item x="3810"/>
        <item x="3811"/>
        <item x="3812"/>
        <item x="3814"/>
        <item x="3988"/>
        <item x="3989"/>
        <item x="3990"/>
        <item x="4020"/>
        <item x="4021"/>
        <item x="4024"/>
        <item x="4025"/>
        <item x="4026"/>
        <item x="4027"/>
        <item x="4088"/>
        <item x="4183"/>
        <item x="4199"/>
        <item x="4200"/>
        <item x="4338"/>
        <item x="4339"/>
        <item x="4436"/>
        <item x="4437"/>
        <item x="4438"/>
        <item x="4515"/>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636"/>
        <item x="4637"/>
        <item x="4638"/>
        <item x="4639"/>
        <item x="4640"/>
        <item x="4641"/>
        <item x="4642"/>
        <item x="4643"/>
        <item x="4644"/>
        <item x="4645"/>
        <item x="4802"/>
        <item x="4820"/>
        <item x="4921"/>
        <item x="4927"/>
        <item x="4928"/>
        <item x="4929"/>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5"/>
        <item x="5165"/>
        <item x="5166"/>
        <item x="5167"/>
        <item x="5193"/>
        <item x="5236"/>
        <item x="5243"/>
        <item x="5244"/>
        <item x="5245"/>
        <item x="5263"/>
        <item x="5269"/>
        <item x="5270"/>
        <item x="5271"/>
        <item x="5291"/>
        <item x="5315"/>
        <item x="5384"/>
        <item x="5385"/>
        <item x="5420"/>
        <item x="5425"/>
        <item x="5426"/>
        <item x="5427"/>
        <item x="5432"/>
        <item x="5452"/>
        <item x="5501"/>
        <item x="5502"/>
        <item x="5534"/>
        <item x="5572"/>
        <item x="5574"/>
        <item x="5613"/>
        <item x="5614"/>
        <item x="5615"/>
        <item x="5663"/>
        <item x="5665"/>
        <item x="5666"/>
        <item x="5667"/>
        <item x="5668"/>
        <item x="5669"/>
        <item x="5670"/>
        <item x="5671"/>
        <item x="5674"/>
        <item x="5675"/>
        <item x="5676"/>
        <item x="5677"/>
        <item x="5678"/>
        <item x="5679"/>
        <item x="5680"/>
        <item x="5681"/>
        <item x="5695"/>
        <item x="5706"/>
        <item x="5707"/>
        <item x="5763"/>
        <item x="5783"/>
        <item x="5818"/>
        <item x="5827"/>
        <item x="5828"/>
        <item x="5842"/>
        <item x="5849"/>
        <item x="5870"/>
        <item x="5889"/>
        <item x="5897"/>
        <item x="5975"/>
        <item m="1" x="6124"/>
        <item m="1" x="6111"/>
        <item x="5390"/>
        <item x="5571"/>
        <item x="4028"/>
        <item x="5391"/>
        <item m="1" x="6122"/>
        <item m="1" x="6115"/>
        <item m="1" x="6123"/>
        <item x="4545"/>
        <item x="3179"/>
        <item m="1" x="6139"/>
        <item m="1" x="6140"/>
        <item m="1" x="6144"/>
        <item x="5491"/>
        <item x="592"/>
        <item x="4546"/>
        <item x="3180"/>
        <item x="5732"/>
        <item x="2862"/>
        <item x="3813"/>
        <item x="705"/>
        <item x="5655"/>
        <item x="693"/>
        <item x="4518"/>
        <item x="3991"/>
        <item x="5273"/>
        <item x="4514"/>
        <item x="4917"/>
        <item x="1696"/>
        <item x="3769"/>
        <item x="709"/>
        <item x="5612"/>
        <item x="5959"/>
        <item x="2998"/>
        <item x="5951"/>
        <item x="167"/>
        <item x="703"/>
        <item x="5498"/>
        <item x="2994"/>
        <item x="4029"/>
        <item x="4340"/>
        <item x="3768"/>
        <item x="5393"/>
        <item x="1683"/>
        <item x="11"/>
        <item m="1" x="6145"/>
        <item m="1" x="6121"/>
        <item x="4517"/>
        <item x="5708"/>
        <item x="5112"/>
        <item x="326"/>
        <item x="710"/>
        <item x="3437"/>
        <item x="3767"/>
        <item x="1036"/>
        <item x="4920"/>
        <item x="754"/>
        <item m="1" x="6146"/>
        <item x="1"/>
        <item x="5064"/>
        <item x="2861"/>
        <item x="1695"/>
        <item x="3056"/>
        <item x="2575"/>
        <item x="2996"/>
        <item x="4023"/>
        <item x="4547"/>
        <item x="410"/>
        <item x="5394"/>
        <item x="4918"/>
        <item x="5386"/>
        <item x="12"/>
        <item x="4926"/>
        <item x="5913"/>
        <item x="5448"/>
        <item x="4022"/>
        <item x="5773"/>
        <item x="5392"/>
        <item x="3317"/>
        <item x="5419"/>
        <item x="5762"/>
        <item x="3460"/>
        <item m="1" x="6142"/>
        <item x="1119"/>
        <item x="1341"/>
        <item x="2046"/>
        <item x="2901"/>
        <item x="3757"/>
        <item x="4516"/>
        <item x="2231"/>
        <item x="708"/>
        <item x="1339"/>
        <item x="3761"/>
        <item x="5778"/>
        <item x="3436"/>
        <item x="4803"/>
        <item x="5089"/>
        <item m="1" x="6113"/>
        <item x="1684"/>
        <item x="3045"/>
        <item x="4635"/>
        <item x="4646"/>
        <item x="3840"/>
        <item x="2232"/>
        <item x="3000"/>
        <item x="3841"/>
        <item x="3002"/>
        <item x="535"/>
        <item x="955"/>
        <item x="534"/>
        <item x="3318"/>
        <item x="2076"/>
        <item x="4549"/>
        <item x="5972"/>
        <item x="2576"/>
        <item m="1" x="6150"/>
        <item m="1" x="6151"/>
        <item x="4548"/>
        <item x="5409"/>
        <item x="5871"/>
        <item x="3059"/>
        <item x="758"/>
        <item x="13"/>
        <item x="2359"/>
        <item x="956"/>
        <item x="5487"/>
        <item x="1120"/>
        <item x="5503"/>
        <item x="4030"/>
        <item x="872"/>
        <item x="14"/>
        <item x="4201"/>
        <item x="5850"/>
        <item x="4341"/>
        <item x="1786"/>
        <item m="1" x="6152"/>
        <item x="5395"/>
        <item x="3001"/>
        <item x="5066"/>
        <item x="711"/>
        <item x="2865"/>
        <item x="2669"/>
        <item x="873"/>
        <item x="1897"/>
        <item x="536"/>
        <item x="4550"/>
        <item x="874"/>
        <item x="3842"/>
        <item x="327"/>
        <item x="340"/>
        <item x="341"/>
        <item x="342"/>
        <item x="343"/>
        <item x="344"/>
        <item x="345"/>
        <item x="346"/>
        <item x="347"/>
        <item x="348"/>
        <item x="349"/>
        <item x="350"/>
        <item m="1" x="6155"/>
        <item m="1" x="6156"/>
        <item m="1" x="6157"/>
        <item m="1" x="6158"/>
        <item m="1" x="6159"/>
        <item m="1" x="6160"/>
        <item m="1" x="6161"/>
        <item m="1" x="6162"/>
        <item m="1" x="6163"/>
        <item m="1" x="6164"/>
        <item m="1" x="6165"/>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1121"/>
        <item x="1122"/>
        <item x="1123"/>
        <item x="1124"/>
        <item x="1125"/>
        <item x="1126"/>
        <item x="1127"/>
        <item x="1128"/>
        <item x="1129"/>
        <item x="1130"/>
        <item x="1131"/>
        <item x="1132"/>
        <item x="1509"/>
        <item x="1510"/>
        <item x="1511"/>
        <item x="1512"/>
        <item x="1513"/>
        <item x="1514"/>
        <item x="1515"/>
        <item x="1516"/>
        <item x="1517"/>
        <item x="1518"/>
        <item x="2577"/>
        <item x="2578"/>
        <item x="2579"/>
        <item x="2580"/>
        <item x="2581"/>
        <item x="2582"/>
        <item x="2583"/>
        <item x="2584"/>
        <item x="2585"/>
        <item x="2586"/>
        <item x="2587"/>
        <item x="2588"/>
        <item x="2589"/>
        <item x="4202"/>
        <item x="5"/>
        <item x="6"/>
        <item x="7"/>
        <item x="8"/>
        <item x="90"/>
        <item x="93"/>
        <item x="94"/>
        <item x="95"/>
        <item x="96"/>
        <item x="97"/>
        <item x="98"/>
        <item x="99"/>
        <item x="100"/>
        <item x="168"/>
        <item x="170"/>
        <item x="171"/>
        <item x="177"/>
        <item x="178"/>
        <item x="180"/>
        <item x="181"/>
        <item x="330"/>
        <item x="331"/>
        <item x="332"/>
        <item x="333"/>
        <item x="334"/>
        <item x="335"/>
        <item x="338"/>
        <item x="351"/>
        <item x="352"/>
        <item x="353"/>
        <item x="354"/>
        <item x="355"/>
        <item x="356"/>
        <item x="357"/>
        <item x="358"/>
        <item x="359"/>
        <item x="360"/>
        <item x="361"/>
        <item x="362"/>
        <item x="414"/>
        <item x="415"/>
        <item x="416"/>
        <item x="417"/>
        <item x="418"/>
        <item x="419"/>
        <item x="420"/>
        <item x="421"/>
        <item x="422"/>
        <item x="423"/>
        <item x="424"/>
        <item x="425"/>
        <item x="426"/>
        <item x="427"/>
        <item x="428"/>
        <item x="429"/>
        <item x="430"/>
        <item x="431"/>
        <item x="432"/>
        <item x="433"/>
        <item x="470"/>
        <item x="471"/>
        <item x="475"/>
        <item x="476"/>
        <item x="537"/>
        <item x="538"/>
        <item x="539"/>
        <item x="540"/>
        <item x="541"/>
        <item x="542"/>
        <item x="543"/>
        <item x="544"/>
        <item x="545"/>
        <item x="546"/>
        <item x="548"/>
        <item x="549"/>
        <item x="550"/>
        <item x="595"/>
        <item x="596"/>
        <item x="597"/>
        <item x="598"/>
        <item x="599"/>
        <item x="600"/>
        <item x="601"/>
        <item x="602"/>
        <item x="603"/>
        <item x="605"/>
        <item x="744"/>
        <item x="745"/>
        <item x="746"/>
        <item x="747"/>
        <item x="759"/>
        <item x="760"/>
        <item x="761"/>
        <item x="762"/>
        <item x="763"/>
        <item x="764"/>
        <item x="765"/>
        <item x="766"/>
        <item x="767"/>
        <item x="855"/>
        <item x="856"/>
        <item m="1" x="6077"/>
        <item x="858"/>
        <item x="859"/>
        <item x="860"/>
        <item x="861"/>
        <item x="862"/>
        <item x="865"/>
        <item x="875"/>
        <item x="876"/>
        <item x="953"/>
        <item x="954"/>
        <item x="957"/>
        <item x="958"/>
        <item x="959"/>
        <item x="960"/>
        <item x="1037"/>
        <item x="1038"/>
        <item x="1039"/>
        <item x="1040"/>
        <item x="1041"/>
        <item x="1042"/>
        <item x="1043"/>
        <item x="1044"/>
        <item x="1045"/>
        <item x="1046"/>
        <item x="1047"/>
        <item x="1049"/>
        <item x="1050"/>
        <item x="1051"/>
        <item x="1052"/>
        <item x="1053"/>
        <item x="1054"/>
        <item x="1055"/>
        <item x="1056"/>
        <item x="1057"/>
        <item x="1058"/>
        <item x="1060"/>
        <item x="1061"/>
        <item x="1062"/>
        <item x="1064"/>
        <item x="1065"/>
        <item x="1066"/>
        <item x="1067"/>
        <item x="1068"/>
        <item x="1069"/>
        <item x="1070"/>
        <item x="1071"/>
        <item x="1072"/>
        <item x="1102"/>
        <item x="1133"/>
        <item x="1134"/>
        <item x="1135"/>
        <item x="1136"/>
        <item x="1137"/>
        <item x="1138"/>
        <item x="1139"/>
        <item x="1140"/>
        <item x="1141"/>
        <item x="1142"/>
        <item x="1144"/>
        <item x="1145"/>
        <item x="1230"/>
        <item x="1231"/>
        <item x="1232"/>
        <item x="1235"/>
        <item x="1236"/>
        <item x="1237"/>
        <item x="1238"/>
        <item x="1239"/>
        <item x="1240"/>
        <item x="1241"/>
        <item x="1242"/>
        <item x="1243"/>
        <item x="1244"/>
        <item x="1245"/>
        <item x="1246"/>
        <item x="1247"/>
        <item x="1248"/>
        <item x="1249"/>
        <item x="1250"/>
        <item x="1251"/>
        <item x="1252"/>
        <item x="1253"/>
        <item x="1254"/>
        <item x="1295"/>
        <item x="1296"/>
        <item x="1297"/>
        <item x="1298"/>
        <item x="1299"/>
        <item x="1300"/>
        <item x="1301"/>
        <item x="1302"/>
        <item x="1303"/>
        <item x="1342"/>
        <item x="1343"/>
        <item x="1344"/>
        <item x="1345"/>
        <item x="1346"/>
        <item x="1347"/>
        <item x="1348"/>
        <item x="1349"/>
        <item x="1350"/>
        <item x="1351"/>
        <item x="1352"/>
        <item x="1353"/>
        <item x="1354"/>
        <item x="1355"/>
        <item x="1416"/>
        <item x="1417"/>
        <item x="1418"/>
        <item x="1419"/>
        <item x="1420"/>
        <item x="1421"/>
        <item x="1422"/>
        <item x="1423"/>
        <item x="1424"/>
        <item x="1425"/>
        <item x="1426"/>
        <item x="1427"/>
        <item x="1428"/>
        <item x="1429"/>
        <item x="1432"/>
        <item x="1497"/>
        <item x="1498"/>
        <item x="1499"/>
        <item x="1500"/>
        <item x="1501"/>
        <item x="1502"/>
        <item x="1503"/>
        <item x="1504"/>
        <item x="1505"/>
        <item x="1519"/>
        <item x="1520"/>
        <item x="1521"/>
        <item x="1522"/>
        <item x="1523"/>
        <item x="1524"/>
        <item x="1525"/>
        <item x="1526"/>
        <item x="1527"/>
        <item x="1528"/>
        <item x="1685"/>
        <item x="1686"/>
        <item x="1687"/>
        <item x="1688"/>
        <item x="1689"/>
        <item x="1690"/>
        <item x="1691"/>
        <item x="1692"/>
        <item x="1693"/>
        <item x="1697"/>
        <item x="1698"/>
        <item x="1699"/>
        <item x="1700"/>
        <item x="1701"/>
        <item x="1702"/>
        <item x="1703"/>
        <item x="1704"/>
        <item x="1705"/>
        <item x="1706"/>
        <item x="1707"/>
        <item x="1708"/>
        <item x="1716"/>
        <item x="1717"/>
        <item x="1718"/>
        <item x="1719"/>
        <item x="1720"/>
        <item x="1721"/>
        <item x="1722"/>
        <item x="1787"/>
        <item x="1788"/>
        <item x="1792"/>
        <item x="1793"/>
        <item x="1794"/>
        <item x="1803"/>
        <item x="1804"/>
        <item x="1805"/>
        <item x="1898"/>
        <item x="1899"/>
        <item x="1900"/>
        <item x="1901"/>
        <item x="1902"/>
        <item x="1904"/>
        <item x="1905"/>
        <item x="1906"/>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48"/>
        <item x="2049"/>
        <item x="2077"/>
        <item x="2078"/>
        <item x="2079"/>
        <item x="2080"/>
        <item x="2081"/>
        <item x="2082"/>
        <item x="2083"/>
        <item x="2084"/>
        <item x="2085"/>
        <item x="2086"/>
        <item x="2087"/>
        <item x="2088"/>
        <item x="2089"/>
        <item x="2090"/>
        <item x="2091"/>
        <item x="2092"/>
        <item x="2093"/>
        <item x="2095"/>
        <item x="2167"/>
        <item x="2233"/>
        <item m="1" x="6074"/>
        <item x="2234"/>
        <item x="2235"/>
        <item x="2236"/>
        <item x="2244"/>
        <item x="2245"/>
        <item x="2253"/>
        <item x="2254"/>
        <item x="2255"/>
        <item x="2256"/>
        <item x="2257"/>
        <item x="2258"/>
        <item x="2259"/>
        <item x="2260"/>
        <item x="2261"/>
        <item x="2262"/>
        <item x="2263"/>
        <item x="2264"/>
        <item x="2265"/>
        <item x="2266"/>
        <item x="2267"/>
        <item x="2268"/>
        <item x="2269"/>
        <item x="2270"/>
        <item x="2271"/>
        <item x="2272"/>
        <item x="2273"/>
        <item x="2352"/>
        <item x="2353"/>
        <item x="2354"/>
        <item x="2465"/>
        <item x="2466"/>
        <item x="2470"/>
        <item x="2471"/>
        <item x="2472"/>
        <item x="2474"/>
        <item x="2475"/>
        <item x="2476"/>
        <item x="2477"/>
        <item x="2478"/>
        <item x="2479"/>
        <item x="2480"/>
        <item x="2481"/>
        <item x="2482"/>
        <item x="2483"/>
        <item x="2486"/>
        <item x="2487"/>
        <item x="2488"/>
        <item x="2489"/>
        <item x="2490"/>
        <item x="2491"/>
        <item x="2492"/>
        <item x="2493"/>
        <item x="2494"/>
        <item x="2590"/>
        <item x="2591"/>
        <item x="2592"/>
        <item x="2593"/>
        <item x="2594"/>
        <item x="2595"/>
        <item x="2596"/>
        <item x="2597"/>
        <item x="2598"/>
        <item x="2599"/>
        <item x="2600"/>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70"/>
        <item x="2671"/>
        <item x="2672"/>
        <item x="2673"/>
        <item x="2674"/>
        <item x="2735"/>
        <item x="2738"/>
        <item x="2739"/>
        <item x="2740"/>
        <item x="2741"/>
        <item x="2742"/>
        <item x="2743"/>
        <item x="2744"/>
        <item x="2745"/>
        <item x="2746"/>
        <item x="2747"/>
        <item x="2749"/>
        <item x="2750"/>
        <item x="2751"/>
        <item x="2752"/>
        <item x="2753"/>
        <item x="2754"/>
        <item x="2755"/>
        <item x="2756"/>
        <item x="2757"/>
        <item x="2758"/>
        <item x="2759"/>
        <item x="2760"/>
        <item x="2761"/>
        <item x="2762"/>
        <item x="2763"/>
        <item x="2764"/>
        <item x="2765"/>
        <item x="2766"/>
        <item x="2769"/>
        <item x="2866"/>
        <item x="2867"/>
        <item x="2868"/>
        <item x="2869"/>
        <item x="2870"/>
        <item x="2871"/>
        <item x="2872"/>
        <item x="2873"/>
        <item x="2874"/>
        <item x="2875"/>
        <item x="2876"/>
        <item x="2877"/>
        <item x="2878"/>
        <item x="2879"/>
        <item x="2880"/>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3003"/>
        <item x="3004"/>
        <item x="3005"/>
        <item x="3006"/>
        <item x="3007"/>
        <item x="3008"/>
        <item x="3009"/>
        <item x="3012"/>
        <item x="3013"/>
        <item x="3014"/>
        <item x="3015"/>
        <item x="3016"/>
        <item x="3017"/>
        <item x="3018"/>
        <item x="3019"/>
        <item x="3020"/>
        <item x="3021"/>
        <item x="3022"/>
        <item x="3023"/>
        <item x="3024"/>
        <item x="3025"/>
        <item x="3026"/>
        <item x="3038"/>
        <item x="3039"/>
        <item x="3046"/>
        <item x="3048"/>
        <item x="3049"/>
        <item x="3050"/>
        <item x="3051"/>
        <item x="3052"/>
        <item x="3053"/>
        <item x="3055"/>
        <item x="3060"/>
        <item x="3181"/>
        <item x="3182"/>
        <item x="3183"/>
        <item x="3185"/>
        <item x="3188"/>
        <item x="3189"/>
        <item x="3190"/>
        <item x="3191"/>
        <item x="3192"/>
        <item x="3193"/>
        <item x="3194"/>
        <item x="3195"/>
        <item x="3196"/>
        <item x="3197"/>
        <item x="3198"/>
        <item x="3199"/>
        <item x="3200"/>
        <item x="3201"/>
        <item x="3202"/>
        <item x="3204"/>
        <item x="3205"/>
        <item x="3206"/>
        <item x="3207"/>
        <item x="3208"/>
        <item x="3209"/>
        <item x="3210"/>
        <item x="3211"/>
        <item x="3212"/>
        <item x="3213"/>
        <item x="3214"/>
        <item x="3215"/>
        <item x="3216"/>
        <item x="3217"/>
        <item x="3218"/>
        <item x="3219"/>
        <item x="3319"/>
        <item x="3320"/>
        <item x="3322"/>
        <item x="3323"/>
        <item x="3324"/>
        <item x="3325"/>
        <item x="3326"/>
        <item x="3327"/>
        <item x="3328"/>
        <item x="3329"/>
        <item x="3330"/>
        <item x="3331"/>
        <item x="3332"/>
        <item x="3333"/>
        <item x="3334"/>
        <item x="3335"/>
        <item x="3336"/>
        <item x="3337"/>
        <item x="3339"/>
        <item x="3439"/>
        <item x="3452"/>
        <item x="3453"/>
        <item x="3454"/>
        <item x="3455"/>
        <item x="3456"/>
        <item x="3458"/>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90"/>
        <item x="3491"/>
        <item x="3492"/>
        <item x="3607"/>
        <item x="3608"/>
        <item x="3609"/>
        <item x="3756"/>
        <item x="3759"/>
        <item x="3760"/>
        <item x="3762"/>
        <item x="3763"/>
        <item x="3764"/>
        <item x="3765"/>
        <item x="3816"/>
        <item x="3817"/>
        <item x="3818"/>
        <item x="3819"/>
        <item x="3821"/>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992"/>
        <item x="3993"/>
        <item x="3994"/>
        <item x="3995"/>
        <item x="3996"/>
        <item x="3997"/>
        <item x="3998"/>
        <item x="3999"/>
        <item x="4000"/>
        <item x="4001"/>
        <item x="4002"/>
        <item x="4003"/>
        <item x="4004"/>
        <item x="4005"/>
        <item x="4006"/>
        <item x="4007"/>
        <item x="4008"/>
        <item x="4009"/>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9"/>
        <item x="4090"/>
        <item x="4091"/>
        <item x="4092"/>
        <item x="4093"/>
        <item x="4094"/>
        <item x="4095"/>
        <item x="4096"/>
        <item x="4097"/>
        <item x="4098"/>
        <item x="4099"/>
        <item x="4100"/>
        <item x="4101"/>
        <item x="4102"/>
        <item x="4103"/>
        <item x="4104"/>
        <item x="4105"/>
        <item x="4106"/>
        <item x="4107"/>
        <item x="4108"/>
        <item x="4109"/>
        <item x="4196"/>
        <item x="4197"/>
        <item x="4198"/>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4"/>
        <item x="4235"/>
        <item x="4236"/>
        <item x="4237"/>
        <item x="4238"/>
        <item x="4239"/>
        <item x="4240"/>
        <item x="4241"/>
        <item x="4242"/>
        <item x="4243"/>
        <item x="4244"/>
        <item x="4245"/>
        <item x="4246"/>
        <item x="4247"/>
        <item x="4248"/>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80"/>
        <item x="4381"/>
        <item x="4382"/>
        <item x="4383"/>
        <item x="4384"/>
        <item x="4385"/>
        <item x="4386"/>
        <item x="4387"/>
        <item x="4388"/>
        <item x="4389"/>
        <item x="4390"/>
        <item x="4391"/>
        <item x="4392"/>
        <item x="4393"/>
        <item x="4394"/>
        <item x="4395"/>
        <item x="4396"/>
        <item x="4397"/>
        <item x="4398"/>
        <item x="4399"/>
        <item x="4400"/>
        <item x="4401"/>
        <item x="4404"/>
        <item x="4405"/>
        <item x="4406"/>
        <item x="4440"/>
        <item x="4441"/>
        <item x="4442"/>
        <item x="4443"/>
        <item x="4444"/>
        <item x="4445"/>
        <item x="4446"/>
        <item x="4447"/>
        <item x="4448"/>
        <item x="4449"/>
        <item x="4450"/>
        <item x="4451"/>
        <item x="4551"/>
        <item x="4552"/>
        <item x="4553"/>
        <item x="4554"/>
        <item x="4555"/>
        <item x="4556"/>
        <item x="4557"/>
        <item x="4558"/>
        <item x="4559"/>
        <item x="4560"/>
        <item x="4561"/>
        <item x="4562"/>
        <item x="4563"/>
        <item x="4564"/>
        <item x="4565"/>
        <item x="4566"/>
        <item x="4567"/>
        <item x="4568"/>
        <item x="4569"/>
        <item x="4570"/>
        <item x="4571"/>
        <item x="4572"/>
        <item x="4574"/>
        <item x="4575"/>
        <item x="4576"/>
        <item x="4577"/>
        <item x="4578"/>
        <item x="4579"/>
        <item x="4580"/>
        <item x="4581"/>
        <item x="4582"/>
        <item x="4583"/>
        <item x="4584"/>
        <item x="4585"/>
        <item x="4586"/>
        <item x="4588"/>
        <item x="4589"/>
        <item x="4590"/>
        <item x="4591"/>
        <item x="4592"/>
        <item x="4593"/>
        <item x="4594"/>
        <item x="4595"/>
        <item x="4596"/>
        <item x="4597"/>
        <item x="4598"/>
        <item x="4599"/>
        <item x="4648"/>
        <item x="4649"/>
        <item x="4650"/>
        <item x="4651"/>
        <item x="4652"/>
        <item x="4653"/>
        <item x="4654"/>
        <item x="4655"/>
        <item x="4656"/>
        <item x="4657"/>
        <item x="4658"/>
        <item x="4659"/>
        <item x="4660"/>
        <item x="4661"/>
        <item x="4662"/>
        <item x="4663"/>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98"/>
        <item x="4821"/>
        <item x="4822"/>
        <item x="4823"/>
        <item x="4824"/>
        <item x="4825"/>
        <item x="4826"/>
        <item x="4835"/>
        <item x="4836"/>
        <item x="4837"/>
        <item x="4838"/>
        <item x="4839"/>
        <item x="4919"/>
        <item x="4930"/>
        <item x="4931"/>
        <item x="4932"/>
        <item x="4933"/>
        <item x="4934"/>
        <item x="4935"/>
        <item x="4940"/>
        <item x="4942"/>
        <item x="4943"/>
        <item x="4953"/>
        <item x="4954"/>
        <item x="5067"/>
        <item x="5068"/>
        <item x="5069"/>
        <item x="5071"/>
        <item x="5072"/>
        <item x="5073"/>
        <item x="5074"/>
        <item x="5075"/>
        <item x="5076"/>
        <item x="5077"/>
        <item x="5078"/>
        <item x="5079"/>
        <item x="5080"/>
        <item x="5081"/>
        <item x="5090"/>
        <item x="5091"/>
        <item x="5092"/>
        <item x="5105"/>
        <item x="5106"/>
        <item x="5107"/>
        <item x="5108"/>
        <item x="5113"/>
        <item x="5168"/>
        <item x="5169"/>
        <item x="5170"/>
        <item x="5171"/>
        <item x="5172"/>
        <item x="5173"/>
        <item x="5174"/>
        <item x="5175"/>
        <item x="5176"/>
        <item x="5177"/>
        <item x="5178"/>
        <item x="5179"/>
        <item x="5180"/>
        <item x="5181"/>
        <item x="5182"/>
        <item x="5190"/>
        <item x="5191"/>
        <item x="5194"/>
        <item x="5195"/>
        <item x="5196"/>
        <item x="5197"/>
        <item x="5198"/>
        <item x="5199"/>
        <item x="5200"/>
        <item x="5201"/>
        <item x="5202"/>
        <item x="5203"/>
        <item x="5204"/>
        <item x="5205"/>
        <item x="5206"/>
        <item x="5237"/>
        <item x="5238"/>
        <item x="5246"/>
        <item x="5247"/>
        <item x="5248"/>
        <item x="5249"/>
        <item x="5250"/>
        <item x="5251"/>
        <item x="5252"/>
        <item x="5253"/>
        <item x="5254"/>
        <item x="5255"/>
        <item x="5256"/>
        <item x="5257"/>
        <item x="5258"/>
        <item x="5259"/>
        <item x="5260"/>
        <item x="5264"/>
        <item x="5265"/>
        <item x="5272"/>
        <item x="5274"/>
        <item x="5275"/>
        <item x="5276"/>
        <item x="5277"/>
        <item x="5278"/>
        <item x="5279"/>
        <item x="5280"/>
        <item x="5281"/>
        <item x="5282"/>
        <item x="5283"/>
        <item x="5284"/>
        <item x="5285"/>
        <item x="5286"/>
        <item x="5287"/>
        <item x="5288"/>
        <item x="5292"/>
        <item x="5293"/>
        <item x="5294"/>
        <item x="5295"/>
        <item x="5296"/>
        <item x="5297"/>
        <item x="5298"/>
        <item x="5299"/>
        <item x="5300"/>
        <item x="5301"/>
        <item x="5302"/>
        <item x="5303"/>
        <item x="5304"/>
        <item x="5305"/>
        <item x="5306"/>
        <item x="5309"/>
        <item x="5310"/>
        <item x="5311"/>
        <item x="5334"/>
        <item x="5335"/>
        <item x="5336"/>
        <item x="5337"/>
        <item x="5338"/>
        <item x="5339"/>
        <item x="5396"/>
        <item x="5403"/>
        <item x="5404"/>
        <item x="5410"/>
        <item x="5411"/>
        <item x="5412"/>
        <item x="5413"/>
        <item x="5414"/>
        <item x="5415"/>
        <item x="5416"/>
        <item x="5421"/>
        <item x="5428"/>
        <item x="5433"/>
        <item x="5434"/>
        <item x="5435"/>
        <item x="5449"/>
        <item x="5454"/>
        <item x="5455"/>
        <item x="5456"/>
        <item x="5457"/>
        <item x="5458"/>
        <item x="5459"/>
        <item x="5460"/>
        <item x="5461"/>
        <item x="5462"/>
        <item x="5463"/>
        <item x="5464"/>
        <item x="5465"/>
        <item x="5467"/>
        <item x="5468"/>
        <item x="5469"/>
        <item x="5470"/>
        <item x="5471"/>
        <item x="5488"/>
        <item x="5489"/>
        <item x="5490"/>
        <item x="5492"/>
        <item x="5493"/>
        <item x="5494"/>
        <item x="5495"/>
        <item x="5499"/>
        <item x="5504"/>
        <item x="5505"/>
        <item x="5506"/>
        <item x="5507"/>
        <item x="5508"/>
        <item x="5509"/>
        <item x="5510"/>
        <item x="5511"/>
        <item x="5512"/>
        <item x="5513"/>
        <item x="5514"/>
        <item x="5515"/>
        <item x="5516"/>
        <item x="5517"/>
        <item x="5535"/>
        <item x="5536"/>
        <item x="5537"/>
        <item x="5538"/>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73"/>
        <item x="5575"/>
        <item m="1" x="6062"/>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16"/>
        <item x="5617"/>
        <item x="5618"/>
        <item x="5619"/>
        <item x="5620"/>
        <item x="5621"/>
        <item x="5622"/>
        <item x="5623"/>
        <item x="5624"/>
        <item x="5625"/>
        <item x="5626"/>
        <item x="5627"/>
        <item x="5646"/>
        <item x="5647"/>
        <item x="5648"/>
        <item x="5649"/>
        <item x="5650"/>
        <item x="5651"/>
        <item x="5652"/>
        <item x="5653"/>
        <item x="5654"/>
        <item x="5656"/>
        <item x="5657"/>
        <item x="5658"/>
        <item x="5659"/>
        <item x="5660"/>
        <item x="5661"/>
        <item x="5662"/>
        <item x="5673"/>
        <item x="5682"/>
        <item x="5683"/>
        <item x="5684"/>
        <item x="5685"/>
        <item x="5686"/>
        <item x="5687"/>
        <item x="5688"/>
        <item x="5689"/>
        <item x="5690"/>
        <item x="5691"/>
        <item x="5692"/>
        <item x="5693"/>
        <item x="5697"/>
        <item x="5698"/>
        <item x="5699"/>
        <item x="5700"/>
        <item x="5709"/>
        <item x="5710"/>
        <item x="5711"/>
        <item x="5712"/>
        <item x="5713"/>
        <item x="5714"/>
        <item x="5715"/>
        <item x="5716"/>
        <item x="5717"/>
        <item x="5718"/>
        <item x="5719"/>
        <item x="5720"/>
        <item x="5721"/>
        <item x="5722"/>
        <item x="5723"/>
        <item x="5724"/>
        <item x="5726"/>
        <item x="5727"/>
        <item x="5728"/>
        <item x="5729"/>
        <item x="5731"/>
        <item x="5733"/>
        <item x="5734"/>
        <item x="5735"/>
        <item x="5736"/>
        <item x="5737"/>
        <item x="5759"/>
        <item x="5764"/>
        <item x="5765"/>
        <item x="5774"/>
        <item x="5779"/>
        <item x="5780"/>
        <item x="5781"/>
        <item x="5784"/>
        <item x="5785"/>
        <item x="5786"/>
        <item x="5790"/>
        <item x="5791"/>
        <item x="5819"/>
        <item x="5820"/>
        <item x="5821"/>
        <item x="5822"/>
        <item x="5823"/>
        <item x="5824"/>
        <item x="5843"/>
        <item x="5851"/>
        <item x="5852"/>
        <item x="5853"/>
        <item x="5854"/>
        <item x="5855"/>
        <item x="5856"/>
        <item x="5857"/>
        <item x="5858"/>
        <item x="5859"/>
        <item x="5860"/>
        <item x="5861"/>
        <item x="5866"/>
        <item x="5867"/>
        <item x="5872"/>
        <item x="5873"/>
        <item x="5876"/>
        <item x="5877"/>
        <item m="1" x="6027"/>
        <item x="5881"/>
        <item x="5882"/>
        <item x="5883"/>
        <item x="5884"/>
        <item x="5885"/>
        <item x="5886"/>
        <item x="5887"/>
        <item x="5890"/>
        <item x="5891"/>
        <item x="5898"/>
        <item x="5899"/>
        <item x="5900"/>
        <item x="5901"/>
        <item x="5902"/>
        <item x="5903"/>
        <item x="5904"/>
        <item x="5905"/>
        <item x="5916"/>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7"/>
        <item x="5948"/>
        <item x="5952"/>
        <item x="5953"/>
        <item x="5954"/>
        <item x="5955"/>
        <item x="5956"/>
        <item x="5957"/>
        <item x="5960"/>
        <item x="5963"/>
        <item x="5964"/>
        <item x="5965"/>
        <item x="5966"/>
        <item x="5967"/>
        <item x="5969"/>
        <item x="5973"/>
        <item x="5974"/>
        <item m="1" x="6039"/>
        <item x="5976"/>
        <item x="5977"/>
        <item x="5978"/>
        <item x="5496"/>
        <item x="2767"/>
        <item m="1" x="6166"/>
        <item x="5466"/>
        <item x="2484"/>
        <item x="4941"/>
        <item x="3027"/>
        <item x="1059"/>
        <item m="1" x="6038"/>
        <item m="1" x="6082"/>
        <item m="1" x="6084"/>
        <item m="1" x="6079"/>
        <item m="1" x="6083"/>
        <item m="1" x="6080"/>
        <item m="1" x="6171"/>
        <item x="101"/>
        <item x="2355"/>
        <item x="4936"/>
        <item x="2485"/>
        <item m="1" x="6098"/>
        <item x="179"/>
        <item x="1073"/>
        <item x="3203"/>
        <item m="1" x="6032"/>
        <item x="2881"/>
        <item m="1" x="6099"/>
        <item x="2096"/>
        <item x="1903"/>
        <item x="2768"/>
        <item x="1907"/>
        <item x="1806"/>
        <item x="5070"/>
        <item m="1" x="6101"/>
        <item x="4402"/>
        <item x="3028"/>
        <item x="4439"/>
        <item x="547"/>
        <item x="2094"/>
        <item x="4573"/>
        <item x="4587"/>
        <item x="2274"/>
        <item m="1" x="6071"/>
        <item x="961"/>
        <item x="4233"/>
        <item x="2356"/>
        <item x="2495"/>
        <item m="1" x="6176"/>
        <item x="863"/>
        <item x="1430"/>
        <item m="1" x="6081"/>
        <item x="5792"/>
        <item x="3612"/>
        <item x="3758"/>
        <item x="4403"/>
        <item x="3489"/>
        <item x="4840"/>
        <item x="1063"/>
        <item m="1" x="6033"/>
        <item x="3340"/>
        <item x="3815"/>
        <item x="4664"/>
        <item x="2360"/>
        <item x="1807"/>
        <item m="1" x="6075"/>
        <item x="864"/>
        <item x="3338"/>
        <item x="768"/>
        <item x="2018"/>
        <item x="2019"/>
        <item x="2675"/>
        <item x="3611"/>
        <item x="3610"/>
        <item x="4771"/>
        <item x="2496"/>
        <item x="866"/>
        <item x="1074"/>
        <item x="182"/>
        <item x="192"/>
        <item x="364"/>
        <item x="434"/>
        <item x="435"/>
        <item x="436"/>
        <item x="437"/>
        <item m="1" x="6120"/>
        <item x="551"/>
        <item x="552"/>
        <item x="554"/>
        <item x="555"/>
        <item x="556"/>
        <item x="557"/>
        <item x="558"/>
        <item x="559"/>
        <item x="560"/>
        <item x="561"/>
        <item x="562"/>
        <item x="563"/>
        <item x="564"/>
        <item x="565"/>
        <item x="566"/>
        <item x="567"/>
        <item x="568"/>
        <item x="569"/>
        <item x="570"/>
        <item x="571"/>
        <item x="572"/>
        <item x="580"/>
        <item x="604"/>
        <item x="606"/>
        <item x="607"/>
        <item x="608"/>
        <item x="609"/>
        <item x="610"/>
        <item x="611"/>
        <item x="612"/>
        <item x="613"/>
        <item x="614"/>
        <item x="615"/>
        <item x="616"/>
        <item x="617"/>
        <item x="618"/>
        <item x="619"/>
        <item x="620"/>
        <item x="621"/>
        <item x="622"/>
        <item x="623"/>
        <item x="624"/>
        <item x="625"/>
        <item x="626"/>
        <item x="627"/>
        <item x="628"/>
        <item x="629"/>
        <item x="630"/>
        <item m="1" x="6119"/>
        <item x="772"/>
        <item x="773"/>
        <item x="774"/>
        <item x="777"/>
        <item x="778"/>
        <item m="1" x="6128"/>
        <item m="1" x="6130"/>
        <item x="780"/>
        <item m="1" x="6126"/>
        <item m="1" x="6131"/>
        <item m="1" x="6132"/>
        <item m="1" x="6133"/>
        <item m="1" x="6135"/>
        <item m="1" x="6136"/>
        <item m="1" x="6137"/>
        <item m="1" x="6138"/>
        <item x="783"/>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68"/>
        <item x="877"/>
        <item x="878"/>
        <item x="879"/>
        <item x="880"/>
        <item x="881"/>
        <item x="882"/>
        <item x="883"/>
        <item x="884"/>
        <item x="885"/>
        <item x="886"/>
        <item x="887"/>
        <item x="888"/>
        <item x="889"/>
        <item x="890"/>
        <item x="963"/>
        <item x="964"/>
        <item x="1075"/>
        <item x="1076"/>
        <item x="1078"/>
        <item x="1079"/>
        <item x="1080"/>
        <item m="1" x="6143"/>
        <item x="1082"/>
        <item x="1083"/>
        <item x="1084"/>
        <item x="1085"/>
        <item x="1086"/>
        <item x="1087"/>
        <item x="1088"/>
        <item x="1089"/>
        <item x="1090"/>
        <item x="1091"/>
        <item x="1092"/>
        <item x="1093"/>
        <item x="1094"/>
        <item x="1095"/>
        <item x="1096"/>
        <item x="1097"/>
        <item x="1098"/>
        <item x="1099"/>
        <item x="1100"/>
        <item x="1101"/>
        <item x="1143"/>
        <item x="1149"/>
        <item x="1150"/>
        <item x="1151"/>
        <item x="1152"/>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7"/>
        <item x="1190"/>
        <item x="1255"/>
        <item x="1356"/>
        <item x="1359"/>
        <item x="1431"/>
        <item x="1433"/>
        <item x="1434"/>
        <item x="1435"/>
        <item x="1436"/>
        <item x="1437"/>
        <item x="1438"/>
        <item x="1439"/>
        <item x="1440"/>
        <item x="1441"/>
        <item x="1442"/>
        <item x="1443"/>
        <item x="1529"/>
        <item x="1530"/>
        <item x="1531"/>
        <item x="1533"/>
        <item x="1723"/>
        <item x="1724"/>
        <item x="1725"/>
        <item x="1726"/>
        <item x="1808"/>
        <item x="1809"/>
        <item x="1810"/>
        <item x="1811"/>
        <item x="1812"/>
        <item x="1813"/>
        <item x="1814"/>
        <item x="1815"/>
        <item x="1816"/>
        <item x="1817"/>
        <item x="1818"/>
        <item x="1819"/>
        <item x="1820"/>
        <item x="1821"/>
        <item x="1822"/>
        <item x="1823"/>
        <item x="1826"/>
        <item x="1909"/>
        <item x="1910"/>
        <item x="1912"/>
        <item x="1913"/>
        <item x="2020"/>
        <item x="2021"/>
        <item x="2023"/>
        <item x="2024"/>
        <item m="1" x="6141"/>
        <item x="2097"/>
        <item x="2098"/>
        <item x="2099"/>
        <item x="2101"/>
        <item x="2102"/>
        <item x="2103"/>
        <item x="2104"/>
        <item x="2105"/>
        <item x="2106"/>
        <item x="2109"/>
        <item x="2275"/>
        <item x="2276"/>
        <item x="2277"/>
        <item x="2278"/>
        <item x="2279"/>
        <item x="2280"/>
        <item x="2281"/>
        <item x="2282"/>
        <item x="2283"/>
        <item x="2284"/>
        <item x="2285"/>
        <item x="2286"/>
        <item x="2287"/>
        <item x="2288"/>
        <item x="2289"/>
        <item x="2290"/>
        <item x="2291"/>
        <item x="2292"/>
        <item x="2293"/>
        <item x="2295"/>
        <item x="2361"/>
        <item x="2497"/>
        <item x="2499"/>
        <item x="2628"/>
        <item x="2629"/>
        <item x="2630"/>
        <item x="2635"/>
        <item x="2636"/>
        <item x="2637"/>
        <item x="2638"/>
        <item x="2641"/>
        <item x="2775"/>
        <item x="2882"/>
        <item x="2883"/>
        <item x="2884"/>
        <item x="2885"/>
        <item x="2886"/>
        <item x="2887"/>
        <item x="2888"/>
        <item x="2889"/>
        <item x="2890"/>
        <item x="2891"/>
        <item x="3010"/>
        <item x="3011"/>
        <item x="3030"/>
        <item x="3033"/>
        <item x="3034"/>
        <item m="1" x="6125"/>
        <item x="3036"/>
        <item x="3037"/>
        <item x="3054"/>
        <item x="3220"/>
        <item x="3341"/>
        <item x="3342"/>
        <item x="3343"/>
        <item m="1" x="6118"/>
        <item x="3347"/>
        <item x="3348"/>
        <item x="3493"/>
        <item x="3613"/>
        <item x="3615"/>
        <item x="3616"/>
        <item x="3617"/>
        <item x="3820"/>
        <item x="3822"/>
        <item x="3824"/>
        <item x="3825"/>
        <item x="3826"/>
        <item x="3882"/>
        <item x="4110"/>
        <item x="4111"/>
        <item x="4112"/>
        <item x="4114"/>
        <item x="4115"/>
        <item x="4116"/>
        <item x="4117"/>
        <item x="4118"/>
        <item x="4119"/>
        <item x="4122"/>
        <item x="4123"/>
        <item x="4124"/>
        <item x="4249"/>
        <item x="4250"/>
        <item x="4251"/>
        <item x="4252"/>
        <item x="4253"/>
        <item x="4254"/>
        <item x="4255"/>
        <item x="4256"/>
        <item x="4257"/>
        <item x="4258"/>
        <item x="4259"/>
        <item x="4260"/>
        <item x="4261"/>
        <item x="4262"/>
        <item x="4263"/>
        <item x="4264"/>
        <item x="4265"/>
        <item x="4269"/>
        <item x="4271"/>
        <item x="4272"/>
        <item x="4273"/>
        <item x="4452"/>
        <item x="4453"/>
        <item x="4454"/>
        <item x="4455"/>
        <item x="4456"/>
        <item x="4457"/>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600"/>
        <item x="4601"/>
        <item x="4665"/>
        <item x="4666"/>
        <item m="1" x="6149"/>
        <item x="4772"/>
        <item x="4774"/>
        <item x="4775"/>
        <item x="4776"/>
        <item x="4777"/>
        <item x="4778"/>
        <item x="4779"/>
        <item x="4780"/>
        <item x="4781"/>
        <item x="4782"/>
        <item x="4783"/>
        <item x="4784"/>
        <item x="4785"/>
        <item x="4786"/>
        <item x="4787"/>
        <item x="4788"/>
        <item x="4789"/>
        <item x="4790"/>
        <item x="4791"/>
        <item x="4792"/>
        <item x="4793"/>
        <item x="4841"/>
        <item x="4843"/>
        <item x="4844"/>
        <item x="4845"/>
        <item x="4846"/>
        <item x="4847"/>
        <item x="4848"/>
        <item x="4849"/>
        <item x="4850"/>
        <item x="4851"/>
        <item x="4852"/>
        <item x="4853"/>
        <item x="4854"/>
        <item x="4855"/>
        <item x="4856"/>
        <item x="4937"/>
        <item x="4938"/>
        <item x="4939"/>
        <item x="4944"/>
        <item x="4945"/>
        <item x="4946"/>
        <item x="4947"/>
        <item x="4948"/>
        <item x="4949"/>
        <item x="4950"/>
        <item x="4951"/>
        <item x="4952"/>
        <item x="4955"/>
        <item x="4956"/>
        <item x="4957"/>
        <item x="4958"/>
        <item x="4959"/>
        <item x="4960"/>
        <item x="4961"/>
        <item x="4962"/>
        <item x="4963"/>
        <item x="4964"/>
        <item x="4965"/>
        <item x="4966"/>
        <item x="4967"/>
        <item x="4969"/>
        <item x="4971"/>
        <item x="4972"/>
        <item x="4973"/>
        <item x="4975"/>
        <item x="4976"/>
        <item x="5082"/>
        <item x="5083"/>
        <item x="5793"/>
        <item x="5794"/>
        <item x="5795"/>
        <item x="5796"/>
        <item x="5797"/>
        <item x="5798"/>
        <item x="5799"/>
        <item x="5800"/>
        <item x="5801"/>
        <item x="5802"/>
        <item x="5803"/>
        <item x="5804"/>
        <item x="5805"/>
        <item x="5806"/>
        <item x="5807"/>
        <item x="5808"/>
        <item x="5809"/>
        <item x="5810"/>
        <item x="5811"/>
        <item x="5812"/>
        <item x="3494"/>
        <item x="1357"/>
        <item x="1919"/>
        <item x="3031"/>
        <item x="5086"/>
        <item x="440"/>
        <item x="449"/>
        <item x="576"/>
        <item x="2633"/>
        <item x="1921"/>
        <item x="575"/>
        <item x="2022"/>
        <item x="1077"/>
        <item x="4974"/>
        <item x="4113"/>
        <item x="1920"/>
        <item x="4267"/>
        <item x="633"/>
        <item x="2100"/>
        <item x="450"/>
        <item x="363"/>
        <item x="2773"/>
        <item x="2894"/>
        <item m="1" x="6153"/>
        <item x="1199"/>
        <item x="1918"/>
        <item x="1916"/>
        <item x="1915"/>
        <item x="1914"/>
        <item x="553"/>
        <item x="1193"/>
        <item x="1200"/>
        <item x="2364"/>
        <item x="1081"/>
        <item x="789"/>
        <item x="2631"/>
        <item x="2363"/>
        <item x="2772"/>
        <item x="784"/>
        <item x="3064"/>
        <item x="781"/>
        <item x="782"/>
        <item x="4667"/>
        <item x="2678"/>
        <item x="444"/>
        <item x="448"/>
        <item x="447"/>
        <item x="446"/>
        <item x="771"/>
        <item x="770"/>
        <item x="3618"/>
        <item x="1192"/>
        <item x="891"/>
        <item x="867"/>
        <item x="1256"/>
        <item x="4970"/>
        <item x="3823"/>
        <item x="1825"/>
        <item x="3349"/>
        <item m="1" x="6148"/>
        <item x="3614"/>
        <item x="4266"/>
        <item x="2676"/>
        <item x="1917"/>
        <item x="2933"/>
        <item x="1908"/>
        <item x="1358"/>
        <item x="2498"/>
        <item x="578"/>
        <item x="4120"/>
        <item x="1824"/>
        <item x="3035"/>
        <item x="4270"/>
        <item x="3344"/>
        <item x="443"/>
        <item x="1827"/>
        <item x="2679"/>
        <item x="769"/>
        <item x="581"/>
        <item x="9"/>
        <item x="4842"/>
        <item x="5085"/>
        <item x="1185"/>
        <item x="5472"/>
        <item x="4668"/>
        <item x="1148"/>
        <item x="2892"/>
        <item x="579"/>
        <item x="4274"/>
        <item x="962"/>
        <item x="4978"/>
        <item x="787"/>
        <item x="2640"/>
        <item x="442"/>
        <item x="3345"/>
        <item x="577"/>
        <item m="1" x="6110"/>
        <item x="4125"/>
        <item x="2362"/>
        <item x="2932"/>
        <item x="1259"/>
        <item x="4968"/>
        <item x="1188"/>
        <item x="4773"/>
        <item x="445"/>
        <item x="4268"/>
        <item x="3495"/>
        <item x="1257"/>
        <item x="451"/>
        <item x="4460"/>
        <item x="4977"/>
        <item x="4459"/>
        <item x="2774"/>
        <item x="4979"/>
        <item x="2639"/>
        <item x="2776"/>
        <item x="4458"/>
        <item x="1911"/>
        <item x="2108"/>
        <item x="438"/>
        <item x="3029"/>
        <item x="3619"/>
        <item x="785"/>
        <item x="5813"/>
        <item x="1260"/>
        <item x="2632"/>
        <item x="3883"/>
        <item x="4121"/>
        <item x="5084"/>
        <item x="1147"/>
        <item x="2770"/>
        <item x="790"/>
        <item x="573"/>
        <item x="1186"/>
        <item x="2677"/>
        <item x="1189"/>
        <item x="788"/>
        <item x="1532"/>
        <item x="3620"/>
        <item x="2771"/>
        <item x="2893"/>
        <item x="3061"/>
        <item x="3350"/>
        <item x="441"/>
        <item x="1258"/>
        <item m="1" x="6109"/>
        <item x="574"/>
        <item x="1191"/>
        <item x="2642"/>
        <item x="786"/>
        <item x="1153"/>
        <item x="3032"/>
        <item x="2634"/>
        <item x="776"/>
        <item x="791"/>
        <item x="779"/>
        <item x="775"/>
        <item x="3062"/>
        <item x="2935"/>
        <item x="3063"/>
        <item x="10"/>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187"/>
        <item x="191"/>
        <item x="413"/>
        <item x="452"/>
        <item x="631"/>
        <item x="634"/>
        <item x="892"/>
        <item x="894"/>
        <item x="965"/>
        <item x="967"/>
        <item x="981"/>
        <item x="1146"/>
        <item x="1194"/>
        <item x="1195"/>
        <item x="1196"/>
        <item x="1197"/>
        <item x="1201"/>
        <item x="1203"/>
        <item x="1204"/>
        <item x="1205"/>
        <item x="1206"/>
        <item x="1207"/>
        <item x="1208"/>
        <item x="1209"/>
        <item x="1210"/>
        <item x="1211"/>
        <item x="1212"/>
        <item x="1213"/>
        <item x="1214"/>
        <item x="1215"/>
        <item x="1216"/>
        <item x="1217"/>
        <item x="1218"/>
        <item x="1219"/>
        <item x="1220"/>
        <item x="1221"/>
        <item x="1222"/>
        <item x="1223"/>
        <item x="1224"/>
        <item x="1261"/>
        <item x="1263"/>
        <item x="1264"/>
        <item x="1360"/>
        <item x="1362"/>
        <item x="1363"/>
        <item x="1364"/>
        <item x="1365"/>
        <item x="1444"/>
        <item x="1446"/>
        <item x="1453"/>
        <item x="1454"/>
        <item x="1455"/>
        <item x="1456"/>
        <item x="1457"/>
        <item x="1458"/>
        <item x="1459"/>
        <item x="1460"/>
        <item x="1461"/>
        <item x="1462"/>
        <item x="1463"/>
        <item x="1464"/>
        <item x="1465"/>
        <item x="1466"/>
        <item x="1535"/>
        <item x="1536"/>
        <item x="1537"/>
        <item x="1538"/>
        <item x="1539"/>
        <item x="1540"/>
        <item x="1541"/>
        <item x="1542"/>
        <item x="1543"/>
        <item x="1544"/>
        <item x="1545"/>
        <item x="1546"/>
        <item x="1547"/>
        <item x="1548"/>
        <item x="1551"/>
        <item x="1552"/>
        <item x="1553"/>
        <item x="1554"/>
        <item x="1555"/>
        <item x="1556"/>
        <item x="1557"/>
        <item x="1558"/>
        <item x="1559"/>
        <item x="1560"/>
        <item x="1561"/>
        <item x="1562"/>
        <item x="1563"/>
        <item x="1564"/>
        <item x="1565"/>
        <item x="1566"/>
        <item x="1567"/>
        <item x="1568"/>
        <item x="1569"/>
        <item x="1570"/>
        <item x="1571"/>
        <item x="1573"/>
        <item x="1575"/>
        <item x="1710"/>
        <item x="1711"/>
        <item x="1712"/>
        <item x="1713"/>
        <item x="1714"/>
        <item x="1715"/>
        <item x="1728"/>
        <item x="1729"/>
        <item x="1730"/>
        <item x="1731"/>
        <item x="1796"/>
        <item x="1797"/>
        <item x="1798"/>
        <item x="1799"/>
        <item x="1800"/>
        <item x="1801"/>
        <item x="1802"/>
        <item x="1828"/>
        <item x="1829"/>
        <item x="1830"/>
        <item x="1831"/>
        <item x="1832"/>
        <item x="1833"/>
        <item x="1923"/>
        <item x="1937"/>
        <item x="2026"/>
        <item x="2027"/>
        <item x="2028"/>
        <item x="2030"/>
        <item x="2294"/>
        <item x="2500"/>
        <item m="1" x="6154"/>
        <item x="2643"/>
        <item x="2681"/>
        <item x="2682"/>
        <item x="2688"/>
        <item x="2777"/>
        <item x="2782"/>
        <item x="2934"/>
        <item x="3222"/>
        <item x="3223"/>
        <item x="3224"/>
        <item x="3351"/>
        <item x="3623"/>
        <item x="3624"/>
        <item x="3625"/>
        <item x="3626"/>
        <item x="3827"/>
        <item x="3829"/>
        <item x="3830"/>
        <item x="3831"/>
        <item x="3832"/>
        <item x="3884"/>
        <item x="3885"/>
        <item x="3886"/>
        <item x="3887"/>
        <item x="3888"/>
        <item x="3889"/>
        <item x="3890"/>
        <item x="3891"/>
        <item x="3892"/>
        <item x="3893"/>
        <item x="3894"/>
        <item x="3895"/>
        <item x="3896"/>
        <item x="4126"/>
        <item x="4127"/>
        <item x="4128"/>
        <item x="4129"/>
        <item x="4130"/>
        <item x="4131"/>
        <item x="4132"/>
        <item x="4133"/>
        <item x="4134"/>
        <item x="4135"/>
        <item x="4136"/>
        <item x="4275"/>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5"/>
        <item x="4316"/>
        <item x="4376"/>
        <item x="4377"/>
        <item x="4378"/>
        <item x="4379"/>
        <item x="4671"/>
        <item x="4827"/>
        <item x="4828"/>
        <item x="4830"/>
        <item x="4831"/>
        <item x="4832"/>
        <item x="4833"/>
        <item x="4834"/>
        <item x="4857"/>
        <item x="4858"/>
        <item x="4859"/>
        <item x="4860"/>
        <item x="4861"/>
        <item x="4863"/>
        <item x="4864"/>
        <item x="4980"/>
        <item x="4981"/>
        <item x="4982"/>
        <item x="4983"/>
        <item x="4984"/>
        <item x="4985"/>
        <item x="4986"/>
        <item x="4987"/>
        <item x="4988"/>
        <item x="4989"/>
        <item x="5316"/>
        <item x="5694"/>
        <item x="2687"/>
        <item x="453"/>
        <item x="194"/>
        <item x="4993"/>
        <item x="1734"/>
        <item x="336"/>
        <item x="4994"/>
        <item x="1578"/>
        <item x="1534"/>
        <item x="1933"/>
        <item x="2033"/>
        <item x="1932"/>
        <item x="1468"/>
        <item x="2025"/>
        <item x="3225"/>
        <item x="966"/>
        <item x="3628"/>
        <item x="2111"/>
        <item x="2035"/>
        <item x="1931"/>
        <item x="4992"/>
        <item x="1467"/>
        <item x="1366"/>
        <item x="4991"/>
        <item x="3352"/>
        <item x="1361"/>
        <item x="1930"/>
        <item x="1265"/>
        <item m="1" x="6170"/>
        <item x="103"/>
        <item x="1577"/>
        <item x="2644"/>
        <item x="2501"/>
        <item x="2781"/>
        <item x="2031"/>
        <item x="1709"/>
        <item x="3621"/>
        <item x="1269"/>
        <item x="2247"/>
        <item x="1450"/>
        <item x="1469"/>
        <item x="4670"/>
        <item x="48"/>
        <item x="4137"/>
        <item x="1447"/>
        <item x="2034"/>
        <item x="1929"/>
        <item x="2503"/>
        <item x="1733"/>
        <item x="104"/>
        <item x="3897"/>
        <item x="3221"/>
        <item x="2032"/>
        <item x="196"/>
        <item x="1225"/>
        <item x="1938"/>
        <item x="1939"/>
        <item x="4314"/>
        <item x="185"/>
        <item x="3627"/>
        <item x="3622"/>
        <item x="1452"/>
        <item x="2113"/>
        <item x="2112"/>
        <item x="195"/>
        <item x="1549"/>
        <item x="1202"/>
        <item x="106"/>
        <item x="5730"/>
        <item x="188"/>
        <item x="193"/>
        <item x="1732"/>
        <item x="2645"/>
        <item x="4829"/>
        <item x="3346"/>
        <item m="1" x="6172"/>
        <item x="4867"/>
        <item x="3353"/>
        <item x="1934"/>
        <item x="2685"/>
        <item x="635"/>
        <item m="1" x="6179"/>
        <item x="1572"/>
        <item x="1935"/>
        <item m="1" x="6180"/>
        <item x="186"/>
        <item x="1449"/>
        <item x="1266"/>
        <item x="1267"/>
        <item x="2680"/>
        <item x="3321"/>
        <item x="3828"/>
        <item x="2778"/>
        <item x="2107"/>
        <item x="1580"/>
        <item x="1448"/>
        <item x="1834"/>
        <item x="2684"/>
        <item x="4862"/>
        <item x="2365"/>
        <item x="1550"/>
        <item x="2686"/>
        <item x="1576"/>
        <item x="1795"/>
        <item x="2110"/>
        <item x="4866"/>
        <item x="2779"/>
        <item x="189"/>
        <item x="190"/>
        <item x="1922"/>
        <item x="1926"/>
        <item x="2246"/>
        <item x="1445"/>
        <item x="1936"/>
        <item x="183"/>
        <item x="5183"/>
        <item m="1" x="6173"/>
        <item x="1927"/>
        <item x="2029"/>
        <item x="2689"/>
        <item x="4990"/>
        <item x="4276"/>
        <item x="3066"/>
        <item x="184"/>
        <item x="1928"/>
        <item x="2780"/>
        <item x="2683"/>
        <item x="2502"/>
        <item x="102"/>
        <item x="1924"/>
        <item x="4318"/>
        <item x="105"/>
        <item x="439"/>
        <item x="1579"/>
        <item x="1198"/>
        <item x="1262"/>
        <item x="4317"/>
        <item m="1" x="6175"/>
        <item x="1574"/>
        <item x="1727"/>
        <item x="1925"/>
        <item x="1451"/>
        <item x="4865"/>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107"/>
        <item x="108"/>
        <item x="109"/>
        <item x="110"/>
        <item x="111"/>
        <item x="197"/>
        <item x="198"/>
        <item x="199"/>
        <item x="367"/>
        <item x="454"/>
        <item x="455"/>
        <item x="456"/>
        <item x="457"/>
        <item x="458"/>
        <item x="459"/>
        <item x="460"/>
        <item x="461"/>
        <item x="462"/>
        <item x="463"/>
        <item x="464"/>
        <item x="465"/>
        <item x="466"/>
        <item x="467"/>
        <item x="468"/>
        <item x="469"/>
        <item x="632"/>
        <item x="636"/>
        <item x="637"/>
        <item x="638"/>
        <item x="857"/>
        <item x="893"/>
        <item x="895"/>
        <item x="896"/>
        <item x="897"/>
        <item x="898"/>
        <item x="899"/>
        <item x="900"/>
        <item x="969"/>
        <item x="1270"/>
        <item x="1367"/>
        <item x="1368"/>
        <item x="1370"/>
        <item x="1470"/>
        <item x="1473"/>
        <item x="1474"/>
        <item x="1476"/>
        <item x="1477"/>
        <item x="1478"/>
        <item x="1479"/>
        <item x="1480"/>
        <item x="1481"/>
        <item x="1482"/>
        <item x="1483"/>
        <item x="1484"/>
        <item x="1485"/>
        <item x="17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940"/>
        <item x="1941"/>
        <item x="1942"/>
        <item x="1943"/>
        <item x="1944"/>
        <item x="1945"/>
        <item x="1946"/>
        <item x="1947"/>
        <item x="1948"/>
        <item x="1949"/>
        <item x="1950"/>
        <item x="1951"/>
        <item x="1952"/>
        <item x="1953"/>
        <item x="1954"/>
        <item x="2114"/>
        <item x="2115"/>
        <item x="2248"/>
        <item x="2249"/>
        <item x="2250"/>
        <item x="2252"/>
        <item x="2296"/>
        <item x="2298"/>
        <item x="2300"/>
        <item x="2301"/>
        <item x="2302"/>
        <item x="2303"/>
        <item x="2304"/>
        <item x="2305"/>
        <item x="2306"/>
        <item x="2308"/>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6"/>
        <item m="1" x="6028"/>
        <item x="2646"/>
        <item x="2647"/>
        <item x="2648"/>
        <item x="2649"/>
        <item x="2650"/>
        <item x="2651"/>
        <item x="2652"/>
        <item x="2653"/>
        <item x="2654"/>
        <item x="2655"/>
        <item x="2656"/>
        <item x="2657"/>
        <item x="2690"/>
        <item x="2691"/>
        <item x="2692"/>
        <item x="2695"/>
        <item x="2784"/>
        <item x="2785"/>
        <item x="2786"/>
        <item x="2787"/>
        <item x="2936"/>
        <item x="3047"/>
        <item x="3065"/>
        <item x="3067"/>
        <item x="3068"/>
        <item x="3069"/>
        <item x="3070"/>
        <item x="3071"/>
        <item x="3072"/>
        <item x="3073"/>
        <item x="3074"/>
        <item x="3075"/>
        <item x="3076"/>
        <item x="3077"/>
        <item x="3078"/>
        <item x="3080"/>
        <item x="3081"/>
        <item x="3354"/>
        <item x="3355"/>
        <item x="3357"/>
        <item x="3361"/>
        <item x="3496"/>
        <item x="3629"/>
        <item x="3630"/>
        <item x="3631"/>
        <item x="3632"/>
        <item x="3633"/>
        <item x="3835"/>
        <item x="3898"/>
        <item x="3899"/>
        <item x="3900"/>
        <item x="4138"/>
        <item x="4647"/>
        <item x="4669"/>
        <item x="4672"/>
        <item x="4673"/>
        <item x="4674"/>
        <item x="4675"/>
        <item x="4676"/>
        <item x="4677"/>
        <item x="4678"/>
        <item x="4679"/>
        <item x="4680"/>
        <item x="4681"/>
        <item x="4682"/>
        <item x="4687"/>
        <item x="4688"/>
        <item x="4690"/>
        <item x="4691"/>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95"/>
        <item x="4996"/>
        <item x="4997"/>
        <item x="5207"/>
        <item x="5473"/>
        <item x="2719"/>
        <item x="2722"/>
        <item x="3082"/>
        <item x="4139"/>
        <item x="1371"/>
        <item x="4695"/>
        <item x="2718"/>
        <item x="2937"/>
        <item x="118"/>
        <item x="3836"/>
        <item x="2036"/>
        <item x="3834"/>
        <item x="2693"/>
        <item m="1" x="6045"/>
        <item x="2344"/>
        <item x="2703"/>
        <item x="2297"/>
        <item x="4698"/>
        <item x="2313"/>
        <item x="5787"/>
        <item x="2310"/>
        <item x="337"/>
        <item x="365"/>
        <item x="2713"/>
        <item x="4693"/>
        <item x="2709"/>
        <item x="904"/>
        <item x="905"/>
        <item x="968"/>
        <item x="2700"/>
        <item x="908"/>
        <item x="368"/>
        <item x="2037"/>
        <item x="2697"/>
        <item x="2702"/>
        <item x="3358"/>
        <item x="2723"/>
        <item x="5266"/>
        <item x="2728"/>
        <item x="3500"/>
        <item x="4700"/>
        <item x="640"/>
        <item m="1" x="6036"/>
        <item x="3499"/>
        <item x="901"/>
        <item x="2311"/>
        <item x="115"/>
        <item x="2712"/>
        <item x="2705"/>
        <item x="3079"/>
        <item x="3497"/>
        <item x="200"/>
        <item x="2701"/>
        <item x="80"/>
        <item x="81"/>
        <item x="3356"/>
        <item x="3837"/>
        <item x="903"/>
        <item x="3359"/>
        <item x="5497"/>
        <item x="366"/>
        <item x="2715"/>
        <item x="2711"/>
        <item x="642"/>
        <item x="3362"/>
        <item x="1471"/>
        <item x="2724"/>
        <item x="3363"/>
        <item x="3838"/>
        <item x="2251"/>
        <item x="2696"/>
        <item x="4998"/>
        <item x="4684"/>
        <item x="4694"/>
        <item x="120"/>
        <item x="2726"/>
        <item x="112"/>
        <item x="4683"/>
        <item x="2366"/>
        <item x="3498"/>
        <item x="4685"/>
        <item x="1472"/>
        <item x="2704"/>
        <item x="641"/>
        <item x="906"/>
        <item x="2307"/>
        <item x="117"/>
        <item x="4696"/>
        <item x="2116"/>
        <item x="3083"/>
        <item x="2312"/>
        <item x="2720"/>
        <item x="4686"/>
        <item x="2368"/>
        <item x="2345"/>
        <item x="4699"/>
        <item x="970"/>
        <item x="1737"/>
        <item x="5766"/>
        <item x="2117"/>
        <item x="1486"/>
        <item x="1835"/>
        <item x="2714"/>
        <item x="1475"/>
        <item x="2706"/>
        <item x="2717"/>
        <item x="2710"/>
        <item x="2783"/>
        <item x="2716"/>
        <item x="4697"/>
        <item x="5387"/>
        <item x="909"/>
        <item x="2725"/>
        <item x="1736"/>
        <item x="2698"/>
        <item x="3901"/>
        <item x="2694"/>
        <item x="639"/>
        <item x="113"/>
        <item x="1487"/>
        <item x="119"/>
        <item x="902"/>
        <item x="2707"/>
        <item x="2367"/>
        <item x="2309"/>
        <item x="2721"/>
        <item x="5185"/>
        <item x="5539"/>
        <item x="4689"/>
        <item x="1369"/>
        <item x="2314"/>
        <item x="114"/>
        <item x="5340"/>
        <item x="2299"/>
        <item x="3360"/>
        <item x="2699"/>
        <item x="2708"/>
        <item x="116"/>
        <item x="4692"/>
        <item x="5892"/>
        <item x="2727"/>
        <item x="5184"/>
        <item x="3833"/>
        <item x="2950"/>
        <item x="2732"/>
        <item m="1" x="6064"/>
        <item x="3839"/>
        <item x="1739"/>
        <item x="82"/>
        <item x="2733"/>
        <item x="1745"/>
        <item x="1746"/>
        <item x="2942"/>
        <item x="2940"/>
        <item x="2939"/>
        <item x="2943"/>
        <item x="2369"/>
        <item m="1" x="6063"/>
        <item x="4702"/>
        <item x="2946"/>
        <item x="4703"/>
        <item x="2938"/>
        <item x="1741"/>
        <item x="2730"/>
        <item x="1740"/>
        <item x="2038"/>
        <item x="2948"/>
        <item x="2945"/>
        <item x="3226"/>
        <item x="2952"/>
        <item x="1738"/>
        <item x="644"/>
        <item x="907"/>
        <item x="2729"/>
        <item x="4140"/>
        <item x="643"/>
        <item m="1" x="6065"/>
        <item x="369"/>
        <item x="4701"/>
        <item x="2949"/>
        <item x="4142"/>
        <item x="4141"/>
        <item x="2941"/>
        <item x="4704"/>
        <item x="1271"/>
        <item x="2731"/>
        <item x="914"/>
        <item x="2944"/>
        <item x="2951"/>
        <item x="3364"/>
        <item x="3365"/>
        <item x="2947"/>
        <item x="121"/>
        <item x="122"/>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201"/>
        <item x="202"/>
        <item x="203"/>
        <item x="204"/>
        <item x="205"/>
        <item x="206"/>
        <item x="207"/>
        <item x="370"/>
        <item x="371"/>
        <item x="372"/>
        <item x="374"/>
        <item x="375"/>
        <item x="376"/>
        <item x="377"/>
        <item x="378"/>
        <item x="379"/>
        <item x="380"/>
        <item x="381"/>
        <item x="382"/>
        <item x="383"/>
        <item x="384"/>
        <item x="385"/>
        <item x="386"/>
        <item x="645"/>
        <item x="646"/>
        <item x="647"/>
        <item x="648"/>
        <item x="649"/>
        <item x="650"/>
        <item x="651"/>
        <item x="652"/>
        <item x="653"/>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2"/>
        <item x="910"/>
        <item x="911"/>
        <item x="912"/>
        <item x="913"/>
        <item x="916"/>
        <item x="971"/>
        <item x="973"/>
        <item x="974"/>
        <item x="975"/>
        <item x="976"/>
        <item x="977"/>
        <item x="978"/>
        <item x="979"/>
        <item x="980"/>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268"/>
        <item x="1272"/>
        <item x="1273"/>
        <item x="1275"/>
        <item x="1276"/>
        <item x="1277"/>
        <item x="1279"/>
        <item x="1280"/>
        <item x="1281"/>
        <item x="1282"/>
        <item x="1283"/>
        <item x="1284"/>
        <item x="1285"/>
        <item x="1286"/>
        <item x="1287"/>
        <item x="1288"/>
        <item x="1289"/>
        <item x="1290"/>
        <item x="1291"/>
        <item x="1292"/>
        <item x="1293"/>
        <item x="1372"/>
        <item x="1373"/>
        <item x="1376"/>
        <item x="1377"/>
        <item x="1379"/>
        <item x="1382"/>
        <item x="1384"/>
        <item x="1385"/>
        <item x="1387"/>
        <item x="1388"/>
        <item x="1389"/>
        <item x="1390"/>
        <item x="1391"/>
        <item x="1392"/>
        <item x="1393"/>
        <item x="1394"/>
        <item x="1395"/>
        <item x="1396"/>
        <item x="1397"/>
        <item x="1398"/>
        <item x="1399"/>
        <item x="1400"/>
        <item x="1403"/>
        <item x="1404"/>
        <item x="1405"/>
        <item x="1406"/>
        <item x="1407"/>
        <item x="1408"/>
        <item x="1409"/>
        <item x="1742"/>
        <item x="1743"/>
        <item x="1744"/>
        <item x="1747"/>
        <item x="1748"/>
        <item x="1749"/>
        <item x="1750"/>
        <item x="1751"/>
        <item x="1752"/>
        <item x="1754"/>
        <item x="1755"/>
        <item x="1756"/>
        <item x="1757"/>
        <item x="1758"/>
        <item x="1759"/>
        <item x="1760"/>
        <item x="1761"/>
        <item x="1762"/>
        <item x="1763"/>
        <item x="1764"/>
        <item x="1765"/>
        <item x="1766"/>
        <item x="1767"/>
        <item x="1768"/>
        <item x="1769"/>
        <item x="1770"/>
        <item x="1771"/>
        <item x="1772"/>
        <item x="1773"/>
        <item x="1776"/>
        <item x="1778"/>
        <item x="1779"/>
        <item x="1780"/>
        <item x="1781"/>
        <item x="1782"/>
        <item x="1783"/>
        <item x="2039"/>
        <item x="2040"/>
        <item x="2041"/>
        <item x="2042"/>
        <item x="2043"/>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1"/>
        <item x="2152"/>
        <item x="2154"/>
        <item x="2155"/>
        <item x="2157"/>
        <item x="2158"/>
        <item x="2159"/>
        <item x="2160"/>
        <item x="2161"/>
        <item x="2162"/>
        <item x="2163"/>
        <item x="2164"/>
        <item x="2165"/>
        <item x="2370"/>
        <item x="2371"/>
        <item x="2372"/>
        <item x="2373"/>
        <item x="2374"/>
        <item x="2375"/>
        <item x="2376"/>
        <item x="2377"/>
        <item x="2378"/>
        <item x="2379"/>
        <item x="2380"/>
        <item x="2381"/>
        <item x="2382"/>
        <item x="2383"/>
        <item x="2384"/>
        <item x="2385"/>
        <item x="2386"/>
        <item x="2387"/>
        <item x="2388"/>
        <item x="2389"/>
        <item x="2391"/>
        <item x="2392"/>
        <item x="2393"/>
        <item x="2394"/>
        <item x="2395"/>
        <item x="2396"/>
        <item x="2397"/>
        <item x="2398"/>
        <item x="2402"/>
        <item x="2403"/>
        <item x="2404"/>
        <item x="2405"/>
        <item x="2406"/>
        <item x="2407"/>
        <item x="2408"/>
        <item x="2409"/>
        <item x="2410"/>
        <item x="2411"/>
        <item x="2412"/>
        <item x="2413"/>
        <item x="2414"/>
        <item x="2415"/>
        <item x="2416"/>
        <item x="2418"/>
        <item x="2419"/>
        <item x="2420"/>
        <item x="2421"/>
        <item x="2422"/>
        <item x="2423"/>
        <item x="2424"/>
        <item x="2425"/>
        <item x="2426"/>
        <item x="2427"/>
        <item x="2429"/>
        <item x="2430"/>
        <item x="2432"/>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504"/>
        <item x="2506"/>
        <item x="2507"/>
        <item x="2508"/>
        <item x="2509"/>
        <item x="2510"/>
        <item x="2511"/>
        <item m="1" x="6102"/>
        <item x="2513"/>
        <item x="2514"/>
        <item x="2515"/>
        <item x="2516"/>
        <item x="2517"/>
        <item x="2518"/>
        <item x="2519"/>
        <item x="2520"/>
        <item x="2521"/>
        <item x="2522"/>
        <item x="2523"/>
        <item x="2524"/>
        <item x="2525"/>
        <item x="2526"/>
        <item x="2527"/>
        <item x="2528"/>
        <item x="2529"/>
        <item x="2530"/>
        <item x="2531"/>
        <item x="2532"/>
        <item x="2533"/>
        <item x="2534"/>
        <item x="2535"/>
        <item x="2536"/>
        <item x="2788"/>
        <item x="2789"/>
        <item x="2790"/>
        <item x="2791"/>
        <item x="2792"/>
        <item x="2793"/>
        <item x="2794"/>
        <item x="2795"/>
        <item x="2797"/>
        <item x="2799"/>
        <item x="2800"/>
        <item x="2802"/>
        <item x="2803"/>
        <item x="2804"/>
        <item x="2805"/>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953"/>
        <item x="2954"/>
        <item x="2955"/>
        <item x="2956"/>
        <item x="2957"/>
        <item x="2958"/>
        <item x="2959"/>
        <item x="2960"/>
        <item x="2961"/>
        <item x="3084"/>
        <item x="3085"/>
        <item x="3086"/>
        <item x="3087"/>
        <item x="3088"/>
        <item x="3089"/>
        <item x="3090"/>
        <item x="3091"/>
        <item x="3092"/>
        <item x="3093"/>
        <item x="3094"/>
        <item x="3095"/>
        <item x="3096"/>
        <item x="3097"/>
        <item x="3098"/>
        <item x="3099"/>
        <item x="3100"/>
        <item x="3101"/>
        <item x="3102"/>
        <item x="3105"/>
        <item x="3106"/>
        <item x="3107"/>
        <item x="3108"/>
        <item x="3109"/>
        <item x="3110"/>
        <item x="3111"/>
        <item x="3112"/>
        <item x="3113"/>
        <item x="3114"/>
        <item x="3115"/>
        <item x="3116"/>
        <item x="3117"/>
        <item x="3118"/>
        <item x="3119"/>
        <item x="3120"/>
        <item x="3121"/>
        <item x="3122"/>
        <item x="3123"/>
        <item x="3124"/>
        <item x="3126"/>
        <item x="3127"/>
        <item x="3128"/>
        <item x="3129"/>
        <item x="3130"/>
        <item x="3131"/>
        <item x="3134"/>
        <item x="3135"/>
        <item x="3138"/>
        <item x="3139"/>
        <item x="3140"/>
        <item x="3142"/>
        <item x="3143"/>
        <item x="3145"/>
        <item x="3146"/>
        <item x="3147"/>
        <item x="3148"/>
        <item x="3151"/>
        <item x="3152"/>
        <item x="3153"/>
        <item x="3154"/>
        <item x="3155"/>
        <item x="3156"/>
        <item x="3157"/>
        <item x="3158"/>
        <item x="3159"/>
        <item x="3160"/>
        <item x="3161"/>
        <item x="3162"/>
        <item x="3163"/>
        <item x="3165"/>
        <item x="3166"/>
        <item x="3167"/>
        <item x="3168"/>
        <item x="3169"/>
        <item x="3170"/>
        <item x="3171"/>
        <item x="3228"/>
        <item x="3229"/>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66"/>
        <item x="3367"/>
        <item x="3368"/>
        <item x="3369"/>
        <item x="3370"/>
        <item x="3371"/>
        <item x="3372"/>
        <item x="3373"/>
        <item x="3374"/>
        <item x="3375"/>
        <item x="3377"/>
        <item x="3378"/>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13"/>
        <item x="3416"/>
        <item x="3417"/>
        <item x="3418"/>
        <item x="3419"/>
        <item x="3420"/>
        <item x="3421"/>
        <item x="3422"/>
        <item x="3423"/>
        <item x="3424"/>
        <item x="3426"/>
        <item x="343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34"/>
        <item x="3635"/>
        <item x="3636"/>
        <item x="3637"/>
        <item x="3638"/>
        <item x="3639"/>
        <item x="3641"/>
        <item x="3642"/>
        <item x="3644"/>
        <item x="3645"/>
        <item x="3648"/>
        <item x="3649"/>
        <item x="3650"/>
        <item x="3651"/>
        <item x="3652"/>
        <item x="3653"/>
        <item x="3654"/>
        <item x="3655"/>
        <item x="3656"/>
        <item x="3657"/>
        <item x="3661"/>
        <item x="3664"/>
        <item x="3665"/>
        <item x="3666"/>
        <item x="3667"/>
        <item x="3668"/>
        <item x="3672"/>
        <item x="3675"/>
        <item x="3676"/>
        <item x="3677"/>
        <item x="3678"/>
        <item x="3902"/>
        <item x="3903"/>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4144"/>
        <item x="4145"/>
        <item x="4146"/>
        <item x="4148"/>
        <item x="4149"/>
        <item x="4150"/>
        <item x="4151"/>
        <item x="4152"/>
        <item x="4153"/>
        <item x="4154"/>
        <item x="4155"/>
        <item x="4156"/>
        <item x="4157"/>
        <item x="4158"/>
        <item x="4159"/>
        <item x="4160"/>
        <item x="4162"/>
        <item x="4163"/>
        <item x="4164"/>
        <item x="4165"/>
        <item x="4166"/>
        <item x="4167"/>
        <item x="4168"/>
        <item x="4169"/>
        <item x="4170"/>
        <item x="4171"/>
        <item x="4172"/>
        <item x="4173"/>
        <item x="4174"/>
        <item x="4175"/>
        <item x="4176"/>
        <item x="4705"/>
        <item x="4706"/>
        <item x="4707"/>
        <item x="4708"/>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5093"/>
        <item x="5094"/>
        <item x="5109"/>
        <item x="5110"/>
        <item x="5114"/>
        <item x="5186"/>
        <item x="5208"/>
        <item x="5209"/>
        <item x="5210"/>
        <item x="5211"/>
        <item x="5212"/>
        <item x="5213"/>
        <item x="5214"/>
        <item x="5215"/>
        <item x="5216"/>
        <item x="5217"/>
        <item x="5218"/>
        <item x="5219"/>
        <item x="5220"/>
        <item x="5221"/>
        <item x="5222"/>
        <item x="5223"/>
        <item x="5224"/>
        <item x="5225"/>
        <item x="5226"/>
        <item x="5227"/>
        <item x="5228"/>
        <item x="5229"/>
        <item x="5230"/>
        <item x="5231"/>
        <item x="5239"/>
        <item x="5240"/>
        <item x="5241"/>
        <item x="5242"/>
        <item x="5289"/>
        <item x="5307"/>
        <item x="5317"/>
        <item x="5318"/>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8"/>
        <item x="5397"/>
        <item x="5398"/>
        <item x="5399"/>
        <item x="5400"/>
        <item x="5401"/>
        <item x="5422"/>
        <item x="5423"/>
        <item x="5436"/>
        <item x="5437"/>
        <item x="5438"/>
        <item x="5439"/>
        <item x="5440"/>
        <item x="5441"/>
        <item x="5442"/>
        <item x="5443"/>
        <item x="5444"/>
        <item x="5474"/>
        <item x="5576"/>
        <item x="5577"/>
        <item x="5608"/>
        <item x="5609"/>
        <item x="5610"/>
        <item x="5628"/>
        <item x="5629"/>
        <item x="5701"/>
        <item x="5738"/>
        <item x="5739"/>
        <item x="5740"/>
        <item x="5741"/>
        <item x="5742"/>
        <item x="5743"/>
        <item x="5744"/>
        <item x="5745"/>
        <item x="5746"/>
        <item x="5747"/>
        <item x="5748"/>
        <item x="5749"/>
        <item x="5750"/>
        <item x="5751"/>
        <item x="5752"/>
        <item x="5753"/>
        <item x="5754"/>
        <item x="5755"/>
        <item x="5756"/>
        <item x="5768"/>
        <item x="5769"/>
        <item x="5782"/>
        <item x="5814"/>
        <item x="5815"/>
        <item x="5862"/>
        <item x="5868"/>
        <item x="5878"/>
        <item x="5888"/>
        <item x="5893"/>
        <item x="5906"/>
        <item x="5907"/>
        <item x="5908"/>
        <item x="5909"/>
        <item x="5910"/>
        <item x="5914"/>
        <item x="5961"/>
        <item x="5979"/>
        <item x="3671"/>
        <item x="4709"/>
        <item x="1402"/>
        <item m="1" x="6129"/>
        <item x="3412"/>
        <item x="3132"/>
        <item x="3149"/>
        <item x="3408"/>
        <item x="3133"/>
        <item x="3414"/>
        <item x="2150"/>
        <item x="2505"/>
        <item m="1" x="6097"/>
        <item x="1380"/>
        <item m="1" x="6069"/>
        <item x="3103"/>
        <item m="1" x="6100"/>
        <item x="2417"/>
        <item m="1" x="6134"/>
        <item x="972"/>
        <item x="2537"/>
        <item x="6026"/>
        <item m="1" x="6107"/>
        <item m="1" x="6094"/>
        <item x="3659"/>
        <item x="2390"/>
        <item x="3380"/>
        <item x="5844"/>
        <item x="3670"/>
        <item x="1383"/>
        <item x="2153"/>
        <item m="1" x="6103"/>
        <item x="3658"/>
        <item x="5980"/>
        <item m="1" x="6106"/>
        <item x="3429"/>
        <item x="2431"/>
        <item x="3415"/>
        <item m="1" x="6112"/>
        <item x="3137"/>
        <item x="1278"/>
        <item x="3409"/>
        <item x="1375"/>
        <item x="1274"/>
        <item x="2434"/>
        <item x="3662"/>
        <item m="1" x="6104"/>
        <item x="3141"/>
        <item m="1" x="6068"/>
        <item x="3411"/>
        <item x="3663"/>
        <item m="1" x="6147"/>
        <item x="373"/>
        <item x="1401"/>
        <item x="3136"/>
        <item x="1777"/>
        <item x="691"/>
        <item m="1" x="6127"/>
        <item x="4161"/>
        <item x="2806"/>
        <item x="3669"/>
        <item x="3379"/>
        <item x="3125"/>
        <item x="5383"/>
        <item x="2399"/>
        <item x="1386"/>
        <item m="1" x="6087"/>
        <item x="3376"/>
        <item x="3227"/>
        <item m="1" x="6085"/>
        <item x="655"/>
        <item x="2401"/>
        <item x="3164"/>
        <item m="1" x="6105"/>
        <item x="3144"/>
        <item x="1378"/>
        <item x="4143"/>
        <item x="3104"/>
        <item x="1374"/>
        <item x="3425"/>
        <item x="3904"/>
        <item x="2428"/>
        <item x="1381"/>
        <item x="2400"/>
        <item x="2433"/>
        <item x="5319"/>
        <item x="2796"/>
        <item x="915"/>
        <item x="1775"/>
        <item x="3428"/>
        <item x="2512"/>
        <item x="3150"/>
        <item x="3273"/>
        <item x="123"/>
        <item x="1774"/>
        <item x="3646"/>
        <item x="3410"/>
        <item m="1" x="6116"/>
        <item m="1" x="6114"/>
        <item x="1753"/>
        <item m="1" x="6070"/>
        <item x="654"/>
        <item x="3674"/>
        <item x="3673"/>
        <item x="3427"/>
        <item x="2801"/>
        <item m="1" x="6108"/>
        <item x="3643"/>
        <item m="1" x="6078"/>
        <item x="3272"/>
        <item x="3274"/>
        <item x="2798"/>
        <item m="1" x="6089"/>
        <item x="3660"/>
        <item x="2156"/>
        <item x="3230"/>
        <item x="3640"/>
        <item x="4147"/>
        <item m="1" x="6117"/>
        <item x="3647"/>
        <item m="1" x="6088"/>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5095"/>
        <item x="5096"/>
        <item x="5097"/>
        <item x="5098"/>
        <item x="5099"/>
        <item x="5100"/>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267"/>
        <item x="5312"/>
        <item x="5320"/>
        <item x="5321"/>
        <item x="5322"/>
        <item x="5323"/>
        <item x="5324"/>
        <item x="5325"/>
        <item x="5326"/>
        <item x="5327"/>
        <item x="5328"/>
        <item x="5475"/>
        <item x="5476"/>
        <item x="5477"/>
        <item x="5478"/>
        <item x="5479"/>
        <item x="5480"/>
        <item x="5481"/>
        <item x="5482"/>
        <item x="5483"/>
        <item x="5484"/>
        <item x="5518"/>
        <item x="5578"/>
        <item x="5611"/>
        <item x="5630"/>
        <item x="5631"/>
        <item x="5632"/>
        <item x="5633"/>
        <item x="5634"/>
        <item x="5635"/>
        <item x="5636"/>
        <item x="5637"/>
        <item x="5638"/>
        <item x="5639"/>
        <item x="5640"/>
        <item x="5641"/>
        <item x="5642"/>
        <item x="5643"/>
        <item x="5644"/>
        <item x="5645"/>
        <item m="1" x="6167"/>
        <item x="5672"/>
        <item m="1" x="6168"/>
        <item x="5816"/>
        <item x="5829"/>
        <item m="1" x="6169"/>
        <item x="5845"/>
        <item x="5846"/>
        <item x="5863"/>
        <item x="5869"/>
        <item x="5879"/>
        <item x="5894"/>
        <item x="5911"/>
        <item x="5915"/>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5874"/>
        <item x="5875"/>
        <item m="1" x="6174"/>
        <item x="5962"/>
        <item x="5540"/>
        <item m="1" x="6177"/>
        <item x="5767"/>
        <item m="1" x="6178"/>
        <item x="5187"/>
        <item x="5290"/>
        <item x="5308"/>
        <item x="5329"/>
        <item x="5330"/>
        <item x="5331"/>
        <item x="5453"/>
        <item x="5500"/>
        <item x="5895"/>
        <item x="5817"/>
        <item x="5981"/>
        <item x="5519"/>
      </items>
    </pivotField>
    <pivotField compact="0" outline="0" showAll="0"/>
    <pivotField axis="axisPage" compact="0" outline="0" multipleItemSelectionAllowed="1" showAll="0">
      <items count="3">
        <item x="0"/>
        <item h="1" x="1"/>
        <item t="default"/>
      </items>
    </pivotField>
    <pivotField compact="0" outline="0" showAll="0"/>
    <pivotField compact="0" outline="0" showAll="0"/>
    <pivotField axis="axisRow" compact="0" outline="0" showAll="0">
      <items count="82">
        <item x="26"/>
        <item x="9"/>
        <item x="50"/>
        <item x="17"/>
        <item x="61"/>
        <item x="62"/>
        <item x="45"/>
        <item x="38"/>
        <item x="7"/>
        <item x="12"/>
        <item x="54"/>
        <item x="5"/>
        <item x="63"/>
        <item x="75"/>
        <item x="30"/>
        <item x="79"/>
        <item x="48"/>
        <item x="73"/>
        <item x="39"/>
        <item x="55"/>
        <item x="56"/>
        <item x="24"/>
        <item x="14"/>
        <item x="31"/>
        <item x="58"/>
        <item x="21"/>
        <item x="23"/>
        <item x="59"/>
        <item x="0"/>
        <item x="51"/>
        <item x="27"/>
        <item x="40"/>
        <item x="78"/>
        <item x="6"/>
        <item x="35"/>
        <item x="44"/>
        <item x="36"/>
        <item x="29"/>
        <item x="72"/>
        <item x="37"/>
        <item x="3"/>
        <item x="15"/>
        <item x="49"/>
        <item x="53"/>
        <item x="77"/>
        <item x="22"/>
        <item x="32"/>
        <item x="4"/>
        <item x="70"/>
        <item x="10"/>
        <item x="19"/>
        <item x="80"/>
        <item x="8"/>
        <item x="69"/>
        <item x="18"/>
        <item x="34"/>
        <item x="1"/>
        <item x="28"/>
        <item x="11"/>
        <item x="13"/>
        <item x="20"/>
        <item x="52"/>
        <item x="2"/>
        <item x="43"/>
        <item x="16"/>
        <item x="71"/>
        <item x="47"/>
        <item x="46"/>
        <item x="42"/>
        <item x="64"/>
        <item x="74"/>
        <item x="57"/>
        <item x="25"/>
        <item x="33"/>
        <item x="41"/>
        <item x="76"/>
        <item x="65"/>
        <item x="66"/>
        <item x="67"/>
        <item x="60"/>
        <item x="68"/>
        <item t="default"/>
      </items>
    </pivotField>
    <pivotField axis="axisPage" compact="0" outline="0" showAll="0">
      <items count="9">
        <item x="6"/>
        <item x="0"/>
        <item x="3"/>
        <item x="4"/>
        <item x="5"/>
        <item x="1"/>
        <item x="2"/>
        <item x="7"/>
        <item t="default"/>
      </items>
    </pivotField>
    <pivotField compact="0" outline="0" showAll="0"/>
    <pivotField compact="0" outline="0" showAll="0"/>
    <pivotField compact="0" outline="0" showAll="0"/>
    <pivotField compact="0" outline="0" showAll="0"/>
    <pivotField compact="0" outline="0" showAll="0"/>
    <pivotField axis="axisPage" compact="0" outline="0" showAll="0">
      <items count="133">
        <item x="18"/>
        <item x="88"/>
        <item x="87"/>
        <item x="86"/>
        <item x="16"/>
        <item x="11"/>
        <item x="85"/>
        <item x="109"/>
        <item x="72"/>
        <item x="45"/>
        <item x="108"/>
        <item x="56"/>
        <item x="19"/>
        <item x="24"/>
        <item x="8"/>
        <item x="112"/>
        <item x="20"/>
        <item x="92"/>
        <item x="10"/>
        <item x="51"/>
        <item x="9"/>
        <item x="111"/>
        <item x="25"/>
        <item x="107"/>
        <item x="106"/>
        <item x="14"/>
        <item x="105"/>
        <item x="21"/>
        <item x="104"/>
        <item x="26"/>
        <item x="103"/>
        <item x="102"/>
        <item x="101"/>
        <item x="100"/>
        <item x="12"/>
        <item x="81"/>
        <item x="99"/>
        <item x="98"/>
        <item x="97"/>
        <item x="96"/>
        <item x="95"/>
        <item x="94"/>
        <item x="17"/>
        <item x="13"/>
        <item x="93"/>
        <item x="6"/>
        <item x="42"/>
        <item x="23"/>
        <item x="91"/>
        <item x="22"/>
        <item x="76"/>
        <item x="90"/>
        <item x="57"/>
        <item x="49"/>
        <item x="48"/>
        <item x="30"/>
        <item x="69"/>
        <item x="28"/>
        <item x="59"/>
        <item x="64"/>
        <item x="60"/>
        <item x="38"/>
        <item x="65"/>
        <item x="117"/>
        <item x="44"/>
        <item x="128"/>
        <item x="127"/>
        <item x="126"/>
        <item x="125"/>
        <item x="124"/>
        <item x="61"/>
        <item x="29"/>
        <item x="52"/>
        <item x="123"/>
        <item x="77"/>
        <item x="33"/>
        <item x="0"/>
        <item x="82"/>
        <item x="36"/>
        <item x="70"/>
        <item x="74"/>
        <item x="53"/>
        <item x="122"/>
        <item x="41"/>
        <item x="31"/>
        <item x="118"/>
        <item x="35"/>
        <item x="39"/>
        <item x="58"/>
        <item x="116"/>
        <item x="3"/>
        <item x="121"/>
        <item x="5"/>
        <item m="1" x="129"/>
        <item x="43"/>
        <item x="54"/>
        <item x="84"/>
        <item x="79"/>
        <item x="78"/>
        <item x="7"/>
        <item x="50"/>
        <item x="4"/>
        <item x="75"/>
        <item x="83"/>
        <item x="120"/>
        <item x="89"/>
        <item x="40"/>
        <item x="1"/>
        <item x="110"/>
        <item x="46"/>
        <item x="114"/>
        <item x="15"/>
        <item x="119"/>
        <item x="113"/>
        <item x="47"/>
        <item x="32"/>
        <item x="55"/>
        <item x="2"/>
        <item m="1" x="131"/>
        <item x="67"/>
        <item x="68"/>
        <item x="71"/>
        <item x="34"/>
        <item x="73"/>
        <item m="1" x="130"/>
        <item x="62"/>
        <item x="63"/>
        <item x="80"/>
        <item x="27"/>
        <item x="66"/>
        <item x="37"/>
        <item x="115"/>
        <item t="default"/>
      </items>
    </pivotField>
    <pivotField compact="0" outline="0" showAll="0"/>
    <pivotField compact="0" outline="0" showAll="0"/>
    <pivotField compact="0" outline="0" showAll="0"/>
    <pivotField compact="0" outline="0" showAll="0"/>
    <pivotField axis="axisRow" compact="0" outline="0" multipleItemSelectionAllowed="1" showAll="0">
      <items count="4">
        <item h="1" x="2"/>
        <item x="0"/>
        <item x="1"/>
        <item t="default"/>
      </items>
    </pivotField>
    <pivotField compact="0" outline="0" showAll="0"/>
    <pivotField compact="0" outline="0" showAll="0"/>
    <pivotField compact="0" outline="0" multipleItemSelectionAllowed="1" showAll="0"/>
    <pivotField compact="0" outline="0" showAll="0"/>
    <pivotField axis="axisCol" compact="0" outline="0" showAll="0">
      <items count="6">
        <item x="4"/>
        <item x="0"/>
        <item x="1"/>
        <item x="2"/>
        <item x="3"/>
        <item t="default"/>
      </items>
    </pivotField>
    <pivotField dataField="1" compact="0" outline="0" showAll="0" defaultSubtotal="0"/>
    <pivotField axis="axisCol" compact="0" outline="0" showAll="0">
      <items count="6">
        <item x="2"/>
        <item x="3"/>
        <item x="1"/>
        <item x="0"/>
        <item x="4"/>
        <item t="default"/>
      </items>
    </pivotField>
    <pivotField compact="0" outline="0" showAll="0"/>
    <pivotField compact="0" outline="0" showAll="0"/>
    <pivotField compact="0" outline="0" showAll="0"/>
    <pivotField axis="axisPage" compact="0" outline="0" showAll="0">
      <items count="698">
        <item x="389"/>
        <item x="609"/>
        <item x="177"/>
        <item x="267"/>
        <item x="42"/>
        <item x="253"/>
        <item x="399"/>
        <item x="101"/>
        <item x="224"/>
        <item x="442"/>
        <item x="455"/>
        <item x="61"/>
        <item x="406"/>
        <item x="337"/>
        <item x="443"/>
        <item x="630"/>
        <item x="57"/>
        <item x="652"/>
        <item x="280"/>
        <item x="176"/>
        <item x="342"/>
        <item m="1" x="686"/>
        <item x="513"/>
        <item x="319"/>
        <item x="153"/>
        <item x="120"/>
        <item x="21"/>
        <item x="138"/>
        <item x="156"/>
        <item x="545"/>
        <item x="597"/>
        <item x="72"/>
        <item x="577"/>
        <item x="485"/>
        <item x="304"/>
        <item x="572"/>
        <item x="55"/>
        <item x="289"/>
        <item x="233"/>
        <item x="124"/>
        <item x="495"/>
        <item x="17"/>
        <item x="23"/>
        <item x="546"/>
        <item x="181"/>
        <item x="128"/>
        <item x="102"/>
        <item x="648"/>
        <item x="174"/>
        <item x="99"/>
        <item x="617"/>
        <item x="59"/>
        <item x="79"/>
        <item x="107"/>
        <item x="496"/>
        <item x="211"/>
        <item m="1" x="684"/>
        <item x="44"/>
        <item x="329"/>
        <item x="509"/>
        <item x="306"/>
        <item x="613"/>
        <item x="149"/>
        <item m="1" x="677"/>
        <item x="1"/>
        <item x="205"/>
        <item x="305"/>
        <item x="292"/>
        <item x="598"/>
        <item x="363"/>
        <item x="148"/>
        <item x="76"/>
        <item x="134"/>
        <item x="317"/>
        <item x="109"/>
        <item x="664"/>
        <item x="150"/>
        <item x="622"/>
        <item x="45"/>
        <item x="118"/>
        <item x="257"/>
        <item x="454"/>
        <item x="605"/>
        <item x="89"/>
        <item x="318"/>
        <item x="110"/>
        <item x="611"/>
        <item x="204"/>
        <item x="486"/>
        <item x="352"/>
        <item x="175"/>
        <item x="290"/>
        <item x="60"/>
        <item x="26"/>
        <item x="346"/>
        <item x="168"/>
        <item x="122"/>
        <item x="20"/>
        <item x="96"/>
        <item x="578"/>
        <item x="98"/>
        <item x="579"/>
        <item x="0"/>
        <item x="163"/>
        <item x="275"/>
        <item x="222"/>
        <item x="215"/>
        <item x="14"/>
        <item m="1" x="676"/>
        <item x="165"/>
        <item x="537"/>
        <item x="592"/>
        <item x="427"/>
        <item x="651"/>
        <item m="1" x="688"/>
        <item x="487"/>
        <item x="155"/>
        <item x="596"/>
        <item x="575"/>
        <item x="336"/>
        <item x="197"/>
        <item x="129"/>
        <item x="201"/>
        <item x="91"/>
        <item x="260"/>
        <item x="278"/>
        <item x="400"/>
        <item x="121"/>
        <item x="28"/>
        <item x="84"/>
        <item x="3"/>
        <item x="90"/>
        <item x="274"/>
        <item x="484"/>
        <item x="97"/>
        <item x="132"/>
        <item m="1" x="693"/>
        <item x="77"/>
        <item x="316"/>
        <item m="1" x="694"/>
        <item x="462"/>
        <item x="115"/>
        <item x="34"/>
        <item x="202"/>
        <item x="27"/>
        <item x="13"/>
        <item x="210"/>
        <item x="15"/>
        <item x="669"/>
        <item x="54"/>
        <item x="160"/>
        <item x="2"/>
        <item x="67"/>
        <item x="19"/>
        <item x="18"/>
        <item x="16"/>
        <item x="136"/>
        <item x="430"/>
        <item x="620"/>
        <item x="604"/>
        <item x="92"/>
        <item x="365"/>
        <item x="85"/>
        <item x="12"/>
        <item m="1" x="692"/>
        <item x="9"/>
        <item x="553"/>
        <item x="405"/>
        <item x="593"/>
        <item x="75"/>
        <item x="127"/>
        <item x="601"/>
        <item x="243"/>
        <item x="623"/>
        <item x="291"/>
        <item x="667"/>
        <item x="22"/>
        <item x="24"/>
        <item x="111"/>
        <item x="157"/>
        <item x="158"/>
        <item x="159"/>
        <item x="198"/>
        <item x="199"/>
        <item m="1" x="691"/>
        <item x="234"/>
        <item x="261"/>
        <item x="112"/>
        <item x="276"/>
        <item x="294"/>
        <item x="330"/>
        <item x="301"/>
        <item x="248"/>
        <item x="446"/>
        <item x="200"/>
        <item x="510"/>
        <item x="506"/>
        <item x="547"/>
        <item x="548"/>
        <item x="549"/>
        <item x="341"/>
        <item x="152"/>
        <item x="49"/>
        <item x="307"/>
        <item m="1" x="682"/>
        <item x="614"/>
        <item x="332"/>
        <item x="501"/>
        <item x="637"/>
        <item x="638"/>
        <item x="293"/>
        <item m="1" x="687"/>
        <item x="116"/>
        <item x="424"/>
        <item x="130"/>
        <item x="445"/>
        <item x="7"/>
        <item x="580"/>
        <item x="295"/>
        <item x="665"/>
        <item x="56"/>
        <item x="151"/>
        <item x="554"/>
        <item x="634"/>
        <item x="639"/>
        <item x="78"/>
        <item m="1" x="695"/>
        <item x="146"/>
        <item x="398"/>
        <item x="569"/>
        <item x="100"/>
        <item x="10"/>
        <item x="380"/>
        <item x="643"/>
        <item x="226"/>
        <item x="581"/>
        <item x="344"/>
        <item x="644"/>
        <item x="345"/>
        <item x="456"/>
        <item x="338"/>
        <item x="582"/>
        <item m="1" x="690"/>
        <item m="1" x="696"/>
        <item x="162"/>
        <item x="11"/>
        <item x="366"/>
        <item x="627"/>
        <item x="113"/>
        <item x="653"/>
        <item x="573"/>
        <item x="114"/>
        <item x="284"/>
        <item x="606"/>
        <item x="497"/>
        <item x="320"/>
        <item x="379"/>
        <item x="183"/>
        <item x="82"/>
        <item x="4"/>
        <item x="5"/>
        <item x="25"/>
        <item x="29"/>
        <item x="58"/>
        <item x="62"/>
        <item x="63"/>
        <item x="80"/>
        <item x="81"/>
        <item x="46"/>
        <item x="108"/>
        <item x="117"/>
        <item x="119"/>
        <item x="66"/>
        <item x="131"/>
        <item x="133"/>
        <item x="154"/>
        <item x="164"/>
        <item x="178"/>
        <item x="180"/>
        <item x="203"/>
        <item x="173"/>
        <item x="141"/>
        <item x="212"/>
        <item x="213"/>
        <item x="214"/>
        <item x="216"/>
        <item x="217"/>
        <item x="218"/>
        <item x="219"/>
        <item x="223"/>
        <item x="225"/>
        <item x="227"/>
        <item x="228"/>
        <item x="192"/>
        <item x="235"/>
        <item x="236"/>
        <item x="237"/>
        <item x="244"/>
        <item m="1" x="675"/>
        <item x="73"/>
        <item x="277"/>
        <item x="297"/>
        <item x="298"/>
        <item x="308"/>
        <item x="321"/>
        <item x="331"/>
        <item x="343"/>
        <item x="348"/>
        <item x="349"/>
        <item x="74"/>
        <item x="364"/>
        <item x="171"/>
        <item x="388"/>
        <item x="401"/>
        <item x="407"/>
        <item x="428"/>
        <item x="429"/>
        <item x="231"/>
        <item x="282"/>
        <item x="444"/>
        <item x="247"/>
        <item x="447"/>
        <item x="450"/>
        <item x="457"/>
        <item x="458"/>
        <item x="459"/>
        <item x="240"/>
        <item x="463"/>
        <item x="368"/>
        <item m="1" x="673"/>
        <item x="511"/>
        <item x="512"/>
        <item x="229"/>
        <item x="525"/>
        <item x="538"/>
        <item x="539"/>
        <item x="540"/>
        <item x="350"/>
        <item x="550"/>
        <item x="551"/>
        <item x="552"/>
        <item x="328"/>
        <item x="555"/>
        <item x="556"/>
        <item x="557"/>
        <item x="558"/>
        <item x="135"/>
        <item x="103"/>
        <item x="574"/>
        <item x="196"/>
        <item x="594"/>
        <item x="602"/>
        <item x="603"/>
        <item x="607"/>
        <item x="460"/>
        <item x="93"/>
        <item x="612"/>
        <item x="616"/>
        <item x="621"/>
        <item x="167"/>
        <item x="624"/>
        <item x="625"/>
        <item x="628"/>
        <item x="631"/>
        <item x="333"/>
        <item x="635"/>
        <item x="640"/>
        <item x="641"/>
        <item x="642"/>
        <item x="94"/>
        <item x="645"/>
        <item x="646"/>
        <item x="649"/>
        <item x="650"/>
        <item x="654"/>
        <item x="655"/>
        <item x="657"/>
        <item x="658"/>
        <item x="659"/>
        <item x="660"/>
        <item x="666"/>
        <item x="411"/>
        <item m="1" x="683"/>
        <item x="668"/>
        <item x="309"/>
        <item x="322"/>
        <item x="583"/>
        <item x="390"/>
        <item m="1" x="671"/>
        <item x="262"/>
        <item m="1" x="679"/>
        <item x="498"/>
        <item x="182"/>
        <item x="64"/>
        <item x="123"/>
        <item x="391"/>
        <item x="47"/>
        <item x="403"/>
        <item x="161"/>
        <item x="170"/>
        <item x="184"/>
        <item x="185"/>
        <item x="206"/>
        <item x="220"/>
        <item x="104"/>
        <item x="245"/>
        <item x="263"/>
        <item x="264"/>
        <item x="279"/>
        <item x="299"/>
        <item x="300"/>
        <item x="312"/>
        <item x="323"/>
        <item x="86"/>
        <item x="339"/>
        <item x="392"/>
        <item x="373"/>
        <item x="402"/>
        <item x="431"/>
        <item x="448"/>
        <item x="461"/>
        <item x="105"/>
        <item x="499"/>
        <item x="189"/>
        <item x="500"/>
        <item x="541"/>
        <item x="302"/>
        <item x="560"/>
        <item x="570"/>
        <item x="571"/>
        <item x="584"/>
        <item x="209"/>
        <item x="595"/>
        <item x="378"/>
        <item x="221"/>
        <item x="137"/>
        <item x="418"/>
        <item x="358"/>
        <item x="186"/>
        <item x="466"/>
        <item x="230"/>
        <item x="542"/>
        <item x="311"/>
        <item x="31"/>
        <item x="559"/>
        <item x="310"/>
        <item x="325"/>
        <item x="166"/>
        <item x="126"/>
        <item x="8"/>
        <item x="125"/>
        <item x="172"/>
        <item m="1" x="674"/>
        <item x="367"/>
        <item x="481"/>
        <item x="432"/>
        <item x="68"/>
        <item x="543"/>
        <item x="252"/>
        <item x="449"/>
        <item x="464"/>
        <item x="32"/>
        <item x="169"/>
        <item x="465"/>
        <item x="451"/>
        <item x="106"/>
        <item x="207"/>
        <item x="232"/>
        <item x="238"/>
        <item x="266"/>
        <item x="288"/>
        <item x="576"/>
        <item x="599"/>
        <item x="287"/>
        <item x="334"/>
        <item x="239"/>
        <item x="286"/>
        <item x="296"/>
        <item x="335"/>
        <item x="393"/>
        <item x="340"/>
        <item x="281"/>
        <item x="33"/>
        <item x="536"/>
        <item x="313"/>
        <item x="283"/>
        <item x="433"/>
        <item x="347"/>
        <item x="327"/>
        <item x="600"/>
        <item x="285"/>
        <item x="324"/>
        <item x="265"/>
        <item x="65"/>
        <item x="610"/>
        <item m="1" x="685"/>
        <item x="326"/>
        <item x="434"/>
        <item x="30"/>
        <item x="6"/>
        <item x="69"/>
        <item x="70"/>
        <item x="71"/>
        <item x="179"/>
        <item x="187"/>
        <item x="188"/>
        <item x="39"/>
        <item x="268"/>
        <item x="270"/>
        <item x="315"/>
        <item x="351"/>
        <item x="353"/>
        <item x="354"/>
        <item x="355"/>
        <item x="356"/>
        <item x="404"/>
        <item x="467"/>
        <item x="514"/>
        <item x="494"/>
        <item x="587"/>
        <item x="425"/>
        <item x="590"/>
        <item x="423"/>
        <item x="452"/>
        <item x="362"/>
        <item x="647"/>
        <item x="360"/>
        <item x="83"/>
        <item x="87"/>
        <item x="419"/>
        <item x="588"/>
        <item x="415"/>
        <item x="191"/>
        <item x="408"/>
        <item x="409"/>
        <item x="426"/>
        <item x="529"/>
        <item x="585"/>
        <item x="361"/>
        <item x="36"/>
        <item x="412"/>
        <item x="190"/>
        <item x="410"/>
        <item x="626"/>
        <item x="88"/>
        <item x="420"/>
        <item x="417"/>
        <item x="140"/>
        <item x="502"/>
        <item x="53"/>
        <item x="589"/>
        <item x="51"/>
        <item x="369"/>
        <item x="586"/>
        <item x="269"/>
        <item x="139"/>
        <item x="357"/>
        <item x="38"/>
        <item x="591"/>
        <item x="41"/>
        <item x="208"/>
        <item x="272"/>
        <item x="314"/>
        <item x="271"/>
        <item x="413"/>
        <item x="422"/>
        <item x="416"/>
        <item x="435"/>
        <item x="421"/>
        <item m="1" x="680"/>
        <item x="273"/>
        <item x="40"/>
        <item x="370"/>
        <item x="359"/>
        <item x="629"/>
        <item x="394"/>
        <item x="414"/>
        <item x="37"/>
        <item x="561"/>
        <item x="48"/>
        <item x="50"/>
        <item x="52"/>
        <item x="95"/>
        <item x="143"/>
        <item x="144"/>
        <item x="145"/>
        <item x="147"/>
        <item x="193"/>
        <item x="194"/>
        <item x="195"/>
        <item x="241"/>
        <item x="249"/>
        <item x="250"/>
        <item x="251"/>
        <item x="254"/>
        <item x="258"/>
        <item x="259"/>
        <item x="303"/>
        <item x="371"/>
        <item x="372"/>
        <item x="374"/>
        <item x="375"/>
        <item x="376"/>
        <item x="377"/>
        <item x="381"/>
        <item x="382"/>
        <item x="383"/>
        <item x="384"/>
        <item x="385"/>
        <item x="386"/>
        <item x="387"/>
        <item x="395"/>
        <item x="396"/>
        <item x="436"/>
        <item x="437"/>
        <item x="438"/>
        <item x="439"/>
        <item x="440"/>
        <item x="441"/>
        <item x="453"/>
        <item x="468"/>
        <item x="469"/>
        <item x="470"/>
        <item x="471"/>
        <item x="472"/>
        <item x="473"/>
        <item x="474"/>
        <item x="475"/>
        <item x="476"/>
        <item x="477"/>
        <item x="479"/>
        <item x="480"/>
        <item x="482"/>
        <item x="483"/>
        <item x="488"/>
        <item x="490"/>
        <item x="491"/>
        <item x="492"/>
        <item x="493"/>
        <item x="503"/>
        <item x="504"/>
        <item x="505"/>
        <item x="507"/>
        <item x="515"/>
        <item x="516"/>
        <item x="517"/>
        <item x="518"/>
        <item x="519"/>
        <item x="520"/>
        <item x="521"/>
        <item x="522"/>
        <item x="523"/>
        <item x="524"/>
        <item x="526"/>
        <item x="527"/>
        <item x="528"/>
        <item x="530"/>
        <item x="531"/>
        <item x="532"/>
        <item x="533"/>
        <item x="534"/>
        <item x="535"/>
        <item x="562"/>
        <item x="563"/>
        <item x="566"/>
        <item x="567"/>
        <item x="568"/>
        <item x="608"/>
        <item x="615"/>
        <item x="618"/>
        <item x="619"/>
        <item x="397"/>
        <item x="632"/>
        <item x="633"/>
        <item x="636"/>
        <item x="656"/>
        <item x="661"/>
        <item x="662"/>
        <item x="663"/>
        <item x="256"/>
        <item m="1" x="672"/>
        <item m="1" x="689"/>
        <item x="670"/>
        <item x="508"/>
        <item x="242"/>
        <item x="246"/>
        <item x="478"/>
        <item x="255"/>
        <item m="1" x="678"/>
        <item x="565"/>
        <item x="142"/>
        <item x="544"/>
        <item x="43"/>
        <item m="1" x="681"/>
        <item x="489"/>
        <item x="564"/>
        <item x="35"/>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defaultSubtotal="0"/>
  </pivotFields>
  <rowFields count="2">
    <field x="22"/>
    <field x="10"/>
  </rowFields>
  <rowItems count="68">
    <i>
      <x v="1"/>
      <x v="7"/>
    </i>
    <i r="1">
      <x v="18"/>
    </i>
    <i r="1">
      <x v="19"/>
    </i>
    <i r="1">
      <x v="20"/>
    </i>
    <i r="1">
      <x v="21"/>
    </i>
    <i r="1">
      <x v="22"/>
    </i>
    <i r="1">
      <x v="23"/>
    </i>
    <i r="1">
      <x v="24"/>
    </i>
    <i r="1">
      <x v="25"/>
    </i>
    <i r="1">
      <x v="26"/>
    </i>
    <i r="1">
      <x v="27"/>
    </i>
    <i r="1">
      <x v="28"/>
    </i>
    <i r="1">
      <x v="29"/>
    </i>
    <i r="1">
      <x v="30"/>
    </i>
    <i r="1">
      <x v="31"/>
    </i>
    <i r="1">
      <x v="36"/>
    </i>
    <i r="1">
      <x v="37"/>
    </i>
    <i r="1">
      <x v="38"/>
    </i>
    <i r="1">
      <x v="39"/>
    </i>
    <i r="1">
      <x v="40"/>
    </i>
    <i r="1">
      <x v="74"/>
    </i>
    <i t="default">
      <x v="1"/>
    </i>
    <i>
      <x v="2"/>
      <x/>
    </i>
    <i r="1">
      <x v="1"/>
    </i>
    <i r="1">
      <x v="2"/>
    </i>
    <i r="1">
      <x v="3"/>
    </i>
    <i r="1">
      <x v="4"/>
    </i>
    <i r="1">
      <x v="5"/>
    </i>
    <i r="1">
      <x v="6"/>
    </i>
    <i r="1">
      <x v="8"/>
    </i>
    <i r="1">
      <x v="9"/>
    </i>
    <i r="1">
      <x v="10"/>
    </i>
    <i r="1">
      <x v="11"/>
    </i>
    <i r="1">
      <x v="12"/>
    </i>
    <i r="1">
      <x v="13"/>
    </i>
    <i r="1">
      <x v="14"/>
    </i>
    <i r="1">
      <x v="15"/>
    </i>
    <i r="1">
      <x v="16"/>
    </i>
    <i r="1">
      <x v="17"/>
    </i>
    <i r="1">
      <x v="32"/>
    </i>
    <i r="1">
      <x v="33"/>
    </i>
    <i r="1">
      <x v="34"/>
    </i>
    <i r="1">
      <x v="35"/>
    </i>
    <i r="1">
      <x v="41"/>
    </i>
    <i r="1">
      <x v="42"/>
    </i>
    <i r="1">
      <x v="43"/>
    </i>
    <i r="1">
      <x v="44"/>
    </i>
    <i r="1">
      <x v="45"/>
    </i>
    <i r="1">
      <x v="46"/>
    </i>
    <i r="1">
      <x v="47"/>
    </i>
    <i r="1">
      <x v="48"/>
    </i>
    <i r="1">
      <x v="49"/>
    </i>
    <i r="1">
      <x v="50"/>
    </i>
    <i r="1">
      <x v="51"/>
    </i>
    <i r="1">
      <x v="53"/>
    </i>
    <i r="1">
      <x v="54"/>
    </i>
    <i r="1">
      <x v="55"/>
    </i>
    <i r="1">
      <x v="56"/>
    </i>
    <i r="1">
      <x v="57"/>
    </i>
    <i r="1">
      <x v="58"/>
    </i>
    <i r="1">
      <x v="69"/>
    </i>
    <i r="1">
      <x v="70"/>
    </i>
    <i r="1">
      <x v="71"/>
    </i>
    <i r="1">
      <x v="72"/>
    </i>
    <i r="1">
      <x v="73"/>
    </i>
    <i r="1">
      <x v="75"/>
    </i>
    <i t="default">
      <x v="2"/>
    </i>
    <i t="grand">
      <x/>
    </i>
  </rowItems>
  <colFields count="2">
    <field x="27"/>
    <field x="29"/>
  </colFields>
  <colItems count="20">
    <i>
      <x/>
      <x/>
    </i>
    <i r="1">
      <x v="2"/>
    </i>
    <i t="default">
      <x/>
    </i>
    <i>
      <x v="1"/>
      <x v="1"/>
    </i>
    <i r="1">
      <x v="3"/>
    </i>
    <i r="1">
      <x v="4"/>
    </i>
    <i t="default">
      <x v="1"/>
    </i>
    <i>
      <x v="2"/>
      <x v="1"/>
    </i>
    <i r="1">
      <x v="3"/>
    </i>
    <i r="1">
      <x v="4"/>
    </i>
    <i t="default">
      <x v="2"/>
    </i>
    <i>
      <x v="3"/>
      <x v="1"/>
    </i>
    <i r="1">
      <x v="3"/>
    </i>
    <i r="1">
      <x v="4"/>
    </i>
    <i t="default">
      <x v="3"/>
    </i>
    <i>
      <x v="4"/>
      <x v="1"/>
    </i>
    <i r="1">
      <x v="3"/>
    </i>
    <i r="1">
      <x v="4"/>
    </i>
    <i t="default">
      <x v="4"/>
    </i>
    <i t="grand">
      <x/>
    </i>
  </colItems>
  <pageFields count="5">
    <pageField fld="7" hier="-1"/>
    <pageField fld="33" hier="-1"/>
    <pageField fld="5" hier="-1"/>
    <pageField fld="11" hier="-1"/>
    <pageField fld="17" hier="-1"/>
  </pageFields>
  <dataFields count="1">
    <dataField name="Soma de VALOR" fld="2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Tabela Dinâmica6" cacheId="9"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fieldListSortAscending="1">
  <location ref="M22:AC69" firstHeaderRow="1" firstDataRow="3" firstDataCol="1" rowPageCount="6" colPageCount="1"/>
  <pivotFields count="66">
    <pivotField compact="0" outline="0" showAll="0"/>
    <pivotField compact="0" outline="0" showAll="0"/>
    <pivotField compact="0" outline="0" showAll="0"/>
    <pivotField compact="0" outline="0" showAll="0"/>
    <pivotField compact="0" outline="0" showAll="0"/>
    <pivotField axis="axisPage" compact="0" outline="0" showAll="0" defaultSubtotal="0">
      <items count="6181">
        <item x="1490"/>
        <item x="3679"/>
        <item x="1234"/>
        <item x="3680"/>
        <item x="583"/>
        <item x="584"/>
        <item x="4012"/>
        <item x="1680"/>
        <item x="1582"/>
        <item x="1583"/>
        <item x="1584"/>
        <item x="1585"/>
        <item x="1586"/>
        <item x="1587"/>
        <item x="1588"/>
        <item x="1589"/>
        <item x="1590"/>
        <item x="1591"/>
        <item x="1592"/>
        <item x="4738"/>
        <item x="4739"/>
        <item x="5389"/>
        <item x="1957"/>
        <item x="1888"/>
        <item x="2841"/>
        <item x="2601"/>
        <item x="3431"/>
        <item x="4740"/>
        <item x="5569"/>
        <item x="5880"/>
        <item x="5232"/>
        <item x="5101"/>
        <item x="5164"/>
        <item x="5405"/>
        <item x="5445"/>
        <item x="5725"/>
        <item x="833"/>
        <item x="4804"/>
        <item x="3773"/>
        <item x="4083"/>
        <item x="4741"/>
        <item x="4084"/>
        <item x="3043"/>
        <item x="5002"/>
        <item x="2348"/>
        <item x="472"/>
        <item x="749"/>
        <item x="1103"/>
        <item x="1491"/>
        <item x="4182"/>
        <item m="1" x="6029"/>
        <item m="1" x="6030"/>
        <item x="3843"/>
        <item x="834"/>
        <item x="4503"/>
        <item m="1" x="6031"/>
        <item x="832"/>
        <item x="1958"/>
        <item x="473"/>
        <item x="4742"/>
        <item x="2238"/>
        <item x="2171"/>
        <item x="4013"/>
        <item x="2239"/>
        <item x="3310"/>
        <item x="4504"/>
        <item x="4805"/>
        <item x="4806"/>
        <item x="4807"/>
        <item x="4808"/>
        <item x="4809"/>
        <item x="4810"/>
        <item x="4811"/>
        <item x="4812"/>
        <item x="4813"/>
        <item x="3774"/>
        <item x="3775"/>
        <item x="3776"/>
        <item x="3777"/>
        <item x="3778"/>
        <item x="3779"/>
        <item x="3780"/>
        <item x="3781"/>
        <item x="3782"/>
        <item x="3783"/>
        <item x="3784"/>
        <item x="3785"/>
        <item x="3786"/>
        <item x="3787"/>
        <item x="3788"/>
        <item x="3789"/>
        <item x="3790"/>
        <item x="2965"/>
        <item x="2966"/>
        <item x="2967"/>
        <item x="2968"/>
        <item x="2969"/>
        <item x="2970"/>
        <item x="2971"/>
        <item x="2972"/>
        <item x="2973"/>
        <item x="585"/>
        <item x="4"/>
        <item x="1233"/>
        <item x="2662"/>
        <item x="1789"/>
        <item x="2974"/>
        <item m="1" x="6034"/>
        <item m="1" x="6035"/>
        <item x="2468"/>
        <item x="5826"/>
        <item x="5771"/>
        <item x="5188"/>
        <item x="5424"/>
        <item x="5111"/>
        <item x="5757"/>
        <item x="5189"/>
        <item x="5485"/>
        <item x="5233"/>
        <item x="5450"/>
        <item x="3602"/>
        <item x="3681"/>
        <item x="4501"/>
        <item x="1294"/>
        <item x="4999"/>
        <item x="3172"/>
        <item x="4604"/>
        <item x="4916"/>
        <item x="5003"/>
        <item x="2842"/>
        <item x="1959"/>
        <item x="5696"/>
        <item x="3963"/>
        <item x="5761"/>
        <item x="5832"/>
        <item x="5541"/>
        <item x="5949"/>
        <item x="5262"/>
        <item x="5760"/>
        <item x="5102"/>
        <item x="5775"/>
        <item x="697"/>
        <item x="698"/>
        <item x="3311"/>
        <item x="5004"/>
        <item x="830"/>
        <item x="2349"/>
        <item m="1" x="6037"/>
        <item x="1410"/>
        <item x="4797"/>
        <item x="2045"/>
        <item x="1681"/>
        <item x="2350"/>
        <item x="172"/>
        <item x="4814"/>
        <item x="4815"/>
        <item x="4816"/>
        <item x="4817"/>
        <item x="4505"/>
        <item x="1581"/>
        <item x="3682"/>
        <item x="2897"/>
        <item x="3603"/>
        <item x="4743"/>
        <item x="173"/>
        <item x="174"/>
        <item x="4506"/>
        <item x="2347"/>
        <item x="1489"/>
        <item x="88"/>
        <item x="3312"/>
        <item x="3184"/>
        <item x="2843"/>
        <item x="1955"/>
        <item x="4605"/>
        <item x="3173"/>
        <item x="835"/>
        <item x="4085"/>
        <item x="4744"/>
        <item x="4818"/>
        <item x="3174"/>
        <item x="3313"/>
        <item x="328"/>
        <item x="3175"/>
        <item x="1226"/>
        <item x="2844"/>
        <item x="3966"/>
        <item x="694"/>
        <item x="329"/>
        <item x="3314"/>
        <item x="586"/>
        <item x="2736"/>
        <item m="1" x="6040"/>
        <item m="1" x="6041"/>
        <item m="1" x="6042"/>
        <item x="2734"/>
        <item m="1" x="6043"/>
        <item m="1" x="6044"/>
        <item m="1" x="6046"/>
        <item m="1" x="6047"/>
        <item m="1" x="6048"/>
        <item m="1" x="6049"/>
        <item x="587"/>
        <item m="1" x="6050"/>
        <item m="1" x="6051"/>
        <item m="1" x="6052"/>
        <item m="1" x="6053"/>
        <item m="1" x="6054"/>
        <item m="1" x="6055"/>
        <item m="1" x="6056"/>
        <item m="1" x="6057"/>
        <item m="1" x="6058"/>
        <item m="1" x="6059"/>
        <item m="1" x="6060"/>
        <item x="176"/>
        <item x="1104"/>
        <item m="1" x="6061"/>
        <item x="829"/>
        <item x="836"/>
        <item x="175"/>
        <item x="837"/>
        <item x="3772"/>
        <item x="838"/>
        <item x="2047"/>
        <item x="83"/>
        <item x="3459"/>
        <item x="3601"/>
        <item x="4014"/>
        <item x="1411"/>
        <item x="2658"/>
        <item x="2663"/>
        <item x="2975"/>
        <item x="839"/>
        <item x="4507"/>
        <item x="3967"/>
        <item x="1412"/>
        <item x="1682"/>
        <item x="3604"/>
        <item x="2845"/>
        <item x="3683"/>
        <item x="1048"/>
        <item x="1593"/>
        <item x="4508"/>
        <item x="3684"/>
        <item x="1227"/>
        <item x="3685"/>
        <item x="4319"/>
        <item x="4411"/>
        <item x="4606"/>
        <item x="588"/>
        <item x="387"/>
        <item x="3176"/>
        <item x="3177"/>
        <item x="2898"/>
        <item x="1784"/>
        <item x="1790"/>
        <item x="1305"/>
        <item x="0"/>
        <item x="3315"/>
        <item m="1" x="6066"/>
        <item x="1105"/>
        <item m="1" x="6067"/>
        <item x="3968"/>
        <item x="3969"/>
        <item x="3970"/>
        <item x="3971"/>
        <item x="3972"/>
        <item x="3973"/>
        <item x="3974"/>
        <item x="3975"/>
        <item x="3976"/>
        <item x="3977"/>
        <item x="3978"/>
        <item x="3979"/>
        <item x="3980"/>
        <item x="3981"/>
        <item x="3982"/>
        <item x="3983"/>
        <item x="3984"/>
        <item x="3985"/>
        <item x="3986"/>
        <item x="3987"/>
        <item x="1960"/>
        <item x="2976"/>
        <item x="3178"/>
        <item x="4010"/>
        <item x="4819"/>
        <item x="2166"/>
        <item x="3605"/>
        <item x="2964"/>
        <item x="2977"/>
        <item x="4509"/>
        <item x="748"/>
        <item x="3316"/>
        <item x="5864"/>
        <item x="5865"/>
        <item x="5103"/>
        <item x="5917"/>
        <item x="5943"/>
        <item x="5944"/>
        <item x="5770"/>
        <item x="5402"/>
        <item x="5542"/>
        <item x="5847"/>
        <item x="5848"/>
        <item x="5776"/>
        <item x="5446"/>
        <item x="5268"/>
        <item x="1889"/>
        <item x="1033"/>
        <item x="1890"/>
        <item x="4320"/>
        <item x="390"/>
        <item x="589"/>
        <item x="1791"/>
        <item x="2899"/>
        <item x="840"/>
        <item x="4081"/>
        <item x="4794"/>
        <item x="841"/>
        <item m="1" x="6072"/>
        <item x="2473"/>
        <item m="1" x="6073"/>
        <item x="4510"/>
        <item x="918"/>
        <item x="3686"/>
        <item x="3186"/>
        <item x="3187"/>
        <item x="169"/>
        <item x="695"/>
        <item x="4922"/>
        <item x="4923"/>
        <item x="4321"/>
        <item x="4177"/>
        <item x="388"/>
        <item x="2"/>
        <item x="474"/>
        <item x="3791"/>
        <item x="2659"/>
        <item x="2962"/>
        <item x="828"/>
        <item x="842"/>
        <item x="1488"/>
        <item x="4086"/>
        <item x="2351"/>
        <item x="2895"/>
        <item x="2748"/>
        <item x="5005"/>
        <item x="2463"/>
        <item x="1891"/>
        <item x="2237"/>
        <item x="4011"/>
        <item x="5000"/>
        <item x="2660"/>
        <item x="5001"/>
        <item x="1892"/>
        <item x="4015"/>
        <item x="3040"/>
        <item x="4795"/>
        <item x="919"/>
        <item x="3041"/>
        <item x="5833"/>
        <item x="5970"/>
        <item x="5945"/>
        <item m="1" x="6076"/>
        <item x="5579"/>
        <item x="5192"/>
        <item x="5406"/>
        <item x="5407"/>
        <item x="696"/>
        <item x="4796"/>
        <item x="208"/>
        <item x="699"/>
        <item x="1492"/>
        <item x="1493"/>
        <item x="3"/>
        <item x="2963"/>
        <item x="2467"/>
        <item x="2469"/>
        <item x="5006"/>
        <item x="1494"/>
        <item x="2168"/>
        <item x="1106"/>
        <item x="1107"/>
        <item x="1108"/>
        <item x="1109"/>
        <item x="1110"/>
        <item x="1111"/>
        <item x="1112"/>
        <item x="1113"/>
        <item x="1114"/>
        <item x="5946"/>
        <item x="5702"/>
        <item x="5703"/>
        <item x="5704"/>
        <item x="5705"/>
        <item x="5664"/>
        <item x="5789"/>
        <item x="5408"/>
        <item x="5758"/>
        <item x="5825"/>
        <item x="5313"/>
        <item x="1115"/>
        <item x="4511"/>
        <item x="2840"/>
        <item x="163"/>
        <item x="4799"/>
        <item x="3457"/>
        <item x="1893"/>
        <item x="4924"/>
        <item x="831"/>
        <item x="1304"/>
        <item x="1594"/>
        <item x="1956"/>
        <item x="3308"/>
        <item x="4800"/>
        <item x="843"/>
        <item x="844"/>
        <item x="845"/>
        <item x="846"/>
        <item x="847"/>
        <item x="848"/>
        <item x="849"/>
        <item x="850"/>
        <item x="851"/>
        <item x="852"/>
        <item x="853"/>
        <item x="854"/>
        <item x="4322"/>
        <item x="4323"/>
        <item x="4324"/>
        <item x="4325"/>
        <item x="4326"/>
        <item x="4327"/>
        <item x="4328"/>
        <item x="4329"/>
        <item x="4330"/>
        <item x="4331"/>
        <item x="4332"/>
        <item x="4333"/>
        <item x="4334"/>
        <item x="4335"/>
        <item x="4336"/>
        <item x="1306"/>
        <item x="1307"/>
        <item x="1308"/>
        <item x="1309"/>
        <item x="1310"/>
        <item x="1311"/>
        <item x="1312"/>
        <item x="1313"/>
        <item x="1314"/>
        <item x="1315"/>
        <item x="1316"/>
        <item x="2240"/>
        <item x="2241"/>
        <item x="1317"/>
        <item x="1318"/>
        <item x="1319"/>
        <item x="1320"/>
        <item x="1321"/>
        <item x="1322"/>
        <item x="1323"/>
        <item x="1324"/>
        <item x="1325"/>
        <item x="4082"/>
        <item x="2661"/>
        <item x="3693"/>
        <item x="2846"/>
        <item x="4801"/>
        <item x="339"/>
        <item x="4337"/>
        <item x="5007"/>
        <item x="2242"/>
        <item x="4602"/>
        <item x="1785"/>
        <item x="2169"/>
        <item x="582"/>
        <item x="2978"/>
        <item x="209"/>
        <item x="210"/>
        <item x="211"/>
        <item x="212"/>
        <item x="213"/>
        <item x="5772"/>
        <item x="5950"/>
        <item x="5570"/>
        <item x="5788"/>
        <item x="5087"/>
        <item x="5971"/>
        <item x="5430"/>
        <item x="5486"/>
        <item x="5777"/>
        <item x="5896"/>
        <item m="1" x="6086"/>
        <item x="5968"/>
        <item x="5088"/>
        <item x="5520"/>
        <item x="5521"/>
        <item x="5522"/>
        <item x="5523"/>
        <item x="5524"/>
        <item x="5525"/>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4407"/>
        <item x="4408"/>
        <item x="4409"/>
        <item x="4410"/>
        <item x="4412"/>
        <item x="4413"/>
        <item x="4414"/>
        <item x="4415"/>
        <item x="4416"/>
        <item x="4417"/>
        <item x="4418"/>
        <item x="4419"/>
        <item x="4420"/>
        <item x="4421"/>
        <item x="1327"/>
        <item x="1328"/>
        <item x="1326"/>
        <item x="1329"/>
        <item x="1330"/>
        <item x="1331"/>
        <item x="1332"/>
        <item x="1333"/>
        <item x="1334"/>
        <item x="1335"/>
        <item x="1336"/>
        <item x="1337"/>
        <item x="1338"/>
        <item x="4422"/>
        <item x="4423"/>
        <item x="4424"/>
        <item x="4425"/>
        <item x="4426"/>
        <item x="4427"/>
        <item x="4428"/>
        <item x="4429"/>
        <item x="4430"/>
        <item x="4431"/>
        <item x="4432"/>
        <item x="4433"/>
        <item x="4434"/>
        <item x="4435"/>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4178"/>
        <item x="4179"/>
        <item x="4180"/>
        <item x="4181"/>
        <item x="4184"/>
        <item x="4185"/>
        <item x="4186"/>
        <item x="4187"/>
        <item x="4188"/>
        <item x="4189"/>
        <item x="4190"/>
        <item x="4191"/>
        <item x="4192"/>
        <item x="4193"/>
        <item x="4194"/>
        <item x="4195"/>
        <item x="2847"/>
        <item x="2848"/>
        <item x="2849"/>
        <item x="2850"/>
        <item x="2851"/>
        <item x="2852"/>
        <item x="2853"/>
        <item x="2854"/>
        <item x="2855"/>
        <item x="2856"/>
        <item x="2857"/>
        <item x="2858"/>
        <item x="2859"/>
        <item x="2979"/>
        <item x="2980"/>
        <item x="2981"/>
        <item x="2982"/>
        <item x="2983"/>
        <item x="2984"/>
        <item x="2985"/>
        <item x="2986"/>
        <item x="2987"/>
        <item x="2988"/>
        <item x="2989"/>
        <item x="310"/>
        <item x="311"/>
        <item x="312"/>
        <item x="313"/>
        <item x="314"/>
        <item x="315"/>
        <item x="316"/>
        <item x="317"/>
        <item x="318"/>
        <item x="319"/>
        <item x="320"/>
        <item x="917"/>
        <item x="920"/>
        <item x="921"/>
        <item x="922"/>
        <item x="923"/>
        <item x="924"/>
        <item x="925"/>
        <item x="926"/>
        <item x="927"/>
        <item x="928"/>
        <item x="929"/>
        <item x="930"/>
        <item x="931"/>
        <item x="932"/>
        <item x="933"/>
        <item x="934"/>
        <item x="935"/>
        <item x="936"/>
        <item x="937"/>
        <item x="4603"/>
        <item x="4607"/>
        <item x="4608"/>
        <item x="4609"/>
        <item x="4610"/>
        <item x="4611"/>
        <item x="4612"/>
        <item x="4613"/>
        <item x="4614"/>
        <item x="938"/>
        <item x="939"/>
        <item x="940"/>
        <item x="941"/>
        <item x="942"/>
        <item x="943"/>
        <item x="944"/>
        <item x="945"/>
        <item x="946"/>
        <item x="947"/>
        <item x="948"/>
        <item x="4615"/>
        <item x="4616"/>
        <item x="4617"/>
        <item x="4618"/>
        <item x="4619"/>
        <item x="4620"/>
        <item x="4621"/>
        <item x="4622"/>
        <item x="4623"/>
        <item x="4624"/>
        <item x="4625"/>
        <item x="4626"/>
        <item x="4627"/>
        <item x="4628"/>
        <item x="4629"/>
        <item x="4630"/>
        <item x="4631"/>
        <item x="4632"/>
        <item x="4633"/>
        <item x="4634"/>
        <item x="321"/>
        <item x="2664"/>
        <item m="1" x="6090"/>
        <item x="3687"/>
        <item x="2665"/>
        <item x="2170"/>
        <item m="1" x="6091"/>
        <item x="700"/>
        <item x="701"/>
        <item x="322"/>
        <item m="1" x="6092"/>
        <item m="1" x="6093"/>
        <item m="1" x="6095"/>
        <item x="4502"/>
        <item x="3433"/>
        <item x="4016"/>
        <item x="2357"/>
        <item x="3964"/>
        <item x="4017"/>
        <item x="3688"/>
        <item x="3042"/>
        <item x="3965"/>
        <item m="1" x="6096"/>
        <item x="1595"/>
        <item x="702"/>
        <item x="4018"/>
        <item x="5526"/>
        <item x="5527"/>
        <item x="5528"/>
        <item x="5529"/>
        <item x="5530"/>
        <item x="5531"/>
        <item x="5532"/>
        <item x="5533"/>
        <item x="5830"/>
        <item x="5831"/>
        <item x="5834"/>
        <item x="5835"/>
        <item x="5836"/>
        <item x="5837"/>
        <item x="5838"/>
        <item x="5839"/>
        <item x="5840"/>
        <item x="5841"/>
        <item x="5417"/>
        <item x="5332"/>
        <item x="3434"/>
        <item x="1961"/>
        <item x="323"/>
        <item x="3766"/>
        <item x="4019"/>
        <item x="4087"/>
        <item x="2044"/>
        <item x="1496"/>
        <item x="2573"/>
        <item x="2666"/>
        <item x="950"/>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3689"/>
        <item x="3690"/>
        <item x="3691"/>
        <item x="3692"/>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2172"/>
        <item x="2173"/>
        <item x="2174"/>
        <item x="2175"/>
        <item x="2176"/>
        <item x="2177"/>
        <item x="2178"/>
        <item x="2179"/>
        <item x="2180"/>
        <item x="2181"/>
        <item x="2182"/>
        <item x="2183"/>
        <item x="2184"/>
        <item x="2185"/>
        <item x="3737"/>
        <item x="3738"/>
        <item x="3739"/>
        <item x="3740"/>
        <item x="3741"/>
        <item x="3742"/>
        <item x="3743"/>
        <item x="3744"/>
        <item x="3745"/>
        <item x="3746"/>
        <item x="2186"/>
        <item x="2187"/>
        <item x="2188"/>
        <item x="2189"/>
        <item x="2190"/>
        <item x="2191"/>
        <item x="2192"/>
        <item x="2193"/>
        <item x="2194"/>
        <item x="2195"/>
        <item x="2196"/>
        <item x="2197"/>
        <item x="1624"/>
        <item x="1625"/>
        <item x="1626"/>
        <item x="1627"/>
        <item x="1628"/>
        <item x="1629"/>
        <item x="1630"/>
        <item x="1631"/>
        <item x="1632"/>
        <item x="1633"/>
        <item x="1634"/>
        <item x="1635"/>
        <item x="1636"/>
        <item x="1637"/>
        <item x="3747"/>
        <item x="3748"/>
        <item x="3749"/>
        <item x="3750"/>
        <item x="3751"/>
        <item x="3752"/>
        <item x="3753"/>
        <item x="3754"/>
        <item x="2198"/>
        <item x="2199"/>
        <item x="2200"/>
        <item x="2201"/>
        <item x="2202"/>
        <item x="2203"/>
        <item x="2204"/>
        <item x="2205"/>
        <item x="2206"/>
        <item x="2207"/>
        <item x="2208"/>
        <item x="2209"/>
        <item x="2210"/>
        <item x="2211"/>
        <item x="2212"/>
        <item x="2213"/>
        <item x="2214"/>
        <item x="2215"/>
        <item x="2216"/>
        <item x="2217"/>
        <item x="2218"/>
        <item x="2219"/>
        <item x="2220"/>
        <item x="1638"/>
        <item x="1639"/>
        <item x="1640"/>
        <item x="1641"/>
        <item x="1642"/>
        <item x="1643"/>
        <item x="1644"/>
        <item x="1645"/>
        <item x="1646"/>
        <item x="1647"/>
        <item x="1648"/>
        <item x="1649"/>
        <item x="1650"/>
        <item x="1651"/>
        <item x="1652"/>
        <item x="1653"/>
        <item x="1654"/>
        <item x="1655"/>
        <item x="1656"/>
        <item x="1657"/>
        <item x="1658"/>
        <item x="1659"/>
        <item x="2221"/>
        <item x="2222"/>
        <item x="2223"/>
        <item x="2224"/>
        <item x="2225"/>
        <item x="2226"/>
        <item x="2227"/>
        <item x="2228"/>
        <item x="2229"/>
        <item x="2230"/>
        <item x="1660"/>
        <item x="1661"/>
        <item x="1662"/>
        <item x="1663"/>
        <item x="1664"/>
        <item x="1665"/>
        <item x="1666"/>
        <item x="1667"/>
        <item x="1668"/>
        <item x="1669"/>
        <item x="1670"/>
        <item x="1671"/>
        <item x="1672"/>
        <item x="1673"/>
        <item x="1674"/>
        <item x="1675"/>
        <item x="1676"/>
        <item x="1677"/>
        <item x="1678"/>
        <item x="1679"/>
        <item x="1962"/>
        <item x="1963"/>
        <item x="1964"/>
        <item x="1965"/>
        <item x="1966"/>
        <item x="1967"/>
        <item x="4512"/>
        <item x="2574"/>
        <item x="4513"/>
        <item x="2990"/>
        <item x="3432"/>
        <item x="4925"/>
        <item x="324"/>
        <item x="84"/>
        <item x="85"/>
        <item x="1895"/>
        <item x="5333"/>
        <item x="5314"/>
        <item x="5261"/>
        <item x="5543"/>
        <item x="5418"/>
        <item x="5912"/>
        <item x="5429"/>
        <item x="5431"/>
        <item x="5104"/>
        <item x="5451"/>
        <item x="5958"/>
        <item x="5447"/>
        <item x="5234"/>
        <item x="5235"/>
        <item x="6025"/>
        <item x="86"/>
        <item x="87"/>
        <item x="89"/>
        <item x="91"/>
        <item x="92"/>
        <item x="164"/>
        <item x="165"/>
        <item x="166"/>
        <item x="325"/>
        <item x="389"/>
        <item x="391"/>
        <item x="392"/>
        <item x="393"/>
        <item x="394"/>
        <item x="395"/>
        <item x="396"/>
        <item x="397"/>
        <item x="398"/>
        <item x="399"/>
        <item x="400"/>
        <item x="401"/>
        <item x="402"/>
        <item x="403"/>
        <item x="404"/>
        <item x="405"/>
        <item x="406"/>
        <item x="407"/>
        <item x="408"/>
        <item x="409"/>
        <item x="411"/>
        <item x="412"/>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90"/>
        <item x="591"/>
        <item x="593"/>
        <item x="594"/>
        <item x="704"/>
        <item x="706"/>
        <item x="707"/>
        <item x="750"/>
        <item x="751"/>
        <item x="752"/>
        <item x="753"/>
        <item x="755"/>
        <item x="756"/>
        <item x="757"/>
        <item x="869"/>
        <item x="870"/>
        <item x="871"/>
        <item x="949"/>
        <item x="951"/>
        <item x="952"/>
        <item x="1034"/>
        <item x="1035"/>
        <item x="1116"/>
        <item x="1117"/>
        <item x="1118"/>
        <item x="1228"/>
        <item x="1229"/>
        <item x="1340"/>
        <item x="1413"/>
        <item x="1414"/>
        <item x="1415"/>
        <item x="1495"/>
        <item x="1506"/>
        <item x="1507"/>
        <item x="1508"/>
        <item x="1694"/>
        <item x="1894"/>
        <item x="1896"/>
        <item x="1968"/>
        <item x="196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243"/>
        <item x="2358"/>
        <item x="2464"/>
        <item x="2667"/>
        <item x="2668"/>
        <item x="2737"/>
        <item x="2860"/>
        <item x="2863"/>
        <item x="2864"/>
        <item x="2896"/>
        <item x="2900"/>
        <item x="2991"/>
        <item x="2992"/>
        <item x="2993"/>
        <item x="2995"/>
        <item x="2997"/>
        <item x="2999"/>
        <item x="3044"/>
        <item x="3057"/>
        <item x="3058"/>
        <item x="3309"/>
        <item x="3435"/>
        <item x="3438"/>
        <item x="3440"/>
        <item x="3441"/>
        <item x="3442"/>
        <item x="3443"/>
        <item x="3444"/>
        <item x="3445"/>
        <item x="3446"/>
        <item x="3447"/>
        <item x="3448"/>
        <item x="3449"/>
        <item x="3450"/>
        <item x="3451"/>
        <item x="3461"/>
        <item x="3606"/>
        <item x="3755"/>
        <item x="3770"/>
        <item x="3771"/>
        <item x="3792"/>
        <item x="3793"/>
        <item x="3794"/>
        <item x="3795"/>
        <item x="3796"/>
        <item x="3797"/>
        <item x="3798"/>
        <item x="3799"/>
        <item x="3800"/>
        <item x="3801"/>
        <item x="3802"/>
        <item x="3803"/>
        <item x="3804"/>
        <item x="3805"/>
        <item x="3806"/>
        <item x="3807"/>
        <item x="3808"/>
        <item x="3809"/>
        <item x="3810"/>
        <item x="3811"/>
        <item x="3812"/>
        <item x="3814"/>
        <item x="3988"/>
        <item x="3989"/>
        <item x="3990"/>
        <item x="4020"/>
        <item x="4021"/>
        <item x="4024"/>
        <item x="4025"/>
        <item x="4026"/>
        <item x="4027"/>
        <item x="4088"/>
        <item x="4183"/>
        <item x="4199"/>
        <item x="4200"/>
        <item x="4338"/>
        <item x="4339"/>
        <item x="4436"/>
        <item x="4437"/>
        <item x="4438"/>
        <item x="4515"/>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636"/>
        <item x="4637"/>
        <item x="4638"/>
        <item x="4639"/>
        <item x="4640"/>
        <item x="4641"/>
        <item x="4642"/>
        <item x="4643"/>
        <item x="4644"/>
        <item x="4645"/>
        <item x="4802"/>
        <item x="4820"/>
        <item x="4921"/>
        <item x="4927"/>
        <item x="4928"/>
        <item x="4929"/>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5"/>
        <item x="5165"/>
        <item x="5166"/>
        <item x="5167"/>
        <item x="5193"/>
        <item x="5236"/>
        <item x="5243"/>
        <item x="5244"/>
        <item x="5245"/>
        <item x="5263"/>
        <item x="5269"/>
        <item x="5270"/>
        <item x="5271"/>
        <item x="5291"/>
        <item x="5315"/>
        <item x="5384"/>
        <item x="5385"/>
        <item x="5420"/>
        <item x="5425"/>
        <item x="5426"/>
        <item x="5427"/>
        <item x="5432"/>
        <item x="5452"/>
        <item x="5501"/>
        <item x="5502"/>
        <item x="5534"/>
        <item x="5572"/>
        <item x="5574"/>
        <item x="5613"/>
        <item x="5614"/>
        <item x="5615"/>
        <item x="5663"/>
        <item x="5665"/>
        <item x="5666"/>
        <item x="5667"/>
        <item x="5668"/>
        <item x="5669"/>
        <item x="5670"/>
        <item x="5671"/>
        <item x="5674"/>
        <item x="5675"/>
        <item x="5676"/>
        <item x="5677"/>
        <item x="5678"/>
        <item x="5679"/>
        <item x="5680"/>
        <item x="5681"/>
        <item x="5695"/>
        <item x="5706"/>
        <item x="5707"/>
        <item x="5763"/>
        <item x="5783"/>
        <item x="5818"/>
        <item x="5827"/>
        <item x="5828"/>
        <item x="5842"/>
        <item x="5849"/>
        <item x="5870"/>
        <item x="5889"/>
        <item x="5897"/>
        <item x="5975"/>
        <item m="1" x="6124"/>
        <item m="1" x="6111"/>
        <item x="5390"/>
        <item x="5571"/>
        <item x="4028"/>
        <item x="5391"/>
        <item m="1" x="6122"/>
        <item m="1" x="6115"/>
        <item m="1" x="6123"/>
        <item x="4545"/>
        <item x="3179"/>
        <item m="1" x="6139"/>
        <item m="1" x="6140"/>
        <item m="1" x="6144"/>
        <item x="5491"/>
        <item x="592"/>
        <item x="4546"/>
        <item x="3180"/>
        <item x="5732"/>
        <item x="2862"/>
        <item x="3813"/>
        <item x="705"/>
        <item x="5655"/>
        <item x="693"/>
        <item x="4518"/>
        <item x="3991"/>
        <item x="5273"/>
        <item x="4514"/>
        <item x="4917"/>
        <item x="1696"/>
        <item x="3769"/>
        <item x="709"/>
        <item x="5612"/>
        <item x="5959"/>
        <item x="2998"/>
        <item x="5951"/>
        <item x="167"/>
        <item x="703"/>
        <item x="5498"/>
        <item x="2994"/>
        <item x="4029"/>
        <item x="4340"/>
        <item x="3768"/>
        <item x="5393"/>
        <item x="1683"/>
        <item x="11"/>
        <item m="1" x="6145"/>
        <item m="1" x="6121"/>
        <item x="4517"/>
        <item x="5708"/>
        <item x="5112"/>
        <item x="326"/>
        <item x="710"/>
        <item x="3437"/>
        <item x="3767"/>
        <item x="1036"/>
        <item x="4920"/>
        <item x="754"/>
        <item m="1" x="6146"/>
        <item x="1"/>
        <item x="5064"/>
        <item x="2861"/>
        <item x="1695"/>
        <item x="3056"/>
        <item x="2575"/>
        <item x="2996"/>
        <item x="4023"/>
        <item x="4547"/>
        <item x="410"/>
        <item x="5394"/>
        <item x="4918"/>
        <item x="5386"/>
        <item x="12"/>
        <item x="4926"/>
        <item x="5913"/>
        <item x="5448"/>
        <item x="4022"/>
        <item x="5773"/>
        <item x="5392"/>
        <item x="3317"/>
        <item x="5419"/>
        <item x="5762"/>
        <item x="3460"/>
        <item m="1" x="6142"/>
        <item x="1119"/>
        <item x="1341"/>
        <item x="2046"/>
        <item x="2901"/>
        <item x="3757"/>
        <item x="4516"/>
        <item x="2231"/>
        <item x="708"/>
        <item x="1339"/>
        <item x="3761"/>
        <item x="5778"/>
        <item x="3436"/>
        <item x="4803"/>
        <item x="5089"/>
        <item m="1" x="6113"/>
        <item x="1684"/>
        <item x="3045"/>
        <item x="4635"/>
        <item x="4646"/>
        <item x="3840"/>
        <item x="2232"/>
        <item x="3000"/>
        <item x="3841"/>
        <item x="3002"/>
        <item x="535"/>
        <item x="955"/>
        <item x="534"/>
        <item x="3318"/>
        <item x="2076"/>
        <item x="4549"/>
        <item x="5972"/>
        <item x="2576"/>
        <item m="1" x="6150"/>
        <item m="1" x="6151"/>
        <item x="4548"/>
        <item x="5409"/>
        <item x="5871"/>
        <item x="3059"/>
        <item x="758"/>
        <item x="13"/>
        <item x="2359"/>
        <item x="956"/>
        <item x="5487"/>
        <item x="1120"/>
        <item x="5503"/>
        <item x="4030"/>
        <item x="872"/>
        <item x="14"/>
        <item x="4201"/>
        <item x="5850"/>
        <item x="4341"/>
        <item x="1786"/>
        <item m="1" x="6152"/>
        <item x="5395"/>
        <item x="3001"/>
        <item x="5066"/>
        <item x="711"/>
        <item x="2865"/>
        <item x="2669"/>
        <item x="873"/>
        <item x="1897"/>
        <item x="536"/>
        <item x="4550"/>
        <item x="874"/>
        <item x="3842"/>
        <item x="327"/>
        <item x="340"/>
        <item x="341"/>
        <item x="342"/>
        <item x="343"/>
        <item x="344"/>
        <item x="345"/>
        <item x="346"/>
        <item x="347"/>
        <item x="348"/>
        <item x="349"/>
        <item x="350"/>
        <item m="1" x="6155"/>
        <item m="1" x="6156"/>
        <item m="1" x="6157"/>
        <item m="1" x="6158"/>
        <item m="1" x="6159"/>
        <item m="1" x="6160"/>
        <item m="1" x="6161"/>
        <item m="1" x="6162"/>
        <item m="1" x="6163"/>
        <item m="1" x="6164"/>
        <item m="1" x="6165"/>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1121"/>
        <item x="1122"/>
        <item x="1123"/>
        <item x="1124"/>
        <item x="1125"/>
        <item x="1126"/>
        <item x="1127"/>
        <item x="1128"/>
        <item x="1129"/>
        <item x="1130"/>
        <item x="1131"/>
        <item x="1132"/>
        <item x="1509"/>
        <item x="1510"/>
        <item x="1511"/>
        <item x="1512"/>
        <item x="1513"/>
        <item x="1514"/>
        <item x="1515"/>
        <item x="1516"/>
        <item x="1517"/>
        <item x="1518"/>
        <item x="2577"/>
        <item x="2578"/>
        <item x="2579"/>
        <item x="2580"/>
        <item x="2581"/>
        <item x="2582"/>
        <item x="2583"/>
        <item x="2584"/>
        <item x="2585"/>
        <item x="2586"/>
        <item x="2587"/>
        <item x="2588"/>
        <item x="2589"/>
        <item x="4202"/>
        <item x="5"/>
        <item x="6"/>
        <item x="7"/>
        <item x="8"/>
        <item x="90"/>
        <item x="93"/>
        <item x="94"/>
        <item x="95"/>
        <item x="96"/>
        <item x="97"/>
        <item x="98"/>
        <item x="99"/>
        <item x="100"/>
        <item x="168"/>
        <item x="170"/>
        <item x="171"/>
        <item x="177"/>
        <item x="178"/>
        <item x="180"/>
        <item x="181"/>
        <item x="330"/>
        <item x="331"/>
        <item x="332"/>
        <item x="333"/>
        <item x="334"/>
        <item x="335"/>
        <item x="338"/>
        <item x="351"/>
        <item x="352"/>
        <item x="353"/>
        <item x="354"/>
        <item x="355"/>
        <item x="356"/>
        <item x="357"/>
        <item x="358"/>
        <item x="359"/>
        <item x="360"/>
        <item x="361"/>
        <item x="362"/>
        <item x="414"/>
        <item x="415"/>
        <item x="416"/>
        <item x="417"/>
        <item x="418"/>
        <item x="419"/>
        <item x="420"/>
        <item x="421"/>
        <item x="422"/>
        <item x="423"/>
        <item x="424"/>
        <item x="425"/>
        <item x="426"/>
        <item x="427"/>
        <item x="428"/>
        <item x="429"/>
        <item x="430"/>
        <item x="431"/>
        <item x="432"/>
        <item x="433"/>
        <item x="470"/>
        <item x="471"/>
        <item x="475"/>
        <item x="476"/>
        <item x="537"/>
        <item x="538"/>
        <item x="539"/>
        <item x="540"/>
        <item x="541"/>
        <item x="542"/>
        <item x="543"/>
        <item x="544"/>
        <item x="545"/>
        <item x="546"/>
        <item x="548"/>
        <item x="549"/>
        <item x="550"/>
        <item x="595"/>
        <item x="596"/>
        <item x="597"/>
        <item x="598"/>
        <item x="599"/>
        <item x="600"/>
        <item x="601"/>
        <item x="602"/>
        <item x="603"/>
        <item x="605"/>
        <item x="744"/>
        <item x="745"/>
        <item x="746"/>
        <item x="747"/>
        <item x="759"/>
        <item x="760"/>
        <item x="761"/>
        <item x="762"/>
        <item x="763"/>
        <item x="764"/>
        <item x="765"/>
        <item x="766"/>
        <item x="767"/>
        <item x="855"/>
        <item x="856"/>
        <item m="1" x="6077"/>
        <item x="858"/>
        <item x="859"/>
        <item x="860"/>
        <item x="861"/>
        <item x="862"/>
        <item x="865"/>
        <item x="875"/>
        <item x="876"/>
        <item x="953"/>
        <item x="954"/>
        <item x="957"/>
        <item x="958"/>
        <item x="959"/>
        <item x="960"/>
        <item x="1037"/>
        <item x="1038"/>
        <item x="1039"/>
        <item x="1040"/>
        <item x="1041"/>
        <item x="1042"/>
        <item x="1043"/>
        <item x="1044"/>
        <item x="1045"/>
        <item x="1046"/>
        <item x="1047"/>
        <item x="1049"/>
        <item x="1050"/>
        <item x="1051"/>
        <item x="1052"/>
        <item x="1053"/>
        <item x="1054"/>
        <item x="1055"/>
        <item x="1056"/>
        <item x="1057"/>
        <item x="1058"/>
        <item x="1060"/>
        <item x="1061"/>
        <item x="1062"/>
        <item x="1064"/>
        <item x="1065"/>
        <item x="1066"/>
        <item x="1067"/>
        <item x="1068"/>
        <item x="1069"/>
        <item x="1070"/>
        <item x="1071"/>
        <item x="1072"/>
        <item x="1102"/>
        <item x="1133"/>
        <item x="1134"/>
        <item x="1135"/>
        <item x="1136"/>
        <item x="1137"/>
        <item x="1138"/>
        <item x="1139"/>
        <item x="1140"/>
        <item x="1141"/>
        <item x="1142"/>
        <item x="1144"/>
        <item x="1145"/>
        <item x="1230"/>
        <item x="1231"/>
        <item x="1232"/>
        <item x="1235"/>
        <item x="1236"/>
        <item x="1237"/>
        <item x="1238"/>
        <item x="1239"/>
        <item x="1240"/>
        <item x="1241"/>
        <item x="1242"/>
        <item x="1243"/>
        <item x="1244"/>
        <item x="1245"/>
        <item x="1246"/>
        <item x="1247"/>
        <item x="1248"/>
        <item x="1249"/>
        <item x="1250"/>
        <item x="1251"/>
        <item x="1252"/>
        <item x="1253"/>
        <item x="1254"/>
        <item x="1295"/>
        <item x="1296"/>
        <item x="1297"/>
        <item x="1298"/>
        <item x="1299"/>
        <item x="1300"/>
        <item x="1301"/>
        <item x="1302"/>
        <item x="1303"/>
        <item x="1342"/>
        <item x="1343"/>
        <item x="1344"/>
        <item x="1345"/>
        <item x="1346"/>
        <item x="1347"/>
        <item x="1348"/>
        <item x="1349"/>
        <item x="1350"/>
        <item x="1351"/>
        <item x="1352"/>
        <item x="1353"/>
        <item x="1354"/>
        <item x="1355"/>
        <item x="1416"/>
        <item x="1417"/>
        <item x="1418"/>
        <item x="1419"/>
        <item x="1420"/>
        <item x="1421"/>
        <item x="1422"/>
        <item x="1423"/>
        <item x="1424"/>
        <item x="1425"/>
        <item x="1426"/>
        <item x="1427"/>
        <item x="1428"/>
        <item x="1429"/>
        <item x="1432"/>
        <item x="1497"/>
        <item x="1498"/>
        <item x="1499"/>
        <item x="1500"/>
        <item x="1501"/>
        <item x="1502"/>
        <item x="1503"/>
        <item x="1504"/>
        <item x="1505"/>
        <item x="1519"/>
        <item x="1520"/>
        <item x="1521"/>
        <item x="1522"/>
        <item x="1523"/>
        <item x="1524"/>
        <item x="1525"/>
        <item x="1526"/>
        <item x="1527"/>
        <item x="1528"/>
        <item x="1685"/>
        <item x="1686"/>
        <item x="1687"/>
        <item x="1688"/>
        <item x="1689"/>
        <item x="1690"/>
        <item x="1691"/>
        <item x="1692"/>
        <item x="1693"/>
        <item x="1697"/>
        <item x="1698"/>
        <item x="1699"/>
        <item x="1700"/>
        <item x="1701"/>
        <item x="1702"/>
        <item x="1703"/>
        <item x="1704"/>
        <item x="1705"/>
        <item x="1706"/>
        <item x="1707"/>
        <item x="1708"/>
        <item x="1716"/>
        <item x="1717"/>
        <item x="1718"/>
        <item x="1719"/>
        <item x="1720"/>
        <item x="1721"/>
        <item x="1722"/>
        <item x="1787"/>
        <item x="1788"/>
        <item x="1792"/>
        <item x="1793"/>
        <item x="1794"/>
        <item x="1803"/>
        <item x="1804"/>
        <item x="1805"/>
        <item x="1898"/>
        <item x="1899"/>
        <item x="1900"/>
        <item x="1901"/>
        <item x="1902"/>
        <item x="1904"/>
        <item x="1905"/>
        <item x="1906"/>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48"/>
        <item x="2049"/>
        <item x="2077"/>
        <item x="2078"/>
        <item x="2079"/>
        <item x="2080"/>
        <item x="2081"/>
        <item x="2082"/>
        <item x="2083"/>
        <item x="2084"/>
        <item x="2085"/>
        <item x="2086"/>
        <item x="2087"/>
        <item x="2088"/>
        <item x="2089"/>
        <item x="2090"/>
        <item x="2091"/>
        <item x="2092"/>
        <item x="2093"/>
        <item x="2095"/>
        <item x="2167"/>
        <item x="2233"/>
        <item m="1" x="6074"/>
        <item x="2234"/>
        <item x="2235"/>
        <item x="2236"/>
        <item x="2244"/>
        <item x="2245"/>
        <item x="2253"/>
        <item x="2254"/>
        <item x="2255"/>
        <item x="2256"/>
        <item x="2257"/>
        <item x="2258"/>
        <item x="2259"/>
        <item x="2260"/>
        <item x="2261"/>
        <item x="2262"/>
        <item x="2263"/>
        <item x="2264"/>
        <item x="2265"/>
        <item x="2266"/>
        <item x="2267"/>
        <item x="2268"/>
        <item x="2269"/>
        <item x="2270"/>
        <item x="2271"/>
        <item x="2272"/>
        <item x="2273"/>
        <item x="2352"/>
        <item x="2353"/>
        <item x="2354"/>
        <item x="2465"/>
        <item x="2466"/>
        <item x="2470"/>
        <item x="2471"/>
        <item x="2472"/>
        <item x="2474"/>
        <item x="2475"/>
        <item x="2476"/>
        <item x="2477"/>
        <item x="2478"/>
        <item x="2479"/>
        <item x="2480"/>
        <item x="2481"/>
        <item x="2482"/>
        <item x="2483"/>
        <item x="2486"/>
        <item x="2487"/>
        <item x="2488"/>
        <item x="2489"/>
        <item x="2490"/>
        <item x="2491"/>
        <item x="2492"/>
        <item x="2493"/>
        <item x="2494"/>
        <item x="2590"/>
        <item x="2591"/>
        <item x="2592"/>
        <item x="2593"/>
        <item x="2594"/>
        <item x="2595"/>
        <item x="2596"/>
        <item x="2597"/>
        <item x="2598"/>
        <item x="2599"/>
        <item x="2600"/>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70"/>
        <item x="2671"/>
        <item x="2672"/>
        <item x="2673"/>
        <item x="2674"/>
        <item x="2735"/>
        <item x="2738"/>
        <item x="2739"/>
        <item x="2740"/>
        <item x="2741"/>
        <item x="2742"/>
        <item x="2743"/>
        <item x="2744"/>
        <item x="2745"/>
        <item x="2746"/>
        <item x="2747"/>
        <item x="2749"/>
        <item x="2750"/>
        <item x="2751"/>
        <item x="2752"/>
        <item x="2753"/>
        <item x="2754"/>
        <item x="2755"/>
        <item x="2756"/>
        <item x="2757"/>
        <item x="2758"/>
        <item x="2759"/>
        <item x="2760"/>
        <item x="2761"/>
        <item x="2762"/>
        <item x="2763"/>
        <item x="2764"/>
        <item x="2765"/>
        <item x="2766"/>
        <item x="2769"/>
        <item x="2866"/>
        <item x="2867"/>
        <item x="2868"/>
        <item x="2869"/>
        <item x="2870"/>
        <item x="2871"/>
        <item x="2872"/>
        <item x="2873"/>
        <item x="2874"/>
        <item x="2875"/>
        <item x="2876"/>
        <item x="2877"/>
        <item x="2878"/>
        <item x="2879"/>
        <item x="2880"/>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3003"/>
        <item x="3004"/>
        <item x="3005"/>
        <item x="3006"/>
        <item x="3007"/>
        <item x="3008"/>
        <item x="3009"/>
        <item x="3012"/>
        <item x="3013"/>
        <item x="3014"/>
        <item x="3015"/>
        <item x="3016"/>
        <item x="3017"/>
        <item x="3018"/>
        <item x="3019"/>
        <item x="3020"/>
        <item x="3021"/>
        <item x="3022"/>
        <item x="3023"/>
        <item x="3024"/>
        <item x="3025"/>
        <item x="3026"/>
        <item x="3038"/>
        <item x="3039"/>
        <item x="3046"/>
        <item x="3048"/>
        <item x="3049"/>
        <item x="3050"/>
        <item x="3051"/>
        <item x="3052"/>
        <item x="3053"/>
        <item x="3055"/>
        <item x="3060"/>
        <item x="3181"/>
        <item x="3182"/>
        <item x="3183"/>
        <item x="3185"/>
        <item x="3188"/>
        <item x="3189"/>
        <item x="3190"/>
        <item x="3191"/>
        <item x="3192"/>
        <item x="3193"/>
        <item x="3194"/>
        <item x="3195"/>
        <item x="3196"/>
        <item x="3197"/>
        <item x="3198"/>
        <item x="3199"/>
        <item x="3200"/>
        <item x="3201"/>
        <item x="3202"/>
        <item x="3204"/>
        <item x="3205"/>
        <item x="3206"/>
        <item x="3207"/>
        <item x="3208"/>
        <item x="3209"/>
        <item x="3210"/>
        <item x="3211"/>
        <item x="3212"/>
        <item x="3213"/>
        <item x="3214"/>
        <item x="3215"/>
        <item x="3216"/>
        <item x="3217"/>
        <item x="3218"/>
        <item x="3219"/>
        <item x="3319"/>
        <item x="3320"/>
        <item x="3322"/>
        <item x="3323"/>
        <item x="3324"/>
        <item x="3325"/>
        <item x="3326"/>
        <item x="3327"/>
        <item x="3328"/>
        <item x="3329"/>
        <item x="3330"/>
        <item x="3331"/>
        <item x="3332"/>
        <item x="3333"/>
        <item x="3334"/>
        <item x="3335"/>
        <item x="3336"/>
        <item x="3337"/>
        <item x="3339"/>
        <item x="3439"/>
        <item x="3452"/>
        <item x="3453"/>
        <item x="3454"/>
        <item x="3455"/>
        <item x="3456"/>
        <item x="3458"/>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90"/>
        <item x="3491"/>
        <item x="3492"/>
        <item x="3607"/>
        <item x="3608"/>
        <item x="3609"/>
        <item x="3756"/>
        <item x="3759"/>
        <item x="3760"/>
        <item x="3762"/>
        <item x="3763"/>
        <item x="3764"/>
        <item x="3765"/>
        <item x="3816"/>
        <item x="3817"/>
        <item x="3818"/>
        <item x="3819"/>
        <item x="3821"/>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992"/>
        <item x="3993"/>
        <item x="3994"/>
        <item x="3995"/>
        <item x="3996"/>
        <item x="3997"/>
        <item x="3998"/>
        <item x="3999"/>
        <item x="4000"/>
        <item x="4001"/>
        <item x="4002"/>
        <item x="4003"/>
        <item x="4004"/>
        <item x="4005"/>
        <item x="4006"/>
        <item x="4007"/>
        <item x="4008"/>
        <item x="4009"/>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9"/>
        <item x="4090"/>
        <item x="4091"/>
        <item x="4092"/>
        <item x="4093"/>
        <item x="4094"/>
        <item x="4095"/>
        <item x="4096"/>
        <item x="4097"/>
        <item x="4098"/>
        <item x="4099"/>
        <item x="4100"/>
        <item x="4101"/>
        <item x="4102"/>
        <item x="4103"/>
        <item x="4104"/>
        <item x="4105"/>
        <item x="4106"/>
        <item x="4107"/>
        <item x="4108"/>
        <item x="4109"/>
        <item x="4196"/>
        <item x="4197"/>
        <item x="4198"/>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4"/>
        <item x="4235"/>
        <item x="4236"/>
        <item x="4237"/>
        <item x="4238"/>
        <item x="4239"/>
        <item x="4240"/>
        <item x="4241"/>
        <item x="4242"/>
        <item x="4243"/>
        <item x="4244"/>
        <item x="4245"/>
        <item x="4246"/>
        <item x="4247"/>
        <item x="4248"/>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80"/>
        <item x="4381"/>
        <item x="4382"/>
        <item x="4383"/>
        <item x="4384"/>
        <item x="4385"/>
        <item x="4386"/>
        <item x="4387"/>
        <item x="4388"/>
        <item x="4389"/>
        <item x="4390"/>
        <item x="4391"/>
        <item x="4392"/>
        <item x="4393"/>
        <item x="4394"/>
        <item x="4395"/>
        <item x="4396"/>
        <item x="4397"/>
        <item x="4398"/>
        <item x="4399"/>
        <item x="4400"/>
        <item x="4401"/>
        <item x="4404"/>
        <item x="4405"/>
        <item x="4406"/>
        <item x="4440"/>
        <item x="4441"/>
        <item x="4442"/>
        <item x="4443"/>
        <item x="4444"/>
        <item x="4445"/>
        <item x="4446"/>
        <item x="4447"/>
        <item x="4448"/>
        <item x="4449"/>
        <item x="4450"/>
        <item x="4451"/>
        <item x="4551"/>
        <item x="4552"/>
        <item x="4553"/>
        <item x="4554"/>
        <item x="4555"/>
        <item x="4556"/>
        <item x="4557"/>
        <item x="4558"/>
        <item x="4559"/>
        <item x="4560"/>
        <item x="4561"/>
        <item x="4562"/>
        <item x="4563"/>
        <item x="4564"/>
        <item x="4565"/>
        <item x="4566"/>
        <item x="4567"/>
        <item x="4568"/>
        <item x="4569"/>
        <item x="4570"/>
        <item x="4571"/>
        <item x="4572"/>
        <item x="4574"/>
        <item x="4575"/>
        <item x="4576"/>
        <item x="4577"/>
        <item x="4578"/>
        <item x="4579"/>
        <item x="4580"/>
        <item x="4581"/>
        <item x="4582"/>
        <item x="4583"/>
        <item x="4584"/>
        <item x="4585"/>
        <item x="4586"/>
        <item x="4588"/>
        <item x="4589"/>
        <item x="4590"/>
        <item x="4591"/>
        <item x="4592"/>
        <item x="4593"/>
        <item x="4594"/>
        <item x="4595"/>
        <item x="4596"/>
        <item x="4597"/>
        <item x="4598"/>
        <item x="4599"/>
        <item x="4648"/>
        <item x="4649"/>
        <item x="4650"/>
        <item x="4651"/>
        <item x="4652"/>
        <item x="4653"/>
        <item x="4654"/>
        <item x="4655"/>
        <item x="4656"/>
        <item x="4657"/>
        <item x="4658"/>
        <item x="4659"/>
        <item x="4660"/>
        <item x="4661"/>
        <item x="4662"/>
        <item x="4663"/>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98"/>
        <item x="4821"/>
        <item x="4822"/>
        <item x="4823"/>
        <item x="4824"/>
        <item x="4825"/>
        <item x="4826"/>
        <item x="4835"/>
        <item x="4836"/>
        <item x="4837"/>
        <item x="4838"/>
        <item x="4839"/>
        <item x="4919"/>
        <item x="4930"/>
        <item x="4931"/>
        <item x="4932"/>
        <item x="4933"/>
        <item x="4934"/>
        <item x="4935"/>
        <item x="4940"/>
        <item x="4942"/>
        <item x="4943"/>
        <item x="4953"/>
        <item x="4954"/>
        <item x="5067"/>
        <item x="5068"/>
        <item x="5069"/>
        <item x="5071"/>
        <item x="5072"/>
        <item x="5073"/>
        <item x="5074"/>
        <item x="5075"/>
        <item x="5076"/>
        <item x="5077"/>
        <item x="5078"/>
        <item x="5079"/>
        <item x="5080"/>
        <item x="5081"/>
        <item x="5090"/>
        <item x="5091"/>
        <item x="5092"/>
        <item x="5105"/>
        <item x="5106"/>
        <item x="5107"/>
        <item x="5108"/>
        <item x="5113"/>
        <item x="5168"/>
        <item x="5169"/>
        <item x="5170"/>
        <item x="5171"/>
        <item x="5172"/>
        <item x="5173"/>
        <item x="5174"/>
        <item x="5175"/>
        <item x="5176"/>
        <item x="5177"/>
        <item x="5178"/>
        <item x="5179"/>
        <item x="5180"/>
        <item x="5181"/>
        <item x="5182"/>
        <item x="5190"/>
        <item x="5191"/>
        <item x="5194"/>
        <item x="5195"/>
        <item x="5196"/>
        <item x="5197"/>
        <item x="5198"/>
        <item x="5199"/>
        <item x="5200"/>
        <item x="5201"/>
        <item x="5202"/>
        <item x="5203"/>
        <item x="5204"/>
        <item x="5205"/>
        <item x="5206"/>
        <item x="5237"/>
        <item x="5238"/>
        <item x="5246"/>
        <item x="5247"/>
        <item x="5248"/>
        <item x="5249"/>
        <item x="5250"/>
        <item x="5251"/>
        <item x="5252"/>
        <item x="5253"/>
        <item x="5254"/>
        <item x="5255"/>
        <item x="5256"/>
        <item x="5257"/>
        <item x="5258"/>
        <item x="5259"/>
        <item x="5260"/>
        <item x="5264"/>
        <item x="5265"/>
        <item x="5272"/>
        <item x="5274"/>
        <item x="5275"/>
        <item x="5276"/>
        <item x="5277"/>
        <item x="5278"/>
        <item x="5279"/>
        <item x="5280"/>
        <item x="5281"/>
        <item x="5282"/>
        <item x="5283"/>
        <item x="5284"/>
        <item x="5285"/>
        <item x="5286"/>
        <item x="5287"/>
        <item x="5288"/>
        <item x="5292"/>
        <item x="5293"/>
        <item x="5294"/>
        <item x="5295"/>
        <item x="5296"/>
        <item x="5297"/>
        <item x="5298"/>
        <item x="5299"/>
        <item x="5300"/>
        <item x="5301"/>
        <item x="5302"/>
        <item x="5303"/>
        <item x="5304"/>
        <item x="5305"/>
        <item x="5306"/>
        <item x="5309"/>
        <item x="5310"/>
        <item x="5311"/>
        <item x="5334"/>
        <item x="5335"/>
        <item x="5336"/>
        <item x="5337"/>
        <item x="5338"/>
        <item x="5339"/>
        <item x="5396"/>
        <item x="5403"/>
        <item x="5404"/>
        <item x="5410"/>
        <item x="5411"/>
        <item x="5412"/>
        <item x="5413"/>
        <item x="5414"/>
        <item x="5415"/>
        <item x="5416"/>
        <item x="5421"/>
        <item x="5428"/>
        <item x="5433"/>
        <item x="5434"/>
        <item x="5435"/>
        <item x="5449"/>
        <item x="5454"/>
        <item x="5455"/>
        <item x="5456"/>
        <item x="5457"/>
        <item x="5458"/>
        <item x="5459"/>
        <item x="5460"/>
        <item x="5461"/>
        <item x="5462"/>
        <item x="5463"/>
        <item x="5464"/>
        <item x="5465"/>
        <item x="5467"/>
        <item x="5468"/>
        <item x="5469"/>
        <item x="5470"/>
        <item x="5471"/>
        <item x="5488"/>
        <item x="5489"/>
        <item x="5490"/>
        <item x="5492"/>
        <item x="5493"/>
        <item x="5494"/>
        <item x="5495"/>
        <item x="5499"/>
        <item x="5504"/>
        <item x="5505"/>
        <item x="5506"/>
        <item x="5507"/>
        <item x="5508"/>
        <item x="5509"/>
        <item x="5510"/>
        <item x="5511"/>
        <item x="5512"/>
        <item x="5513"/>
        <item x="5514"/>
        <item x="5515"/>
        <item x="5516"/>
        <item x="5517"/>
        <item x="5535"/>
        <item x="5536"/>
        <item x="5537"/>
        <item x="5538"/>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73"/>
        <item x="5575"/>
        <item m="1" x="6062"/>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16"/>
        <item x="5617"/>
        <item x="5618"/>
        <item x="5619"/>
        <item x="5620"/>
        <item x="5621"/>
        <item x="5622"/>
        <item x="5623"/>
        <item x="5624"/>
        <item x="5625"/>
        <item x="5626"/>
        <item x="5627"/>
        <item x="5646"/>
        <item x="5647"/>
        <item x="5648"/>
        <item x="5649"/>
        <item x="5650"/>
        <item x="5651"/>
        <item x="5652"/>
        <item x="5653"/>
        <item x="5654"/>
        <item x="5656"/>
        <item x="5657"/>
        <item x="5658"/>
        <item x="5659"/>
        <item x="5660"/>
        <item x="5661"/>
        <item x="5662"/>
        <item x="5673"/>
        <item x="5682"/>
        <item x="5683"/>
        <item x="5684"/>
        <item x="5685"/>
        <item x="5686"/>
        <item x="5687"/>
        <item x="5688"/>
        <item x="5689"/>
        <item x="5690"/>
        <item x="5691"/>
        <item x="5692"/>
        <item x="5693"/>
        <item x="5697"/>
        <item x="5698"/>
        <item x="5699"/>
        <item x="5700"/>
        <item x="5709"/>
        <item x="5710"/>
        <item x="5711"/>
        <item x="5712"/>
        <item x="5713"/>
        <item x="5714"/>
        <item x="5715"/>
        <item x="5716"/>
        <item x="5717"/>
        <item x="5718"/>
        <item x="5719"/>
        <item x="5720"/>
        <item x="5721"/>
        <item x="5722"/>
        <item x="5723"/>
        <item x="5724"/>
        <item x="5726"/>
        <item x="5727"/>
        <item x="5728"/>
        <item x="5729"/>
        <item x="5731"/>
        <item x="5733"/>
        <item x="5734"/>
        <item x="5735"/>
        <item x="5736"/>
        <item x="5737"/>
        <item x="5759"/>
        <item x="5764"/>
        <item x="5765"/>
        <item x="5774"/>
        <item x="5779"/>
        <item x="5780"/>
        <item x="5781"/>
        <item x="5784"/>
        <item x="5785"/>
        <item x="5786"/>
        <item x="5790"/>
        <item x="5791"/>
        <item x="5819"/>
        <item x="5820"/>
        <item x="5821"/>
        <item x="5822"/>
        <item x="5823"/>
        <item x="5824"/>
        <item x="5843"/>
        <item x="5851"/>
        <item x="5852"/>
        <item x="5853"/>
        <item x="5854"/>
        <item x="5855"/>
        <item x="5856"/>
        <item x="5857"/>
        <item x="5858"/>
        <item x="5859"/>
        <item x="5860"/>
        <item x="5861"/>
        <item x="5866"/>
        <item x="5867"/>
        <item x="5872"/>
        <item x="5873"/>
        <item x="5876"/>
        <item x="5877"/>
        <item m="1" x="6027"/>
        <item x="5881"/>
        <item x="5882"/>
        <item x="5883"/>
        <item x="5884"/>
        <item x="5885"/>
        <item x="5886"/>
        <item x="5887"/>
        <item x="5890"/>
        <item x="5891"/>
        <item x="5898"/>
        <item x="5899"/>
        <item x="5900"/>
        <item x="5901"/>
        <item x="5902"/>
        <item x="5903"/>
        <item x="5904"/>
        <item x="5905"/>
        <item x="5916"/>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7"/>
        <item x="5948"/>
        <item x="5952"/>
        <item x="5953"/>
        <item x="5954"/>
        <item x="5955"/>
        <item x="5956"/>
        <item x="5957"/>
        <item x="5960"/>
        <item x="5963"/>
        <item x="5964"/>
        <item x="5965"/>
        <item x="5966"/>
        <item x="5967"/>
        <item x="5969"/>
        <item x="5973"/>
        <item x="5974"/>
        <item m="1" x="6039"/>
        <item x="5976"/>
        <item x="5977"/>
        <item x="5978"/>
        <item x="5496"/>
        <item x="2767"/>
        <item m="1" x="6166"/>
        <item x="5466"/>
        <item x="2484"/>
        <item x="4941"/>
        <item x="3027"/>
        <item x="1059"/>
        <item m="1" x="6038"/>
        <item m="1" x="6082"/>
        <item m="1" x="6084"/>
        <item m="1" x="6079"/>
        <item m="1" x="6083"/>
        <item m="1" x="6080"/>
        <item m="1" x="6171"/>
        <item x="101"/>
        <item x="2355"/>
        <item x="4936"/>
        <item x="2485"/>
        <item m="1" x="6098"/>
        <item x="179"/>
        <item x="1073"/>
        <item x="3203"/>
        <item m="1" x="6032"/>
        <item x="2881"/>
        <item m="1" x="6099"/>
        <item x="2096"/>
        <item x="1903"/>
        <item x="2768"/>
        <item x="1907"/>
        <item x="1806"/>
        <item x="5070"/>
        <item m="1" x="6101"/>
        <item x="4402"/>
        <item x="3028"/>
        <item x="4439"/>
        <item x="547"/>
        <item x="2094"/>
        <item x="4573"/>
        <item x="4587"/>
        <item x="2274"/>
        <item m="1" x="6071"/>
        <item x="961"/>
        <item x="4233"/>
        <item x="2356"/>
        <item x="2495"/>
        <item m="1" x="6176"/>
        <item x="863"/>
        <item x="1430"/>
        <item m="1" x="6081"/>
        <item x="5792"/>
        <item x="3612"/>
        <item x="3758"/>
        <item x="4403"/>
        <item x="3489"/>
        <item x="4840"/>
        <item x="1063"/>
        <item m="1" x="6033"/>
        <item x="3340"/>
        <item x="3815"/>
        <item x="4664"/>
        <item x="2360"/>
        <item x="1807"/>
        <item m="1" x="6075"/>
        <item x="864"/>
        <item x="3338"/>
        <item x="768"/>
        <item x="2018"/>
        <item x="2019"/>
        <item x="2675"/>
        <item x="3611"/>
        <item x="3610"/>
        <item x="4771"/>
        <item x="2496"/>
        <item x="866"/>
        <item x="1074"/>
        <item x="182"/>
        <item x="192"/>
        <item x="364"/>
        <item x="434"/>
        <item x="435"/>
        <item x="436"/>
        <item x="437"/>
        <item m="1" x="6120"/>
        <item x="551"/>
        <item x="552"/>
        <item x="554"/>
        <item x="555"/>
        <item x="556"/>
        <item x="557"/>
        <item x="558"/>
        <item x="559"/>
        <item x="560"/>
        <item x="561"/>
        <item x="562"/>
        <item x="563"/>
        <item x="564"/>
        <item x="565"/>
        <item x="566"/>
        <item x="567"/>
        <item x="568"/>
        <item x="569"/>
        <item x="570"/>
        <item x="571"/>
        <item x="572"/>
        <item x="580"/>
        <item x="604"/>
        <item x="606"/>
        <item x="607"/>
        <item x="608"/>
        <item x="609"/>
        <item x="610"/>
        <item x="611"/>
        <item x="612"/>
        <item x="613"/>
        <item x="614"/>
        <item x="615"/>
        <item x="616"/>
        <item x="617"/>
        <item x="618"/>
        <item x="619"/>
        <item x="620"/>
        <item x="621"/>
        <item x="622"/>
        <item x="623"/>
        <item x="624"/>
        <item x="625"/>
        <item x="626"/>
        <item x="627"/>
        <item x="628"/>
        <item x="629"/>
        <item x="630"/>
        <item m="1" x="6119"/>
        <item x="772"/>
        <item x="773"/>
        <item x="774"/>
        <item x="777"/>
        <item x="778"/>
        <item m="1" x="6128"/>
        <item m="1" x="6130"/>
        <item x="780"/>
        <item m="1" x="6126"/>
        <item m="1" x="6131"/>
        <item m="1" x="6132"/>
        <item m="1" x="6133"/>
        <item m="1" x="6135"/>
        <item m="1" x="6136"/>
        <item m="1" x="6137"/>
        <item m="1" x="6138"/>
        <item x="783"/>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68"/>
        <item x="877"/>
        <item x="878"/>
        <item x="879"/>
        <item x="880"/>
        <item x="881"/>
        <item x="882"/>
        <item x="883"/>
        <item x="884"/>
        <item x="885"/>
        <item x="886"/>
        <item x="887"/>
        <item x="888"/>
        <item x="889"/>
        <item x="890"/>
        <item x="963"/>
        <item x="964"/>
        <item x="1075"/>
        <item x="1076"/>
        <item x="1078"/>
        <item x="1079"/>
        <item x="1080"/>
        <item m="1" x="6143"/>
        <item x="1082"/>
        <item x="1083"/>
        <item x="1084"/>
        <item x="1085"/>
        <item x="1086"/>
        <item x="1087"/>
        <item x="1088"/>
        <item x="1089"/>
        <item x="1090"/>
        <item x="1091"/>
        <item x="1092"/>
        <item x="1093"/>
        <item x="1094"/>
        <item x="1095"/>
        <item x="1096"/>
        <item x="1097"/>
        <item x="1098"/>
        <item x="1099"/>
        <item x="1100"/>
        <item x="1101"/>
        <item x="1143"/>
        <item x="1149"/>
        <item x="1150"/>
        <item x="1151"/>
        <item x="1152"/>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7"/>
        <item x="1190"/>
        <item x="1255"/>
        <item x="1356"/>
        <item x="1359"/>
        <item x="1431"/>
        <item x="1433"/>
        <item x="1434"/>
        <item x="1435"/>
        <item x="1436"/>
        <item x="1437"/>
        <item x="1438"/>
        <item x="1439"/>
        <item x="1440"/>
        <item x="1441"/>
        <item x="1442"/>
        <item x="1443"/>
        <item x="1529"/>
        <item x="1530"/>
        <item x="1531"/>
        <item x="1533"/>
        <item x="1723"/>
        <item x="1724"/>
        <item x="1725"/>
        <item x="1726"/>
        <item x="1808"/>
        <item x="1809"/>
        <item x="1810"/>
        <item x="1811"/>
        <item x="1812"/>
        <item x="1813"/>
        <item x="1814"/>
        <item x="1815"/>
        <item x="1816"/>
        <item x="1817"/>
        <item x="1818"/>
        <item x="1819"/>
        <item x="1820"/>
        <item x="1821"/>
        <item x="1822"/>
        <item x="1823"/>
        <item x="1826"/>
        <item x="1909"/>
        <item x="1910"/>
        <item x="1912"/>
        <item x="1913"/>
        <item x="2020"/>
        <item x="2021"/>
        <item x="2023"/>
        <item x="2024"/>
        <item m="1" x="6141"/>
        <item x="2097"/>
        <item x="2098"/>
        <item x="2099"/>
        <item x="2101"/>
        <item x="2102"/>
        <item x="2103"/>
        <item x="2104"/>
        <item x="2105"/>
        <item x="2106"/>
        <item x="2109"/>
        <item x="2275"/>
        <item x="2276"/>
        <item x="2277"/>
        <item x="2278"/>
        <item x="2279"/>
        <item x="2280"/>
        <item x="2281"/>
        <item x="2282"/>
        <item x="2283"/>
        <item x="2284"/>
        <item x="2285"/>
        <item x="2286"/>
        <item x="2287"/>
        <item x="2288"/>
        <item x="2289"/>
        <item x="2290"/>
        <item x="2291"/>
        <item x="2292"/>
        <item x="2293"/>
        <item x="2295"/>
        <item x="2361"/>
        <item x="2497"/>
        <item x="2499"/>
        <item x="2628"/>
        <item x="2629"/>
        <item x="2630"/>
        <item x="2635"/>
        <item x="2636"/>
        <item x="2637"/>
        <item x="2638"/>
        <item x="2641"/>
        <item x="2775"/>
        <item x="2882"/>
        <item x="2883"/>
        <item x="2884"/>
        <item x="2885"/>
        <item x="2886"/>
        <item x="2887"/>
        <item x="2888"/>
        <item x="2889"/>
        <item x="2890"/>
        <item x="2891"/>
        <item x="3010"/>
        <item x="3011"/>
        <item x="3030"/>
        <item x="3033"/>
        <item x="3034"/>
        <item m="1" x="6125"/>
        <item x="3036"/>
        <item x="3037"/>
        <item x="3054"/>
        <item x="3220"/>
        <item x="3341"/>
        <item x="3342"/>
        <item x="3343"/>
        <item m="1" x="6118"/>
        <item x="3347"/>
        <item x="3348"/>
        <item x="3493"/>
        <item x="3613"/>
        <item x="3615"/>
        <item x="3616"/>
        <item x="3617"/>
        <item x="3820"/>
        <item x="3822"/>
        <item x="3824"/>
        <item x="3825"/>
        <item x="3826"/>
        <item x="3882"/>
        <item x="4110"/>
        <item x="4111"/>
        <item x="4112"/>
        <item x="4114"/>
        <item x="4115"/>
        <item x="4116"/>
        <item x="4117"/>
        <item x="4118"/>
        <item x="4119"/>
        <item x="4122"/>
        <item x="4123"/>
        <item x="4124"/>
        <item x="4249"/>
        <item x="4250"/>
        <item x="4251"/>
        <item x="4252"/>
        <item x="4253"/>
        <item x="4254"/>
        <item x="4255"/>
        <item x="4256"/>
        <item x="4257"/>
        <item x="4258"/>
        <item x="4259"/>
        <item x="4260"/>
        <item x="4261"/>
        <item x="4262"/>
        <item x="4263"/>
        <item x="4264"/>
        <item x="4265"/>
        <item x="4269"/>
        <item x="4271"/>
        <item x="4272"/>
        <item x="4273"/>
        <item x="4452"/>
        <item x="4453"/>
        <item x="4454"/>
        <item x="4455"/>
        <item x="4456"/>
        <item x="4457"/>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600"/>
        <item x="4601"/>
        <item x="4665"/>
        <item x="4666"/>
        <item m="1" x="6149"/>
        <item x="4772"/>
        <item x="4774"/>
        <item x="4775"/>
        <item x="4776"/>
        <item x="4777"/>
        <item x="4778"/>
        <item x="4779"/>
        <item x="4780"/>
        <item x="4781"/>
        <item x="4782"/>
        <item x="4783"/>
        <item x="4784"/>
        <item x="4785"/>
        <item x="4786"/>
        <item x="4787"/>
        <item x="4788"/>
        <item x="4789"/>
        <item x="4790"/>
        <item x="4791"/>
        <item x="4792"/>
        <item x="4793"/>
        <item x="4841"/>
        <item x="4843"/>
        <item x="4844"/>
        <item x="4845"/>
        <item x="4846"/>
        <item x="4847"/>
        <item x="4848"/>
        <item x="4849"/>
        <item x="4850"/>
        <item x="4851"/>
        <item x="4852"/>
        <item x="4853"/>
        <item x="4854"/>
        <item x="4855"/>
        <item x="4856"/>
        <item x="4937"/>
        <item x="4938"/>
        <item x="4939"/>
        <item x="4944"/>
        <item x="4945"/>
        <item x="4946"/>
        <item x="4947"/>
        <item x="4948"/>
        <item x="4949"/>
        <item x="4950"/>
        <item x="4951"/>
        <item x="4952"/>
        <item x="4955"/>
        <item x="4956"/>
        <item x="4957"/>
        <item x="4958"/>
        <item x="4959"/>
        <item x="4960"/>
        <item x="4961"/>
        <item x="4962"/>
        <item x="4963"/>
        <item x="4964"/>
        <item x="4965"/>
        <item x="4966"/>
        <item x="4967"/>
        <item x="4969"/>
        <item x="4971"/>
        <item x="4972"/>
        <item x="4973"/>
        <item x="4975"/>
        <item x="4976"/>
        <item x="5082"/>
        <item x="5083"/>
        <item x="5793"/>
        <item x="5794"/>
        <item x="5795"/>
        <item x="5796"/>
        <item x="5797"/>
        <item x="5798"/>
        <item x="5799"/>
        <item x="5800"/>
        <item x="5801"/>
        <item x="5802"/>
        <item x="5803"/>
        <item x="5804"/>
        <item x="5805"/>
        <item x="5806"/>
        <item x="5807"/>
        <item x="5808"/>
        <item x="5809"/>
        <item x="5810"/>
        <item x="5811"/>
        <item x="5812"/>
        <item x="3494"/>
        <item x="1357"/>
        <item x="1919"/>
        <item x="3031"/>
        <item x="5086"/>
        <item x="440"/>
        <item x="449"/>
        <item x="576"/>
        <item x="2633"/>
        <item x="1921"/>
        <item x="575"/>
        <item x="2022"/>
        <item x="1077"/>
        <item x="4974"/>
        <item x="4113"/>
        <item x="1920"/>
        <item x="4267"/>
        <item x="633"/>
        <item x="2100"/>
        <item x="450"/>
        <item x="363"/>
        <item x="2773"/>
        <item x="2894"/>
        <item m="1" x="6153"/>
        <item x="1199"/>
        <item x="1918"/>
        <item x="1916"/>
        <item x="1915"/>
        <item x="1914"/>
        <item x="553"/>
        <item x="1193"/>
        <item x="1200"/>
        <item x="2364"/>
        <item x="1081"/>
        <item x="789"/>
        <item x="2631"/>
        <item x="2363"/>
        <item x="2772"/>
        <item x="784"/>
        <item x="3064"/>
        <item x="781"/>
        <item x="782"/>
        <item x="4667"/>
        <item x="2678"/>
        <item x="444"/>
        <item x="448"/>
        <item x="447"/>
        <item x="446"/>
        <item x="771"/>
        <item x="770"/>
        <item x="3618"/>
        <item x="1192"/>
        <item x="891"/>
        <item x="867"/>
        <item x="1256"/>
        <item x="4970"/>
        <item x="3823"/>
        <item x="1825"/>
        <item x="3349"/>
        <item m="1" x="6148"/>
        <item x="3614"/>
        <item x="4266"/>
        <item x="2676"/>
        <item x="1917"/>
        <item x="2933"/>
        <item x="1908"/>
        <item x="1358"/>
        <item x="2498"/>
        <item x="578"/>
        <item x="4120"/>
        <item x="1824"/>
        <item x="3035"/>
        <item x="4270"/>
        <item x="3344"/>
        <item x="443"/>
        <item x="1827"/>
        <item x="2679"/>
        <item x="769"/>
        <item x="581"/>
        <item x="9"/>
        <item x="4842"/>
        <item x="5085"/>
        <item x="1185"/>
        <item x="5472"/>
        <item x="4668"/>
        <item x="1148"/>
        <item x="2892"/>
        <item x="579"/>
        <item x="4274"/>
        <item x="962"/>
        <item x="4978"/>
        <item x="787"/>
        <item x="2640"/>
        <item x="442"/>
        <item x="3345"/>
        <item x="577"/>
        <item m="1" x="6110"/>
        <item x="4125"/>
        <item x="2362"/>
        <item x="2932"/>
        <item x="1259"/>
        <item x="4968"/>
        <item x="1188"/>
        <item x="4773"/>
        <item x="445"/>
        <item x="4268"/>
        <item x="3495"/>
        <item x="1257"/>
        <item x="451"/>
        <item x="4460"/>
        <item x="4977"/>
        <item x="4459"/>
        <item x="2774"/>
        <item x="4979"/>
        <item x="2639"/>
        <item x="2776"/>
        <item x="4458"/>
        <item x="1911"/>
        <item x="2108"/>
        <item x="438"/>
        <item x="3029"/>
        <item x="3619"/>
        <item x="785"/>
        <item x="5813"/>
        <item x="1260"/>
        <item x="2632"/>
        <item x="3883"/>
        <item x="4121"/>
        <item x="5084"/>
        <item x="1147"/>
        <item x="2770"/>
        <item x="790"/>
        <item x="573"/>
        <item x="1186"/>
        <item x="2677"/>
        <item x="1189"/>
        <item x="788"/>
        <item x="1532"/>
        <item x="3620"/>
        <item x="2771"/>
        <item x="2893"/>
        <item x="3061"/>
        <item x="3350"/>
        <item x="441"/>
        <item x="1258"/>
        <item m="1" x="6109"/>
        <item x="574"/>
        <item x="1191"/>
        <item x="2642"/>
        <item x="786"/>
        <item x="1153"/>
        <item x="3032"/>
        <item x="2634"/>
        <item x="776"/>
        <item x="791"/>
        <item x="779"/>
        <item x="775"/>
        <item x="3062"/>
        <item x="2935"/>
        <item x="3063"/>
        <item x="10"/>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187"/>
        <item x="191"/>
        <item x="413"/>
        <item x="452"/>
        <item x="631"/>
        <item x="634"/>
        <item x="892"/>
        <item x="894"/>
        <item x="965"/>
        <item x="967"/>
        <item x="981"/>
        <item x="1146"/>
        <item x="1194"/>
        <item x="1195"/>
        <item x="1196"/>
        <item x="1197"/>
        <item x="1201"/>
        <item x="1203"/>
        <item x="1204"/>
        <item x="1205"/>
        <item x="1206"/>
        <item x="1207"/>
        <item x="1208"/>
        <item x="1209"/>
        <item x="1210"/>
        <item x="1211"/>
        <item x="1212"/>
        <item x="1213"/>
        <item x="1214"/>
        <item x="1215"/>
        <item x="1216"/>
        <item x="1217"/>
        <item x="1218"/>
        <item x="1219"/>
        <item x="1220"/>
        <item x="1221"/>
        <item x="1222"/>
        <item x="1223"/>
        <item x="1224"/>
        <item x="1261"/>
        <item x="1263"/>
        <item x="1264"/>
        <item x="1360"/>
        <item x="1362"/>
        <item x="1363"/>
        <item x="1364"/>
        <item x="1365"/>
        <item x="1444"/>
        <item x="1446"/>
        <item x="1453"/>
        <item x="1454"/>
        <item x="1455"/>
        <item x="1456"/>
        <item x="1457"/>
        <item x="1458"/>
        <item x="1459"/>
        <item x="1460"/>
        <item x="1461"/>
        <item x="1462"/>
        <item x="1463"/>
        <item x="1464"/>
        <item x="1465"/>
        <item x="1466"/>
        <item x="1535"/>
        <item x="1536"/>
        <item x="1537"/>
        <item x="1538"/>
        <item x="1539"/>
        <item x="1540"/>
        <item x="1541"/>
        <item x="1542"/>
        <item x="1543"/>
        <item x="1544"/>
        <item x="1545"/>
        <item x="1546"/>
        <item x="1547"/>
        <item x="1548"/>
        <item x="1551"/>
        <item x="1552"/>
        <item x="1553"/>
        <item x="1554"/>
        <item x="1555"/>
        <item x="1556"/>
        <item x="1557"/>
        <item x="1558"/>
        <item x="1559"/>
        <item x="1560"/>
        <item x="1561"/>
        <item x="1562"/>
        <item x="1563"/>
        <item x="1564"/>
        <item x="1565"/>
        <item x="1566"/>
        <item x="1567"/>
        <item x="1568"/>
        <item x="1569"/>
        <item x="1570"/>
        <item x="1571"/>
        <item x="1573"/>
        <item x="1575"/>
        <item x="1710"/>
        <item x="1711"/>
        <item x="1712"/>
        <item x="1713"/>
        <item x="1714"/>
        <item x="1715"/>
        <item x="1728"/>
        <item x="1729"/>
        <item x="1730"/>
        <item x="1731"/>
        <item x="1796"/>
        <item x="1797"/>
        <item x="1798"/>
        <item x="1799"/>
        <item x="1800"/>
        <item x="1801"/>
        <item x="1802"/>
        <item x="1828"/>
        <item x="1829"/>
        <item x="1830"/>
        <item x="1831"/>
        <item x="1832"/>
        <item x="1833"/>
        <item x="1923"/>
        <item x="1937"/>
        <item x="2026"/>
        <item x="2027"/>
        <item x="2028"/>
        <item x="2030"/>
        <item x="2294"/>
        <item x="2500"/>
        <item m="1" x="6154"/>
        <item x="2643"/>
        <item x="2681"/>
        <item x="2682"/>
        <item x="2688"/>
        <item x="2777"/>
        <item x="2782"/>
        <item x="2934"/>
        <item x="3222"/>
        <item x="3223"/>
        <item x="3224"/>
        <item x="3351"/>
        <item x="3623"/>
        <item x="3624"/>
        <item x="3625"/>
        <item x="3626"/>
        <item x="3827"/>
        <item x="3829"/>
        <item x="3830"/>
        <item x="3831"/>
        <item x="3832"/>
        <item x="3884"/>
        <item x="3885"/>
        <item x="3886"/>
        <item x="3887"/>
        <item x="3888"/>
        <item x="3889"/>
        <item x="3890"/>
        <item x="3891"/>
        <item x="3892"/>
        <item x="3893"/>
        <item x="3894"/>
        <item x="3895"/>
        <item x="3896"/>
        <item x="4126"/>
        <item x="4127"/>
        <item x="4128"/>
        <item x="4129"/>
        <item x="4130"/>
        <item x="4131"/>
        <item x="4132"/>
        <item x="4133"/>
        <item x="4134"/>
        <item x="4135"/>
        <item x="4136"/>
        <item x="4275"/>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5"/>
        <item x="4316"/>
        <item x="4376"/>
        <item x="4377"/>
        <item x="4378"/>
        <item x="4379"/>
        <item x="4671"/>
        <item x="4827"/>
        <item x="4828"/>
        <item x="4830"/>
        <item x="4831"/>
        <item x="4832"/>
        <item x="4833"/>
        <item x="4834"/>
        <item x="4857"/>
        <item x="4858"/>
        <item x="4859"/>
        <item x="4860"/>
        <item x="4861"/>
        <item x="4863"/>
        <item x="4864"/>
        <item x="4980"/>
        <item x="4981"/>
        <item x="4982"/>
        <item x="4983"/>
        <item x="4984"/>
        <item x="4985"/>
        <item x="4986"/>
        <item x="4987"/>
        <item x="4988"/>
        <item x="4989"/>
        <item x="5316"/>
        <item x="5694"/>
        <item x="2687"/>
        <item x="453"/>
        <item x="194"/>
        <item x="4993"/>
        <item x="1734"/>
        <item x="336"/>
        <item x="4994"/>
        <item x="1578"/>
        <item x="1534"/>
        <item x="1933"/>
        <item x="2033"/>
        <item x="1932"/>
        <item x="1468"/>
        <item x="2025"/>
        <item x="3225"/>
        <item x="966"/>
        <item x="3628"/>
        <item x="2111"/>
        <item x="2035"/>
        <item x="1931"/>
        <item x="4992"/>
        <item x="1467"/>
        <item x="1366"/>
        <item x="4991"/>
        <item x="3352"/>
        <item x="1361"/>
        <item x="1930"/>
        <item x="1265"/>
        <item m="1" x="6170"/>
        <item x="103"/>
        <item x="1577"/>
        <item x="2644"/>
        <item x="2501"/>
        <item x="2781"/>
        <item x="2031"/>
        <item x="1709"/>
        <item x="3621"/>
        <item x="1269"/>
        <item x="2247"/>
        <item x="1450"/>
        <item x="1469"/>
        <item x="4670"/>
        <item x="48"/>
        <item x="4137"/>
        <item x="1447"/>
        <item x="2034"/>
        <item x="1929"/>
        <item x="2503"/>
        <item x="1733"/>
        <item x="104"/>
        <item x="3897"/>
        <item x="3221"/>
        <item x="2032"/>
        <item x="196"/>
        <item x="1225"/>
        <item x="1938"/>
        <item x="1939"/>
        <item x="4314"/>
        <item x="185"/>
        <item x="3627"/>
        <item x="3622"/>
        <item x="1452"/>
        <item x="2113"/>
        <item x="2112"/>
        <item x="195"/>
        <item x="1549"/>
        <item x="1202"/>
        <item x="106"/>
        <item x="5730"/>
        <item x="188"/>
        <item x="193"/>
        <item x="1732"/>
        <item x="2645"/>
        <item x="4829"/>
        <item x="3346"/>
        <item m="1" x="6172"/>
        <item x="4867"/>
        <item x="3353"/>
        <item x="1934"/>
        <item x="2685"/>
        <item x="635"/>
        <item m="1" x="6179"/>
        <item x="1572"/>
        <item x="1935"/>
        <item m="1" x="6180"/>
        <item x="186"/>
        <item x="1449"/>
        <item x="1266"/>
        <item x="1267"/>
        <item x="2680"/>
        <item x="3321"/>
        <item x="3828"/>
        <item x="2778"/>
        <item x="2107"/>
        <item x="1580"/>
        <item x="1448"/>
        <item x="1834"/>
        <item x="2684"/>
        <item x="4862"/>
        <item x="2365"/>
        <item x="1550"/>
        <item x="2686"/>
        <item x="1576"/>
        <item x="1795"/>
        <item x="2110"/>
        <item x="4866"/>
        <item x="2779"/>
        <item x="189"/>
        <item x="190"/>
        <item x="1922"/>
        <item x="1926"/>
        <item x="2246"/>
        <item x="1445"/>
        <item x="1936"/>
        <item x="183"/>
        <item x="5183"/>
        <item m="1" x="6173"/>
        <item x="1927"/>
        <item x="2029"/>
        <item x="2689"/>
        <item x="4990"/>
        <item x="4276"/>
        <item x="3066"/>
        <item x="184"/>
        <item x="1928"/>
        <item x="2780"/>
        <item x="2683"/>
        <item x="2502"/>
        <item x="102"/>
        <item x="1924"/>
        <item x="4318"/>
        <item x="105"/>
        <item x="439"/>
        <item x="1579"/>
        <item x="1198"/>
        <item x="1262"/>
        <item x="4317"/>
        <item m="1" x="6175"/>
        <item x="1574"/>
        <item x="1727"/>
        <item x="1925"/>
        <item x="1451"/>
        <item x="4865"/>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107"/>
        <item x="108"/>
        <item x="109"/>
        <item x="110"/>
        <item x="111"/>
        <item x="197"/>
        <item x="198"/>
        <item x="199"/>
        <item x="367"/>
        <item x="454"/>
        <item x="455"/>
        <item x="456"/>
        <item x="457"/>
        <item x="458"/>
        <item x="459"/>
        <item x="460"/>
        <item x="461"/>
        <item x="462"/>
        <item x="463"/>
        <item x="464"/>
        <item x="465"/>
        <item x="466"/>
        <item x="467"/>
        <item x="468"/>
        <item x="469"/>
        <item x="632"/>
        <item x="636"/>
        <item x="637"/>
        <item x="638"/>
        <item x="857"/>
        <item x="893"/>
        <item x="895"/>
        <item x="896"/>
        <item x="897"/>
        <item x="898"/>
        <item x="899"/>
        <item x="900"/>
        <item x="969"/>
        <item x="1270"/>
        <item x="1367"/>
        <item x="1368"/>
        <item x="1370"/>
        <item x="1470"/>
        <item x="1473"/>
        <item x="1474"/>
        <item x="1476"/>
        <item x="1477"/>
        <item x="1478"/>
        <item x="1479"/>
        <item x="1480"/>
        <item x="1481"/>
        <item x="1482"/>
        <item x="1483"/>
        <item x="1484"/>
        <item x="1485"/>
        <item x="17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940"/>
        <item x="1941"/>
        <item x="1942"/>
        <item x="1943"/>
        <item x="1944"/>
        <item x="1945"/>
        <item x="1946"/>
        <item x="1947"/>
        <item x="1948"/>
        <item x="1949"/>
        <item x="1950"/>
        <item x="1951"/>
        <item x="1952"/>
        <item x="1953"/>
        <item x="1954"/>
        <item x="2114"/>
        <item x="2115"/>
        <item x="2248"/>
        <item x="2249"/>
        <item x="2250"/>
        <item x="2252"/>
        <item x="2296"/>
        <item x="2298"/>
        <item x="2300"/>
        <item x="2301"/>
        <item x="2302"/>
        <item x="2303"/>
        <item x="2304"/>
        <item x="2305"/>
        <item x="2306"/>
        <item x="2308"/>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6"/>
        <item m="1" x="6028"/>
        <item x="2646"/>
        <item x="2647"/>
        <item x="2648"/>
        <item x="2649"/>
        <item x="2650"/>
        <item x="2651"/>
        <item x="2652"/>
        <item x="2653"/>
        <item x="2654"/>
        <item x="2655"/>
        <item x="2656"/>
        <item x="2657"/>
        <item x="2690"/>
        <item x="2691"/>
        <item x="2692"/>
        <item x="2695"/>
        <item x="2784"/>
        <item x="2785"/>
        <item x="2786"/>
        <item x="2787"/>
        <item x="2936"/>
        <item x="3047"/>
        <item x="3065"/>
        <item x="3067"/>
        <item x="3068"/>
        <item x="3069"/>
        <item x="3070"/>
        <item x="3071"/>
        <item x="3072"/>
        <item x="3073"/>
        <item x="3074"/>
        <item x="3075"/>
        <item x="3076"/>
        <item x="3077"/>
        <item x="3078"/>
        <item x="3080"/>
        <item x="3081"/>
        <item x="3354"/>
        <item x="3355"/>
        <item x="3357"/>
        <item x="3361"/>
        <item x="3496"/>
        <item x="3629"/>
        <item x="3630"/>
        <item x="3631"/>
        <item x="3632"/>
        <item x="3633"/>
        <item x="3835"/>
        <item x="3898"/>
        <item x="3899"/>
        <item x="3900"/>
        <item x="4138"/>
        <item x="4647"/>
        <item x="4669"/>
        <item x="4672"/>
        <item x="4673"/>
        <item x="4674"/>
        <item x="4675"/>
        <item x="4676"/>
        <item x="4677"/>
        <item x="4678"/>
        <item x="4679"/>
        <item x="4680"/>
        <item x="4681"/>
        <item x="4682"/>
        <item x="4687"/>
        <item x="4688"/>
        <item x="4690"/>
        <item x="4691"/>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95"/>
        <item x="4996"/>
        <item x="4997"/>
        <item x="5207"/>
        <item x="5473"/>
        <item x="2719"/>
        <item x="2722"/>
        <item x="3082"/>
        <item x="4139"/>
        <item x="1371"/>
        <item x="4695"/>
        <item x="2718"/>
        <item x="2937"/>
        <item x="118"/>
        <item x="3836"/>
        <item x="2036"/>
        <item x="3834"/>
        <item x="2693"/>
        <item m="1" x="6045"/>
        <item x="2344"/>
        <item x="2703"/>
        <item x="2297"/>
        <item x="4698"/>
        <item x="2313"/>
        <item x="5787"/>
        <item x="2310"/>
        <item x="337"/>
        <item x="365"/>
        <item x="2713"/>
        <item x="4693"/>
        <item x="2709"/>
        <item x="904"/>
        <item x="905"/>
        <item x="968"/>
        <item x="2700"/>
        <item x="908"/>
        <item x="368"/>
        <item x="2037"/>
        <item x="2697"/>
        <item x="2702"/>
        <item x="3358"/>
        <item x="2723"/>
        <item x="5266"/>
        <item x="2728"/>
        <item x="3500"/>
        <item x="4700"/>
        <item x="640"/>
        <item m="1" x="6036"/>
        <item x="3499"/>
        <item x="901"/>
        <item x="2311"/>
        <item x="115"/>
        <item x="2712"/>
        <item x="2705"/>
        <item x="3079"/>
        <item x="3497"/>
        <item x="200"/>
        <item x="2701"/>
        <item x="80"/>
        <item x="81"/>
        <item x="3356"/>
        <item x="3837"/>
        <item x="903"/>
        <item x="3359"/>
        <item x="5497"/>
        <item x="366"/>
        <item x="2715"/>
        <item x="2711"/>
        <item x="642"/>
        <item x="3362"/>
        <item x="1471"/>
        <item x="2724"/>
        <item x="3363"/>
        <item x="3838"/>
        <item x="2251"/>
        <item x="2696"/>
        <item x="4998"/>
        <item x="4684"/>
        <item x="4694"/>
        <item x="120"/>
        <item x="2726"/>
        <item x="112"/>
        <item x="4683"/>
        <item x="2366"/>
        <item x="3498"/>
        <item x="4685"/>
        <item x="1472"/>
        <item x="2704"/>
        <item x="641"/>
        <item x="906"/>
        <item x="2307"/>
        <item x="117"/>
        <item x="4696"/>
        <item x="2116"/>
        <item x="3083"/>
        <item x="2312"/>
        <item x="2720"/>
        <item x="4686"/>
        <item x="2368"/>
        <item x="2345"/>
        <item x="4699"/>
        <item x="970"/>
        <item x="1737"/>
        <item x="5766"/>
        <item x="2117"/>
        <item x="1486"/>
        <item x="1835"/>
        <item x="2714"/>
        <item x="1475"/>
        <item x="2706"/>
        <item x="2717"/>
        <item x="2710"/>
        <item x="2783"/>
        <item x="2716"/>
        <item x="4697"/>
        <item x="5387"/>
        <item x="909"/>
        <item x="2725"/>
        <item x="1736"/>
        <item x="2698"/>
        <item x="3901"/>
        <item x="2694"/>
        <item x="639"/>
        <item x="113"/>
        <item x="1487"/>
        <item x="119"/>
        <item x="902"/>
        <item x="2707"/>
        <item x="2367"/>
        <item x="2309"/>
        <item x="2721"/>
        <item x="5185"/>
        <item x="5539"/>
        <item x="4689"/>
        <item x="1369"/>
        <item x="2314"/>
        <item x="114"/>
        <item x="5340"/>
        <item x="2299"/>
        <item x="3360"/>
        <item x="2699"/>
        <item x="2708"/>
        <item x="116"/>
        <item x="4692"/>
        <item x="5892"/>
        <item x="2727"/>
        <item x="5184"/>
        <item x="3833"/>
        <item x="2950"/>
        <item x="2732"/>
        <item m="1" x="6064"/>
        <item x="3839"/>
        <item x="1739"/>
        <item x="82"/>
        <item x="2733"/>
        <item x="1745"/>
        <item x="1746"/>
        <item x="2942"/>
        <item x="2940"/>
        <item x="2939"/>
        <item x="2943"/>
        <item x="2369"/>
        <item m="1" x="6063"/>
        <item x="4702"/>
        <item x="2946"/>
        <item x="4703"/>
        <item x="2938"/>
        <item x="1741"/>
        <item x="2730"/>
        <item x="1740"/>
        <item x="2038"/>
        <item x="2948"/>
        <item x="2945"/>
        <item x="3226"/>
        <item x="2952"/>
        <item x="1738"/>
        <item x="644"/>
        <item x="907"/>
        <item x="2729"/>
        <item x="4140"/>
        <item x="643"/>
        <item m="1" x="6065"/>
        <item x="369"/>
        <item x="4701"/>
        <item x="2949"/>
        <item x="4142"/>
        <item x="4141"/>
        <item x="2941"/>
        <item x="4704"/>
        <item x="1271"/>
        <item x="2731"/>
        <item x="914"/>
        <item x="2944"/>
        <item x="2951"/>
        <item x="3364"/>
        <item x="3365"/>
        <item x="2947"/>
        <item x="121"/>
        <item x="122"/>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201"/>
        <item x="202"/>
        <item x="203"/>
        <item x="204"/>
        <item x="205"/>
        <item x="206"/>
        <item x="207"/>
        <item x="370"/>
        <item x="371"/>
        <item x="372"/>
        <item x="374"/>
        <item x="375"/>
        <item x="376"/>
        <item x="377"/>
        <item x="378"/>
        <item x="379"/>
        <item x="380"/>
        <item x="381"/>
        <item x="382"/>
        <item x="383"/>
        <item x="384"/>
        <item x="385"/>
        <item x="386"/>
        <item x="645"/>
        <item x="646"/>
        <item x="647"/>
        <item x="648"/>
        <item x="649"/>
        <item x="650"/>
        <item x="651"/>
        <item x="652"/>
        <item x="653"/>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2"/>
        <item x="910"/>
        <item x="911"/>
        <item x="912"/>
        <item x="913"/>
        <item x="916"/>
        <item x="971"/>
        <item x="973"/>
        <item x="974"/>
        <item x="975"/>
        <item x="976"/>
        <item x="977"/>
        <item x="978"/>
        <item x="979"/>
        <item x="980"/>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268"/>
        <item x="1272"/>
        <item x="1273"/>
        <item x="1275"/>
        <item x="1276"/>
        <item x="1277"/>
        <item x="1279"/>
        <item x="1280"/>
        <item x="1281"/>
        <item x="1282"/>
        <item x="1283"/>
        <item x="1284"/>
        <item x="1285"/>
        <item x="1286"/>
        <item x="1287"/>
        <item x="1288"/>
        <item x="1289"/>
        <item x="1290"/>
        <item x="1291"/>
        <item x="1292"/>
        <item x="1293"/>
        <item x="1372"/>
        <item x="1373"/>
        <item x="1376"/>
        <item x="1377"/>
        <item x="1379"/>
        <item x="1382"/>
        <item x="1384"/>
        <item x="1385"/>
        <item x="1387"/>
        <item x="1388"/>
        <item x="1389"/>
        <item x="1390"/>
        <item x="1391"/>
        <item x="1392"/>
        <item x="1393"/>
        <item x="1394"/>
        <item x="1395"/>
        <item x="1396"/>
        <item x="1397"/>
        <item x="1398"/>
        <item x="1399"/>
        <item x="1400"/>
        <item x="1403"/>
        <item x="1404"/>
        <item x="1405"/>
        <item x="1406"/>
        <item x="1407"/>
        <item x="1408"/>
        <item x="1409"/>
        <item x="1742"/>
        <item x="1743"/>
        <item x="1744"/>
        <item x="1747"/>
        <item x="1748"/>
        <item x="1749"/>
        <item x="1750"/>
        <item x="1751"/>
        <item x="1752"/>
        <item x="1754"/>
        <item x="1755"/>
        <item x="1756"/>
        <item x="1757"/>
        <item x="1758"/>
        <item x="1759"/>
        <item x="1760"/>
        <item x="1761"/>
        <item x="1762"/>
        <item x="1763"/>
        <item x="1764"/>
        <item x="1765"/>
        <item x="1766"/>
        <item x="1767"/>
        <item x="1768"/>
        <item x="1769"/>
        <item x="1770"/>
        <item x="1771"/>
        <item x="1772"/>
        <item x="1773"/>
        <item x="1776"/>
        <item x="1778"/>
        <item x="1779"/>
        <item x="1780"/>
        <item x="1781"/>
        <item x="1782"/>
        <item x="1783"/>
        <item x="2039"/>
        <item x="2040"/>
        <item x="2041"/>
        <item x="2042"/>
        <item x="2043"/>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1"/>
        <item x="2152"/>
        <item x="2154"/>
        <item x="2155"/>
        <item x="2157"/>
        <item x="2158"/>
        <item x="2159"/>
        <item x="2160"/>
        <item x="2161"/>
        <item x="2162"/>
        <item x="2163"/>
        <item x="2164"/>
        <item x="2165"/>
        <item x="2370"/>
        <item x="2371"/>
        <item x="2372"/>
        <item x="2373"/>
        <item x="2374"/>
        <item x="2375"/>
        <item x="2376"/>
        <item x="2377"/>
        <item x="2378"/>
        <item x="2379"/>
        <item x="2380"/>
        <item x="2381"/>
        <item x="2382"/>
        <item x="2383"/>
        <item x="2384"/>
        <item x="2385"/>
        <item x="2386"/>
        <item x="2387"/>
        <item x="2388"/>
        <item x="2389"/>
        <item x="2391"/>
        <item x="2392"/>
        <item x="2393"/>
        <item x="2394"/>
        <item x="2395"/>
        <item x="2396"/>
        <item x="2397"/>
        <item x="2398"/>
        <item x="2402"/>
        <item x="2403"/>
        <item x="2404"/>
        <item x="2405"/>
        <item x="2406"/>
        <item x="2407"/>
        <item x="2408"/>
        <item x="2409"/>
        <item x="2410"/>
        <item x="2411"/>
        <item x="2412"/>
        <item x="2413"/>
        <item x="2414"/>
        <item x="2415"/>
        <item x="2416"/>
        <item x="2418"/>
        <item x="2419"/>
        <item x="2420"/>
        <item x="2421"/>
        <item x="2422"/>
        <item x="2423"/>
        <item x="2424"/>
        <item x="2425"/>
        <item x="2426"/>
        <item x="2427"/>
        <item x="2429"/>
        <item x="2430"/>
        <item x="2432"/>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504"/>
        <item x="2506"/>
        <item x="2507"/>
        <item x="2508"/>
        <item x="2509"/>
        <item x="2510"/>
        <item x="2511"/>
        <item m="1" x="6102"/>
        <item x="2513"/>
        <item x="2514"/>
        <item x="2515"/>
        <item x="2516"/>
        <item x="2517"/>
        <item x="2518"/>
        <item x="2519"/>
        <item x="2520"/>
        <item x="2521"/>
        <item x="2522"/>
        <item x="2523"/>
        <item x="2524"/>
        <item x="2525"/>
        <item x="2526"/>
        <item x="2527"/>
        <item x="2528"/>
        <item x="2529"/>
        <item x="2530"/>
        <item x="2531"/>
        <item x="2532"/>
        <item x="2533"/>
        <item x="2534"/>
        <item x="2535"/>
        <item x="2536"/>
        <item x="2788"/>
        <item x="2789"/>
        <item x="2790"/>
        <item x="2791"/>
        <item x="2792"/>
        <item x="2793"/>
        <item x="2794"/>
        <item x="2795"/>
        <item x="2797"/>
        <item x="2799"/>
        <item x="2800"/>
        <item x="2802"/>
        <item x="2803"/>
        <item x="2804"/>
        <item x="2805"/>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953"/>
        <item x="2954"/>
        <item x="2955"/>
        <item x="2956"/>
        <item x="2957"/>
        <item x="2958"/>
        <item x="2959"/>
        <item x="2960"/>
        <item x="2961"/>
        <item x="3084"/>
        <item x="3085"/>
        <item x="3086"/>
        <item x="3087"/>
        <item x="3088"/>
        <item x="3089"/>
        <item x="3090"/>
        <item x="3091"/>
        <item x="3092"/>
        <item x="3093"/>
        <item x="3094"/>
        <item x="3095"/>
        <item x="3096"/>
        <item x="3097"/>
        <item x="3098"/>
        <item x="3099"/>
        <item x="3100"/>
        <item x="3101"/>
        <item x="3102"/>
        <item x="3105"/>
        <item x="3106"/>
        <item x="3107"/>
        <item x="3108"/>
        <item x="3109"/>
        <item x="3110"/>
        <item x="3111"/>
        <item x="3112"/>
        <item x="3113"/>
        <item x="3114"/>
        <item x="3115"/>
        <item x="3116"/>
        <item x="3117"/>
        <item x="3118"/>
        <item x="3119"/>
        <item x="3120"/>
        <item x="3121"/>
        <item x="3122"/>
        <item x="3123"/>
        <item x="3124"/>
        <item x="3126"/>
        <item x="3127"/>
        <item x="3128"/>
        <item x="3129"/>
        <item x="3130"/>
        <item x="3131"/>
        <item x="3134"/>
        <item x="3135"/>
        <item x="3138"/>
        <item x="3139"/>
        <item x="3140"/>
        <item x="3142"/>
        <item x="3143"/>
        <item x="3145"/>
        <item x="3146"/>
        <item x="3147"/>
        <item x="3148"/>
        <item x="3151"/>
        <item x="3152"/>
        <item x="3153"/>
        <item x="3154"/>
        <item x="3155"/>
        <item x="3156"/>
        <item x="3157"/>
        <item x="3158"/>
        <item x="3159"/>
        <item x="3160"/>
        <item x="3161"/>
        <item x="3162"/>
        <item x="3163"/>
        <item x="3165"/>
        <item x="3166"/>
        <item x="3167"/>
        <item x="3168"/>
        <item x="3169"/>
        <item x="3170"/>
        <item x="3171"/>
        <item x="3228"/>
        <item x="3229"/>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66"/>
        <item x="3367"/>
        <item x="3368"/>
        <item x="3369"/>
        <item x="3370"/>
        <item x="3371"/>
        <item x="3372"/>
        <item x="3373"/>
        <item x="3374"/>
        <item x="3375"/>
        <item x="3377"/>
        <item x="3378"/>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13"/>
        <item x="3416"/>
        <item x="3417"/>
        <item x="3418"/>
        <item x="3419"/>
        <item x="3420"/>
        <item x="3421"/>
        <item x="3422"/>
        <item x="3423"/>
        <item x="3424"/>
        <item x="3426"/>
        <item x="343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34"/>
        <item x="3635"/>
        <item x="3636"/>
        <item x="3637"/>
        <item x="3638"/>
        <item x="3639"/>
        <item x="3641"/>
        <item x="3642"/>
        <item x="3644"/>
        <item x="3645"/>
        <item x="3648"/>
        <item x="3649"/>
        <item x="3650"/>
        <item x="3651"/>
        <item x="3652"/>
        <item x="3653"/>
        <item x="3654"/>
        <item x="3655"/>
        <item x="3656"/>
        <item x="3657"/>
        <item x="3661"/>
        <item x="3664"/>
        <item x="3665"/>
        <item x="3666"/>
        <item x="3667"/>
        <item x="3668"/>
        <item x="3672"/>
        <item x="3675"/>
        <item x="3676"/>
        <item x="3677"/>
        <item x="3678"/>
        <item x="3902"/>
        <item x="3903"/>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4144"/>
        <item x="4145"/>
        <item x="4146"/>
        <item x="4148"/>
        <item x="4149"/>
        <item x="4150"/>
        <item x="4151"/>
        <item x="4152"/>
        <item x="4153"/>
        <item x="4154"/>
        <item x="4155"/>
        <item x="4156"/>
        <item x="4157"/>
        <item x="4158"/>
        <item x="4159"/>
        <item x="4160"/>
        <item x="4162"/>
        <item x="4163"/>
        <item x="4164"/>
        <item x="4165"/>
        <item x="4166"/>
        <item x="4167"/>
        <item x="4168"/>
        <item x="4169"/>
        <item x="4170"/>
        <item x="4171"/>
        <item x="4172"/>
        <item x="4173"/>
        <item x="4174"/>
        <item x="4175"/>
        <item x="4176"/>
        <item x="4705"/>
        <item x="4706"/>
        <item x="4707"/>
        <item x="4708"/>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5093"/>
        <item x="5094"/>
        <item x="5109"/>
        <item x="5110"/>
        <item x="5114"/>
        <item x="5186"/>
        <item x="5208"/>
        <item x="5209"/>
        <item x="5210"/>
        <item x="5211"/>
        <item x="5212"/>
        <item x="5213"/>
        <item x="5214"/>
        <item x="5215"/>
        <item x="5216"/>
        <item x="5217"/>
        <item x="5218"/>
        <item x="5219"/>
        <item x="5220"/>
        <item x="5221"/>
        <item x="5222"/>
        <item x="5223"/>
        <item x="5224"/>
        <item x="5225"/>
        <item x="5226"/>
        <item x="5227"/>
        <item x="5228"/>
        <item x="5229"/>
        <item x="5230"/>
        <item x="5231"/>
        <item x="5239"/>
        <item x="5240"/>
        <item x="5241"/>
        <item x="5242"/>
        <item x="5289"/>
        <item x="5307"/>
        <item x="5317"/>
        <item x="5318"/>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8"/>
        <item x="5397"/>
        <item x="5398"/>
        <item x="5399"/>
        <item x="5400"/>
        <item x="5401"/>
        <item x="5422"/>
        <item x="5423"/>
        <item x="5436"/>
        <item x="5437"/>
        <item x="5438"/>
        <item x="5439"/>
        <item x="5440"/>
        <item x="5441"/>
        <item x="5442"/>
        <item x="5443"/>
        <item x="5444"/>
        <item x="5474"/>
        <item x="5576"/>
        <item x="5577"/>
        <item x="5608"/>
        <item x="5609"/>
        <item x="5610"/>
        <item x="5628"/>
        <item x="5629"/>
        <item x="5701"/>
        <item x="5738"/>
        <item x="5739"/>
        <item x="5740"/>
        <item x="5741"/>
        <item x="5742"/>
        <item x="5743"/>
        <item x="5744"/>
        <item x="5745"/>
        <item x="5746"/>
        <item x="5747"/>
        <item x="5748"/>
        <item x="5749"/>
        <item x="5750"/>
        <item x="5751"/>
        <item x="5752"/>
        <item x="5753"/>
        <item x="5754"/>
        <item x="5755"/>
        <item x="5756"/>
        <item x="5768"/>
        <item x="5769"/>
        <item x="5782"/>
        <item x="5814"/>
        <item x="5815"/>
        <item x="5862"/>
        <item x="5868"/>
        <item x="5878"/>
        <item x="5888"/>
        <item x="5893"/>
        <item x="5906"/>
        <item x="5907"/>
        <item x="5908"/>
        <item x="5909"/>
        <item x="5910"/>
        <item x="5914"/>
        <item x="5961"/>
        <item x="5979"/>
        <item x="3671"/>
        <item x="4709"/>
        <item x="1402"/>
        <item m="1" x="6129"/>
        <item x="3412"/>
        <item x="3132"/>
        <item x="3149"/>
        <item x="3408"/>
        <item x="3133"/>
        <item x="3414"/>
        <item x="2150"/>
        <item x="2505"/>
        <item m="1" x="6097"/>
        <item x="1380"/>
        <item m="1" x="6069"/>
        <item x="3103"/>
        <item m="1" x="6100"/>
        <item x="2417"/>
        <item m="1" x="6134"/>
        <item x="972"/>
        <item x="2537"/>
        <item x="6026"/>
        <item m="1" x="6107"/>
        <item m="1" x="6094"/>
        <item x="3659"/>
        <item x="2390"/>
        <item x="3380"/>
        <item x="5844"/>
        <item x="3670"/>
        <item x="1383"/>
        <item x="2153"/>
        <item m="1" x="6103"/>
        <item x="3658"/>
        <item x="5980"/>
        <item m="1" x="6106"/>
        <item x="3429"/>
        <item x="2431"/>
        <item x="3415"/>
        <item m="1" x="6112"/>
        <item x="3137"/>
        <item x="1278"/>
        <item x="3409"/>
        <item x="1375"/>
        <item x="1274"/>
        <item x="2434"/>
        <item x="3662"/>
        <item m="1" x="6104"/>
        <item x="3141"/>
        <item m="1" x="6068"/>
        <item x="3411"/>
        <item x="3663"/>
        <item m="1" x="6147"/>
        <item x="373"/>
        <item x="1401"/>
        <item x="3136"/>
        <item x="1777"/>
        <item x="691"/>
        <item m="1" x="6127"/>
        <item x="4161"/>
        <item x="2806"/>
        <item x="3669"/>
        <item x="3379"/>
        <item x="3125"/>
        <item x="5383"/>
        <item x="2399"/>
        <item x="1386"/>
        <item m="1" x="6087"/>
        <item x="3376"/>
        <item x="3227"/>
        <item m="1" x="6085"/>
        <item x="655"/>
        <item x="2401"/>
        <item x="3164"/>
        <item m="1" x="6105"/>
        <item x="3144"/>
        <item x="1378"/>
        <item x="4143"/>
        <item x="3104"/>
        <item x="1374"/>
        <item x="3425"/>
        <item x="3904"/>
        <item x="2428"/>
        <item x="1381"/>
        <item x="2400"/>
        <item x="2433"/>
        <item x="5319"/>
        <item x="2796"/>
        <item x="915"/>
        <item x="1775"/>
        <item x="3428"/>
        <item x="2512"/>
        <item x="3150"/>
        <item x="3273"/>
        <item x="123"/>
        <item x="1774"/>
        <item x="3646"/>
        <item x="3410"/>
        <item m="1" x="6116"/>
        <item m="1" x="6114"/>
        <item x="1753"/>
        <item m="1" x="6070"/>
        <item x="654"/>
        <item x="3674"/>
        <item x="3673"/>
        <item x="3427"/>
        <item x="2801"/>
        <item m="1" x="6108"/>
        <item x="3643"/>
        <item m="1" x="6078"/>
        <item x="3272"/>
        <item x="3274"/>
        <item x="2798"/>
        <item m="1" x="6089"/>
        <item x="3660"/>
        <item x="2156"/>
        <item x="3230"/>
        <item x="3640"/>
        <item x="4147"/>
        <item m="1" x="6117"/>
        <item x="3647"/>
        <item m="1" x="6088"/>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5095"/>
        <item x="5096"/>
        <item x="5097"/>
        <item x="5098"/>
        <item x="5099"/>
        <item x="5100"/>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267"/>
        <item x="5312"/>
        <item x="5320"/>
        <item x="5321"/>
        <item x="5322"/>
        <item x="5323"/>
        <item x="5324"/>
        <item x="5325"/>
        <item x="5326"/>
        <item x="5327"/>
        <item x="5328"/>
        <item x="5475"/>
        <item x="5476"/>
        <item x="5477"/>
        <item x="5478"/>
        <item x="5479"/>
        <item x="5480"/>
        <item x="5481"/>
        <item x="5482"/>
        <item x="5483"/>
        <item x="5484"/>
        <item x="5518"/>
        <item x="5578"/>
        <item x="5611"/>
        <item x="5630"/>
        <item x="5631"/>
        <item x="5632"/>
        <item x="5633"/>
        <item x="5634"/>
        <item x="5635"/>
        <item x="5636"/>
        <item x="5637"/>
        <item x="5638"/>
        <item x="5639"/>
        <item x="5640"/>
        <item x="5641"/>
        <item x="5642"/>
        <item x="5643"/>
        <item x="5644"/>
        <item x="5645"/>
        <item m="1" x="6167"/>
        <item x="5672"/>
        <item m="1" x="6168"/>
        <item x="5816"/>
        <item x="5829"/>
        <item m="1" x="6169"/>
        <item x="5845"/>
        <item x="5846"/>
        <item x="5863"/>
        <item x="5869"/>
        <item x="5879"/>
        <item x="5894"/>
        <item x="5911"/>
        <item x="5915"/>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5874"/>
        <item x="5875"/>
        <item m="1" x="6174"/>
        <item x="5962"/>
        <item x="5540"/>
        <item m="1" x="6177"/>
        <item x="5767"/>
        <item m="1" x="6178"/>
        <item x="5187"/>
        <item x="5290"/>
        <item x="5308"/>
        <item x="5329"/>
        <item x="5330"/>
        <item x="5331"/>
        <item x="5453"/>
        <item x="5500"/>
        <item x="5895"/>
        <item x="5817"/>
        <item x="5981"/>
        <item x="5519"/>
      </items>
    </pivotField>
    <pivotField compact="0" outline="0" showAll="0"/>
    <pivotField axis="axisPage" compact="0" outline="0" multipleItemSelectionAllowed="1" showAll="0">
      <items count="3">
        <item x="0"/>
        <item h="1" x="1"/>
        <item t="default"/>
      </items>
    </pivotField>
    <pivotField compact="0" outline="0" showAll="0"/>
    <pivotField compact="0" outline="0" showAll="0"/>
    <pivotField axis="axisRow" compact="0" outline="0" showAll="0">
      <items count="82">
        <item x="26"/>
        <item x="9"/>
        <item x="50"/>
        <item x="17"/>
        <item x="61"/>
        <item x="62"/>
        <item x="45"/>
        <item x="38"/>
        <item x="7"/>
        <item x="12"/>
        <item x="54"/>
        <item x="5"/>
        <item x="63"/>
        <item x="75"/>
        <item x="30"/>
        <item x="79"/>
        <item x="48"/>
        <item x="73"/>
        <item x="39"/>
        <item x="55"/>
        <item x="56"/>
        <item x="24"/>
        <item x="14"/>
        <item x="31"/>
        <item x="58"/>
        <item x="21"/>
        <item x="23"/>
        <item x="59"/>
        <item x="0"/>
        <item x="51"/>
        <item x="27"/>
        <item x="40"/>
        <item x="78"/>
        <item x="6"/>
        <item x="35"/>
        <item x="44"/>
        <item x="36"/>
        <item x="29"/>
        <item x="72"/>
        <item x="37"/>
        <item x="3"/>
        <item x="15"/>
        <item x="49"/>
        <item x="53"/>
        <item x="77"/>
        <item x="22"/>
        <item x="32"/>
        <item x="4"/>
        <item x="70"/>
        <item x="10"/>
        <item x="19"/>
        <item x="80"/>
        <item x="8"/>
        <item x="69"/>
        <item x="18"/>
        <item x="34"/>
        <item x="1"/>
        <item x="28"/>
        <item x="11"/>
        <item x="13"/>
        <item x="20"/>
        <item x="52"/>
        <item x="2"/>
        <item x="43"/>
        <item x="16"/>
        <item x="71"/>
        <item x="47"/>
        <item x="46"/>
        <item x="42"/>
        <item x="64"/>
        <item x="74"/>
        <item x="57"/>
        <item x="25"/>
        <item x="33"/>
        <item x="41"/>
        <item x="76"/>
        <item x="65"/>
        <item x="66"/>
        <item x="67"/>
        <item x="60"/>
        <item x="68"/>
        <item t="default"/>
      </items>
    </pivotField>
    <pivotField axis="axisPage" compact="0" outline="0" showAll="0">
      <items count="9">
        <item x="6"/>
        <item x="0"/>
        <item x="3"/>
        <item x="4"/>
        <item x="5"/>
        <item x="1"/>
        <item x="2"/>
        <item x="7"/>
        <item t="default"/>
      </items>
    </pivotField>
    <pivotField compact="0" outline="0" showAll="0"/>
    <pivotField compact="0" outline="0" showAll="0"/>
    <pivotField compact="0" outline="0" showAll="0"/>
    <pivotField compact="0" outline="0" showAll="0"/>
    <pivotField compact="0" outline="0" showAll="0"/>
    <pivotField axis="axisPage" compact="0" outline="0" showAll="0">
      <items count="133">
        <item x="18"/>
        <item x="88"/>
        <item x="87"/>
        <item x="86"/>
        <item x="16"/>
        <item x="11"/>
        <item x="85"/>
        <item x="109"/>
        <item x="72"/>
        <item x="45"/>
        <item x="108"/>
        <item x="56"/>
        <item x="19"/>
        <item x="24"/>
        <item x="8"/>
        <item x="112"/>
        <item x="20"/>
        <item x="92"/>
        <item x="10"/>
        <item x="51"/>
        <item x="9"/>
        <item x="111"/>
        <item x="25"/>
        <item x="107"/>
        <item x="106"/>
        <item x="14"/>
        <item x="105"/>
        <item x="21"/>
        <item x="104"/>
        <item x="26"/>
        <item x="103"/>
        <item x="102"/>
        <item x="101"/>
        <item x="100"/>
        <item x="12"/>
        <item x="81"/>
        <item x="99"/>
        <item x="98"/>
        <item x="97"/>
        <item x="96"/>
        <item x="95"/>
        <item x="94"/>
        <item x="17"/>
        <item x="13"/>
        <item x="93"/>
        <item x="6"/>
        <item x="42"/>
        <item x="23"/>
        <item x="91"/>
        <item x="22"/>
        <item x="76"/>
        <item x="90"/>
        <item x="57"/>
        <item x="49"/>
        <item x="48"/>
        <item x="30"/>
        <item x="69"/>
        <item x="28"/>
        <item x="59"/>
        <item x="64"/>
        <item x="60"/>
        <item x="38"/>
        <item x="65"/>
        <item x="117"/>
        <item x="44"/>
        <item x="128"/>
        <item x="127"/>
        <item x="126"/>
        <item x="125"/>
        <item x="124"/>
        <item x="61"/>
        <item x="29"/>
        <item x="52"/>
        <item x="123"/>
        <item x="77"/>
        <item x="33"/>
        <item x="0"/>
        <item x="82"/>
        <item x="36"/>
        <item x="70"/>
        <item x="74"/>
        <item x="53"/>
        <item x="122"/>
        <item x="41"/>
        <item x="31"/>
        <item x="118"/>
        <item x="35"/>
        <item x="39"/>
        <item x="58"/>
        <item x="116"/>
        <item x="3"/>
        <item x="121"/>
        <item x="5"/>
        <item m="1" x="129"/>
        <item x="43"/>
        <item x="54"/>
        <item x="84"/>
        <item x="79"/>
        <item x="78"/>
        <item x="7"/>
        <item x="50"/>
        <item x="4"/>
        <item x="75"/>
        <item x="83"/>
        <item x="120"/>
        <item x="89"/>
        <item x="40"/>
        <item x="1"/>
        <item x="110"/>
        <item x="46"/>
        <item x="114"/>
        <item x="15"/>
        <item x="119"/>
        <item x="113"/>
        <item x="47"/>
        <item x="32"/>
        <item x="55"/>
        <item x="2"/>
        <item m="1" x="131"/>
        <item x="67"/>
        <item x="68"/>
        <item x="71"/>
        <item x="34"/>
        <item x="73"/>
        <item m="1" x="130"/>
        <item x="62"/>
        <item x="63"/>
        <item x="80"/>
        <item x="27"/>
        <item x="66"/>
        <item x="37"/>
        <item x="115"/>
        <item t="default"/>
      </items>
    </pivotField>
    <pivotField compact="0" outline="0" showAll="0"/>
    <pivotField compact="0" outline="0" showAll="0"/>
    <pivotField compact="0" outline="0" showAll="0"/>
    <pivotField compact="0" outline="0" showAll="0"/>
    <pivotField axis="axisPage" compact="0" outline="0" multipleItemSelectionAllowed="1" showAll="0">
      <items count="4">
        <item h="1" x="2"/>
        <item h="1" x="0"/>
        <item x="1"/>
        <item t="default"/>
      </items>
    </pivotField>
    <pivotField compact="0" outline="0" showAll="0"/>
    <pivotField compact="0" outline="0" showAll="0"/>
    <pivotField compact="0" outline="0" multipleItemSelectionAllowed="1" showAll="0"/>
    <pivotField compact="0" outline="0" showAll="0"/>
    <pivotField axis="axisCol" compact="0" outline="0" showAll="0">
      <items count="6">
        <item x="4"/>
        <item x="0"/>
        <item x="1"/>
        <item x="2"/>
        <item x="3"/>
        <item t="default"/>
      </items>
    </pivotField>
    <pivotField dataField="1" compact="0" outline="0" showAll="0" defaultSubtotal="0"/>
    <pivotField axis="axisCol" compact="0" outline="0" showAll="0">
      <items count="6">
        <item x="2"/>
        <item x="3"/>
        <item x="1"/>
        <item x="0"/>
        <item x="4"/>
        <item t="default"/>
      </items>
    </pivotField>
    <pivotField compact="0" outline="0" showAll="0"/>
    <pivotField compact="0" outline="0" showAll="0"/>
    <pivotField compact="0" outline="0" showAll="0"/>
    <pivotField axis="axisPage" compact="0" outline="0" showAll="0">
      <items count="698">
        <item x="389"/>
        <item x="609"/>
        <item x="177"/>
        <item x="267"/>
        <item x="42"/>
        <item x="253"/>
        <item x="399"/>
        <item x="101"/>
        <item x="224"/>
        <item x="442"/>
        <item x="455"/>
        <item x="61"/>
        <item x="406"/>
        <item x="337"/>
        <item x="443"/>
        <item x="630"/>
        <item x="57"/>
        <item x="652"/>
        <item x="280"/>
        <item x="176"/>
        <item x="342"/>
        <item m="1" x="686"/>
        <item x="513"/>
        <item x="319"/>
        <item x="153"/>
        <item x="120"/>
        <item x="21"/>
        <item x="138"/>
        <item x="156"/>
        <item x="545"/>
        <item x="597"/>
        <item x="72"/>
        <item x="577"/>
        <item x="485"/>
        <item x="304"/>
        <item x="572"/>
        <item x="55"/>
        <item x="289"/>
        <item x="233"/>
        <item x="124"/>
        <item x="495"/>
        <item x="17"/>
        <item x="23"/>
        <item x="546"/>
        <item x="181"/>
        <item x="128"/>
        <item x="102"/>
        <item x="648"/>
        <item x="174"/>
        <item x="99"/>
        <item x="617"/>
        <item x="59"/>
        <item x="79"/>
        <item x="107"/>
        <item x="496"/>
        <item x="211"/>
        <item m="1" x="684"/>
        <item x="44"/>
        <item x="329"/>
        <item x="509"/>
        <item x="306"/>
        <item x="613"/>
        <item x="149"/>
        <item m="1" x="677"/>
        <item x="1"/>
        <item x="205"/>
        <item x="305"/>
        <item x="292"/>
        <item x="598"/>
        <item x="363"/>
        <item x="148"/>
        <item x="76"/>
        <item x="134"/>
        <item x="317"/>
        <item x="109"/>
        <item x="664"/>
        <item x="150"/>
        <item x="622"/>
        <item x="45"/>
        <item x="118"/>
        <item x="257"/>
        <item x="454"/>
        <item x="605"/>
        <item x="89"/>
        <item x="318"/>
        <item x="110"/>
        <item x="611"/>
        <item x="204"/>
        <item x="486"/>
        <item x="352"/>
        <item x="175"/>
        <item x="290"/>
        <item x="60"/>
        <item x="26"/>
        <item x="346"/>
        <item x="168"/>
        <item x="122"/>
        <item x="20"/>
        <item x="96"/>
        <item x="578"/>
        <item x="98"/>
        <item x="579"/>
        <item x="0"/>
        <item x="163"/>
        <item x="275"/>
        <item x="222"/>
        <item x="215"/>
        <item x="14"/>
        <item m="1" x="676"/>
        <item x="165"/>
        <item x="537"/>
        <item x="592"/>
        <item x="427"/>
        <item x="651"/>
        <item m="1" x="688"/>
        <item x="487"/>
        <item x="155"/>
        <item x="596"/>
        <item x="575"/>
        <item x="336"/>
        <item x="197"/>
        <item x="129"/>
        <item x="201"/>
        <item x="91"/>
        <item x="260"/>
        <item x="278"/>
        <item x="400"/>
        <item x="121"/>
        <item x="28"/>
        <item x="84"/>
        <item x="3"/>
        <item x="90"/>
        <item x="274"/>
        <item x="484"/>
        <item x="97"/>
        <item x="132"/>
        <item m="1" x="693"/>
        <item x="77"/>
        <item x="316"/>
        <item m="1" x="694"/>
        <item x="462"/>
        <item x="115"/>
        <item x="34"/>
        <item x="202"/>
        <item x="27"/>
        <item x="13"/>
        <item x="210"/>
        <item x="15"/>
        <item x="669"/>
        <item x="54"/>
        <item x="160"/>
        <item x="2"/>
        <item x="67"/>
        <item x="19"/>
        <item x="18"/>
        <item x="16"/>
        <item x="136"/>
        <item x="430"/>
        <item x="620"/>
        <item x="604"/>
        <item x="92"/>
        <item x="365"/>
        <item x="85"/>
        <item x="12"/>
        <item m="1" x="692"/>
        <item x="9"/>
        <item x="553"/>
        <item x="405"/>
        <item x="593"/>
        <item x="75"/>
        <item x="127"/>
        <item x="601"/>
        <item x="243"/>
        <item x="623"/>
        <item x="291"/>
        <item x="667"/>
        <item x="22"/>
        <item x="24"/>
        <item x="111"/>
        <item x="157"/>
        <item x="158"/>
        <item x="159"/>
        <item x="198"/>
        <item x="199"/>
        <item m="1" x="691"/>
        <item x="234"/>
        <item x="261"/>
        <item x="112"/>
        <item x="276"/>
        <item x="294"/>
        <item x="330"/>
        <item x="301"/>
        <item x="248"/>
        <item x="446"/>
        <item x="200"/>
        <item x="510"/>
        <item x="506"/>
        <item x="547"/>
        <item x="548"/>
        <item x="549"/>
        <item x="341"/>
        <item x="152"/>
        <item x="49"/>
        <item x="307"/>
        <item m="1" x="682"/>
        <item x="614"/>
        <item x="332"/>
        <item x="501"/>
        <item x="637"/>
        <item x="638"/>
        <item x="293"/>
        <item m="1" x="687"/>
        <item x="116"/>
        <item x="424"/>
        <item x="130"/>
        <item x="445"/>
        <item x="7"/>
        <item x="580"/>
        <item x="295"/>
        <item x="665"/>
        <item x="56"/>
        <item x="151"/>
        <item x="554"/>
        <item x="634"/>
        <item x="639"/>
        <item x="78"/>
        <item m="1" x="695"/>
        <item x="146"/>
        <item x="398"/>
        <item x="569"/>
        <item x="100"/>
        <item x="10"/>
        <item x="380"/>
        <item x="643"/>
        <item x="226"/>
        <item x="581"/>
        <item x="344"/>
        <item x="644"/>
        <item x="345"/>
        <item x="456"/>
        <item x="338"/>
        <item x="582"/>
        <item m="1" x="690"/>
        <item m="1" x="696"/>
        <item x="162"/>
        <item x="11"/>
        <item x="366"/>
        <item x="627"/>
        <item x="113"/>
        <item x="653"/>
        <item x="573"/>
        <item x="114"/>
        <item x="284"/>
        <item x="606"/>
        <item x="497"/>
        <item x="320"/>
        <item x="379"/>
        <item x="183"/>
        <item x="82"/>
        <item x="4"/>
        <item x="5"/>
        <item x="25"/>
        <item x="29"/>
        <item x="58"/>
        <item x="62"/>
        <item x="63"/>
        <item x="80"/>
        <item x="81"/>
        <item x="46"/>
        <item x="108"/>
        <item x="117"/>
        <item x="119"/>
        <item x="66"/>
        <item x="131"/>
        <item x="133"/>
        <item x="154"/>
        <item x="164"/>
        <item x="178"/>
        <item x="180"/>
        <item x="203"/>
        <item x="173"/>
        <item x="141"/>
        <item x="212"/>
        <item x="213"/>
        <item x="214"/>
        <item x="216"/>
        <item x="217"/>
        <item x="218"/>
        <item x="219"/>
        <item x="223"/>
        <item x="225"/>
        <item x="227"/>
        <item x="228"/>
        <item x="192"/>
        <item x="235"/>
        <item x="236"/>
        <item x="237"/>
        <item x="244"/>
        <item m="1" x="675"/>
        <item x="73"/>
        <item x="277"/>
        <item x="297"/>
        <item x="298"/>
        <item x="308"/>
        <item x="321"/>
        <item x="331"/>
        <item x="343"/>
        <item x="348"/>
        <item x="349"/>
        <item x="74"/>
        <item x="364"/>
        <item x="171"/>
        <item x="388"/>
        <item x="401"/>
        <item x="407"/>
        <item x="428"/>
        <item x="429"/>
        <item x="231"/>
        <item x="282"/>
        <item x="444"/>
        <item x="247"/>
        <item x="447"/>
        <item x="450"/>
        <item x="457"/>
        <item x="458"/>
        <item x="459"/>
        <item x="240"/>
        <item x="463"/>
        <item x="368"/>
        <item m="1" x="673"/>
        <item x="511"/>
        <item x="512"/>
        <item x="229"/>
        <item x="525"/>
        <item x="538"/>
        <item x="539"/>
        <item x="540"/>
        <item x="350"/>
        <item x="550"/>
        <item x="551"/>
        <item x="552"/>
        <item x="328"/>
        <item x="555"/>
        <item x="556"/>
        <item x="557"/>
        <item x="558"/>
        <item x="135"/>
        <item x="103"/>
        <item x="574"/>
        <item x="196"/>
        <item x="594"/>
        <item x="602"/>
        <item x="603"/>
        <item x="607"/>
        <item x="460"/>
        <item x="93"/>
        <item x="612"/>
        <item x="616"/>
        <item x="621"/>
        <item x="167"/>
        <item x="624"/>
        <item x="625"/>
        <item x="628"/>
        <item x="631"/>
        <item x="333"/>
        <item x="635"/>
        <item x="640"/>
        <item x="641"/>
        <item x="642"/>
        <item x="94"/>
        <item x="645"/>
        <item x="646"/>
        <item x="649"/>
        <item x="650"/>
        <item x="654"/>
        <item x="655"/>
        <item x="657"/>
        <item x="658"/>
        <item x="659"/>
        <item x="660"/>
        <item x="666"/>
        <item x="411"/>
        <item m="1" x="683"/>
        <item x="668"/>
        <item x="309"/>
        <item x="322"/>
        <item x="583"/>
        <item x="390"/>
        <item m="1" x="671"/>
        <item x="262"/>
        <item m="1" x="679"/>
        <item x="498"/>
        <item x="182"/>
        <item x="64"/>
        <item x="123"/>
        <item x="391"/>
        <item x="47"/>
        <item x="403"/>
        <item x="161"/>
        <item x="170"/>
        <item x="184"/>
        <item x="185"/>
        <item x="206"/>
        <item x="220"/>
        <item x="104"/>
        <item x="245"/>
        <item x="263"/>
        <item x="264"/>
        <item x="279"/>
        <item x="299"/>
        <item x="300"/>
        <item x="312"/>
        <item x="323"/>
        <item x="86"/>
        <item x="339"/>
        <item x="392"/>
        <item x="373"/>
        <item x="402"/>
        <item x="431"/>
        <item x="448"/>
        <item x="461"/>
        <item x="105"/>
        <item x="499"/>
        <item x="189"/>
        <item x="500"/>
        <item x="541"/>
        <item x="302"/>
        <item x="560"/>
        <item x="570"/>
        <item x="571"/>
        <item x="584"/>
        <item x="209"/>
        <item x="595"/>
        <item x="378"/>
        <item x="221"/>
        <item x="137"/>
        <item x="418"/>
        <item x="358"/>
        <item x="186"/>
        <item x="466"/>
        <item x="230"/>
        <item x="542"/>
        <item x="311"/>
        <item x="31"/>
        <item x="559"/>
        <item x="310"/>
        <item x="325"/>
        <item x="166"/>
        <item x="126"/>
        <item x="8"/>
        <item x="125"/>
        <item x="172"/>
        <item m="1" x="674"/>
        <item x="367"/>
        <item x="481"/>
        <item x="432"/>
        <item x="68"/>
        <item x="543"/>
        <item x="252"/>
        <item x="449"/>
        <item x="464"/>
        <item x="32"/>
        <item x="169"/>
        <item x="465"/>
        <item x="451"/>
        <item x="106"/>
        <item x="207"/>
        <item x="232"/>
        <item x="238"/>
        <item x="266"/>
        <item x="288"/>
        <item x="576"/>
        <item x="599"/>
        <item x="287"/>
        <item x="334"/>
        <item x="239"/>
        <item x="286"/>
        <item x="296"/>
        <item x="335"/>
        <item x="393"/>
        <item x="340"/>
        <item x="281"/>
        <item x="33"/>
        <item x="536"/>
        <item x="313"/>
        <item x="283"/>
        <item x="433"/>
        <item x="347"/>
        <item x="327"/>
        <item x="600"/>
        <item x="285"/>
        <item x="324"/>
        <item x="265"/>
        <item x="65"/>
        <item x="610"/>
        <item m="1" x="685"/>
        <item x="326"/>
        <item x="434"/>
        <item x="30"/>
        <item x="6"/>
        <item x="69"/>
        <item x="70"/>
        <item x="71"/>
        <item x="179"/>
        <item x="187"/>
        <item x="188"/>
        <item x="39"/>
        <item x="268"/>
        <item x="270"/>
        <item x="315"/>
        <item x="351"/>
        <item x="353"/>
        <item x="354"/>
        <item x="355"/>
        <item x="356"/>
        <item x="404"/>
        <item x="467"/>
        <item x="514"/>
        <item x="494"/>
        <item x="587"/>
        <item x="425"/>
        <item x="590"/>
        <item x="423"/>
        <item x="452"/>
        <item x="362"/>
        <item x="647"/>
        <item x="360"/>
        <item x="83"/>
        <item x="87"/>
        <item x="419"/>
        <item x="588"/>
        <item x="415"/>
        <item x="191"/>
        <item x="408"/>
        <item x="409"/>
        <item x="426"/>
        <item x="529"/>
        <item x="585"/>
        <item x="361"/>
        <item x="36"/>
        <item x="412"/>
        <item x="190"/>
        <item x="410"/>
        <item x="626"/>
        <item x="88"/>
        <item x="420"/>
        <item x="417"/>
        <item x="140"/>
        <item x="502"/>
        <item x="53"/>
        <item x="589"/>
        <item x="51"/>
        <item x="369"/>
        <item x="586"/>
        <item x="269"/>
        <item x="139"/>
        <item x="357"/>
        <item x="38"/>
        <item x="591"/>
        <item x="41"/>
        <item x="208"/>
        <item x="272"/>
        <item x="314"/>
        <item x="271"/>
        <item x="413"/>
        <item x="422"/>
        <item x="416"/>
        <item x="435"/>
        <item x="421"/>
        <item m="1" x="680"/>
        <item x="273"/>
        <item x="40"/>
        <item x="370"/>
        <item x="359"/>
        <item x="629"/>
        <item x="394"/>
        <item x="414"/>
        <item x="37"/>
        <item x="561"/>
        <item x="48"/>
        <item x="50"/>
        <item x="52"/>
        <item x="95"/>
        <item x="143"/>
        <item x="144"/>
        <item x="145"/>
        <item x="147"/>
        <item x="193"/>
        <item x="194"/>
        <item x="195"/>
        <item x="241"/>
        <item x="249"/>
        <item x="250"/>
        <item x="251"/>
        <item x="254"/>
        <item x="258"/>
        <item x="259"/>
        <item x="303"/>
        <item x="371"/>
        <item x="372"/>
        <item x="374"/>
        <item x="375"/>
        <item x="376"/>
        <item x="377"/>
        <item x="381"/>
        <item x="382"/>
        <item x="383"/>
        <item x="384"/>
        <item x="385"/>
        <item x="386"/>
        <item x="387"/>
        <item x="395"/>
        <item x="396"/>
        <item x="436"/>
        <item x="437"/>
        <item x="438"/>
        <item x="439"/>
        <item x="440"/>
        <item x="441"/>
        <item x="453"/>
        <item x="468"/>
        <item x="469"/>
        <item x="470"/>
        <item x="471"/>
        <item x="472"/>
        <item x="473"/>
        <item x="474"/>
        <item x="475"/>
        <item x="476"/>
        <item x="477"/>
        <item x="479"/>
        <item x="480"/>
        <item x="482"/>
        <item x="483"/>
        <item x="488"/>
        <item x="490"/>
        <item x="491"/>
        <item x="492"/>
        <item x="493"/>
        <item x="503"/>
        <item x="504"/>
        <item x="505"/>
        <item x="507"/>
        <item x="515"/>
        <item x="516"/>
        <item x="517"/>
        <item x="518"/>
        <item x="519"/>
        <item x="520"/>
        <item x="521"/>
        <item x="522"/>
        <item x="523"/>
        <item x="524"/>
        <item x="526"/>
        <item x="527"/>
        <item x="528"/>
        <item x="530"/>
        <item x="531"/>
        <item x="532"/>
        <item x="533"/>
        <item x="534"/>
        <item x="535"/>
        <item x="562"/>
        <item x="563"/>
        <item x="566"/>
        <item x="567"/>
        <item x="568"/>
        <item x="608"/>
        <item x="615"/>
        <item x="618"/>
        <item x="619"/>
        <item x="397"/>
        <item x="632"/>
        <item x="633"/>
        <item x="636"/>
        <item x="656"/>
        <item x="661"/>
        <item x="662"/>
        <item x="663"/>
        <item x="256"/>
        <item m="1" x="672"/>
        <item m="1" x="689"/>
        <item x="670"/>
        <item x="508"/>
        <item x="242"/>
        <item x="246"/>
        <item x="478"/>
        <item x="255"/>
        <item m="1" x="678"/>
        <item x="565"/>
        <item x="142"/>
        <item x="544"/>
        <item x="43"/>
        <item m="1" x="681"/>
        <item x="489"/>
        <item x="564"/>
        <item x="35"/>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defaultSubtotal="0"/>
  </pivotFields>
  <rowFields count="1">
    <field x="10"/>
  </rowFields>
  <rowItems count="45">
    <i>
      <x/>
    </i>
    <i>
      <x v="1"/>
    </i>
    <i>
      <x v="2"/>
    </i>
    <i>
      <x v="3"/>
    </i>
    <i>
      <x v="4"/>
    </i>
    <i>
      <x v="5"/>
    </i>
    <i>
      <x v="6"/>
    </i>
    <i>
      <x v="8"/>
    </i>
    <i>
      <x v="9"/>
    </i>
    <i>
      <x v="10"/>
    </i>
    <i>
      <x v="11"/>
    </i>
    <i>
      <x v="12"/>
    </i>
    <i>
      <x v="13"/>
    </i>
    <i>
      <x v="14"/>
    </i>
    <i>
      <x v="15"/>
    </i>
    <i>
      <x v="16"/>
    </i>
    <i>
      <x v="17"/>
    </i>
    <i>
      <x v="32"/>
    </i>
    <i>
      <x v="33"/>
    </i>
    <i>
      <x v="34"/>
    </i>
    <i>
      <x v="35"/>
    </i>
    <i>
      <x v="41"/>
    </i>
    <i>
      <x v="42"/>
    </i>
    <i>
      <x v="43"/>
    </i>
    <i>
      <x v="44"/>
    </i>
    <i>
      <x v="45"/>
    </i>
    <i>
      <x v="46"/>
    </i>
    <i>
      <x v="47"/>
    </i>
    <i>
      <x v="48"/>
    </i>
    <i>
      <x v="49"/>
    </i>
    <i>
      <x v="50"/>
    </i>
    <i>
      <x v="51"/>
    </i>
    <i>
      <x v="53"/>
    </i>
    <i>
      <x v="54"/>
    </i>
    <i>
      <x v="55"/>
    </i>
    <i>
      <x v="56"/>
    </i>
    <i>
      <x v="57"/>
    </i>
    <i>
      <x v="58"/>
    </i>
    <i>
      <x v="69"/>
    </i>
    <i>
      <x v="70"/>
    </i>
    <i>
      <x v="71"/>
    </i>
    <i>
      <x v="72"/>
    </i>
    <i>
      <x v="73"/>
    </i>
    <i>
      <x v="75"/>
    </i>
    <i t="grand">
      <x/>
    </i>
  </rowItems>
  <colFields count="2">
    <field x="27"/>
    <field x="29"/>
  </colFields>
  <colItems count="16">
    <i>
      <x/>
      <x/>
    </i>
    <i r="1">
      <x v="2"/>
    </i>
    <i t="default">
      <x/>
    </i>
    <i>
      <x v="1"/>
      <x v="1"/>
    </i>
    <i r="1">
      <x v="3"/>
    </i>
    <i t="default">
      <x v="1"/>
    </i>
    <i>
      <x v="2"/>
      <x v="1"/>
    </i>
    <i r="1">
      <x v="3"/>
    </i>
    <i t="default">
      <x v="2"/>
    </i>
    <i>
      <x v="3"/>
      <x v="1"/>
    </i>
    <i r="1">
      <x v="3"/>
    </i>
    <i t="default">
      <x v="3"/>
    </i>
    <i>
      <x v="4"/>
      <x v="1"/>
    </i>
    <i r="1">
      <x v="3"/>
    </i>
    <i t="default">
      <x v="4"/>
    </i>
    <i t="grand">
      <x/>
    </i>
  </colItems>
  <pageFields count="6">
    <pageField fld="7" hier="-1"/>
    <pageField fld="33" hier="-1"/>
    <pageField fld="5" hier="-1"/>
    <pageField fld="17" hier="-1"/>
    <pageField fld="11" hier="-1"/>
    <pageField fld="22" hier="-1"/>
  </pageFields>
  <dataFields count="1">
    <dataField name="Soma de VALOR" fld="2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Tabela Dinâmica5" cacheId="9"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fieldListSortAscending="1">
  <location ref="AI89:BC143" firstHeaderRow="1" firstDataRow="3" firstDataCol="1" rowPageCount="5" colPageCount="1"/>
  <pivotFields count="66">
    <pivotField compact="0" outline="0" showAll="0"/>
    <pivotField compact="0" outline="0" showAll="0"/>
    <pivotField compact="0" outline="0" showAll="0"/>
    <pivotField compact="0" outline="0" showAll="0"/>
    <pivotField compact="0" outline="0" showAll="0"/>
    <pivotField axis="axisPage" compact="0" outline="0" showAll="0" defaultSubtotal="0">
      <items count="6181">
        <item x="1490"/>
        <item x="3679"/>
        <item x="1234"/>
        <item x="3680"/>
        <item x="583"/>
        <item x="584"/>
        <item x="4012"/>
        <item x="1680"/>
        <item x="1582"/>
        <item x="1583"/>
        <item x="1584"/>
        <item x="1585"/>
        <item x="1586"/>
        <item x="1587"/>
        <item x="1588"/>
        <item x="1589"/>
        <item x="1590"/>
        <item x="1591"/>
        <item x="1592"/>
        <item x="4738"/>
        <item x="4739"/>
        <item x="5389"/>
        <item x="1957"/>
        <item x="1888"/>
        <item x="2841"/>
        <item x="2601"/>
        <item x="3431"/>
        <item x="4740"/>
        <item x="5569"/>
        <item x="5880"/>
        <item x="5232"/>
        <item x="5101"/>
        <item x="5164"/>
        <item x="5405"/>
        <item x="5445"/>
        <item x="5725"/>
        <item x="833"/>
        <item x="4804"/>
        <item x="3773"/>
        <item x="4083"/>
        <item x="4741"/>
        <item x="4084"/>
        <item x="3043"/>
        <item x="5002"/>
        <item x="2348"/>
        <item x="472"/>
        <item x="749"/>
        <item x="1103"/>
        <item x="1491"/>
        <item x="4182"/>
        <item m="1" x="6029"/>
        <item m="1" x="6030"/>
        <item x="3843"/>
        <item x="834"/>
        <item x="4503"/>
        <item m="1" x="6031"/>
        <item x="832"/>
        <item x="1958"/>
        <item x="473"/>
        <item x="4742"/>
        <item x="2238"/>
        <item x="2171"/>
        <item x="4013"/>
        <item x="2239"/>
        <item x="3310"/>
        <item x="4504"/>
        <item x="4805"/>
        <item x="4806"/>
        <item x="4807"/>
        <item x="4808"/>
        <item x="4809"/>
        <item x="4810"/>
        <item x="4811"/>
        <item x="4812"/>
        <item x="4813"/>
        <item x="3774"/>
        <item x="3775"/>
        <item x="3776"/>
        <item x="3777"/>
        <item x="3778"/>
        <item x="3779"/>
        <item x="3780"/>
        <item x="3781"/>
        <item x="3782"/>
        <item x="3783"/>
        <item x="3784"/>
        <item x="3785"/>
        <item x="3786"/>
        <item x="3787"/>
        <item x="3788"/>
        <item x="3789"/>
        <item x="3790"/>
        <item x="2965"/>
        <item x="2966"/>
        <item x="2967"/>
        <item x="2968"/>
        <item x="2969"/>
        <item x="2970"/>
        <item x="2971"/>
        <item x="2972"/>
        <item x="2973"/>
        <item x="585"/>
        <item x="4"/>
        <item x="1233"/>
        <item x="2662"/>
        <item x="1789"/>
        <item x="2974"/>
        <item m="1" x="6034"/>
        <item m="1" x="6035"/>
        <item x="2468"/>
        <item x="5826"/>
        <item x="5771"/>
        <item x="5188"/>
        <item x="5424"/>
        <item x="5111"/>
        <item x="5757"/>
        <item x="5189"/>
        <item x="5485"/>
        <item x="5233"/>
        <item x="5450"/>
        <item x="3602"/>
        <item x="3681"/>
        <item x="4501"/>
        <item x="1294"/>
        <item x="4999"/>
        <item x="3172"/>
        <item x="4604"/>
        <item x="4916"/>
        <item x="5003"/>
        <item x="2842"/>
        <item x="1959"/>
        <item x="5696"/>
        <item x="3963"/>
        <item x="5761"/>
        <item x="5832"/>
        <item x="5541"/>
        <item x="5949"/>
        <item x="5262"/>
        <item x="5760"/>
        <item x="5102"/>
        <item x="5775"/>
        <item x="697"/>
        <item x="698"/>
        <item x="3311"/>
        <item x="5004"/>
        <item x="830"/>
        <item x="2349"/>
        <item m="1" x="6037"/>
        <item x="1410"/>
        <item x="4797"/>
        <item x="2045"/>
        <item x="1681"/>
        <item x="2350"/>
        <item x="172"/>
        <item x="4814"/>
        <item x="4815"/>
        <item x="4816"/>
        <item x="4817"/>
        <item x="4505"/>
        <item x="1581"/>
        <item x="3682"/>
        <item x="2897"/>
        <item x="3603"/>
        <item x="4743"/>
        <item x="173"/>
        <item x="174"/>
        <item x="4506"/>
        <item x="2347"/>
        <item x="1489"/>
        <item x="88"/>
        <item x="3312"/>
        <item x="3184"/>
        <item x="2843"/>
        <item x="1955"/>
        <item x="4605"/>
        <item x="3173"/>
        <item x="835"/>
        <item x="4085"/>
        <item x="4744"/>
        <item x="4818"/>
        <item x="3174"/>
        <item x="3313"/>
        <item x="328"/>
        <item x="3175"/>
        <item x="1226"/>
        <item x="2844"/>
        <item x="3966"/>
        <item x="694"/>
        <item x="329"/>
        <item x="3314"/>
        <item x="586"/>
        <item x="2736"/>
        <item m="1" x="6040"/>
        <item m="1" x="6041"/>
        <item m="1" x="6042"/>
        <item x="2734"/>
        <item m="1" x="6043"/>
        <item m="1" x="6044"/>
        <item m="1" x="6046"/>
        <item m="1" x="6047"/>
        <item m="1" x="6048"/>
        <item m="1" x="6049"/>
        <item x="587"/>
        <item m="1" x="6050"/>
        <item m="1" x="6051"/>
        <item m="1" x="6052"/>
        <item m="1" x="6053"/>
        <item m="1" x="6054"/>
        <item m="1" x="6055"/>
        <item m="1" x="6056"/>
        <item m="1" x="6057"/>
        <item m="1" x="6058"/>
        <item m="1" x="6059"/>
        <item m="1" x="6060"/>
        <item x="176"/>
        <item x="1104"/>
        <item m="1" x="6061"/>
        <item x="829"/>
        <item x="836"/>
        <item x="175"/>
        <item x="837"/>
        <item x="3772"/>
        <item x="838"/>
        <item x="2047"/>
        <item x="83"/>
        <item x="3459"/>
        <item x="3601"/>
        <item x="4014"/>
        <item x="1411"/>
        <item x="2658"/>
        <item x="2663"/>
        <item x="2975"/>
        <item x="839"/>
        <item x="4507"/>
        <item x="3967"/>
        <item x="1412"/>
        <item x="1682"/>
        <item x="3604"/>
        <item x="2845"/>
        <item x="3683"/>
        <item x="1048"/>
        <item x="1593"/>
        <item x="4508"/>
        <item x="3684"/>
        <item x="1227"/>
        <item x="3685"/>
        <item x="4319"/>
        <item x="4411"/>
        <item x="4606"/>
        <item x="588"/>
        <item x="387"/>
        <item x="3176"/>
        <item x="3177"/>
        <item x="2898"/>
        <item x="1784"/>
        <item x="1790"/>
        <item x="1305"/>
        <item x="0"/>
        <item x="3315"/>
        <item m="1" x="6066"/>
        <item x="1105"/>
        <item m="1" x="6067"/>
        <item x="3968"/>
        <item x="3969"/>
        <item x="3970"/>
        <item x="3971"/>
        <item x="3972"/>
        <item x="3973"/>
        <item x="3974"/>
        <item x="3975"/>
        <item x="3976"/>
        <item x="3977"/>
        <item x="3978"/>
        <item x="3979"/>
        <item x="3980"/>
        <item x="3981"/>
        <item x="3982"/>
        <item x="3983"/>
        <item x="3984"/>
        <item x="3985"/>
        <item x="3986"/>
        <item x="3987"/>
        <item x="1960"/>
        <item x="2976"/>
        <item x="3178"/>
        <item x="4010"/>
        <item x="4819"/>
        <item x="2166"/>
        <item x="3605"/>
        <item x="2964"/>
        <item x="2977"/>
        <item x="4509"/>
        <item x="748"/>
        <item x="3316"/>
        <item x="5864"/>
        <item x="5865"/>
        <item x="5103"/>
        <item x="5917"/>
        <item x="5943"/>
        <item x="5944"/>
        <item x="5770"/>
        <item x="5402"/>
        <item x="5542"/>
        <item x="5847"/>
        <item x="5848"/>
        <item x="5776"/>
        <item x="5446"/>
        <item x="5268"/>
        <item x="1889"/>
        <item x="1033"/>
        <item x="1890"/>
        <item x="4320"/>
        <item x="390"/>
        <item x="589"/>
        <item x="1791"/>
        <item x="2899"/>
        <item x="840"/>
        <item x="4081"/>
        <item x="4794"/>
        <item x="841"/>
        <item m="1" x="6072"/>
        <item x="2473"/>
        <item m="1" x="6073"/>
        <item x="4510"/>
        <item x="918"/>
        <item x="3686"/>
        <item x="3186"/>
        <item x="3187"/>
        <item x="169"/>
        <item x="695"/>
        <item x="4922"/>
        <item x="4923"/>
        <item x="4321"/>
        <item x="4177"/>
        <item x="388"/>
        <item x="2"/>
        <item x="474"/>
        <item x="3791"/>
        <item x="2659"/>
        <item x="2962"/>
        <item x="828"/>
        <item x="842"/>
        <item x="1488"/>
        <item x="4086"/>
        <item x="2351"/>
        <item x="2895"/>
        <item x="2748"/>
        <item x="5005"/>
        <item x="2463"/>
        <item x="1891"/>
        <item x="2237"/>
        <item x="4011"/>
        <item x="5000"/>
        <item x="2660"/>
        <item x="5001"/>
        <item x="1892"/>
        <item x="4015"/>
        <item x="3040"/>
        <item x="4795"/>
        <item x="919"/>
        <item x="3041"/>
        <item x="5833"/>
        <item x="5970"/>
        <item x="5945"/>
        <item m="1" x="6076"/>
        <item x="5579"/>
        <item x="5192"/>
        <item x="5406"/>
        <item x="5407"/>
        <item x="696"/>
        <item x="4796"/>
        <item x="208"/>
        <item x="699"/>
        <item x="1492"/>
        <item x="1493"/>
        <item x="3"/>
        <item x="2963"/>
        <item x="2467"/>
        <item x="2469"/>
        <item x="5006"/>
        <item x="1494"/>
        <item x="2168"/>
        <item x="1106"/>
        <item x="1107"/>
        <item x="1108"/>
        <item x="1109"/>
        <item x="1110"/>
        <item x="1111"/>
        <item x="1112"/>
        <item x="1113"/>
        <item x="1114"/>
        <item x="5946"/>
        <item x="5702"/>
        <item x="5703"/>
        <item x="5704"/>
        <item x="5705"/>
        <item x="5664"/>
        <item x="5789"/>
        <item x="5408"/>
        <item x="5758"/>
        <item x="5825"/>
        <item x="5313"/>
        <item x="1115"/>
        <item x="4511"/>
        <item x="2840"/>
        <item x="163"/>
        <item x="4799"/>
        <item x="3457"/>
        <item x="1893"/>
        <item x="4924"/>
        <item x="831"/>
        <item x="1304"/>
        <item x="1594"/>
        <item x="1956"/>
        <item x="3308"/>
        <item x="4800"/>
        <item x="843"/>
        <item x="844"/>
        <item x="845"/>
        <item x="846"/>
        <item x="847"/>
        <item x="848"/>
        <item x="849"/>
        <item x="850"/>
        <item x="851"/>
        <item x="852"/>
        <item x="853"/>
        <item x="854"/>
        <item x="4322"/>
        <item x="4323"/>
        <item x="4324"/>
        <item x="4325"/>
        <item x="4326"/>
        <item x="4327"/>
        <item x="4328"/>
        <item x="4329"/>
        <item x="4330"/>
        <item x="4331"/>
        <item x="4332"/>
        <item x="4333"/>
        <item x="4334"/>
        <item x="4335"/>
        <item x="4336"/>
        <item x="1306"/>
        <item x="1307"/>
        <item x="1308"/>
        <item x="1309"/>
        <item x="1310"/>
        <item x="1311"/>
        <item x="1312"/>
        <item x="1313"/>
        <item x="1314"/>
        <item x="1315"/>
        <item x="1316"/>
        <item x="2240"/>
        <item x="2241"/>
        <item x="1317"/>
        <item x="1318"/>
        <item x="1319"/>
        <item x="1320"/>
        <item x="1321"/>
        <item x="1322"/>
        <item x="1323"/>
        <item x="1324"/>
        <item x="1325"/>
        <item x="4082"/>
        <item x="2661"/>
        <item x="3693"/>
        <item x="2846"/>
        <item x="4801"/>
        <item x="339"/>
        <item x="4337"/>
        <item x="5007"/>
        <item x="2242"/>
        <item x="4602"/>
        <item x="1785"/>
        <item x="2169"/>
        <item x="582"/>
        <item x="2978"/>
        <item x="209"/>
        <item x="210"/>
        <item x="211"/>
        <item x="212"/>
        <item x="213"/>
        <item x="5772"/>
        <item x="5950"/>
        <item x="5570"/>
        <item x="5788"/>
        <item x="5087"/>
        <item x="5971"/>
        <item x="5430"/>
        <item x="5486"/>
        <item x="5777"/>
        <item x="5896"/>
        <item m="1" x="6086"/>
        <item x="5968"/>
        <item x="5088"/>
        <item x="5520"/>
        <item x="5521"/>
        <item x="5522"/>
        <item x="5523"/>
        <item x="5524"/>
        <item x="5525"/>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4407"/>
        <item x="4408"/>
        <item x="4409"/>
        <item x="4410"/>
        <item x="4412"/>
        <item x="4413"/>
        <item x="4414"/>
        <item x="4415"/>
        <item x="4416"/>
        <item x="4417"/>
        <item x="4418"/>
        <item x="4419"/>
        <item x="4420"/>
        <item x="4421"/>
        <item x="1327"/>
        <item x="1328"/>
        <item x="1326"/>
        <item x="1329"/>
        <item x="1330"/>
        <item x="1331"/>
        <item x="1332"/>
        <item x="1333"/>
        <item x="1334"/>
        <item x="1335"/>
        <item x="1336"/>
        <item x="1337"/>
        <item x="1338"/>
        <item x="4422"/>
        <item x="4423"/>
        <item x="4424"/>
        <item x="4425"/>
        <item x="4426"/>
        <item x="4427"/>
        <item x="4428"/>
        <item x="4429"/>
        <item x="4430"/>
        <item x="4431"/>
        <item x="4432"/>
        <item x="4433"/>
        <item x="4434"/>
        <item x="4435"/>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4178"/>
        <item x="4179"/>
        <item x="4180"/>
        <item x="4181"/>
        <item x="4184"/>
        <item x="4185"/>
        <item x="4186"/>
        <item x="4187"/>
        <item x="4188"/>
        <item x="4189"/>
        <item x="4190"/>
        <item x="4191"/>
        <item x="4192"/>
        <item x="4193"/>
        <item x="4194"/>
        <item x="4195"/>
        <item x="2847"/>
        <item x="2848"/>
        <item x="2849"/>
        <item x="2850"/>
        <item x="2851"/>
        <item x="2852"/>
        <item x="2853"/>
        <item x="2854"/>
        <item x="2855"/>
        <item x="2856"/>
        <item x="2857"/>
        <item x="2858"/>
        <item x="2859"/>
        <item x="2979"/>
        <item x="2980"/>
        <item x="2981"/>
        <item x="2982"/>
        <item x="2983"/>
        <item x="2984"/>
        <item x="2985"/>
        <item x="2986"/>
        <item x="2987"/>
        <item x="2988"/>
        <item x="2989"/>
        <item x="310"/>
        <item x="311"/>
        <item x="312"/>
        <item x="313"/>
        <item x="314"/>
        <item x="315"/>
        <item x="316"/>
        <item x="317"/>
        <item x="318"/>
        <item x="319"/>
        <item x="320"/>
        <item x="917"/>
        <item x="920"/>
        <item x="921"/>
        <item x="922"/>
        <item x="923"/>
        <item x="924"/>
        <item x="925"/>
        <item x="926"/>
        <item x="927"/>
        <item x="928"/>
        <item x="929"/>
        <item x="930"/>
        <item x="931"/>
        <item x="932"/>
        <item x="933"/>
        <item x="934"/>
        <item x="935"/>
        <item x="936"/>
        <item x="937"/>
        <item x="4603"/>
        <item x="4607"/>
        <item x="4608"/>
        <item x="4609"/>
        <item x="4610"/>
        <item x="4611"/>
        <item x="4612"/>
        <item x="4613"/>
        <item x="4614"/>
        <item x="938"/>
        <item x="939"/>
        <item x="940"/>
        <item x="941"/>
        <item x="942"/>
        <item x="943"/>
        <item x="944"/>
        <item x="945"/>
        <item x="946"/>
        <item x="947"/>
        <item x="948"/>
        <item x="4615"/>
        <item x="4616"/>
        <item x="4617"/>
        <item x="4618"/>
        <item x="4619"/>
        <item x="4620"/>
        <item x="4621"/>
        <item x="4622"/>
        <item x="4623"/>
        <item x="4624"/>
        <item x="4625"/>
        <item x="4626"/>
        <item x="4627"/>
        <item x="4628"/>
        <item x="4629"/>
        <item x="4630"/>
        <item x="4631"/>
        <item x="4632"/>
        <item x="4633"/>
        <item x="4634"/>
        <item x="321"/>
        <item x="2664"/>
        <item m="1" x="6090"/>
        <item x="3687"/>
        <item x="2665"/>
        <item x="2170"/>
        <item m="1" x="6091"/>
        <item x="700"/>
        <item x="701"/>
        <item x="322"/>
        <item m="1" x="6092"/>
        <item m="1" x="6093"/>
        <item m="1" x="6095"/>
        <item x="4502"/>
        <item x="3433"/>
        <item x="4016"/>
        <item x="2357"/>
        <item x="3964"/>
        <item x="4017"/>
        <item x="3688"/>
        <item x="3042"/>
        <item x="3965"/>
        <item m="1" x="6096"/>
        <item x="1595"/>
        <item x="702"/>
        <item x="4018"/>
        <item x="5526"/>
        <item x="5527"/>
        <item x="5528"/>
        <item x="5529"/>
        <item x="5530"/>
        <item x="5531"/>
        <item x="5532"/>
        <item x="5533"/>
        <item x="5830"/>
        <item x="5831"/>
        <item x="5834"/>
        <item x="5835"/>
        <item x="5836"/>
        <item x="5837"/>
        <item x="5838"/>
        <item x="5839"/>
        <item x="5840"/>
        <item x="5841"/>
        <item x="5417"/>
        <item x="5332"/>
        <item x="3434"/>
        <item x="1961"/>
        <item x="323"/>
        <item x="3766"/>
        <item x="4019"/>
        <item x="4087"/>
        <item x="2044"/>
        <item x="1496"/>
        <item x="2573"/>
        <item x="2666"/>
        <item x="950"/>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3689"/>
        <item x="3690"/>
        <item x="3691"/>
        <item x="3692"/>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2172"/>
        <item x="2173"/>
        <item x="2174"/>
        <item x="2175"/>
        <item x="2176"/>
        <item x="2177"/>
        <item x="2178"/>
        <item x="2179"/>
        <item x="2180"/>
        <item x="2181"/>
        <item x="2182"/>
        <item x="2183"/>
        <item x="2184"/>
        <item x="2185"/>
        <item x="3737"/>
        <item x="3738"/>
        <item x="3739"/>
        <item x="3740"/>
        <item x="3741"/>
        <item x="3742"/>
        <item x="3743"/>
        <item x="3744"/>
        <item x="3745"/>
        <item x="3746"/>
        <item x="2186"/>
        <item x="2187"/>
        <item x="2188"/>
        <item x="2189"/>
        <item x="2190"/>
        <item x="2191"/>
        <item x="2192"/>
        <item x="2193"/>
        <item x="2194"/>
        <item x="2195"/>
        <item x="2196"/>
        <item x="2197"/>
        <item x="1624"/>
        <item x="1625"/>
        <item x="1626"/>
        <item x="1627"/>
        <item x="1628"/>
        <item x="1629"/>
        <item x="1630"/>
        <item x="1631"/>
        <item x="1632"/>
        <item x="1633"/>
        <item x="1634"/>
        <item x="1635"/>
        <item x="1636"/>
        <item x="1637"/>
        <item x="3747"/>
        <item x="3748"/>
        <item x="3749"/>
        <item x="3750"/>
        <item x="3751"/>
        <item x="3752"/>
        <item x="3753"/>
        <item x="3754"/>
        <item x="2198"/>
        <item x="2199"/>
        <item x="2200"/>
        <item x="2201"/>
        <item x="2202"/>
        <item x="2203"/>
        <item x="2204"/>
        <item x="2205"/>
        <item x="2206"/>
        <item x="2207"/>
        <item x="2208"/>
        <item x="2209"/>
        <item x="2210"/>
        <item x="2211"/>
        <item x="2212"/>
        <item x="2213"/>
        <item x="2214"/>
        <item x="2215"/>
        <item x="2216"/>
        <item x="2217"/>
        <item x="2218"/>
        <item x="2219"/>
        <item x="2220"/>
        <item x="1638"/>
        <item x="1639"/>
        <item x="1640"/>
        <item x="1641"/>
        <item x="1642"/>
        <item x="1643"/>
        <item x="1644"/>
        <item x="1645"/>
        <item x="1646"/>
        <item x="1647"/>
        <item x="1648"/>
        <item x="1649"/>
        <item x="1650"/>
        <item x="1651"/>
        <item x="1652"/>
        <item x="1653"/>
        <item x="1654"/>
        <item x="1655"/>
        <item x="1656"/>
        <item x="1657"/>
        <item x="1658"/>
        <item x="1659"/>
        <item x="2221"/>
        <item x="2222"/>
        <item x="2223"/>
        <item x="2224"/>
        <item x="2225"/>
        <item x="2226"/>
        <item x="2227"/>
        <item x="2228"/>
        <item x="2229"/>
        <item x="2230"/>
        <item x="1660"/>
        <item x="1661"/>
        <item x="1662"/>
        <item x="1663"/>
        <item x="1664"/>
        <item x="1665"/>
        <item x="1666"/>
        <item x="1667"/>
        <item x="1668"/>
        <item x="1669"/>
        <item x="1670"/>
        <item x="1671"/>
        <item x="1672"/>
        <item x="1673"/>
        <item x="1674"/>
        <item x="1675"/>
        <item x="1676"/>
        <item x="1677"/>
        <item x="1678"/>
        <item x="1679"/>
        <item x="1962"/>
        <item x="1963"/>
        <item x="1964"/>
        <item x="1965"/>
        <item x="1966"/>
        <item x="1967"/>
        <item x="4512"/>
        <item x="2574"/>
        <item x="4513"/>
        <item x="2990"/>
        <item x="3432"/>
        <item x="4925"/>
        <item x="324"/>
        <item x="84"/>
        <item x="85"/>
        <item x="1895"/>
        <item x="5333"/>
        <item x="5314"/>
        <item x="5261"/>
        <item x="5543"/>
        <item x="5418"/>
        <item x="5912"/>
        <item x="5429"/>
        <item x="5431"/>
        <item x="5104"/>
        <item x="5451"/>
        <item x="5958"/>
        <item x="5447"/>
        <item x="5234"/>
        <item x="5235"/>
        <item x="6025"/>
        <item x="86"/>
        <item x="87"/>
        <item x="89"/>
        <item x="91"/>
        <item x="92"/>
        <item x="164"/>
        <item x="165"/>
        <item x="166"/>
        <item x="325"/>
        <item x="389"/>
        <item x="391"/>
        <item x="392"/>
        <item x="393"/>
        <item x="394"/>
        <item x="395"/>
        <item x="396"/>
        <item x="397"/>
        <item x="398"/>
        <item x="399"/>
        <item x="400"/>
        <item x="401"/>
        <item x="402"/>
        <item x="403"/>
        <item x="404"/>
        <item x="405"/>
        <item x="406"/>
        <item x="407"/>
        <item x="408"/>
        <item x="409"/>
        <item x="411"/>
        <item x="412"/>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90"/>
        <item x="591"/>
        <item x="593"/>
        <item x="594"/>
        <item x="704"/>
        <item x="706"/>
        <item x="707"/>
        <item x="750"/>
        <item x="751"/>
        <item x="752"/>
        <item x="753"/>
        <item x="755"/>
        <item x="756"/>
        <item x="757"/>
        <item x="869"/>
        <item x="870"/>
        <item x="871"/>
        <item x="949"/>
        <item x="951"/>
        <item x="952"/>
        <item x="1034"/>
        <item x="1035"/>
        <item x="1116"/>
        <item x="1117"/>
        <item x="1118"/>
        <item x="1228"/>
        <item x="1229"/>
        <item x="1340"/>
        <item x="1413"/>
        <item x="1414"/>
        <item x="1415"/>
        <item x="1495"/>
        <item x="1506"/>
        <item x="1507"/>
        <item x="1508"/>
        <item x="1694"/>
        <item x="1894"/>
        <item x="1896"/>
        <item x="1968"/>
        <item x="196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243"/>
        <item x="2358"/>
        <item x="2464"/>
        <item x="2667"/>
        <item x="2668"/>
        <item x="2737"/>
        <item x="2860"/>
        <item x="2863"/>
        <item x="2864"/>
        <item x="2896"/>
        <item x="2900"/>
        <item x="2991"/>
        <item x="2992"/>
        <item x="2993"/>
        <item x="2995"/>
        <item x="2997"/>
        <item x="2999"/>
        <item x="3044"/>
        <item x="3057"/>
        <item x="3058"/>
        <item x="3309"/>
        <item x="3435"/>
        <item x="3438"/>
        <item x="3440"/>
        <item x="3441"/>
        <item x="3442"/>
        <item x="3443"/>
        <item x="3444"/>
        <item x="3445"/>
        <item x="3446"/>
        <item x="3447"/>
        <item x="3448"/>
        <item x="3449"/>
        <item x="3450"/>
        <item x="3451"/>
        <item x="3461"/>
        <item x="3606"/>
        <item x="3755"/>
        <item x="3770"/>
        <item x="3771"/>
        <item x="3792"/>
        <item x="3793"/>
        <item x="3794"/>
        <item x="3795"/>
        <item x="3796"/>
        <item x="3797"/>
        <item x="3798"/>
        <item x="3799"/>
        <item x="3800"/>
        <item x="3801"/>
        <item x="3802"/>
        <item x="3803"/>
        <item x="3804"/>
        <item x="3805"/>
        <item x="3806"/>
        <item x="3807"/>
        <item x="3808"/>
        <item x="3809"/>
        <item x="3810"/>
        <item x="3811"/>
        <item x="3812"/>
        <item x="3814"/>
        <item x="3988"/>
        <item x="3989"/>
        <item x="3990"/>
        <item x="4020"/>
        <item x="4021"/>
        <item x="4024"/>
        <item x="4025"/>
        <item x="4026"/>
        <item x="4027"/>
        <item x="4088"/>
        <item x="4183"/>
        <item x="4199"/>
        <item x="4200"/>
        <item x="4338"/>
        <item x="4339"/>
        <item x="4436"/>
        <item x="4437"/>
        <item x="4438"/>
        <item x="4515"/>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636"/>
        <item x="4637"/>
        <item x="4638"/>
        <item x="4639"/>
        <item x="4640"/>
        <item x="4641"/>
        <item x="4642"/>
        <item x="4643"/>
        <item x="4644"/>
        <item x="4645"/>
        <item x="4802"/>
        <item x="4820"/>
        <item x="4921"/>
        <item x="4927"/>
        <item x="4928"/>
        <item x="4929"/>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5"/>
        <item x="5165"/>
        <item x="5166"/>
        <item x="5167"/>
        <item x="5193"/>
        <item x="5236"/>
        <item x="5243"/>
        <item x="5244"/>
        <item x="5245"/>
        <item x="5263"/>
        <item x="5269"/>
        <item x="5270"/>
        <item x="5271"/>
        <item x="5291"/>
        <item x="5315"/>
        <item x="5384"/>
        <item x="5385"/>
        <item x="5420"/>
        <item x="5425"/>
        <item x="5426"/>
        <item x="5427"/>
        <item x="5432"/>
        <item x="5452"/>
        <item x="5501"/>
        <item x="5502"/>
        <item x="5534"/>
        <item x="5572"/>
        <item x="5574"/>
        <item x="5613"/>
        <item x="5614"/>
        <item x="5615"/>
        <item x="5663"/>
        <item x="5665"/>
        <item x="5666"/>
        <item x="5667"/>
        <item x="5668"/>
        <item x="5669"/>
        <item x="5670"/>
        <item x="5671"/>
        <item x="5674"/>
        <item x="5675"/>
        <item x="5676"/>
        <item x="5677"/>
        <item x="5678"/>
        <item x="5679"/>
        <item x="5680"/>
        <item x="5681"/>
        <item x="5695"/>
        <item x="5706"/>
        <item x="5707"/>
        <item x="5763"/>
        <item x="5783"/>
        <item x="5818"/>
        <item x="5827"/>
        <item x="5828"/>
        <item x="5842"/>
        <item x="5849"/>
        <item x="5870"/>
        <item x="5889"/>
        <item x="5897"/>
        <item x="5975"/>
        <item m="1" x="6124"/>
        <item m="1" x="6111"/>
        <item x="5390"/>
        <item x="5571"/>
        <item x="4028"/>
        <item x="5391"/>
        <item m="1" x="6122"/>
        <item m="1" x="6115"/>
        <item m="1" x="6123"/>
        <item x="4545"/>
        <item x="3179"/>
        <item m="1" x="6139"/>
        <item m="1" x="6140"/>
        <item m="1" x="6144"/>
        <item x="5491"/>
        <item x="592"/>
        <item x="4546"/>
        <item x="3180"/>
        <item x="5732"/>
        <item x="2862"/>
        <item x="3813"/>
        <item x="705"/>
        <item x="5655"/>
        <item x="693"/>
        <item x="4518"/>
        <item x="3991"/>
        <item x="5273"/>
        <item x="4514"/>
        <item x="4917"/>
        <item x="1696"/>
        <item x="3769"/>
        <item x="709"/>
        <item x="5612"/>
        <item x="5959"/>
        <item x="2998"/>
        <item x="5951"/>
        <item x="167"/>
        <item x="703"/>
        <item x="5498"/>
        <item x="2994"/>
        <item x="4029"/>
        <item x="4340"/>
        <item x="3768"/>
        <item x="5393"/>
        <item x="1683"/>
        <item x="11"/>
        <item m="1" x="6145"/>
        <item m="1" x="6121"/>
        <item x="4517"/>
        <item x="5708"/>
        <item x="5112"/>
        <item x="326"/>
        <item x="710"/>
        <item x="3437"/>
        <item x="3767"/>
        <item x="1036"/>
        <item x="4920"/>
        <item x="754"/>
        <item m="1" x="6146"/>
        <item x="1"/>
        <item x="5064"/>
        <item x="2861"/>
        <item x="1695"/>
        <item x="3056"/>
        <item x="2575"/>
        <item x="2996"/>
        <item x="4023"/>
        <item x="4547"/>
        <item x="410"/>
        <item x="5394"/>
        <item x="4918"/>
        <item x="5386"/>
        <item x="12"/>
        <item x="4926"/>
        <item x="5913"/>
        <item x="5448"/>
        <item x="4022"/>
        <item x="5773"/>
        <item x="5392"/>
        <item x="3317"/>
        <item x="5419"/>
        <item x="5762"/>
        <item x="3460"/>
        <item m="1" x="6142"/>
        <item x="1119"/>
        <item x="1341"/>
        <item x="2046"/>
        <item x="2901"/>
        <item x="3757"/>
        <item x="4516"/>
        <item x="2231"/>
        <item x="708"/>
        <item x="1339"/>
        <item x="3761"/>
        <item x="5778"/>
        <item x="3436"/>
        <item x="4803"/>
        <item x="5089"/>
        <item m="1" x="6113"/>
        <item x="1684"/>
        <item x="3045"/>
        <item x="4635"/>
        <item x="4646"/>
        <item x="3840"/>
        <item x="2232"/>
        <item x="3000"/>
        <item x="3841"/>
        <item x="3002"/>
        <item x="535"/>
        <item x="955"/>
        <item x="534"/>
        <item x="3318"/>
        <item x="2076"/>
        <item x="4549"/>
        <item x="5972"/>
        <item x="2576"/>
        <item m="1" x="6150"/>
        <item m="1" x="6151"/>
        <item x="4548"/>
        <item x="5409"/>
        <item x="5871"/>
        <item x="3059"/>
        <item x="758"/>
        <item x="13"/>
        <item x="2359"/>
        <item x="956"/>
        <item x="5487"/>
        <item x="1120"/>
        <item x="5503"/>
        <item x="4030"/>
        <item x="872"/>
        <item x="14"/>
        <item x="4201"/>
        <item x="5850"/>
        <item x="4341"/>
        <item x="1786"/>
        <item m="1" x="6152"/>
        <item x="5395"/>
        <item x="3001"/>
        <item x="5066"/>
        <item x="711"/>
        <item x="2865"/>
        <item x="2669"/>
        <item x="873"/>
        <item x="1897"/>
        <item x="536"/>
        <item x="4550"/>
        <item x="874"/>
        <item x="3842"/>
        <item x="327"/>
        <item x="340"/>
        <item x="341"/>
        <item x="342"/>
        <item x="343"/>
        <item x="344"/>
        <item x="345"/>
        <item x="346"/>
        <item x="347"/>
        <item x="348"/>
        <item x="349"/>
        <item x="350"/>
        <item m="1" x="6155"/>
        <item m="1" x="6156"/>
        <item m="1" x="6157"/>
        <item m="1" x="6158"/>
        <item m="1" x="6159"/>
        <item m="1" x="6160"/>
        <item m="1" x="6161"/>
        <item m="1" x="6162"/>
        <item m="1" x="6163"/>
        <item m="1" x="6164"/>
        <item m="1" x="6165"/>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1121"/>
        <item x="1122"/>
        <item x="1123"/>
        <item x="1124"/>
        <item x="1125"/>
        <item x="1126"/>
        <item x="1127"/>
        <item x="1128"/>
        <item x="1129"/>
        <item x="1130"/>
        <item x="1131"/>
        <item x="1132"/>
        <item x="1509"/>
        <item x="1510"/>
        <item x="1511"/>
        <item x="1512"/>
        <item x="1513"/>
        <item x="1514"/>
        <item x="1515"/>
        <item x="1516"/>
        <item x="1517"/>
        <item x="1518"/>
        <item x="2577"/>
        <item x="2578"/>
        <item x="2579"/>
        <item x="2580"/>
        <item x="2581"/>
        <item x="2582"/>
        <item x="2583"/>
        <item x="2584"/>
        <item x="2585"/>
        <item x="2586"/>
        <item x="2587"/>
        <item x="2588"/>
        <item x="2589"/>
        <item x="4202"/>
        <item x="5"/>
        <item x="6"/>
        <item x="7"/>
        <item x="8"/>
        <item x="90"/>
        <item x="93"/>
        <item x="94"/>
        <item x="95"/>
        <item x="96"/>
        <item x="97"/>
        <item x="98"/>
        <item x="99"/>
        <item x="100"/>
        <item x="168"/>
        <item x="170"/>
        <item x="171"/>
        <item x="177"/>
        <item x="178"/>
        <item x="180"/>
        <item x="181"/>
        <item x="330"/>
        <item x="331"/>
        <item x="332"/>
        <item x="333"/>
        <item x="334"/>
        <item x="335"/>
        <item x="338"/>
        <item x="351"/>
        <item x="352"/>
        <item x="353"/>
        <item x="354"/>
        <item x="355"/>
        <item x="356"/>
        <item x="357"/>
        <item x="358"/>
        <item x="359"/>
        <item x="360"/>
        <item x="361"/>
        <item x="362"/>
        <item x="414"/>
        <item x="415"/>
        <item x="416"/>
        <item x="417"/>
        <item x="418"/>
        <item x="419"/>
        <item x="420"/>
        <item x="421"/>
        <item x="422"/>
        <item x="423"/>
        <item x="424"/>
        <item x="425"/>
        <item x="426"/>
        <item x="427"/>
        <item x="428"/>
        <item x="429"/>
        <item x="430"/>
        <item x="431"/>
        <item x="432"/>
        <item x="433"/>
        <item x="470"/>
        <item x="471"/>
        <item x="475"/>
        <item x="476"/>
        <item x="537"/>
        <item x="538"/>
        <item x="539"/>
        <item x="540"/>
        <item x="541"/>
        <item x="542"/>
        <item x="543"/>
        <item x="544"/>
        <item x="545"/>
        <item x="546"/>
        <item x="548"/>
        <item x="549"/>
        <item x="550"/>
        <item x="595"/>
        <item x="596"/>
        <item x="597"/>
        <item x="598"/>
        <item x="599"/>
        <item x="600"/>
        <item x="601"/>
        <item x="602"/>
        <item x="603"/>
        <item x="605"/>
        <item x="744"/>
        <item x="745"/>
        <item x="746"/>
        <item x="747"/>
        <item x="759"/>
        <item x="760"/>
        <item x="761"/>
        <item x="762"/>
        <item x="763"/>
        <item x="764"/>
        <item x="765"/>
        <item x="766"/>
        <item x="767"/>
        <item x="855"/>
        <item x="856"/>
        <item m="1" x="6077"/>
        <item x="858"/>
        <item x="859"/>
        <item x="860"/>
        <item x="861"/>
        <item x="862"/>
        <item x="865"/>
        <item x="875"/>
        <item x="876"/>
        <item x="953"/>
        <item x="954"/>
        <item x="957"/>
        <item x="958"/>
        <item x="959"/>
        <item x="960"/>
        <item x="1037"/>
        <item x="1038"/>
        <item x="1039"/>
        <item x="1040"/>
        <item x="1041"/>
        <item x="1042"/>
        <item x="1043"/>
        <item x="1044"/>
        <item x="1045"/>
        <item x="1046"/>
        <item x="1047"/>
        <item x="1049"/>
        <item x="1050"/>
        <item x="1051"/>
        <item x="1052"/>
        <item x="1053"/>
        <item x="1054"/>
        <item x="1055"/>
        <item x="1056"/>
        <item x="1057"/>
        <item x="1058"/>
        <item x="1060"/>
        <item x="1061"/>
        <item x="1062"/>
        <item x="1064"/>
        <item x="1065"/>
        <item x="1066"/>
        <item x="1067"/>
        <item x="1068"/>
        <item x="1069"/>
        <item x="1070"/>
        <item x="1071"/>
        <item x="1072"/>
        <item x="1102"/>
        <item x="1133"/>
        <item x="1134"/>
        <item x="1135"/>
        <item x="1136"/>
        <item x="1137"/>
        <item x="1138"/>
        <item x="1139"/>
        <item x="1140"/>
        <item x="1141"/>
        <item x="1142"/>
        <item x="1144"/>
        <item x="1145"/>
        <item x="1230"/>
        <item x="1231"/>
        <item x="1232"/>
        <item x="1235"/>
        <item x="1236"/>
        <item x="1237"/>
        <item x="1238"/>
        <item x="1239"/>
        <item x="1240"/>
        <item x="1241"/>
        <item x="1242"/>
        <item x="1243"/>
        <item x="1244"/>
        <item x="1245"/>
        <item x="1246"/>
        <item x="1247"/>
        <item x="1248"/>
        <item x="1249"/>
        <item x="1250"/>
        <item x="1251"/>
        <item x="1252"/>
        <item x="1253"/>
        <item x="1254"/>
        <item x="1295"/>
        <item x="1296"/>
        <item x="1297"/>
        <item x="1298"/>
        <item x="1299"/>
        <item x="1300"/>
        <item x="1301"/>
        <item x="1302"/>
        <item x="1303"/>
        <item x="1342"/>
        <item x="1343"/>
        <item x="1344"/>
        <item x="1345"/>
        <item x="1346"/>
        <item x="1347"/>
        <item x="1348"/>
        <item x="1349"/>
        <item x="1350"/>
        <item x="1351"/>
        <item x="1352"/>
        <item x="1353"/>
        <item x="1354"/>
        <item x="1355"/>
        <item x="1416"/>
        <item x="1417"/>
        <item x="1418"/>
        <item x="1419"/>
        <item x="1420"/>
        <item x="1421"/>
        <item x="1422"/>
        <item x="1423"/>
        <item x="1424"/>
        <item x="1425"/>
        <item x="1426"/>
        <item x="1427"/>
        <item x="1428"/>
        <item x="1429"/>
        <item x="1432"/>
        <item x="1497"/>
        <item x="1498"/>
        <item x="1499"/>
        <item x="1500"/>
        <item x="1501"/>
        <item x="1502"/>
        <item x="1503"/>
        <item x="1504"/>
        <item x="1505"/>
        <item x="1519"/>
        <item x="1520"/>
        <item x="1521"/>
        <item x="1522"/>
        <item x="1523"/>
        <item x="1524"/>
        <item x="1525"/>
        <item x="1526"/>
        <item x="1527"/>
        <item x="1528"/>
        <item x="1685"/>
        <item x="1686"/>
        <item x="1687"/>
        <item x="1688"/>
        <item x="1689"/>
        <item x="1690"/>
        <item x="1691"/>
        <item x="1692"/>
        <item x="1693"/>
        <item x="1697"/>
        <item x="1698"/>
        <item x="1699"/>
        <item x="1700"/>
        <item x="1701"/>
        <item x="1702"/>
        <item x="1703"/>
        <item x="1704"/>
        <item x="1705"/>
        <item x="1706"/>
        <item x="1707"/>
        <item x="1708"/>
        <item x="1716"/>
        <item x="1717"/>
        <item x="1718"/>
        <item x="1719"/>
        <item x="1720"/>
        <item x="1721"/>
        <item x="1722"/>
        <item x="1787"/>
        <item x="1788"/>
        <item x="1792"/>
        <item x="1793"/>
        <item x="1794"/>
        <item x="1803"/>
        <item x="1804"/>
        <item x="1805"/>
        <item x="1898"/>
        <item x="1899"/>
        <item x="1900"/>
        <item x="1901"/>
        <item x="1902"/>
        <item x="1904"/>
        <item x="1905"/>
        <item x="1906"/>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48"/>
        <item x="2049"/>
        <item x="2077"/>
        <item x="2078"/>
        <item x="2079"/>
        <item x="2080"/>
        <item x="2081"/>
        <item x="2082"/>
        <item x="2083"/>
        <item x="2084"/>
        <item x="2085"/>
        <item x="2086"/>
        <item x="2087"/>
        <item x="2088"/>
        <item x="2089"/>
        <item x="2090"/>
        <item x="2091"/>
        <item x="2092"/>
        <item x="2093"/>
        <item x="2095"/>
        <item x="2167"/>
        <item x="2233"/>
        <item m="1" x="6074"/>
        <item x="2234"/>
        <item x="2235"/>
        <item x="2236"/>
        <item x="2244"/>
        <item x="2245"/>
        <item x="2253"/>
        <item x="2254"/>
        <item x="2255"/>
        <item x="2256"/>
        <item x="2257"/>
        <item x="2258"/>
        <item x="2259"/>
        <item x="2260"/>
        <item x="2261"/>
        <item x="2262"/>
        <item x="2263"/>
        <item x="2264"/>
        <item x="2265"/>
        <item x="2266"/>
        <item x="2267"/>
        <item x="2268"/>
        <item x="2269"/>
        <item x="2270"/>
        <item x="2271"/>
        <item x="2272"/>
        <item x="2273"/>
        <item x="2352"/>
        <item x="2353"/>
        <item x="2354"/>
        <item x="2465"/>
        <item x="2466"/>
        <item x="2470"/>
        <item x="2471"/>
        <item x="2472"/>
        <item x="2474"/>
        <item x="2475"/>
        <item x="2476"/>
        <item x="2477"/>
        <item x="2478"/>
        <item x="2479"/>
        <item x="2480"/>
        <item x="2481"/>
        <item x="2482"/>
        <item x="2483"/>
        <item x="2486"/>
        <item x="2487"/>
        <item x="2488"/>
        <item x="2489"/>
        <item x="2490"/>
        <item x="2491"/>
        <item x="2492"/>
        <item x="2493"/>
        <item x="2494"/>
        <item x="2590"/>
        <item x="2591"/>
        <item x="2592"/>
        <item x="2593"/>
        <item x="2594"/>
        <item x="2595"/>
        <item x="2596"/>
        <item x="2597"/>
        <item x="2598"/>
        <item x="2599"/>
        <item x="2600"/>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70"/>
        <item x="2671"/>
        <item x="2672"/>
        <item x="2673"/>
        <item x="2674"/>
        <item x="2735"/>
        <item x="2738"/>
        <item x="2739"/>
        <item x="2740"/>
        <item x="2741"/>
        <item x="2742"/>
        <item x="2743"/>
        <item x="2744"/>
        <item x="2745"/>
        <item x="2746"/>
        <item x="2747"/>
        <item x="2749"/>
        <item x="2750"/>
        <item x="2751"/>
        <item x="2752"/>
        <item x="2753"/>
        <item x="2754"/>
        <item x="2755"/>
        <item x="2756"/>
        <item x="2757"/>
        <item x="2758"/>
        <item x="2759"/>
        <item x="2760"/>
        <item x="2761"/>
        <item x="2762"/>
        <item x="2763"/>
        <item x="2764"/>
        <item x="2765"/>
        <item x="2766"/>
        <item x="2769"/>
        <item x="2866"/>
        <item x="2867"/>
        <item x="2868"/>
        <item x="2869"/>
        <item x="2870"/>
        <item x="2871"/>
        <item x="2872"/>
        <item x="2873"/>
        <item x="2874"/>
        <item x="2875"/>
        <item x="2876"/>
        <item x="2877"/>
        <item x="2878"/>
        <item x="2879"/>
        <item x="2880"/>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3003"/>
        <item x="3004"/>
        <item x="3005"/>
        <item x="3006"/>
        <item x="3007"/>
        <item x="3008"/>
        <item x="3009"/>
        <item x="3012"/>
        <item x="3013"/>
        <item x="3014"/>
        <item x="3015"/>
        <item x="3016"/>
        <item x="3017"/>
        <item x="3018"/>
        <item x="3019"/>
        <item x="3020"/>
        <item x="3021"/>
        <item x="3022"/>
        <item x="3023"/>
        <item x="3024"/>
        <item x="3025"/>
        <item x="3026"/>
        <item x="3038"/>
        <item x="3039"/>
        <item x="3046"/>
        <item x="3048"/>
        <item x="3049"/>
        <item x="3050"/>
        <item x="3051"/>
        <item x="3052"/>
        <item x="3053"/>
        <item x="3055"/>
        <item x="3060"/>
        <item x="3181"/>
        <item x="3182"/>
        <item x="3183"/>
        <item x="3185"/>
        <item x="3188"/>
        <item x="3189"/>
        <item x="3190"/>
        <item x="3191"/>
        <item x="3192"/>
        <item x="3193"/>
        <item x="3194"/>
        <item x="3195"/>
        <item x="3196"/>
        <item x="3197"/>
        <item x="3198"/>
        <item x="3199"/>
        <item x="3200"/>
        <item x="3201"/>
        <item x="3202"/>
        <item x="3204"/>
        <item x="3205"/>
        <item x="3206"/>
        <item x="3207"/>
        <item x="3208"/>
        <item x="3209"/>
        <item x="3210"/>
        <item x="3211"/>
        <item x="3212"/>
        <item x="3213"/>
        <item x="3214"/>
        <item x="3215"/>
        <item x="3216"/>
        <item x="3217"/>
        <item x="3218"/>
        <item x="3219"/>
        <item x="3319"/>
        <item x="3320"/>
        <item x="3322"/>
        <item x="3323"/>
        <item x="3324"/>
        <item x="3325"/>
        <item x="3326"/>
        <item x="3327"/>
        <item x="3328"/>
        <item x="3329"/>
        <item x="3330"/>
        <item x="3331"/>
        <item x="3332"/>
        <item x="3333"/>
        <item x="3334"/>
        <item x="3335"/>
        <item x="3336"/>
        <item x="3337"/>
        <item x="3339"/>
        <item x="3439"/>
        <item x="3452"/>
        <item x="3453"/>
        <item x="3454"/>
        <item x="3455"/>
        <item x="3456"/>
        <item x="3458"/>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90"/>
        <item x="3491"/>
        <item x="3492"/>
        <item x="3607"/>
        <item x="3608"/>
        <item x="3609"/>
        <item x="3756"/>
        <item x="3759"/>
        <item x="3760"/>
        <item x="3762"/>
        <item x="3763"/>
        <item x="3764"/>
        <item x="3765"/>
        <item x="3816"/>
        <item x="3817"/>
        <item x="3818"/>
        <item x="3819"/>
        <item x="3821"/>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992"/>
        <item x="3993"/>
        <item x="3994"/>
        <item x="3995"/>
        <item x="3996"/>
        <item x="3997"/>
        <item x="3998"/>
        <item x="3999"/>
        <item x="4000"/>
        <item x="4001"/>
        <item x="4002"/>
        <item x="4003"/>
        <item x="4004"/>
        <item x="4005"/>
        <item x="4006"/>
        <item x="4007"/>
        <item x="4008"/>
        <item x="4009"/>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9"/>
        <item x="4090"/>
        <item x="4091"/>
        <item x="4092"/>
        <item x="4093"/>
        <item x="4094"/>
        <item x="4095"/>
        <item x="4096"/>
        <item x="4097"/>
        <item x="4098"/>
        <item x="4099"/>
        <item x="4100"/>
        <item x="4101"/>
        <item x="4102"/>
        <item x="4103"/>
        <item x="4104"/>
        <item x="4105"/>
        <item x="4106"/>
        <item x="4107"/>
        <item x="4108"/>
        <item x="4109"/>
        <item x="4196"/>
        <item x="4197"/>
        <item x="4198"/>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4"/>
        <item x="4235"/>
        <item x="4236"/>
        <item x="4237"/>
        <item x="4238"/>
        <item x="4239"/>
        <item x="4240"/>
        <item x="4241"/>
        <item x="4242"/>
        <item x="4243"/>
        <item x="4244"/>
        <item x="4245"/>
        <item x="4246"/>
        <item x="4247"/>
        <item x="4248"/>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80"/>
        <item x="4381"/>
        <item x="4382"/>
        <item x="4383"/>
        <item x="4384"/>
        <item x="4385"/>
        <item x="4386"/>
        <item x="4387"/>
        <item x="4388"/>
        <item x="4389"/>
        <item x="4390"/>
        <item x="4391"/>
        <item x="4392"/>
        <item x="4393"/>
        <item x="4394"/>
        <item x="4395"/>
        <item x="4396"/>
        <item x="4397"/>
        <item x="4398"/>
        <item x="4399"/>
        <item x="4400"/>
        <item x="4401"/>
        <item x="4404"/>
        <item x="4405"/>
        <item x="4406"/>
        <item x="4440"/>
        <item x="4441"/>
        <item x="4442"/>
        <item x="4443"/>
        <item x="4444"/>
        <item x="4445"/>
        <item x="4446"/>
        <item x="4447"/>
        <item x="4448"/>
        <item x="4449"/>
        <item x="4450"/>
        <item x="4451"/>
        <item x="4551"/>
        <item x="4552"/>
        <item x="4553"/>
        <item x="4554"/>
        <item x="4555"/>
        <item x="4556"/>
        <item x="4557"/>
        <item x="4558"/>
        <item x="4559"/>
        <item x="4560"/>
        <item x="4561"/>
        <item x="4562"/>
        <item x="4563"/>
        <item x="4564"/>
        <item x="4565"/>
        <item x="4566"/>
        <item x="4567"/>
        <item x="4568"/>
        <item x="4569"/>
        <item x="4570"/>
        <item x="4571"/>
        <item x="4572"/>
        <item x="4574"/>
        <item x="4575"/>
        <item x="4576"/>
        <item x="4577"/>
        <item x="4578"/>
        <item x="4579"/>
        <item x="4580"/>
        <item x="4581"/>
        <item x="4582"/>
        <item x="4583"/>
        <item x="4584"/>
        <item x="4585"/>
        <item x="4586"/>
        <item x="4588"/>
        <item x="4589"/>
        <item x="4590"/>
        <item x="4591"/>
        <item x="4592"/>
        <item x="4593"/>
        <item x="4594"/>
        <item x="4595"/>
        <item x="4596"/>
        <item x="4597"/>
        <item x="4598"/>
        <item x="4599"/>
        <item x="4648"/>
        <item x="4649"/>
        <item x="4650"/>
        <item x="4651"/>
        <item x="4652"/>
        <item x="4653"/>
        <item x="4654"/>
        <item x="4655"/>
        <item x="4656"/>
        <item x="4657"/>
        <item x="4658"/>
        <item x="4659"/>
        <item x="4660"/>
        <item x="4661"/>
        <item x="4662"/>
        <item x="4663"/>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98"/>
        <item x="4821"/>
        <item x="4822"/>
        <item x="4823"/>
        <item x="4824"/>
        <item x="4825"/>
        <item x="4826"/>
        <item x="4835"/>
        <item x="4836"/>
        <item x="4837"/>
        <item x="4838"/>
        <item x="4839"/>
        <item x="4919"/>
        <item x="4930"/>
        <item x="4931"/>
        <item x="4932"/>
        <item x="4933"/>
        <item x="4934"/>
        <item x="4935"/>
        <item x="4940"/>
        <item x="4942"/>
        <item x="4943"/>
        <item x="4953"/>
        <item x="4954"/>
        <item x="5067"/>
        <item x="5068"/>
        <item x="5069"/>
        <item x="5071"/>
        <item x="5072"/>
        <item x="5073"/>
        <item x="5074"/>
        <item x="5075"/>
        <item x="5076"/>
        <item x="5077"/>
        <item x="5078"/>
        <item x="5079"/>
        <item x="5080"/>
        <item x="5081"/>
        <item x="5090"/>
        <item x="5091"/>
        <item x="5092"/>
        <item x="5105"/>
        <item x="5106"/>
        <item x="5107"/>
        <item x="5108"/>
        <item x="5113"/>
        <item x="5168"/>
        <item x="5169"/>
        <item x="5170"/>
        <item x="5171"/>
        <item x="5172"/>
        <item x="5173"/>
        <item x="5174"/>
        <item x="5175"/>
        <item x="5176"/>
        <item x="5177"/>
        <item x="5178"/>
        <item x="5179"/>
        <item x="5180"/>
        <item x="5181"/>
        <item x="5182"/>
        <item x="5190"/>
        <item x="5191"/>
        <item x="5194"/>
        <item x="5195"/>
        <item x="5196"/>
        <item x="5197"/>
        <item x="5198"/>
        <item x="5199"/>
        <item x="5200"/>
        <item x="5201"/>
        <item x="5202"/>
        <item x="5203"/>
        <item x="5204"/>
        <item x="5205"/>
        <item x="5206"/>
        <item x="5237"/>
        <item x="5238"/>
        <item x="5246"/>
        <item x="5247"/>
        <item x="5248"/>
        <item x="5249"/>
        <item x="5250"/>
        <item x="5251"/>
        <item x="5252"/>
        <item x="5253"/>
        <item x="5254"/>
        <item x="5255"/>
        <item x="5256"/>
        <item x="5257"/>
        <item x="5258"/>
        <item x="5259"/>
        <item x="5260"/>
        <item x="5264"/>
        <item x="5265"/>
        <item x="5272"/>
        <item x="5274"/>
        <item x="5275"/>
        <item x="5276"/>
        <item x="5277"/>
        <item x="5278"/>
        <item x="5279"/>
        <item x="5280"/>
        <item x="5281"/>
        <item x="5282"/>
        <item x="5283"/>
        <item x="5284"/>
        <item x="5285"/>
        <item x="5286"/>
        <item x="5287"/>
        <item x="5288"/>
        <item x="5292"/>
        <item x="5293"/>
        <item x="5294"/>
        <item x="5295"/>
        <item x="5296"/>
        <item x="5297"/>
        <item x="5298"/>
        <item x="5299"/>
        <item x="5300"/>
        <item x="5301"/>
        <item x="5302"/>
        <item x="5303"/>
        <item x="5304"/>
        <item x="5305"/>
        <item x="5306"/>
        <item x="5309"/>
        <item x="5310"/>
        <item x="5311"/>
        <item x="5334"/>
        <item x="5335"/>
        <item x="5336"/>
        <item x="5337"/>
        <item x="5338"/>
        <item x="5339"/>
        <item x="5396"/>
        <item x="5403"/>
        <item x="5404"/>
        <item x="5410"/>
        <item x="5411"/>
        <item x="5412"/>
        <item x="5413"/>
        <item x="5414"/>
        <item x="5415"/>
        <item x="5416"/>
        <item x="5421"/>
        <item x="5428"/>
        <item x="5433"/>
        <item x="5434"/>
        <item x="5435"/>
        <item x="5449"/>
        <item x="5454"/>
        <item x="5455"/>
        <item x="5456"/>
        <item x="5457"/>
        <item x="5458"/>
        <item x="5459"/>
        <item x="5460"/>
        <item x="5461"/>
        <item x="5462"/>
        <item x="5463"/>
        <item x="5464"/>
        <item x="5465"/>
        <item x="5467"/>
        <item x="5468"/>
        <item x="5469"/>
        <item x="5470"/>
        <item x="5471"/>
        <item x="5488"/>
        <item x="5489"/>
        <item x="5490"/>
        <item x="5492"/>
        <item x="5493"/>
        <item x="5494"/>
        <item x="5495"/>
        <item x="5499"/>
        <item x="5504"/>
        <item x="5505"/>
        <item x="5506"/>
        <item x="5507"/>
        <item x="5508"/>
        <item x="5509"/>
        <item x="5510"/>
        <item x="5511"/>
        <item x="5512"/>
        <item x="5513"/>
        <item x="5514"/>
        <item x="5515"/>
        <item x="5516"/>
        <item x="5517"/>
        <item x="5535"/>
        <item x="5536"/>
        <item x="5537"/>
        <item x="5538"/>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73"/>
        <item x="5575"/>
        <item m="1" x="6062"/>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16"/>
        <item x="5617"/>
        <item x="5618"/>
        <item x="5619"/>
        <item x="5620"/>
        <item x="5621"/>
        <item x="5622"/>
        <item x="5623"/>
        <item x="5624"/>
        <item x="5625"/>
        <item x="5626"/>
        <item x="5627"/>
        <item x="5646"/>
        <item x="5647"/>
        <item x="5648"/>
        <item x="5649"/>
        <item x="5650"/>
        <item x="5651"/>
        <item x="5652"/>
        <item x="5653"/>
        <item x="5654"/>
        <item x="5656"/>
        <item x="5657"/>
        <item x="5658"/>
        <item x="5659"/>
        <item x="5660"/>
        <item x="5661"/>
        <item x="5662"/>
        <item x="5673"/>
        <item x="5682"/>
        <item x="5683"/>
        <item x="5684"/>
        <item x="5685"/>
        <item x="5686"/>
        <item x="5687"/>
        <item x="5688"/>
        <item x="5689"/>
        <item x="5690"/>
        <item x="5691"/>
        <item x="5692"/>
        <item x="5693"/>
        <item x="5697"/>
        <item x="5698"/>
        <item x="5699"/>
        <item x="5700"/>
        <item x="5709"/>
        <item x="5710"/>
        <item x="5711"/>
        <item x="5712"/>
        <item x="5713"/>
        <item x="5714"/>
        <item x="5715"/>
        <item x="5716"/>
        <item x="5717"/>
        <item x="5718"/>
        <item x="5719"/>
        <item x="5720"/>
        <item x="5721"/>
        <item x="5722"/>
        <item x="5723"/>
        <item x="5724"/>
        <item x="5726"/>
        <item x="5727"/>
        <item x="5728"/>
        <item x="5729"/>
        <item x="5731"/>
        <item x="5733"/>
        <item x="5734"/>
        <item x="5735"/>
        <item x="5736"/>
        <item x="5737"/>
        <item x="5759"/>
        <item x="5764"/>
        <item x="5765"/>
        <item x="5774"/>
        <item x="5779"/>
        <item x="5780"/>
        <item x="5781"/>
        <item x="5784"/>
        <item x="5785"/>
        <item x="5786"/>
        <item x="5790"/>
        <item x="5791"/>
        <item x="5819"/>
        <item x="5820"/>
        <item x="5821"/>
        <item x="5822"/>
        <item x="5823"/>
        <item x="5824"/>
        <item x="5843"/>
        <item x="5851"/>
        <item x="5852"/>
        <item x="5853"/>
        <item x="5854"/>
        <item x="5855"/>
        <item x="5856"/>
        <item x="5857"/>
        <item x="5858"/>
        <item x="5859"/>
        <item x="5860"/>
        <item x="5861"/>
        <item x="5866"/>
        <item x="5867"/>
        <item x="5872"/>
        <item x="5873"/>
        <item x="5876"/>
        <item x="5877"/>
        <item m="1" x="6027"/>
        <item x="5881"/>
        <item x="5882"/>
        <item x="5883"/>
        <item x="5884"/>
        <item x="5885"/>
        <item x="5886"/>
        <item x="5887"/>
        <item x="5890"/>
        <item x="5891"/>
        <item x="5898"/>
        <item x="5899"/>
        <item x="5900"/>
        <item x="5901"/>
        <item x="5902"/>
        <item x="5903"/>
        <item x="5904"/>
        <item x="5905"/>
        <item x="5916"/>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7"/>
        <item x="5948"/>
        <item x="5952"/>
        <item x="5953"/>
        <item x="5954"/>
        <item x="5955"/>
        <item x="5956"/>
        <item x="5957"/>
        <item x="5960"/>
        <item x="5963"/>
        <item x="5964"/>
        <item x="5965"/>
        <item x="5966"/>
        <item x="5967"/>
        <item x="5969"/>
        <item x="5973"/>
        <item x="5974"/>
        <item m="1" x="6039"/>
        <item x="5976"/>
        <item x="5977"/>
        <item x="5978"/>
        <item x="5496"/>
        <item x="2767"/>
        <item m="1" x="6166"/>
        <item x="5466"/>
        <item x="2484"/>
        <item x="4941"/>
        <item x="3027"/>
        <item x="1059"/>
        <item m="1" x="6038"/>
        <item m="1" x="6082"/>
        <item m="1" x="6084"/>
        <item m="1" x="6079"/>
        <item m="1" x="6083"/>
        <item m="1" x="6080"/>
        <item m="1" x="6171"/>
        <item x="101"/>
        <item x="2355"/>
        <item x="4936"/>
        <item x="2485"/>
        <item m="1" x="6098"/>
        <item x="179"/>
        <item x="1073"/>
        <item x="3203"/>
        <item m="1" x="6032"/>
        <item x="2881"/>
        <item m="1" x="6099"/>
        <item x="2096"/>
        <item x="1903"/>
        <item x="2768"/>
        <item x="1907"/>
        <item x="1806"/>
        <item x="5070"/>
        <item m="1" x="6101"/>
        <item x="4402"/>
        <item x="3028"/>
        <item x="4439"/>
        <item x="547"/>
        <item x="2094"/>
        <item x="4573"/>
        <item x="4587"/>
        <item x="2274"/>
        <item m="1" x="6071"/>
        <item x="961"/>
        <item x="4233"/>
        <item x="2356"/>
        <item x="2495"/>
        <item m="1" x="6176"/>
        <item x="863"/>
        <item x="1430"/>
        <item m="1" x="6081"/>
        <item x="5792"/>
        <item x="3612"/>
        <item x="3758"/>
        <item x="4403"/>
        <item x="3489"/>
        <item x="4840"/>
        <item x="1063"/>
        <item m="1" x="6033"/>
        <item x="3340"/>
        <item x="3815"/>
        <item x="4664"/>
        <item x="2360"/>
        <item x="1807"/>
        <item m="1" x="6075"/>
        <item x="864"/>
        <item x="3338"/>
        <item x="768"/>
        <item x="2018"/>
        <item x="2019"/>
        <item x="2675"/>
        <item x="3611"/>
        <item x="3610"/>
        <item x="4771"/>
        <item x="2496"/>
        <item x="866"/>
        <item x="1074"/>
        <item x="182"/>
        <item x="192"/>
        <item x="364"/>
        <item x="434"/>
        <item x="435"/>
        <item x="436"/>
        <item x="437"/>
        <item m="1" x="6120"/>
        <item x="551"/>
        <item x="552"/>
        <item x="554"/>
        <item x="555"/>
        <item x="556"/>
        <item x="557"/>
        <item x="558"/>
        <item x="559"/>
        <item x="560"/>
        <item x="561"/>
        <item x="562"/>
        <item x="563"/>
        <item x="564"/>
        <item x="565"/>
        <item x="566"/>
        <item x="567"/>
        <item x="568"/>
        <item x="569"/>
        <item x="570"/>
        <item x="571"/>
        <item x="572"/>
        <item x="580"/>
        <item x="604"/>
        <item x="606"/>
        <item x="607"/>
        <item x="608"/>
        <item x="609"/>
        <item x="610"/>
        <item x="611"/>
        <item x="612"/>
        <item x="613"/>
        <item x="614"/>
        <item x="615"/>
        <item x="616"/>
        <item x="617"/>
        <item x="618"/>
        <item x="619"/>
        <item x="620"/>
        <item x="621"/>
        <item x="622"/>
        <item x="623"/>
        <item x="624"/>
        <item x="625"/>
        <item x="626"/>
        <item x="627"/>
        <item x="628"/>
        <item x="629"/>
        <item x="630"/>
        <item m="1" x="6119"/>
        <item x="772"/>
        <item x="773"/>
        <item x="774"/>
        <item x="777"/>
        <item x="778"/>
        <item m="1" x="6128"/>
        <item m="1" x="6130"/>
        <item x="780"/>
        <item m="1" x="6126"/>
        <item m="1" x="6131"/>
        <item m="1" x="6132"/>
        <item m="1" x="6133"/>
        <item m="1" x="6135"/>
        <item m="1" x="6136"/>
        <item m="1" x="6137"/>
        <item m="1" x="6138"/>
        <item x="783"/>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68"/>
        <item x="877"/>
        <item x="878"/>
        <item x="879"/>
        <item x="880"/>
        <item x="881"/>
        <item x="882"/>
        <item x="883"/>
        <item x="884"/>
        <item x="885"/>
        <item x="886"/>
        <item x="887"/>
        <item x="888"/>
        <item x="889"/>
        <item x="890"/>
        <item x="963"/>
        <item x="964"/>
        <item x="1075"/>
        <item x="1076"/>
        <item x="1078"/>
        <item x="1079"/>
        <item x="1080"/>
        <item m="1" x="6143"/>
        <item x="1082"/>
        <item x="1083"/>
        <item x="1084"/>
        <item x="1085"/>
        <item x="1086"/>
        <item x="1087"/>
        <item x="1088"/>
        <item x="1089"/>
        <item x="1090"/>
        <item x="1091"/>
        <item x="1092"/>
        <item x="1093"/>
        <item x="1094"/>
        <item x="1095"/>
        <item x="1096"/>
        <item x="1097"/>
        <item x="1098"/>
        <item x="1099"/>
        <item x="1100"/>
        <item x="1101"/>
        <item x="1143"/>
        <item x="1149"/>
        <item x="1150"/>
        <item x="1151"/>
        <item x="1152"/>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7"/>
        <item x="1190"/>
        <item x="1255"/>
        <item x="1356"/>
        <item x="1359"/>
        <item x="1431"/>
        <item x="1433"/>
        <item x="1434"/>
        <item x="1435"/>
        <item x="1436"/>
        <item x="1437"/>
        <item x="1438"/>
        <item x="1439"/>
        <item x="1440"/>
        <item x="1441"/>
        <item x="1442"/>
        <item x="1443"/>
        <item x="1529"/>
        <item x="1530"/>
        <item x="1531"/>
        <item x="1533"/>
        <item x="1723"/>
        <item x="1724"/>
        <item x="1725"/>
        <item x="1726"/>
        <item x="1808"/>
        <item x="1809"/>
        <item x="1810"/>
        <item x="1811"/>
        <item x="1812"/>
        <item x="1813"/>
        <item x="1814"/>
        <item x="1815"/>
        <item x="1816"/>
        <item x="1817"/>
        <item x="1818"/>
        <item x="1819"/>
        <item x="1820"/>
        <item x="1821"/>
        <item x="1822"/>
        <item x="1823"/>
        <item x="1826"/>
        <item x="1909"/>
        <item x="1910"/>
        <item x="1912"/>
        <item x="1913"/>
        <item x="2020"/>
        <item x="2021"/>
        <item x="2023"/>
        <item x="2024"/>
        <item m="1" x="6141"/>
        <item x="2097"/>
        <item x="2098"/>
        <item x="2099"/>
        <item x="2101"/>
        <item x="2102"/>
        <item x="2103"/>
        <item x="2104"/>
        <item x="2105"/>
        <item x="2106"/>
        <item x="2109"/>
        <item x="2275"/>
        <item x="2276"/>
        <item x="2277"/>
        <item x="2278"/>
        <item x="2279"/>
        <item x="2280"/>
        <item x="2281"/>
        <item x="2282"/>
        <item x="2283"/>
        <item x="2284"/>
        <item x="2285"/>
        <item x="2286"/>
        <item x="2287"/>
        <item x="2288"/>
        <item x="2289"/>
        <item x="2290"/>
        <item x="2291"/>
        <item x="2292"/>
        <item x="2293"/>
        <item x="2295"/>
        <item x="2361"/>
        <item x="2497"/>
        <item x="2499"/>
        <item x="2628"/>
        <item x="2629"/>
        <item x="2630"/>
        <item x="2635"/>
        <item x="2636"/>
        <item x="2637"/>
        <item x="2638"/>
        <item x="2641"/>
        <item x="2775"/>
        <item x="2882"/>
        <item x="2883"/>
        <item x="2884"/>
        <item x="2885"/>
        <item x="2886"/>
        <item x="2887"/>
        <item x="2888"/>
        <item x="2889"/>
        <item x="2890"/>
        <item x="2891"/>
        <item x="3010"/>
        <item x="3011"/>
        <item x="3030"/>
        <item x="3033"/>
        <item x="3034"/>
        <item m="1" x="6125"/>
        <item x="3036"/>
        <item x="3037"/>
        <item x="3054"/>
        <item x="3220"/>
        <item x="3341"/>
        <item x="3342"/>
        <item x="3343"/>
        <item m="1" x="6118"/>
        <item x="3347"/>
        <item x="3348"/>
        <item x="3493"/>
        <item x="3613"/>
        <item x="3615"/>
        <item x="3616"/>
        <item x="3617"/>
        <item x="3820"/>
        <item x="3822"/>
        <item x="3824"/>
        <item x="3825"/>
        <item x="3826"/>
        <item x="3882"/>
        <item x="4110"/>
        <item x="4111"/>
        <item x="4112"/>
        <item x="4114"/>
        <item x="4115"/>
        <item x="4116"/>
        <item x="4117"/>
        <item x="4118"/>
        <item x="4119"/>
        <item x="4122"/>
        <item x="4123"/>
        <item x="4124"/>
        <item x="4249"/>
        <item x="4250"/>
        <item x="4251"/>
        <item x="4252"/>
        <item x="4253"/>
        <item x="4254"/>
        <item x="4255"/>
        <item x="4256"/>
        <item x="4257"/>
        <item x="4258"/>
        <item x="4259"/>
        <item x="4260"/>
        <item x="4261"/>
        <item x="4262"/>
        <item x="4263"/>
        <item x="4264"/>
        <item x="4265"/>
        <item x="4269"/>
        <item x="4271"/>
        <item x="4272"/>
        <item x="4273"/>
        <item x="4452"/>
        <item x="4453"/>
        <item x="4454"/>
        <item x="4455"/>
        <item x="4456"/>
        <item x="4457"/>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600"/>
        <item x="4601"/>
        <item x="4665"/>
        <item x="4666"/>
        <item m="1" x="6149"/>
        <item x="4772"/>
        <item x="4774"/>
        <item x="4775"/>
        <item x="4776"/>
        <item x="4777"/>
        <item x="4778"/>
        <item x="4779"/>
        <item x="4780"/>
        <item x="4781"/>
        <item x="4782"/>
        <item x="4783"/>
        <item x="4784"/>
        <item x="4785"/>
        <item x="4786"/>
        <item x="4787"/>
        <item x="4788"/>
        <item x="4789"/>
        <item x="4790"/>
        <item x="4791"/>
        <item x="4792"/>
        <item x="4793"/>
        <item x="4841"/>
        <item x="4843"/>
        <item x="4844"/>
        <item x="4845"/>
        <item x="4846"/>
        <item x="4847"/>
        <item x="4848"/>
        <item x="4849"/>
        <item x="4850"/>
        <item x="4851"/>
        <item x="4852"/>
        <item x="4853"/>
        <item x="4854"/>
        <item x="4855"/>
        <item x="4856"/>
        <item x="4937"/>
        <item x="4938"/>
        <item x="4939"/>
        <item x="4944"/>
        <item x="4945"/>
        <item x="4946"/>
        <item x="4947"/>
        <item x="4948"/>
        <item x="4949"/>
        <item x="4950"/>
        <item x="4951"/>
        <item x="4952"/>
        <item x="4955"/>
        <item x="4956"/>
        <item x="4957"/>
        <item x="4958"/>
        <item x="4959"/>
        <item x="4960"/>
        <item x="4961"/>
        <item x="4962"/>
        <item x="4963"/>
        <item x="4964"/>
        <item x="4965"/>
        <item x="4966"/>
        <item x="4967"/>
        <item x="4969"/>
        <item x="4971"/>
        <item x="4972"/>
        <item x="4973"/>
        <item x="4975"/>
        <item x="4976"/>
        <item x="5082"/>
        <item x="5083"/>
        <item x="5793"/>
        <item x="5794"/>
        <item x="5795"/>
        <item x="5796"/>
        <item x="5797"/>
        <item x="5798"/>
        <item x="5799"/>
        <item x="5800"/>
        <item x="5801"/>
        <item x="5802"/>
        <item x="5803"/>
        <item x="5804"/>
        <item x="5805"/>
        <item x="5806"/>
        <item x="5807"/>
        <item x="5808"/>
        <item x="5809"/>
        <item x="5810"/>
        <item x="5811"/>
        <item x="5812"/>
        <item x="3494"/>
        <item x="1357"/>
        <item x="1919"/>
        <item x="3031"/>
        <item x="5086"/>
        <item x="440"/>
        <item x="449"/>
        <item x="576"/>
        <item x="2633"/>
        <item x="1921"/>
        <item x="575"/>
        <item x="2022"/>
        <item x="1077"/>
        <item x="4974"/>
        <item x="4113"/>
        <item x="1920"/>
        <item x="4267"/>
        <item x="633"/>
        <item x="2100"/>
        <item x="450"/>
        <item x="363"/>
        <item x="2773"/>
        <item x="2894"/>
        <item m="1" x="6153"/>
        <item x="1199"/>
        <item x="1918"/>
        <item x="1916"/>
        <item x="1915"/>
        <item x="1914"/>
        <item x="553"/>
        <item x="1193"/>
        <item x="1200"/>
        <item x="2364"/>
        <item x="1081"/>
        <item x="789"/>
        <item x="2631"/>
        <item x="2363"/>
        <item x="2772"/>
        <item x="784"/>
        <item x="3064"/>
        <item x="781"/>
        <item x="782"/>
        <item x="4667"/>
        <item x="2678"/>
        <item x="444"/>
        <item x="448"/>
        <item x="447"/>
        <item x="446"/>
        <item x="771"/>
        <item x="770"/>
        <item x="3618"/>
        <item x="1192"/>
        <item x="891"/>
        <item x="867"/>
        <item x="1256"/>
        <item x="4970"/>
        <item x="3823"/>
        <item x="1825"/>
        <item x="3349"/>
        <item m="1" x="6148"/>
        <item x="3614"/>
        <item x="4266"/>
        <item x="2676"/>
        <item x="1917"/>
        <item x="2933"/>
        <item x="1908"/>
        <item x="1358"/>
        <item x="2498"/>
        <item x="578"/>
        <item x="4120"/>
        <item x="1824"/>
        <item x="3035"/>
        <item x="4270"/>
        <item x="3344"/>
        <item x="443"/>
        <item x="1827"/>
        <item x="2679"/>
        <item x="769"/>
        <item x="581"/>
        <item x="9"/>
        <item x="4842"/>
        <item x="5085"/>
        <item x="1185"/>
        <item x="5472"/>
        <item x="4668"/>
        <item x="1148"/>
        <item x="2892"/>
        <item x="579"/>
        <item x="4274"/>
        <item x="962"/>
        <item x="4978"/>
        <item x="787"/>
        <item x="2640"/>
        <item x="442"/>
        <item x="3345"/>
        <item x="577"/>
        <item m="1" x="6110"/>
        <item x="4125"/>
        <item x="2362"/>
        <item x="2932"/>
        <item x="1259"/>
        <item x="4968"/>
        <item x="1188"/>
        <item x="4773"/>
        <item x="445"/>
        <item x="4268"/>
        <item x="3495"/>
        <item x="1257"/>
        <item x="451"/>
        <item x="4460"/>
        <item x="4977"/>
        <item x="4459"/>
        <item x="2774"/>
        <item x="4979"/>
        <item x="2639"/>
        <item x="2776"/>
        <item x="4458"/>
        <item x="1911"/>
        <item x="2108"/>
        <item x="438"/>
        <item x="3029"/>
        <item x="3619"/>
        <item x="785"/>
        <item x="5813"/>
        <item x="1260"/>
        <item x="2632"/>
        <item x="3883"/>
        <item x="4121"/>
        <item x="5084"/>
        <item x="1147"/>
        <item x="2770"/>
        <item x="790"/>
        <item x="573"/>
        <item x="1186"/>
        <item x="2677"/>
        <item x="1189"/>
        <item x="788"/>
        <item x="1532"/>
        <item x="3620"/>
        <item x="2771"/>
        <item x="2893"/>
        <item x="3061"/>
        <item x="3350"/>
        <item x="441"/>
        <item x="1258"/>
        <item m="1" x="6109"/>
        <item x="574"/>
        <item x="1191"/>
        <item x="2642"/>
        <item x="786"/>
        <item x="1153"/>
        <item x="3032"/>
        <item x="2634"/>
        <item x="776"/>
        <item x="791"/>
        <item x="779"/>
        <item x="775"/>
        <item x="3062"/>
        <item x="2935"/>
        <item x="3063"/>
        <item x="10"/>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187"/>
        <item x="191"/>
        <item x="413"/>
        <item x="452"/>
        <item x="631"/>
        <item x="634"/>
        <item x="892"/>
        <item x="894"/>
        <item x="965"/>
        <item x="967"/>
        <item x="981"/>
        <item x="1146"/>
        <item x="1194"/>
        <item x="1195"/>
        <item x="1196"/>
        <item x="1197"/>
        <item x="1201"/>
        <item x="1203"/>
        <item x="1204"/>
        <item x="1205"/>
        <item x="1206"/>
        <item x="1207"/>
        <item x="1208"/>
        <item x="1209"/>
        <item x="1210"/>
        <item x="1211"/>
        <item x="1212"/>
        <item x="1213"/>
        <item x="1214"/>
        <item x="1215"/>
        <item x="1216"/>
        <item x="1217"/>
        <item x="1218"/>
        <item x="1219"/>
        <item x="1220"/>
        <item x="1221"/>
        <item x="1222"/>
        <item x="1223"/>
        <item x="1224"/>
        <item x="1261"/>
        <item x="1263"/>
        <item x="1264"/>
        <item x="1360"/>
        <item x="1362"/>
        <item x="1363"/>
        <item x="1364"/>
        <item x="1365"/>
        <item x="1444"/>
        <item x="1446"/>
        <item x="1453"/>
        <item x="1454"/>
        <item x="1455"/>
        <item x="1456"/>
        <item x="1457"/>
        <item x="1458"/>
        <item x="1459"/>
        <item x="1460"/>
        <item x="1461"/>
        <item x="1462"/>
        <item x="1463"/>
        <item x="1464"/>
        <item x="1465"/>
        <item x="1466"/>
        <item x="1535"/>
        <item x="1536"/>
        <item x="1537"/>
        <item x="1538"/>
        <item x="1539"/>
        <item x="1540"/>
        <item x="1541"/>
        <item x="1542"/>
        <item x="1543"/>
        <item x="1544"/>
        <item x="1545"/>
        <item x="1546"/>
        <item x="1547"/>
        <item x="1548"/>
        <item x="1551"/>
        <item x="1552"/>
        <item x="1553"/>
        <item x="1554"/>
        <item x="1555"/>
        <item x="1556"/>
        <item x="1557"/>
        <item x="1558"/>
        <item x="1559"/>
        <item x="1560"/>
        <item x="1561"/>
        <item x="1562"/>
        <item x="1563"/>
        <item x="1564"/>
        <item x="1565"/>
        <item x="1566"/>
        <item x="1567"/>
        <item x="1568"/>
        <item x="1569"/>
        <item x="1570"/>
        <item x="1571"/>
        <item x="1573"/>
        <item x="1575"/>
        <item x="1710"/>
        <item x="1711"/>
        <item x="1712"/>
        <item x="1713"/>
        <item x="1714"/>
        <item x="1715"/>
        <item x="1728"/>
        <item x="1729"/>
        <item x="1730"/>
        <item x="1731"/>
        <item x="1796"/>
        <item x="1797"/>
        <item x="1798"/>
        <item x="1799"/>
        <item x="1800"/>
        <item x="1801"/>
        <item x="1802"/>
        <item x="1828"/>
        <item x="1829"/>
        <item x="1830"/>
        <item x="1831"/>
        <item x="1832"/>
        <item x="1833"/>
        <item x="1923"/>
        <item x="1937"/>
        <item x="2026"/>
        <item x="2027"/>
        <item x="2028"/>
        <item x="2030"/>
        <item x="2294"/>
        <item x="2500"/>
        <item m="1" x="6154"/>
        <item x="2643"/>
        <item x="2681"/>
        <item x="2682"/>
        <item x="2688"/>
        <item x="2777"/>
        <item x="2782"/>
        <item x="2934"/>
        <item x="3222"/>
        <item x="3223"/>
        <item x="3224"/>
        <item x="3351"/>
        <item x="3623"/>
        <item x="3624"/>
        <item x="3625"/>
        <item x="3626"/>
        <item x="3827"/>
        <item x="3829"/>
        <item x="3830"/>
        <item x="3831"/>
        <item x="3832"/>
        <item x="3884"/>
        <item x="3885"/>
        <item x="3886"/>
        <item x="3887"/>
        <item x="3888"/>
        <item x="3889"/>
        <item x="3890"/>
        <item x="3891"/>
        <item x="3892"/>
        <item x="3893"/>
        <item x="3894"/>
        <item x="3895"/>
        <item x="3896"/>
        <item x="4126"/>
        <item x="4127"/>
        <item x="4128"/>
        <item x="4129"/>
        <item x="4130"/>
        <item x="4131"/>
        <item x="4132"/>
        <item x="4133"/>
        <item x="4134"/>
        <item x="4135"/>
        <item x="4136"/>
        <item x="4275"/>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5"/>
        <item x="4316"/>
        <item x="4376"/>
        <item x="4377"/>
        <item x="4378"/>
        <item x="4379"/>
        <item x="4671"/>
        <item x="4827"/>
        <item x="4828"/>
        <item x="4830"/>
        <item x="4831"/>
        <item x="4832"/>
        <item x="4833"/>
        <item x="4834"/>
        <item x="4857"/>
        <item x="4858"/>
        <item x="4859"/>
        <item x="4860"/>
        <item x="4861"/>
        <item x="4863"/>
        <item x="4864"/>
        <item x="4980"/>
        <item x="4981"/>
        <item x="4982"/>
        <item x="4983"/>
        <item x="4984"/>
        <item x="4985"/>
        <item x="4986"/>
        <item x="4987"/>
        <item x="4988"/>
        <item x="4989"/>
        <item x="5316"/>
        <item x="5694"/>
        <item x="2687"/>
        <item x="453"/>
        <item x="194"/>
        <item x="4993"/>
        <item x="1734"/>
        <item x="336"/>
        <item x="4994"/>
        <item x="1578"/>
        <item x="1534"/>
        <item x="1933"/>
        <item x="2033"/>
        <item x="1932"/>
        <item x="1468"/>
        <item x="2025"/>
        <item x="3225"/>
        <item x="966"/>
        <item x="3628"/>
        <item x="2111"/>
        <item x="2035"/>
        <item x="1931"/>
        <item x="4992"/>
        <item x="1467"/>
        <item x="1366"/>
        <item x="4991"/>
        <item x="3352"/>
        <item x="1361"/>
        <item x="1930"/>
        <item x="1265"/>
        <item m="1" x="6170"/>
        <item x="103"/>
        <item x="1577"/>
        <item x="2644"/>
        <item x="2501"/>
        <item x="2781"/>
        <item x="2031"/>
        <item x="1709"/>
        <item x="3621"/>
        <item x="1269"/>
        <item x="2247"/>
        <item x="1450"/>
        <item x="1469"/>
        <item x="4670"/>
        <item x="48"/>
        <item x="4137"/>
        <item x="1447"/>
        <item x="2034"/>
        <item x="1929"/>
        <item x="2503"/>
        <item x="1733"/>
        <item x="104"/>
        <item x="3897"/>
        <item x="3221"/>
        <item x="2032"/>
        <item x="196"/>
        <item x="1225"/>
        <item x="1938"/>
        <item x="1939"/>
        <item x="4314"/>
        <item x="185"/>
        <item x="3627"/>
        <item x="3622"/>
        <item x="1452"/>
        <item x="2113"/>
        <item x="2112"/>
        <item x="195"/>
        <item x="1549"/>
        <item x="1202"/>
        <item x="106"/>
        <item x="5730"/>
        <item x="188"/>
        <item x="193"/>
        <item x="1732"/>
        <item x="2645"/>
        <item x="4829"/>
        <item x="3346"/>
        <item m="1" x="6172"/>
        <item x="4867"/>
        <item x="3353"/>
        <item x="1934"/>
        <item x="2685"/>
        <item x="635"/>
        <item m="1" x="6179"/>
        <item x="1572"/>
        <item x="1935"/>
        <item m="1" x="6180"/>
        <item x="186"/>
        <item x="1449"/>
        <item x="1266"/>
        <item x="1267"/>
        <item x="2680"/>
        <item x="3321"/>
        <item x="3828"/>
        <item x="2778"/>
        <item x="2107"/>
        <item x="1580"/>
        <item x="1448"/>
        <item x="1834"/>
        <item x="2684"/>
        <item x="4862"/>
        <item x="2365"/>
        <item x="1550"/>
        <item x="2686"/>
        <item x="1576"/>
        <item x="1795"/>
        <item x="2110"/>
        <item x="4866"/>
        <item x="2779"/>
        <item x="189"/>
        <item x="190"/>
        <item x="1922"/>
        <item x="1926"/>
        <item x="2246"/>
        <item x="1445"/>
        <item x="1936"/>
        <item x="183"/>
        <item x="5183"/>
        <item m="1" x="6173"/>
        <item x="1927"/>
        <item x="2029"/>
        <item x="2689"/>
        <item x="4990"/>
        <item x="4276"/>
        <item x="3066"/>
        <item x="184"/>
        <item x="1928"/>
        <item x="2780"/>
        <item x="2683"/>
        <item x="2502"/>
        <item x="102"/>
        <item x="1924"/>
        <item x="4318"/>
        <item x="105"/>
        <item x="439"/>
        <item x="1579"/>
        <item x="1198"/>
        <item x="1262"/>
        <item x="4317"/>
        <item m="1" x="6175"/>
        <item x="1574"/>
        <item x="1727"/>
        <item x="1925"/>
        <item x="1451"/>
        <item x="4865"/>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107"/>
        <item x="108"/>
        <item x="109"/>
        <item x="110"/>
        <item x="111"/>
        <item x="197"/>
        <item x="198"/>
        <item x="199"/>
        <item x="367"/>
        <item x="454"/>
        <item x="455"/>
        <item x="456"/>
        <item x="457"/>
        <item x="458"/>
        <item x="459"/>
        <item x="460"/>
        <item x="461"/>
        <item x="462"/>
        <item x="463"/>
        <item x="464"/>
        <item x="465"/>
        <item x="466"/>
        <item x="467"/>
        <item x="468"/>
        <item x="469"/>
        <item x="632"/>
        <item x="636"/>
        <item x="637"/>
        <item x="638"/>
        <item x="857"/>
        <item x="893"/>
        <item x="895"/>
        <item x="896"/>
        <item x="897"/>
        <item x="898"/>
        <item x="899"/>
        <item x="900"/>
        <item x="969"/>
        <item x="1270"/>
        <item x="1367"/>
        <item x="1368"/>
        <item x="1370"/>
        <item x="1470"/>
        <item x="1473"/>
        <item x="1474"/>
        <item x="1476"/>
        <item x="1477"/>
        <item x="1478"/>
        <item x="1479"/>
        <item x="1480"/>
        <item x="1481"/>
        <item x="1482"/>
        <item x="1483"/>
        <item x="1484"/>
        <item x="1485"/>
        <item x="17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940"/>
        <item x="1941"/>
        <item x="1942"/>
        <item x="1943"/>
        <item x="1944"/>
        <item x="1945"/>
        <item x="1946"/>
        <item x="1947"/>
        <item x="1948"/>
        <item x="1949"/>
        <item x="1950"/>
        <item x="1951"/>
        <item x="1952"/>
        <item x="1953"/>
        <item x="1954"/>
        <item x="2114"/>
        <item x="2115"/>
        <item x="2248"/>
        <item x="2249"/>
        <item x="2250"/>
        <item x="2252"/>
        <item x="2296"/>
        <item x="2298"/>
        <item x="2300"/>
        <item x="2301"/>
        <item x="2302"/>
        <item x="2303"/>
        <item x="2304"/>
        <item x="2305"/>
        <item x="2306"/>
        <item x="2308"/>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6"/>
        <item m="1" x="6028"/>
        <item x="2646"/>
        <item x="2647"/>
        <item x="2648"/>
        <item x="2649"/>
        <item x="2650"/>
        <item x="2651"/>
        <item x="2652"/>
        <item x="2653"/>
        <item x="2654"/>
        <item x="2655"/>
        <item x="2656"/>
        <item x="2657"/>
        <item x="2690"/>
        <item x="2691"/>
        <item x="2692"/>
        <item x="2695"/>
        <item x="2784"/>
        <item x="2785"/>
        <item x="2786"/>
        <item x="2787"/>
        <item x="2936"/>
        <item x="3047"/>
        <item x="3065"/>
        <item x="3067"/>
        <item x="3068"/>
        <item x="3069"/>
        <item x="3070"/>
        <item x="3071"/>
        <item x="3072"/>
        <item x="3073"/>
        <item x="3074"/>
        <item x="3075"/>
        <item x="3076"/>
        <item x="3077"/>
        <item x="3078"/>
        <item x="3080"/>
        <item x="3081"/>
        <item x="3354"/>
        <item x="3355"/>
        <item x="3357"/>
        <item x="3361"/>
        <item x="3496"/>
        <item x="3629"/>
        <item x="3630"/>
        <item x="3631"/>
        <item x="3632"/>
        <item x="3633"/>
        <item x="3835"/>
        <item x="3898"/>
        <item x="3899"/>
        <item x="3900"/>
        <item x="4138"/>
        <item x="4647"/>
        <item x="4669"/>
        <item x="4672"/>
        <item x="4673"/>
        <item x="4674"/>
        <item x="4675"/>
        <item x="4676"/>
        <item x="4677"/>
        <item x="4678"/>
        <item x="4679"/>
        <item x="4680"/>
        <item x="4681"/>
        <item x="4682"/>
        <item x="4687"/>
        <item x="4688"/>
        <item x="4690"/>
        <item x="4691"/>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95"/>
        <item x="4996"/>
        <item x="4997"/>
        <item x="5207"/>
        <item x="5473"/>
        <item x="2719"/>
        <item x="2722"/>
        <item x="3082"/>
        <item x="4139"/>
        <item x="1371"/>
        <item x="4695"/>
        <item x="2718"/>
        <item x="2937"/>
        <item x="118"/>
        <item x="3836"/>
        <item x="2036"/>
        <item x="3834"/>
        <item x="2693"/>
        <item m="1" x="6045"/>
        <item x="2344"/>
        <item x="2703"/>
        <item x="2297"/>
        <item x="4698"/>
        <item x="2313"/>
        <item x="5787"/>
        <item x="2310"/>
        <item x="337"/>
        <item x="365"/>
        <item x="2713"/>
        <item x="4693"/>
        <item x="2709"/>
        <item x="904"/>
        <item x="905"/>
        <item x="968"/>
        <item x="2700"/>
        <item x="908"/>
        <item x="368"/>
        <item x="2037"/>
        <item x="2697"/>
        <item x="2702"/>
        <item x="3358"/>
        <item x="2723"/>
        <item x="5266"/>
        <item x="2728"/>
        <item x="3500"/>
        <item x="4700"/>
        <item x="640"/>
        <item m="1" x="6036"/>
        <item x="3499"/>
        <item x="901"/>
        <item x="2311"/>
        <item x="115"/>
        <item x="2712"/>
        <item x="2705"/>
        <item x="3079"/>
        <item x="3497"/>
        <item x="200"/>
        <item x="2701"/>
        <item x="80"/>
        <item x="81"/>
        <item x="3356"/>
        <item x="3837"/>
        <item x="903"/>
        <item x="3359"/>
        <item x="5497"/>
        <item x="366"/>
        <item x="2715"/>
        <item x="2711"/>
        <item x="642"/>
        <item x="3362"/>
        <item x="1471"/>
        <item x="2724"/>
        <item x="3363"/>
        <item x="3838"/>
        <item x="2251"/>
        <item x="2696"/>
        <item x="4998"/>
        <item x="4684"/>
        <item x="4694"/>
        <item x="120"/>
        <item x="2726"/>
        <item x="112"/>
        <item x="4683"/>
        <item x="2366"/>
        <item x="3498"/>
        <item x="4685"/>
        <item x="1472"/>
        <item x="2704"/>
        <item x="641"/>
        <item x="906"/>
        <item x="2307"/>
        <item x="117"/>
        <item x="4696"/>
        <item x="2116"/>
        <item x="3083"/>
        <item x="2312"/>
        <item x="2720"/>
        <item x="4686"/>
        <item x="2368"/>
        <item x="2345"/>
        <item x="4699"/>
        <item x="970"/>
        <item x="1737"/>
        <item x="5766"/>
        <item x="2117"/>
        <item x="1486"/>
        <item x="1835"/>
        <item x="2714"/>
        <item x="1475"/>
        <item x="2706"/>
        <item x="2717"/>
        <item x="2710"/>
        <item x="2783"/>
        <item x="2716"/>
        <item x="4697"/>
        <item x="5387"/>
        <item x="909"/>
        <item x="2725"/>
        <item x="1736"/>
        <item x="2698"/>
        <item x="3901"/>
        <item x="2694"/>
        <item x="639"/>
        <item x="113"/>
        <item x="1487"/>
        <item x="119"/>
        <item x="902"/>
        <item x="2707"/>
        <item x="2367"/>
        <item x="2309"/>
        <item x="2721"/>
        <item x="5185"/>
        <item x="5539"/>
        <item x="4689"/>
        <item x="1369"/>
        <item x="2314"/>
        <item x="114"/>
        <item x="5340"/>
        <item x="2299"/>
        <item x="3360"/>
        <item x="2699"/>
        <item x="2708"/>
        <item x="116"/>
        <item x="4692"/>
        <item x="5892"/>
        <item x="2727"/>
        <item x="5184"/>
        <item x="3833"/>
        <item x="2950"/>
        <item x="2732"/>
        <item m="1" x="6064"/>
        <item x="3839"/>
        <item x="1739"/>
        <item x="82"/>
        <item x="2733"/>
        <item x="1745"/>
        <item x="1746"/>
        <item x="2942"/>
        <item x="2940"/>
        <item x="2939"/>
        <item x="2943"/>
        <item x="2369"/>
        <item m="1" x="6063"/>
        <item x="4702"/>
        <item x="2946"/>
        <item x="4703"/>
        <item x="2938"/>
        <item x="1741"/>
        <item x="2730"/>
        <item x="1740"/>
        <item x="2038"/>
        <item x="2948"/>
        <item x="2945"/>
        <item x="3226"/>
        <item x="2952"/>
        <item x="1738"/>
        <item x="644"/>
        <item x="907"/>
        <item x="2729"/>
        <item x="4140"/>
        <item x="643"/>
        <item m="1" x="6065"/>
        <item x="369"/>
        <item x="4701"/>
        <item x="2949"/>
        <item x="4142"/>
        <item x="4141"/>
        <item x="2941"/>
        <item x="4704"/>
        <item x="1271"/>
        <item x="2731"/>
        <item x="914"/>
        <item x="2944"/>
        <item x="2951"/>
        <item x="3364"/>
        <item x="3365"/>
        <item x="2947"/>
        <item x="121"/>
        <item x="122"/>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201"/>
        <item x="202"/>
        <item x="203"/>
        <item x="204"/>
        <item x="205"/>
        <item x="206"/>
        <item x="207"/>
        <item x="370"/>
        <item x="371"/>
        <item x="372"/>
        <item x="374"/>
        <item x="375"/>
        <item x="376"/>
        <item x="377"/>
        <item x="378"/>
        <item x="379"/>
        <item x="380"/>
        <item x="381"/>
        <item x="382"/>
        <item x="383"/>
        <item x="384"/>
        <item x="385"/>
        <item x="386"/>
        <item x="645"/>
        <item x="646"/>
        <item x="647"/>
        <item x="648"/>
        <item x="649"/>
        <item x="650"/>
        <item x="651"/>
        <item x="652"/>
        <item x="653"/>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2"/>
        <item x="910"/>
        <item x="911"/>
        <item x="912"/>
        <item x="913"/>
        <item x="916"/>
        <item x="971"/>
        <item x="973"/>
        <item x="974"/>
        <item x="975"/>
        <item x="976"/>
        <item x="977"/>
        <item x="978"/>
        <item x="979"/>
        <item x="980"/>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268"/>
        <item x="1272"/>
        <item x="1273"/>
        <item x="1275"/>
        <item x="1276"/>
        <item x="1277"/>
        <item x="1279"/>
        <item x="1280"/>
        <item x="1281"/>
        <item x="1282"/>
        <item x="1283"/>
        <item x="1284"/>
        <item x="1285"/>
        <item x="1286"/>
        <item x="1287"/>
        <item x="1288"/>
        <item x="1289"/>
        <item x="1290"/>
        <item x="1291"/>
        <item x="1292"/>
        <item x="1293"/>
        <item x="1372"/>
        <item x="1373"/>
        <item x="1376"/>
        <item x="1377"/>
        <item x="1379"/>
        <item x="1382"/>
        <item x="1384"/>
        <item x="1385"/>
        <item x="1387"/>
        <item x="1388"/>
        <item x="1389"/>
        <item x="1390"/>
        <item x="1391"/>
        <item x="1392"/>
        <item x="1393"/>
        <item x="1394"/>
        <item x="1395"/>
        <item x="1396"/>
        <item x="1397"/>
        <item x="1398"/>
        <item x="1399"/>
        <item x="1400"/>
        <item x="1403"/>
        <item x="1404"/>
        <item x="1405"/>
        <item x="1406"/>
        <item x="1407"/>
        <item x="1408"/>
        <item x="1409"/>
        <item x="1742"/>
        <item x="1743"/>
        <item x="1744"/>
        <item x="1747"/>
        <item x="1748"/>
        <item x="1749"/>
        <item x="1750"/>
        <item x="1751"/>
        <item x="1752"/>
        <item x="1754"/>
        <item x="1755"/>
        <item x="1756"/>
        <item x="1757"/>
        <item x="1758"/>
        <item x="1759"/>
        <item x="1760"/>
        <item x="1761"/>
        <item x="1762"/>
        <item x="1763"/>
        <item x="1764"/>
        <item x="1765"/>
        <item x="1766"/>
        <item x="1767"/>
        <item x="1768"/>
        <item x="1769"/>
        <item x="1770"/>
        <item x="1771"/>
        <item x="1772"/>
        <item x="1773"/>
        <item x="1776"/>
        <item x="1778"/>
        <item x="1779"/>
        <item x="1780"/>
        <item x="1781"/>
        <item x="1782"/>
        <item x="1783"/>
        <item x="2039"/>
        <item x="2040"/>
        <item x="2041"/>
        <item x="2042"/>
        <item x="2043"/>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1"/>
        <item x="2152"/>
        <item x="2154"/>
        <item x="2155"/>
        <item x="2157"/>
        <item x="2158"/>
        <item x="2159"/>
        <item x="2160"/>
        <item x="2161"/>
        <item x="2162"/>
        <item x="2163"/>
        <item x="2164"/>
        <item x="2165"/>
        <item x="2370"/>
        <item x="2371"/>
        <item x="2372"/>
        <item x="2373"/>
        <item x="2374"/>
        <item x="2375"/>
        <item x="2376"/>
        <item x="2377"/>
        <item x="2378"/>
        <item x="2379"/>
        <item x="2380"/>
        <item x="2381"/>
        <item x="2382"/>
        <item x="2383"/>
        <item x="2384"/>
        <item x="2385"/>
        <item x="2386"/>
        <item x="2387"/>
        <item x="2388"/>
        <item x="2389"/>
        <item x="2391"/>
        <item x="2392"/>
        <item x="2393"/>
        <item x="2394"/>
        <item x="2395"/>
        <item x="2396"/>
        <item x="2397"/>
        <item x="2398"/>
        <item x="2402"/>
        <item x="2403"/>
        <item x="2404"/>
        <item x="2405"/>
        <item x="2406"/>
        <item x="2407"/>
        <item x="2408"/>
        <item x="2409"/>
        <item x="2410"/>
        <item x="2411"/>
        <item x="2412"/>
        <item x="2413"/>
        <item x="2414"/>
        <item x="2415"/>
        <item x="2416"/>
        <item x="2418"/>
        <item x="2419"/>
        <item x="2420"/>
        <item x="2421"/>
        <item x="2422"/>
        <item x="2423"/>
        <item x="2424"/>
        <item x="2425"/>
        <item x="2426"/>
        <item x="2427"/>
        <item x="2429"/>
        <item x="2430"/>
        <item x="2432"/>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504"/>
        <item x="2506"/>
        <item x="2507"/>
        <item x="2508"/>
        <item x="2509"/>
        <item x="2510"/>
        <item x="2511"/>
        <item m="1" x="6102"/>
        <item x="2513"/>
        <item x="2514"/>
        <item x="2515"/>
        <item x="2516"/>
        <item x="2517"/>
        <item x="2518"/>
        <item x="2519"/>
        <item x="2520"/>
        <item x="2521"/>
        <item x="2522"/>
        <item x="2523"/>
        <item x="2524"/>
        <item x="2525"/>
        <item x="2526"/>
        <item x="2527"/>
        <item x="2528"/>
        <item x="2529"/>
        <item x="2530"/>
        <item x="2531"/>
        <item x="2532"/>
        <item x="2533"/>
        <item x="2534"/>
        <item x="2535"/>
        <item x="2536"/>
        <item x="2788"/>
        <item x="2789"/>
        <item x="2790"/>
        <item x="2791"/>
        <item x="2792"/>
        <item x="2793"/>
        <item x="2794"/>
        <item x="2795"/>
        <item x="2797"/>
        <item x="2799"/>
        <item x="2800"/>
        <item x="2802"/>
        <item x="2803"/>
        <item x="2804"/>
        <item x="2805"/>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953"/>
        <item x="2954"/>
        <item x="2955"/>
        <item x="2956"/>
        <item x="2957"/>
        <item x="2958"/>
        <item x="2959"/>
        <item x="2960"/>
        <item x="2961"/>
        <item x="3084"/>
        <item x="3085"/>
        <item x="3086"/>
        <item x="3087"/>
        <item x="3088"/>
        <item x="3089"/>
        <item x="3090"/>
        <item x="3091"/>
        <item x="3092"/>
        <item x="3093"/>
        <item x="3094"/>
        <item x="3095"/>
        <item x="3096"/>
        <item x="3097"/>
        <item x="3098"/>
        <item x="3099"/>
        <item x="3100"/>
        <item x="3101"/>
        <item x="3102"/>
        <item x="3105"/>
        <item x="3106"/>
        <item x="3107"/>
        <item x="3108"/>
        <item x="3109"/>
        <item x="3110"/>
        <item x="3111"/>
        <item x="3112"/>
        <item x="3113"/>
        <item x="3114"/>
        <item x="3115"/>
        <item x="3116"/>
        <item x="3117"/>
        <item x="3118"/>
        <item x="3119"/>
        <item x="3120"/>
        <item x="3121"/>
        <item x="3122"/>
        <item x="3123"/>
        <item x="3124"/>
        <item x="3126"/>
        <item x="3127"/>
        <item x="3128"/>
        <item x="3129"/>
        <item x="3130"/>
        <item x="3131"/>
        <item x="3134"/>
        <item x="3135"/>
        <item x="3138"/>
        <item x="3139"/>
        <item x="3140"/>
        <item x="3142"/>
        <item x="3143"/>
        <item x="3145"/>
        <item x="3146"/>
        <item x="3147"/>
        <item x="3148"/>
        <item x="3151"/>
        <item x="3152"/>
        <item x="3153"/>
        <item x="3154"/>
        <item x="3155"/>
        <item x="3156"/>
        <item x="3157"/>
        <item x="3158"/>
        <item x="3159"/>
        <item x="3160"/>
        <item x="3161"/>
        <item x="3162"/>
        <item x="3163"/>
        <item x="3165"/>
        <item x="3166"/>
        <item x="3167"/>
        <item x="3168"/>
        <item x="3169"/>
        <item x="3170"/>
        <item x="3171"/>
        <item x="3228"/>
        <item x="3229"/>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66"/>
        <item x="3367"/>
        <item x="3368"/>
        <item x="3369"/>
        <item x="3370"/>
        <item x="3371"/>
        <item x="3372"/>
        <item x="3373"/>
        <item x="3374"/>
        <item x="3375"/>
        <item x="3377"/>
        <item x="3378"/>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13"/>
        <item x="3416"/>
        <item x="3417"/>
        <item x="3418"/>
        <item x="3419"/>
        <item x="3420"/>
        <item x="3421"/>
        <item x="3422"/>
        <item x="3423"/>
        <item x="3424"/>
        <item x="3426"/>
        <item x="343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34"/>
        <item x="3635"/>
        <item x="3636"/>
        <item x="3637"/>
        <item x="3638"/>
        <item x="3639"/>
        <item x="3641"/>
        <item x="3642"/>
        <item x="3644"/>
        <item x="3645"/>
        <item x="3648"/>
        <item x="3649"/>
        <item x="3650"/>
        <item x="3651"/>
        <item x="3652"/>
        <item x="3653"/>
        <item x="3654"/>
        <item x="3655"/>
        <item x="3656"/>
        <item x="3657"/>
        <item x="3661"/>
        <item x="3664"/>
        <item x="3665"/>
        <item x="3666"/>
        <item x="3667"/>
        <item x="3668"/>
        <item x="3672"/>
        <item x="3675"/>
        <item x="3676"/>
        <item x="3677"/>
        <item x="3678"/>
        <item x="3902"/>
        <item x="3903"/>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4144"/>
        <item x="4145"/>
        <item x="4146"/>
        <item x="4148"/>
        <item x="4149"/>
        <item x="4150"/>
        <item x="4151"/>
        <item x="4152"/>
        <item x="4153"/>
        <item x="4154"/>
        <item x="4155"/>
        <item x="4156"/>
        <item x="4157"/>
        <item x="4158"/>
        <item x="4159"/>
        <item x="4160"/>
        <item x="4162"/>
        <item x="4163"/>
        <item x="4164"/>
        <item x="4165"/>
        <item x="4166"/>
        <item x="4167"/>
        <item x="4168"/>
        <item x="4169"/>
        <item x="4170"/>
        <item x="4171"/>
        <item x="4172"/>
        <item x="4173"/>
        <item x="4174"/>
        <item x="4175"/>
        <item x="4176"/>
        <item x="4705"/>
        <item x="4706"/>
        <item x="4707"/>
        <item x="4708"/>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5093"/>
        <item x="5094"/>
        <item x="5109"/>
        <item x="5110"/>
        <item x="5114"/>
        <item x="5186"/>
        <item x="5208"/>
        <item x="5209"/>
        <item x="5210"/>
        <item x="5211"/>
        <item x="5212"/>
        <item x="5213"/>
        <item x="5214"/>
        <item x="5215"/>
        <item x="5216"/>
        <item x="5217"/>
        <item x="5218"/>
        <item x="5219"/>
        <item x="5220"/>
        <item x="5221"/>
        <item x="5222"/>
        <item x="5223"/>
        <item x="5224"/>
        <item x="5225"/>
        <item x="5226"/>
        <item x="5227"/>
        <item x="5228"/>
        <item x="5229"/>
        <item x="5230"/>
        <item x="5231"/>
        <item x="5239"/>
        <item x="5240"/>
        <item x="5241"/>
        <item x="5242"/>
        <item x="5289"/>
        <item x="5307"/>
        <item x="5317"/>
        <item x="5318"/>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8"/>
        <item x="5397"/>
        <item x="5398"/>
        <item x="5399"/>
        <item x="5400"/>
        <item x="5401"/>
        <item x="5422"/>
        <item x="5423"/>
        <item x="5436"/>
        <item x="5437"/>
        <item x="5438"/>
        <item x="5439"/>
        <item x="5440"/>
        <item x="5441"/>
        <item x="5442"/>
        <item x="5443"/>
        <item x="5444"/>
        <item x="5474"/>
        <item x="5576"/>
        <item x="5577"/>
        <item x="5608"/>
        <item x="5609"/>
        <item x="5610"/>
        <item x="5628"/>
        <item x="5629"/>
        <item x="5701"/>
        <item x="5738"/>
        <item x="5739"/>
        <item x="5740"/>
        <item x="5741"/>
        <item x="5742"/>
        <item x="5743"/>
        <item x="5744"/>
        <item x="5745"/>
        <item x="5746"/>
        <item x="5747"/>
        <item x="5748"/>
        <item x="5749"/>
        <item x="5750"/>
        <item x="5751"/>
        <item x="5752"/>
        <item x="5753"/>
        <item x="5754"/>
        <item x="5755"/>
        <item x="5756"/>
        <item x="5768"/>
        <item x="5769"/>
        <item x="5782"/>
        <item x="5814"/>
        <item x="5815"/>
        <item x="5862"/>
        <item x="5868"/>
        <item x="5878"/>
        <item x="5888"/>
        <item x="5893"/>
        <item x="5906"/>
        <item x="5907"/>
        <item x="5908"/>
        <item x="5909"/>
        <item x="5910"/>
        <item x="5914"/>
        <item x="5961"/>
        <item x="5979"/>
        <item x="3671"/>
        <item x="4709"/>
        <item x="1402"/>
        <item m="1" x="6129"/>
        <item x="3412"/>
        <item x="3132"/>
        <item x="3149"/>
        <item x="3408"/>
        <item x="3133"/>
        <item x="3414"/>
        <item x="2150"/>
        <item x="2505"/>
        <item m="1" x="6097"/>
        <item x="1380"/>
        <item m="1" x="6069"/>
        <item x="3103"/>
        <item m="1" x="6100"/>
        <item x="2417"/>
        <item m="1" x="6134"/>
        <item x="972"/>
        <item x="2537"/>
        <item x="6026"/>
        <item m="1" x="6107"/>
        <item m="1" x="6094"/>
        <item x="3659"/>
        <item x="2390"/>
        <item x="3380"/>
        <item x="5844"/>
        <item x="3670"/>
        <item x="1383"/>
        <item x="2153"/>
        <item m="1" x="6103"/>
        <item x="3658"/>
        <item x="5980"/>
        <item m="1" x="6106"/>
        <item x="3429"/>
        <item x="2431"/>
        <item x="3415"/>
        <item m="1" x="6112"/>
        <item x="3137"/>
        <item x="1278"/>
        <item x="3409"/>
        <item x="1375"/>
        <item x="1274"/>
        <item x="2434"/>
        <item x="3662"/>
        <item m="1" x="6104"/>
        <item x="3141"/>
        <item m="1" x="6068"/>
        <item x="3411"/>
        <item x="3663"/>
        <item m="1" x="6147"/>
        <item x="373"/>
        <item x="1401"/>
        <item x="3136"/>
        <item x="1777"/>
        <item x="691"/>
        <item m="1" x="6127"/>
        <item x="4161"/>
        <item x="2806"/>
        <item x="3669"/>
        <item x="3379"/>
        <item x="3125"/>
        <item x="5383"/>
        <item x="2399"/>
        <item x="1386"/>
        <item m="1" x="6087"/>
        <item x="3376"/>
        <item x="3227"/>
        <item m="1" x="6085"/>
        <item x="655"/>
        <item x="2401"/>
        <item x="3164"/>
        <item m="1" x="6105"/>
        <item x="3144"/>
        <item x="1378"/>
        <item x="4143"/>
        <item x="3104"/>
        <item x="1374"/>
        <item x="3425"/>
        <item x="3904"/>
        <item x="2428"/>
        <item x="1381"/>
        <item x="2400"/>
        <item x="2433"/>
        <item x="5319"/>
        <item x="2796"/>
        <item x="915"/>
        <item x="1775"/>
        <item x="3428"/>
        <item x="2512"/>
        <item x="3150"/>
        <item x="3273"/>
        <item x="123"/>
        <item x="1774"/>
        <item x="3646"/>
        <item x="3410"/>
        <item m="1" x="6116"/>
        <item m="1" x="6114"/>
        <item x="1753"/>
        <item m="1" x="6070"/>
        <item x="654"/>
        <item x="3674"/>
        <item x="3673"/>
        <item x="3427"/>
        <item x="2801"/>
        <item m="1" x="6108"/>
        <item x="3643"/>
        <item m="1" x="6078"/>
        <item x="3272"/>
        <item x="3274"/>
        <item x="2798"/>
        <item m="1" x="6089"/>
        <item x="3660"/>
        <item x="2156"/>
        <item x="3230"/>
        <item x="3640"/>
        <item x="4147"/>
        <item m="1" x="6117"/>
        <item x="3647"/>
        <item m="1" x="6088"/>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5095"/>
        <item x="5096"/>
        <item x="5097"/>
        <item x="5098"/>
        <item x="5099"/>
        <item x="5100"/>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267"/>
        <item x="5312"/>
        <item x="5320"/>
        <item x="5321"/>
        <item x="5322"/>
        <item x="5323"/>
        <item x="5324"/>
        <item x="5325"/>
        <item x="5326"/>
        <item x="5327"/>
        <item x="5328"/>
        <item x="5475"/>
        <item x="5476"/>
        <item x="5477"/>
        <item x="5478"/>
        <item x="5479"/>
        <item x="5480"/>
        <item x="5481"/>
        <item x="5482"/>
        <item x="5483"/>
        <item x="5484"/>
        <item x="5518"/>
        <item x="5578"/>
        <item x="5611"/>
        <item x="5630"/>
        <item x="5631"/>
        <item x="5632"/>
        <item x="5633"/>
        <item x="5634"/>
        <item x="5635"/>
        <item x="5636"/>
        <item x="5637"/>
        <item x="5638"/>
        <item x="5639"/>
        <item x="5640"/>
        <item x="5641"/>
        <item x="5642"/>
        <item x="5643"/>
        <item x="5644"/>
        <item x="5645"/>
        <item m="1" x="6167"/>
        <item x="5672"/>
        <item m="1" x="6168"/>
        <item x="5816"/>
        <item x="5829"/>
        <item m="1" x="6169"/>
        <item x="5845"/>
        <item x="5846"/>
        <item x="5863"/>
        <item x="5869"/>
        <item x="5879"/>
        <item x="5894"/>
        <item x="5911"/>
        <item x="5915"/>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5874"/>
        <item x="5875"/>
        <item m="1" x="6174"/>
        <item x="5962"/>
        <item x="5540"/>
        <item m="1" x="6177"/>
        <item x="5767"/>
        <item m="1" x="6178"/>
        <item x="5187"/>
        <item x="5290"/>
        <item x="5308"/>
        <item x="5329"/>
        <item x="5330"/>
        <item x="5331"/>
        <item x="5453"/>
        <item x="5500"/>
        <item x="5895"/>
        <item x="5817"/>
        <item x="5981"/>
        <item x="5519"/>
      </items>
    </pivotField>
    <pivotField compact="0" outline="0" showAll="0"/>
    <pivotField axis="axisPage" compact="0" outline="0" multipleItemSelectionAllowed="1" showAll="0">
      <items count="3">
        <item x="0"/>
        <item h="1" x="1"/>
        <item t="default"/>
      </items>
    </pivotField>
    <pivotField compact="0" outline="0" showAll="0"/>
    <pivotField compact="0" outline="0" showAll="0"/>
    <pivotField compact="0" outline="0" showAll="0"/>
    <pivotField axis="axisPage" compact="0" outline="0" showAll="0">
      <items count="9">
        <item x="6"/>
        <item x="0"/>
        <item x="3"/>
        <item x="4"/>
        <item x="5"/>
        <item x="1"/>
        <item x="2"/>
        <item x="7"/>
        <item t="default"/>
      </items>
    </pivotField>
    <pivotField compact="0" outline="0" showAll="0"/>
    <pivotField compact="0" outline="0" showAll="0"/>
    <pivotField compact="0" outline="0" showAll="0"/>
    <pivotField compact="0" outline="0" showAll="0"/>
    <pivotField compact="0" outline="0" showAll="0"/>
    <pivotField axis="axisRow" compact="0" outline="0" showAll="0">
      <items count="133">
        <item x="18"/>
        <item x="88"/>
        <item x="87"/>
        <item x="86"/>
        <item x="16"/>
        <item x="11"/>
        <item x="85"/>
        <item x="109"/>
        <item x="72"/>
        <item x="45"/>
        <item x="108"/>
        <item x="56"/>
        <item x="19"/>
        <item x="24"/>
        <item x="8"/>
        <item x="112"/>
        <item x="20"/>
        <item x="92"/>
        <item x="10"/>
        <item x="51"/>
        <item x="9"/>
        <item x="111"/>
        <item x="25"/>
        <item x="107"/>
        <item x="106"/>
        <item x="14"/>
        <item x="105"/>
        <item x="21"/>
        <item x="104"/>
        <item x="26"/>
        <item x="103"/>
        <item x="102"/>
        <item x="101"/>
        <item x="100"/>
        <item x="12"/>
        <item x="81"/>
        <item x="99"/>
        <item x="98"/>
        <item x="97"/>
        <item x="96"/>
        <item x="95"/>
        <item x="94"/>
        <item x="17"/>
        <item x="13"/>
        <item x="93"/>
        <item x="6"/>
        <item x="42"/>
        <item x="23"/>
        <item x="91"/>
        <item x="22"/>
        <item x="76"/>
        <item x="90"/>
        <item x="57"/>
        <item x="49"/>
        <item x="48"/>
        <item x="30"/>
        <item x="69"/>
        <item x="28"/>
        <item x="59"/>
        <item x="64"/>
        <item x="60"/>
        <item x="38"/>
        <item x="65"/>
        <item x="117"/>
        <item x="44"/>
        <item x="128"/>
        <item x="127"/>
        <item x="126"/>
        <item x="125"/>
        <item x="124"/>
        <item x="61"/>
        <item x="29"/>
        <item x="52"/>
        <item x="123"/>
        <item x="77"/>
        <item x="33"/>
        <item x="0"/>
        <item x="82"/>
        <item x="36"/>
        <item x="70"/>
        <item x="74"/>
        <item x="53"/>
        <item x="122"/>
        <item x="41"/>
        <item x="31"/>
        <item x="118"/>
        <item x="35"/>
        <item x="39"/>
        <item x="58"/>
        <item x="116"/>
        <item x="3"/>
        <item x="121"/>
        <item x="5"/>
        <item m="1" x="129"/>
        <item x="43"/>
        <item x="54"/>
        <item x="84"/>
        <item x="79"/>
        <item x="78"/>
        <item x="7"/>
        <item x="50"/>
        <item x="4"/>
        <item x="75"/>
        <item x="83"/>
        <item x="120"/>
        <item x="89"/>
        <item x="40"/>
        <item x="1"/>
        <item x="110"/>
        <item x="46"/>
        <item x="114"/>
        <item x="15"/>
        <item x="119"/>
        <item x="113"/>
        <item x="47"/>
        <item x="32"/>
        <item x="55"/>
        <item x="2"/>
        <item m="1" x="131"/>
        <item x="67"/>
        <item x="68"/>
        <item x="71"/>
        <item x="34"/>
        <item x="73"/>
        <item m="1" x="130"/>
        <item x="62"/>
        <item x="63"/>
        <item x="80"/>
        <item x="27"/>
        <item x="66"/>
        <item x="37"/>
        <item x="115"/>
        <item t="default"/>
      </items>
    </pivotField>
    <pivotField compact="0" outline="0" showAll="0"/>
    <pivotField compact="0" outline="0" showAll="0"/>
    <pivotField compact="0" outline="0" showAll="0"/>
    <pivotField compact="0" outline="0" showAll="0"/>
    <pivotField axis="axisPage" compact="0" outline="0" multipleItemSelectionAllowed="1" showAll="0">
      <items count="4">
        <item h="1" x="2"/>
        <item x="0"/>
        <item h="1" x="1"/>
        <item t="default"/>
      </items>
    </pivotField>
    <pivotField compact="0" outline="0" showAll="0"/>
    <pivotField compact="0" outline="0" showAll="0"/>
    <pivotField compact="0" outline="0" multipleItemSelectionAllowed="1" showAll="0"/>
    <pivotField compact="0" outline="0" showAll="0"/>
    <pivotField axis="axisCol" compact="0" outline="0" showAll="0">
      <items count="6">
        <item x="4"/>
        <item x="0"/>
        <item x="1"/>
        <item x="2"/>
        <item x="3"/>
        <item t="default"/>
      </items>
    </pivotField>
    <pivotField dataField="1" compact="0" outline="0" showAll="0" defaultSubtotal="0"/>
    <pivotField axis="axisCol" compact="0" outline="0" showAll="0">
      <items count="6">
        <item x="2"/>
        <item x="3"/>
        <item x="1"/>
        <item x="0"/>
        <item x="4"/>
        <item t="default"/>
      </items>
    </pivotField>
    <pivotField compact="0" outline="0" showAll="0"/>
    <pivotField compact="0" outline="0" showAll="0"/>
    <pivotField compact="0" outline="0" showAll="0"/>
    <pivotField axis="axisPage" compact="0" outline="0" showAll="0">
      <items count="698">
        <item x="389"/>
        <item x="609"/>
        <item x="177"/>
        <item x="267"/>
        <item x="42"/>
        <item x="253"/>
        <item x="399"/>
        <item x="101"/>
        <item x="224"/>
        <item x="442"/>
        <item x="455"/>
        <item x="61"/>
        <item x="406"/>
        <item x="337"/>
        <item x="443"/>
        <item x="630"/>
        <item x="57"/>
        <item x="652"/>
        <item x="280"/>
        <item x="176"/>
        <item x="342"/>
        <item m="1" x="686"/>
        <item x="513"/>
        <item x="319"/>
        <item x="153"/>
        <item x="120"/>
        <item x="21"/>
        <item x="138"/>
        <item x="156"/>
        <item x="545"/>
        <item x="597"/>
        <item x="72"/>
        <item x="577"/>
        <item x="485"/>
        <item x="304"/>
        <item x="572"/>
        <item x="55"/>
        <item x="289"/>
        <item x="233"/>
        <item x="124"/>
        <item x="495"/>
        <item x="17"/>
        <item x="23"/>
        <item x="546"/>
        <item x="181"/>
        <item x="128"/>
        <item x="102"/>
        <item x="648"/>
        <item x="174"/>
        <item x="99"/>
        <item x="617"/>
        <item x="59"/>
        <item x="79"/>
        <item x="107"/>
        <item x="496"/>
        <item x="211"/>
        <item m="1" x="684"/>
        <item x="44"/>
        <item x="329"/>
        <item x="509"/>
        <item x="306"/>
        <item x="613"/>
        <item x="149"/>
        <item m="1" x="677"/>
        <item x="1"/>
        <item x="205"/>
        <item x="305"/>
        <item x="292"/>
        <item x="598"/>
        <item x="363"/>
        <item x="148"/>
        <item x="76"/>
        <item x="134"/>
        <item x="317"/>
        <item x="109"/>
        <item x="664"/>
        <item x="150"/>
        <item x="622"/>
        <item x="45"/>
        <item x="118"/>
        <item x="257"/>
        <item x="454"/>
        <item x="605"/>
        <item x="89"/>
        <item x="318"/>
        <item x="110"/>
        <item x="611"/>
        <item x="204"/>
        <item x="486"/>
        <item x="352"/>
        <item x="175"/>
        <item x="290"/>
        <item x="60"/>
        <item x="26"/>
        <item x="346"/>
        <item x="168"/>
        <item x="122"/>
        <item x="20"/>
        <item x="96"/>
        <item x="578"/>
        <item x="98"/>
        <item x="579"/>
        <item x="0"/>
        <item x="163"/>
        <item x="275"/>
        <item x="222"/>
        <item x="215"/>
        <item x="14"/>
        <item m="1" x="676"/>
        <item x="165"/>
        <item x="537"/>
        <item x="592"/>
        <item x="427"/>
        <item x="651"/>
        <item m="1" x="688"/>
        <item x="487"/>
        <item x="155"/>
        <item x="596"/>
        <item x="575"/>
        <item x="336"/>
        <item x="197"/>
        <item x="129"/>
        <item x="201"/>
        <item x="91"/>
        <item x="260"/>
        <item x="278"/>
        <item x="400"/>
        <item x="121"/>
        <item x="28"/>
        <item x="84"/>
        <item x="3"/>
        <item x="90"/>
        <item x="274"/>
        <item x="484"/>
        <item x="97"/>
        <item x="132"/>
        <item m="1" x="693"/>
        <item x="77"/>
        <item x="316"/>
        <item m="1" x="694"/>
        <item x="462"/>
        <item x="115"/>
        <item x="34"/>
        <item x="202"/>
        <item x="27"/>
        <item x="13"/>
        <item x="210"/>
        <item x="15"/>
        <item x="669"/>
        <item x="54"/>
        <item x="160"/>
        <item x="2"/>
        <item x="67"/>
        <item x="19"/>
        <item x="18"/>
        <item x="16"/>
        <item x="136"/>
        <item x="430"/>
        <item x="620"/>
        <item x="604"/>
        <item x="92"/>
        <item x="365"/>
        <item x="85"/>
        <item x="12"/>
        <item m="1" x="692"/>
        <item x="9"/>
        <item x="553"/>
        <item x="405"/>
        <item x="593"/>
        <item x="75"/>
        <item x="127"/>
        <item x="601"/>
        <item x="243"/>
        <item x="623"/>
        <item x="291"/>
        <item x="667"/>
        <item x="22"/>
        <item x="24"/>
        <item x="111"/>
        <item x="157"/>
        <item x="158"/>
        <item x="159"/>
        <item x="198"/>
        <item x="199"/>
        <item m="1" x="691"/>
        <item x="234"/>
        <item x="261"/>
        <item x="112"/>
        <item x="276"/>
        <item x="294"/>
        <item x="330"/>
        <item x="301"/>
        <item x="248"/>
        <item x="446"/>
        <item x="200"/>
        <item x="510"/>
        <item x="506"/>
        <item x="547"/>
        <item x="548"/>
        <item x="549"/>
        <item x="341"/>
        <item x="152"/>
        <item x="49"/>
        <item x="307"/>
        <item m="1" x="682"/>
        <item x="614"/>
        <item x="332"/>
        <item x="501"/>
        <item x="637"/>
        <item x="638"/>
        <item x="293"/>
        <item m="1" x="687"/>
        <item x="116"/>
        <item x="424"/>
        <item x="130"/>
        <item x="445"/>
        <item x="7"/>
        <item x="580"/>
        <item x="295"/>
        <item x="665"/>
        <item x="56"/>
        <item x="151"/>
        <item x="554"/>
        <item x="634"/>
        <item x="639"/>
        <item x="78"/>
        <item m="1" x="695"/>
        <item x="146"/>
        <item x="398"/>
        <item x="569"/>
        <item x="100"/>
        <item x="10"/>
        <item x="380"/>
        <item x="643"/>
        <item x="226"/>
        <item x="581"/>
        <item x="344"/>
        <item x="644"/>
        <item x="345"/>
        <item x="456"/>
        <item x="338"/>
        <item x="582"/>
        <item m="1" x="690"/>
        <item m="1" x="696"/>
        <item x="162"/>
        <item x="11"/>
        <item x="366"/>
        <item x="627"/>
        <item x="113"/>
        <item x="653"/>
        <item x="573"/>
        <item x="114"/>
        <item x="284"/>
        <item x="606"/>
        <item x="497"/>
        <item x="320"/>
        <item x="379"/>
        <item x="183"/>
        <item x="82"/>
        <item x="4"/>
        <item x="5"/>
        <item x="25"/>
        <item x="29"/>
        <item x="58"/>
        <item x="62"/>
        <item x="63"/>
        <item x="80"/>
        <item x="81"/>
        <item x="46"/>
        <item x="108"/>
        <item x="117"/>
        <item x="119"/>
        <item x="66"/>
        <item x="131"/>
        <item x="133"/>
        <item x="154"/>
        <item x="164"/>
        <item x="178"/>
        <item x="180"/>
        <item x="203"/>
        <item x="173"/>
        <item x="141"/>
        <item x="212"/>
        <item x="213"/>
        <item x="214"/>
        <item x="216"/>
        <item x="217"/>
        <item x="218"/>
        <item x="219"/>
        <item x="223"/>
        <item x="225"/>
        <item x="227"/>
        <item x="228"/>
        <item x="192"/>
        <item x="235"/>
        <item x="236"/>
        <item x="237"/>
        <item x="244"/>
        <item m="1" x="675"/>
        <item x="73"/>
        <item x="277"/>
        <item x="297"/>
        <item x="298"/>
        <item x="308"/>
        <item x="321"/>
        <item x="331"/>
        <item x="343"/>
        <item x="348"/>
        <item x="349"/>
        <item x="74"/>
        <item x="364"/>
        <item x="171"/>
        <item x="388"/>
        <item x="401"/>
        <item x="407"/>
        <item x="428"/>
        <item x="429"/>
        <item x="231"/>
        <item x="282"/>
        <item x="444"/>
        <item x="247"/>
        <item x="447"/>
        <item x="450"/>
        <item x="457"/>
        <item x="458"/>
        <item x="459"/>
        <item x="240"/>
        <item x="463"/>
        <item x="368"/>
        <item m="1" x="673"/>
        <item x="511"/>
        <item x="512"/>
        <item x="229"/>
        <item x="525"/>
        <item x="538"/>
        <item x="539"/>
        <item x="540"/>
        <item x="350"/>
        <item x="550"/>
        <item x="551"/>
        <item x="552"/>
        <item x="328"/>
        <item x="555"/>
        <item x="556"/>
        <item x="557"/>
        <item x="558"/>
        <item x="135"/>
        <item x="103"/>
        <item x="574"/>
        <item x="196"/>
        <item x="594"/>
        <item x="602"/>
        <item x="603"/>
        <item x="607"/>
        <item x="460"/>
        <item x="93"/>
        <item x="612"/>
        <item x="616"/>
        <item x="621"/>
        <item x="167"/>
        <item x="624"/>
        <item x="625"/>
        <item x="628"/>
        <item x="631"/>
        <item x="333"/>
        <item x="635"/>
        <item x="640"/>
        <item x="641"/>
        <item x="642"/>
        <item x="94"/>
        <item x="645"/>
        <item x="646"/>
        <item x="649"/>
        <item x="650"/>
        <item x="654"/>
        <item x="655"/>
        <item x="657"/>
        <item x="658"/>
        <item x="659"/>
        <item x="660"/>
        <item x="666"/>
        <item x="411"/>
        <item m="1" x="683"/>
        <item x="668"/>
        <item x="309"/>
        <item x="322"/>
        <item x="583"/>
        <item x="390"/>
        <item m="1" x="671"/>
        <item x="262"/>
        <item m="1" x="679"/>
        <item x="498"/>
        <item x="182"/>
        <item x="64"/>
        <item x="123"/>
        <item x="391"/>
        <item x="47"/>
        <item x="403"/>
        <item x="161"/>
        <item x="170"/>
        <item x="184"/>
        <item x="185"/>
        <item x="206"/>
        <item x="220"/>
        <item x="104"/>
        <item x="245"/>
        <item x="263"/>
        <item x="264"/>
        <item x="279"/>
        <item x="299"/>
        <item x="300"/>
        <item x="312"/>
        <item x="323"/>
        <item x="86"/>
        <item x="339"/>
        <item x="392"/>
        <item x="373"/>
        <item x="402"/>
        <item x="431"/>
        <item x="448"/>
        <item x="461"/>
        <item x="105"/>
        <item x="499"/>
        <item x="189"/>
        <item x="500"/>
        <item x="541"/>
        <item x="302"/>
        <item x="560"/>
        <item x="570"/>
        <item x="571"/>
        <item x="584"/>
        <item x="209"/>
        <item x="595"/>
        <item x="378"/>
        <item x="221"/>
        <item x="137"/>
        <item x="418"/>
        <item x="358"/>
        <item x="186"/>
        <item x="466"/>
        <item x="230"/>
        <item x="542"/>
        <item x="311"/>
        <item x="31"/>
        <item x="559"/>
        <item x="310"/>
        <item x="325"/>
        <item x="166"/>
        <item x="126"/>
        <item x="8"/>
        <item x="125"/>
        <item x="172"/>
        <item m="1" x="674"/>
        <item x="367"/>
        <item x="481"/>
        <item x="432"/>
        <item x="68"/>
        <item x="543"/>
        <item x="252"/>
        <item x="449"/>
        <item x="464"/>
        <item x="32"/>
        <item x="169"/>
        <item x="465"/>
        <item x="451"/>
        <item x="106"/>
        <item x="207"/>
        <item x="232"/>
        <item x="238"/>
        <item x="266"/>
        <item x="288"/>
        <item x="576"/>
        <item x="599"/>
        <item x="287"/>
        <item x="334"/>
        <item x="239"/>
        <item x="286"/>
        <item x="296"/>
        <item x="335"/>
        <item x="393"/>
        <item x="340"/>
        <item x="281"/>
        <item x="33"/>
        <item x="536"/>
        <item x="313"/>
        <item x="283"/>
        <item x="433"/>
        <item x="347"/>
        <item x="327"/>
        <item x="600"/>
        <item x="285"/>
        <item x="324"/>
        <item x="265"/>
        <item x="65"/>
        <item x="610"/>
        <item m="1" x="685"/>
        <item x="326"/>
        <item x="434"/>
        <item x="30"/>
        <item x="6"/>
        <item x="69"/>
        <item x="70"/>
        <item x="71"/>
        <item x="179"/>
        <item x="187"/>
        <item x="188"/>
        <item x="39"/>
        <item x="268"/>
        <item x="270"/>
        <item x="315"/>
        <item x="351"/>
        <item x="353"/>
        <item x="354"/>
        <item x="355"/>
        <item x="356"/>
        <item x="404"/>
        <item x="467"/>
        <item x="514"/>
        <item x="494"/>
        <item x="587"/>
        <item x="425"/>
        <item x="590"/>
        <item x="423"/>
        <item x="452"/>
        <item x="362"/>
        <item x="647"/>
        <item x="360"/>
        <item x="83"/>
        <item x="87"/>
        <item x="419"/>
        <item x="588"/>
        <item x="415"/>
        <item x="191"/>
        <item x="408"/>
        <item x="409"/>
        <item x="426"/>
        <item x="529"/>
        <item x="585"/>
        <item x="361"/>
        <item x="36"/>
        <item x="412"/>
        <item x="190"/>
        <item x="410"/>
        <item x="626"/>
        <item x="88"/>
        <item x="420"/>
        <item x="417"/>
        <item x="140"/>
        <item x="502"/>
        <item x="53"/>
        <item x="589"/>
        <item x="51"/>
        <item x="369"/>
        <item x="586"/>
        <item x="269"/>
        <item x="139"/>
        <item x="357"/>
        <item x="38"/>
        <item x="591"/>
        <item x="41"/>
        <item x="208"/>
        <item x="272"/>
        <item x="314"/>
        <item x="271"/>
        <item x="413"/>
        <item x="422"/>
        <item x="416"/>
        <item x="435"/>
        <item x="421"/>
        <item m="1" x="680"/>
        <item x="273"/>
        <item x="40"/>
        <item x="370"/>
        <item x="359"/>
        <item x="629"/>
        <item x="394"/>
        <item x="414"/>
        <item x="37"/>
        <item x="561"/>
        <item x="48"/>
        <item x="50"/>
        <item x="52"/>
        <item x="95"/>
        <item x="143"/>
        <item x="144"/>
        <item x="145"/>
        <item x="147"/>
        <item x="193"/>
        <item x="194"/>
        <item x="195"/>
        <item x="241"/>
        <item x="249"/>
        <item x="250"/>
        <item x="251"/>
        <item x="254"/>
        <item x="258"/>
        <item x="259"/>
        <item x="303"/>
        <item x="371"/>
        <item x="372"/>
        <item x="374"/>
        <item x="375"/>
        <item x="376"/>
        <item x="377"/>
        <item x="381"/>
        <item x="382"/>
        <item x="383"/>
        <item x="384"/>
        <item x="385"/>
        <item x="386"/>
        <item x="387"/>
        <item x="395"/>
        <item x="396"/>
        <item x="436"/>
        <item x="437"/>
        <item x="438"/>
        <item x="439"/>
        <item x="440"/>
        <item x="441"/>
        <item x="453"/>
        <item x="468"/>
        <item x="469"/>
        <item x="470"/>
        <item x="471"/>
        <item x="472"/>
        <item x="473"/>
        <item x="474"/>
        <item x="475"/>
        <item x="476"/>
        <item x="477"/>
        <item x="479"/>
        <item x="480"/>
        <item x="482"/>
        <item x="483"/>
        <item x="488"/>
        <item x="490"/>
        <item x="491"/>
        <item x="492"/>
        <item x="493"/>
        <item x="503"/>
        <item x="504"/>
        <item x="505"/>
        <item x="507"/>
        <item x="515"/>
        <item x="516"/>
        <item x="517"/>
        <item x="518"/>
        <item x="519"/>
        <item x="520"/>
        <item x="521"/>
        <item x="522"/>
        <item x="523"/>
        <item x="524"/>
        <item x="526"/>
        <item x="527"/>
        <item x="528"/>
        <item x="530"/>
        <item x="531"/>
        <item x="532"/>
        <item x="533"/>
        <item x="534"/>
        <item x="535"/>
        <item x="562"/>
        <item x="563"/>
        <item x="566"/>
        <item x="567"/>
        <item x="568"/>
        <item x="608"/>
        <item x="615"/>
        <item x="618"/>
        <item x="619"/>
        <item x="397"/>
        <item x="632"/>
        <item x="633"/>
        <item x="636"/>
        <item x="656"/>
        <item x="661"/>
        <item x="662"/>
        <item x="663"/>
        <item x="256"/>
        <item m="1" x="672"/>
        <item m="1" x="689"/>
        <item x="670"/>
        <item x="508"/>
        <item x="242"/>
        <item x="246"/>
        <item x="478"/>
        <item x="255"/>
        <item m="1" x="678"/>
        <item x="565"/>
        <item x="142"/>
        <item x="544"/>
        <item x="43"/>
        <item m="1" x="681"/>
        <item x="489"/>
        <item x="564"/>
        <item x="35"/>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defaultSubtotal="0"/>
  </pivotFields>
  <rowFields count="1">
    <field x="17"/>
  </rowFields>
  <rowItems count="52">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4"/>
    </i>
    <i>
      <x v="95"/>
    </i>
    <i>
      <x v="96"/>
    </i>
    <i>
      <x v="97"/>
    </i>
    <i>
      <x v="98"/>
    </i>
    <i>
      <x v="100"/>
    </i>
    <i>
      <x v="102"/>
    </i>
    <i>
      <x v="103"/>
    </i>
    <i>
      <x v="104"/>
    </i>
    <i>
      <x v="115"/>
    </i>
    <i>
      <x v="116"/>
    </i>
    <i t="grand">
      <x/>
    </i>
  </rowItems>
  <colFields count="2">
    <field x="27"/>
    <field x="29"/>
  </colFields>
  <colItems count="20">
    <i>
      <x/>
      <x/>
    </i>
    <i r="1">
      <x v="2"/>
    </i>
    <i t="default">
      <x/>
    </i>
    <i>
      <x v="1"/>
      <x v="1"/>
    </i>
    <i r="1">
      <x v="3"/>
    </i>
    <i r="1">
      <x v="4"/>
    </i>
    <i t="default">
      <x v="1"/>
    </i>
    <i>
      <x v="2"/>
      <x v="1"/>
    </i>
    <i r="1">
      <x v="3"/>
    </i>
    <i r="1">
      <x v="4"/>
    </i>
    <i t="default">
      <x v="2"/>
    </i>
    <i>
      <x v="3"/>
      <x v="1"/>
    </i>
    <i r="1">
      <x v="3"/>
    </i>
    <i r="1">
      <x v="4"/>
    </i>
    <i t="default">
      <x v="3"/>
    </i>
    <i>
      <x v="4"/>
      <x v="1"/>
    </i>
    <i r="1">
      <x v="3"/>
    </i>
    <i r="1">
      <x v="4"/>
    </i>
    <i t="default">
      <x v="4"/>
    </i>
    <i t="grand">
      <x/>
    </i>
  </colItems>
  <pageFields count="5">
    <pageField fld="7" hier="-1"/>
    <pageField fld="33" hier="-1"/>
    <pageField fld="5" hier="-1"/>
    <pageField fld="11" hier="-1"/>
    <pageField fld="22" hier="-1"/>
  </pageFields>
  <dataFields count="1">
    <dataField name="Soma de VALOR" fld="28" baseField="0" baseItem="0"/>
  </dataFields>
  <formats count="8">
    <format dxfId="7">
      <pivotArea dataOnly="0" labelOnly="1" outline="0" fieldPosition="0">
        <references count="1">
          <reference field="17" count="19">
            <x v="53"/>
            <x v="54"/>
            <x v="55"/>
            <x v="56"/>
            <x v="57"/>
            <x v="58"/>
            <x v="59"/>
            <x v="60"/>
            <x v="61"/>
            <x v="62"/>
            <x v="63"/>
            <x v="64"/>
            <x v="65"/>
            <x v="66"/>
            <x v="67"/>
            <x v="68"/>
            <x v="69"/>
            <x v="70"/>
            <x v="71"/>
          </reference>
        </references>
      </pivotArea>
    </format>
    <format dxfId="6">
      <pivotArea dataOnly="0" labelOnly="1" outline="0" fieldPosition="0">
        <references count="1">
          <reference field="17" count="22">
            <x v="72"/>
            <x v="73"/>
            <x v="74"/>
            <x v="75"/>
            <x v="76"/>
            <x v="77"/>
            <x v="78"/>
            <x v="79"/>
            <x v="80"/>
            <x v="81"/>
            <x v="82"/>
            <x v="83"/>
            <x v="84"/>
            <x v="85"/>
            <x v="86"/>
            <x v="87"/>
            <x v="88"/>
            <x v="89"/>
            <x v="90"/>
            <x v="91"/>
            <x v="92"/>
            <x v="94"/>
          </reference>
        </references>
      </pivotArea>
    </format>
    <format dxfId="5">
      <pivotArea dataOnly="0" labelOnly="1" outline="0" fieldPosition="0">
        <references count="1">
          <reference field="17" count="2">
            <x v="95"/>
            <x v="96"/>
          </reference>
        </references>
      </pivotArea>
    </format>
    <format dxfId="4">
      <pivotArea dataOnly="0" labelOnly="1" outline="0" fieldPosition="0">
        <references count="1">
          <reference field="17" count="2">
            <x v="97"/>
            <x v="98"/>
          </reference>
        </references>
      </pivotArea>
    </format>
    <format dxfId="3">
      <pivotArea dataOnly="0" labelOnly="1" outline="0" fieldPosition="0">
        <references count="1">
          <reference field="17" count="3">
            <x v="97"/>
            <x v="98"/>
            <x v="99"/>
          </reference>
        </references>
      </pivotArea>
    </format>
    <format dxfId="2">
      <pivotArea dataOnly="0" labelOnly="1" outline="0" fieldPosition="0">
        <references count="1">
          <reference field="17" count="5">
            <x v="100"/>
            <x v="101"/>
            <x v="102"/>
            <x v="103"/>
            <x v="104"/>
          </reference>
        </references>
      </pivotArea>
    </format>
    <format dxfId="1">
      <pivotArea outline="0" fieldPosition="0">
        <references count="3">
          <reference field="17" count="51" selected="0">
            <x v="53"/>
            <x v="54"/>
            <x v="55"/>
            <x v="56"/>
            <x v="57"/>
            <x v="58"/>
            <x v="59"/>
            <x v="60"/>
            <x v="61"/>
            <x v="62"/>
            <x v="63"/>
            <x v="64"/>
            <x v="65"/>
            <x v="66"/>
            <x v="67"/>
            <x v="68"/>
            <x v="69"/>
            <x v="70"/>
            <x v="71"/>
            <x v="72"/>
            <x v="73"/>
            <x v="74"/>
            <x v="75"/>
            <x v="76"/>
            <x v="77"/>
            <x v="78"/>
            <x v="79"/>
            <x v="80"/>
            <x v="81"/>
            <x v="82"/>
            <x v="83"/>
            <x v="84"/>
            <x v="85"/>
            <x v="86"/>
            <x v="87"/>
            <x v="88"/>
            <x v="89"/>
            <x v="90"/>
            <x v="91"/>
            <x v="92"/>
            <x v="94"/>
            <x v="95"/>
            <x v="96"/>
            <x v="97"/>
            <x v="98"/>
            <x v="100"/>
            <x v="102"/>
            <x v="103"/>
            <x v="104"/>
            <x v="115"/>
            <x v="116"/>
          </reference>
          <reference field="27" count="1" selected="0">
            <x v="0"/>
          </reference>
          <reference field="29" count="2" selected="0">
            <x v="0"/>
            <x v="2"/>
          </reference>
        </references>
      </pivotArea>
    </format>
    <format dxfId="0">
      <pivotArea field="29" grandRow="1" outline="0" axis="axisCol" fieldPosition="1">
        <references count="2">
          <reference field="27" count="1" selected="0">
            <x v="0"/>
          </reference>
          <reference field="29" count="2" selected="0">
            <x v="0"/>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Tabela Dinâmica6" cacheId="9"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fieldListSortAscending="1">
  <location ref="M91:AG174" firstHeaderRow="1" firstDataRow="3" firstDataCol="1" rowPageCount="5" colPageCount="1"/>
  <pivotFields count="66">
    <pivotField compact="0" outline="0" showAll="0"/>
    <pivotField compact="0" outline="0" showAll="0"/>
    <pivotField compact="0" outline="0" showAll="0"/>
    <pivotField compact="0" outline="0" showAll="0"/>
    <pivotField compact="0" outline="0" showAll="0"/>
    <pivotField axis="axisPage" compact="0" outline="0" showAll="0" defaultSubtotal="0">
      <items count="6181">
        <item x="1490"/>
        <item x="3679"/>
        <item x="1234"/>
        <item x="3680"/>
        <item x="583"/>
        <item x="584"/>
        <item x="4012"/>
        <item x="1680"/>
        <item x="1582"/>
        <item x="1583"/>
        <item x="1584"/>
        <item x="1585"/>
        <item x="1586"/>
        <item x="1587"/>
        <item x="1588"/>
        <item x="1589"/>
        <item x="1590"/>
        <item x="1591"/>
        <item x="1592"/>
        <item x="4738"/>
        <item x="4739"/>
        <item x="5389"/>
        <item x="1957"/>
        <item x="1888"/>
        <item x="2841"/>
        <item x="2601"/>
        <item x="3431"/>
        <item x="4740"/>
        <item x="5569"/>
        <item x="5880"/>
        <item x="5232"/>
        <item x="5101"/>
        <item x="5164"/>
        <item x="5405"/>
        <item x="5445"/>
        <item x="5725"/>
        <item x="833"/>
        <item x="4804"/>
        <item x="3773"/>
        <item x="4083"/>
        <item x="4741"/>
        <item x="4084"/>
        <item x="3043"/>
        <item x="5002"/>
        <item x="2348"/>
        <item x="472"/>
        <item x="749"/>
        <item x="1103"/>
        <item x="1491"/>
        <item x="4182"/>
        <item m="1" x="6029"/>
        <item m="1" x="6030"/>
        <item x="3843"/>
        <item x="834"/>
        <item x="4503"/>
        <item m="1" x="6031"/>
        <item x="832"/>
        <item x="1958"/>
        <item x="473"/>
        <item x="4742"/>
        <item x="2238"/>
        <item x="2171"/>
        <item x="4013"/>
        <item x="2239"/>
        <item x="3310"/>
        <item x="4504"/>
        <item x="4805"/>
        <item x="4806"/>
        <item x="4807"/>
        <item x="4808"/>
        <item x="4809"/>
        <item x="4810"/>
        <item x="4811"/>
        <item x="4812"/>
        <item x="4813"/>
        <item x="3774"/>
        <item x="3775"/>
        <item x="3776"/>
        <item x="3777"/>
        <item x="3778"/>
        <item x="3779"/>
        <item x="3780"/>
        <item x="3781"/>
        <item x="3782"/>
        <item x="3783"/>
        <item x="3784"/>
        <item x="3785"/>
        <item x="3786"/>
        <item x="3787"/>
        <item x="3788"/>
        <item x="3789"/>
        <item x="3790"/>
        <item x="2965"/>
        <item x="2966"/>
        <item x="2967"/>
        <item x="2968"/>
        <item x="2969"/>
        <item x="2970"/>
        <item x="2971"/>
        <item x="2972"/>
        <item x="2973"/>
        <item x="585"/>
        <item x="4"/>
        <item x="1233"/>
        <item x="2662"/>
        <item x="1789"/>
        <item x="2974"/>
        <item m="1" x="6034"/>
        <item m="1" x="6035"/>
        <item x="2468"/>
        <item x="5826"/>
        <item x="5771"/>
        <item x="5188"/>
        <item x="5424"/>
        <item x="5111"/>
        <item x="5757"/>
        <item x="5189"/>
        <item x="5485"/>
        <item x="5233"/>
        <item x="5450"/>
        <item x="3602"/>
        <item x="3681"/>
        <item x="4501"/>
        <item x="1294"/>
        <item x="4999"/>
        <item x="3172"/>
        <item x="4604"/>
        <item x="4916"/>
        <item x="5003"/>
        <item x="2842"/>
        <item x="1959"/>
        <item x="5696"/>
        <item x="3963"/>
        <item x="5761"/>
        <item x="5832"/>
        <item x="5541"/>
        <item x="5949"/>
        <item x="5262"/>
        <item x="5760"/>
        <item x="5102"/>
        <item x="5775"/>
        <item x="697"/>
        <item x="698"/>
        <item x="3311"/>
        <item x="5004"/>
        <item x="830"/>
        <item x="2349"/>
        <item m="1" x="6037"/>
        <item x="1410"/>
        <item x="4797"/>
        <item x="2045"/>
        <item x="1681"/>
        <item x="2350"/>
        <item x="172"/>
        <item x="4814"/>
        <item x="4815"/>
        <item x="4816"/>
        <item x="4817"/>
        <item x="4505"/>
        <item x="1581"/>
        <item x="3682"/>
        <item x="2897"/>
        <item x="3603"/>
        <item x="4743"/>
        <item x="173"/>
        <item x="174"/>
        <item x="4506"/>
        <item x="2347"/>
        <item x="1489"/>
        <item x="88"/>
        <item x="3312"/>
        <item x="3184"/>
        <item x="2843"/>
        <item x="1955"/>
        <item x="4605"/>
        <item x="3173"/>
        <item x="835"/>
        <item x="4085"/>
        <item x="4744"/>
        <item x="4818"/>
        <item x="3174"/>
        <item x="3313"/>
        <item x="328"/>
        <item x="3175"/>
        <item x="1226"/>
        <item x="2844"/>
        <item x="3966"/>
        <item x="694"/>
        <item x="329"/>
        <item x="3314"/>
        <item x="586"/>
        <item x="2736"/>
        <item m="1" x="6040"/>
        <item m="1" x="6041"/>
        <item m="1" x="6042"/>
        <item x="2734"/>
        <item m="1" x="6043"/>
        <item m="1" x="6044"/>
        <item m="1" x="6046"/>
        <item m="1" x="6047"/>
        <item m="1" x="6048"/>
        <item m="1" x="6049"/>
        <item x="587"/>
        <item m="1" x="6050"/>
        <item m="1" x="6051"/>
        <item m="1" x="6052"/>
        <item m="1" x="6053"/>
        <item m="1" x="6054"/>
        <item m="1" x="6055"/>
        <item m="1" x="6056"/>
        <item m="1" x="6057"/>
        <item m="1" x="6058"/>
        <item m="1" x="6059"/>
        <item m="1" x="6060"/>
        <item x="176"/>
        <item x="1104"/>
        <item m="1" x="6061"/>
        <item x="829"/>
        <item x="836"/>
        <item x="175"/>
        <item x="837"/>
        <item x="3772"/>
        <item x="838"/>
        <item x="2047"/>
        <item x="83"/>
        <item x="3459"/>
        <item x="3601"/>
        <item x="4014"/>
        <item x="1411"/>
        <item x="2658"/>
        <item x="2663"/>
        <item x="2975"/>
        <item x="839"/>
        <item x="4507"/>
        <item x="3967"/>
        <item x="1412"/>
        <item x="1682"/>
        <item x="3604"/>
        <item x="2845"/>
        <item x="3683"/>
        <item x="1048"/>
        <item x="1593"/>
        <item x="4508"/>
        <item x="3684"/>
        <item x="1227"/>
        <item x="3685"/>
        <item x="4319"/>
        <item x="4411"/>
        <item x="4606"/>
        <item x="588"/>
        <item x="387"/>
        <item x="3176"/>
        <item x="3177"/>
        <item x="2898"/>
        <item x="1784"/>
        <item x="1790"/>
        <item x="1305"/>
        <item x="0"/>
        <item x="3315"/>
        <item m="1" x="6066"/>
        <item x="1105"/>
        <item m="1" x="6067"/>
        <item x="3968"/>
        <item x="3969"/>
        <item x="3970"/>
        <item x="3971"/>
        <item x="3972"/>
        <item x="3973"/>
        <item x="3974"/>
        <item x="3975"/>
        <item x="3976"/>
        <item x="3977"/>
        <item x="3978"/>
        <item x="3979"/>
        <item x="3980"/>
        <item x="3981"/>
        <item x="3982"/>
        <item x="3983"/>
        <item x="3984"/>
        <item x="3985"/>
        <item x="3986"/>
        <item x="3987"/>
        <item x="1960"/>
        <item x="2976"/>
        <item x="3178"/>
        <item x="4010"/>
        <item x="4819"/>
        <item x="2166"/>
        <item x="3605"/>
        <item x="2964"/>
        <item x="2977"/>
        <item x="4509"/>
        <item x="748"/>
        <item x="3316"/>
        <item x="5864"/>
        <item x="5865"/>
        <item x="5103"/>
        <item x="5917"/>
        <item x="5943"/>
        <item x="5944"/>
        <item x="5770"/>
        <item x="5402"/>
        <item x="5542"/>
        <item x="5847"/>
        <item x="5848"/>
        <item x="5776"/>
        <item x="5446"/>
        <item x="5268"/>
        <item x="1889"/>
        <item x="1033"/>
        <item x="1890"/>
        <item x="4320"/>
        <item x="390"/>
        <item x="589"/>
        <item x="1791"/>
        <item x="2899"/>
        <item x="840"/>
        <item x="4081"/>
        <item x="4794"/>
        <item x="841"/>
        <item m="1" x="6072"/>
        <item x="2473"/>
        <item m="1" x="6073"/>
        <item x="4510"/>
        <item x="918"/>
        <item x="3686"/>
        <item x="3186"/>
        <item x="3187"/>
        <item x="169"/>
        <item x="695"/>
        <item x="4922"/>
        <item x="4923"/>
        <item x="4321"/>
        <item x="4177"/>
        <item x="388"/>
        <item x="2"/>
        <item x="474"/>
        <item x="3791"/>
        <item x="2659"/>
        <item x="2962"/>
        <item x="828"/>
        <item x="842"/>
        <item x="1488"/>
        <item x="4086"/>
        <item x="2351"/>
        <item x="2895"/>
        <item x="2748"/>
        <item x="5005"/>
        <item x="2463"/>
        <item x="1891"/>
        <item x="2237"/>
        <item x="4011"/>
        <item x="5000"/>
        <item x="2660"/>
        <item x="5001"/>
        <item x="1892"/>
        <item x="4015"/>
        <item x="3040"/>
        <item x="4795"/>
        <item x="919"/>
        <item x="3041"/>
        <item x="5833"/>
        <item x="5970"/>
        <item x="5945"/>
        <item m="1" x="6076"/>
        <item x="5579"/>
        <item x="5192"/>
        <item x="5406"/>
        <item x="5407"/>
        <item x="696"/>
        <item x="4796"/>
        <item x="208"/>
        <item x="699"/>
        <item x="1492"/>
        <item x="1493"/>
        <item x="3"/>
        <item x="2963"/>
        <item x="2467"/>
        <item x="2469"/>
        <item x="5006"/>
        <item x="1494"/>
        <item x="2168"/>
        <item x="1106"/>
        <item x="1107"/>
        <item x="1108"/>
        <item x="1109"/>
        <item x="1110"/>
        <item x="1111"/>
        <item x="1112"/>
        <item x="1113"/>
        <item x="1114"/>
        <item x="5946"/>
        <item x="5702"/>
        <item x="5703"/>
        <item x="5704"/>
        <item x="5705"/>
        <item x="5664"/>
        <item x="5789"/>
        <item x="5408"/>
        <item x="5758"/>
        <item x="5825"/>
        <item x="5313"/>
        <item x="1115"/>
        <item x="4511"/>
        <item x="2840"/>
        <item x="163"/>
        <item x="4799"/>
        <item x="3457"/>
        <item x="1893"/>
        <item x="4924"/>
        <item x="831"/>
        <item x="1304"/>
        <item x="1594"/>
        <item x="1956"/>
        <item x="3308"/>
        <item x="4800"/>
        <item x="843"/>
        <item x="844"/>
        <item x="845"/>
        <item x="846"/>
        <item x="847"/>
        <item x="848"/>
        <item x="849"/>
        <item x="850"/>
        <item x="851"/>
        <item x="852"/>
        <item x="853"/>
        <item x="854"/>
        <item x="4322"/>
        <item x="4323"/>
        <item x="4324"/>
        <item x="4325"/>
        <item x="4326"/>
        <item x="4327"/>
        <item x="4328"/>
        <item x="4329"/>
        <item x="4330"/>
        <item x="4331"/>
        <item x="4332"/>
        <item x="4333"/>
        <item x="4334"/>
        <item x="4335"/>
        <item x="4336"/>
        <item x="1306"/>
        <item x="1307"/>
        <item x="1308"/>
        <item x="1309"/>
        <item x="1310"/>
        <item x="1311"/>
        <item x="1312"/>
        <item x="1313"/>
        <item x="1314"/>
        <item x="1315"/>
        <item x="1316"/>
        <item x="2240"/>
        <item x="2241"/>
        <item x="1317"/>
        <item x="1318"/>
        <item x="1319"/>
        <item x="1320"/>
        <item x="1321"/>
        <item x="1322"/>
        <item x="1323"/>
        <item x="1324"/>
        <item x="1325"/>
        <item x="4082"/>
        <item x="2661"/>
        <item x="3693"/>
        <item x="2846"/>
        <item x="4801"/>
        <item x="339"/>
        <item x="4337"/>
        <item x="5007"/>
        <item x="2242"/>
        <item x="4602"/>
        <item x="1785"/>
        <item x="2169"/>
        <item x="582"/>
        <item x="2978"/>
        <item x="209"/>
        <item x="210"/>
        <item x="211"/>
        <item x="212"/>
        <item x="213"/>
        <item x="5772"/>
        <item x="5950"/>
        <item x="5570"/>
        <item x="5788"/>
        <item x="5087"/>
        <item x="5971"/>
        <item x="5430"/>
        <item x="5486"/>
        <item x="5777"/>
        <item x="5896"/>
        <item m="1" x="6086"/>
        <item x="5968"/>
        <item x="5088"/>
        <item x="5520"/>
        <item x="5521"/>
        <item x="5522"/>
        <item x="5523"/>
        <item x="5524"/>
        <item x="5525"/>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4407"/>
        <item x="4408"/>
        <item x="4409"/>
        <item x="4410"/>
        <item x="4412"/>
        <item x="4413"/>
        <item x="4414"/>
        <item x="4415"/>
        <item x="4416"/>
        <item x="4417"/>
        <item x="4418"/>
        <item x="4419"/>
        <item x="4420"/>
        <item x="4421"/>
        <item x="1327"/>
        <item x="1328"/>
        <item x="1326"/>
        <item x="1329"/>
        <item x="1330"/>
        <item x="1331"/>
        <item x="1332"/>
        <item x="1333"/>
        <item x="1334"/>
        <item x="1335"/>
        <item x="1336"/>
        <item x="1337"/>
        <item x="1338"/>
        <item x="4422"/>
        <item x="4423"/>
        <item x="4424"/>
        <item x="4425"/>
        <item x="4426"/>
        <item x="4427"/>
        <item x="4428"/>
        <item x="4429"/>
        <item x="4430"/>
        <item x="4431"/>
        <item x="4432"/>
        <item x="4433"/>
        <item x="4434"/>
        <item x="4435"/>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4178"/>
        <item x="4179"/>
        <item x="4180"/>
        <item x="4181"/>
        <item x="4184"/>
        <item x="4185"/>
        <item x="4186"/>
        <item x="4187"/>
        <item x="4188"/>
        <item x="4189"/>
        <item x="4190"/>
        <item x="4191"/>
        <item x="4192"/>
        <item x="4193"/>
        <item x="4194"/>
        <item x="4195"/>
        <item x="2847"/>
        <item x="2848"/>
        <item x="2849"/>
        <item x="2850"/>
        <item x="2851"/>
        <item x="2852"/>
        <item x="2853"/>
        <item x="2854"/>
        <item x="2855"/>
        <item x="2856"/>
        <item x="2857"/>
        <item x="2858"/>
        <item x="2859"/>
        <item x="2979"/>
        <item x="2980"/>
        <item x="2981"/>
        <item x="2982"/>
        <item x="2983"/>
        <item x="2984"/>
        <item x="2985"/>
        <item x="2986"/>
        <item x="2987"/>
        <item x="2988"/>
        <item x="2989"/>
        <item x="310"/>
        <item x="311"/>
        <item x="312"/>
        <item x="313"/>
        <item x="314"/>
        <item x="315"/>
        <item x="316"/>
        <item x="317"/>
        <item x="318"/>
        <item x="319"/>
        <item x="320"/>
        <item x="917"/>
        <item x="920"/>
        <item x="921"/>
        <item x="922"/>
        <item x="923"/>
        <item x="924"/>
        <item x="925"/>
        <item x="926"/>
        <item x="927"/>
        <item x="928"/>
        <item x="929"/>
        <item x="930"/>
        <item x="931"/>
        <item x="932"/>
        <item x="933"/>
        <item x="934"/>
        <item x="935"/>
        <item x="936"/>
        <item x="937"/>
        <item x="4603"/>
        <item x="4607"/>
        <item x="4608"/>
        <item x="4609"/>
        <item x="4610"/>
        <item x="4611"/>
        <item x="4612"/>
        <item x="4613"/>
        <item x="4614"/>
        <item x="938"/>
        <item x="939"/>
        <item x="940"/>
        <item x="941"/>
        <item x="942"/>
        <item x="943"/>
        <item x="944"/>
        <item x="945"/>
        <item x="946"/>
        <item x="947"/>
        <item x="948"/>
        <item x="4615"/>
        <item x="4616"/>
        <item x="4617"/>
        <item x="4618"/>
        <item x="4619"/>
        <item x="4620"/>
        <item x="4621"/>
        <item x="4622"/>
        <item x="4623"/>
        <item x="4624"/>
        <item x="4625"/>
        <item x="4626"/>
        <item x="4627"/>
        <item x="4628"/>
        <item x="4629"/>
        <item x="4630"/>
        <item x="4631"/>
        <item x="4632"/>
        <item x="4633"/>
        <item x="4634"/>
        <item x="321"/>
        <item x="2664"/>
        <item m="1" x="6090"/>
        <item x="3687"/>
        <item x="2665"/>
        <item x="2170"/>
        <item m="1" x="6091"/>
        <item x="700"/>
        <item x="701"/>
        <item x="322"/>
        <item m="1" x="6092"/>
        <item m="1" x="6093"/>
        <item m="1" x="6095"/>
        <item x="4502"/>
        <item x="3433"/>
        <item x="4016"/>
        <item x="2357"/>
        <item x="3964"/>
        <item x="4017"/>
        <item x="3688"/>
        <item x="3042"/>
        <item x="3965"/>
        <item m="1" x="6096"/>
        <item x="1595"/>
        <item x="702"/>
        <item x="4018"/>
        <item x="5526"/>
        <item x="5527"/>
        <item x="5528"/>
        <item x="5529"/>
        <item x="5530"/>
        <item x="5531"/>
        <item x="5532"/>
        <item x="5533"/>
        <item x="5830"/>
        <item x="5831"/>
        <item x="5834"/>
        <item x="5835"/>
        <item x="5836"/>
        <item x="5837"/>
        <item x="5838"/>
        <item x="5839"/>
        <item x="5840"/>
        <item x="5841"/>
        <item x="5417"/>
        <item x="5332"/>
        <item x="3434"/>
        <item x="1961"/>
        <item x="323"/>
        <item x="3766"/>
        <item x="4019"/>
        <item x="4087"/>
        <item x="2044"/>
        <item x="1496"/>
        <item x="2573"/>
        <item x="2666"/>
        <item x="950"/>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3689"/>
        <item x="3690"/>
        <item x="3691"/>
        <item x="3692"/>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3735"/>
        <item x="3736"/>
        <item x="2172"/>
        <item x="2173"/>
        <item x="2174"/>
        <item x="2175"/>
        <item x="2176"/>
        <item x="2177"/>
        <item x="2178"/>
        <item x="2179"/>
        <item x="2180"/>
        <item x="2181"/>
        <item x="2182"/>
        <item x="2183"/>
        <item x="2184"/>
        <item x="2185"/>
        <item x="3737"/>
        <item x="3738"/>
        <item x="3739"/>
        <item x="3740"/>
        <item x="3741"/>
        <item x="3742"/>
        <item x="3743"/>
        <item x="3744"/>
        <item x="3745"/>
        <item x="3746"/>
        <item x="2186"/>
        <item x="2187"/>
        <item x="2188"/>
        <item x="2189"/>
        <item x="2190"/>
        <item x="2191"/>
        <item x="2192"/>
        <item x="2193"/>
        <item x="2194"/>
        <item x="2195"/>
        <item x="2196"/>
        <item x="2197"/>
        <item x="1624"/>
        <item x="1625"/>
        <item x="1626"/>
        <item x="1627"/>
        <item x="1628"/>
        <item x="1629"/>
        <item x="1630"/>
        <item x="1631"/>
        <item x="1632"/>
        <item x="1633"/>
        <item x="1634"/>
        <item x="1635"/>
        <item x="1636"/>
        <item x="1637"/>
        <item x="3747"/>
        <item x="3748"/>
        <item x="3749"/>
        <item x="3750"/>
        <item x="3751"/>
        <item x="3752"/>
        <item x="3753"/>
        <item x="3754"/>
        <item x="2198"/>
        <item x="2199"/>
        <item x="2200"/>
        <item x="2201"/>
        <item x="2202"/>
        <item x="2203"/>
        <item x="2204"/>
        <item x="2205"/>
        <item x="2206"/>
        <item x="2207"/>
        <item x="2208"/>
        <item x="2209"/>
        <item x="2210"/>
        <item x="2211"/>
        <item x="2212"/>
        <item x="2213"/>
        <item x="2214"/>
        <item x="2215"/>
        <item x="2216"/>
        <item x="2217"/>
        <item x="2218"/>
        <item x="2219"/>
        <item x="2220"/>
        <item x="1638"/>
        <item x="1639"/>
        <item x="1640"/>
        <item x="1641"/>
        <item x="1642"/>
        <item x="1643"/>
        <item x="1644"/>
        <item x="1645"/>
        <item x="1646"/>
        <item x="1647"/>
        <item x="1648"/>
        <item x="1649"/>
        <item x="1650"/>
        <item x="1651"/>
        <item x="1652"/>
        <item x="1653"/>
        <item x="1654"/>
        <item x="1655"/>
        <item x="1656"/>
        <item x="1657"/>
        <item x="1658"/>
        <item x="1659"/>
        <item x="2221"/>
        <item x="2222"/>
        <item x="2223"/>
        <item x="2224"/>
        <item x="2225"/>
        <item x="2226"/>
        <item x="2227"/>
        <item x="2228"/>
        <item x="2229"/>
        <item x="2230"/>
        <item x="1660"/>
        <item x="1661"/>
        <item x="1662"/>
        <item x="1663"/>
        <item x="1664"/>
        <item x="1665"/>
        <item x="1666"/>
        <item x="1667"/>
        <item x="1668"/>
        <item x="1669"/>
        <item x="1670"/>
        <item x="1671"/>
        <item x="1672"/>
        <item x="1673"/>
        <item x="1674"/>
        <item x="1675"/>
        <item x="1676"/>
        <item x="1677"/>
        <item x="1678"/>
        <item x="1679"/>
        <item x="1962"/>
        <item x="1963"/>
        <item x="1964"/>
        <item x="1965"/>
        <item x="1966"/>
        <item x="1967"/>
        <item x="4512"/>
        <item x="2574"/>
        <item x="4513"/>
        <item x="2990"/>
        <item x="3432"/>
        <item x="4925"/>
        <item x="324"/>
        <item x="84"/>
        <item x="85"/>
        <item x="1895"/>
        <item x="5333"/>
        <item x="5314"/>
        <item x="5261"/>
        <item x="5543"/>
        <item x="5418"/>
        <item x="5912"/>
        <item x="5429"/>
        <item x="5431"/>
        <item x="5104"/>
        <item x="5451"/>
        <item x="5958"/>
        <item x="5447"/>
        <item x="5234"/>
        <item x="5235"/>
        <item x="6025"/>
        <item x="86"/>
        <item x="87"/>
        <item x="89"/>
        <item x="91"/>
        <item x="92"/>
        <item x="164"/>
        <item x="165"/>
        <item x="166"/>
        <item x="325"/>
        <item x="389"/>
        <item x="391"/>
        <item x="392"/>
        <item x="393"/>
        <item x="394"/>
        <item x="395"/>
        <item x="396"/>
        <item x="397"/>
        <item x="398"/>
        <item x="399"/>
        <item x="400"/>
        <item x="401"/>
        <item x="402"/>
        <item x="403"/>
        <item x="404"/>
        <item x="405"/>
        <item x="406"/>
        <item x="407"/>
        <item x="408"/>
        <item x="409"/>
        <item x="411"/>
        <item x="412"/>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90"/>
        <item x="591"/>
        <item x="593"/>
        <item x="594"/>
        <item x="704"/>
        <item x="706"/>
        <item x="707"/>
        <item x="750"/>
        <item x="751"/>
        <item x="752"/>
        <item x="753"/>
        <item x="755"/>
        <item x="756"/>
        <item x="757"/>
        <item x="869"/>
        <item x="870"/>
        <item x="871"/>
        <item x="949"/>
        <item x="951"/>
        <item x="952"/>
        <item x="1034"/>
        <item x="1035"/>
        <item x="1116"/>
        <item x="1117"/>
        <item x="1118"/>
        <item x="1228"/>
        <item x="1229"/>
        <item x="1340"/>
        <item x="1413"/>
        <item x="1414"/>
        <item x="1415"/>
        <item x="1495"/>
        <item x="1506"/>
        <item x="1507"/>
        <item x="1508"/>
        <item x="1694"/>
        <item x="1894"/>
        <item x="1896"/>
        <item x="1968"/>
        <item x="1969"/>
        <item x="2050"/>
        <item x="2051"/>
        <item x="2052"/>
        <item x="2053"/>
        <item x="2054"/>
        <item x="2055"/>
        <item x="2056"/>
        <item x="2057"/>
        <item x="2058"/>
        <item x="2059"/>
        <item x="2060"/>
        <item x="2061"/>
        <item x="2062"/>
        <item x="2063"/>
        <item x="2064"/>
        <item x="2065"/>
        <item x="2066"/>
        <item x="2067"/>
        <item x="2068"/>
        <item x="2069"/>
        <item x="2070"/>
        <item x="2071"/>
        <item x="2072"/>
        <item x="2073"/>
        <item x="2074"/>
        <item x="2075"/>
        <item x="2243"/>
        <item x="2358"/>
        <item x="2464"/>
        <item x="2667"/>
        <item x="2668"/>
        <item x="2737"/>
        <item x="2860"/>
        <item x="2863"/>
        <item x="2864"/>
        <item x="2896"/>
        <item x="2900"/>
        <item x="2991"/>
        <item x="2992"/>
        <item x="2993"/>
        <item x="2995"/>
        <item x="2997"/>
        <item x="2999"/>
        <item x="3044"/>
        <item x="3057"/>
        <item x="3058"/>
        <item x="3309"/>
        <item x="3435"/>
        <item x="3438"/>
        <item x="3440"/>
        <item x="3441"/>
        <item x="3442"/>
        <item x="3443"/>
        <item x="3444"/>
        <item x="3445"/>
        <item x="3446"/>
        <item x="3447"/>
        <item x="3448"/>
        <item x="3449"/>
        <item x="3450"/>
        <item x="3451"/>
        <item x="3461"/>
        <item x="3606"/>
        <item x="3755"/>
        <item x="3770"/>
        <item x="3771"/>
        <item x="3792"/>
        <item x="3793"/>
        <item x="3794"/>
        <item x="3795"/>
        <item x="3796"/>
        <item x="3797"/>
        <item x="3798"/>
        <item x="3799"/>
        <item x="3800"/>
        <item x="3801"/>
        <item x="3802"/>
        <item x="3803"/>
        <item x="3804"/>
        <item x="3805"/>
        <item x="3806"/>
        <item x="3807"/>
        <item x="3808"/>
        <item x="3809"/>
        <item x="3810"/>
        <item x="3811"/>
        <item x="3812"/>
        <item x="3814"/>
        <item x="3988"/>
        <item x="3989"/>
        <item x="3990"/>
        <item x="4020"/>
        <item x="4021"/>
        <item x="4024"/>
        <item x="4025"/>
        <item x="4026"/>
        <item x="4027"/>
        <item x="4088"/>
        <item x="4183"/>
        <item x="4199"/>
        <item x="4200"/>
        <item x="4338"/>
        <item x="4339"/>
        <item x="4436"/>
        <item x="4437"/>
        <item x="4438"/>
        <item x="4515"/>
        <item x="4519"/>
        <item x="4520"/>
        <item x="4521"/>
        <item x="4522"/>
        <item x="4523"/>
        <item x="4524"/>
        <item x="4525"/>
        <item x="4526"/>
        <item x="4527"/>
        <item x="4528"/>
        <item x="4529"/>
        <item x="4530"/>
        <item x="4531"/>
        <item x="4532"/>
        <item x="4533"/>
        <item x="4534"/>
        <item x="4535"/>
        <item x="4536"/>
        <item x="4537"/>
        <item x="4538"/>
        <item x="4539"/>
        <item x="4540"/>
        <item x="4541"/>
        <item x="4542"/>
        <item x="4543"/>
        <item x="4544"/>
        <item x="4636"/>
        <item x="4637"/>
        <item x="4638"/>
        <item x="4639"/>
        <item x="4640"/>
        <item x="4641"/>
        <item x="4642"/>
        <item x="4643"/>
        <item x="4644"/>
        <item x="4645"/>
        <item x="4802"/>
        <item x="4820"/>
        <item x="4921"/>
        <item x="4927"/>
        <item x="4928"/>
        <item x="4929"/>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2"/>
        <item x="5063"/>
        <item x="5065"/>
        <item x="5165"/>
        <item x="5166"/>
        <item x="5167"/>
        <item x="5193"/>
        <item x="5236"/>
        <item x="5243"/>
        <item x="5244"/>
        <item x="5245"/>
        <item x="5263"/>
        <item x="5269"/>
        <item x="5270"/>
        <item x="5271"/>
        <item x="5291"/>
        <item x="5315"/>
        <item x="5384"/>
        <item x="5385"/>
        <item x="5420"/>
        <item x="5425"/>
        <item x="5426"/>
        <item x="5427"/>
        <item x="5432"/>
        <item x="5452"/>
        <item x="5501"/>
        <item x="5502"/>
        <item x="5534"/>
        <item x="5572"/>
        <item x="5574"/>
        <item x="5613"/>
        <item x="5614"/>
        <item x="5615"/>
        <item x="5663"/>
        <item x="5665"/>
        <item x="5666"/>
        <item x="5667"/>
        <item x="5668"/>
        <item x="5669"/>
        <item x="5670"/>
        <item x="5671"/>
        <item x="5674"/>
        <item x="5675"/>
        <item x="5676"/>
        <item x="5677"/>
        <item x="5678"/>
        <item x="5679"/>
        <item x="5680"/>
        <item x="5681"/>
        <item x="5695"/>
        <item x="5706"/>
        <item x="5707"/>
        <item x="5763"/>
        <item x="5783"/>
        <item x="5818"/>
        <item x="5827"/>
        <item x="5828"/>
        <item x="5842"/>
        <item x="5849"/>
        <item x="5870"/>
        <item x="5889"/>
        <item x="5897"/>
        <item x="5975"/>
        <item m="1" x="6124"/>
        <item m="1" x="6111"/>
        <item x="5390"/>
        <item x="5571"/>
        <item x="4028"/>
        <item x="5391"/>
        <item m="1" x="6122"/>
        <item m="1" x="6115"/>
        <item m="1" x="6123"/>
        <item x="4545"/>
        <item x="3179"/>
        <item m="1" x="6139"/>
        <item m="1" x="6140"/>
        <item m="1" x="6144"/>
        <item x="5491"/>
        <item x="592"/>
        <item x="4546"/>
        <item x="3180"/>
        <item x="5732"/>
        <item x="2862"/>
        <item x="3813"/>
        <item x="705"/>
        <item x="5655"/>
        <item x="693"/>
        <item x="4518"/>
        <item x="3991"/>
        <item x="5273"/>
        <item x="4514"/>
        <item x="4917"/>
        <item x="1696"/>
        <item x="3769"/>
        <item x="709"/>
        <item x="5612"/>
        <item x="5959"/>
        <item x="2998"/>
        <item x="5951"/>
        <item x="167"/>
        <item x="703"/>
        <item x="5498"/>
        <item x="2994"/>
        <item x="4029"/>
        <item x="4340"/>
        <item x="3768"/>
        <item x="5393"/>
        <item x="1683"/>
        <item x="11"/>
        <item m="1" x="6145"/>
        <item m="1" x="6121"/>
        <item x="4517"/>
        <item x="5708"/>
        <item x="5112"/>
        <item x="326"/>
        <item x="710"/>
        <item x="3437"/>
        <item x="3767"/>
        <item x="1036"/>
        <item x="4920"/>
        <item x="754"/>
        <item m="1" x="6146"/>
        <item x="1"/>
        <item x="5064"/>
        <item x="2861"/>
        <item x="1695"/>
        <item x="3056"/>
        <item x="2575"/>
        <item x="2996"/>
        <item x="4023"/>
        <item x="4547"/>
        <item x="410"/>
        <item x="5394"/>
        <item x="4918"/>
        <item x="5386"/>
        <item x="12"/>
        <item x="4926"/>
        <item x="5913"/>
        <item x="5448"/>
        <item x="4022"/>
        <item x="5773"/>
        <item x="5392"/>
        <item x="3317"/>
        <item x="5419"/>
        <item x="5762"/>
        <item x="3460"/>
        <item m="1" x="6142"/>
        <item x="1119"/>
        <item x="1341"/>
        <item x="2046"/>
        <item x="2901"/>
        <item x="3757"/>
        <item x="4516"/>
        <item x="2231"/>
        <item x="708"/>
        <item x="1339"/>
        <item x="3761"/>
        <item x="5778"/>
        <item x="3436"/>
        <item x="4803"/>
        <item x="5089"/>
        <item m="1" x="6113"/>
        <item x="1684"/>
        <item x="3045"/>
        <item x="4635"/>
        <item x="4646"/>
        <item x="3840"/>
        <item x="2232"/>
        <item x="3000"/>
        <item x="3841"/>
        <item x="3002"/>
        <item x="535"/>
        <item x="955"/>
        <item x="534"/>
        <item x="3318"/>
        <item x="2076"/>
        <item x="4549"/>
        <item x="5972"/>
        <item x="2576"/>
        <item m="1" x="6150"/>
        <item m="1" x="6151"/>
        <item x="4548"/>
        <item x="5409"/>
        <item x="5871"/>
        <item x="3059"/>
        <item x="758"/>
        <item x="13"/>
        <item x="2359"/>
        <item x="956"/>
        <item x="5487"/>
        <item x="1120"/>
        <item x="5503"/>
        <item x="4030"/>
        <item x="872"/>
        <item x="14"/>
        <item x="4201"/>
        <item x="5850"/>
        <item x="4341"/>
        <item x="1786"/>
        <item m="1" x="6152"/>
        <item x="5395"/>
        <item x="3001"/>
        <item x="5066"/>
        <item x="711"/>
        <item x="2865"/>
        <item x="2669"/>
        <item x="873"/>
        <item x="1897"/>
        <item x="536"/>
        <item x="4550"/>
        <item x="874"/>
        <item x="3842"/>
        <item x="327"/>
        <item x="340"/>
        <item x="341"/>
        <item x="342"/>
        <item x="343"/>
        <item x="344"/>
        <item x="345"/>
        <item x="346"/>
        <item x="347"/>
        <item x="348"/>
        <item x="349"/>
        <item x="350"/>
        <item m="1" x="6155"/>
        <item m="1" x="6156"/>
        <item m="1" x="6157"/>
        <item m="1" x="6158"/>
        <item m="1" x="6159"/>
        <item m="1" x="6160"/>
        <item m="1" x="6161"/>
        <item m="1" x="6162"/>
        <item m="1" x="6163"/>
        <item m="1" x="6164"/>
        <item m="1" x="6165"/>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1121"/>
        <item x="1122"/>
        <item x="1123"/>
        <item x="1124"/>
        <item x="1125"/>
        <item x="1126"/>
        <item x="1127"/>
        <item x="1128"/>
        <item x="1129"/>
        <item x="1130"/>
        <item x="1131"/>
        <item x="1132"/>
        <item x="1509"/>
        <item x="1510"/>
        <item x="1511"/>
        <item x="1512"/>
        <item x="1513"/>
        <item x="1514"/>
        <item x="1515"/>
        <item x="1516"/>
        <item x="1517"/>
        <item x="1518"/>
        <item x="2577"/>
        <item x="2578"/>
        <item x="2579"/>
        <item x="2580"/>
        <item x="2581"/>
        <item x="2582"/>
        <item x="2583"/>
        <item x="2584"/>
        <item x="2585"/>
        <item x="2586"/>
        <item x="2587"/>
        <item x="2588"/>
        <item x="2589"/>
        <item x="4202"/>
        <item x="5"/>
        <item x="6"/>
        <item x="7"/>
        <item x="8"/>
        <item x="90"/>
        <item x="93"/>
        <item x="94"/>
        <item x="95"/>
        <item x="96"/>
        <item x="97"/>
        <item x="98"/>
        <item x="99"/>
        <item x="100"/>
        <item x="168"/>
        <item x="170"/>
        <item x="171"/>
        <item x="177"/>
        <item x="178"/>
        <item x="180"/>
        <item x="181"/>
        <item x="330"/>
        <item x="331"/>
        <item x="332"/>
        <item x="333"/>
        <item x="334"/>
        <item x="335"/>
        <item x="338"/>
        <item x="351"/>
        <item x="352"/>
        <item x="353"/>
        <item x="354"/>
        <item x="355"/>
        <item x="356"/>
        <item x="357"/>
        <item x="358"/>
        <item x="359"/>
        <item x="360"/>
        <item x="361"/>
        <item x="362"/>
        <item x="414"/>
        <item x="415"/>
        <item x="416"/>
        <item x="417"/>
        <item x="418"/>
        <item x="419"/>
        <item x="420"/>
        <item x="421"/>
        <item x="422"/>
        <item x="423"/>
        <item x="424"/>
        <item x="425"/>
        <item x="426"/>
        <item x="427"/>
        <item x="428"/>
        <item x="429"/>
        <item x="430"/>
        <item x="431"/>
        <item x="432"/>
        <item x="433"/>
        <item x="470"/>
        <item x="471"/>
        <item x="475"/>
        <item x="476"/>
        <item x="537"/>
        <item x="538"/>
        <item x="539"/>
        <item x="540"/>
        <item x="541"/>
        <item x="542"/>
        <item x="543"/>
        <item x="544"/>
        <item x="545"/>
        <item x="546"/>
        <item x="548"/>
        <item x="549"/>
        <item x="550"/>
        <item x="595"/>
        <item x="596"/>
        <item x="597"/>
        <item x="598"/>
        <item x="599"/>
        <item x="600"/>
        <item x="601"/>
        <item x="602"/>
        <item x="603"/>
        <item x="605"/>
        <item x="744"/>
        <item x="745"/>
        <item x="746"/>
        <item x="747"/>
        <item x="759"/>
        <item x="760"/>
        <item x="761"/>
        <item x="762"/>
        <item x="763"/>
        <item x="764"/>
        <item x="765"/>
        <item x="766"/>
        <item x="767"/>
        <item x="855"/>
        <item x="856"/>
        <item m="1" x="6077"/>
        <item x="858"/>
        <item x="859"/>
        <item x="860"/>
        <item x="861"/>
        <item x="862"/>
        <item x="865"/>
        <item x="875"/>
        <item x="876"/>
        <item x="953"/>
        <item x="954"/>
        <item x="957"/>
        <item x="958"/>
        <item x="959"/>
        <item x="960"/>
        <item x="1037"/>
        <item x="1038"/>
        <item x="1039"/>
        <item x="1040"/>
        <item x="1041"/>
        <item x="1042"/>
        <item x="1043"/>
        <item x="1044"/>
        <item x="1045"/>
        <item x="1046"/>
        <item x="1047"/>
        <item x="1049"/>
        <item x="1050"/>
        <item x="1051"/>
        <item x="1052"/>
        <item x="1053"/>
        <item x="1054"/>
        <item x="1055"/>
        <item x="1056"/>
        <item x="1057"/>
        <item x="1058"/>
        <item x="1060"/>
        <item x="1061"/>
        <item x="1062"/>
        <item x="1064"/>
        <item x="1065"/>
        <item x="1066"/>
        <item x="1067"/>
        <item x="1068"/>
        <item x="1069"/>
        <item x="1070"/>
        <item x="1071"/>
        <item x="1072"/>
        <item x="1102"/>
        <item x="1133"/>
        <item x="1134"/>
        <item x="1135"/>
        <item x="1136"/>
        <item x="1137"/>
        <item x="1138"/>
        <item x="1139"/>
        <item x="1140"/>
        <item x="1141"/>
        <item x="1142"/>
        <item x="1144"/>
        <item x="1145"/>
        <item x="1230"/>
        <item x="1231"/>
        <item x="1232"/>
        <item x="1235"/>
        <item x="1236"/>
        <item x="1237"/>
        <item x="1238"/>
        <item x="1239"/>
        <item x="1240"/>
        <item x="1241"/>
        <item x="1242"/>
        <item x="1243"/>
        <item x="1244"/>
        <item x="1245"/>
        <item x="1246"/>
        <item x="1247"/>
        <item x="1248"/>
        <item x="1249"/>
        <item x="1250"/>
        <item x="1251"/>
        <item x="1252"/>
        <item x="1253"/>
        <item x="1254"/>
        <item x="1295"/>
        <item x="1296"/>
        <item x="1297"/>
        <item x="1298"/>
        <item x="1299"/>
        <item x="1300"/>
        <item x="1301"/>
        <item x="1302"/>
        <item x="1303"/>
        <item x="1342"/>
        <item x="1343"/>
        <item x="1344"/>
        <item x="1345"/>
        <item x="1346"/>
        <item x="1347"/>
        <item x="1348"/>
        <item x="1349"/>
        <item x="1350"/>
        <item x="1351"/>
        <item x="1352"/>
        <item x="1353"/>
        <item x="1354"/>
        <item x="1355"/>
        <item x="1416"/>
        <item x="1417"/>
        <item x="1418"/>
        <item x="1419"/>
        <item x="1420"/>
        <item x="1421"/>
        <item x="1422"/>
        <item x="1423"/>
        <item x="1424"/>
        <item x="1425"/>
        <item x="1426"/>
        <item x="1427"/>
        <item x="1428"/>
        <item x="1429"/>
        <item x="1432"/>
        <item x="1497"/>
        <item x="1498"/>
        <item x="1499"/>
        <item x="1500"/>
        <item x="1501"/>
        <item x="1502"/>
        <item x="1503"/>
        <item x="1504"/>
        <item x="1505"/>
        <item x="1519"/>
        <item x="1520"/>
        <item x="1521"/>
        <item x="1522"/>
        <item x="1523"/>
        <item x="1524"/>
        <item x="1525"/>
        <item x="1526"/>
        <item x="1527"/>
        <item x="1528"/>
        <item x="1685"/>
        <item x="1686"/>
        <item x="1687"/>
        <item x="1688"/>
        <item x="1689"/>
        <item x="1690"/>
        <item x="1691"/>
        <item x="1692"/>
        <item x="1693"/>
        <item x="1697"/>
        <item x="1698"/>
        <item x="1699"/>
        <item x="1700"/>
        <item x="1701"/>
        <item x="1702"/>
        <item x="1703"/>
        <item x="1704"/>
        <item x="1705"/>
        <item x="1706"/>
        <item x="1707"/>
        <item x="1708"/>
        <item x="1716"/>
        <item x="1717"/>
        <item x="1718"/>
        <item x="1719"/>
        <item x="1720"/>
        <item x="1721"/>
        <item x="1722"/>
        <item x="1787"/>
        <item x="1788"/>
        <item x="1792"/>
        <item x="1793"/>
        <item x="1794"/>
        <item x="1803"/>
        <item x="1804"/>
        <item x="1805"/>
        <item x="1898"/>
        <item x="1899"/>
        <item x="1900"/>
        <item x="1901"/>
        <item x="1902"/>
        <item x="1904"/>
        <item x="1905"/>
        <item x="1906"/>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48"/>
        <item x="2049"/>
        <item x="2077"/>
        <item x="2078"/>
        <item x="2079"/>
        <item x="2080"/>
        <item x="2081"/>
        <item x="2082"/>
        <item x="2083"/>
        <item x="2084"/>
        <item x="2085"/>
        <item x="2086"/>
        <item x="2087"/>
        <item x="2088"/>
        <item x="2089"/>
        <item x="2090"/>
        <item x="2091"/>
        <item x="2092"/>
        <item x="2093"/>
        <item x="2095"/>
        <item x="2167"/>
        <item x="2233"/>
        <item m="1" x="6074"/>
        <item x="2234"/>
        <item x="2235"/>
        <item x="2236"/>
        <item x="2244"/>
        <item x="2245"/>
        <item x="2253"/>
        <item x="2254"/>
        <item x="2255"/>
        <item x="2256"/>
        <item x="2257"/>
        <item x="2258"/>
        <item x="2259"/>
        <item x="2260"/>
        <item x="2261"/>
        <item x="2262"/>
        <item x="2263"/>
        <item x="2264"/>
        <item x="2265"/>
        <item x="2266"/>
        <item x="2267"/>
        <item x="2268"/>
        <item x="2269"/>
        <item x="2270"/>
        <item x="2271"/>
        <item x="2272"/>
        <item x="2273"/>
        <item x="2352"/>
        <item x="2353"/>
        <item x="2354"/>
        <item x="2465"/>
        <item x="2466"/>
        <item x="2470"/>
        <item x="2471"/>
        <item x="2472"/>
        <item x="2474"/>
        <item x="2475"/>
        <item x="2476"/>
        <item x="2477"/>
        <item x="2478"/>
        <item x="2479"/>
        <item x="2480"/>
        <item x="2481"/>
        <item x="2482"/>
        <item x="2483"/>
        <item x="2486"/>
        <item x="2487"/>
        <item x="2488"/>
        <item x="2489"/>
        <item x="2490"/>
        <item x="2491"/>
        <item x="2492"/>
        <item x="2493"/>
        <item x="2494"/>
        <item x="2590"/>
        <item x="2591"/>
        <item x="2592"/>
        <item x="2593"/>
        <item x="2594"/>
        <item x="2595"/>
        <item x="2596"/>
        <item x="2597"/>
        <item x="2598"/>
        <item x="2599"/>
        <item x="2600"/>
        <item x="2602"/>
        <item x="2603"/>
        <item x="2604"/>
        <item x="2605"/>
        <item x="2606"/>
        <item x="2607"/>
        <item x="2608"/>
        <item x="2609"/>
        <item x="2610"/>
        <item x="2611"/>
        <item x="2612"/>
        <item x="2613"/>
        <item x="2614"/>
        <item x="2615"/>
        <item x="2616"/>
        <item x="2617"/>
        <item x="2618"/>
        <item x="2619"/>
        <item x="2620"/>
        <item x="2621"/>
        <item x="2622"/>
        <item x="2623"/>
        <item x="2624"/>
        <item x="2625"/>
        <item x="2626"/>
        <item x="2627"/>
        <item x="2670"/>
        <item x="2671"/>
        <item x="2672"/>
        <item x="2673"/>
        <item x="2674"/>
        <item x="2735"/>
        <item x="2738"/>
        <item x="2739"/>
        <item x="2740"/>
        <item x="2741"/>
        <item x="2742"/>
        <item x="2743"/>
        <item x="2744"/>
        <item x="2745"/>
        <item x="2746"/>
        <item x="2747"/>
        <item x="2749"/>
        <item x="2750"/>
        <item x="2751"/>
        <item x="2752"/>
        <item x="2753"/>
        <item x="2754"/>
        <item x="2755"/>
        <item x="2756"/>
        <item x="2757"/>
        <item x="2758"/>
        <item x="2759"/>
        <item x="2760"/>
        <item x="2761"/>
        <item x="2762"/>
        <item x="2763"/>
        <item x="2764"/>
        <item x="2765"/>
        <item x="2766"/>
        <item x="2769"/>
        <item x="2866"/>
        <item x="2867"/>
        <item x="2868"/>
        <item x="2869"/>
        <item x="2870"/>
        <item x="2871"/>
        <item x="2872"/>
        <item x="2873"/>
        <item x="2874"/>
        <item x="2875"/>
        <item x="2876"/>
        <item x="2877"/>
        <item x="2878"/>
        <item x="2879"/>
        <item x="2880"/>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2930"/>
        <item x="2931"/>
        <item x="3003"/>
        <item x="3004"/>
        <item x="3005"/>
        <item x="3006"/>
        <item x="3007"/>
        <item x="3008"/>
        <item x="3009"/>
        <item x="3012"/>
        <item x="3013"/>
        <item x="3014"/>
        <item x="3015"/>
        <item x="3016"/>
        <item x="3017"/>
        <item x="3018"/>
        <item x="3019"/>
        <item x="3020"/>
        <item x="3021"/>
        <item x="3022"/>
        <item x="3023"/>
        <item x="3024"/>
        <item x="3025"/>
        <item x="3026"/>
        <item x="3038"/>
        <item x="3039"/>
        <item x="3046"/>
        <item x="3048"/>
        <item x="3049"/>
        <item x="3050"/>
        <item x="3051"/>
        <item x="3052"/>
        <item x="3053"/>
        <item x="3055"/>
        <item x="3060"/>
        <item x="3181"/>
        <item x="3182"/>
        <item x="3183"/>
        <item x="3185"/>
        <item x="3188"/>
        <item x="3189"/>
        <item x="3190"/>
        <item x="3191"/>
        <item x="3192"/>
        <item x="3193"/>
        <item x="3194"/>
        <item x="3195"/>
        <item x="3196"/>
        <item x="3197"/>
        <item x="3198"/>
        <item x="3199"/>
        <item x="3200"/>
        <item x="3201"/>
        <item x="3202"/>
        <item x="3204"/>
        <item x="3205"/>
        <item x="3206"/>
        <item x="3207"/>
        <item x="3208"/>
        <item x="3209"/>
        <item x="3210"/>
        <item x="3211"/>
        <item x="3212"/>
        <item x="3213"/>
        <item x="3214"/>
        <item x="3215"/>
        <item x="3216"/>
        <item x="3217"/>
        <item x="3218"/>
        <item x="3219"/>
        <item x="3319"/>
        <item x="3320"/>
        <item x="3322"/>
        <item x="3323"/>
        <item x="3324"/>
        <item x="3325"/>
        <item x="3326"/>
        <item x="3327"/>
        <item x="3328"/>
        <item x="3329"/>
        <item x="3330"/>
        <item x="3331"/>
        <item x="3332"/>
        <item x="3333"/>
        <item x="3334"/>
        <item x="3335"/>
        <item x="3336"/>
        <item x="3337"/>
        <item x="3339"/>
        <item x="3439"/>
        <item x="3452"/>
        <item x="3453"/>
        <item x="3454"/>
        <item x="3455"/>
        <item x="3456"/>
        <item x="3458"/>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7"/>
        <item x="3488"/>
        <item x="3490"/>
        <item x="3491"/>
        <item x="3492"/>
        <item x="3607"/>
        <item x="3608"/>
        <item x="3609"/>
        <item x="3756"/>
        <item x="3759"/>
        <item x="3760"/>
        <item x="3762"/>
        <item x="3763"/>
        <item x="3764"/>
        <item x="3765"/>
        <item x="3816"/>
        <item x="3817"/>
        <item x="3818"/>
        <item x="3819"/>
        <item x="3821"/>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880"/>
        <item x="3881"/>
        <item x="3992"/>
        <item x="3993"/>
        <item x="3994"/>
        <item x="3995"/>
        <item x="3996"/>
        <item x="3997"/>
        <item x="3998"/>
        <item x="3999"/>
        <item x="4000"/>
        <item x="4001"/>
        <item x="4002"/>
        <item x="4003"/>
        <item x="4004"/>
        <item x="4005"/>
        <item x="4006"/>
        <item x="4007"/>
        <item x="4008"/>
        <item x="4009"/>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79"/>
        <item x="4080"/>
        <item x="4089"/>
        <item x="4090"/>
        <item x="4091"/>
        <item x="4092"/>
        <item x="4093"/>
        <item x="4094"/>
        <item x="4095"/>
        <item x="4096"/>
        <item x="4097"/>
        <item x="4098"/>
        <item x="4099"/>
        <item x="4100"/>
        <item x="4101"/>
        <item x="4102"/>
        <item x="4103"/>
        <item x="4104"/>
        <item x="4105"/>
        <item x="4106"/>
        <item x="4107"/>
        <item x="4108"/>
        <item x="4109"/>
        <item x="4196"/>
        <item x="4197"/>
        <item x="4198"/>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1"/>
        <item x="4232"/>
        <item x="4234"/>
        <item x="4235"/>
        <item x="4236"/>
        <item x="4237"/>
        <item x="4238"/>
        <item x="4239"/>
        <item x="4240"/>
        <item x="4241"/>
        <item x="4242"/>
        <item x="4243"/>
        <item x="4244"/>
        <item x="4245"/>
        <item x="4246"/>
        <item x="4247"/>
        <item x="4248"/>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4"/>
        <item x="4375"/>
        <item x="4380"/>
        <item x="4381"/>
        <item x="4382"/>
        <item x="4383"/>
        <item x="4384"/>
        <item x="4385"/>
        <item x="4386"/>
        <item x="4387"/>
        <item x="4388"/>
        <item x="4389"/>
        <item x="4390"/>
        <item x="4391"/>
        <item x="4392"/>
        <item x="4393"/>
        <item x="4394"/>
        <item x="4395"/>
        <item x="4396"/>
        <item x="4397"/>
        <item x="4398"/>
        <item x="4399"/>
        <item x="4400"/>
        <item x="4401"/>
        <item x="4404"/>
        <item x="4405"/>
        <item x="4406"/>
        <item x="4440"/>
        <item x="4441"/>
        <item x="4442"/>
        <item x="4443"/>
        <item x="4444"/>
        <item x="4445"/>
        <item x="4446"/>
        <item x="4447"/>
        <item x="4448"/>
        <item x="4449"/>
        <item x="4450"/>
        <item x="4451"/>
        <item x="4551"/>
        <item x="4552"/>
        <item x="4553"/>
        <item x="4554"/>
        <item x="4555"/>
        <item x="4556"/>
        <item x="4557"/>
        <item x="4558"/>
        <item x="4559"/>
        <item x="4560"/>
        <item x="4561"/>
        <item x="4562"/>
        <item x="4563"/>
        <item x="4564"/>
        <item x="4565"/>
        <item x="4566"/>
        <item x="4567"/>
        <item x="4568"/>
        <item x="4569"/>
        <item x="4570"/>
        <item x="4571"/>
        <item x="4572"/>
        <item x="4574"/>
        <item x="4575"/>
        <item x="4576"/>
        <item x="4577"/>
        <item x="4578"/>
        <item x="4579"/>
        <item x="4580"/>
        <item x="4581"/>
        <item x="4582"/>
        <item x="4583"/>
        <item x="4584"/>
        <item x="4585"/>
        <item x="4586"/>
        <item x="4588"/>
        <item x="4589"/>
        <item x="4590"/>
        <item x="4591"/>
        <item x="4592"/>
        <item x="4593"/>
        <item x="4594"/>
        <item x="4595"/>
        <item x="4596"/>
        <item x="4597"/>
        <item x="4598"/>
        <item x="4599"/>
        <item x="4648"/>
        <item x="4649"/>
        <item x="4650"/>
        <item x="4651"/>
        <item x="4652"/>
        <item x="4653"/>
        <item x="4654"/>
        <item x="4655"/>
        <item x="4656"/>
        <item x="4657"/>
        <item x="4658"/>
        <item x="4659"/>
        <item x="4660"/>
        <item x="4661"/>
        <item x="4662"/>
        <item x="4663"/>
        <item x="4745"/>
        <item x="4746"/>
        <item x="4747"/>
        <item x="4748"/>
        <item x="4749"/>
        <item x="4750"/>
        <item x="4751"/>
        <item x="4752"/>
        <item x="4753"/>
        <item x="4754"/>
        <item x="4755"/>
        <item x="4756"/>
        <item x="4757"/>
        <item x="4758"/>
        <item x="4759"/>
        <item x="4760"/>
        <item x="4761"/>
        <item x="4762"/>
        <item x="4763"/>
        <item x="4764"/>
        <item x="4765"/>
        <item x="4766"/>
        <item x="4767"/>
        <item x="4768"/>
        <item x="4769"/>
        <item x="4770"/>
        <item x="4798"/>
        <item x="4821"/>
        <item x="4822"/>
        <item x="4823"/>
        <item x="4824"/>
        <item x="4825"/>
        <item x="4826"/>
        <item x="4835"/>
        <item x="4836"/>
        <item x="4837"/>
        <item x="4838"/>
        <item x="4839"/>
        <item x="4919"/>
        <item x="4930"/>
        <item x="4931"/>
        <item x="4932"/>
        <item x="4933"/>
        <item x="4934"/>
        <item x="4935"/>
        <item x="4940"/>
        <item x="4942"/>
        <item x="4943"/>
        <item x="4953"/>
        <item x="4954"/>
        <item x="5067"/>
        <item x="5068"/>
        <item x="5069"/>
        <item x="5071"/>
        <item x="5072"/>
        <item x="5073"/>
        <item x="5074"/>
        <item x="5075"/>
        <item x="5076"/>
        <item x="5077"/>
        <item x="5078"/>
        <item x="5079"/>
        <item x="5080"/>
        <item x="5081"/>
        <item x="5090"/>
        <item x="5091"/>
        <item x="5092"/>
        <item x="5105"/>
        <item x="5106"/>
        <item x="5107"/>
        <item x="5108"/>
        <item x="5113"/>
        <item x="5168"/>
        <item x="5169"/>
        <item x="5170"/>
        <item x="5171"/>
        <item x="5172"/>
        <item x="5173"/>
        <item x="5174"/>
        <item x="5175"/>
        <item x="5176"/>
        <item x="5177"/>
        <item x="5178"/>
        <item x="5179"/>
        <item x="5180"/>
        <item x="5181"/>
        <item x="5182"/>
        <item x="5190"/>
        <item x="5191"/>
        <item x="5194"/>
        <item x="5195"/>
        <item x="5196"/>
        <item x="5197"/>
        <item x="5198"/>
        <item x="5199"/>
        <item x="5200"/>
        <item x="5201"/>
        <item x="5202"/>
        <item x="5203"/>
        <item x="5204"/>
        <item x="5205"/>
        <item x="5206"/>
        <item x="5237"/>
        <item x="5238"/>
        <item x="5246"/>
        <item x="5247"/>
        <item x="5248"/>
        <item x="5249"/>
        <item x="5250"/>
        <item x="5251"/>
        <item x="5252"/>
        <item x="5253"/>
        <item x="5254"/>
        <item x="5255"/>
        <item x="5256"/>
        <item x="5257"/>
        <item x="5258"/>
        <item x="5259"/>
        <item x="5260"/>
        <item x="5264"/>
        <item x="5265"/>
        <item x="5272"/>
        <item x="5274"/>
        <item x="5275"/>
        <item x="5276"/>
        <item x="5277"/>
        <item x="5278"/>
        <item x="5279"/>
        <item x="5280"/>
        <item x="5281"/>
        <item x="5282"/>
        <item x="5283"/>
        <item x="5284"/>
        <item x="5285"/>
        <item x="5286"/>
        <item x="5287"/>
        <item x="5288"/>
        <item x="5292"/>
        <item x="5293"/>
        <item x="5294"/>
        <item x="5295"/>
        <item x="5296"/>
        <item x="5297"/>
        <item x="5298"/>
        <item x="5299"/>
        <item x="5300"/>
        <item x="5301"/>
        <item x="5302"/>
        <item x="5303"/>
        <item x="5304"/>
        <item x="5305"/>
        <item x="5306"/>
        <item x="5309"/>
        <item x="5310"/>
        <item x="5311"/>
        <item x="5334"/>
        <item x="5335"/>
        <item x="5336"/>
        <item x="5337"/>
        <item x="5338"/>
        <item x="5339"/>
        <item x="5396"/>
        <item x="5403"/>
        <item x="5404"/>
        <item x="5410"/>
        <item x="5411"/>
        <item x="5412"/>
        <item x="5413"/>
        <item x="5414"/>
        <item x="5415"/>
        <item x="5416"/>
        <item x="5421"/>
        <item x="5428"/>
        <item x="5433"/>
        <item x="5434"/>
        <item x="5435"/>
        <item x="5449"/>
        <item x="5454"/>
        <item x="5455"/>
        <item x="5456"/>
        <item x="5457"/>
        <item x="5458"/>
        <item x="5459"/>
        <item x="5460"/>
        <item x="5461"/>
        <item x="5462"/>
        <item x="5463"/>
        <item x="5464"/>
        <item x="5465"/>
        <item x="5467"/>
        <item x="5468"/>
        <item x="5469"/>
        <item x="5470"/>
        <item x="5471"/>
        <item x="5488"/>
        <item x="5489"/>
        <item x="5490"/>
        <item x="5492"/>
        <item x="5493"/>
        <item x="5494"/>
        <item x="5495"/>
        <item x="5499"/>
        <item x="5504"/>
        <item x="5505"/>
        <item x="5506"/>
        <item x="5507"/>
        <item x="5508"/>
        <item x="5509"/>
        <item x="5510"/>
        <item x="5511"/>
        <item x="5512"/>
        <item x="5513"/>
        <item x="5514"/>
        <item x="5515"/>
        <item x="5516"/>
        <item x="5517"/>
        <item x="5535"/>
        <item x="5536"/>
        <item x="5537"/>
        <item x="5538"/>
        <item x="5544"/>
        <item x="5545"/>
        <item x="5546"/>
        <item x="5547"/>
        <item x="5548"/>
        <item x="5549"/>
        <item x="5550"/>
        <item x="5551"/>
        <item x="5552"/>
        <item x="5553"/>
        <item x="5554"/>
        <item x="5555"/>
        <item x="5556"/>
        <item x="5557"/>
        <item x="5558"/>
        <item x="5559"/>
        <item x="5560"/>
        <item x="5561"/>
        <item x="5562"/>
        <item x="5563"/>
        <item x="5564"/>
        <item x="5565"/>
        <item x="5566"/>
        <item x="5567"/>
        <item x="5568"/>
        <item x="5573"/>
        <item x="5575"/>
        <item m="1" x="6062"/>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06"/>
        <item x="5607"/>
        <item x="5616"/>
        <item x="5617"/>
        <item x="5618"/>
        <item x="5619"/>
        <item x="5620"/>
        <item x="5621"/>
        <item x="5622"/>
        <item x="5623"/>
        <item x="5624"/>
        <item x="5625"/>
        <item x="5626"/>
        <item x="5627"/>
        <item x="5646"/>
        <item x="5647"/>
        <item x="5648"/>
        <item x="5649"/>
        <item x="5650"/>
        <item x="5651"/>
        <item x="5652"/>
        <item x="5653"/>
        <item x="5654"/>
        <item x="5656"/>
        <item x="5657"/>
        <item x="5658"/>
        <item x="5659"/>
        <item x="5660"/>
        <item x="5661"/>
        <item x="5662"/>
        <item x="5673"/>
        <item x="5682"/>
        <item x="5683"/>
        <item x="5684"/>
        <item x="5685"/>
        <item x="5686"/>
        <item x="5687"/>
        <item x="5688"/>
        <item x="5689"/>
        <item x="5690"/>
        <item x="5691"/>
        <item x="5692"/>
        <item x="5693"/>
        <item x="5697"/>
        <item x="5698"/>
        <item x="5699"/>
        <item x="5700"/>
        <item x="5709"/>
        <item x="5710"/>
        <item x="5711"/>
        <item x="5712"/>
        <item x="5713"/>
        <item x="5714"/>
        <item x="5715"/>
        <item x="5716"/>
        <item x="5717"/>
        <item x="5718"/>
        <item x="5719"/>
        <item x="5720"/>
        <item x="5721"/>
        <item x="5722"/>
        <item x="5723"/>
        <item x="5724"/>
        <item x="5726"/>
        <item x="5727"/>
        <item x="5728"/>
        <item x="5729"/>
        <item x="5731"/>
        <item x="5733"/>
        <item x="5734"/>
        <item x="5735"/>
        <item x="5736"/>
        <item x="5737"/>
        <item x="5759"/>
        <item x="5764"/>
        <item x="5765"/>
        <item x="5774"/>
        <item x="5779"/>
        <item x="5780"/>
        <item x="5781"/>
        <item x="5784"/>
        <item x="5785"/>
        <item x="5786"/>
        <item x="5790"/>
        <item x="5791"/>
        <item x="5819"/>
        <item x="5820"/>
        <item x="5821"/>
        <item x="5822"/>
        <item x="5823"/>
        <item x="5824"/>
        <item x="5843"/>
        <item x="5851"/>
        <item x="5852"/>
        <item x="5853"/>
        <item x="5854"/>
        <item x="5855"/>
        <item x="5856"/>
        <item x="5857"/>
        <item x="5858"/>
        <item x="5859"/>
        <item x="5860"/>
        <item x="5861"/>
        <item x="5866"/>
        <item x="5867"/>
        <item x="5872"/>
        <item x="5873"/>
        <item x="5876"/>
        <item x="5877"/>
        <item m="1" x="6027"/>
        <item x="5881"/>
        <item x="5882"/>
        <item x="5883"/>
        <item x="5884"/>
        <item x="5885"/>
        <item x="5886"/>
        <item x="5887"/>
        <item x="5890"/>
        <item x="5891"/>
        <item x="5898"/>
        <item x="5899"/>
        <item x="5900"/>
        <item x="5901"/>
        <item x="5902"/>
        <item x="5903"/>
        <item x="5904"/>
        <item x="5905"/>
        <item x="5916"/>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7"/>
        <item x="5948"/>
        <item x="5952"/>
        <item x="5953"/>
        <item x="5954"/>
        <item x="5955"/>
        <item x="5956"/>
        <item x="5957"/>
        <item x="5960"/>
        <item x="5963"/>
        <item x="5964"/>
        <item x="5965"/>
        <item x="5966"/>
        <item x="5967"/>
        <item x="5969"/>
        <item x="5973"/>
        <item x="5974"/>
        <item m="1" x="6039"/>
        <item x="5976"/>
        <item x="5977"/>
        <item x="5978"/>
        <item x="5496"/>
        <item x="2767"/>
        <item m="1" x="6166"/>
        <item x="5466"/>
        <item x="2484"/>
        <item x="4941"/>
        <item x="3027"/>
        <item x="1059"/>
        <item m="1" x="6038"/>
        <item m="1" x="6082"/>
        <item m="1" x="6084"/>
        <item m="1" x="6079"/>
        <item m="1" x="6083"/>
        <item m="1" x="6080"/>
        <item m="1" x="6171"/>
        <item x="101"/>
        <item x="2355"/>
        <item x="4936"/>
        <item x="2485"/>
        <item m="1" x="6098"/>
        <item x="179"/>
        <item x="1073"/>
        <item x="3203"/>
        <item m="1" x="6032"/>
        <item x="2881"/>
        <item m="1" x="6099"/>
        <item x="2096"/>
        <item x="1903"/>
        <item x="2768"/>
        <item x="1907"/>
        <item x="1806"/>
        <item x="5070"/>
        <item m="1" x="6101"/>
        <item x="4402"/>
        <item x="3028"/>
        <item x="4439"/>
        <item x="547"/>
        <item x="2094"/>
        <item x="4573"/>
        <item x="4587"/>
        <item x="2274"/>
        <item m="1" x="6071"/>
        <item x="961"/>
        <item x="4233"/>
        <item x="2356"/>
        <item x="2495"/>
        <item m="1" x="6176"/>
        <item x="863"/>
        <item x="1430"/>
        <item m="1" x="6081"/>
        <item x="5792"/>
        <item x="3612"/>
        <item x="3758"/>
        <item x="4403"/>
        <item x="3489"/>
        <item x="4840"/>
        <item x="1063"/>
        <item m="1" x="6033"/>
        <item x="3340"/>
        <item x="3815"/>
        <item x="4664"/>
        <item x="2360"/>
        <item x="1807"/>
        <item m="1" x="6075"/>
        <item x="864"/>
        <item x="3338"/>
        <item x="768"/>
        <item x="2018"/>
        <item x="2019"/>
        <item x="2675"/>
        <item x="3611"/>
        <item x="3610"/>
        <item x="4771"/>
        <item x="2496"/>
        <item x="866"/>
        <item x="1074"/>
        <item x="182"/>
        <item x="192"/>
        <item x="364"/>
        <item x="434"/>
        <item x="435"/>
        <item x="436"/>
        <item x="437"/>
        <item m="1" x="6120"/>
        <item x="551"/>
        <item x="552"/>
        <item x="554"/>
        <item x="555"/>
        <item x="556"/>
        <item x="557"/>
        <item x="558"/>
        <item x="559"/>
        <item x="560"/>
        <item x="561"/>
        <item x="562"/>
        <item x="563"/>
        <item x="564"/>
        <item x="565"/>
        <item x="566"/>
        <item x="567"/>
        <item x="568"/>
        <item x="569"/>
        <item x="570"/>
        <item x="571"/>
        <item x="572"/>
        <item x="580"/>
        <item x="604"/>
        <item x="606"/>
        <item x="607"/>
        <item x="608"/>
        <item x="609"/>
        <item x="610"/>
        <item x="611"/>
        <item x="612"/>
        <item x="613"/>
        <item x="614"/>
        <item x="615"/>
        <item x="616"/>
        <item x="617"/>
        <item x="618"/>
        <item x="619"/>
        <item x="620"/>
        <item x="621"/>
        <item x="622"/>
        <item x="623"/>
        <item x="624"/>
        <item x="625"/>
        <item x="626"/>
        <item x="627"/>
        <item x="628"/>
        <item x="629"/>
        <item x="630"/>
        <item m="1" x="6119"/>
        <item x="772"/>
        <item x="773"/>
        <item x="774"/>
        <item x="777"/>
        <item x="778"/>
        <item m="1" x="6128"/>
        <item m="1" x="6130"/>
        <item x="780"/>
        <item m="1" x="6126"/>
        <item m="1" x="6131"/>
        <item m="1" x="6132"/>
        <item m="1" x="6133"/>
        <item m="1" x="6135"/>
        <item m="1" x="6136"/>
        <item m="1" x="6137"/>
        <item m="1" x="6138"/>
        <item x="783"/>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68"/>
        <item x="877"/>
        <item x="878"/>
        <item x="879"/>
        <item x="880"/>
        <item x="881"/>
        <item x="882"/>
        <item x="883"/>
        <item x="884"/>
        <item x="885"/>
        <item x="886"/>
        <item x="887"/>
        <item x="888"/>
        <item x="889"/>
        <item x="890"/>
        <item x="963"/>
        <item x="964"/>
        <item x="1075"/>
        <item x="1076"/>
        <item x="1078"/>
        <item x="1079"/>
        <item x="1080"/>
        <item m="1" x="6143"/>
        <item x="1082"/>
        <item x="1083"/>
        <item x="1084"/>
        <item x="1085"/>
        <item x="1086"/>
        <item x="1087"/>
        <item x="1088"/>
        <item x="1089"/>
        <item x="1090"/>
        <item x="1091"/>
        <item x="1092"/>
        <item x="1093"/>
        <item x="1094"/>
        <item x="1095"/>
        <item x="1096"/>
        <item x="1097"/>
        <item x="1098"/>
        <item x="1099"/>
        <item x="1100"/>
        <item x="1101"/>
        <item x="1143"/>
        <item x="1149"/>
        <item x="1150"/>
        <item x="1151"/>
        <item x="1152"/>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7"/>
        <item x="1190"/>
        <item x="1255"/>
        <item x="1356"/>
        <item x="1359"/>
        <item x="1431"/>
        <item x="1433"/>
        <item x="1434"/>
        <item x="1435"/>
        <item x="1436"/>
        <item x="1437"/>
        <item x="1438"/>
        <item x="1439"/>
        <item x="1440"/>
        <item x="1441"/>
        <item x="1442"/>
        <item x="1443"/>
        <item x="1529"/>
        <item x="1530"/>
        <item x="1531"/>
        <item x="1533"/>
        <item x="1723"/>
        <item x="1724"/>
        <item x="1725"/>
        <item x="1726"/>
        <item x="1808"/>
        <item x="1809"/>
        <item x="1810"/>
        <item x="1811"/>
        <item x="1812"/>
        <item x="1813"/>
        <item x="1814"/>
        <item x="1815"/>
        <item x="1816"/>
        <item x="1817"/>
        <item x="1818"/>
        <item x="1819"/>
        <item x="1820"/>
        <item x="1821"/>
        <item x="1822"/>
        <item x="1823"/>
        <item x="1826"/>
        <item x="1909"/>
        <item x="1910"/>
        <item x="1912"/>
        <item x="1913"/>
        <item x="2020"/>
        <item x="2021"/>
        <item x="2023"/>
        <item x="2024"/>
        <item m="1" x="6141"/>
        <item x="2097"/>
        <item x="2098"/>
        <item x="2099"/>
        <item x="2101"/>
        <item x="2102"/>
        <item x="2103"/>
        <item x="2104"/>
        <item x="2105"/>
        <item x="2106"/>
        <item x="2109"/>
        <item x="2275"/>
        <item x="2276"/>
        <item x="2277"/>
        <item x="2278"/>
        <item x="2279"/>
        <item x="2280"/>
        <item x="2281"/>
        <item x="2282"/>
        <item x="2283"/>
        <item x="2284"/>
        <item x="2285"/>
        <item x="2286"/>
        <item x="2287"/>
        <item x="2288"/>
        <item x="2289"/>
        <item x="2290"/>
        <item x="2291"/>
        <item x="2292"/>
        <item x="2293"/>
        <item x="2295"/>
        <item x="2361"/>
        <item x="2497"/>
        <item x="2499"/>
        <item x="2628"/>
        <item x="2629"/>
        <item x="2630"/>
        <item x="2635"/>
        <item x="2636"/>
        <item x="2637"/>
        <item x="2638"/>
        <item x="2641"/>
        <item x="2775"/>
        <item x="2882"/>
        <item x="2883"/>
        <item x="2884"/>
        <item x="2885"/>
        <item x="2886"/>
        <item x="2887"/>
        <item x="2888"/>
        <item x="2889"/>
        <item x="2890"/>
        <item x="2891"/>
        <item x="3010"/>
        <item x="3011"/>
        <item x="3030"/>
        <item x="3033"/>
        <item x="3034"/>
        <item m="1" x="6125"/>
        <item x="3036"/>
        <item x="3037"/>
        <item x="3054"/>
        <item x="3220"/>
        <item x="3341"/>
        <item x="3342"/>
        <item x="3343"/>
        <item m="1" x="6118"/>
        <item x="3347"/>
        <item x="3348"/>
        <item x="3493"/>
        <item x="3613"/>
        <item x="3615"/>
        <item x="3616"/>
        <item x="3617"/>
        <item x="3820"/>
        <item x="3822"/>
        <item x="3824"/>
        <item x="3825"/>
        <item x="3826"/>
        <item x="3882"/>
        <item x="4110"/>
        <item x="4111"/>
        <item x="4112"/>
        <item x="4114"/>
        <item x="4115"/>
        <item x="4116"/>
        <item x="4117"/>
        <item x="4118"/>
        <item x="4119"/>
        <item x="4122"/>
        <item x="4123"/>
        <item x="4124"/>
        <item x="4249"/>
        <item x="4250"/>
        <item x="4251"/>
        <item x="4252"/>
        <item x="4253"/>
        <item x="4254"/>
        <item x="4255"/>
        <item x="4256"/>
        <item x="4257"/>
        <item x="4258"/>
        <item x="4259"/>
        <item x="4260"/>
        <item x="4261"/>
        <item x="4262"/>
        <item x="4263"/>
        <item x="4264"/>
        <item x="4265"/>
        <item x="4269"/>
        <item x="4271"/>
        <item x="4272"/>
        <item x="4273"/>
        <item x="4452"/>
        <item x="4453"/>
        <item x="4454"/>
        <item x="4455"/>
        <item x="4456"/>
        <item x="4457"/>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499"/>
        <item x="4500"/>
        <item x="4600"/>
        <item x="4601"/>
        <item x="4665"/>
        <item x="4666"/>
        <item m="1" x="6149"/>
        <item x="4772"/>
        <item x="4774"/>
        <item x="4775"/>
        <item x="4776"/>
        <item x="4777"/>
        <item x="4778"/>
        <item x="4779"/>
        <item x="4780"/>
        <item x="4781"/>
        <item x="4782"/>
        <item x="4783"/>
        <item x="4784"/>
        <item x="4785"/>
        <item x="4786"/>
        <item x="4787"/>
        <item x="4788"/>
        <item x="4789"/>
        <item x="4790"/>
        <item x="4791"/>
        <item x="4792"/>
        <item x="4793"/>
        <item x="4841"/>
        <item x="4843"/>
        <item x="4844"/>
        <item x="4845"/>
        <item x="4846"/>
        <item x="4847"/>
        <item x="4848"/>
        <item x="4849"/>
        <item x="4850"/>
        <item x="4851"/>
        <item x="4852"/>
        <item x="4853"/>
        <item x="4854"/>
        <item x="4855"/>
        <item x="4856"/>
        <item x="4937"/>
        <item x="4938"/>
        <item x="4939"/>
        <item x="4944"/>
        <item x="4945"/>
        <item x="4946"/>
        <item x="4947"/>
        <item x="4948"/>
        <item x="4949"/>
        <item x="4950"/>
        <item x="4951"/>
        <item x="4952"/>
        <item x="4955"/>
        <item x="4956"/>
        <item x="4957"/>
        <item x="4958"/>
        <item x="4959"/>
        <item x="4960"/>
        <item x="4961"/>
        <item x="4962"/>
        <item x="4963"/>
        <item x="4964"/>
        <item x="4965"/>
        <item x="4966"/>
        <item x="4967"/>
        <item x="4969"/>
        <item x="4971"/>
        <item x="4972"/>
        <item x="4973"/>
        <item x="4975"/>
        <item x="4976"/>
        <item x="5082"/>
        <item x="5083"/>
        <item x="5793"/>
        <item x="5794"/>
        <item x="5795"/>
        <item x="5796"/>
        <item x="5797"/>
        <item x="5798"/>
        <item x="5799"/>
        <item x="5800"/>
        <item x="5801"/>
        <item x="5802"/>
        <item x="5803"/>
        <item x="5804"/>
        <item x="5805"/>
        <item x="5806"/>
        <item x="5807"/>
        <item x="5808"/>
        <item x="5809"/>
        <item x="5810"/>
        <item x="5811"/>
        <item x="5812"/>
        <item x="3494"/>
        <item x="1357"/>
        <item x="1919"/>
        <item x="3031"/>
        <item x="5086"/>
        <item x="440"/>
        <item x="449"/>
        <item x="576"/>
        <item x="2633"/>
        <item x="1921"/>
        <item x="575"/>
        <item x="2022"/>
        <item x="1077"/>
        <item x="4974"/>
        <item x="4113"/>
        <item x="1920"/>
        <item x="4267"/>
        <item x="633"/>
        <item x="2100"/>
        <item x="450"/>
        <item x="363"/>
        <item x="2773"/>
        <item x="2894"/>
        <item m="1" x="6153"/>
        <item x="1199"/>
        <item x="1918"/>
        <item x="1916"/>
        <item x="1915"/>
        <item x="1914"/>
        <item x="553"/>
        <item x="1193"/>
        <item x="1200"/>
        <item x="2364"/>
        <item x="1081"/>
        <item x="789"/>
        <item x="2631"/>
        <item x="2363"/>
        <item x="2772"/>
        <item x="784"/>
        <item x="3064"/>
        <item x="781"/>
        <item x="782"/>
        <item x="4667"/>
        <item x="2678"/>
        <item x="444"/>
        <item x="448"/>
        <item x="447"/>
        <item x="446"/>
        <item x="771"/>
        <item x="770"/>
        <item x="3618"/>
        <item x="1192"/>
        <item x="891"/>
        <item x="867"/>
        <item x="1256"/>
        <item x="4970"/>
        <item x="3823"/>
        <item x="1825"/>
        <item x="3349"/>
        <item m="1" x="6148"/>
        <item x="3614"/>
        <item x="4266"/>
        <item x="2676"/>
        <item x="1917"/>
        <item x="2933"/>
        <item x="1908"/>
        <item x="1358"/>
        <item x="2498"/>
        <item x="578"/>
        <item x="4120"/>
        <item x="1824"/>
        <item x="3035"/>
        <item x="4270"/>
        <item x="3344"/>
        <item x="443"/>
        <item x="1827"/>
        <item x="2679"/>
        <item x="769"/>
        <item x="581"/>
        <item x="9"/>
        <item x="4842"/>
        <item x="5085"/>
        <item x="1185"/>
        <item x="5472"/>
        <item x="4668"/>
        <item x="1148"/>
        <item x="2892"/>
        <item x="579"/>
        <item x="4274"/>
        <item x="962"/>
        <item x="4978"/>
        <item x="787"/>
        <item x="2640"/>
        <item x="442"/>
        <item x="3345"/>
        <item x="577"/>
        <item m="1" x="6110"/>
        <item x="4125"/>
        <item x="2362"/>
        <item x="2932"/>
        <item x="1259"/>
        <item x="4968"/>
        <item x="1188"/>
        <item x="4773"/>
        <item x="445"/>
        <item x="4268"/>
        <item x="3495"/>
        <item x="1257"/>
        <item x="451"/>
        <item x="4460"/>
        <item x="4977"/>
        <item x="4459"/>
        <item x="2774"/>
        <item x="4979"/>
        <item x="2639"/>
        <item x="2776"/>
        <item x="4458"/>
        <item x="1911"/>
        <item x="2108"/>
        <item x="438"/>
        <item x="3029"/>
        <item x="3619"/>
        <item x="785"/>
        <item x="5813"/>
        <item x="1260"/>
        <item x="2632"/>
        <item x="3883"/>
        <item x="4121"/>
        <item x="5084"/>
        <item x="1147"/>
        <item x="2770"/>
        <item x="790"/>
        <item x="573"/>
        <item x="1186"/>
        <item x="2677"/>
        <item x="1189"/>
        <item x="788"/>
        <item x="1532"/>
        <item x="3620"/>
        <item x="2771"/>
        <item x="2893"/>
        <item x="3061"/>
        <item x="3350"/>
        <item x="441"/>
        <item x="1258"/>
        <item m="1" x="6109"/>
        <item x="574"/>
        <item x="1191"/>
        <item x="2642"/>
        <item x="786"/>
        <item x="1153"/>
        <item x="3032"/>
        <item x="2634"/>
        <item x="776"/>
        <item x="791"/>
        <item x="779"/>
        <item x="775"/>
        <item x="3062"/>
        <item x="2935"/>
        <item x="3063"/>
        <item x="10"/>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187"/>
        <item x="191"/>
        <item x="413"/>
        <item x="452"/>
        <item x="631"/>
        <item x="634"/>
        <item x="892"/>
        <item x="894"/>
        <item x="965"/>
        <item x="967"/>
        <item x="981"/>
        <item x="1146"/>
        <item x="1194"/>
        <item x="1195"/>
        <item x="1196"/>
        <item x="1197"/>
        <item x="1201"/>
        <item x="1203"/>
        <item x="1204"/>
        <item x="1205"/>
        <item x="1206"/>
        <item x="1207"/>
        <item x="1208"/>
        <item x="1209"/>
        <item x="1210"/>
        <item x="1211"/>
        <item x="1212"/>
        <item x="1213"/>
        <item x="1214"/>
        <item x="1215"/>
        <item x="1216"/>
        <item x="1217"/>
        <item x="1218"/>
        <item x="1219"/>
        <item x="1220"/>
        <item x="1221"/>
        <item x="1222"/>
        <item x="1223"/>
        <item x="1224"/>
        <item x="1261"/>
        <item x="1263"/>
        <item x="1264"/>
        <item x="1360"/>
        <item x="1362"/>
        <item x="1363"/>
        <item x="1364"/>
        <item x="1365"/>
        <item x="1444"/>
        <item x="1446"/>
        <item x="1453"/>
        <item x="1454"/>
        <item x="1455"/>
        <item x="1456"/>
        <item x="1457"/>
        <item x="1458"/>
        <item x="1459"/>
        <item x="1460"/>
        <item x="1461"/>
        <item x="1462"/>
        <item x="1463"/>
        <item x="1464"/>
        <item x="1465"/>
        <item x="1466"/>
        <item x="1535"/>
        <item x="1536"/>
        <item x="1537"/>
        <item x="1538"/>
        <item x="1539"/>
        <item x="1540"/>
        <item x="1541"/>
        <item x="1542"/>
        <item x="1543"/>
        <item x="1544"/>
        <item x="1545"/>
        <item x="1546"/>
        <item x="1547"/>
        <item x="1548"/>
        <item x="1551"/>
        <item x="1552"/>
        <item x="1553"/>
        <item x="1554"/>
        <item x="1555"/>
        <item x="1556"/>
        <item x="1557"/>
        <item x="1558"/>
        <item x="1559"/>
        <item x="1560"/>
        <item x="1561"/>
        <item x="1562"/>
        <item x="1563"/>
        <item x="1564"/>
        <item x="1565"/>
        <item x="1566"/>
        <item x="1567"/>
        <item x="1568"/>
        <item x="1569"/>
        <item x="1570"/>
        <item x="1571"/>
        <item x="1573"/>
        <item x="1575"/>
        <item x="1710"/>
        <item x="1711"/>
        <item x="1712"/>
        <item x="1713"/>
        <item x="1714"/>
        <item x="1715"/>
        <item x="1728"/>
        <item x="1729"/>
        <item x="1730"/>
        <item x="1731"/>
        <item x="1796"/>
        <item x="1797"/>
        <item x="1798"/>
        <item x="1799"/>
        <item x="1800"/>
        <item x="1801"/>
        <item x="1802"/>
        <item x="1828"/>
        <item x="1829"/>
        <item x="1830"/>
        <item x="1831"/>
        <item x="1832"/>
        <item x="1833"/>
        <item x="1923"/>
        <item x="1937"/>
        <item x="2026"/>
        <item x="2027"/>
        <item x="2028"/>
        <item x="2030"/>
        <item x="2294"/>
        <item x="2500"/>
        <item m="1" x="6154"/>
        <item x="2643"/>
        <item x="2681"/>
        <item x="2682"/>
        <item x="2688"/>
        <item x="2777"/>
        <item x="2782"/>
        <item x="2934"/>
        <item x="3222"/>
        <item x="3223"/>
        <item x="3224"/>
        <item x="3351"/>
        <item x="3623"/>
        <item x="3624"/>
        <item x="3625"/>
        <item x="3626"/>
        <item x="3827"/>
        <item x="3829"/>
        <item x="3830"/>
        <item x="3831"/>
        <item x="3832"/>
        <item x="3884"/>
        <item x="3885"/>
        <item x="3886"/>
        <item x="3887"/>
        <item x="3888"/>
        <item x="3889"/>
        <item x="3890"/>
        <item x="3891"/>
        <item x="3892"/>
        <item x="3893"/>
        <item x="3894"/>
        <item x="3895"/>
        <item x="3896"/>
        <item x="4126"/>
        <item x="4127"/>
        <item x="4128"/>
        <item x="4129"/>
        <item x="4130"/>
        <item x="4131"/>
        <item x="4132"/>
        <item x="4133"/>
        <item x="4134"/>
        <item x="4135"/>
        <item x="4136"/>
        <item x="4275"/>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2"/>
        <item x="4313"/>
        <item x="4315"/>
        <item x="4316"/>
        <item x="4376"/>
        <item x="4377"/>
        <item x="4378"/>
        <item x="4379"/>
        <item x="4671"/>
        <item x="4827"/>
        <item x="4828"/>
        <item x="4830"/>
        <item x="4831"/>
        <item x="4832"/>
        <item x="4833"/>
        <item x="4834"/>
        <item x="4857"/>
        <item x="4858"/>
        <item x="4859"/>
        <item x="4860"/>
        <item x="4861"/>
        <item x="4863"/>
        <item x="4864"/>
        <item x="4980"/>
        <item x="4981"/>
        <item x="4982"/>
        <item x="4983"/>
        <item x="4984"/>
        <item x="4985"/>
        <item x="4986"/>
        <item x="4987"/>
        <item x="4988"/>
        <item x="4989"/>
        <item x="5316"/>
        <item x="5694"/>
        <item x="2687"/>
        <item x="453"/>
        <item x="194"/>
        <item x="4993"/>
        <item x="1734"/>
        <item x="336"/>
        <item x="4994"/>
        <item x="1578"/>
        <item x="1534"/>
        <item x="1933"/>
        <item x="2033"/>
        <item x="1932"/>
        <item x="1468"/>
        <item x="2025"/>
        <item x="3225"/>
        <item x="966"/>
        <item x="3628"/>
        <item x="2111"/>
        <item x="2035"/>
        <item x="1931"/>
        <item x="4992"/>
        <item x="1467"/>
        <item x="1366"/>
        <item x="4991"/>
        <item x="3352"/>
        <item x="1361"/>
        <item x="1930"/>
        <item x="1265"/>
        <item m="1" x="6170"/>
        <item x="103"/>
        <item x="1577"/>
        <item x="2644"/>
        <item x="2501"/>
        <item x="2781"/>
        <item x="2031"/>
        <item x="1709"/>
        <item x="3621"/>
        <item x="1269"/>
        <item x="2247"/>
        <item x="1450"/>
        <item x="1469"/>
        <item x="4670"/>
        <item x="48"/>
        <item x="4137"/>
        <item x="1447"/>
        <item x="2034"/>
        <item x="1929"/>
        <item x="2503"/>
        <item x="1733"/>
        <item x="104"/>
        <item x="3897"/>
        <item x="3221"/>
        <item x="2032"/>
        <item x="196"/>
        <item x="1225"/>
        <item x="1938"/>
        <item x="1939"/>
        <item x="4314"/>
        <item x="185"/>
        <item x="3627"/>
        <item x="3622"/>
        <item x="1452"/>
        <item x="2113"/>
        <item x="2112"/>
        <item x="195"/>
        <item x="1549"/>
        <item x="1202"/>
        <item x="106"/>
        <item x="5730"/>
        <item x="188"/>
        <item x="193"/>
        <item x="1732"/>
        <item x="2645"/>
        <item x="4829"/>
        <item x="3346"/>
        <item m="1" x="6172"/>
        <item x="4867"/>
        <item x="3353"/>
        <item x="1934"/>
        <item x="2685"/>
        <item x="635"/>
        <item m="1" x="6179"/>
        <item x="1572"/>
        <item x="1935"/>
        <item m="1" x="6180"/>
        <item x="186"/>
        <item x="1449"/>
        <item x="1266"/>
        <item x="1267"/>
        <item x="2680"/>
        <item x="3321"/>
        <item x="3828"/>
        <item x="2778"/>
        <item x="2107"/>
        <item x="1580"/>
        <item x="1448"/>
        <item x="1834"/>
        <item x="2684"/>
        <item x="4862"/>
        <item x="2365"/>
        <item x="1550"/>
        <item x="2686"/>
        <item x="1576"/>
        <item x="1795"/>
        <item x="2110"/>
        <item x="4866"/>
        <item x="2779"/>
        <item x="189"/>
        <item x="190"/>
        <item x="1922"/>
        <item x="1926"/>
        <item x="2246"/>
        <item x="1445"/>
        <item x="1936"/>
        <item x="183"/>
        <item x="5183"/>
        <item m="1" x="6173"/>
        <item x="1927"/>
        <item x="2029"/>
        <item x="2689"/>
        <item x="4990"/>
        <item x="4276"/>
        <item x="3066"/>
        <item x="184"/>
        <item x="1928"/>
        <item x="2780"/>
        <item x="2683"/>
        <item x="2502"/>
        <item x="102"/>
        <item x="1924"/>
        <item x="4318"/>
        <item x="105"/>
        <item x="439"/>
        <item x="1579"/>
        <item x="1198"/>
        <item x="1262"/>
        <item x="4317"/>
        <item m="1" x="6175"/>
        <item x="1574"/>
        <item x="1727"/>
        <item x="1925"/>
        <item x="1451"/>
        <item x="4865"/>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107"/>
        <item x="108"/>
        <item x="109"/>
        <item x="110"/>
        <item x="111"/>
        <item x="197"/>
        <item x="198"/>
        <item x="199"/>
        <item x="367"/>
        <item x="454"/>
        <item x="455"/>
        <item x="456"/>
        <item x="457"/>
        <item x="458"/>
        <item x="459"/>
        <item x="460"/>
        <item x="461"/>
        <item x="462"/>
        <item x="463"/>
        <item x="464"/>
        <item x="465"/>
        <item x="466"/>
        <item x="467"/>
        <item x="468"/>
        <item x="469"/>
        <item x="632"/>
        <item x="636"/>
        <item x="637"/>
        <item x="638"/>
        <item x="857"/>
        <item x="893"/>
        <item x="895"/>
        <item x="896"/>
        <item x="897"/>
        <item x="898"/>
        <item x="899"/>
        <item x="900"/>
        <item x="969"/>
        <item x="1270"/>
        <item x="1367"/>
        <item x="1368"/>
        <item x="1370"/>
        <item x="1470"/>
        <item x="1473"/>
        <item x="1474"/>
        <item x="1476"/>
        <item x="1477"/>
        <item x="1478"/>
        <item x="1479"/>
        <item x="1480"/>
        <item x="1481"/>
        <item x="1482"/>
        <item x="1483"/>
        <item x="1484"/>
        <item x="1485"/>
        <item x="17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940"/>
        <item x="1941"/>
        <item x="1942"/>
        <item x="1943"/>
        <item x="1944"/>
        <item x="1945"/>
        <item x="1946"/>
        <item x="1947"/>
        <item x="1948"/>
        <item x="1949"/>
        <item x="1950"/>
        <item x="1951"/>
        <item x="1952"/>
        <item x="1953"/>
        <item x="1954"/>
        <item x="2114"/>
        <item x="2115"/>
        <item x="2248"/>
        <item x="2249"/>
        <item x="2250"/>
        <item x="2252"/>
        <item x="2296"/>
        <item x="2298"/>
        <item x="2300"/>
        <item x="2301"/>
        <item x="2302"/>
        <item x="2303"/>
        <item x="2304"/>
        <item x="2305"/>
        <item x="2306"/>
        <item x="2308"/>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2"/>
        <item x="2343"/>
        <item x="2346"/>
        <item m="1" x="6028"/>
        <item x="2646"/>
        <item x="2647"/>
        <item x="2648"/>
        <item x="2649"/>
        <item x="2650"/>
        <item x="2651"/>
        <item x="2652"/>
        <item x="2653"/>
        <item x="2654"/>
        <item x="2655"/>
        <item x="2656"/>
        <item x="2657"/>
        <item x="2690"/>
        <item x="2691"/>
        <item x="2692"/>
        <item x="2695"/>
        <item x="2784"/>
        <item x="2785"/>
        <item x="2786"/>
        <item x="2787"/>
        <item x="2936"/>
        <item x="3047"/>
        <item x="3065"/>
        <item x="3067"/>
        <item x="3068"/>
        <item x="3069"/>
        <item x="3070"/>
        <item x="3071"/>
        <item x="3072"/>
        <item x="3073"/>
        <item x="3074"/>
        <item x="3075"/>
        <item x="3076"/>
        <item x="3077"/>
        <item x="3078"/>
        <item x="3080"/>
        <item x="3081"/>
        <item x="3354"/>
        <item x="3355"/>
        <item x="3357"/>
        <item x="3361"/>
        <item x="3496"/>
        <item x="3629"/>
        <item x="3630"/>
        <item x="3631"/>
        <item x="3632"/>
        <item x="3633"/>
        <item x="3835"/>
        <item x="3898"/>
        <item x="3899"/>
        <item x="3900"/>
        <item x="4138"/>
        <item x="4647"/>
        <item x="4669"/>
        <item x="4672"/>
        <item x="4673"/>
        <item x="4674"/>
        <item x="4675"/>
        <item x="4676"/>
        <item x="4677"/>
        <item x="4678"/>
        <item x="4679"/>
        <item x="4680"/>
        <item x="4681"/>
        <item x="4682"/>
        <item x="4687"/>
        <item x="4688"/>
        <item x="4690"/>
        <item x="4691"/>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14"/>
        <item x="4915"/>
        <item x="4995"/>
        <item x="4996"/>
        <item x="4997"/>
        <item x="5207"/>
        <item x="5473"/>
        <item x="2719"/>
        <item x="2722"/>
        <item x="3082"/>
        <item x="4139"/>
        <item x="1371"/>
        <item x="4695"/>
        <item x="2718"/>
        <item x="2937"/>
        <item x="118"/>
        <item x="3836"/>
        <item x="2036"/>
        <item x="3834"/>
        <item x="2693"/>
        <item m="1" x="6045"/>
        <item x="2344"/>
        <item x="2703"/>
        <item x="2297"/>
        <item x="4698"/>
        <item x="2313"/>
        <item x="5787"/>
        <item x="2310"/>
        <item x="337"/>
        <item x="365"/>
        <item x="2713"/>
        <item x="4693"/>
        <item x="2709"/>
        <item x="904"/>
        <item x="905"/>
        <item x="968"/>
        <item x="2700"/>
        <item x="908"/>
        <item x="368"/>
        <item x="2037"/>
        <item x="2697"/>
        <item x="2702"/>
        <item x="3358"/>
        <item x="2723"/>
        <item x="5266"/>
        <item x="2728"/>
        <item x="3500"/>
        <item x="4700"/>
        <item x="640"/>
        <item m="1" x="6036"/>
        <item x="3499"/>
        <item x="901"/>
        <item x="2311"/>
        <item x="115"/>
        <item x="2712"/>
        <item x="2705"/>
        <item x="3079"/>
        <item x="3497"/>
        <item x="200"/>
        <item x="2701"/>
        <item x="80"/>
        <item x="81"/>
        <item x="3356"/>
        <item x="3837"/>
        <item x="903"/>
        <item x="3359"/>
        <item x="5497"/>
        <item x="366"/>
        <item x="2715"/>
        <item x="2711"/>
        <item x="642"/>
        <item x="3362"/>
        <item x="1471"/>
        <item x="2724"/>
        <item x="3363"/>
        <item x="3838"/>
        <item x="2251"/>
        <item x="2696"/>
        <item x="4998"/>
        <item x="4684"/>
        <item x="4694"/>
        <item x="120"/>
        <item x="2726"/>
        <item x="112"/>
        <item x="4683"/>
        <item x="2366"/>
        <item x="3498"/>
        <item x="4685"/>
        <item x="1472"/>
        <item x="2704"/>
        <item x="641"/>
        <item x="906"/>
        <item x="2307"/>
        <item x="117"/>
        <item x="4696"/>
        <item x="2116"/>
        <item x="3083"/>
        <item x="2312"/>
        <item x="2720"/>
        <item x="4686"/>
        <item x="2368"/>
        <item x="2345"/>
        <item x="4699"/>
        <item x="970"/>
        <item x="1737"/>
        <item x="5766"/>
        <item x="2117"/>
        <item x="1486"/>
        <item x="1835"/>
        <item x="2714"/>
        <item x="1475"/>
        <item x="2706"/>
        <item x="2717"/>
        <item x="2710"/>
        <item x="2783"/>
        <item x="2716"/>
        <item x="4697"/>
        <item x="5387"/>
        <item x="909"/>
        <item x="2725"/>
        <item x="1736"/>
        <item x="2698"/>
        <item x="3901"/>
        <item x="2694"/>
        <item x="639"/>
        <item x="113"/>
        <item x="1487"/>
        <item x="119"/>
        <item x="902"/>
        <item x="2707"/>
        <item x="2367"/>
        <item x="2309"/>
        <item x="2721"/>
        <item x="5185"/>
        <item x="5539"/>
        <item x="4689"/>
        <item x="1369"/>
        <item x="2314"/>
        <item x="114"/>
        <item x="5340"/>
        <item x="2299"/>
        <item x="3360"/>
        <item x="2699"/>
        <item x="2708"/>
        <item x="116"/>
        <item x="4692"/>
        <item x="5892"/>
        <item x="2727"/>
        <item x="5184"/>
        <item x="3833"/>
        <item x="2950"/>
        <item x="2732"/>
        <item m="1" x="6064"/>
        <item x="3839"/>
        <item x="1739"/>
        <item x="82"/>
        <item x="2733"/>
        <item x="1745"/>
        <item x="1746"/>
        <item x="2942"/>
        <item x="2940"/>
        <item x="2939"/>
        <item x="2943"/>
        <item x="2369"/>
        <item m="1" x="6063"/>
        <item x="4702"/>
        <item x="2946"/>
        <item x="4703"/>
        <item x="2938"/>
        <item x="1741"/>
        <item x="2730"/>
        <item x="1740"/>
        <item x="2038"/>
        <item x="2948"/>
        <item x="2945"/>
        <item x="3226"/>
        <item x="2952"/>
        <item x="1738"/>
        <item x="644"/>
        <item x="907"/>
        <item x="2729"/>
        <item x="4140"/>
        <item x="643"/>
        <item m="1" x="6065"/>
        <item x="369"/>
        <item x="4701"/>
        <item x="2949"/>
        <item x="4142"/>
        <item x="4141"/>
        <item x="2941"/>
        <item x="4704"/>
        <item x="1271"/>
        <item x="2731"/>
        <item x="914"/>
        <item x="2944"/>
        <item x="2951"/>
        <item x="3364"/>
        <item x="3365"/>
        <item x="2947"/>
        <item x="121"/>
        <item x="122"/>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201"/>
        <item x="202"/>
        <item x="203"/>
        <item x="204"/>
        <item x="205"/>
        <item x="206"/>
        <item x="207"/>
        <item x="370"/>
        <item x="371"/>
        <item x="372"/>
        <item x="374"/>
        <item x="375"/>
        <item x="376"/>
        <item x="377"/>
        <item x="378"/>
        <item x="379"/>
        <item x="380"/>
        <item x="381"/>
        <item x="382"/>
        <item x="383"/>
        <item x="384"/>
        <item x="385"/>
        <item x="386"/>
        <item x="645"/>
        <item x="646"/>
        <item x="647"/>
        <item x="648"/>
        <item x="649"/>
        <item x="650"/>
        <item x="651"/>
        <item x="652"/>
        <item x="653"/>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2"/>
        <item x="910"/>
        <item x="911"/>
        <item x="912"/>
        <item x="913"/>
        <item x="916"/>
        <item x="971"/>
        <item x="973"/>
        <item x="974"/>
        <item x="975"/>
        <item x="976"/>
        <item x="977"/>
        <item x="978"/>
        <item x="979"/>
        <item x="980"/>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268"/>
        <item x="1272"/>
        <item x="1273"/>
        <item x="1275"/>
        <item x="1276"/>
        <item x="1277"/>
        <item x="1279"/>
        <item x="1280"/>
        <item x="1281"/>
        <item x="1282"/>
        <item x="1283"/>
        <item x="1284"/>
        <item x="1285"/>
        <item x="1286"/>
        <item x="1287"/>
        <item x="1288"/>
        <item x="1289"/>
        <item x="1290"/>
        <item x="1291"/>
        <item x="1292"/>
        <item x="1293"/>
        <item x="1372"/>
        <item x="1373"/>
        <item x="1376"/>
        <item x="1377"/>
        <item x="1379"/>
        <item x="1382"/>
        <item x="1384"/>
        <item x="1385"/>
        <item x="1387"/>
        <item x="1388"/>
        <item x="1389"/>
        <item x="1390"/>
        <item x="1391"/>
        <item x="1392"/>
        <item x="1393"/>
        <item x="1394"/>
        <item x="1395"/>
        <item x="1396"/>
        <item x="1397"/>
        <item x="1398"/>
        <item x="1399"/>
        <item x="1400"/>
        <item x="1403"/>
        <item x="1404"/>
        <item x="1405"/>
        <item x="1406"/>
        <item x="1407"/>
        <item x="1408"/>
        <item x="1409"/>
        <item x="1742"/>
        <item x="1743"/>
        <item x="1744"/>
        <item x="1747"/>
        <item x="1748"/>
        <item x="1749"/>
        <item x="1750"/>
        <item x="1751"/>
        <item x="1752"/>
        <item x="1754"/>
        <item x="1755"/>
        <item x="1756"/>
        <item x="1757"/>
        <item x="1758"/>
        <item x="1759"/>
        <item x="1760"/>
        <item x="1761"/>
        <item x="1762"/>
        <item x="1763"/>
        <item x="1764"/>
        <item x="1765"/>
        <item x="1766"/>
        <item x="1767"/>
        <item x="1768"/>
        <item x="1769"/>
        <item x="1770"/>
        <item x="1771"/>
        <item x="1772"/>
        <item x="1773"/>
        <item x="1776"/>
        <item x="1778"/>
        <item x="1779"/>
        <item x="1780"/>
        <item x="1781"/>
        <item x="1782"/>
        <item x="1783"/>
        <item x="2039"/>
        <item x="2040"/>
        <item x="2041"/>
        <item x="2042"/>
        <item x="2043"/>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8"/>
        <item x="2149"/>
        <item x="2151"/>
        <item x="2152"/>
        <item x="2154"/>
        <item x="2155"/>
        <item x="2157"/>
        <item x="2158"/>
        <item x="2159"/>
        <item x="2160"/>
        <item x="2161"/>
        <item x="2162"/>
        <item x="2163"/>
        <item x="2164"/>
        <item x="2165"/>
        <item x="2370"/>
        <item x="2371"/>
        <item x="2372"/>
        <item x="2373"/>
        <item x="2374"/>
        <item x="2375"/>
        <item x="2376"/>
        <item x="2377"/>
        <item x="2378"/>
        <item x="2379"/>
        <item x="2380"/>
        <item x="2381"/>
        <item x="2382"/>
        <item x="2383"/>
        <item x="2384"/>
        <item x="2385"/>
        <item x="2386"/>
        <item x="2387"/>
        <item x="2388"/>
        <item x="2389"/>
        <item x="2391"/>
        <item x="2392"/>
        <item x="2393"/>
        <item x="2394"/>
        <item x="2395"/>
        <item x="2396"/>
        <item x="2397"/>
        <item x="2398"/>
        <item x="2402"/>
        <item x="2403"/>
        <item x="2404"/>
        <item x="2405"/>
        <item x="2406"/>
        <item x="2407"/>
        <item x="2408"/>
        <item x="2409"/>
        <item x="2410"/>
        <item x="2411"/>
        <item x="2412"/>
        <item x="2413"/>
        <item x="2414"/>
        <item x="2415"/>
        <item x="2416"/>
        <item x="2418"/>
        <item x="2419"/>
        <item x="2420"/>
        <item x="2421"/>
        <item x="2422"/>
        <item x="2423"/>
        <item x="2424"/>
        <item x="2425"/>
        <item x="2426"/>
        <item x="2427"/>
        <item x="2429"/>
        <item x="2430"/>
        <item x="2432"/>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461"/>
        <item x="2462"/>
        <item x="2504"/>
        <item x="2506"/>
        <item x="2507"/>
        <item x="2508"/>
        <item x="2509"/>
        <item x="2510"/>
        <item x="2511"/>
        <item m="1" x="6102"/>
        <item x="2513"/>
        <item x="2514"/>
        <item x="2515"/>
        <item x="2516"/>
        <item x="2517"/>
        <item x="2518"/>
        <item x="2519"/>
        <item x="2520"/>
        <item x="2521"/>
        <item x="2522"/>
        <item x="2523"/>
        <item x="2524"/>
        <item x="2525"/>
        <item x="2526"/>
        <item x="2527"/>
        <item x="2528"/>
        <item x="2529"/>
        <item x="2530"/>
        <item x="2531"/>
        <item x="2532"/>
        <item x="2533"/>
        <item x="2534"/>
        <item x="2535"/>
        <item x="2536"/>
        <item x="2788"/>
        <item x="2789"/>
        <item x="2790"/>
        <item x="2791"/>
        <item x="2792"/>
        <item x="2793"/>
        <item x="2794"/>
        <item x="2795"/>
        <item x="2797"/>
        <item x="2799"/>
        <item x="2800"/>
        <item x="2802"/>
        <item x="2803"/>
        <item x="2804"/>
        <item x="2805"/>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838"/>
        <item x="2839"/>
        <item x="2953"/>
        <item x="2954"/>
        <item x="2955"/>
        <item x="2956"/>
        <item x="2957"/>
        <item x="2958"/>
        <item x="2959"/>
        <item x="2960"/>
        <item x="2961"/>
        <item x="3084"/>
        <item x="3085"/>
        <item x="3086"/>
        <item x="3087"/>
        <item x="3088"/>
        <item x="3089"/>
        <item x="3090"/>
        <item x="3091"/>
        <item x="3092"/>
        <item x="3093"/>
        <item x="3094"/>
        <item x="3095"/>
        <item x="3096"/>
        <item x="3097"/>
        <item x="3098"/>
        <item x="3099"/>
        <item x="3100"/>
        <item x="3101"/>
        <item x="3102"/>
        <item x="3105"/>
        <item x="3106"/>
        <item x="3107"/>
        <item x="3108"/>
        <item x="3109"/>
        <item x="3110"/>
        <item x="3111"/>
        <item x="3112"/>
        <item x="3113"/>
        <item x="3114"/>
        <item x="3115"/>
        <item x="3116"/>
        <item x="3117"/>
        <item x="3118"/>
        <item x="3119"/>
        <item x="3120"/>
        <item x="3121"/>
        <item x="3122"/>
        <item x="3123"/>
        <item x="3124"/>
        <item x="3126"/>
        <item x="3127"/>
        <item x="3128"/>
        <item x="3129"/>
        <item x="3130"/>
        <item x="3131"/>
        <item x="3134"/>
        <item x="3135"/>
        <item x="3138"/>
        <item x="3139"/>
        <item x="3140"/>
        <item x="3142"/>
        <item x="3143"/>
        <item x="3145"/>
        <item x="3146"/>
        <item x="3147"/>
        <item x="3148"/>
        <item x="3151"/>
        <item x="3152"/>
        <item x="3153"/>
        <item x="3154"/>
        <item x="3155"/>
        <item x="3156"/>
        <item x="3157"/>
        <item x="3158"/>
        <item x="3159"/>
        <item x="3160"/>
        <item x="3161"/>
        <item x="3162"/>
        <item x="3163"/>
        <item x="3165"/>
        <item x="3166"/>
        <item x="3167"/>
        <item x="3168"/>
        <item x="3169"/>
        <item x="3170"/>
        <item x="3171"/>
        <item x="3228"/>
        <item x="3229"/>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0"/>
        <item x="3271"/>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06"/>
        <item x="3307"/>
        <item x="3366"/>
        <item x="3367"/>
        <item x="3368"/>
        <item x="3369"/>
        <item x="3370"/>
        <item x="3371"/>
        <item x="3372"/>
        <item x="3373"/>
        <item x="3374"/>
        <item x="3375"/>
        <item x="3377"/>
        <item x="3378"/>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06"/>
        <item x="3407"/>
        <item x="3413"/>
        <item x="3416"/>
        <item x="3417"/>
        <item x="3418"/>
        <item x="3419"/>
        <item x="3420"/>
        <item x="3421"/>
        <item x="3422"/>
        <item x="3423"/>
        <item x="3424"/>
        <item x="3426"/>
        <item x="343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599"/>
        <item x="3600"/>
        <item x="3634"/>
        <item x="3635"/>
        <item x="3636"/>
        <item x="3637"/>
        <item x="3638"/>
        <item x="3639"/>
        <item x="3641"/>
        <item x="3642"/>
        <item x="3644"/>
        <item x="3645"/>
        <item x="3648"/>
        <item x="3649"/>
        <item x="3650"/>
        <item x="3651"/>
        <item x="3652"/>
        <item x="3653"/>
        <item x="3654"/>
        <item x="3655"/>
        <item x="3656"/>
        <item x="3657"/>
        <item x="3661"/>
        <item x="3664"/>
        <item x="3665"/>
        <item x="3666"/>
        <item x="3667"/>
        <item x="3668"/>
        <item x="3672"/>
        <item x="3675"/>
        <item x="3676"/>
        <item x="3677"/>
        <item x="3678"/>
        <item x="3902"/>
        <item x="3903"/>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3961"/>
        <item x="3962"/>
        <item x="4144"/>
        <item x="4145"/>
        <item x="4146"/>
        <item x="4148"/>
        <item x="4149"/>
        <item x="4150"/>
        <item x="4151"/>
        <item x="4152"/>
        <item x="4153"/>
        <item x="4154"/>
        <item x="4155"/>
        <item x="4156"/>
        <item x="4157"/>
        <item x="4158"/>
        <item x="4159"/>
        <item x="4160"/>
        <item x="4162"/>
        <item x="4163"/>
        <item x="4164"/>
        <item x="4165"/>
        <item x="4166"/>
        <item x="4167"/>
        <item x="4168"/>
        <item x="4169"/>
        <item x="4170"/>
        <item x="4171"/>
        <item x="4172"/>
        <item x="4173"/>
        <item x="4174"/>
        <item x="4175"/>
        <item x="4176"/>
        <item x="4705"/>
        <item x="4706"/>
        <item x="4707"/>
        <item x="4708"/>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4736"/>
        <item x="4737"/>
        <item x="5093"/>
        <item x="5094"/>
        <item x="5109"/>
        <item x="5110"/>
        <item x="5114"/>
        <item x="5186"/>
        <item x="5208"/>
        <item x="5209"/>
        <item x="5210"/>
        <item x="5211"/>
        <item x="5212"/>
        <item x="5213"/>
        <item x="5214"/>
        <item x="5215"/>
        <item x="5216"/>
        <item x="5217"/>
        <item x="5218"/>
        <item x="5219"/>
        <item x="5220"/>
        <item x="5221"/>
        <item x="5222"/>
        <item x="5223"/>
        <item x="5224"/>
        <item x="5225"/>
        <item x="5226"/>
        <item x="5227"/>
        <item x="5228"/>
        <item x="5229"/>
        <item x="5230"/>
        <item x="5231"/>
        <item x="5239"/>
        <item x="5240"/>
        <item x="5241"/>
        <item x="5242"/>
        <item x="5289"/>
        <item x="5307"/>
        <item x="5317"/>
        <item x="5318"/>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0"/>
        <item x="5381"/>
        <item x="5382"/>
        <item x="5388"/>
        <item x="5397"/>
        <item x="5398"/>
        <item x="5399"/>
        <item x="5400"/>
        <item x="5401"/>
        <item x="5422"/>
        <item x="5423"/>
        <item x="5436"/>
        <item x="5437"/>
        <item x="5438"/>
        <item x="5439"/>
        <item x="5440"/>
        <item x="5441"/>
        <item x="5442"/>
        <item x="5443"/>
        <item x="5444"/>
        <item x="5474"/>
        <item x="5576"/>
        <item x="5577"/>
        <item x="5608"/>
        <item x="5609"/>
        <item x="5610"/>
        <item x="5628"/>
        <item x="5629"/>
        <item x="5701"/>
        <item x="5738"/>
        <item x="5739"/>
        <item x="5740"/>
        <item x="5741"/>
        <item x="5742"/>
        <item x="5743"/>
        <item x="5744"/>
        <item x="5745"/>
        <item x="5746"/>
        <item x="5747"/>
        <item x="5748"/>
        <item x="5749"/>
        <item x="5750"/>
        <item x="5751"/>
        <item x="5752"/>
        <item x="5753"/>
        <item x="5754"/>
        <item x="5755"/>
        <item x="5756"/>
        <item x="5768"/>
        <item x="5769"/>
        <item x="5782"/>
        <item x="5814"/>
        <item x="5815"/>
        <item x="5862"/>
        <item x="5868"/>
        <item x="5878"/>
        <item x="5888"/>
        <item x="5893"/>
        <item x="5906"/>
        <item x="5907"/>
        <item x="5908"/>
        <item x="5909"/>
        <item x="5910"/>
        <item x="5914"/>
        <item x="5961"/>
        <item x="5979"/>
        <item x="3671"/>
        <item x="4709"/>
        <item x="1402"/>
        <item m="1" x="6129"/>
        <item x="3412"/>
        <item x="3132"/>
        <item x="3149"/>
        <item x="3408"/>
        <item x="3133"/>
        <item x="3414"/>
        <item x="2150"/>
        <item x="2505"/>
        <item m="1" x="6097"/>
        <item x="1380"/>
        <item m="1" x="6069"/>
        <item x="3103"/>
        <item m="1" x="6100"/>
        <item x="2417"/>
        <item m="1" x="6134"/>
        <item x="972"/>
        <item x="2537"/>
        <item x="6026"/>
        <item m="1" x="6107"/>
        <item m="1" x="6094"/>
        <item x="3659"/>
        <item x="2390"/>
        <item x="3380"/>
        <item x="5844"/>
        <item x="3670"/>
        <item x="1383"/>
        <item x="2153"/>
        <item m="1" x="6103"/>
        <item x="3658"/>
        <item x="5980"/>
        <item m="1" x="6106"/>
        <item x="3429"/>
        <item x="2431"/>
        <item x="3415"/>
        <item m="1" x="6112"/>
        <item x="3137"/>
        <item x="1278"/>
        <item x="3409"/>
        <item x="1375"/>
        <item x="1274"/>
        <item x="2434"/>
        <item x="3662"/>
        <item m="1" x="6104"/>
        <item x="3141"/>
        <item m="1" x="6068"/>
        <item x="3411"/>
        <item x="3663"/>
        <item m="1" x="6147"/>
        <item x="373"/>
        <item x="1401"/>
        <item x="3136"/>
        <item x="1777"/>
        <item x="691"/>
        <item m="1" x="6127"/>
        <item x="4161"/>
        <item x="2806"/>
        <item x="3669"/>
        <item x="3379"/>
        <item x="3125"/>
        <item x="5383"/>
        <item x="2399"/>
        <item x="1386"/>
        <item m="1" x="6087"/>
        <item x="3376"/>
        <item x="3227"/>
        <item m="1" x="6085"/>
        <item x="655"/>
        <item x="2401"/>
        <item x="3164"/>
        <item m="1" x="6105"/>
        <item x="3144"/>
        <item x="1378"/>
        <item x="4143"/>
        <item x="3104"/>
        <item x="1374"/>
        <item x="3425"/>
        <item x="3904"/>
        <item x="2428"/>
        <item x="1381"/>
        <item x="2400"/>
        <item x="2433"/>
        <item x="5319"/>
        <item x="2796"/>
        <item x="915"/>
        <item x="1775"/>
        <item x="3428"/>
        <item x="2512"/>
        <item x="3150"/>
        <item x="3273"/>
        <item x="123"/>
        <item x="1774"/>
        <item x="3646"/>
        <item x="3410"/>
        <item m="1" x="6116"/>
        <item m="1" x="6114"/>
        <item x="1753"/>
        <item m="1" x="6070"/>
        <item x="654"/>
        <item x="3674"/>
        <item x="3673"/>
        <item x="3427"/>
        <item x="2801"/>
        <item m="1" x="6108"/>
        <item x="3643"/>
        <item m="1" x="6078"/>
        <item x="3272"/>
        <item x="3274"/>
        <item x="2798"/>
        <item m="1" x="6089"/>
        <item x="3660"/>
        <item x="2156"/>
        <item x="3230"/>
        <item x="3640"/>
        <item x="4147"/>
        <item m="1" x="6117"/>
        <item x="3647"/>
        <item m="1" x="6088"/>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2571"/>
        <item x="2572"/>
        <item x="5095"/>
        <item x="5096"/>
        <item x="5097"/>
        <item x="5098"/>
        <item x="5099"/>
        <item x="5100"/>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161"/>
        <item x="5162"/>
        <item x="5163"/>
        <item x="5267"/>
        <item x="5312"/>
        <item x="5320"/>
        <item x="5321"/>
        <item x="5322"/>
        <item x="5323"/>
        <item x="5324"/>
        <item x="5325"/>
        <item x="5326"/>
        <item x="5327"/>
        <item x="5328"/>
        <item x="5475"/>
        <item x="5476"/>
        <item x="5477"/>
        <item x="5478"/>
        <item x="5479"/>
        <item x="5480"/>
        <item x="5481"/>
        <item x="5482"/>
        <item x="5483"/>
        <item x="5484"/>
        <item x="5518"/>
        <item x="5578"/>
        <item x="5611"/>
        <item x="5630"/>
        <item x="5631"/>
        <item x="5632"/>
        <item x="5633"/>
        <item x="5634"/>
        <item x="5635"/>
        <item x="5636"/>
        <item x="5637"/>
        <item x="5638"/>
        <item x="5639"/>
        <item x="5640"/>
        <item x="5641"/>
        <item x="5642"/>
        <item x="5643"/>
        <item x="5644"/>
        <item x="5645"/>
        <item m="1" x="6167"/>
        <item x="5672"/>
        <item m="1" x="6168"/>
        <item x="5816"/>
        <item x="5829"/>
        <item m="1" x="6169"/>
        <item x="5845"/>
        <item x="5846"/>
        <item x="5863"/>
        <item x="5869"/>
        <item x="5879"/>
        <item x="5894"/>
        <item x="5911"/>
        <item x="5915"/>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5874"/>
        <item x="5875"/>
        <item m="1" x="6174"/>
        <item x="5962"/>
        <item x="5540"/>
        <item m="1" x="6177"/>
        <item x="5767"/>
        <item m="1" x="6178"/>
        <item x="5187"/>
        <item x="5290"/>
        <item x="5308"/>
        <item x="5329"/>
        <item x="5330"/>
        <item x="5331"/>
        <item x="5453"/>
        <item x="5500"/>
        <item x="5895"/>
        <item x="5817"/>
        <item x="5981"/>
        <item x="5519"/>
      </items>
    </pivotField>
    <pivotField compact="0" outline="0" showAll="0"/>
    <pivotField axis="axisPage" compact="0" outline="0" multipleItemSelectionAllowed="1" showAll="0">
      <items count="3">
        <item x="0"/>
        <item h="1" x="1"/>
        <item t="default"/>
      </items>
    </pivotField>
    <pivotField compact="0" outline="0" showAll="0"/>
    <pivotField compact="0" outline="0" showAll="0"/>
    <pivotField axis="axisRow" compact="0" outline="0" showAll="0">
      <items count="82">
        <item x="26"/>
        <item x="9"/>
        <item x="50"/>
        <item x="17"/>
        <item x="61"/>
        <item x="62"/>
        <item x="45"/>
        <item x="38"/>
        <item x="7"/>
        <item x="12"/>
        <item x="54"/>
        <item x="5"/>
        <item x="63"/>
        <item x="75"/>
        <item x="30"/>
        <item x="79"/>
        <item x="48"/>
        <item x="73"/>
        <item x="39"/>
        <item x="55"/>
        <item x="56"/>
        <item x="24"/>
        <item x="14"/>
        <item x="31"/>
        <item x="58"/>
        <item x="21"/>
        <item x="23"/>
        <item x="59"/>
        <item x="0"/>
        <item x="51"/>
        <item x="27"/>
        <item x="40"/>
        <item x="78"/>
        <item x="6"/>
        <item x="35"/>
        <item x="44"/>
        <item x="36"/>
        <item x="29"/>
        <item x="72"/>
        <item x="37"/>
        <item x="3"/>
        <item x="15"/>
        <item x="49"/>
        <item x="53"/>
        <item x="77"/>
        <item x="22"/>
        <item x="32"/>
        <item x="4"/>
        <item x="70"/>
        <item x="10"/>
        <item x="19"/>
        <item x="80"/>
        <item x="8"/>
        <item x="69"/>
        <item x="18"/>
        <item x="34"/>
        <item x="1"/>
        <item x="28"/>
        <item x="11"/>
        <item x="13"/>
        <item x="20"/>
        <item x="52"/>
        <item x="2"/>
        <item x="43"/>
        <item x="16"/>
        <item x="71"/>
        <item x="47"/>
        <item x="46"/>
        <item x="42"/>
        <item x="64"/>
        <item x="74"/>
        <item x="57"/>
        <item x="25"/>
        <item x="33"/>
        <item x="41"/>
        <item x="76"/>
        <item x="65"/>
        <item x="66"/>
        <item x="67"/>
        <item x="60"/>
        <item x="68"/>
        <item t="default"/>
      </items>
    </pivotField>
    <pivotField compact="0" outline="0" showAll="0"/>
    <pivotField compact="0" outline="0" showAll="0"/>
    <pivotField compact="0" outline="0" showAll="0"/>
    <pivotField compact="0" outline="0" showAll="0"/>
    <pivotField compact="0" outline="0" showAll="0"/>
    <pivotField compact="0" outline="0" showAll="0"/>
    <pivotField axis="axisPage" compact="0" outline="0" showAll="0">
      <items count="133">
        <item x="18"/>
        <item x="88"/>
        <item x="87"/>
        <item x="86"/>
        <item x="16"/>
        <item x="11"/>
        <item x="85"/>
        <item x="109"/>
        <item x="72"/>
        <item x="45"/>
        <item x="108"/>
        <item x="56"/>
        <item x="19"/>
        <item x="24"/>
        <item x="8"/>
        <item x="112"/>
        <item x="20"/>
        <item x="92"/>
        <item x="10"/>
        <item x="51"/>
        <item x="9"/>
        <item x="111"/>
        <item x="25"/>
        <item x="107"/>
        <item x="106"/>
        <item x="14"/>
        <item x="105"/>
        <item x="21"/>
        <item x="104"/>
        <item x="26"/>
        <item x="103"/>
        <item x="102"/>
        <item x="101"/>
        <item x="100"/>
        <item x="12"/>
        <item x="81"/>
        <item x="99"/>
        <item x="98"/>
        <item x="97"/>
        <item x="96"/>
        <item x="95"/>
        <item x="94"/>
        <item x="17"/>
        <item x="13"/>
        <item x="93"/>
        <item x="6"/>
        <item x="42"/>
        <item x="23"/>
        <item x="91"/>
        <item x="22"/>
        <item x="76"/>
        <item x="90"/>
        <item x="57"/>
        <item x="49"/>
        <item x="48"/>
        <item x="30"/>
        <item x="69"/>
        <item x="28"/>
        <item x="59"/>
        <item x="64"/>
        <item x="60"/>
        <item x="38"/>
        <item x="65"/>
        <item x="117"/>
        <item x="44"/>
        <item x="128"/>
        <item x="127"/>
        <item x="126"/>
        <item x="125"/>
        <item x="124"/>
        <item x="61"/>
        <item x="29"/>
        <item x="52"/>
        <item x="123"/>
        <item x="77"/>
        <item x="33"/>
        <item x="0"/>
        <item x="82"/>
        <item x="36"/>
        <item x="70"/>
        <item x="74"/>
        <item x="53"/>
        <item x="122"/>
        <item x="41"/>
        <item x="31"/>
        <item x="118"/>
        <item x="35"/>
        <item x="39"/>
        <item x="58"/>
        <item x="116"/>
        <item x="3"/>
        <item x="121"/>
        <item x="5"/>
        <item m="1" x="129"/>
        <item x="43"/>
        <item x="54"/>
        <item x="84"/>
        <item x="79"/>
        <item x="78"/>
        <item x="7"/>
        <item x="50"/>
        <item x="4"/>
        <item x="75"/>
        <item x="83"/>
        <item x="120"/>
        <item x="89"/>
        <item x="40"/>
        <item x="1"/>
        <item x="110"/>
        <item x="46"/>
        <item x="114"/>
        <item x="15"/>
        <item x="119"/>
        <item x="113"/>
        <item x="47"/>
        <item x="32"/>
        <item x="55"/>
        <item x="2"/>
        <item m="1" x="131"/>
        <item x="67"/>
        <item x="68"/>
        <item x="71"/>
        <item x="34"/>
        <item x="73"/>
        <item m="1" x="130"/>
        <item x="62"/>
        <item x="63"/>
        <item x="80"/>
        <item x="27"/>
        <item x="66"/>
        <item x="37"/>
        <item x="115"/>
        <item t="default"/>
      </items>
    </pivotField>
    <pivotField compact="0" outline="0" showAll="0"/>
    <pivotField compact="0" outline="0" showAll="0"/>
    <pivotField compact="0" outline="0" showAll="0"/>
    <pivotField compact="0" outline="0" showAll="0"/>
    <pivotField axis="axisPage" compact="0" outline="0" multipleItemSelectionAllowed="1" showAll="0">
      <items count="4">
        <item x="2"/>
        <item x="0"/>
        <item x="1"/>
        <item t="default"/>
      </items>
    </pivotField>
    <pivotField compact="0" outline="0" showAll="0"/>
    <pivotField compact="0" outline="0" showAll="0"/>
    <pivotField compact="0" outline="0" multipleItemSelectionAllowed="1" showAll="0"/>
    <pivotField compact="0" outline="0" showAll="0"/>
    <pivotField axis="axisCol" compact="0" outline="0" showAll="0">
      <items count="6">
        <item x="4"/>
        <item x="0"/>
        <item x="1"/>
        <item x="2"/>
        <item x="3"/>
        <item t="default"/>
      </items>
    </pivotField>
    <pivotField dataField="1" compact="0" outline="0" showAll="0" defaultSubtotal="0"/>
    <pivotField axis="axisCol" compact="0" outline="0" showAll="0">
      <items count="6">
        <item x="2"/>
        <item x="3"/>
        <item x="1"/>
        <item x="0"/>
        <item x="4"/>
        <item t="default"/>
      </items>
    </pivotField>
    <pivotField compact="0" outline="0" showAll="0"/>
    <pivotField compact="0" outline="0" showAll="0"/>
    <pivotField compact="0" outline="0" showAll="0"/>
    <pivotField axis="axisPage" compact="0" outline="0" showAll="0">
      <items count="698">
        <item x="389"/>
        <item x="609"/>
        <item x="177"/>
        <item x="267"/>
        <item x="42"/>
        <item x="253"/>
        <item x="399"/>
        <item x="101"/>
        <item x="224"/>
        <item x="442"/>
        <item x="455"/>
        <item x="61"/>
        <item x="406"/>
        <item x="337"/>
        <item x="443"/>
        <item x="630"/>
        <item x="57"/>
        <item x="652"/>
        <item x="280"/>
        <item x="176"/>
        <item x="342"/>
        <item m="1" x="686"/>
        <item x="513"/>
        <item x="319"/>
        <item x="153"/>
        <item x="120"/>
        <item x="21"/>
        <item x="138"/>
        <item x="156"/>
        <item x="545"/>
        <item x="597"/>
        <item x="72"/>
        <item x="577"/>
        <item x="485"/>
        <item x="304"/>
        <item x="572"/>
        <item x="55"/>
        <item x="289"/>
        <item x="233"/>
        <item x="124"/>
        <item x="495"/>
        <item x="17"/>
        <item x="23"/>
        <item x="546"/>
        <item x="181"/>
        <item x="128"/>
        <item x="102"/>
        <item x="648"/>
        <item x="174"/>
        <item x="99"/>
        <item x="617"/>
        <item x="59"/>
        <item x="79"/>
        <item x="107"/>
        <item x="496"/>
        <item x="211"/>
        <item m="1" x="684"/>
        <item x="44"/>
        <item x="329"/>
        <item x="509"/>
        <item x="306"/>
        <item x="613"/>
        <item x="149"/>
        <item m="1" x="677"/>
        <item x="1"/>
        <item x="205"/>
        <item x="305"/>
        <item x="292"/>
        <item x="598"/>
        <item x="363"/>
        <item x="148"/>
        <item x="76"/>
        <item x="134"/>
        <item x="317"/>
        <item x="109"/>
        <item x="664"/>
        <item x="150"/>
        <item x="622"/>
        <item x="45"/>
        <item x="118"/>
        <item x="257"/>
        <item x="454"/>
        <item x="605"/>
        <item x="89"/>
        <item x="318"/>
        <item x="110"/>
        <item x="611"/>
        <item x="204"/>
        <item x="486"/>
        <item x="352"/>
        <item x="175"/>
        <item x="290"/>
        <item x="60"/>
        <item x="26"/>
        <item x="346"/>
        <item x="168"/>
        <item x="122"/>
        <item x="20"/>
        <item x="96"/>
        <item x="578"/>
        <item x="98"/>
        <item x="579"/>
        <item x="0"/>
        <item x="163"/>
        <item x="275"/>
        <item x="222"/>
        <item x="215"/>
        <item x="14"/>
        <item m="1" x="676"/>
        <item x="165"/>
        <item x="537"/>
        <item x="592"/>
        <item x="427"/>
        <item x="651"/>
        <item m="1" x="688"/>
        <item x="487"/>
        <item x="155"/>
        <item x="596"/>
        <item x="575"/>
        <item x="336"/>
        <item x="197"/>
        <item x="129"/>
        <item x="201"/>
        <item x="91"/>
        <item x="260"/>
        <item x="278"/>
        <item x="400"/>
        <item x="121"/>
        <item x="28"/>
        <item x="84"/>
        <item x="3"/>
        <item x="90"/>
        <item x="274"/>
        <item x="484"/>
        <item x="97"/>
        <item x="132"/>
        <item m="1" x="693"/>
        <item x="77"/>
        <item x="316"/>
        <item m="1" x="694"/>
        <item x="462"/>
        <item x="115"/>
        <item x="34"/>
        <item x="202"/>
        <item x="27"/>
        <item x="13"/>
        <item x="210"/>
        <item x="15"/>
        <item x="669"/>
        <item x="54"/>
        <item x="160"/>
        <item x="2"/>
        <item x="67"/>
        <item x="19"/>
        <item x="18"/>
        <item x="16"/>
        <item x="136"/>
        <item x="430"/>
        <item x="620"/>
        <item x="604"/>
        <item x="92"/>
        <item x="365"/>
        <item x="85"/>
        <item x="12"/>
        <item m="1" x="692"/>
        <item x="9"/>
        <item x="553"/>
        <item x="405"/>
        <item x="593"/>
        <item x="75"/>
        <item x="127"/>
        <item x="601"/>
        <item x="243"/>
        <item x="623"/>
        <item x="291"/>
        <item x="667"/>
        <item x="22"/>
        <item x="24"/>
        <item x="111"/>
        <item x="157"/>
        <item x="158"/>
        <item x="159"/>
        <item x="198"/>
        <item x="199"/>
        <item m="1" x="691"/>
        <item x="234"/>
        <item x="261"/>
        <item x="112"/>
        <item x="276"/>
        <item x="294"/>
        <item x="330"/>
        <item x="301"/>
        <item x="248"/>
        <item x="446"/>
        <item x="200"/>
        <item x="510"/>
        <item x="506"/>
        <item x="547"/>
        <item x="548"/>
        <item x="549"/>
        <item x="341"/>
        <item x="152"/>
        <item x="49"/>
        <item x="307"/>
        <item m="1" x="682"/>
        <item x="614"/>
        <item x="332"/>
        <item x="501"/>
        <item x="637"/>
        <item x="638"/>
        <item x="293"/>
        <item m="1" x="687"/>
        <item x="116"/>
        <item x="424"/>
        <item x="130"/>
        <item x="445"/>
        <item x="7"/>
        <item x="580"/>
        <item x="295"/>
        <item x="665"/>
        <item x="56"/>
        <item x="151"/>
        <item x="554"/>
        <item x="634"/>
        <item x="639"/>
        <item x="78"/>
        <item m="1" x="695"/>
        <item x="146"/>
        <item x="398"/>
        <item x="569"/>
        <item x="100"/>
        <item x="10"/>
        <item x="380"/>
        <item x="643"/>
        <item x="226"/>
        <item x="581"/>
        <item x="344"/>
        <item x="644"/>
        <item x="345"/>
        <item x="456"/>
        <item x="338"/>
        <item x="582"/>
        <item m="1" x="690"/>
        <item m="1" x="696"/>
        <item x="162"/>
        <item x="11"/>
        <item x="366"/>
        <item x="627"/>
        <item x="113"/>
        <item x="653"/>
        <item x="573"/>
        <item x="114"/>
        <item x="284"/>
        <item x="606"/>
        <item x="497"/>
        <item x="320"/>
        <item x="379"/>
        <item x="183"/>
        <item x="82"/>
        <item x="4"/>
        <item x="5"/>
        <item x="25"/>
        <item x="29"/>
        <item x="58"/>
        <item x="62"/>
        <item x="63"/>
        <item x="80"/>
        <item x="81"/>
        <item x="46"/>
        <item x="108"/>
        <item x="117"/>
        <item x="119"/>
        <item x="66"/>
        <item x="131"/>
        <item x="133"/>
        <item x="154"/>
        <item x="164"/>
        <item x="178"/>
        <item x="180"/>
        <item x="203"/>
        <item x="173"/>
        <item x="141"/>
        <item x="212"/>
        <item x="213"/>
        <item x="214"/>
        <item x="216"/>
        <item x="217"/>
        <item x="218"/>
        <item x="219"/>
        <item x="223"/>
        <item x="225"/>
        <item x="227"/>
        <item x="228"/>
        <item x="192"/>
        <item x="235"/>
        <item x="236"/>
        <item x="237"/>
        <item x="244"/>
        <item m="1" x="675"/>
        <item x="73"/>
        <item x="277"/>
        <item x="297"/>
        <item x="298"/>
        <item x="308"/>
        <item x="321"/>
        <item x="331"/>
        <item x="343"/>
        <item x="348"/>
        <item x="349"/>
        <item x="74"/>
        <item x="364"/>
        <item x="171"/>
        <item x="388"/>
        <item x="401"/>
        <item x="407"/>
        <item x="428"/>
        <item x="429"/>
        <item x="231"/>
        <item x="282"/>
        <item x="444"/>
        <item x="247"/>
        <item x="447"/>
        <item x="450"/>
        <item x="457"/>
        <item x="458"/>
        <item x="459"/>
        <item x="240"/>
        <item x="463"/>
        <item x="368"/>
        <item m="1" x="673"/>
        <item x="511"/>
        <item x="512"/>
        <item x="229"/>
        <item x="525"/>
        <item x="538"/>
        <item x="539"/>
        <item x="540"/>
        <item x="350"/>
        <item x="550"/>
        <item x="551"/>
        <item x="552"/>
        <item x="328"/>
        <item x="555"/>
        <item x="556"/>
        <item x="557"/>
        <item x="558"/>
        <item x="135"/>
        <item x="103"/>
        <item x="574"/>
        <item x="196"/>
        <item x="594"/>
        <item x="602"/>
        <item x="603"/>
        <item x="607"/>
        <item x="460"/>
        <item x="93"/>
        <item x="612"/>
        <item x="616"/>
        <item x="621"/>
        <item x="167"/>
        <item x="624"/>
        <item x="625"/>
        <item x="628"/>
        <item x="631"/>
        <item x="333"/>
        <item x="635"/>
        <item x="640"/>
        <item x="641"/>
        <item x="642"/>
        <item x="94"/>
        <item x="645"/>
        <item x="646"/>
        <item x="649"/>
        <item x="650"/>
        <item x="654"/>
        <item x="655"/>
        <item x="657"/>
        <item x="658"/>
        <item x="659"/>
        <item x="660"/>
        <item x="666"/>
        <item x="411"/>
        <item m="1" x="683"/>
        <item x="668"/>
        <item x="309"/>
        <item x="322"/>
        <item x="583"/>
        <item x="390"/>
        <item m="1" x="671"/>
        <item x="262"/>
        <item m="1" x="679"/>
        <item x="498"/>
        <item x="182"/>
        <item x="64"/>
        <item x="123"/>
        <item x="391"/>
        <item x="47"/>
        <item x="403"/>
        <item x="161"/>
        <item x="170"/>
        <item x="184"/>
        <item x="185"/>
        <item x="206"/>
        <item x="220"/>
        <item x="104"/>
        <item x="245"/>
        <item x="263"/>
        <item x="264"/>
        <item x="279"/>
        <item x="299"/>
        <item x="300"/>
        <item x="312"/>
        <item x="323"/>
        <item x="86"/>
        <item x="339"/>
        <item x="392"/>
        <item x="373"/>
        <item x="402"/>
        <item x="431"/>
        <item x="448"/>
        <item x="461"/>
        <item x="105"/>
        <item x="499"/>
        <item x="189"/>
        <item x="500"/>
        <item x="541"/>
        <item x="302"/>
        <item x="560"/>
        <item x="570"/>
        <item x="571"/>
        <item x="584"/>
        <item x="209"/>
        <item x="595"/>
        <item x="378"/>
        <item x="221"/>
        <item x="137"/>
        <item x="418"/>
        <item x="358"/>
        <item x="186"/>
        <item x="466"/>
        <item x="230"/>
        <item x="542"/>
        <item x="311"/>
        <item x="31"/>
        <item x="559"/>
        <item x="310"/>
        <item x="325"/>
        <item x="166"/>
        <item x="126"/>
        <item x="8"/>
        <item x="125"/>
        <item x="172"/>
        <item m="1" x="674"/>
        <item x="367"/>
        <item x="481"/>
        <item x="432"/>
        <item x="68"/>
        <item x="543"/>
        <item x="252"/>
        <item x="449"/>
        <item x="464"/>
        <item x="32"/>
        <item x="169"/>
        <item x="465"/>
        <item x="451"/>
        <item x="106"/>
        <item x="207"/>
        <item x="232"/>
        <item x="238"/>
        <item x="266"/>
        <item x="288"/>
        <item x="576"/>
        <item x="599"/>
        <item x="287"/>
        <item x="334"/>
        <item x="239"/>
        <item x="286"/>
        <item x="296"/>
        <item x="335"/>
        <item x="393"/>
        <item x="340"/>
        <item x="281"/>
        <item x="33"/>
        <item x="536"/>
        <item x="313"/>
        <item x="283"/>
        <item x="433"/>
        <item x="347"/>
        <item x="327"/>
        <item x="600"/>
        <item x="285"/>
        <item x="324"/>
        <item x="265"/>
        <item x="65"/>
        <item x="610"/>
        <item m="1" x="685"/>
        <item x="326"/>
        <item x="434"/>
        <item x="30"/>
        <item x="6"/>
        <item x="69"/>
        <item x="70"/>
        <item x="71"/>
        <item x="179"/>
        <item x="187"/>
        <item x="188"/>
        <item x="39"/>
        <item x="268"/>
        <item x="270"/>
        <item x="315"/>
        <item x="351"/>
        <item x="353"/>
        <item x="354"/>
        <item x="355"/>
        <item x="356"/>
        <item x="404"/>
        <item x="467"/>
        <item x="514"/>
        <item x="494"/>
        <item x="587"/>
        <item x="425"/>
        <item x="590"/>
        <item x="423"/>
        <item x="452"/>
        <item x="362"/>
        <item x="647"/>
        <item x="360"/>
        <item x="83"/>
        <item x="87"/>
        <item x="419"/>
        <item x="588"/>
        <item x="415"/>
        <item x="191"/>
        <item x="408"/>
        <item x="409"/>
        <item x="426"/>
        <item x="529"/>
        <item x="585"/>
        <item x="361"/>
        <item x="36"/>
        <item x="412"/>
        <item x="190"/>
        <item x="410"/>
        <item x="626"/>
        <item x="88"/>
        <item x="420"/>
        <item x="417"/>
        <item x="140"/>
        <item x="502"/>
        <item x="53"/>
        <item x="589"/>
        <item x="51"/>
        <item x="369"/>
        <item x="586"/>
        <item x="269"/>
        <item x="139"/>
        <item x="357"/>
        <item x="38"/>
        <item x="591"/>
        <item x="41"/>
        <item x="208"/>
        <item x="272"/>
        <item x="314"/>
        <item x="271"/>
        <item x="413"/>
        <item x="422"/>
        <item x="416"/>
        <item x="435"/>
        <item x="421"/>
        <item m="1" x="680"/>
        <item x="273"/>
        <item x="40"/>
        <item x="370"/>
        <item x="359"/>
        <item x="629"/>
        <item x="394"/>
        <item x="414"/>
        <item x="37"/>
        <item x="561"/>
        <item x="48"/>
        <item x="50"/>
        <item x="52"/>
        <item x="95"/>
        <item x="143"/>
        <item x="144"/>
        <item x="145"/>
        <item x="147"/>
        <item x="193"/>
        <item x="194"/>
        <item x="195"/>
        <item x="241"/>
        <item x="249"/>
        <item x="250"/>
        <item x="251"/>
        <item x="254"/>
        <item x="258"/>
        <item x="259"/>
        <item x="303"/>
        <item x="371"/>
        <item x="372"/>
        <item x="374"/>
        <item x="375"/>
        <item x="376"/>
        <item x="377"/>
        <item x="381"/>
        <item x="382"/>
        <item x="383"/>
        <item x="384"/>
        <item x="385"/>
        <item x="386"/>
        <item x="387"/>
        <item x="395"/>
        <item x="396"/>
        <item x="436"/>
        <item x="437"/>
        <item x="438"/>
        <item x="439"/>
        <item x="440"/>
        <item x="441"/>
        <item x="453"/>
        <item x="468"/>
        <item x="469"/>
        <item x="470"/>
        <item x="471"/>
        <item x="472"/>
        <item x="473"/>
        <item x="474"/>
        <item x="475"/>
        <item x="476"/>
        <item x="477"/>
        <item x="479"/>
        <item x="480"/>
        <item x="482"/>
        <item x="483"/>
        <item x="488"/>
        <item x="490"/>
        <item x="491"/>
        <item x="492"/>
        <item x="493"/>
        <item x="503"/>
        <item x="504"/>
        <item x="505"/>
        <item x="507"/>
        <item x="515"/>
        <item x="516"/>
        <item x="517"/>
        <item x="518"/>
        <item x="519"/>
        <item x="520"/>
        <item x="521"/>
        <item x="522"/>
        <item x="523"/>
        <item x="524"/>
        <item x="526"/>
        <item x="527"/>
        <item x="528"/>
        <item x="530"/>
        <item x="531"/>
        <item x="532"/>
        <item x="533"/>
        <item x="534"/>
        <item x="535"/>
        <item x="562"/>
        <item x="563"/>
        <item x="566"/>
        <item x="567"/>
        <item x="568"/>
        <item x="608"/>
        <item x="615"/>
        <item x="618"/>
        <item x="619"/>
        <item x="397"/>
        <item x="632"/>
        <item x="633"/>
        <item x="636"/>
        <item x="656"/>
        <item x="661"/>
        <item x="662"/>
        <item x="663"/>
        <item x="256"/>
        <item m="1" x="672"/>
        <item m="1" x="689"/>
        <item x="670"/>
        <item x="508"/>
        <item x="242"/>
        <item x="246"/>
        <item x="478"/>
        <item x="255"/>
        <item m="1" x="678"/>
        <item x="565"/>
        <item x="142"/>
        <item x="544"/>
        <item x="43"/>
        <item m="1" x="681"/>
        <item x="489"/>
        <item x="564"/>
        <item x="35"/>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defaultSubtotal="0"/>
  </pivotFields>
  <rowFields count="1">
    <field x="10"/>
  </rowFields>
  <rowItems count="8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t="grand">
      <x/>
    </i>
  </rowItems>
  <colFields count="2">
    <field x="27"/>
    <field x="29"/>
  </colFields>
  <colItems count="20">
    <i>
      <x/>
      <x/>
    </i>
    <i r="1">
      <x v="2"/>
    </i>
    <i t="default">
      <x/>
    </i>
    <i>
      <x v="1"/>
      <x v="1"/>
    </i>
    <i r="1">
      <x v="3"/>
    </i>
    <i r="1">
      <x v="4"/>
    </i>
    <i t="default">
      <x v="1"/>
    </i>
    <i>
      <x v="2"/>
      <x v="1"/>
    </i>
    <i r="1">
      <x v="3"/>
    </i>
    <i r="1">
      <x v="4"/>
    </i>
    <i t="default">
      <x v="2"/>
    </i>
    <i>
      <x v="3"/>
      <x v="1"/>
    </i>
    <i r="1">
      <x v="3"/>
    </i>
    <i r="1">
      <x v="4"/>
    </i>
    <i t="default">
      <x v="3"/>
    </i>
    <i>
      <x v="4"/>
      <x v="1"/>
    </i>
    <i r="1">
      <x v="3"/>
    </i>
    <i r="1">
      <x v="4"/>
    </i>
    <i t="default">
      <x v="4"/>
    </i>
    <i t="grand">
      <x/>
    </i>
  </colItems>
  <pageFields count="5">
    <pageField fld="7" hier="-1"/>
    <pageField fld="33" hier="-1"/>
    <pageField fld="5" hier="-1"/>
    <pageField fld="17" hier="-1"/>
    <pageField fld="22" hier="-1"/>
  </pageFields>
  <dataFields count="1">
    <dataField name="Soma de VALOR" fld="2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7.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D169"/>
  <sheetViews>
    <sheetView tabSelected="1" topLeftCell="A18" zoomScale="70" zoomScaleNormal="70" workbookViewId="0">
      <selection activeCell="G23" sqref="G23"/>
    </sheetView>
  </sheetViews>
  <sheetFormatPr defaultRowHeight="15" x14ac:dyDescent="0.25"/>
  <cols>
    <col min="1" max="1" width="63.28515625" customWidth="1"/>
    <col min="2" max="2" width="24.85546875" customWidth="1"/>
    <col min="3" max="3" width="22.140625" customWidth="1"/>
    <col min="4" max="4" width="24.85546875" customWidth="1"/>
    <col min="5" max="5" width="26.140625" customWidth="1"/>
    <col min="6" max="6" width="21.85546875" customWidth="1"/>
    <col min="7" max="7" width="22.42578125" customWidth="1"/>
    <col min="8" max="9" width="9.140625" customWidth="1"/>
    <col min="10" max="12" width="9.140625" hidden="1" customWidth="1"/>
    <col min="13" max="13" width="27" customWidth="1"/>
    <col min="14" max="14" width="171.140625" customWidth="1"/>
    <col min="15" max="16" width="23.5703125" customWidth="1"/>
    <col min="17" max="17" width="28.7109375" customWidth="1"/>
    <col min="18" max="29" width="17.7109375" customWidth="1"/>
    <col min="30" max="30" width="16" bestFit="1" customWidth="1"/>
  </cols>
  <sheetData>
    <row r="2" spans="1:13" ht="18.75" x14ac:dyDescent="0.25">
      <c r="A2" s="125" t="s">
        <v>276</v>
      </c>
      <c r="B2" s="125"/>
      <c r="C2" s="125"/>
      <c r="D2" s="125"/>
      <c r="E2" s="125"/>
      <c r="F2" s="125"/>
      <c r="G2" s="125"/>
      <c r="H2" s="125"/>
    </row>
    <row r="3" spans="1:13" ht="18.75" x14ac:dyDescent="0.25">
      <c r="A3" s="125" t="s">
        <v>407</v>
      </c>
      <c r="B3" s="125"/>
      <c r="C3" s="125"/>
      <c r="D3" s="125"/>
      <c r="E3" s="125"/>
      <c r="F3" s="125"/>
      <c r="G3" s="125"/>
      <c r="H3" s="125"/>
    </row>
    <row r="4" spans="1:13" x14ac:dyDescent="0.25">
      <c r="A4" s="126" t="s">
        <v>397</v>
      </c>
      <c r="B4" s="126"/>
      <c r="C4" s="126"/>
      <c r="D4" s="126"/>
      <c r="E4" s="126"/>
      <c r="F4" s="126"/>
      <c r="G4" s="126"/>
      <c r="H4" s="126"/>
    </row>
    <row r="6" spans="1:13" ht="18.75" x14ac:dyDescent="0.3">
      <c r="A6" s="1" t="s">
        <v>0</v>
      </c>
      <c r="B6" s="40"/>
      <c r="C6" s="40"/>
      <c r="D6" s="40"/>
      <c r="E6" s="40"/>
      <c r="F6" s="40"/>
      <c r="G6" s="40"/>
      <c r="H6" s="40"/>
    </row>
    <row r="7" spans="1:13" ht="18.75" x14ac:dyDescent="0.3">
      <c r="A7" s="2" t="s">
        <v>1</v>
      </c>
      <c r="B7" s="45" t="s">
        <v>324</v>
      </c>
      <c r="C7" s="45" t="s">
        <v>282</v>
      </c>
      <c r="D7" s="45" t="s">
        <v>283</v>
      </c>
      <c r="E7" s="46" t="s">
        <v>284</v>
      </c>
      <c r="F7" s="46" t="s">
        <v>285</v>
      </c>
      <c r="G7" s="46" t="s">
        <v>286</v>
      </c>
      <c r="H7" s="46" t="s">
        <v>325</v>
      </c>
    </row>
    <row r="8" spans="1:13" ht="15.75" x14ac:dyDescent="0.25">
      <c r="A8" s="92" t="s">
        <v>2</v>
      </c>
      <c r="B8" s="93">
        <f>B9</f>
        <v>25000000</v>
      </c>
      <c r="C8" s="93">
        <f>C9</f>
        <v>3661895.25</v>
      </c>
      <c r="D8" s="93">
        <f>D9</f>
        <v>3478544.3849999998</v>
      </c>
      <c r="E8" s="93">
        <f>E9</f>
        <v>6512597.7999999998</v>
      </c>
      <c r="F8" s="93">
        <f>F9</f>
        <v>2422577.2625000002</v>
      </c>
      <c r="G8" s="107">
        <f>+SUM(C8:F8)</f>
        <v>16075614.697499998</v>
      </c>
      <c r="H8" s="94"/>
    </row>
    <row r="9" spans="1:13" ht="15.75" x14ac:dyDescent="0.25">
      <c r="A9" s="95" t="s">
        <v>3</v>
      </c>
      <c r="B9" s="96">
        <f>IFERROR(VLOOKUP($A9,$N:$W,2,FALSE),"")</f>
        <v>25000000</v>
      </c>
      <c r="C9" s="96">
        <f>+IFERROR(VLOOKUP($A9,$N:$W,6,FALSE),"")</f>
        <v>3661895.25</v>
      </c>
      <c r="D9" s="96">
        <f>+IFERROR(VLOOKUP($A9,$N:$W,9,FALSE),"")</f>
        <v>3478544.3849999998</v>
      </c>
      <c r="E9" s="96">
        <f>+IFERROR(VLOOKUP($A9,$N:$AC,12,FALSE),"")</f>
        <v>6512597.7999999998</v>
      </c>
      <c r="F9" s="97">
        <f>+IFERROR(VLOOKUP($A9,$N:$AC,15,FALSE),"")</f>
        <v>2422577.2625000002</v>
      </c>
      <c r="G9" s="107">
        <f t="shared" ref="G9:G72" si="0">+SUM(C9:F9)</f>
        <v>16075614.697499998</v>
      </c>
      <c r="H9" s="97"/>
      <c r="M9" s="105">
        <f>+G8+G10</f>
        <v>17937372.697499998</v>
      </c>
    </row>
    <row r="10" spans="1:13" ht="15.75" x14ac:dyDescent="0.25">
      <c r="A10" s="92" t="s">
        <v>4</v>
      </c>
      <c r="B10" s="93">
        <f>+SUM(B11:B16)</f>
        <v>3875000</v>
      </c>
      <c r="C10" s="93">
        <f>+SUM(C11:C16)</f>
        <v>476308</v>
      </c>
      <c r="D10" s="93">
        <f>+SUM(D11:D16)</f>
        <v>712800</v>
      </c>
      <c r="E10" s="93">
        <f>+SUM(E11:E16)</f>
        <v>458100</v>
      </c>
      <c r="F10" s="93">
        <f>+SUM(F11:F16)</f>
        <v>214550</v>
      </c>
      <c r="G10" s="107">
        <f t="shared" si="0"/>
        <v>1861758</v>
      </c>
      <c r="H10" s="94"/>
    </row>
    <row r="11" spans="1:13" ht="15.75" x14ac:dyDescent="0.25">
      <c r="A11" t="s">
        <v>373</v>
      </c>
      <c r="B11" s="96">
        <f>+IFERROR(VLOOKUP($A11,$N:$W,2,FALSE),"")</f>
        <v>100000</v>
      </c>
      <c r="C11" s="96">
        <f>+IFERROR(VLOOKUP($A11,$N:$W,6,FALSE),"")</f>
        <v>0</v>
      </c>
      <c r="D11" s="96">
        <f>+IFERROR(VLOOKUP($A11,$N:$W,9,FALSE),"")</f>
        <v>0</v>
      </c>
      <c r="E11" s="96">
        <f t="shared" ref="E11:E16" si="1">+IFERROR(VLOOKUP($A11,$N:$AC,12,FALSE),"")</f>
        <v>0</v>
      </c>
      <c r="F11" s="97">
        <f t="shared" ref="F11:F16" si="2">+IFERROR(VLOOKUP($A11,$N:$AC,15,FALSE),"")</f>
        <v>0</v>
      </c>
      <c r="G11" s="107">
        <f t="shared" si="0"/>
        <v>0</v>
      </c>
      <c r="H11" s="97"/>
    </row>
    <row r="12" spans="1:13" ht="15.75" x14ac:dyDescent="0.25">
      <c r="A12" s="95" t="s">
        <v>5</v>
      </c>
      <c r="B12" s="96">
        <f>IFERROR(VLOOKUP($A12,$N:$W,2,FALSE),"")</f>
        <v>50000</v>
      </c>
      <c r="C12" s="96">
        <f>IFERROR(VLOOKUP($A12,$N:$W,6,FALSE),"")</f>
        <v>0</v>
      </c>
      <c r="D12" s="96">
        <f>IFERROR(VLOOKUP($A12,$N:$W,9,FALSE),"")</f>
        <v>0</v>
      </c>
      <c r="E12" s="96">
        <f t="shared" si="1"/>
        <v>0</v>
      </c>
      <c r="F12" s="97">
        <f t="shared" si="2"/>
        <v>0</v>
      </c>
      <c r="G12" s="107">
        <f t="shared" si="0"/>
        <v>0</v>
      </c>
      <c r="H12" s="97"/>
    </row>
    <row r="13" spans="1:13" ht="15.75" x14ac:dyDescent="0.25">
      <c r="A13" s="95" t="s">
        <v>6</v>
      </c>
      <c r="B13" s="96">
        <f>IFERROR(VLOOKUP($A13,$N:$W,2,FALSE),"")</f>
        <v>50000</v>
      </c>
      <c r="C13" s="96">
        <f>IFERROR(VLOOKUP($A13,$N:$W,6,FALSE),"")</f>
        <v>0</v>
      </c>
      <c r="D13" s="96">
        <f>IFERROR(VLOOKUP($A13,$N:$W,9,FALSE),"")</f>
        <v>0</v>
      </c>
      <c r="E13" s="96">
        <f t="shared" si="1"/>
        <v>0</v>
      </c>
      <c r="F13" s="97">
        <f t="shared" si="2"/>
        <v>0</v>
      </c>
      <c r="G13" s="107">
        <f t="shared" si="0"/>
        <v>0</v>
      </c>
      <c r="H13" s="97"/>
    </row>
    <row r="14" spans="1:13" ht="15.75" x14ac:dyDescent="0.25">
      <c r="A14" s="95" t="s">
        <v>7</v>
      </c>
      <c r="B14" s="96">
        <f>IFERROR(VLOOKUP($A14,$N:$W,2,FALSE),"")</f>
        <v>275000</v>
      </c>
      <c r="C14" s="96">
        <f>IFERROR(VLOOKUP($A14,$N:$W,6,FALSE),"")</f>
        <v>31308</v>
      </c>
      <c r="D14" s="96">
        <f>IFERROR(VLOOKUP($A14,$N:$W,9,FALSE),"")</f>
        <v>4500</v>
      </c>
      <c r="E14" s="96">
        <f t="shared" si="1"/>
        <v>6000</v>
      </c>
      <c r="F14" s="97">
        <f t="shared" si="2"/>
        <v>3750</v>
      </c>
      <c r="G14" s="107">
        <f t="shared" si="0"/>
        <v>45558</v>
      </c>
      <c r="H14" s="97"/>
    </row>
    <row r="15" spans="1:13" ht="15.75" x14ac:dyDescent="0.25">
      <c r="A15" s="95" t="s">
        <v>8</v>
      </c>
      <c r="B15" s="96">
        <f>IFERROR(VLOOKUP($A15,$N:$W,2,FALSE),"")</f>
        <v>3000000</v>
      </c>
      <c r="C15" s="96">
        <f>IFERROR(VLOOKUP($A15,$N:$W,6,FALSE),"")</f>
        <v>445000</v>
      </c>
      <c r="D15" s="96">
        <f>IFERROR(VLOOKUP($A15,$N:$W,9,FALSE),"")</f>
        <v>708300</v>
      </c>
      <c r="E15" s="96">
        <f t="shared" si="1"/>
        <v>452100</v>
      </c>
      <c r="F15" s="97">
        <f t="shared" si="2"/>
        <v>210800</v>
      </c>
      <c r="G15" s="107">
        <f t="shared" si="0"/>
        <v>1816200</v>
      </c>
      <c r="H15" s="97"/>
    </row>
    <row r="16" spans="1:13" ht="15.75" x14ac:dyDescent="0.25">
      <c r="A16" s="95" t="s">
        <v>9</v>
      </c>
      <c r="B16" s="96">
        <f>IFERROR(VLOOKUP($A16,$N:$W,2,FALSE),"")</f>
        <v>400000</v>
      </c>
      <c r="C16" s="96">
        <f>IFERROR(VLOOKUP($A16,$N:$W,6,FALSE),"")</f>
        <v>0</v>
      </c>
      <c r="D16" s="96">
        <f>IFERROR(VLOOKUP($A16,$N:$W,9,FALSE),"")</f>
        <v>0</v>
      </c>
      <c r="E16" s="96">
        <f t="shared" si="1"/>
        <v>0</v>
      </c>
      <c r="F16" s="97">
        <f t="shared" si="2"/>
        <v>0</v>
      </c>
      <c r="G16" s="107">
        <f t="shared" si="0"/>
        <v>0</v>
      </c>
      <c r="H16" s="97"/>
    </row>
    <row r="17" spans="1:30" ht="15.75" x14ac:dyDescent="0.25">
      <c r="A17" s="98" t="s">
        <v>10</v>
      </c>
      <c r="B17" s="93">
        <f>B18</f>
        <v>500000</v>
      </c>
      <c r="C17" s="93">
        <f>C18</f>
        <v>0</v>
      </c>
      <c r="D17" s="93">
        <f>D18</f>
        <v>0</v>
      </c>
      <c r="E17" s="93">
        <f>E18</f>
        <v>0</v>
      </c>
      <c r="F17" s="93">
        <f t="shared" ref="F17:H17" si="3">F18</f>
        <v>0</v>
      </c>
      <c r="G17" s="93">
        <f t="shared" si="3"/>
        <v>0</v>
      </c>
      <c r="H17" s="93">
        <f t="shared" si="3"/>
        <v>0</v>
      </c>
    </row>
    <row r="18" spans="1:30" ht="15.75" x14ac:dyDescent="0.25">
      <c r="A18" s="95" t="s">
        <v>11</v>
      </c>
      <c r="B18" s="96">
        <f>IFERROR(VLOOKUP($A18,$N:$W,2,FALSE),"")</f>
        <v>500000</v>
      </c>
      <c r="C18" s="96">
        <f>+IFERROR(VLOOKUP($A18,$N:$W,6,FALSE),"")</f>
        <v>0</v>
      </c>
      <c r="D18" s="96">
        <f>+IFERROR(VLOOKUP($A18,$N:$W,9,FALSE),"")</f>
        <v>0</v>
      </c>
      <c r="E18" s="96">
        <f>+IFERROR(VLOOKUP($A18,$N:$AC,12,FALSE),"")</f>
        <v>0</v>
      </c>
      <c r="F18" s="97">
        <f>+IFERROR(VLOOKUP($A18,$N:$AC,15,FALSE),"")</f>
        <v>0</v>
      </c>
      <c r="G18" s="107">
        <f t="shared" si="0"/>
        <v>0</v>
      </c>
      <c r="H18" s="97"/>
    </row>
    <row r="19" spans="1:30" ht="15.75" hidden="1" x14ac:dyDescent="0.25">
      <c r="A19" s="98" t="s">
        <v>12</v>
      </c>
      <c r="B19" s="96" t="str">
        <f>B20</f>
        <v/>
      </c>
      <c r="C19" s="96" t="str">
        <f>IFERROR(VLOOKUP($A19,$N:$W,6,FALSE),"")</f>
        <v/>
      </c>
      <c r="D19" s="96"/>
      <c r="E19" s="96" t="str">
        <f>+IFERROR(VLOOKUP($A19,$N:$AC,12,FALSE),"")</f>
        <v/>
      </c>
      <c r="F19" s="97" t="str">
        <f>+IFERROR(VLOOKUP($A19,$N:$AC,15,FALSE),"")</f>
        <v/>
      </c>
      <c r="G19" s="107">
        <f t="shared" si="0"/>
        <v>0</v>
      </c>
      <c r="H19" s="97"/>
    </row>
    <row r="20" spans="1:30" ht="15.75" hidden="1" x14ac:dyDescent="0.25">
      <c r="A20" s="95" t="s">
        <v>13</v>
      </c>
      <c r="B20" s="96" t="str">
        <f>IFERROR(VLOOKUP($A20,$N:$W,2,FALSE),"")</f>
        <v/>
      </c>
      <c r="C20" s="96" t="str">
        <f>IFERROR(VLOOKUP($A20,$N:$W,6,FALSE),"")</f>
        <v/>
      </c>
      <c r="D20" s="96"/>
      <c r="E20" s="96" t="str">
        <f>+IFERROR(VLOOKUP($A20,$N:$AC,12,FALSE),"")</f>
        <v/>
      </c>
      <c r="F20" s="97" t="str">
        <f>+IFERROR(VLOOKUP($A20,$N:$AC,15,FALSE),"")</f>
        <v/>
      </c>
      <c r="G20" s="107">
        <f t="shared" si="0"/>
        <v>0</v>
      </c>
      <c r="H20" s="97"/>
    </row>
    <row r="21" spans="1:30" ht="15.75" x14ac:dyDescent="0.25">
      <c r="A21" s="92" t="s">
        <v>14</v>
      </c>
      <c r="B21" s="93">
        <f>+SUM(B22:B25)</f>
        <v>390653387</v>
      </c>
      <c r="C21" s="93">
        <f>+SUM(C22:C25)</f>
        <v>96590809</v>
      </c>
      <c r="D21" s="93">
        <f>+SUM(D22:D25)</f>
        <v>64801987</v>
      </c>
      <c r="E21" s="93">
        <f>+SUM(E22:E25)</f>
        <v>66997597</v>
      </c>
      <c r="F21" s="93">
        <f>+SUM(F22:F25)</f>
        <v>100456593</v>
      </c>
      <c r="G21" s="107">
        <f>+SUM(C21:F21)</f>
        <v>328846986</v>
      </c>
      <c r="H21" s="94"/>
    </row>
    <row r="22" spans="1:30" ht="15.75" x14ac:dyDescent="0.25">
      <c r="A22" s="95" t="s">
        <v>361</v>
      </c>
      <c r="B22" s="96">
        <f>IFERROR(VLOOKUP($A22,$N:$W,2,FALSE),"")</f>
        <v>66350000</v>
      </c>
      <c r="C22" s="96">
        <f>IFERROR(VLOOKUP($A22,$N:$W,6,FALSE),"")</f>
        <v>150000</v>
      </c>
      <c r="D22" s="96">
        <f>IFERROR(VLOOKUP($A22,$N:$W,9,FALSE),"")</f>
        <v>0</v>
      </c>
      <c r="E22" s="96">
        <f>+IFERROR(VLOOKUP($A22,$N:$AC,12,FALSE),"")</f>
        <v>7123317</v>
      </c>
      <c r="F22" s="97">
        <f>+IFERROR(VLOOKUP($A22,$N:$AC,15,FALSE),"")</f>
        <v>250000</v>
      </c>
      <c r="G22" s="107">
        <f t="shared" si="0"/>
        <v>7523317</v>
      </c>
      <c r="H22" s="97"/>
    </row>
    <row r="23" spans="1:30" ht="15.75" x14ac:dyDescent="0.25">
      <c r="A23" s="95" t="s">
        <v>15</v>
      </c>
      <c r="B23" s="96">
        <f>IFERROR(VLOOKUP($A23,$N:$W,2,FALSE),"")</f>
        <v>168848874</v>
      </c>
      <c r="C23" s="96">
        <f>IFERROR(VLOOKUP($A23,$N:$W,6,FALSE),"")</f>
        <v>40588991</v>
      </c>
      <c r="D23" s="96">
        <f>IFERROR(VLOOKUP($A23,$N:$W,9,FALSE),"")</f>
        <v>50467112</v>
      </c>
      <c r="E23" s="96">
        <f>+IFERROR(VLOOKUP($A23,$N:$AC,12,FALSE),"")</f>
        <v>32775270</v>
      </c>
      <c r="F23" s="97">
        <f>+IFERROR(VLOOKUP($A23,$N:$AC,15,FALSE),"")</f>
        <v>37831920</v>
      </c>
      <c r="G23" s="107">
        <f t="shared" si="0"/>
        <v>161663293</v>
      </c>
      <c r="H23" s="97"/>
    </row>
    <row r="24" spans="1:30" ht="15.75" x14ac:dyDescent="0.25">
      <c r="A24" s="95" t="s">
        <v>16</v>
      </c>
      <c r="B24" s="96">
        <f>IFERROR(VLOOKUP($A24,$N:$W,2,FALSE),"")</f>
        <v>41054513</v>
      </c>
      <c r="C24" s="96">
        <f>IFERROR(VLOOKUP($A24,$N:$W,6,FALSE),"")</f>
        <v>0</v>
      </c>
      <c r="D24" s="96">
        <f>IFERROR(VLOOKUP($A24,$N:$W,9,FALSE),"")</f>
        <v>0</v>
      </c>
      <c r="E24" s="96">
        <f>+IFERROR(VLOOKUP($A24,$N:$AC,12,FALSE),"")</f>
        <v>0</v>
      </c>
      <c r="F24" s="97">
        <f>+IFERROR(VLOOKUP($A24,$N:$AC,15,FALSE),"")</f>
        <v>0</v>
      </c>
      <c r="G24" s="107">
        <f t="shared" si="0"/>
        <v>0</v>
      </c>
      <c r="H24" s="97"/>
    </row>
    <row r="25" spans="1:30" ht="15.75" x14ac:dyDescent="0.25">
      <c r="A25" s="95" t="s">
        <v>17</v>
      </c>
      <c r="B25" s="96">
        <f>IFERROR(VLOOKUP($A25,$N:$W,2,FALSE),"")</f>
        <v>114400000</v>
      </c>
      <c r="C25" s="96">
        <f>IFERROR(VLOOKUP($A25,$N:$W,6,FALSE),"")</f>
        <v>55851818</v>
      </c>
      <c r="D25" s="96">
        <f>IFERROR(VLOOKUP($A25,$N:$W,9,FALSE),"")</f>
        <v>14334875</v>
      </c>
      <c r="E25" s="96">
        <f>+IFERROR(VLOOKUP($A25,$N:$AC,12,FALSE),"")</f>
        <v>27099010</v>
      </c>
      <c r="F25" s="97">
        <f>+IFERROR(VLOOKUP($A25,$N:$AC,15,FALSE),"")</f>
        <v>62374673</v>
      </c>
      <c r="G25" s="107">
        <f t="shared" si="0"/>
        <v>159660376</v>
      </c>
      <c r="H25" s="97"/>
      <c r="O25" s="65"/>
      <c r="P25" s="65"/>
      <c r="Q25" s="65"/>
      <c r="R25" s="65"/>
      <c r="S25" s="65"/>
      <c r="T25" s="65"/>
      <c r="U25" s="65"/>
      <c r="V25" s="65"/>
      <c r="W25" s="65"/>
      <c r="X25" s="65"/>
      <c r="Y25" s="65"/>
      <c r="Z25" s="65"/>
      <c r="AA25" s="65"/>
      <c r="AB25" s="65"/>
      <c r="AC25" s="65"/>
      <c r="AD25" s="65"/>
    </row>
    <row r="26" spans="1:30" ht="15.75" x14ac:dyDescent="0.25">
      <c r="A26" s="92" t="s">
        <v>18</v>
      </c>
      <c r="B26" s="93">
        <f>+SUM(B27:B28)</f>
        <v>3500000</v>
      </c>
      <c r="C26" s="93">
        <f>+SUM(C27:C28)</f>
        <v>602622</v>
      </c>
      <c r="D26" s="93">
        <f>+SUM(D27:D28)</f>
        <v>794232</v>
      </c>
      <c r="E26" s="93">
        <f>+SUM(E27:E28)</f>
        <v>168242</v>
      </c>
      <c r="F26" s="93">
        <f>+SUM(F27:F28)</f>
        <v>102051</v>
      </c>
      <c r="G26" s="107">
        <f t="shared" si="0"/>
        <v>1667147</v>
      </c>
      <c r="H26" s="94"/>
      <c r="O26" s="65"/>
      <c r="P26" s="65"/>
      <c r="Q26" s="65"/>
      <c r="R26" s="65"/>
      <c r="S26" s="65"/>
      <c r="T26" s="65"/>
      <c r="U26" s="65"/>
      <c r="V26" s="65"/>
      <c r="W26" s="65"/>
      <c r="X26" s="65"/>
      <c r="Y26" s="65"/>
      <c r="Z26" s="65"/>
      <c r="AA26" s="65"/>
      <c r="AB26" s="65"/>
      <c r="AC26" s="65"/>
      <c r="AD26" s="65"/>
    </row>
    <row r="27" spans="1:30" ht="15.75" x14ac:dyDescent="0.25">
      <c r="A27" s="95" t="s">
        <v>19</v>
      </c>
      <c r="B27" s="96">
        <f>IFERROR(VLOOKUP($A27,$N:$W,2,FALSE),"")</f>
        <v>2000000</v>
      </c>
      <c r="C27" s="96">
        <f>IFERROR(VLOOKUP($A27,$N:$W,6,FALSE),"")</f>
        <v>332951</v>
      </c>
      <c r="D27" s="96">
        <f>IFERROR(VLOOKUP($A27,$N:$W,9,FALSE),"")</f>
        <v>262552</v>
      </c>
      <c r="E27" s="96">
        <f>+IFERROR(VLOOKUP($A27,$N:$AC,12,FALSE),"")</f>
        <v>128440</v>
      </c>
      <c r="F27" s="97">
        <f>+IFERROR(VLOOKUP($A27,$N:$AC,15,FALSE),"")</f>
        <v>95031</v>
      </c>
      <c r="G27" s="107">
        <f t="shared" si="0"/>
        <v>818974</v>
      </c>
      <c r="H27" s="97"/>
      <c r="O27" s="65"/>
      <c r="P27" s="65"/>
      <c r="Q27" s="65"/>
      <c r="R27" s="65"/>
      <c r="S27" s="65"/>
      <c r="T27" s="65"/>
      <c r="U27" s="65"/>
      <c r="V27" s="65"/>
      <c r="W27" s="65"/>
      <c r="X27" s="65"/>
      <c r="Y27" s="65"/>
      <c r="Z27" s="65"/>
      <c r="AA27" s="65"/>
      <c r="AB27" s="65"/>
      <c r="AC27" s="65"/>
      <c r="AD27" s="65"/>
    </row>
    <row r="28" spans="1:30" ht="15.75" x14ac:dyDescent="0.25">
      <c r="A28" s="95" t="s">
        <v>20</v>
      </c>
      <c r="B28" s="96">
        <f>IFERROR(VLOOKUP($A28,$N:$W,2,FALSE),"")</f>
        <v>1500000</v>
      </c>
      <c r="C28" s="96">
        <f>IFERROR(VLOOKUP($A28,$N:$W,6,FALSE),"")</f>
        <v>269671</v>
      </c>
      <c r="D28" s="96">
        <f>IFERROR(VLOOKUP($A28,$N:$W,9,FALSE),"")</f>
        <v>531680</v>
      </c>
      <c r="E28" s="96">
        <f>+IFERROR(VLOOKUP($A28,$N:$AC,12,FALSE),"")</f>
        <v>39802</v>
      </c>
      <c r="F28" s="97">
        <f>+IFERROR(VLOOKUP($A28,$N:$AC,15,FALSE),"")</f>
        <v>7020</v>
      </c>
      <c r="G28" s="107">
        <f t="shared" si="0"/>
        <v>848173</v>
      </c>
      <c r="H28" s="97"/>
      <c r="M28">
        <f>10925090*3</f>
        <v>32775270</v>
      </c>
      <c r="O28" s="65"/>
      <c r="P28" s="65"/>
      <c r="Q28" s="65"/>
      <c r="R28" s="65"/>
      <c r="S28" s="65"/>
      <c r="T28" s="65"/>
      <c r="U28" s="65"/>
      <c r="V28" s="65"/>
      <c r="W28" s="65"/>
      <c r="X28" s="65"/>
      <c r="Y28" s="65"/>
      <c r="Z28" s="65"/>
      <c r="AA28" s="65"/>
      <c r="AB28" s="65"/>
      <c r="AC28" s="65"/>
      <c r="AD28" s="65"/>
    </row>
    <row r="29" spans="1:30" ht="15.75" x14ac:dyDescent="0.25">
      <c r="A29" s="92" t="s">
        <v>21</v>
      </c>
      <c r="B29" s="93">
        <f>+SUM(B30:B62)</f>
        <v>31898775</v>
      </c>
      <c r="C29" s="93">
        <f>+SUM(C30:C62)</f>
        <v>4203999</v>
      </c>
      <c r="D29" s="93">
        <f>+SUM(D30:D62)</f>
        <v>3010460</v>
      </c>
      <c r="E29" s="93">
        <f>+SUM(E30:E62)</f>
        <v>8575118</v>
      </c>
      <c r="F29" s="93">
        <f>+SUM(F30:F62)</f>
        <v>1702626</v>
      </c>
      <c r="G29" s="107">
        <f t="shared" si="0"/>
        <v>17492203</v>
      </c>
      <c r="H29" s="94"/>
      <c r="O29" s="65"/>
      <c r="P29" s="65"/>
      <c r="Q29" s="65"/>
      <c r="R29" s="65"/>
      <c r="S29" s="65"/>
      <c r="T29" s="65"/>
      <c r="U29" s="65"/>
      <c r="V29" s="65"/>
      <c r="W29" s="65"/>
      <c r="X29" s="65"/>
      <c r="Y29" s="65"/>
      <c r="Z29" s="65"/>
      <c r="AA29" s="65"/>
      <c r="AB29" s="65"/>
      <c r="AC29" s="65"/>
      <c r="AD29" s="65"/>
    </row>
    <row r="30" spans="1:30" ht="15.75" x14ac:dyDescent="0.25">
      <c r="A30" s="95" t="s">
        <v>22</v>
      </c>
      <c r="B30" s="96">
        <f t="shared" ref="B30:B62" si="4">IFERROR(VLOOKUP($A30,$N:$W,2,FALSE),"")</f>
        <v>800000</v>
      </c>
      <c r="C30" s="96">
        <f t="shared" ref="C30:C62" si="5">IFERROR(VLOOKUP($A30,$N:$W,6,FALSE),"")</f>
        <v>23760</v>
      </c>
      <c r="D30" s="96">
        <f t="shared" ref="D30:D62" si="6">IFERROR(VLOOKUP($A30,$N:$W,9,FALSE),"")</f>
        <v>23780</v>
      </c>
      <c r="E30" s="96">
        <f t="shared" ref="E30:E62" si="7">+IFERROR(VLOOKUP($A30,$N:$AC,12,FALSE),"")</f>
        <v>28093</v>
      </c>
      <c r="F30" s="97">
        <f t="shared" ref="F30:F62" si="8">+IFERROR(VLOOKUP($A30,$N:$AC,15,FALSE),"")</f>
        <v>7220</v>
      </c>
      <c r="G30" s="107">
        <f t="shared" si="0"/>
        <v>82853</v>
      </c>
      <c r="H30" s="97"/>
      <c r="O30" s="65"/>
      <c r="P30" s="65"/>
      <c r="Q30" s="65"/>
      <c r="R30" s="65"/>
      <c r="S30" s="65"/>
      <c r="T30" s="65"/>
      <c r="U30" s="65"/>
      <c r="V30" s="65"/>
      <c r="W30" s="65"/>
      <c r="X30" s="65"/>
      <c r="Y30" s="65"/>
      <c r="Z30" s="65"/>
      <c r="AA30" s="65"/>
      <c r="AB30" s="65"/>
      <c r="AC30" s="65"/>
      <c r="AD30" s="65"/>
    </row>
    <row r="31" spans="1:30" ht="15.75" x14ac:dyDescent="0.25">
      <c r="A31" s="95" t="s">
        <v>23</v>
      </c>
      <c r="B31" s="96">
        <f t="shared" si="4"/>
        <v>150000</v>
      </c>
      <c r="C31" s="96">
        <f t="shared" si="5"/>
        <v>0</v>
      </c>
      <c r="D31" s="96">
        <f t="shared" si="6"/>
        <v>0</v>
      </c>
      <c r="E31" s="96">
        <f t="shared" si="7"/>
        <v>0</v>
      </c>
      <c r="F31" s="97">
        <f t="shared" si="8"/>
        <v>0</v>
      </c>
      <c r="G31" s="107">
        <f t="shared" si="0"/>
        <v>0</v>
      </c>
      <c r="H31" s="97"/>
      <c r="O31" s="65"/>
      <c r="P31" s="65"/>
      <c r="Q31" s="65"/>
      <c r="R31" s="65"/>
      <c r="S31" s="65"/>
      <c r="T31" s="65"/>
      <c r="U31" s="65"/>
      <c r="V31" s="65"/>
      <c r="W31" s="65"/>
      <c r="X31" s="65"/>
      <c r="Y31" s="65"/>
      <c r="Z31" s="65"/>
      <c r="AA31" s="65"/>
      <c r="AB31" s="65"/>
      <c r="AC31" s="65"/>
      <c r="AD31" s="65"/>
    </row>
    <row r="32" spans="1:30" ht="15.75" x14ac:dyDescent="0.25">
      <c r="A32" s="95" t="s">
        <v>24</v>
      </c>
      <c r="B32" s="96">
        <f t="shared" si="4"/>
        <v>2500000</v>
      </c>
      <c r="C32" s="96">
        <f t="shared" si="5"/>
        <v>328372</v>
      </c>
      <c r="D32" s="96">
        <f t="shared" si="6"/>
        <v>189530</v>
      </c>
      <c r="E32" s="96">
        <f t="shared" si="7"/>
        <v>306260</v>
      </c>
      <c r="F32" s="97">
        <f t="shared" si="8"/>
        <v>145404</v>
      </c>
      <c r="G32" s="107">
        <f t="shared" si="0"/>
        <v>969566</v>
      </c>
      <c r="H32" s="97"/>
      <c r="O32" s="65"/>
      <c r="P32" s="65"/>
      <c r="Q32" s="65"/>
      <c r="R32" s="65"/>
      <c r="S32" s="65"/>
      <c r="T32" s="65"/>
      <c r="U32" s="65"/>
      <c r="V32" s="65"/>
      <c r="W32" s="65"/>
      <c r="X32" s="65"/>
      <c r="Y32" s="65"/>
      <c r="Z32" s="65"/>
      <c r="AA32" s="65"/>
      <c r="AB32" s="65"/>
      <c r="AC32" s="65"/>
      <c r="AD32" s="65"/>
    </row>
    <row r="33" spans="1:30" ht="15.75" x14ac:dyDescent="0.25">
      <c r="A33" s="95" t="s">
        <v>25</v>
      </c>
      <c r="B33" s="96">
        <f t="shared" si="4"/>
        <v>300000</v>
      </c>
      <c r="C33" s="96">
        <f t="shared" si="5"/>
        <v>0</v>
      </c>
      <c r="D33" s="96">
        <f t="shared" si="6"/>
        <v>0</v>
      </c>
      <c r="E33" s="96">
        <f t="shared" si="7"/>
        <v>0</v>
      </c>
      <c r="F33" s="97">
        <f t="shared" si="8"/>
        <v>0</v>
      </c>
      <c r="G33" s="107">
        <f t="shared" si="0"/>
        <v>0</v>
      </c>
      <c r="H33" s="97"/>
      <c r="O33" s="65"/>
      <c r="P33" s="65"/>
      <c r="Q33" s="65"/>
      <c r="R33" s="65"/>
      <c r="S33" s="65"/>
      <c r="T33" s="65"/>
      <c r="U33" s="65"/>
      <c r="V33" s="65"/>
      <c r="W33" s="65"/>
      <c r="X33" s="65"/>
      <c r="Y33" s="65"/>
      <c r="Z33" s="65"/>
      <c r="AA33" s="65"/>
      <c r="AB33" s="65"/>
      <c r="AC33" s="65"/>
      <c r="AD33" s="65"/>
    </row>
    <row r="34" spans="1:30" ht="15.75" x14ac:dyDescent="0.25">
      <c r="A34" s="95" t="s">
        <v>26</v>
      </c>
      <c r="B34" s="96">
        <f t="shared" si="4"/>
        <v>2000000</v>
      </c>
      <c r="C34" s="96">
        <f t="shared" si="5"/>
        <v>411930</v>
      </c>
      <c r="D34" s="96">
        <f t="shared" si="6"/>
        <v>352250</v>
      </c>
      <c r="E34" s="96">
        <f t="shared" si="7"/>
        <v>340665</v>
      </c>
      <c r="F34" s="97">
        <f t="shared" si="8"/>
        <v>172735</v>
      </c>
      <c r="G34" s="107">
        <f t="shared" si="0"/>
        <v>1277580</v>
      </c>
      <c r="H34" s="97"/>
      <c r="O34" s="65"/>
      <c r="P34" s="65"/>
      <c r="Q34" s="65"/>
      <c r="R34" s="65"/>
      <c r="S34" s="65"/>
      <c r="T34" s="65"/>
      <c r="U34" s="65"/>
      <c r="V34" s="65"/>
      <c r="W34" s="65"/>
      <c r="X34" s="65"/>
      <c r="Y34" s="65"/>
      <c r="Z34" s="65"/>
      <c r="AA34" s="65"/>
      <c r="AB34" s="65"/>
      <c r="AC34" s="65"/>
      <c r="AD34" s="65"/>
    </row>
    <row r="35" spans="1:30" ht="15.75" x14ac:dyDescent="0.25">
      <c r="A35" s="95" t="s">
        <v>27</v>
      </c>
      <c r="B35" s="96">
        <f t="shared" si="4"/>
        <v>5000000</v>
      </c>
      <c r="C35" s="96">
        <f t="shared" si="5"/>
        <v>2800</v>
      </c>
      <c r="D35" s="96">
        <f t="shared" si="6"/>
        <v>2000</v>
      </c>
      <c r="E35" s="96">
        <f t="shared" si="7"/>
        <v>2600</v>
      </c>
      <c r="F35" s="97">
        <f t="shared" si="8"/>
        <v>800</v>
      </c>
      <c r="G35" s="107">
        <f t="shared" si="0"/>
        <v>8200</v>
      </c>
      <c r="H35" s="97"/>
      <c r="O35" s="65"/>
      <c r="P35" s="65"/>
      <c r="Q35" s="65"/>
      <c r="R35" s="65"/>
      <c r="S35" s="65"/>
      <c r="T35" s="65"/>
      <c r="U35" s="65"/>
      <c r="V35" s="65"/>
      <c r="W35" s="65"/>
      <c r="X35" s="65"/>
      <c r="Y35" s="65"/>
      <c r="Z35" s="65"/>
      <c r="AA35" s="65"/>
      <c r="AB35" s="65"/>
      <c r="AC35" s="65"/>
      <c r="AD35" s="65"/>
    </row>
    <row r="36" spans="1:30" ht="15.75" x14ac:dyDescent="0.25">
      <c r="A36" s="95" t="s">
        <v>28</v>
      </c>
      <c r="B36" s="96">
        <f t="shared" si="4"/>
        <v>2000000</v>
      </c>
      <c r="C36" s="96">
        <f t="shared" si="5"/>
        <v>344676</v>
      </c>
      <c r="D36" s="96">
        <f t="shared" si="6"/>
        <v>309099</v>
      </c>
      <c r="E36" s="96">
        <f t="shared" si="7"/>
        <v>427569</v>
      </c>
      <c r="F36" s="97">
        <f t="shared" si="8"/>
        <v>22109</v>
      </c>
      <c r="G36" s="107">
        <f t="shared" si="0"/>
        <v>1103453</v>
      </c>
      <c r="H36" s="97"/>
      <c r="O36" s="65"/>
      <c r="P36" s="65"/>
      <c r="Q36" s="65"/>
      <c r="R36" s="65"/>
      <c r="S36" s="65"/>
      <c r="T36" s="65"/>
      <c r="U36" s="65"/>
      <c r="V36" s="65"/>
      <c r="W36" s="65"/>
      <c r="X36" s="65"/>
      <c r="Y36" s="65"/>
      <c r="Z36" s="65"/>
      <c r="AA36" s="65"/>
      <c r="AB36" s="65"/>
      <c r="AC36" s="65"/>
      <c r="AD36" s="65"/>
    </row>
    <row r="37" spans="1:30" ht="15.75" x14ac:dyDescent="0.25">
      <c r="A37" s="95" t="s">
        <v>29</v>
      </c>
      <c r="B37" s="96">
        <f t="shared" si="4"/>
        <v>500000</v>
      </c>
      <c r="C37" s="96">
        <f t="shared" si="5"/>
        <v>0</v>
      </c>
      <c r="D37" s="96">
        <f t="shared" si="6"/>
        <v>0</v>
      </c>
      <c r="E37" s="96">
        <f t="shared" si="7"/>
        <v>0</v>
      </c>
      <c r="F37" s="97">
        <f t="shared" si="8"/>
        <v>0</v>
      </c>
      <c r="G37" s="107">
        <f t="shared" si="0"/>
        <v>0</v>
      </c>
      <c r="H37" s="97"/>
      <c r="O37" s="65"/>
      <c r="P37" s="65"/>
      <c r="Q37" s="65"/>
      <c r="R37" s="65"/>
      <c r="S37" s="65"/>
      <c r="T37" s="65"/>
      <c r="U37" s="65"/>
      <c r="V37" s="65"/>
      <c r="W37" s="65"/>
      <c r="X37" s="65"/>
      <c r="Y37" s="65"/>
      <c r="Z37" s="65"/>
      <c r="AA37" s="65"/>
      <c r="AB37" s="65"/>
      <c r="AC37" s="65"/>
      <c r="AD37" s="65"/>
    </row>
    <row r="38" spans="1:30" ht="15.75" x14ac:dyDescent="0.25">
      <c r="A38" s="95" t="s">
        <v>30</v>
      </c>
      <c r="B38" s="96">
        <f t="shared" si="4"/>
        <v>1000000</v>
      </c>
      <c r="C38" s="96">
        <f t="shared" si="5"/>
        <v>30596</v>
      </c>
      <c r="D38" s="96">
        <f t="shared" si="6"/>
        <v>29007</v>
      </c>
      <c r="E38" s="96">
        <f t="shared" si="7"/>
        <v>19974</v>
      </c>
      <c r="F38" s="97">
        <f t="shared" si="8"/>
        <v>18182</v>
      </c>
      <c r="G38" s="107">
        <f t="shared" si="0"/>
        <v>97759</v>
      </c>
      <c r="H38" s="97"/>
      <c r="M38">
        <f>484958522.7-484883964</f>
        <v>74558.699999988079</v>
      </c>
      <c r="O38" s="65"/>
      <c r="P38" s="65"/>
      <c r="Q38" s="65"/>
      <c r="R38" s="65"/>
      <c r="S38" s="65"/>
      <c r="T38" s="65"/>
      <c r="U38" s="65"/>
      <c r="V38" s="65"/>
      <c r="W38" s="65"/>
      <c r="X38" s="65"/>
      <c r="Y38" s="65"/>
      <c r="Z38" s="65"/>
      <c r="AA38" s="65"/>
      <c r="AB38" s="65"/>
      <c r="AC38" s="65"/>
      <c r="AD38" s="65"/>
    </row>
    <row r="39" spans="1:30" ht="15.75" x14ac:dyDescent="0.25">
      <c r="A39" s="95" t="s">
        <v>31</v>
      </c>
      <c r="B39" s="96">
        <f t="shared" si="4"/>
        <v>100000</v>
      </c>
      <c r="C39" s="96">
        <f t="shared" si="5"/>
        <v>0</v>
      </c>
      <c r="D39" s="96">
        <f t="shared" si="6"/>
        <v>0</v>
      </c>
      <c r="E39" s="96">
        <f t="shared" si="7"/>
        <v>0</v>
      </c>
      <c r="F39" s="97">
        <f t="shared" si="8"/>
        <v>0</v>
      </c>
      <c r="G39" s="107">
        <f t="shared" si="0"/>
        <v>0</v>
      </c>
      <c r="H39" s="97"/>
      <c r="O39" s="65"/>
      <c r="P39" s="65"/>
      <c r="Q39" s="65"/>
      <c r="R39" s="65"/>
      <c r="S39" s="65"/>
      <c r="T39" s="65"/>
      <c r="U39" s="65"/>
      <c r="V39" s="65"/>
      <c r="W39" s="65"/>
      <c r="X39" s="65"/>
      <c r="Y39" s="65"/>
      <c r="Z39" s="65"/>
      <c r="AA39" s="65"/>
      <c r="AB39" s="65"/>
      <c r="AC39" s="65"/>
      <c r="AD39" s="65"/>
    </row>
    <row r="40" spans="1:30" ht="15.75" x14ac:dyDescent="0.25">
      <c r="A40" s="95" t="s">
        <v>32</v>
      </c>
      <c r="B40" s="96">
        <f t="shared" si="4"/>
        <v>500000</v>
      </c>
      <c r="C40" s="96">
        <f t="shared" si="5"/>
        <v>0</v>
      </c>
      <c r="D40" s="96">
        <f t="shared" si="6"/>
        <v>0</v>
      </c>
      <c r="E40" s="96">
        <f t="shared" si="7"/>
        <v>0</v>
      </c>
      <c r="F40" s="97">
        <f t="shared" si="8"/>
        <v>0</v>
      </c>
      <c r="G40" s="107">
        <f t="shared" si="0"/>
        <v>0</v>
      </c>
      <c r="H40" s="97"/>
      <c r="O40" s="65"/>
      <c r="P40" s="65"/>
      <c r="Q40" s="65"/>
      <c r="R40" s="65"/>
      <c r="S40" s="65"/>
      <c r="T40" s="65"/>
      <c r="U40" s="65"/>
      <c r="V40" s="65"/>
      <c r="W40" s="65"/>
      <c r="X40" s="65"/>
      <c r="Y40" s="65"/>
      <c r="Z40" s="65"/>
      <c r="AA40" s="65"/>
      <c r="AB40" s="65"/>
      <c r="AC40" s="65"/>
      <c r="AD40" s="65"/>
    </row>
    <row r="41" spans="1:30" ht="15.75" x14ac:dyDescent="0.25">
      <c r="A41" s="95" t="s">
        <v>33</v>
      </c>
      <c r="B41" s="96">
        <f t="shared" si="4"/>
        <v>300000</v>
      </c>
      <c r="C41" s="96">
        <f t="shared" si="5"/>
        <v>6000</v>
      </c>
      <c r="D41" s="96">
        <f t="shared" si="6"/>
        <v>9000</v>
      </c>
      <c r="E41" s="96">
        <f t="shared" si="7"/>
        <v>12000</v>
      </c>
      <c r="F41" s="97">
        <f t="shared" si="8"/>
        <v>5250</v>
      </c>
      <c r="G41" s="107">
        <f t="shared" si="0"/>
        <v>32250</v>
      </c>
      <c r="H41" s="97"/>
      <c r="O41" s="65"/>
      <c r="P41" s="65"/>
      <c r="Q41" s="65"/>
      <c r="R41" s="65"/>
      <c r="S41" s="65"/>
      <c r="T41" s="65"/>
      <c r="U41" s="65"/>
      <c r="V41" s="65"/>
      <c r="W41" s="65"/>
      <c r="X41" s="65"/>
      <c r="Y41" s="65"/>
      <c r="Z41" s="65"/>
      <c r="AA41" s="65"/>
      <c r="AB41" s="65"/>
      <c r="AC41" s="65"/>
      <c r="AD41" s="65"/>
    </row>
    <row r="42" spans="1:30" ht="15.75" x14ac:dyDescent="0.25">
      <c r="A42" s="95" t="s">
        <v>34</v>
      </c>
      <c r="B42" s="96">
        <f t="shared" si="4"/>
        <v>300000</v>
      </c>
      <c r="C42" s="96">
        <f t="shared" si="5"/>
        <v>0</v>
      </c>
      <c r="D42" s="96">
        <f t="shared" si="6"/>
        <v>0</v>
      </c>
      <c r="E42" s="96">
        <f t="shared" si="7"/>
        <v>0</v>
      </c>
      <c r="F42" s="97">
        <f t="shared" si="8"/>
        <v>0</v>
      </c>
      <c r="G42" s="107">
        <f t="shared" si="0"/>
        <v>0</v>
      </c>
      <c r="H42" s="97"/>
      <c r="O42" s="65"/>
      <c r="P42" s="65"/>
      <c r="Q42" s="65"/>
      <c r="R42" s="65"/>
      <c r="S42" s="65"/>
      <c r="T42" s="65"/>
      <c r="U42" s="65"/>
      <c r="V42" s="65"/>
      <c r="W42" s="65"/>
      <c r="X42" s="65"/>
      <c r="Y42" s="65"/>
      <c r="Z42" s="65"/>
      <c r="AA42" s="65"/>
      <c r="AB42" s="65"/>
      <c r="AC42" s="65"/>
      <c r="AD42" s="65"/>
    </row>
    <row r="43" spans="1:30" ht="15.75" x14ac:dyDescent="0.25">
      <c r="A43" s="95" t="s">
        <v>35</v>
      </c>
      <c r="B43" s="96">
        <f t="shared" si="4"/>
        <v>1000000</v>
      </c>
      <c r="C43" s="96">
        <f t="shared" si="5"/>
        <v>368820</v>
      </c>
      <c r="D43" s="96">
        <f t="shared" si="6"/>
        <v>272980</v>
      </c>
      <c r="E43" s="96">
        <f t="shared" si="7"/>
        <v>1062980</v>
      </c>
      <c r="F43" s="97">
        <f t="shared" si="8"/>
        <v>255980</v>
      </c>
      <c r="G43" s="107">
        <f t="shared" si="0"/>
        <v>1960760</v>
      </c>
      <c r="H43" s="97"/>
      <c r="O43" s="65"/>
      <c r="P43" s="65"/>
      <c r="Q43" s="65"/>
      <c r="R43" s="65"/>
      <c r="S43" s="65"/>
      <c r="T43" s="65"/>
      <c r="U43" s="65"/>
      <c r="V43" s="65"/>
      <c r="W43" s="65"/>
      <c r="X43" s="65"/>
      <c r="Y43" s="65"/>
      <c r="Z43" s="65"/>
      <c r="AA43" s="65"/>
      <c r="AB43" s="65"/>
      <c r="AC43" s="65"/>
      <c r="AD43" s="65"/>
    </row>
    <row r="44" spans="1:30" ht="15.75" x14ac:dyDescent="0.25">
      <c r="A44" s="95" t="s">
        <v>36</v>
      </c>
      <c r="B44" s="96">
        <f t="shared" si="4"/>
        <v>100000</v>
      </c>
      <c r="C44" s="96">
        <f t="shared" si="5"/>
        <v>0</v>
      </c>
      <c r="D44" s="96">
        <f t="shared" si="6"/>
        <v>0</v>
      </c>
      <c r="E44" s="96">
        <f t="shared" si="7"/>
        <v>0</v>
      </c>
      <c r="F44" s="97">
        <f t="shared" si="8"/>
        <v>0</v>
      </c>
      <c r="G44" s="107">
        <f t="shared" si="0"/>
        <v>0</v>
      </c>
      <c r="H44" s="97"/>
      <c r="O44" s="65"/>
      <c r="P44" s="65"/>
      <c r="Q44" s="65"/>
      <c r="R44" s="65"/>
      <c r="S44" s="65"/>
      <c r="T44" s="65"/>
      <c r="U44" s="65"/>
      <c r="V44" s="65"/>
      <c r="W44" s="65"/>
      <c r="X44" s="65"/>
      <c r="Y44" s="65"/>
      <c r="Z44" s="65"/>
      <c r="AA44" s="65"/>
      <c r="AB44" s="65"/>
      <c r="AC44" s="65"/>
      <c r="AD44" s="65"/>
    </row>
    <row r="45" spans="1:30" ht="15.75" x14ac:dyDescent="0.25">
      <c r="A45" s="95" t="s">
        <v>37</v>
      </c>
      <c r="B45" s="96">
        <f t="shared" si="4"/>
        <v>800000</v>
      </c>
      <c r="C45" s="96">
        <f t="shared" si="5"/>
        <v>13480</v>
      </c>
      <c r="D45" s="96">
        <f t="shared" si="6"/>
        <v>15800</v>
      </c>
      <c r="E45" s="96">
        <f t="shared" si="7"/>
        <v>26600</v>
      </c>
      <c r="F45" s="97">
        <f t="shared" si="8"/>
        <v>16850</v>
      </c>
      <c r="G45" s="107">
        <f t="shared" si="0"/>
        <v>72730</v>
      </c>
      <c r="H45" s="97"/>
      <c r="O45" s="65"/>
      <c r="P45" s="65"/>
      <c r="Q45" s="65"/>
      <c r="R45" s="65"/>
      <c r="S45" s="65"/>
      <c r="T45" s="65"/>
      <c r="U45" s="65"/>
      <c r="V45" s="65"/>
      <c r="W45" s="65"/>
      <c r="X45" s="65"/>
      <c r="Y45" s="65"/>
      <c r="Z45" s="65"/>
      <c r="AA45" s="65"/>
      <c r="AB45" s="65"/>
      <c r="AC45" s="65"/>
      <c r="AD45" s="65"/>
    </row>
    <row r="46" spans="1:30" ht="15.75" x14ac:dyDescent="0.25">
      <c r="A46" s="95" t="s">
        <v>38</v>
      </c>
      <c r="B46" s="96">
        <f t="shared" si="4"/>
        <v>200000</v>
      </c>
      <c r="C46" s="96">
        <f t="shared" si="5"/>
        <v>0</v>
      </c>
      <c r="D46" s="96">
        <f t="shared" si="6"/>
        <v>0</v>
      </c>
      <c r="E46" s="96">
        <f t="shared" si="7"/>
        <v>0</v>
      </c>
      <c r="F46" s="97">
        <f t="shared" si="8"/>
        <v>0</v>
      </c>
      <c r="G46" s="107">
        <f t="shared" si="0"/>
        <v>0</v>
      </c>
      <c r="H46" s="97"/>
      <c r="O46" s="65"/>
      <c r="P46" s="65"/>
      <c r="Q46" s="65"/>
      <c r="R46" s="65"/>
      <c r="S46" s="65"/>
      <c r="T46" s="65"/>
      <c r="U46" s="65"/>
      <c r="V46" s="65"/>
      <c r="W46" s="65"/>
      <c r="X46" s="65"/>
      <c r="Y46" s="65"/>
      <c r="Z46" s="65"/>
      <c r="AA46" s="65"/>
      <c r="AB46" s="65"/>
      <c r="AC46" s="65"/>
      <c r="AD46" s="65"/>
    </row>
    <row r="47" spans="1:30" ht="15.75" x14ac:dyDescent="0.25">
      <c r="A47" s="95" t="s">
        <v>39</v>
      </c>
      <c r="B47" s="96">
        <f t="shared" si="4"/>
        <v>100000</v>
      </c>
      <c r="C47" s="96">
        <f t="shared" si="5"/>
        <v>0</v>
      </c>
      <c r="D47" s="96">
        <f t="shared" si="6"/>
        <v>0</v>
      </c>
      <c r="E47" s="96">
        <f t="shared" si="7"/>
        <v>0</v>
      </c>
      <c r="F47" s="97">
        <f t="shared" si="8"/>
        <v>0</v>
      </c>
      <c r="G47" s="107">
        <f t="shared" si="0"/>
        <v>0</v>
      </c>
      <c r="H47" s="97"/>
      <c r="O47" s="65"/>
      <c r="P47" s="65"/>
      <c r="Q47" s="65"/>
      <c r="R47" s="65"/>
      <c r="S47" s="65"/>
      <c r="T47" s="65"/>
      <c r="U47" s="65"/>
      <c r="V47" s="65"/>
      <c r="W47" s="65"/>
      <c r="X47" s="65"/>
      <c r="Y47" s="65"/>
      <c r="Z47" s="65"/>
      <c r="AA47" s="65"/>
      <c r="AB47" s="65"/>
      <c r="AC47" s="65"/>
      <c r="AD47" s="65"/>
    </row>
    <row r="48" spans="1:30" ht="15.75" x14ac:dyDescent="0.25">
      <c r="A48" s="95" t="s">
        <v>40</v>
      </c>
      <c r="B48" s="96">
        <f t="shared" si="4"/>
        <v>100000</v>
      </c>
      <c r="C48" s="96">
        <f t="shared" si="5"/>
        <v>0</v>
      </c>
      <c r="D48" s="96">
        <f t="shared" si="6"/>
        <v>0</v>
      </c>
      <c r="E48" s="96">
        <f t="shared" si="7"/>
        <v>0</v>
      </c>
      <c r="F48" s="97">
        <f t="shared" si="8"/>
        <v>0</v>
      </c>
      <c r="G48" s="107">
        <f t="shared" si="0"/>
        <v>0</v>
      </c>
      <c r="H48" s="97"/>
      <c r="O48" s="65"/>
      <c r="P48" s="65"/>
      <c r="Q48" s="65"/>
      <c r="R48" s="65"/>
      <c r="S48" s="65"/>
      <c r="T48" s="65"/>
      <c r="U48" s="65"/>
      <c r="V48" s="65"/>
      <c r="W48" s="65"/>
      <c r="X48" s="65"/>
      <c r="Y48" s="65"/>
      <c r="Z48" s="65"/>
      <c r="AA48" s="65"/>
      <c r="AB48" s="65"/>
      <c r="AC48" s="65"/>
      <c r="AD48" s="65"/>
    </row>
    <row r="49" spans="1:30" ht="15.75" x14ac:dyDescent="0.25">
      <c r="A49" s="95" t="s">
        <v>41</v>
      </c>
      <c r="B49" s="96">
        <f t="shared" si="4"/>
        <v>150000</v>
      </c>
      <c r="C49" s="96">
        <f t="shared" si="5"/>
        <v>0</v>
      </c>
      <c r="D49" s="96">
        <f t="shared" si="6"/>
        <v>0</v>
      </c>
      <c r="E49" s="96">
        <f t="shared" si="7"/>
        <v>0</v>
      </c>
      <c r="F49" s="97">
        <f t="shared" si="8"/>
        <v>0</v>
      </c>
      <c r="G49" s="107">
        <f t="shared" si="0"/>
        <v>0</v>
      </c>
      <c r="H49" s="97"/>
      <c r="O49" s="65"/>
      <c r="P49" s="65"/>
      <c r="Q49" s="65"/>
      <c r="R49" s="65"/>
      <c r="S49" s="65"/>
      <c r="T49" s="65"/>
      <c r="U49" s="65"/>
      <c r="V49" s="65"/>
      <c r="W49" s="65"/>
      <c r="X49" s="65"/>
      <c r="Y49" s="65"/>
      <c r="Z49" s="65"/>
      <c r="AA49" s="65"/>
      <c r="AB49" s="65"/>
      <c r="AC49" s="65"/>
      <c r="AD49" s="65"/>
    </row>
    <row r="50" spans="1:30" ht="15.75" x14ac:dyDescent="0.25">
      <c r="A50" s="95" t="s">
        <v>42</v>
      </c>
      <c r="B50" s="96">
        <f t="shared" si="4"/>
        <v>3000000</v>
      </c>
      <c r="C50" s="96">
        <f t="shared" si="5"/>
        <v>584749</v>
      </c>
      <c r="D50" s="96">
        <f t="shared" si="6"/>
        <v>625176</v>
      </c>
      <c r="E50" s="96">
        <f t="shared" si="7"/>
        <v>706622</v>
      </c>
      <c r="F50" s="97">
        <f t="shared" si="8"/>
        <v>310699</v>
      </c>
      <c r="G50" s="107">
        <f t="shared" si="0"/>
        <v>2227246</v>
      </c>
      <c r="H50" s="97"/>
      <c r="O50" s="65"/>
      <c r="P50" s="65"/>
      <c r="Q50" s="65"/>
      <c r="R50" s="65"/>
      <c r="S50" s="65"/>
      <c r="T50" s="65"/>
      <c r="U50" s="65"/>
      <c r="V50" s="65"/>
      <c r="W50" s="65"/>
      <c r="X50" s="65"/>
      <c r="Y50" s="65"/>
      <c r="Z50" s="65"/>
      <c r="AA50" s="65"/>
      <c r="AB50" s="65"/>
      <c r="AC50" s="65"/>
      <c r="AD50" s="65"/>
    </row>
    <row r="51" spans="1:30" ht="15.75" x14ac:dyDescent="0.25">
      <c r="A51" s="95" t="s">
        <v>43</v>
      </c>
      <c r="B51" s="96">
        <f t="shared" si="4"/>
        <v>100000</v>
      </c>
      <c r="C51" s="96">
        <f t="shared" si="5"/>
        <v>6000</v>
      </c>
      <c r="D51" s="96">
        <f t="shared" si="6"/>
        <v>0</v>
      </c>
      <c r="E51" s="96">
        <f t="shared" si="7"/>
        <v>0</v>
      </c>
      <c r="F51" s="97">
        <f t="shared" si="8"/>
        <v>0</v>
      </c>
      <c r="G51" s="107">
        <f t="shared" si="0"/>
        <v>6000</v>
      </c>
      <c r="H51" s="97"/>
      <c r="O51" s="65"/>
      <c r="P51" s="65"/>
      <c r="Q51" s="65"/>
      <c r="R51" s="65"/>
      <c r="S51" s="65"/>
      <c r="T51" s="65"/>
      <c r="U51" s="65"/>
      <c r="V51" s="65"/>
      <c r="W51" s="65"/>
      <c r="X51" s="65"/>
      <c r="Y51" s="65"/>
      <c r="Z51" s="65"/>
      <c r="AA51" s="65"/>
      <c r="AB51" s="65"/>
      <c r="AC51" s="65"/>
      <c r="AD51" s="65"/>
    </row>
    <row r="52" spans="1:30" ht="15.75" x14ac:dyDescent="0.25">
      <c r="A52" s="95" t="s">
        <v>44</v>
      </c>
      <c r="B52" s="96">
        <f t="shared" si="4"/>
        <v>80000</v>
      </c>
      <c r="C52" s="96">
        <f t="shared" si="5"/>
        <v>0</v>
      </c>
      <c r="D52" s="96">
        <f t="shared" si="6"/>
        <v>0</v>
      </c>
      <c r="E52" s="96">
        <f t="shared" si="7"/>
        <v>0</v>
      </c>
      <c r="F52" s="97">
        <f t="shared" si="8"/>
        <v>0</v>
      </c>
      <c r="G52" s="107">
        <f t="shared" si="0"/>
        <v>0</v>
      </c>
      <c r="H52" s="97"/>
      <c r="O52" s="65"/>
      <c r="P52" s="65"/>
      <c r="Q52" s="65"/>
      <c r="R52" s="65"/>
      <c r="S52" s="65"/>
      <c r="T52" s="65"/>
      <c r="U52" s="65"/>
      <c r="V52" s="65"/>
      <c r="W52" s="65"/>
      <c r="X52" s="65"/>
      <c r="Y52" s="65"/>
      <c r="Z52" s="65"/>
      <c r="AA52" s="65"/>
      <c r="AB52" s="65"/>
      <c r="AC52" s="65"/>
      <c r="AD52" s="65"/>
    </row>
    <row r="53" spans="1:30" ht="15.75" x14ac:dyDescent="0.25">
      <c r="A53" s="95" t="s">
        <v>45</v>
      </c>
      <c r="B53" s="96">
        <f t="shared" si="4"/>
        <v>200000</v>
      </c>
      <c r="C53" s="96">
        <f t="shared" si="5"/>
        <v>0</v>
      </c>
      <c r="D53" s="96">
        <f t="shared" si="6"/>
        <v>0</v>
      </c>
      <c r="E53" s="96">
        <f t="shared" si="7"/>
        <v>0</v>
      </c>
      <c r="F53" s="97">
        <f t="shared" si="8"/>
        <v>0</v>
      </c>
      <c r="G53" s="107">
        <f t="shared" si="0"/>
        <v>0</v>
      </c>
      <c r="H53" s="97"/>
      <c r="O53" s="65"/>
      <c r="P53" s="65"/>
      <c r="Q53" s="65"/>
      <c r="R53" s="65"/>
      <c r="S53" s="65"/>
      <c r="T53" s="65"/>
      <c r="U53" s="65"/>
      <c r="V53" s="65"/>
      <c r="W53" s="65"/>
      <c r="X53" s="65"/>
      <c r="Y53" s="65"/>
      <c r="Z53" s="65"/>
      <c r="AA53" s="65"/>
      <c r="AB53" s="65"/>
      <c r="AC53" s="65"/>
      <c r="AD53" s="65"/>
    </row>
    <row r="54" spans="1:30" ht="15.75" x14ac:dyDescent="0.25">
      <c r="A54" s="95" t="s">
        <v>46</v>
      </c>
      <c r="B54" s="96">
        <f t="shared" si="4"/>
        <v>1500000</v>
      </c>
      <c r="C54" s="96">
        <f t="shared" si="5"/>
        <v>0</v>
      </c>
      <c r="D54" s="96">
        <f t="shared" si="6"/>
        <v>0</v>
      </c>
      <c r="E54" s="96">
        <f t="shared" si="7"/>
        <v>0</v>
      </c>
      <c r="F54" s="97">
        <f t="shared" si="8"/>
        <v>0</v>
      </c>
      <c r="G54" s="107">
        <f t="shared" si="0"/>
        <v>0</v>
      </c>
      <c r="H54" s="97"/>
      <c r="O54" s="65"/>
      <c r="P54" s="65"/>
      <c r="Q54" s="65"/>
      <c r="R54" s="65"/>
      <c r="S54" s="65"/>
      <c r="T54" s="65"/>
      <c r="U54" s="65"/>
      <c r="V54" s="65"/>
      <c r="W54" s="65"/>
      <c r="X54" s="65"/>
      <c r="Y54" s="65"/>
      <c r="Z54" s="65"/>
      <c r="AA54" s="65"/>
      <c r="AB54" s="65"/>
      <c r="AC54" s="65"/>
      <c r="AD54" s="65"/>
    </row>
    <row r="55" spans="1:30" ht="15.75" x14ac:dyDescent="0.25">
      <c r="A55" s="95" t="s">
        <v>47</v>
      </c>
      <c r="B55" s="96">
        <f t="shared" si="4"/>
        <v>150000</v>
      </c>
      <c r="C55" s="96">
        <f t="shared" si="5"/>
        <v>0</v>
      </c>
      <c r="D55" s="96">
        <f t="shared" si="6"/>
        <v>0</v>
      </c>
      <c r="E55" s="96">
        <f t="shared" si="7"/>
        <v>0</v>
      </c>
      <c r="F55" s="97">
        <f t="shared" si="8"/>
        <v>0</v>
      </c>
      <c r="G55" s="107">
        <f t="shared" si="0"/>
        <v>0</v>
      </c>
      <c r="H55" s="97"/>
      <c r="O55" s="65"/>
      <c r="P55" s="65"/>
      <c r="Q55" s="65"/>
      <c r="R55" s="65"/>
      <c r="S55" s="65"/>
      <c r="T55" s="65"/>
      <c r="U55" s="65"/>
      <c r="V55" s="65"/>
      <c r="W55" s="65"/>
      <c r="X55" s="65"/>
      <c r="Y55" s="65"/>
      <c r="Z55" s="65"/>
      <c r="AA55" s="65"/>
      <c r="AB55" s="65"/>
      <c r="AC55" s="65"/>
      <c r="AD55" s="65"/>
    </row>
    <row r="56" spans="1:30" ht="15.75" x14ac:dyDescent="0.25">
      <c r="A56" s="95" t="s">
        <v>48</v>
      </c>
      <c r="B56" s="96">
        <f t="shared" si="4"/>
        <v>468775</v>
      </c>
      <c r="C56" s="96">
        <f t="shared" si="5"/>
        <v>0</v>
      </c>
      <c r="D56" s="96">
        <f t="shared" si="6"/>
        <v>0</v>
      </c>
      <c r="E56" s="96">
        <f t="shared" si="7"/>
        <v>0</v>
      </c>
      <c r="F56" s="97">
        <f t="shared" si="8"/>
        <v>0</v>
      </c>
      <c r="G56" s="107">
        <f t="shared" si="0"/>
        <v>0</v>
      </c>
      <c r="H56" s="97"/>
      <c r="O56" s="65"/>
      <c r="P56" s="65"/>
      <c r="Q56" s="65"/>
      <c r="R56" s="65"/>
      <c r="S56" s="65"/>
      <c r="T56" s="65"/>
      <c r="U56" s="65"/>
      <c r="V56" s="65"/>
      <c r="W56" s="65"/>
      <c r="X56" s="65"/>
      <c r="Y56" s="65"/>
      <c r="Z56" s="65"/>
      <c r="AA56" s="65"/>
      <c r="AB56" s="65"/>
      <c r="AC56" s="65"/>
      <c r="AD56" s="65"/>
    </row>
    <row r="57" spans="1:30" ht="15.75" x14ac:dyDescent="0.25">
      <c r="A57" s="95" t="s">
        <v>49</v>
      </c>
      <c r="B57" s="96">
        <f t="shared" si="4"/>
        <v>800000</v>
      </c>
      <c r="C57" s="96">
        <f t="shared" si="5"/>
        <v>0</v>
      </c>
      <c r="D57" s="96">
        <f t="shared" si="6"/>
        <v>0</v>
      </c>
      <c r="E57" s="96">
        <f t="shared" si="7"/>
        <v>0</v>
      </c>
      <c r="F57" s="97">
        <f t="shared" si="8"/>
        <v>0</v>
      </c>
      <c r="G57" s="107">
        <f t="shared" si="0"/>
        <v>0</v>
      </c>
      <c r="H57" s="97"/>
      <c r="O57" s="65"/>
      <c r="P57" s="65"/>
      <c r="Q57" s="65"/>
      <c r="R57" s="65"/>
      <c r="S57" s="65"/>
      <c r="T57" s="65"/>
      <c r="U57" s="65"/>
      <c r="V57" s="65"/>
      <c r="W57" s="65"/>
      <c r="X57" s="65"/>
      <c r="Y57" s="65"/>
      <c r="Z57" s="65"/>
      <c r="AA57" s="65"/>
      <c r="AB57" s="65"/>
      <c r="AC57" s="65"/>
      <c r="AD57" s="65"/>
    </row>
    <row r="58" spans="1:30" ht="15.75" x14ac:dyDescent="0.25">
      <c r="A58" s="95" t="s">
        <v>50</v>
      </c>
      <c r="B58" s="96">
        <f t="shared" si="4"/>
        <v>1000000</v>
      </c>
      <c r="C58" s="96">
        <f t="shared" si="5"/>
        <v>332772</v>
      </c>
      <c r="D58" s="96">
        <f t="shared" si="6"/>
        <v>278897</v>
      </c>
      <c r="E58" s="96">
        <f t="shared" si="7"/>
        <v>537193</v>
      </c>
      <c r="F58" s="97">
        <f t="shared" si="8"/>
        <v>135707</v>
      </c>
      <c r="G58" s="107">
        <f t="shared" si="0"/>
        <v>1284569</v>
      </c>
      <c r="H58" s="97"/>
      <c r="O58" s="65"/>
      <c r="P58" s="65"/>
      <c r="Q58" s="65"/>
      <c r="R58" s="65"/>
      <c r="S58" s="65"/>
      <c r="T58" s="65"/>
      <c r="U58" s="65"/>
      <c r="V58" s="65"/>
      <c r="W58" s="65"/>
      <c r="X58" s="65"/>
      <c r="Y58" s="65"/>
      <c r="Z58" s="65"/>
      <c r="AA58" s="65"/>
      <c r="AB58" s="65"/>
      <c r="AC58" s="65"/>
      <c r="AD58" s="65"/>
    </row>
    <row r="59" spans="1:30" ht="15.75" x14ac:dyDescent="0.25">
      <c r="A59" s="95" t="s">
        <v>51</v>
      </c>
      <c r="B59" s="96">
        <f t="shared" si="4"/>
        <v>1250000</v>
      </c>
      <c r="C59" s="96">
        <f t="shared" si="5"/>
        <v>838466</v>
      </c>
      <c r="D59" s="96">
        <f t="shared" si="6"/>
        <v>339519</v>
      </c>
      <c r="E59" s="96">
        <f t="shared" si="7"/>
        <v>618932</v>
      </c>
      <c r="F59" s="97">
        <f t="shared" si="8"/>
        <v>301060</v>
      </c>
      <c r="G59" s="107">
        <f t="shared" si="0"/>
        <v>2097977</v>
      </c>
      <c r="H59" s="97"/>
      <c r="O59" s="65"/>
      <c r="P59" s="65"/>
      <c r="Q59" s="65"/>
      <c r="R59" s="65"/>
      <c r="S59" s="65"/>
      <c r="T59" s="65"/>
      <c r="U59" s="65"/>
      <c r="V59" s="65"/>
      <c r="W59" s="65"/>
      <c r="X59" s="65"/>
      <c r="Y59" s="65"/>
      <c r="Z59" s="65"/>
      <c r="AA59" s="65"/>
      <c r="AB59" s="65"/>
      <c r="AC59" s="65"/>
      <c r="AD59" s="65"/>
    </row>
    <row r="60" spans="1:30" ht="15.75" x14ac:dyDescent="0.25">
      <c r="A60" s="95" t="s">
        <v>52</v>
      </c>
      <c r="B60" s="96">
        <f t="shared" si="4"/>
        <v>50000</v>
      </c>
      <c r="C60" s="96">
        <f t="shared" si="5"/>
        <v>0</v>
      </c>
      <c r="D60" s="96">
        <f t="shared" si="6"/>
        <v>0</v>
      </c>
      <c r="E60" s="96">
        <f t="shared" si="7"/>
        <v>0</v>
      </c>
      <c r="F60" s="97">
        <f t="shared" si="8"/>
        <v>0</v>
      </c>
      <c r="G60" s="107">
        <f t="shared" si="0"/>
        <v>0</v>
      </c>
      <c r="H60" s="97"/>
      <c r="O60" s="65"/>
      <c r="P60" s="65"/>
      <c r="Q60" s="65"/>
      <c r="R60" s="65"/>
      <c r="S60" s="65"/>
      <c r="T60" s="65"/>
      <c r="U60" s="65"/>
      <c r="V60" s="65"/>
      <c r="W60" s="65"/>
      <c r="X60" s="65"/>
      <c r="Y60" s="65"/>
      <c r="Z60" s="65"/>
      <c r="AA60" s="65"/>
      <c r="AB60" s="65"/>
      <c r="AC60" s="65"/>
      <c r="AD60" s="65"/>
    </row>
    <row r="61" spans="1:30" ht="15.75" x14ac:dyDescent="0.25">
      <c r="A61" s="95" t="s">
        <v>53</v>
      </c>
      <c r="B61" s="96">
        <f t="shared" si="4"/>
        <v>3400000</v>
      </c>
      <c r="C61" s="96">
        <f t="shared" si="5"/>
        <v>359488</v>
      </c>
      <c r="D61" s="96">
        <f t="shared" si="6"/>
        <v>208542</v>
      </c>
      <c r="E61" s="96">
        <f t="shared" si="7"/>
        <v>4470030</v>
      </c>
      <c r="F61" s="97">
        <f t="shared" si="8"/>
        <v>98530</v>
      </c>
      <c r="G61" s="107">
        <f t="shared" si="0"/>
        <v>5136590</v>
      </c>
      <c r="H61" s="97"/>
      <c r="O61" s="65"/>
      <c r="P61" s="65"/>
      <c r="Q61" s="65"/>
      <c r="R61" s="65"/>
      <c r="S61" s="65"/>
      <c r="T61" s="65"/>
      <c r="U61" s="65"/>
      <c r="V61" s="65"/>
      <c r="W61" s="65"/>
      <c r="X61" s="65"/>
      <c r="Y61" s="65"/>
      <c r="Z61" s="65"/>
      <c r="AA61" s="65"/>
      <c r="AB61" s="65"/>
      <c r="AC61" s="65"/>
      <c r="AD61" s="65"/>
    </row>
    <row r="62" spans="1:30" ht="15.75" x14ac:dyDescent="0.25">
      <c r="A62" s="95" t="s">
        <v>54</v>
      </c>
      <c r="B62" s="96">
        <f t="shared" si="4"/>
        <v>2000000</v>
      </c>
      <c r="C62" s="96">
        <f t="shared" si="5"/>
        <v>552090</v>
      </c>
      <c r="D62" s="96">
        <f t="shared" si="6"/>
        <v>354880</v>
      </c>
      <c r="E62" s="96">
        <f t="shared" si="7"/>
        <v>15600</v>
      </c>
      <c r="F62" s="97">
        <f t="shared" si="8"/>
        <v>212100</v>
      </c>
      <c r="G62" s="107">
        <f t="shared" si="0"/>
        <v>1134670</v>
      </c>
      <c r="H62" s="97"/>
      <c r="O62" s="65"/>
      <c r="P62" s="65"/>
      <c r="Q62" s="65"/>
      <c r="R62" s="65"/>
      <c r="S62" s="65"/>
      <c r="T62" s="65"/>
      <c r="U62" s="65"/>
      <c r="V62" s="65"/>
      <c r="W62" s="65"/>
      <c r="X62" s="65"/>
      <c r="Y62" s="65"/>
      <c r="Z62" s="65"/>
      <c r="AA62" s="65"/>
      <c r="AB62" s="65"/>
      <c r="AC62" s="65"/>
      <c r="AD62" s="65"/>
    </row>
    <row r="63" spans="1:30" ht="15.75" x14ac:dyDescent="0.25">
      <c r="A63" s="98" t="s">
        <v>55</v>
      </c>
      <c r="B63" s="93">
        <f>+SUM(B64:B67)</f>
        <v>900000</v>
      </c>
      <c r="C63" s="93">
        <f>+SUM(C64:C67)</f>
        <v>7431</v>
      </c>
      <c r="D63" s="93">
        <f>+SUM(D64:D67)</f>
        <v>8775</v>
      </c>
      <c r="E63" s="93">
        <f>+SUM(E64:E67)</f>
        <v>15783</v>
      </c>
      <c r="F63" s="93">
        <f>+SUM(F64:F67)</f>
        <v>5225</v>
      </c>
      <c r="G63" s="107">
        <f t="shared" si="0"/>
        <v>37214</v>
      </c>
      <c r="H63" s="94"/>
      <c r="O63" s="65"/>
      <c r="P63" s="65"/>
      <c r="Q63" s="65"/>
      <c r="R63" s="65"/>
      <c r="S63" s="65"/>
      <c r="T63" s="65"/>
      <c r="U63" s="65"/>
      <c r="V63" s="65"/>
      <c r="W63" s="65"/>
      <c r="X63" s="65"/>
      <c r="Y63" s="65"/>
      <c r="Z63" s="65"/>
      <c r="AA63" s="65"/>
      <c r="AB63" s="65"/>
      <c r="AC63" s="65"/>
      <c r="AD63" s="65"/>
    </row>
    <row r="64" spans="1:30" ht="15.75" x14ac:dyDescent="0.25">
      <c r="A64" s="95" t="s">
        <v>56</v>
      </c>
      <c r="B64" s="96">
        <f>IFERROR(VLOOKUP($A64,$N:$W,2,FALSE),"")</f>
        <v>250000</v>
      </c>
      <c r="C64" s="96">
        <f>IFERROR(VLOOKUP($A64,$N:$W,6,FALSE),"")</f>
        <v>1743</v>
      </c>
      <c r="D64" s="96">
        <f>IFERROR(VLOOKUP($A64,$N:$W,9,FALSE),"")</f>
        <v>343</v>
      </c>
      <c r="E64" s="96">
        <f>+IFERROR(VLOOKUP($A64,$N:$AC,12,FALSE),"")</f>
        <v>378</v>
      </c>
      <c r="F64" s="97">
        <f>+IFERROR(VLOOKUP($A64,$N:$AC,15,FALSE),"")</f>
        <v>668</v>
      </c>
      <c r="G64" s="107">
        <f t="shared" si="0"/>
        <v>3132</v>
      </c>
      <c r="H64" s="97"/>
      <c r="O64" s="65"/>
      <c r="P64" s="65"/>
      <c r="Q64" s="65"/>
      <c r="R64" s="65"/>
      <c r="S64" s="65"/>
      <c r="T64" s="65"/>
      <c r="U64" s="65"/>
      <c r="V64" s="65"/>
      <c r="W64" s="65"/>
      <c r="X64" s="65"/>
      <c r="Y64" s="65"/>
      <c r="Z64" s="65"/>
      <c r="AA64" s="65"/>
      <c r="AB64" s="65"/>
      <c r="AC64" s="65"/>
      <c r="AD64" s="65"/>
    </row>
    <row r="65" spans="1:30" ht="15.75" x14ac:dyDescent="0.25">
      <c r="A65" s="95" t="s">
        <v>57</v>
      </c>
      <c r="B65" s="96">
        <f>IFERROR(VLOOKUP($A65,$N:$W,2,FALSE),"")</f>
        <v>200000</v>
      </c>
      <c r="C65" s="96">
        <f>IFERROR(VLOOKUP($A65,$N:$W,6,FALSE),"")</f>
        <v>0</v>
      </c>
      <c r="D65" s="96">
        <f>IFERROR(VLOOKUP($A65,$N:$W,9,FALSE),"")</f>
        <v>0</v>
      </c>
      <c r="E65" s="96">
        <f>+IFERROR(VLOOKUP($A65,$N:$AC,12,FALSE),"")</f>
        <v>0</v>
      </c>
      <c r="F65" s="97">
        <f>+IFERROR(VLOOKUP($A65,$N:$AC,15,FALSE),"")</f>
        <v>0</v>
      </c>
      <c r="G65" s="107">
        <f t="shared" si="0"/>
        <v>0</v>
      </c>
      <c r="H65" s="97"/>
      <c r="O65" s="65"/>
      <c r="P65" s="65"/>
      <c r="Q65" s="65"/>
      <c r="R65" s="65"/>
      <c r="S65" s="65"/>
      <c r="T65" s="65"/>
      <c r="U65" s="65"/>
      <c r="V65" s="65"/>
      <c r="W65" s="65"/>
      <c r="X65" s="65"/>
      <c r="Y65" s="65"/>
      <c r="Z65" s="65"/>
      <c r="AA65" s="65"/>
      <c r="AB65" s="65"/>
      <c r="AC65" s="65"/>
      <c r="AD65" s="65"/>
    </row>
    <row r="66" spans="1:30" ht="15.75" x14ac:dyDescent="0.25">
      <c r="A66" s="95" t="s">
        <v>58</v>
      </c>
      <c r="B66" s="96">
        <f>IFERROR(VLOOKUP($A66,$N:$W,2,FALSE),"")</f>
        <v>250000</v>
      </c>
      <c r="C66" s="96">
        <f>IFERROR(VLOOKUP($A66,$N:$W,6,FALSE),"")</f>
        <v>5688</v>
      </c>
      <c r="D66" s="96">
        <f>IFERROR(VLOOKUP($A66,$N:$W,9,FALSE),"")</f>
        <v>1152</v>
      </c>
      <c r="E66" s="96">
        <f>+IFERROR(VLOOKUP($A66,$N:$AC,12,FALSE),"")</f>
        <v>755</v>
      </c>
      <c r="F66" s="97">
        <f>+IFERROR(VLOOKUP($A66,$N:$AC,15,FALSE),"")</f>
        <v>1857</v>
      </c>
      <c r="G66" s="107">
        <f t="shared" si="0"/>
        <v>9452</v>
      </c>
      <c r="H66" s="97"/>
      <c r="O66" s="65"/>
      <c r="P66" s="65"/>
      <c r="Q66" s="65"/>
      <c r="R66" s="65"/>
      <c r="S66" s="65"/>
      <c r="T66" s="65"/>
      <c r="U66" s="65"/>
      <c r="V66" s="65"/>
      <c r="W66" s="65"/>
      <c r="X66" s="65"/>
      <c r="Y66" s="65"/>
      <c r="Z66" s="65"/>
      <c r="AA66" s="65"/>
      <c r="AB66" s="65"/>
      <c r="AC66" s="65"/>
      <c r="AD66" s="65"/>
    </row>
    <row r="67" spans="1:30" ht="15.75" x14ac:dyDescent="0.25">
      <c r="A67" s="95" t="s">
        <v>59</v>
      </c>
      <c r="B67" s="96">
        <f>IFERROR(VLOOKUP($A67,$N:$W,2,FALSE),"")</f>
        <v>200000</v>
      </c>
      <c r="C67" s="96">
        <f>IFERROR(VLOOKUP($A67,$N:$W,6,FALSE),"")</f>
        <v>0</v>
      </c>
      <c r="D67" s="96">
        <f>IFERROR(VLOOKUP($A67,$N:$W,9,FALSE),"")</f>
        <v>7280</v>
      </c>
      <c r="E67" s="96">
        <f>+IFERROR(VLOOKUP($A67,$N:$AC,12,FALSE),"")</f>
        <v>14650</v>
      </c>
      <c r="F67" s="97">
        <f>+IFERROR(VLOOKUP($A67,$N:$AC,15,FALSE),"")</f>
        <v>2700</v>
      </c>
      <c r="G67" s="107">
        <f t="shared" si="0"/>
        <v>24630</v>
      </c>
      <c r="H67" s="97"/>
      <c r="O67" s="65"/>
      <c r="P67" s="65"/>
      <c r="Q67" s="65"/>
      <c r="R67" s="65"/>
      <c r="S67" s="65"/>
      <c r="T67" s="65"/>
      <c r="U67" s="65"/>
      <c r="V67" s="65"/>
      <c r="W67" s="65"/>
      <c r="X67" s="65"/>
      <c r="Y67" s="65"/>
      <c r="Z67" s="65"/>
      <c r="AA67" s="65"/>
      <c r="AB67" s="65"/>
      <c r="AC67" s="65"/>
      <c r="AD67" s="65"/>
    </row>
    <row r="68" spans="1:30" ht="15.75" x14ac:dyDescent="0.25">
      <c r="A68" s="98" t="s">
        <v>60</v>
      </c>
      <c r="B68" s="93">
        <f>B69</f>
        <v>500000</v>
      </c>
      <c r="C68" s="93">
        <f>C69</f>
        <v>0</v>
      </c>
      <c r="D68" s="93">
        <f>D69</f>
        <v>0</v>
      </c>
      <c r="E68" s="93">
        <f>E69</f>
        <v>0</v>
      </c>
      <c r="F68" s="93">
        <f>F69</f>
        <v>0</v>
      </c>
      <c r="G68" s="107">
        <f t="shared" si="0"/>
        <v>0</v>
      </c>
      <c r="H68" s="94"/>
      <c r="O68" s="65"/>
      <c r="P68" s="65"/>
      <c r="Q68" s="65"/>
      <c r="R68" s="65"/>
      <c r="S68" s="65"/>
      <c r="T68" s="65"/>
      <c r="U68" s="65"/>
      <c r="V68" s="65"/>
      <c r="W68" s="65"/>
      <c r="X68" s="65"/>
      <c r="Y68" s="65"/>
      <c r="Z68" s="65"/>
      <c r="AA68" s="65"/>
      <c r="AB68" s="65"/>
      <c r="AC68" s="65"/>
      <c r="AD68" s="65"/>
    </row>
    <row r="69" spans="1:30" ht="15.75" x14ac:dyDescent="0.25">
      <c r="A69" s="95" t="s">
        <v>61</v>
      </c>
      <c r="B69" s="96">
        <f>IFERROR(VLOOKUP($A69,$N:$W,2,FALSE),"")</f>
        <v>500000</v>
      </c>
      <c r="C69" s="96">
        <f>IFERROR(VLOOKUP($A69,$N:$W,6,FALSE),"")</f>
        <v>0</v>
      </c>
      <c r="D69" s="96">
        <f>IFERROR(VLOOKUP($A69,$N:$W,9,FALSE),"")</f>
        <v>0</v>
      </c>
      <c r="E69" s="96">
        <f>+IFERROR(VLOOKUP($A69,$N:$AC,12,FALSE),"")</f>
        <v>0</v>
      </c>
      <c r="F69" s="97">
        <f>+IFERROR(VLOOKUP($A69,$N:$AC,15,FALSE),"")</f>
        <v>0</v>
      </c>
      <c r="G69" s="107">
        <f t="shared" si="0"/>
        <v>0</v>
      </c>
      <c r="H69" s="97"/>
      <c r="O69" s="65"/>
      <c r="P69" s="65"/>
      <c r="Q69" s="65"/>
      <c r="R69" s="65"/>
      <c r="S69" s="65"/>
      <c r="T69" s="65"/>
      <c r="U69" s="65"/>
      <c r="V69" s="65"/>
      <c r="W69" s="65"/>
      <c r="X69" s="65"/>
      <c r="Y69" s="65"/>
      <c r="Z69" s="65"/>
      <c r="AA69" s="65"/>
      <c r="AB69" s="65"/>
      <c r="AC69" s="65"/>
      <c r="AD69" s="65"/>
    </row>
    <row r="70" spans="1:30" ht="15.75" x14ac:dyDescent="0.25">
      <c r="A70" s="98" t="s">
        <v>62</v>
      </c>
      <c r="B70" s="93">
        <f>B71</f>
        <v>1700000</v>
      </c>
      <c r="C70" s="93">
        <f>C71</f>
        <v>25051</v>
      </c>
      <c r="D70" s="93">
        <f>D71</f>
        <v>42502</v>
      </c>
      <c r="E70" s="93">
        <f>E71</f>
        <v>72244</v>
      </c>
      <c r="F70" s="93">
        <f>F71</f>
        <v>80500</v>
      </c>
      <c r="G70" s="107">
        <f t="shared" si="0"/>
        <v>220297</v>
      </c>
      <c r="H70" s="94"/>
      <c r="O70" s="65"/>
      <c r="P70" s="65"/>
      <c r="Q70" s="65"/>
      <c r="R70" s="65"/>
      <c r="S70" s="65"/>
      <c r="T70" s="65"/>
      <c r="U70" s="65"/>
      <c r="V70" s="65"/>
      <c r="W70" s="65"/>
      <c r="X70" s="65"/>
      <c r="Y70" s="65"/>
      <c r="Z70" s="65"/>
      <c r="AA70" s="65"/>
      <c r="AB70" s="65"/>
      <c r="AC70" s="65"/>
      <c r="AD70" s="65"/>
    </row>
    <row r="71" spans="1:30" ht="15.75" x14ac:dyDescent="0.25">
      <c r="A71" s="95" t="s">
        <v>63</v>
      </c>
      <c r="B71" s="96">
        <f>IFERROR(VLOOKUP($A71,$N:$W,2,FALSE),"")</f>
        <v>1700000</v>
      </c>
      <c r="C71" s="96">
        <f>IFERROR(VLOOKUP($A71,$N:$W,6,FALSE),"")</f>
        <v>25051</v>
      </c>
      <c r="D71" s="96">
        <f>IFERROR(VLOOKUP($A71,$N:$W,9,FALSE),"")</f>
        <v>42502</v>
      </c>
      <c r="E71" s="96">
        <f>+IFERROR(VLOOKUP($A71,$N:$AC,12,FALSE),"")</f>
        <v>72244</v>
      </c>
      <c r="F71" s="97">
        <f>+IFERROR(VLOOKUP($A71,$N:$AC,15,FALSE),"")</f>
        <v>80500</v>
      </c>
      <c r="G71" s="107">
        <f t="shared" si="0"/>
        <v>220297</v>
      </c>
      <c r="H71" s="97"/>
      <c r="O71" s="65"/>
      <c r="P71" s="65"/>
      <c r="Q71" s="65"/>
      <c r="R71" s="65"/>
      <c r="S71" s="65"/>
      <c r="T71" s="65"/>
      <c r="U71" s="65"/>
      <c r="V71" s="65"/>
      <c r="W71" s="65"/>
      <c r="X71" s="65"/>
      <c r="Y71" s="65"/>
      <c r="Z71" s="65"/>
      <c r="AA71" s="65"/>
      <c r="AB71" s="65"/>
      <c r="AC71" s="65"/>
      <c r="AD71" s="65"/>
    </row>
    <row r="72" spans="1:30" ht="15.75" x14ac:dyDescent="0.25">
      <c r="A72" s="99" t="s">
        <v>64</v>
      </c>
      <c r="B72" s="93">
        <f>+SUM(B73:B78)</f>
        <v>80008375</v>
      </c>
      <c r="C72" s="93">
        <f t="shared" ref="C72:F72" si="9">+SUM(C73:C78)</f>
        <v>12567144</v>
      </c>
      <c r="D72" s="93">
        <f t="shared" si="9"/>
        <v>10551107</v>
      </c>
      <c r="E72" s="93">
        <f t="shared" si="9"/>
        <v>35610600</v>
      </c>
      <c r="F72" s="93">
        <f t="shared" si="9"/>
        <v>59953893</v>
      </c>
      <c r="G72" s="107">
        <f t="shared" si="0"/>
        <v>118682744</v>
      </c>
      <c r="H72" s="94"/>
      <c r="O72" s="65"/>
      <c r="P72" s="65"/>
      <c r="Q72" s="65"/>
      <c r="R72" s="65"/>
      <c r="S72" s="65"/>
      <c r="T72" s="65"/>
      <c r="U72" s="65"/>
      <c r="V72" s="65"/>
      <c r="W72" s="65"/>
      <c r="X72" s="65"/>
      <c r="Y72" s="65"/>
      <c r="Z72" s="65"/>
      <c r="AA72" s="65"/>
      <c r="AB72" s="65"/>
      <c r="AC72" s="65"/>
      <c r="AD72" s="65"/>
    </row>
    <row r="73" spans="1:30" ht="14.25" customHeight="1" x14ac:dyDescent="0.25">
      <c r="A73" s="95" t="s">
        <v>65</v>
      </c>
      <c r="B73" s="96">
        <f t="shared" ref="B73:B78" si="10">IFERROR(VLOOKUP($A73,$N:$W,2,FALSE),"")</f>
        <v>4000000</v>
      </c>
      <c r="C73" s="96">
        <f>IFERROR(VLOOKUP($A73,$N:$W,6,FALSE),"")</f>
        <v>0</v>
      </c>
      <c r="D73" s="96">
        <f>IFERROR(VLOOKUP($A73,$N:$W,9,FALSE),"")</f>
        <v>0</v>
      </c>
      <c r="E73" s="96">
        <f>+IFERROR(VLOOKUP($A73,$N:$AC,12,FALSE),"")</f>
        <v>0</v>
      </c>
      <c r="F73" s="97">
        <f>+IFERROR(VLOOKUP($A73,$N:$AC,15,FALSE),"")</f>
        <v>0</v>
      </c>
      <c r="G73" s="107">
        <f t="shared" ref="G73:G79" si="11">+SUM(C73:F73)</f>
        <v>0</v>
      </c>
      <c r="H73" s="97"/>
      <c r="O73" s="65"/>
      <c r="P73" s="65"/>
      <c r="Q73" s="65"/>
      <c r="R73" s="65"/>
      <c r="S73" s="65"/>
      <c r="T73" s="65"/>
      <c r="U73" s="65"/>
      <c r="V73" s="65"/>
      <c r="W73" s="65"/>
      <c r="X73" s="65"/>
      <c r="Y73" s="65"/>
      <c r="Z73" s="65"/>
      <c r="AA73" s="65"/>
      <c r="AB73" s="65"/>
      <c r="AC73" s="65"/>
      <c r="AD73" s="65"/>
    </row>
    <row r="74" spans="1:30" ht="15.75" x14ac:dyDescent="0.25">
      <c r="A74" s="95" t="s">
        <v>66</v>
      </c>
      <c r="B74" s="96">
        <f t="shared" si="10"/>
        <v>4000000</v>
      </c>
      <c r="C74" s="96">
        <f>IFERROR(VLOOKUP($A74,$N:$W,6,FALSE),"")</f>
        <v>0</v>
      </c>
      <c r="D74" s="96">
        <f>IFERROR(VLOOKUP($A74,$N:$W,9,FALSE),"")</f>
        <v>0</v>
      </c>
      <c r="E74" s="96">
        <f>+IFERROR(VLOOKUP($A74,$N:$AC,12,FALSE),"")</f>
        <v>0</v>
      </c>
      <c r="F74" s="97">
        <f>+IFERROR(VLOOKUP($A74,$N:$AC,15,FALSE),"")</f>
        <v>0</v>
      </c>
      <c r="G74" s="107">
        <f t="shared" si="11"/>
        <v>0</v>
      </c>
      <c r="H74" s="97"/>
      <c r="O74" s="65"/>
      <c r="P74" s="65"/>
      <c r="Q74" s="65"/>
      <c r="R74" s="65"/>
      <c r="S74" s="65"/>
      <c r="T74" s="65"/>
      <c r="U74" s="65"/>
      <c r="V74" s="65"/>
      <c r="W74" s="65"/>
      <c r="X74" s="65"/>
      <c r="Y74" s="65"/>
      <c r="Z74" s="65"/>
      <c r="AA74" s="65"/>
      <c r="AB74" s="65"/>
      <c r="AC74" s="65"/>
      <c r="AD74" s="65"/>
    </row>
    <row r="75" spans="1:30" ht="15.75" x14ac:dyDescent="0.25">
      <c r="A75" s="95" t="s">
        <v>67</v>
      </c>
      <c r="B75" s="96">
        <f t="shared" si="10"/>
        <v>5000000</v>
      </c>
      <c r="C75" s="96">
        <f>IFERROR(VLOOKUP($A75,$N:$W,6,FALSE),"")</f>
        <v>0</v>
      </c>
      <c r="D75" s="96">
        <f>IFERROR(VLOOKUP($A75,$N:$W,9,FALSE),"")</f>
        <v>0</v>
      </c>
      <c r="E75" s="96">
        <f>+IFERROR(VLOOKUP($A75,$N:$AC,12,FALSE),"")</f>
        <v>0</v>
      </c>
      <c r="F75" s="97">
        <f>+IFERROR(VLOOKUP($A75,$N:$AC,15,FALSE),"")</f>
        <v>0</v>
      </c>
      <c r="G75" s="107">
        <f t="shared" si="11"/>
        <v>0</v>
      </c>
      <c r="H75" s="97"/>
      <c r="O75" s="65"/>
      <c r="P75" s="65"/>
      <c r="Q75" s="65"/>
      <c r="R75" s="65"/>
      <c r="S75" s="65"/>
      <c r="T75" s="65"/>
      <c r="U75" s="65"/>
      <c r="V75" s="65"/>
      <c r="W75" s="65"/>
      <c r="X75" s="65"/>
      <c r="Y75" s="65"/>
      <c r="Z75" s="65"/>
      <c r="AA75" s="65"/>
      <c r="AB75" s="65"/>
      <c r="AC75" s="65"/>
      <c r="AD75" s="65"/>
    </row>
    <row r="76" spans="1:30" ht="15.75" x14ac:dyDescent="0.25">
      <c r="A76" s="95" t="s">
        <v>68</v>
      </c>
      <c r="B76" s="96">
        <f t="shared" si="10"/>
        <v>54000000</v>
      </c>
      <c r="C76" s="96">
        <f>IFERROR(VLOOKUP($A76,$N:$W,6,FALSE),"")</f>
        <v>12567144</v>
      </c>
      <c r="D76" s="96">
        <f>IFERROR(VLOOKUP($A76,$N:$W,9,FALSE),"")</f>
        <v>10551107</v>
      </c>
      <c r="E76" s="96">
        <f>+IFERROR(VLOOKUP($A76,$N:$AC,12,FALSE),"")</f>
        <v>11236971</v>
      </c>
      <c r="F76" s="97">
        <f>+IFERROR(VLOOKUP($A76,$N:$AC,15,FALSE),"")</f>
        <v>9327522</v>
      </c>
      <c r="G76" s="107">
        <f t="shared" si="11"/>
        <v>43682744</v>
      </c>
      <c r="H76" s="97"/>
      <c r="O76" s="65"/>
      <c r="P76" s="65"/>
      <c r="Q76" s="65"/>
      <c r="R76" s="65"/>
      <c r="S76" s="65"/>
      <c r="T76" s="65"/>
      <c r="U76" s="65"/>
      <c r="V76" s="65"/>
      <c r="W76" s="65"/>
      <c r="X76" s="65"/>
      <c r="Y76" s="65"/>
      <c r="Z76" s="65"/>
      <c r="AA76" s="65"/>
      <c r="AB76" s="65"/>
      <c r="AC76" s="65"/>
      <c r="AD76" s="65"/>
    </row>
    <row r="77" spans="1:30" ht="15.75" x14ac:dyDescent="0.25">
      <c r="A77" s="100" t="s">
        <v>362</v>
      </c>
      <c r="B77" s="96">
        <f t="shared" si="10"/>
        <v>1500000</v>
      </c>
      <c r="C77" s="96">
        <f>IFERROR(VLOOKUP($A77,$N:$W,6,FALSE),"")</f>
        <v>0</v>
      </c>
      <c r="D77" s="96">
        <f>IFERROR(VLOOKUP($A77,$N:$W,9,FALSE),"")</f>
        <v>0</v>
      </c>
      <c r="E77" s="96">
        <f>+IFERROR(VLOOKUP($A77,$N:$AC,12,FALSE),"")</f>
        <v>0</v>
      </c>
      <c r="F77" s="97">
        <f>+IFERROR(VLOOKUP($A77,$N:$AC,15,FALSE),"")</f>
        <v>0</v>
      </c>
      <c r="G77" s="107">
        <f t="shared" si="11"/>
        <v>0</v>
      </c>
      <c r="H77" s="101"/>
      <c r="O77" s="65"/>
      <c r="P77" s="65"/>
      <c r="Q77" s="65"/>
      <c r="R77" s="65"/>
      <c r="S77" s="65"/>
      <c r="T77" s="65"/>
      <c r="U77" s="65"/>
      <c r="V77" s="65"/>
      <c r="W77" s="65"/>
      <c r="X77" s="65"/>
      <c r="Y77" s="65"/>
      <c r="Z77" s="65"/>
      <c r="AA77" s="65"/>
      <c r="AB77" s="65"/>
      <c r="AC77" s="65"/>
      <c r="AD77" s="65"/>
    </row>
    <row r="78" spans="1:30" ht="15.75" x14ac:dyDescent="0.25">
      <c r="A78" t="s">
        <v>374</v>
      </c>
      <c r="B78" s="96">
        <f t="shared" si="10"/>
        <v>11508375</v>
      </c>
      <c r="C78" s="96">
        <f>GETPIVOTDATA("VALOR",$N$101,"RO_DET","03.03.01.04.01-Empréstimos Obtidos Pmi -  Aquisições","DT_TRI","1º","VAL_TIPO","Pago")</f>
        <v>0</v>
      </c>
      <c r="D78" s="96">
        <f>GETPIVOTDATA("VALOR",$N$101,"RO_DET","03.03.01.04.01-Empréstimos Obtidos Pmi -  Aquisições","DT_TRI","2º","VAL_TIPO","Pago")</f>
        <v>0</v>
      </c>
      <c r="E78" s="96">
        <f>GETPIVOTDATA("VALOR",$N$101,"RO_DET","03.03.01.04.01-Empréstimos Obtidos Pmi -  Aquisições","DT_TRI","3º","VAL_TIPO","Pago")</f>
        <v>24373629</v>
      </c>
      <c r="F78" s="96">
        <f>GETPIVOTDATA("VALOR",$N$101,"RO_DET","03.03.01.04.01-Empréstimos Obtidos Pmi -  Aquisições","DT_TRI","4º","VAL_TIPO","Pago")</f>
        <v>50626371</v>
      </c>
      <c r="G78" s="107">
        <f t="shared" si="11"/>
        <v>75000000</v>
      </c>
      <c r="H78" s="101"/>
      <c r="O78" s="65"/>
      <c r="P78" s="65"/>
      <c r="Q78" s="65"/>
      <c r="R78" s="65"/>
      <c r="S78" s="65"/>
      <c r="T78" s="65"/>
      <c r="U78" s="65"/>
      <c r="V78" s="65"/>
      <c r="W78" s="65"/>
      <c r="X78" s="65"/>
      <c r="Y78" s="65"/>
      <c r="Z78" s="65"/>
      <c r="AA78" s="65"/>
      <c r="AB78" s="65"/>
      <c r="AC78" s="65"/>
      <c r="AD78" s="65"/>
    </row>
    <row r="79" spans="1:30" ht="15.75" x14ac:dyDescent="0.25">
      <c r="A79" s="102" t="s">
        <v>69</v>
      </c>
      <c r="B79" s="103">
        <f>+B72+B70+B68+B63+B29+B26+B21+B17+B10+B8</f>
        <v>538535537</v>
      </c>
      <c r="C79" s="103">
        <f>+C72+C68+C70+C63+C29+C26+C21+C17+C10+C8</f>
        <v>118135259.25</v>
      </c>
      <c r="D79" s="103">
        <f>+D72+D68+D70+D63+D29+D26+D21+D17+D10+D8</f>
        <v>83400407.385000005</v>
      </c>
      <c r="E79" s="103">
        <f>+E8+E10+E21+E26+E29+E63+E70+E72</f>
        <v>118410281.8</v>
      </c>
      <c r="F79" s="103">
        <f>+F8+F10+F21+F26+F29+F63+F70+F72</f>
        <v>164938015.26249999</v>
      </c>
      <c r="G79" s="108">
        <f t="shared" si="11"/>
        <v>484883963.69749999</v>
      </c>
      <c r="H79" s="104"/>
      <c r="O79" s="65"/>
      <c r="P79" s="65"/>
      <c r="Q79" s="65"/>
      <c r="R79" s="65"/>
      <c r="S79" s="65"/>
      <c r="T79" s="65"/>
      <c r="U79" s="65"/>
      <c r="V79" s="65"/>
      <c r="W79" s="65"/>
      <c r="X79" s="65"/>
      <c r="Y79" s="65"/>
      <c r="Z79" s="65"/>
      <c r="AA79" s="65"/>
      <c r="AB79" s="65"/>
      <c r="AC79" s="65"/>
      <c r="AD79" s="65"/>
    </row>
    <row r="80" spans="1:30" x14ac:dyDescent="0.25">
      <c r="O80" s="65"/>
      <c r="P80" s="65"/>
      <c r="Q80" s="65"/>
      <c r="R80" s="65"/>
      <c r="S80" s="65"/>
      <c r="T80" s="65"/>
      <c r="U80" s="65"/>
      <c r="V80" s="65"/>
      <c r="W80" s="65"/>
      <c r="X80" s="65"/>
      <c r="Y80" s="65"/>
      <c r="Z80" s="65"/>
      <c r="AA80" s="65"/>
      <c r="AB80" s="65"/>
      <c r="AC80" s="65"/>
      <c r="AD80" s="65"/>
    </row>
    <row r="81" spans="2:30" x14ac:dyDescent="0.25">
      <c r="O81" s="65"/>
      <c r="P81" s="65"/>
      <c r="Q81" s="65"/>
      <c r="R81" s="65"/>
      <c r="S81" s="65"/>
      <c r="T81" s="65"/>
      <c r="U81" s="65"/>
      <c r="V81" s="65"/>
      <c r="W81" s="65"/>
      <c r="X81" s="65"/>
      <c r="Y81" s="65"/>
      <c r="Z81" s="65"/>
      <c r="AA81" s="65"/>
      <c r="AB81" s="65"/>
      <c r="AC81" s="65"/>
      <c r="AD81" s="65"/>
    </row>
    <row r="82" spans="2:30" x14ac:dyDescent="0.25">
      <c r="B82" s="74"/>
      <c r="F82" s="110"/>
      <c r="O82" s="65"/>
      <c r="P82" s="65"/>
      <c r="Q82" s="65"/>
      <c r="R82" s="65"/>
      <c r="S82" s="65"/>
      <c r="T82" s="65"/>
      <c r="U82" s="65"/>
      <c r="V82" s="65"/>
      <c r="W82" s="65"/>
      <c r="X82" s="65"/>
      <c r="Y82" s="65"/>
      <c r="Z82" s="65"/>
      <c r="AA82" s="65"/>
      <c r="AB82" s="65"/>
      <c r="AC82" s="65"/>
      <c r="AD82" s="65"/>
    </row>
    <row r="83" spans="2:30" x14ac:dyDescent="0.25">
      <c r="O83" s="65"/>
      <c r="P83" s="65"/>
      <c r="Q83" s="65"/>
      <c r="R83" s="65"/>
      <c r="S83" s="65"/>
      <c r="T83" s="65"/>
      <c r="U83" s="65"/>
      <c r="V83" s="65"/>
      <c r="W83" s="65"/>
      <c r="X83" s="65"/>
      <c r="Y83" s="65"/>
      <c r="Z83" s="65"/>
      <c r="AA83" s="65"/>
      <c r="AB83" s="65"/>
      <c r="AC83" s="65"/>
      <c r="AD83" s="65"/>
    </row>
    <row r="85" spans="2:30" x14ac:dyDescent="0.25">
      <c r="E85" s="105"/>
    </row>
    <row r="86" spans="2:30" x14ac:dyDescent="0.25">
      <c r="G86" s="105">
        <f>+G79-484958522</f>
        <v>-74558.302500009537</v>
      </c>
    </row>
    <row r="88" spans="2:30" x14ac:dyDescent="0.25">
      <c r="O88" t="e">
        <f>464666176-GETPIVOTDATA("VALOR",$N$22,"DT_TRI","1 - Dotação Anual","VAL_TIPO","Actual")</f>
        <v>#REF!</v>
      </c>
    </row>
    <row r="92" spans="2:30" x14ac:dyDescent="0.25">
      <c r="X92" s="110">
        <f>+GETPIVOTDATA("VALOR",$N$101,"RO_DET","01.03.01.02.03-Donativos Directos","DT_TRI","3º","VAL_TIPO","Cabimentado")-GETPIVOTDATA("VALOR",$N$101,"RO_DET","01.03.01.02.03-Donativos Directos","DT_TRI","3º","VAL_TIPO","Pago")</f>
        <v>1000000</v>
      </c>
    </row>
    <row r="95" spans="2:30" x14ac:dyDescent="0.25">
      <c r="N95" s="66" t="s">
        <v>337</v>
      </c>
      <c r="O95" t="s">
        <v>363</v>
      </c>
    </row>
    <row r="96" spans="2:30" x14ac:dyDescent="0.25">
      <c r="N96" s="66" t="s">
        <v>346</v>
      </c>
      <c r="O96" t="s">
        <v>338</v>
      </c>
    </row>
    <row r="97" spans="14:30" x14ac:dyDescent="0.25">
      <c r="N97" s="66" t="s">
        <v>345</v>
      </c>
      <c r="O97" t="s">
        <v>338</v>
      </c>
    </row>
    <row r="98" spans="14:30" x14ac:dyDescent="0.25">
      <c r="N98" s="66" t="s">
        <v>341</v>
      </c>
      <c r="O98" t="s">
        <v>338</v>
      </c>
    </row>
    <row r="99" spans="14:30" x14ac:dyDescent="0.25">
      <c r="N99" s="66" t="s">
        <v>344</v>
      </c>
      <c r="O99" t="s">
        <v>364</v>
      </c>
    </row>
    <row r="101" spans="14:30" x14ac:dyDescent="0.25">
      <c r="N101" s="66" t="s">
        <v>342</v>
      </c>
      <c r="O101" s="66" t="s">
        <v>339</v>
      </c>
      <c r="P101" s="66" t="s">
        <v>343</v>
      </c>
    </row>
    <row r="102" spans="14:30" x14ac:dyDescent="0.25">
      <c r="O102" t="s">
        <v>351</v>
      </c>
      <c r="Q102" t="s">
        <v>354</v>
      </c>
      <c r="R102" t="s">
        <v>352</v>
      </c>
      <c r="T102" t="s">
        <v>353</v>
      </c>
      <c r="U102" t="s">
        <v>355</v>
      </c>
      <c r="W102" t="s">
        <v>356</v>
      </c>
      <c r="X102" t="s">
        <v>398</v>
      </c>
      <c r="Z102" t="s">
        <v>399</v>
      </c>
      <c r="AA102" t="s">
        <v>401</v>
      </c>
      <c r="AC102" t="s">
        <v>402</v>
      </c>
      <c r="AD102" t="s">
        <v>69</v>
      </c>
    </row>
    <row r="103" spans="14:30" x14ac:dyDescent="0.25">
      <c r="N103" s="66" t="s">
        <v>340</v>
      </c>
      <c r="O103" t="s">
        <v>357</v>
      </c>
      <c r="P103" t="s">
        <v>358</v>
      </c>
      <c r="R103" t="s">
        <v>359</v>
      </c>
      <c r="S103" t="s">
        <v>348</v>
      </c>
      <c r="U103" t="s">
        <v>359</v>
      </c>
      <c r="V103" t="s">
        <v>348</v>
      </c>
      <c r="X103" t="s">
        <v>359</v>
      </c>
      <c r="Y103" t="s">
        <v>348</v>
      </c>
      <c r="AA103" t="s">
        <v>359</v>
      </c>
      <c r="AB103" t="s">
        <v>348</v>
      </c>
    </row>
    <row r="104" spans="14:30" x14ac:dyDescent="0.25">
      <c r="N104" t="s">
        <v>3</v>
      </c>
      <c r="O104" s="65">
        <v>25000000</v>
      </c>
      <c r="P104" s="65">
        <v>25000000</v>
      </c>
      <c r="Q104" s="65">
        <v>50000000</v>
      </c>
      <c r="R104" s="65">
        <v>3661895.25</v>
      </c>
      <c r="S104" s="65">
        <v>3661895.25</v>
      </c>
      <c r="T104" s="65">
        <v>7323790.5</v>
      </c>
      <c r="U104" s="65">
        <v>3478544.3849999998</v>
      </c>
      <c r="V104" s="65">
        <v>3478544.3849999998</v>
      </c>
      <c r="W104" s="65">
        <v>6957088.7699999996</v>
      </c>
      <c r="X104" s="65">
        <v>6512597.7999999998</v>
      </c>
      <c r="Y104" s="65">
        <v>6512597.7999999998</v>
      </c>
      <c r="Z104" s="65">
        <v>13025195.6</v>
      </c>
      <c r="AA104" s="65">
        <v>2422577.2625000002</v>
      </c>
      <c r="AB104" s="65">
        <v>2422577.2625000002</v>
      </c>
      <c r="AC104" s="65">
        <v>4845154.5250000004</v>
      </c>
      <c r="AD104" s="65">
        <v>82151229.394999996</v>
      </c>
    </row>
    <row r="105" spans="14:30" x14ac:dyDescent="0.25">
      <c r="N105" t="s">
        <v>373</v>
      </c>
      <c r="O105" s="65">
        <v>100000</v>
      </c>
      <c r="P105" s="65">
        <v>100000</v>
      </c>
      <c r="Q105" s="65">
        <v>200000</v>
      </c>
      <c r="R105" s="65"/>
      <c r="S105" s="65"/>
      <c r="T105" s="65"/>
      <c r="U105" s="65"/>
      <c r="V105" s="65"/>
      <c r="W105" s="65"/>
      <c r="X105" s="65"/>
      <c r="Y105" s="65"/>
      <c r="Z105" s="65"/>
      <c r="AA105" s="65"/>
      <c r="AB105" s="65"/>
      <c r="AC105" s="65"/>
      <c r="AD105" s="65">
        <v>200000</v>
      </c>
    </row>
    <row r="106" spans="14:30" x14ac:dyDescent="0.25">
      <c r="N106" t="s">
        <v>5</v>
      </c>
      <c r="O106" s="65">
        <v>50000</v>
      </c>
      <c r="P106" s="65">
        <v>50000</v>
      </c>
      <c r="Q106" s="65">
        <v>100000</v>
      </c>
      <c r="R106" s="65"/>
      <c r="S106" s="65"/>
      <c r="T106" s="65"/>
      <c r="U106" s="65"/>
      <c r="V106" s="65"/>
      <c r="W106" s="65"/>
      <c r="X106" s="65"/>
      <c r="Y106" s="65"/>
      <c r="Z106" s="65"/>
      <c r="AA106" s="65"/>
      <c r="AB106" s="65"/>
      <c r="AC106" s="65"/>
      <c r="AD106" s="65">
        <v>100000</v>
      </c>
    </row>
    <row r="107" spans="14:30" x14ac:dyDescent="0.25">
      <c r="N107" t="s">
        <v>6</v>
      </c>
      <c r="O107" s="65">
        <v>50000</v>
      </c>
      <c r="P107" s="65">
        <v>50000</v>
      </c>
      <c r="Q107" s="65">
        <v>100000</v>
      </c>
      <c r="R107" s="65"/>
      <c r="S107" s="65"/>
      <c r="T107" s="65"/>
      <c r="U107" s="65"/>
      <c r="V107" s="65"/>
      <c r="W107" s="65"/>
      <c r="X107" s="65"/>
      <c r="Y107" s="65"/>
      <c r="Z107" s="65"/>
      <c r="AA107" s="65"/>
      <c r="AB107" s="65"/>
      <c r="AC107" s="65"/>
      <c r="AD107" s="65">
        <v>100000</v>
      </c>
    </row>
    <row r="108" spans="14:30" x14ac:dyDescent="0.25">
      <c r="N108" t="s">
        <v>7</v>
      </c>
      <c r="O108" s="65">
        <v>275000</v>
      </c>
      <c r="P108" s="65">
        <v>275000</v>
      </c>
      <c r="Q108" s="65">
        <v>550000</v>
      </c>
      <c r="R108" s="65">
        <v>31308</v>
      </c>
      <c r="S108" s="65">
        <v>31308</v>
      </c>
      <c r="T108" s="65">
        <v>62616</v>
      </c>
      <c r="U108" s="65">
        <v>4500</v>
      </c>
      <c r="V108" s="65">
        <v>4500</v>
      </c>
      <c r="W108" s="65">
        <v>9000</v>
      </c>
      <c r="X108" s="65">
        <v>6000</v>
      </c>
      <c r="Y108" s="65">
        <v>6000</v>
      </c>
      <c r="Z108" s="65">
        <v>12000</v>
      </c>
      <c r="AA108" s="65">
        <v>3750</v>
      </c>
      <c r="AB108" s="65">
        <v>3750</v>
      </c>
      <c r="AC108" s="65">
        <v>7500</v>
      </c>
      <c r="AD108" s="65">
        <v>641116</v>
      </c>
    </row>
    <row r="109" spans="14:30" x14ac:dyDescent="0.25">
      <c r="N109" t="s">
        <v>8</v>
      </c>
      <c r="O109" s="65">
        <v>3000000</v>
      </c>
      <c r="P109" s="65">
        <v>3000000</v>
      </c>
      <c r="Q109" s="65">
        <v>6000000</v>
      </c>
      <c r="R109" s="65">
        <v>445000</v>
      </c>
      <c r="S109" s="65">
        <v>445000</v>
      </c>
      <c r="T109" s="65">
        <v>890000</v>
      </c>
      <c r="U109" s="65">
        <v>708300</v>
      </c>
      <c r="V109" s="65">
        <v>708300</v>
      </c>
      <c r="W109" s="65">
        <v>1416600</v>
      </c>
      <c r="X109" s="65">
        <v>452100</v>
      </c>
      <c r="Y109" s="65">
        <v>452100</v>
      </c>
      <c r="Z109" s="65">
        <v>904200</v>
      </c>
      <c r="AA109" s="65">
        <v>210800</v>
      </c>
      <c r="AB109" s="65">
        <v>210800</v>
      </c>
      <c r="AC109" s="65">
        <v>421600</v>
      </c>
      <c r="AD109" s="65">
        <v>9632400</v>
      </c>
    </row>
    <row r="110" spans="14:30" x14ac:dyDescent="0.25">
      <c r="N110" t="s">
        <v>9</v>
      </c>
      <c r="O110" s="65">
        <v>400000</v>
      </c>
      <c r="P110" s="65">
        <v>400000</v>
      </c>
      <c r="Q110" s="65">
        <v>800000</v>
      </c>
      <c r="R110" s="65"/>
      <c r="S110" s="65"/>
      <c r="T110" s="65"/>
      <c r="U110" s="65"/>
      <c r="V110" s="65"/>
      <c r="W110" s="65"/>
      <c r="X110" s="65"/>
      <c r="Y110" s="65"/>
      <c r="Z110" s="65"/>
      <c r="AA110" s="65"/>
      <c r="AB110" s="65"/>
      <c r="AC110" s="65"/>
      <c r="AD110" s="65">
        <v>800000</v>
      </c>
    </row>
    <row r="111" spans="14:30" x14ac:dyDescent="0.25">
      <c r="N111" t="s">
        <v>11</v>
      </c>
      <c r="O111" s="65">
        <v>500000</v>
      </c>
      <c r="P111" s="65">
        <v>500000</v>
      </c>
      <c r="Q111" s="65">
        <v>1000000</v>
      </c>
      <c r="R111" s="65"/>
      <c r="S111" s="65"/>
      <c r="T111" s="65"/>
      <c r="U111" s="65"/>
      <c r="V111" s="65"/>
      <c r="W111" s="65"/>
      <c r="X111" s="65"/>
      <c r="Y111" s="65"/>
      <c r="Z111" s="65"/>
      <c r="AA111" s="65"/>
      <c r="AB111" s="65"/>
      <c r="AC111" s="65"/>
      <c r="AD111" s="65">
        <v>1000000</v>
      </c>
    </row>
    <row r="112" spans="14:30" x14ac:dyDescent="0.25">
      <c r="N112" t="s">
        <v>361</v>
      </c>
      <c r="O112" s="65">
        <v>66350000</v>
      </c>
      <c r="P112" s="65">
        <v>66350000</v>
      </c>
      <c r="Q112" s="65">
        <v>132700000</v>
      </c>
      <c r="R112" s="65">
        <v>150000</v>
      </c>
      <c r="S112" s="65">
        <v>150000</v>
      </c>
      <c r="T112" s="65">
        <v>300000</v>
      </c>
      <c r="U112" s="65"/>
      <c r="V112" s="65"/>
      <c r="W112" s="65"/>
      <c r="X112" s="65">
        <v>8123317</v>
      </c>
      <c r="Y112" s="65">
        <v>7123317</v>
      </c>
      <c r="Z112" s="65">
        <v>15246634</v>
      </c>
      <c r="AA112" s="65">
        <v>250000</v>
      </c>
      <c r="AB112" s="65">
        <v>250000</v>
      </c>
      <c r="AC112" s="65">
        <v>500000</v>
      </c>
      <c r="AD112" s="65">
        <v>148746634</v>
      </c>
    </row>
    <row r="113" spans="14:30" x14ac:dyDescent="0.25">
      <c r="N113" t="s">
        <v>15</v>
      </c>
      <c r="O113" s="65">
        <v>168848874</v>
      </c>
      <c r="P113" s="65">
        <v>168848874</v>
      </c>
      <c r="Q113" s="65">
        <v>337697748</v>
      </c>
      <c r="R113" s="65">
        <v>40588991</v>
      </c>
      <c r="S113" s="65">
        <v>40588991</v>
      </c>
      <c r="T113" s="65">
        <v>81177982</v>
      </c>
      <c r="U113" s="65">
        <v>50467112</v>
      </c>
      <c r="V113" s="65">
        <v>50467112</v>
      </c>
      <c r="W113" s="65">
        <v>100934224</v>
      </c>
      <c r="X113" s="65">
        <v>32775270</v>
      </c>
      <c r="Y113" s="65">
        <v>32775270</v>
      </c>
      <c r="Z113" s="65">
        <v>65550540</v>
      </c>
      <c r="AA113" s="65">
        <v>37831920</v>
      </c>
      <c r="AB113" s="65">
        <v>37831920</v>
      </c>
      <c r="AC113" s="65">
        <v>75663840</v>
      </c>
      <c r="AD113" s="65">
        <v>661024334</v>
      </c>
    </row>
    <row r="114" spans="14:30" x14ac:dyDescent="0.25">
      <c r="N114" t="s">
        <v>16</v>
      </c>
      <c r="O114" s="65">
        <v>41054513</v>
      </c>
      <c r="P114" s="65">
        <v>41054513</v>
      </c>
      <c r="Q114" s="65">
        <v>82109026</v>
      </c>
      <c r="R114" s="65"/>
      <c r="S114" s="65"/>
      <c r="T114" s="65"/>
      <c r="U114" s="65"/>
      <c r="V114" s="65"/>
      <c r="W114" s="65"/>
      <c r="X114" s="65"/>
      <c r="Y114" s="65"/>
      <c r="Z114" s="65"/>
      <c r="AA114" s="65"/>
      <c r="AB114" s="65"/>
      <c r="AC114" s="65"/>
      <c r="AD114" s="65">
        <v>82109026</v>
      </c>
    </row>
    <row r="115" spans="14:30" x14ac:dyDescent="0.25">
      <c r="N115" t="s">
        <v>17</v>
      </c>
      <c r="O115" s="65">
        <v>114400000</v>
      </c>
      <c r="P115" s="65">
        <v>114400000</v>
      </c>
      <c r="Q115" s="65">
        <v>228800000</v>
      </c>
      <c r="R115" s="65">
        <v>55851818</v>
      </c>
      <c r="S115" s="65">
        <v>55851818</v>
      </c>
      <c r="T115" s="65">
        <v>111703636</v>
      </c>
      <c r="U115" s="65">
        <v>14334875</v>
      </c>
      <c r="V115" s="65">
        <v>14334875</v>
      </c>
      <c r="W115" s="65">
        <v>28669750</v>
      </c>
      <c r="X115" s="65">
        <v>27099010</v>
      </c>
      <c r="Y115" s="65">
        <v>27099010</v>
      </c>
      <c r="Z115" s="65">
        <v>54198020</v>
      </c>
      <c r="AA115" s="65">
        <v>62374673</v>
      </c>
      <c r="AB115" s="65">
        <v>62374673</v>
      </c>
      <c r="AC115" s="65">
        <v>124749346</v>
      </c>
      <c r="AD115" s="65">
        <v>548120752</v>
      </c>
    </row>
    <row r="116" spans="14:30" x14ac:dyDescent="0.25">
      <c r="N116" t="s">
        <v>19</v>
      </c>
      <c r="O116" s="65">
        <v>2000000</v>
      </c>
      <c r="P116" s="65">
        <v>2000000</v>
      </c>
      <c r="Q116" s="65">
        <v>4000000</v>
      </c>
      <c r="R116" s="65">
        <v>332951</v>
      </c>
      <c r="S116" s="65">
        <v>332951</v>
      </c>
      <c r="T116" s="65">
        <v>665902</v>
      </c>
      <c r="U116" s="65">
        <v>262552</v>
      </c>
      <c r="V116" s="65">
        <v>262552</v>
      </c>
      <c r="W116" s="65">
        <v>525104</v>
      </c>
      <c r="X116" s="65">
        <v>128440</v>
      </c>
      <c r="Y116" s="65">
        <v>128440</v>
      </c>
      <c r="Z116" s="65">
        <v>256880</v>
      </c>
      <c r="AA116" s="65">
        <v>95031</v>
      </c>
      <c r="AB116" s="65">
        <v>95031</v>
      </c>
      <c r="AC116" s="65">
        <v>190062</v>
      </c>
      <c r="AD116" s="65">
        <v>5637948</v>
      </c>
    </row>
    <row r="117" spans="14:30" x14ac:dyDescent="0.25">
      <c r="N117" t="s">
        <v>20</v>
      </c>
      <c r="O117" s="65">
        <v>1500000</v>
      </c>
      <c r="P117" s="65">
        <v>1500000</v>
      </c>
      <c r="Q117" s="65">
        <v>3000000</v>
      </c>
      <c r="R117" s="65">
        <v>269671</v>
      </c>
      <c r="S117" s="65">
        <v>269671</v>
      </c>
      <c r="T117" s="65">
        <v>539342</v>
      </c>
      <c r="U117" s="65">
        <v>531680</v>
      </c>
      <c r="V117" s="65">
        <v>531680</v>
      </c>
      <c r="W117" s="65">
        <v>1063360</v>
      </c>
      <c r="X117" s="65">
        <v>39802</v>
      </c>
      <c r="Y117" s="65">
        <v>39802</v>
      </c>
      <c r="Z117" s="65">
        <v>79604</v>
      </c>
      <c r="AA117" s="65">
        <v>7020</v>
      </c>
      <c r="AB117" s="65">
        <v>7020</v>
      </c>
      <c r="AC117" s="65">
        <v>14040</v>
      </c>
      <c r="AD117" s="65">
        <v>4696346</v>
      </c>
    </row>
    <row r="118" spans="14:30" x14ac:dyDescent="0.25">
      <c r="N118" t="s">
        <v>22</v>
      </c>
      <c r="O118" s="65">
        <v>800000</v>
      </c>
      <c r="P118" s="65">
        <v>800000</v>
      </c>
      <c r="Q118" s="65">
        <v>1600000</v>
      </c>
      <c r="R118" s="65">
        <v>23760</v>
      </c>
      <c r="S118" s="65">
        <v>23760</v>
      </c>
      <c r="T118" s="65">
        <v>47520</v>
      </c>
      <c r="U118" s="65">
        <v>23780</v>
      </c>
      <c r="V118" s="65">
        <v>23780</v>
      </c>
      <c r="W118" s="65">
        <v>47560</v>
      </c>
      <c r="X118" s="65">
        <v>28093</v>
      </c>
      <c r="Y118" s="65">
        <v>28093</v>
      </c>
      <c r="Z118" s="65">
        <v>56186</v>
      </c>
      <c r="AA118" s="65">
        <v>7220</v>
      </c>
      <c r="AB118" s="65">
        <v>7220</v>
      </c>
      <c r="AC118" s="65">
        <v>14440</v>
      </c>
      <c r="AD118" s="65">
        <v>1765706</v>
      </c>
    </row>
    <row r="119" spans="14:30" x14ac:dyDescent="0.25">
      <c r="N119" t="s">
        <v>23</v>
      </c>
      <c r="O119" s="65">
        <v>150000</v>
      </c>
      <c r="P119" s="65">
        <v>150000</v>
      </c>
      <c r="Q119" s="65">
        <v>300000</v>
      </c>
      <c r="R119" s="65"/>
      <c r="S119" s="65"/>
      <c r="T119" s="65"/>
      <c r="U119" s="65"/>
      <c r="V119" s="65"/>
      <c r="W119" s="65"/>
      <c r="X119" s="65"/>
      <c r="Y119" s="65"/>
      <c r="Z119" s="65"/>
      <c r="AA119" s="65"/>
      <c r="AB119" s="65"/>
      <c r="AC119" s="65"/>
      <c r="AD119" s="65">
        <v>300000</v>
      </c>
    </row>
    <row r="120" spans="14:30" x14ac:dyDescent="0.25">
      <c r="N120" t="s">
        <v>24</v>
      </c>
      <c r="O120" s="65">
        <v>2500000</v>
      </c>
      <c r="P120" s="65">
        <v>2500000</v>
      </c>
      <c r="Q120" s="65">
        <v>5000000</v>
      </c>
      <c r="R120" s="65">
        <v>328372</v>
      </c>
      <c r="S120" s="65">
        <v>328372</v>
      </c>
      <c r="T120" s="65">
        <v>656744</v>
      </c>
      <c r="U120" s="65">
        <v>189530</v>
      </c>
      <c r="V120" s="65">
        <v>189530</v>
      </c>
      <c r="W120" s="65">
        <v>379060</v>
      </c>
      <c r="X120" s="65">
        <v>306260</v>
      </c>
      <c r="Y120" s="65">
        <v>306260</v>
      </c>
      <c r="Z120" s="65">
        <v>612520</v>
      </c>
      <c r="AA120" s="65">
        <v>145404</v>
      </c>
      <c r="AB120" s="65">
        <v>145404</v>
      </c>
      <c r="AC120" s="65">
        <v>290808</v>
      </c>
      <c r="AD120" s="65">
        <v>6939132</v>
      </c>
    </row>
    <row r="121" spans="14:30" x14ac:dyDescent="0.25">
      <c r="N121" t="s">
        <v>25</v>
      </c>
      <c r="O121" s="65">
        <v>300000</v>
      </c>
      <c r="P121" s="65">
        <v>300000</v>
      </c>
      <c r="Q121" s="65">
        <v>600000</v>
      </c>
      <c r="R121" s="65"/>
      <c r="S121" s="65"/>
      <c r="T121" s="65"/>
      <c r="U121" s="65"/>
      <c r="V121" s="65"/>
      <c r="W121" s="65"/>
      <c r="X121" s="65"/>
      <c r="Y121" s="65"/>
      <c r="Z121" s="65"/>
      <c r="AA121" s="65"/>
      <c r="AB121" s="65"/>
      <c r="AC121" s="65"/>
      <c r="AD121" s="65">
        <v>600000</v>
      </c>
    </row>
    <row r="122" spans="14:30" x14ac:dyDescent="0.25">
      <c r="N122" t="s">
        <v>26</v>
      </c>
      <c r="O122" s="65">
        <v>2000000</v>
      </c>
      <c r="P122" s="65">
        <v>2000000</v>
      </c>
      <c r="Q122" s="65">
        <v>4000000</v>
      </c>
      <c r="R122" s="65">
        <v>411930</v>
      </c>
      <c r="S122" s="65">
        <v>411930</v>
      </c>
      <c r="T122" s="65">
        <v>823860</v>
      </c>
      <c r="U122" s="65">
        <v>352250</v>
      </c>
      <c r="V122" s="65">
        <v>352250</v>
      </c>
      <c r="W122" s="65">
        <v>704500</v>
      </c>
      <c r="X122" s="65">
        <v>340665</v>
      </c>
      <c r="Y122" s="65">
        <v>340665</v>
      </c>
      <c r="Z122" s="65">
        <v>681330</v>
      </c>
      <c r="AA122" s="65">
        <v>172735</v>
      </c>
      <c r="AB122" s="65">
        <v>172735</v>
      </c>
      <c r="AC122" s="65">
        <v>345470</v>
      </c>
      <c r="AD122" s="65">
        <v>6555160</v>
      </c>
    </row>
    <row r="123" spans="14:30" x14ac:dyDescent="0.25">
      <c r="N123" t="s">
        <v>27</v>
      </c>
      <c r="O123" s="65">
        <v>5000000</v>
      </c>
      <c r="P123" s="65">
        <v>5000000</v>
      </c>
      <c r="Q123" s="65">
        <v>10000000</v>
      </c>
      <c r="R123" s="65">
        <v>2800</v>
      </c>
      <c r="S123" s="65">
        <v>2800</v>
      </c>
      <c r="T123" s="65">
        <v>5600</v>
      </c>
      <c r="U123" s="65">
        <v>2000</v>
      </c>
      <c r="V123" s="65">
        <v>2000</v>
      </c>
      <c r="W123" s="65">
        <v>4000</v>
      </c>
      <c r="X123" s="65">
        <v>2600</v>
      </c>
      <c r="Y123" s="65">
        <v>2600</v>
      </c>
      <c r="Z123" s="65">
        <v>5200</v>
      </c>
      <c r="AA123" s="65">
        <v>800</v>
      </c>
      <c r="AB123" s="65">
        <v>800</v>
      </c>
      <c r="AC123" s="65">
        <v>1600</v>
      </c>
      <c r="AD123" s="65">
        <v>10016400</v>
      </c>
    </row>
    <row r="124" spans="14:30" x14ac:dyDescent="0.25">
      <c r="N124" t="s">
        <v>28</v>
      </c>
      <c r="O124" s="65">
        <v>2000000</v>
      </c>
      <c r="P124" s="65">
        <v>2000000</v>
      </c>
      <c r="Q124" s="65">
        <v>4000000</v>
      </c>
      <c r="R124" s="65">
        <v>344676</v>
      </c>
      <c r="S124" s="65">
        <v>344676</v>
      </c>
      <c r="T124" s="65">
        <v>689352</v>
      </c>
      <c r="U124" s="65">
        <v>309099</v>
      </c>
      <c r="V124" s="65">
        <v>309099</v>
      </c>
      <c r="W124" s="65">
        <v>618198</v>
      </c>
      <c r="X124" s="65">
        <v>427569</v>
      </c>
      <c r="Y124" s="65">
        <v>427569</v>
      </c>
      <c r="Z124" s="65">
        <v>855138</v>
      </c>
      <c r="AA124" s="65">
        <v>22109</v>
      </c>
      <c r="AB124" s="65">
        <v>22109</v>
      </c>
      <c r="AC124" s="65">
        <v>44218</v>
      </c>
      <c r="AD124" s="65">
        <v>6206906</v>
      </c>
    </row>
    <row r="125" spans="14:30" x14ac:dyDescent="0.25">
      <c r="N125" t="s">
        <v>29</v>
      </c>
      <c r="O125" s="65">
        <v>500000</v>
      </c>
      <c r="P125" s="65">
        <v>500000</v>
      </c>
      <c r="Q125" s="65">
        <v>1000000</v>
      </c>
      <c r="R125" s="65"/>
      <c r="S125" s="65"/>
      <c r="T125" s="65"/>
      <c r="U125" s="65"/>
      <c r="V125" s="65"/>
      <c r="W125" s="65"/>
      <c r="X125" s="65"/>
      <c r="Y125" s="65"/>
      <c r="Z125" s="65"/>
      <c r="AA125" s="65"/>
      <c r="AB125" s="65"/>
      <c r="AC125" s="65"/>
      <c r="AD125" s="65">
        <v>1000000</v>
      </c>
    </row>
    <row r="126" spans="14:30" x14ac:dyDescent="0.25">
      <c r="N126" t="s">
        <v>30</v>
      </c>
      <c r="O126" s="65">
        <v>1000000</v>
      </c>
      <c r="P126" s="65">
        <v>1000000</v>
      </c>
      <c r="Q126" s="65">
        <v>2000000</v>
      </c>
      <c r="R126" s="65">
        <v>30596</v>
      </c>
      <c r="S126" s="65">
        <v>30596</v>
      </c>
      <c r="T126" s="65">
        <v>61192</v>
      </c>
      <c r="U126" s="65">
        <v>29007</v>
      </c>
      <c r="V126" s="65">
        <v>29007</v>
      </c>
      <c r="W126" s="65">
        <v>58014</v>
      </c>
      <c r="X126" s="65">
        <v>19974</v>
      </c>
      <c r="Y126" s="65">
        <v>19974</v>
      </c>
      <c r="Z126" s="65">
        <v>39948</v>
      </c>
      <c r="AA126" s="65">
        <v>18182</v>
      </c>
      <c r="AB126" s="65">
        <v>18182</v>
      </c>
      <c r="AC126" s="65">
        <v>36364</v>
      </c>
      <c r="AD126" s="65">
        <v>2195518</v>
      </c>
    </row>
    <row r="127" spans="14:30" x14ac:dyDescent="0.25">
      <c r="N127" t="s">
        <v>31</v>
      </c>
      <c r="O127" s="65">
        <v>100000</v>
      </c>
      <c r="P127" s="65">
        <v>100000</v>
      </c>
      <c r="Q127" s="65">
        <v>200000</v>
      </c>
      <c r="R127" s="65"/>
      <c r="S127" s="65"/>
      <c r="T127" s="65"/>
      <c r="U127" s="65"/>
      <c r="V127" s="65"/>
      <c r="W127" s="65"/>
      <c r="X127" s="65"/>
      <c r="Y127" s="65"/>
      <c r="Z127" s="65"/>
      <c r="AA127" s="65"/>
      <c r="AB127" s="65"/>
      <c r="AC127" s="65"/>
      <c r="AD127" s="65">
        <v>200000</v>
      </c>
    </row>
    <row r="128" spans="14:30" x14ac:dyDescent="0.25">
      <c r="N128" t="s">
        <v>32</v>
      </c>
      <c r="O128" s="65">
        <v>500000</v>
      </c>
      <c r="P128" s="65">
        <v>500000</v>
      </c>
      <c r="Q128" s="65">
        <v>1000000</v>
      </c>
      <c r="R128" s="65"/>
      <c r="S128" s="65"/>
      <c r="T128" s="65"/>
      <c r="U128" s="65"/>
      <c r="V128" s="65"/>
      <c r="W128" s="65"/>
      <c r="X128" s="65"/>
      <c r="Y128" s="65"/>
      <c r="Z128" s="65"/>
      <c r="AA128" s="65"/>
      <c r="AB128" s="65"/>
      <c r="AC128" s="65"/>
      <c r="AD128" s="65">
        <v>1000000</v>
      </c>
    </row>
    <row r="129" spans="14:30" x14ac:dyDescent="0.25">
      <c r="N129" t="s">
        <v>33</v>
      </c>
      <c r="O129" s="65">
        <v>300000</v>
      </c>
      <c r="P129" s="65">
        <v>300000</v>
      </c>
      <c r="Q129" s="65">
        <v>600000</v>
      </c>
      <c r="R129" s="65">
        <v>6000</v>
      </c>
      <c r="S129" s="65">
        <v>6000</v>
      </c>
      <c r="T129" s="65">
        <v>12000</v>
      </c>
      <c r="U129" s="65">
        <v>9000</v>
      </c>
      <c r="V129" s="65">
        <v>9000</v>
      </c>
      <c r="W129" s="65">
        <v>18000</v>
      </c>
      <c r="X129" s="65">
        <v>12000</v>
      </c>
      <c r="Y129" s="65">
        <v>12000</v>
      </c>
      <c r="Z129" s="65">
        <v>24000</v>
      </c>
      <c r="AA129" s="65">
        <v>5250</v>
      </c>
      <c r="AB129" s="65">
        <v>5250</v>
      </c>
      <c r="AC129" s="65">
        <v>10500</v>
      </c>
      <c r="AD129" s="65">
        <v>664500</v>
      </c>
    </row>
    <row r="130" spans="14:30" x14ac:dyDescent="0.25">
      <c r="N130" t="s">
        <v>34</v>
      </c>
      <c r="O130" s="65">
        <v>300000</v>
      </c>
      <c r="P130" s="65">
        <v>300000</v>
      </c>
      <c r="Q130" s="65">
        <v>600000</v>
      </c>
      <c r="R130" s="65"/>
      <c r="S130" s="65"/>
      <c r="T130" s="65"/>
      <c r="U130" s="65"/>
      <c r="V130" s="65"/>
      <c r="W130" s="65"/>
      <c r="X130" s="65"/>
      <c r="Y130" s="65"/>
      <c r="Z130" s="65"/>
      <c r="AA130" s="65"/>
      <c r="AB130" s="65"/>
      <c r="AC130" s="65"/>
      <c r="AD130" s="65">
        <v>600000</v>
      </c>
    </row>
    <row r="131" spans="14:30" x14ac:dyDescent="0.25">
      <c r="N131" t="s">
        <v>35</v>
      </c>
      <c r="O131" s="65">
        <v>1000000</v>
      </c>
      <c r="P131" s="65">
        <v>1000000</v>
      </c>
      <c r="Q131" s="65">
        <v>2000000</v>
      </c>
      <c r="R131" s="65">
        <v>368820</v>
      </c>
      <c r="S131" s="65">
        <v>368820</v>
      </c>
      <c r="T131" s="65">
        <v>737640</v>
      </c>
      <c r="U131" s="65">
        <v>272980</v>
      </c>
      <c r="V131" s="65">
        <v>272980</v>
      </c>
      <c r="W131" s="65">
        <v>545960</v>
      </c>
      <c r="X131" s="65">
        <v>1062980</v>
      </c>
      <c r="Y131" s="65">
        <v>1062980</v>
      </c>
      <c r="Z131" s="65">
        <v>2125960</v>
      </c>
      <c r="AA131" s="65">
        <v>255980</v>
      </c>
      <c r="AB131" s="65">
        <v>255980</v>
      </c>
      <c r="AC131" s="65">
        <v>511960</v>
      </c>
      <c r="AD131" s="65">
        <v>5921520</v>
      </c>
    </row>
    <row r="132" spans="14:30" x14ac:dyDescent="0.25">
      <c r="N132" t="s">
        <v>36</v>
      </c>
      <c r="O132" s="65">
        <v>100000</v>
      </c>
      <c r="P132" s="65">
        <v>100000</v>
      </c>
      <c r="Q132" s="65">
        <v>200000</v>
      </c>
      <c r="R132" s="65"/>
      <c r="S132" s="65"/>
      <c r="T132" s="65"/>
      <c r="U132" s="65"/>
      <c r="V132" s="65"/>
      <c r="W132" s="65"/>
      <c r="X132" s="65"/>
      <c r="Y132" s="65"/>
      <c r="Z132" s="65"/>
      <c r="AA132" s="65"/>
      <c r="AB132" s="65"/>
      <c r="AC132" s="65"/>
      <c r="AD132" s="65">
        <v>200000</v>
      </c>
    </row>
    <row r="133" spans="14:30" x14ac:dyDescent="0.25">
      <c r="N133" t="s">
        <v>37</v>
      </c>
      <c r="O133" s="65">
        <v>800000</v>
      </c>
      <c r="P133" s="65">
        <v>800000</v>
      </c>
      <c r="Q133" s="65">
        <v>1600000</v>
      </c>
      <c r="R133" s="65">
        <v>13480</v>
      </c>
      <c r="S133" s="65">
        <v>13480</v>
      </c>
      <c r="T133" s="65">
        <v>26960</v>
      </c>
      <c r="U133" s="65">
        <v>15800</v>
      </c>
      <c r="V133" s="65">
        <v>15800</v>
      </c>
      <c r="W133" s="65">
        <v>31600</v>
      </c>
      <c r="X133" s="65">
        <v>26600</v>
      </c>
      <c r="Y133" s="65">
        <v>26600</v>
      </c>
      <c r="Z133" s="65">
        <v>53200</v>
      </c>
      <c r="AA133" s="65">
        <v>16850</v>
      </c>
      <c r="AB133" s="65">
        <v>16850</v>
      </c>
      <c r="AC133" s="65">
        <v>33700</v>
      </c>
      <c r="AD133" s="65">
        <v>1745460</v>
      </c>
    </row>
    <row r="134" spans="14:30" x14ac:dyDescent="0.25">
      <c r="N134" t="s">
        <v>38</v>
      </c>
      <c r="O134" s="65">
        <v>200000</v>
      </c>
      <c r="P134" s="65">
        <v>200000</v>
      </c>
      <c r="Q134" s="65">
        <v>400000</v>
      </c>
      <c r="R134" s="65"/>
      <c r="S134" s="65"/>
      <c r="T134" s="65"/>
      <c r="U134" s="65"/>
      <c r="V134" s="65"/>
      <c r="W134" s="65"/>
      <c r="X134" s="65"/>
      <c r="Y134" s="65"/>
      <c r="Z134" s="65"/>
      <c r="AA134" s="65"/>
      <c r="AB134" s="65"/>
      <c r="AC134" s="65"/>
      <c r="AD134" s="65">
        <v>400000</v>
      </c>
    </row>
    <row r="135" spans="14:30" x14ac:dyDescent="0.25">
      <c r="N135" t="s">
        <v>39</v>
      </c>
      <c r="O135" s="65">
        <v>100000</v>
      </c>
      <c r="P135" s="65">
        <v>100000</v>
      </c>
      <c r="Q135" s="65">
        <v>200000</v>
      </c>
      <c r="R135" s="65"/>
      <c r="S135" s="65"/>
      <c r="T135" s="65"/>
      <c r="U135" s="65"/>
      <c r="V135" s="65"/>
      <c r="W135" s="65"/>
      <c r="X135" s="65"/>
      <c r="Y135" s="65"/>
      <c r="Z135" s="65"/>
      <c r="AA135" s="65"/>
      <c r="AB135" s="65"/>
      <c r="AC135" s="65"/>
      <c r="AD135" s="65">
        <v>200000</v>
      </c>
    </row>
    <row r="136" spans="14:30" x14ac:dyDescent="0.25">
      <c r="N136" t="s">
        <v>40</v>
      </c>
      <c r="O136" s="65">
        <v>100000</v>
      </c>
      <c r="P136" s="65">
        <v>100000</v>
      </c>
      <c r="Q136" s="65">
        <v>200000</v>
      </c>
      <c r="R136" s="65"/>
      <c r="S136" s="65"/>
      <c r="T136" s="65"/>
      <c r="U136" s="65"/>
      <c r="V136" s="65"/>
      <c r="W136" s="65"/>
      <c r="X136" s="65"/>
      <c r="Y136" s="65"/>
      <c r="Z136" s="65"/>
      <c r="AA136" s="65"/>
      <c r="AB136" s="65"/>
      <c r="AC136" s="65"/>
      <c r="AD136" s="65">
        <v>200000</v>
      </c>
    </row>
    <row r="137" spans="14:30" x14ac:dyDescent="0.25">
      <c r="N137" t="s">
        <v>41</v>
      </c>
      <c r="O137" s="65">
        <v>150000</v>
      </c>
      <c r="P137" s="65">
        <v>150000</v>
      </c>
      <c r="Q137" s="65">
        <v>300000</v>
      </c>
      <c r="R137" s="65"/>
      <c r="S137" s="65"/>
      <c r="T137" s="65"/>
      <c r="U137" s="65"/>
      <c r="V137" s="65"/>
      <c r="W137" s="65"/>
      <c r="X137" s="65"/>
      <c r="Y137" s="65"/>
      <c r="Z137" s="65"/>
      <c r="AA137" s="65"/>
      <c r="AB137" s="65"/>
      <c r="AC137" s="65"/>
      <c r="AD137" s="65">
        <v>300000</v>
      </c>
    </row>
    <row r="138" spans="14:30" x14ac:dyDescent="0.25">
      <c r="N138" t="s">
        <v>42</v>
      </c>
      <c r="O138" s="65">
        <v>3000000</v>
      </c>
      <c r="P138" s="65">
        <v>3000000</v>
      </c>
      <c r="Q138" s="65">
        <v>6000000</v>
      </c>
      <c r="R138" s="65">
        <v>584749</v>
      </c>
      <c r="S138" s="65">
        <v>584749</v>
      </c>
      <c r="T138" s="65">
        <v>1169498</v>
      </c>
      <c r="U138" s="65">
        <v>625176</v>
      </c>
      <c r="V138" s="65">
        <v>625176</v>
      </c>
      <c r="W138" s="65">
        <v>1250352</v>
      </c>
      <c r="X138" s="65">
        <v>706622</v>
      </c>
      <c r="Y138" s="65">
        <v>706622</v>
      </c>
      <c r="Z138" s="65">
        <v>1413244</v>
      </c>
      <c r="AA138" s="65">
        <v>310699</v>
      </c>
      <c r="AB138" s="65">
        <v>310699</v>
      </c>
      <c r="AC138" s="65">
        <v>621398</v>
      </c>
      <c r="AD138" s="65">
        <v>10454492</v>
      </c>
    </row>
    <row r="139" spans="14:30" x14ac:dyDescent="0.25">
      <c r="N139" t="s">
        <v>43</v>
      </c>
      <c r="O139" s="65">
        <v>100000</v>
      </c>
      <c r="P139" s="65">
        <v>100000</v>
      </c>
      <c r="Q139" s="65">
        <v>200000</v>
      </c>
      <c r="R139" s="65">
        <v>6000</v>
      </c>
      <c r="S139" s="65">
        <v>6000</v>
      </c>
      <c r="T139" s="65">
        <v>12000</v>
      </c>
      <c r="U139" s="65"/>
      <c r="V139" s="65"/>
      <c r="W139" s="65"/>
      <c r="X139" s="65"/>
      <c r="Y139" s="65"/>
      <c r="Z139" s="65"/>
      <c r="AA139" s="65"/>
      <c r="AB139" s="65"/>
      <c r="AC139" s="65"/>
      <c r="AD139" s="65">
        <v>212000</v>
      </c>
    </row>
    <row r="140" spans="14:30" x14ac:dyDescent="0.25">
      <c r="N140" t="s">
        <v>44</v>
      </c>
      <c r="O140" s="65">
        <v>80000</v>
      </c>
      <c r="P140" s="65">
        <v>80000</v>
      </c>
      <c r="Q140" s="65">
        <v>160000</v>
      </c>
      <c r="R140" s="65"/>
      <c r="S140" s="65"/>
      <c r="T140" s="65"/>
      <c r="U140" s="65"/>
      <c r="V140" s="65"/>
      <c r="W140" s="65"/>
      <c r="X140" s="65"/>
      <c r="Y140" s="65"/>
      <c r="Z140" s="65"/>
      <c r="AA140" s="65"/>
      <c r="AB140" s="65"/>
      <c r="AC140" s="65"/>
      <c r="AD140" s="65">
        <v>160000</v>
      </c>
    </row>
    <row r="141" spans="14:30" x14ac:dyDescent="0.25">
      <c r="N141" t="s">
        <v>45</v>
      </c>
      <c r="O141" s="65">
        <v>200000</v>
      </c>
      <c r="P141" s="65">
        <v>200000</v>
      </c>
      <c r="Q141" s="65">
        <v>400000</v>
      </c>
      <c r="R141" s="65"/>
      <c r="S141" s="65"/>
      <c r="T141" s="65"/>
      <c r="U141" s="65"/>
      <c r="V141" s="65"/>
      <c r="W141" s="65"/>
      <c r="X141" s="65"/>
      <c r="Y141" s="65"/>
      <c r="Z141" s="65"/>
      <c r="AA141" s="65"/>
      <c r="AB141" s="65"/>
      <c r="AC141" s="65"/>
      <c r="AD141" s="65">
        <v>400000</v>
      </c>
    </row>
    <row r="142" spans="14:30" x14ac:dyDescent="0.25">
      <c r="N142" t="s">
        <v>46</v>
      </c>
      <c r="O142" s="65">
        <v>1500000</v>
      </c>
      <c r="P142" s="65">
        <v>1500000</v>
      </c>
      <c r="Q142" s="65">
        <v>3000000</v>
      </c>
      <c r="R142" s="65"/>
      <c r="S142" s="65"/>
      <c r="T142" s="65"/>
      <c r="U142" s="65"/>
      <c r="V142" s="65"/>
      <c r="W142" s="65"/>
      <c r="X142" s="65"/>
      <c r="Y142" s="65"/>
      <c r="Z142" s="65"/>
      <c r="AA142" s="65"/>
      <c r="AB142" s="65"/>
      <c r="AC142" s="65"/>
      <c r="AD142" s="65">
        <v>3000000</v>
      </c>
    </row>
    <row r="143" spans="14:30" x14ac:dyDescent="0.25">
      <c r="N143" t="s">
        <v>47</v>
      </c>
      <c r="O143" s="65">
        <v>150000</v>
      </c>
      <c r="P143" s="65">
        <v>150000</v>
      </c>
      <c r="Q143" s="65">
        <v>300000</v>
      </c>
      <c r="R143" s="65"/>
      <c r="S143" s="65"/>
      <c r="T143" s="65"/>
      <c r="U143" s="65"/>
      <c r="V143" s="65"/>
      <c r="W143" s="65"/>
      <c r="X143" s="65"/>
      <c r="Y143" s="65"/>
      <c r="Z143" s="65"/>
      <c r="AA143" s="65"/>
      <c r="AB143" s="65"/>
      <c r="AC143" s="65"/>
      <c r="AD143" s="65">
        <v>300000</v>
      </c>
    </row>
    <row r="144" spans="14:30" x14ac:dyDescent="0.25">
      <c r="N144" t="s">
        <v>48</v>
      </c>
      <c r="O144" s="65">
        <v>468775</v>
      </c>
      <c r="P144" s="65">
        <v>468775</v>
      </c>
      <c r="Q144" s="65">
        <v>937550</v>
      </c>
      <c r="R144" s="65"/>
      <c r="S144" s="65"/>
      <c r="T144" s="65"/>
      <c r="U144" s="65"/>
      <c r="V144" s="65"/>
      <c r="W144" s="65"/>
      <c r="X144" s="65"/>
      <c r="Y144" s="65"/>
      <c r="Z144" s="65"/>
      <c r="AA144" s="65"/>
      <c r="AB144" s="65"/>
      <c r="AC144" s="65"/>
      <c r="AD144" s="65">
        <v>937550</v>
      </c>
    </row>
    <row r="145" spans="14:30" x14ac:dyDescent="0.25">
      <c r="N145" t="s">
        <v>49</v>
      </c>
      <c r="O145" s="65">
        <v>800000</v>
      </c>
      <c r="P145" s="65">
        <v>800000</v>
      </c>
      <c r="Q145" s="65">
        <v>1600000</v>
      </c>
      <c r="R145" s="65"/>
      <c r="S145" s="65"/>
      <c r="T145" s="65"/>
      <c r="U145" s="65"/>
      <c r="V145" s="65"/>
      <c r="W145" s="65"/>
      <c r="X145" s="65"/>
      <c r="Y145" s="65"/>
      <c r="Z145" s="65"/>
      <c r="AA145" s="65"/>
      <c r="AB145" s="65"/>
      <c r="AC145" s="65"/>
      <c r="AD145" s="65">
        <v>1600000</v>
      </c>
    </row>
    <row r="146" spans="14:30" x14ac:dyDescent="0.25">
      <c r="N146" t="s">
        <v>50</v>
      </c>
      <c r="O146" s="65">
        <v>1000000</v>
      </c>
      <c r="P146" s="65">
        <v>1000000</v>
      </c>
      <c r="Q146" s="65">
        <v>2000000</v>
      </c>
      <c r="R146" s="65">
        <v>332772</v>
      </c>
      <c r="S146" s="65">
        <v>332772</v>
      </c>
      <c r="T146" s="65">
        <v>665544</v>
      </c>
      <c r="U146" s="65">
        <v>278897</v>
      </c>
      <c r="V146" s="65">
        <v>278897</v>
      </c>
      <c r="W146" s="65">
        <v>557794</v>
      </c>
      <c r="X146" s="65">
        <v>537193</v>
      </c>
      <c r="Y146" s="65">
        <v>537193</v>
      </c>
      <c r="Z146" s="65">
        <v>1074386</v>
      </c>
      <c r="AA146" s="65">
        <v>135707</v>
      </c>
      <c r="AB146" s="65">
        <v>135707</v>
      </c>
      <c r="AC146" s="65">
        <v>271414</v>
      </c>
      <c r="AD146" s="65">
        <v>4569138</v>
      </c>
    </row>
    <row r="147" spans="14:30" x14ac:dyDescent="0.25">
      <c r="N147" t="s">
        <v>51</v>
      </c>
      <c r="O147" s="65">
        <v>1250000</v>
      </c>
      <c r="P147" s="65">
        <v>1250000</v>
      </c>
      <c r="Q147" s="65">
        <v>2500000</v>
      </c>
      <c r="R147" s="65">
        <v>838466</v>
      </c>
      <c r="S147" s="65">
        <v>838466</v>
      </c>
      <c r="T147" s="65">
        <v>1676932</v>
      </c>
      <c r="U147" s="65">
        <v>339519</v>
      </c>
      <c r="V147" s="65">
        <v>339519</v>
      </c>
      <c r="W147" s="65">
        <v>679038</v>
      </c>
      <c r="X147" s="65">
        <v>618932</v>
      </c>
      <c r="Y147" s="65">
        <v>618932</v>
      </c>
      <c r="Z147" s="65">
        <v>1237864</v>
      </c>
      <c r="AA147" s="65">
        <v>301060</v>
      </c>
      <c r="AB147" s="65">
        <v>301060</v>
      </c>
      <c r="AC147" s="65">
        <v>602120</v>
      </c>
      <c r="AD147" s="65">
        <v>6695954</v>
      </c>
    </row>
    <row r="148" spans="14:30" x14ac:dyDescent="0.25">
      <c r="N148" t="s">
        <v>52</v>
      </c>
      <c r="O148" s="65">
        <v>50000</v>
      </c>
      <c r="P148" s="65">
        <v>50000</v>
      </c>
      <c r="Q148" s="65">
        <v>100000</v>
      </c>
      <c r="R148" s="65"/>
      <c r="S148" s="65"/>
      <c r="T148" s="65"/>
      <c r="U148" s="65"/>
      <c r="V148" s="65"/>
      <c r="W148" s="65"/>
      <c r="X148" s="65"/>
      <c r="Y148" s="65"/>
      <c r="Z148" s="65"/>
      <c r="AA148" s="65"/>
      <c r="AB148" s="65"/>
      <c r="AC148" s="65"/>
      <c r="AD148" s="65">
        <v>100000</v>
      </c>
    </row>
    <row r="149" spans="14:30" x14ac:dyDescent="0.25">
      <c r="N149" t="s">
        <v>53</v>
      </c>
      <c r="O149" s="65">
        <v>3400000</v>
      </c>
      <c r="P149" s="65">
        <v>3400000</v>
      </c>
      <c r="Q149" s="65">
        <v>6800000</v>
      </c>
      <c r="R149" s="65">
        <v>359488</v>
      </c>
      <c r="S149" s="65">
        <v>359488</v>
      </c>
      <c r="T149" s="65">
        <v>718976</v>
      </c>
      <c r="U149" s="65">
        <v>208542</v>
      </c>
      <c r="V149" s="65">
        <v>208542</v>
      </c>
      <c r="W149" s="65">
        <v>417084</v>
      </c>
      <c r="X149" s="65">
        <v>4470030</v>
      </c>
      <c r="Y149" s="65">
        <v>4470030</v>
      </c>
      <c r="Z149" s="65">
        <v>8940060</v>
      </c>
      <c r="AA149" s="65">
        <v>98530</v>
      </c>
      <c r="AB149" s="65">
        <v>98530</v>
      </c>
      <c r="AC149" s="65">
        <v>197060</v>
      </c>
      <c r="AD149" s="65">
        <v>17073180</v>
      </c>
    </row>
    <row r="150" spans="14:30" x14ac:dyDescent="0.25">
      <c r="N150" t="s">
        <v>54</v>
      </c>
      <c r="O150" s="65">
        <v>2000000</v>
      </c>
      <c r="P150" s="65">
        <v>2000000</v>
      </c>
      <c r="Q150" s="65">
        <v>4000000</v>
      </c>
      <c r="R150" s="65">
        <v>552090</v>
      </c>
      <c r="S150" s="65">
        <v>552090</v>
      </c>
      <c r="T150" s="65">
        <v>1104180</v>
      </c>
      <c r="U150" s="65">
        <v>354880</v>
      </c>
      <c r="V150" s="65">
        <v>354880</v>
      </c>
      <c r="W150" s="65">
        <v>709760</v>
      </c>
      <c r="X150" s="65">
        <v>15600</v>
      </c>
      <c r="Y150" s="65">
        <v>15600</v>
      </c>
      <c r="Z150" s="65">
        <v>31200</v>
      </c>
      <c r="AA150" s="65">
        <v>212100</v>
      </c>
      <c r="AB150" s="65">
        <v>212100</v>
      </c>
      <c r="AC150" s="65">
        <v>424200</v>
      </c>
      <c r="AD150" s="65">
        <v>6269340</v>
      </c>
    </row>
    <row r="151" spans="14:30" x14ac:dyDescent="0.25">
      <c r="N151" t="s">
        <v>56</v>
      </c>
      <c r="O151" s="65">
        <v>250000</v>
      </c>
      <c r="P151" s="65">
        <v>250000</v>
      </c>
      <c r="Q151" s="65">
        <v>500000</v>
      </c>
      <c r="R151" s="65">
        <v>1743</v>
      </c>
      <c r="S151" s="65">
        <v>1743</v>
      </c>
      <c r="T151" s="65">
        <v>3486</v>
      </c>
      <c r="U151" s="65">
        <v>343</v>
      </c>
      <c r="V151" s="65">
        <v>343</v>
      </c>
      <c r="W151" s="65">
        <v>686</v>
      </c>
      <c r="X151" s="65">
        <v>378</v>
      </c>
      <c r="Y151" s="65">
        <v>378</v>
      </c>
      <c r="Z151" s="65">
        <v>756</v>
      </c>
      <c r="AA151" s="65">
        <v>668</v>
      </c>
      <c r="AB151" s="65">
        <v>668</v>
      </c>
      <c r="AC151" s="65">
        <v>1336</v>
      </c>
      <c r="AD151" s="65">
        <v>506264</v>
      </c>
    </row>
    <row r="152" spans="14:30" x14ac:dyDescent="0.25">
      <c r="N152" t="s">
        <v>57</v>
      </c>
      <c r="O152" s="65">
        <v>200000</v>
      </c>
      <c r="P152" s="65">
        <v>200000</v>
      </c>
      <c r="Q152" s="65">
        <v>400000</v>
      </c>
      <c r="R152" s="65"/>
      <c r="S152" s="65"/>
      <c r="T152" s="65"/>
      <c r="U152" s="65"/>
      <c r="V152" s="65"/>
      <c r="W152" s="65"/>
      <c r="X152" s="65"/>
      <c r="Y152" s="65"/>
      <c r="Z152" s="65"/>
      <c r="AA152" s="65"/>
      <c r="AB152" s="65"/>
      <c r="AC152" s="65"/>
      <c r="AD152" s="65">
        <v>400000</v>
      </c>
    </row>
    <row r="153" spans="14:30" x14ac:dyDescent="0.25">
      <c r="N153" t="s">
        <v>58</v>
      </c>
      <c r="O153" s="65">
        <v>250000</v>
      </c>
      <c r="P153" s="65">
        <v>250000</v>
      </c>
      <c r="Q153" s="65">
        <v>500000</v>
      </c>
      <c r="R153" s="65">
        <v>5688</v>
      </c>
      <c r="S153" s="65">
        <v>5688</v>
      </c>
      <c r="T153" s="65">
        <v>11376</v>
      </c>
      <c r="U153" s="65">
        <v>1152</v>
      </c>
      <c r="V153" s="65">
        <v>1152</v>
      </c>
      <c r="W153" s="65">
        <v>2304</v>
      </c>
      <c r="X153" s="65">
        <v>755</v>
      </c>
      <c r="Y153" s="65">
        <v>755</v>
      </c>
      <c r="Z153" s="65">
        <v>1510</v>
      </c>
      <c r="AA153" s="65">
        <v>1857</v>
      </c>
      <c r="AB153" s="65">
        <v>1857</v>
      </c>
      <c r="AC153" s="65">
        <v>3714</v>
      </c>
      <c r="AD153" s="65">
        <v>518904</v>
      </c>
    </row>
    <row r="154" spans="14:30" x14ac:dyDescent="0.25">
      <c r="N154" t="s">
        <v>59</v>
      </c>
      <c r="O154" s="65">
        <v>200000</v>
      </c>
      <c r="P154" s="65">
        <v>200000</v>
      </c>
      <c r="Q154" s="65">
        <v>400000</v>
      </c>
      <c r="R154" s="65"/>
      <c r="S154" s="65"/>
      <c r="T154" s="65"/>
      <c r="U154" s="65">
        <v>7280</v>
      </c>
      <c r="V154" s="65">
        <v>7280</v>
      </c>
      <c r="W154" s="65">
        <v>14560</v>
      </c>
      <c r="X154" s="65">
        <v>14650</v>
      </c>
      <c r="Y154" s="65">
        <v>14650</v>
      </c>
      <c r="Z154" s="65">
        <v>29300</v>
      </c>
      <c r="AA154" s="65">
        <v>2700</v>
      </c>
      <c r="AB154" s="65">
        <v>2700</v>
      </c>
      <c r="AC154" s="65">
        <v>5400</v>
      </c>
      <c r="AD154" s="65">
        <v>449260</v>
      </c>
    </row>
    <row r="155" spans="14:30" x14ac:dyDescent="0.25">
      <c r="N155" t="s">
        <v>61</v>
      </c>
      <c r="O155" s="65">
        <v>500000</v>
      </c>
      <c r="P155" s="65">
        <v>500000</v>
      </c>
      <c r="Q155" s="65">
        <v>1000000</v>
      </c>
      <c r="R155" s="65"/>
      <c r="S155" s="65"/>
      <c r="T155" s="65"/>
      <c r="U155" s="65"/>
      <c r="V155" s="65"/>
      <c r="W155" s="65"/>
      <c r="X155" s="65"/>
      <c r="Y155" s="65"/>
      <c r="Z155" s="65"/>
      <c r="AA155" s="65"/>
      <c r="AB155" s="65"/>
      <c r="AC155" s="65"/>
      <c r="AD155" s="65">
        <v>1000000</v>
      </c>
    </row>
    <row r="156" spans="14:30" x14ac:dyDescent="0.25">
      <c r="N156" t="s">
        <v>63</v>
      </c>
      <c r="O156" s="65">
        <v>1700000</v>
      </c>
      <c r="P156" s="65">
        <v>1700000</v>
      </c>
      <c r="Q156" s="65">
        <v>3400000</v>
      </c>
      <c r="R156" s="65">
        <v>25051</v>
      </c>
      <c r="S156" s="65">
        <v>25051</v>
      </c>
      <c r="T156" s="65">
        <v>50102</v>
      </c>
      <c r="U156" s="65">
        <v>42502</v>
      </c>
      <c r="V156" s="65">
        <v>42502</v>
      </c>
      <c r="W156" s="65">
        <v>85004</v>
      </c>
      <c r="X156" s="65">
        <v>72244</v>
      </c>
      <c r="Y156" s="65">
        <v>72244</v>
      </c>
      <c r="Z156" s="65">
        <v>144488</v>
      </c>
      <c r="AA156" s="65">
        <v>80500</v>
      </c>
      <c r="AB156" s="65">
        <v>80500</v>
      </c>
      <c r="AC156" s="65">
        <v>161000</v>
      </c>
      <c r="AD156" s="65">
        <v>3840594</v>
      </c>
    </row>
    <row r="157" spans="14:30" x14ac:dyDescent="0.25">
      <c r="N157" t="s">
        <v>65</v>
      </c>
      <c r="O157" s="65">
        <v>4000000</v>
      </c>
      <c r="P157" s="65">
        <v>4000000</v>
      </c>
      <c r="Q157" s="65">
        <v>8000000</v>
      </c>
      <c r="R157" s="65"/>
      <c r="S157" s="65"/>
      <c r="T157" s="65"/>
      <c r="U157" s="65"/>
      <c r="V157" s="65"/>
      <c r="W157" s="65"/>
      <c r="X157" s="65"/>
      <c r="Y157" s="65"/>
      <c r="Z157" s="65"/>
      <c r="AA157" s="65"/>
      <c r="AB157" s="65"/>
      <c r="AC157" s="65"/>
      <c r="AD157" s="65">
        <v>8000000</v>
      </c>
    </row>
    <row r="158" spans="14:30" x14ac:dyDescent="0.25">
      <c r="N158" t="s">
        <v>66</v>
      </c>
      <c r="O158" s="65">
        <v>4000000</v>
      </c>
      <c r="P158" s="65">
        <v>4000000</v>
      </c>
      <c r="Q158" s="65">
        <v>8000000</v>
      </c>
      <c r="R158" s="65"/>
      <c r="S158" s="65"/>
      <c r="T158" s="65"/>
      <c r="U158" s="65"/>
      <c r="V158" s="65"/>
      <c r="W158" s="65"/>
      <c r="X158" s="65"/>
      <c r="Y158" s="65"/>
      <c r="Z158" s="65"/>
      <c r="AA158" s="65"/>
      <c r="AB158" s="65"/>
      <c r="AC158" s="65"/>
      <c r="AD158" s="65">
        <v>8000000</v>
      </c>
    </row>
    <row r="159" spans="14:30" x14ac:dyDescent="0.25">
      <c r="N159" t="s">
        <v>67</v>
      </c>
      <c r="O159" s="65">
        <v>5000000</v>
      </c>
      <c r="P159" s="65">
        <v>5000000</v>
      </c>
      <c r="Q159" s="65">
        <v>10000000</v>
      </c>
      <c r="R159" s="65"/>
      <c r="S159" s="65"/>
      <c r="T159" s="65"/>
      <c r="U159" s="65"/>
      <c r="V159" s="65"/>
      <c r="W159" s="65"/>
      <c r="X159" s="65"/>
      <c r="Y159" s="65"/>
      <c r="Z159" s="65"/>
      <c r="AA159" s="65"/>
      <c r="AB159" s="65"/>
      <c r="AC159" s="65"/>
      <c r="AD159" s="65">
        <v>10000000</v>
      </c>
    </row>
    <row r="160" spans="14:30" x14ac:dyDescent="0.25">
      <c r="N160" t="s">
        <v>68</v>
      </c>
      <c r="O160" s="65">
        <v>54000000</v>
      </c>
      <c r="P160" s="65">
        <v>54000000</v>
      </c>
      <c r="Q160" s="65">
        <v>108000000</v>
      </c>
      <c r="R160" s="65">
        <v>12567144</v>
      </c>
      <c r="S160" s="65">
        <v>12567144</v>
      </c>
      <c r="T160" s="65">
        <v>25134288</v>
      </c>
      <c r="U160" s="65">
        <v>10551107</v>
      </c>
      <c r="V160" s="65">
        <v>10551107</v>
      </c>
      <c r="W160" s="65">
        <v>21102214</v>
      </c>
      <c r="X160" s="65">
        <v>11236971</v>
      </c>
      <c r="Y160" s="65">
        <v>11236971</v>
      </c>
      <c r="Z160" s="65">
        <v>22473942</v>
      </c>
      <c r="AA160" s="65">
        <v>9327522</v>
      </c>
      <c r="AB160" s="65">
        <v>9327522</v>
      </c>
      <c r="AC160" s="65">
        <v>18655044</v>
      </c>
      <c r="AD160" s="65">
        <v>195365488</v>
      </c>
    </row>
    <row r="161" spans="14:30" x14ac:dyDescent="0.25">
      <c r="N161" t="s">
        <v>362</v>
      </c>
      <c r="O161" s="65">
        <v>1500000</v>
      </c>
      <c r="P161" s="65">
        <v>1500000</v>
      </c>
      <c r="Q161" s="65">
        <v>3000000</v>
      </c>
      <c r="R161" s="65"/>
      <c r="S161" s="65"/>
      <c r="T161" s="65"/>
      <c r="U161" s="65"/>
      <c r="V161" s="65"/>
      <c r="W161" s="65"/>
      <c r="X161" s="65"/>
      <c r="Y161" s="65"/>
      <c r="Z161" s="65"/>
      <c r="AA161" s="65"/>
      <c r="AB161" s="65"/>
      <c r="AC161" s="65"/>
      <c r="AD161" s="65">
        <v>3000000</v>
      </c>
    </row>
    <row r="162" spans="14:30" x14ac:dyDescent="0.25">
      <c r="N162" t="s">
        <v>374</v>
      </c>
      <c r="O162" s="65">
        <v>11508375</v>
      </c>
      <c r="P162" s="65">
        <v>11508375</v>
      </c>
      <c r="Q162" s="65">
        <v>23016750</v>
      </c>
      <c r="R162" s="65"/>
      <c r="S162" s="65"/>
      <c r="T162" s="65"/>
      <c r="U162" s="65"/>
      <c r="V162" s="65"/>
      <c r="W162" s="65"/>
      <c r="X162" s="65">
        <v>24373629</v>
      </c>
      <c r="Y162" s="65">
        <v>24373629</v>
      </c>
      <c r="Z162" s="65">
        <v>48747258</v>
      </c>
      <c r="AA162" s="65">
        <v>50626371</v>
      </c>
      <c r="AB162" s="65">
        <v>50626371</v>
      </c>
      <c r="AC162" s="65">
        <v>101252742</v>
      </c>
      <c r="AD162" s="65">
        <v>173016750</v>
      </c>
    </row>
    <row r="163" spans="14:30" x14ac:dyDescent="0.25">
      <c r="N163" t="s">
        <v>69</v>
      </c>
      <c r="O163" s="65">
        <v>538535537</v>
      </c>
      <c r="P163" s="65">
        <v>538535537</v>
      </c>
      <c r="Q163" s="65">
        <v>1077071074</v>
      </c>
      <c r="R163" s="65">
        <v>118135259.25</v>
      </c>
      <c r="S163" s="65">
        <v>118135259.25</v>
      </c>
      <c r="T163" s="65">
        <v>236270518.5</v>
      </c>
      <c r="U163" s="65">
        <v>83400407.38499999</v>
      </c>
      <c r="V163" s="65">
        <v>83400407.38499999</v>
      </c>
      <c r="W163" s="65">
        <v>166800814.76999998</v>
      </c>
      <c r="X163" s="65">
        <v>119410281.8</v>
      </c>
      <c r="Y163" s="65">
        <v>118410281.8</v>
      </c>
      <c r="Z163" s="65">
        <v>237820563.59999999</v>
      </c>
      <c r="AA163" s="65">
        <v>164938015.26249999</v>
      </c>
      <c r="AB163" s="65">
        <v>164938015.26249999</v>
      </c>
      <c r="AC163" s="65">
        <v>329876030.52499998</v>
      </c>
      <c r="AD163" s="65">
        <v>2047839001.395</v>
      </c>
    </row>
    <row r="166" spans="14:30" x14ac:dyDescent="0.25">
      <c r="O166">
        <f>540535537-538535537</f>
        <v>2000000</v>
      </c>
    </row>
    <row r="169" spans="14:30" x14ac:dyDescent="0.25">
      <c r="T169">
        <f>+GETPIVOTDATA("VALOR",$N$101,"RO_DET","03.01.04.01.02.02-Terrenos Do Domínio Privado - Vendas","DT_TRI","1º","VAL_TIPO","Pago")+GETPIVOTDATA("VALOR",$N$101,"DT_TRI","2º","VAL_TIPO","Pago")+GETPIVOTDATA("VALOR",$N$101,"DT_TRI","3º","VAL_TIPO","Pago")+GETPIVOTDATA("VALOR",$N$101,"DT_TRI","4º","VAL_TIPO","Pago")</f>
        <v>379315848.44749999</v>
      </c>
    </row>
  </sheetData>
  <mergeCells count="3">
    <mergeCell ref="A2:H2"/>
    <mergeCell ref="A3:H3"/>
    <mergeCell ref="A4:H4"/>
  </mergeCell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G167"/>
  <sheetViews>
    <sheetView topLeftCell="A61" zoomScale="90" zoomScaleNormal="90" workbookViewId="0">
      <selection activeCell="D73" sqref="D73"/>
    </sheetView>
  </sheetViews>
  <sheetFormatPr defaultRowHeight="15" x14ac:dyDescent="0.25"/>
  <cols>
    <col min="1" max="1" width="67.140625" customWidth="1"/>
    <col min="2" max="2" width="19.85546875" customWidth="1"/>
    <col min="3" max="3" width="19.5703125" customWidth="1"/>
    <col min="4" max="4" width="18.85546875" customWidth="1"/>
    <col min="5" max="5" width="17.28515625" customWidth="1"/>
    <col min="6" max="6" width="18.140625" customWidth="1"/>
    <col min="7" max="7" width="20" customWidth="1"/>
    <col min="8" max="8" width="18.42578125" customWidth="1"/>
    <col min="9" max="9" width="12.42578125" customWidth="1"/>
    <col min="10" max="10" width="14" customWidth="1"/>
    <col min="11" max="12" width="9.140625" customWidth="1"/>
    <col min="13" max="13" width="62.5703125" customWidth="1"/>
    <col min="14" max="15" width="18.28515625" customWidth="1"/>
    <col min="16" max="16" width="21.5703125" customWidth="1"/>
    <col min="17" max="26" width="15" customWidth="1"/>
    <col min="27" max="27" width="15" bestFit="1" customWidth="1"/>
    <col min="28" max="32" width="15" customWidth="1"/>
    <col min="33" max="33" width="16.7109375" bestFit="1" customWidth="1"/>
  </cols>
  <sheetData>
    <row r="2" spans="1:8" ht="18.75" x14ac:dyDescent="0.25">
      <c r="A2" s="125" t="s">
        <v>276</v>
      </c>
      <c r="B2" s="125"/>
      <c r="C2" s="125"/>
      <c r="D2" s="125"/>
      <c r="E2" s="125"/>
      <c r="F2" s="125"/>
      <c r="G2" s="125"/>
      <c r="H2" s="125"/>
    </row>
    <row r="3" spans="1:8" ht="18.75" x14ac:dyDescent="0.25">
      <c r="A3" s="125" t="s">
        <v>408</v>
      </c>
      <c r="B3" s="125"/>
      <c r="C3" s="125"/>
      <c r="D3" s="125"/>
      <c r="E3" s="125"/>
      <c r="F3" s="125"/>
      <c r="G3" s="125"/>
      <c r="H3" s="125"/>
    </row>
    <row r="4" spans="1:8" x14ac:dyDescent="0.25">
      <c r="A4" s="126" t="s">
        <v>409</v>
      </c>
      <c r="B4" s="126"/>
      <c r="C4" s="126"/>
      <c r="D4" s="126"/>
      <c r="E4" s="126"/>
      <c r="F4" s="126"/>
      <c r="G4" s="126"/>
      <c r="H4" s="126"/>
    </row>
    <row r="6" spans="1:8" ht="18.75" x14ac:dyDescent="0.3">
      <c r="A6" s="47" t="s">
        <v>70</v>
      </c>
      <c r="B6" s="6" t="s">
        <v>281</v>
      </c>
      <c r="C6" s="6" t="s">
        <v>282</v>
      </c>
      <c r="D6" s="6" t="s">
        <v>283</v>
      </c>
      <c r="E6" s="6" t="s">
        <v>284</v>
      </c>
      <c r="F6" s="6" t="s">
        <v>285</v>
      </c>
      <c r="G6" s="6" t="s">
        <v>286</v>
      </c>
      <c r="H6" s="6" t="s">
        <v>287</v>
      </c>
    </row>
    <row r="7" spans="1:8" x14ac:dyDescent="0.25">
      <c r="A7" s="48" t="s">
        <v>71</v>
      </c>
      <c r="B7" s="81">
        <f>+SUM(B8:B27)</f>
        <v>112115316</v>
      </c>
      <c r="C7" s="81">
        <f>+SUM(C8:C27)</f>
        <v>21831714</v>
      </c>
      <c r="D7" s="81">
        <f>+SUM(D8:D27)</f>
        <v>22897644</v>
      </c>
      <c r="E7" s="81">
        <f>+SUM(E8:E27)</f>
        <v>24238204</v>
      </c>
      <c r="F7" s="81">
        <f>+SUM(F8:F27)</f>
        <v>21660858</v>
      </c>
      <c r="G7" s="87">
        <f>+SUM(C7:F7)</f>
        <v>90628420</v>
      </c>
      <c r="H7" s="43"/>
    </row>
    <row r="8" spans="1:8" x14ac:dyDescent="0.25">
      <c r="A8" s="49" t="s">
        <v>72</v>
      </c>
      <c r="B8" s="79">
        <f t="shared" ref="B8:B27" si="0">+IFERROR(VLOOKUP($A8,$M:$W,2,FALSE),"")</f>
        <v>11834724</v>
      </c>
      <c r="C8" s="79">
        <f t="shared" ref="C8:C27" si="1">+IFERROR(VLOOKUP($A8,$M:$W,6,FALSE),"")</f>
        <v>2638449</v>
      </c>
      <c r="D8" s="79">
        <f t="shared" ref="D8:D26" si="2">+IFERROR(VLOOKUP($A8,$M:$W,10,FALSE),"")</f>
        <v>2591604</v>
      </c>
      <c r="E8" s="85">
        <f t="shared" ref="E8:E27" si="3">+IFERROR(VLOOKUP($A8,$M:$AF,14,FALSE),"")</f>
        <v>2744840</v>
      </c>
      <c r="F8" s="85">
        <f t="shared" ref="F8:F23" si="4">+IFERROR(VLOOKUP($A8,$M:$AF,18,FALSE),"")</f>
        <v>2539285</v>
      </c>
      <c r="G8" s="85">
        <f>+SUM(C8:F8)</f>
        <v>10514178</v>
      </c>
      <c r="H8" s="40"/>
    </row>
    <row r="9" spans="1:8" x14ac:dyDescent="0.25">
      <c r="A9" s="49" t="s">
        <v>73</v>
      </c>
      <c r="B9" s="79">
        <f t="shared" si="0"/>
        <v>20344106</v>
      </c>
      <c r="C9" s="79">
        <f t="shared" si="1"/>
        <v>3935875</v>
      </c>
      <c r="D9" s="79">
        <f t="shared" si="2"/>
        <v>4150336</v>
      </c>
      <c r="E9" s="85">
        <f t="shared" si="3"/>
        <v>4471245</v>
      </c>
      <c r="F9" s="85">
        <f t="shared" si="4"/>
        <v>4660597</v>
      </c>
      <c r="G9" s="85">
        <f t="shared" ref="G9:G65" si="5">+SUM(C9:F9)</f>
        <v>17218053</v>
      </c>
      <c r="H9" s="40"/>
    </row>
    <row r="10" spans="1:8" x14ac:dyDescent="0.25">
      <c r="A10" s="49" t="s">
        <v>74</v>
      </c>
      <c r="B10" s="79">
        <f t="shared" si="0"/>
        <v>55745240</v>
      </c>
      <c r="C10" s="79">
        <f t="shared" si="1"/>
        <v>13054753</v>
      </c>
      <c r="D10" s="79">
        <f t="shared" si="2"/>
        <v>12488739</v>
      </c>
      <c r="E10" s="85">
        <f t="shared" si="3"/>
        <v>13368135</v>
      </c>
      <c r="F10" s="85">
        <f t="shared" si="4"/>
        <v>12419260</v>
      </c>
      <c r="G10" s="85">
        <f t="shared" si="5"/>
        <v>51330887</v>
      </c>
      <c r="H10" s="40"/>
    </row>
    <row r="11" spans="1:8" hidden="1" x14ac:dyDescent="0.25">
      <c r="A11" s="49" t="s">
        <v>75</v>
      </c>
      <c r="B11" s="79">
        <f t="shared" si="0"/>
        <v>280000</v>
      </c>
      <c r="C11" s="79">
        <f t="shared" si="1"/>
        <v>0</v>
      </c>
      <c r="D11" s="79">
        <f t="shared" si="2"/>
        <v>0</v>
      </c>
      <c r="E11" s="85">
        <f t="shared" si="3"/>
        <v>0</v>
      </c>
      <c r="F11" s="85">
        <f t="shared" si="4"/>
        <v>30000</v>
      </c>
      <c r="G11" s="85">
        <f t="shared" si="5"/>
        <v>30000</v>
      </c>
      <c r="H11" s="40"/>
    </row>
    <row r="12" spans="1:8" x14ac:dyDescent="0.25">
      <c r="A12" s="49" t="s">
        <v>76</v>
      </c>
      <c r="B12" s="79">
        <f t="shared" si="0"/>
        <v>7486658</v>
      </c>
      <c r="C12" s="79">
        <f t="shared" si="1"/>
        <v>1115689</v>
      </c>
      <c r="D12" s="79">
        <f t="shared" si="2"/>
        <v>1041595</v>
      </c>
      <c r="E12" s="85">
        <f t="shared" si="3"/>
        <v>1146636</v>
      </c>
      <c r="F12" s="85">
        <f t="shared" si="4"/>
        <v>1167449</v>
      </c>
      <c r="G12" s="85">
        <f t="shared" si="5"/>
        <v>4471369</v>
      </c>
      <c r="H12" s="40"/>
    </row>
    <row r="13" spans="1:8" x14ac:dyDescent="0.25">
      <c r="A13" s="49" t="s">
        <v>77</v>
      </c>
      <c r="B13" s="79">
        <f t="shared" si="0"/>
        <v>295120</v>
      </c>
      <c r="C13" s="79">
        <f t="shared" si="1"/>
        <v>56649</v>
      </c>
      <c r="D13" s="79">
        <f t="shared" si="2"/>
        <v>58193</v>
      </c>
      <c r="E13" s="85">
        <f t="shared" si="3"/>
        <v>61200</v>
      </c>
      <c r="F13" s="85">
        <f t="shared" si="4"/>
        <v>111520</v>
      </c>
      <c r="G13" s="85">
        <f t="shared" si="5"/>
        <v>287562</v>
      </c>
      <c r="H13" s="40"/>
    </row>
    <row r="14" spans="1:8" x14ac:dyDescent="0.25">
      <c r="A14" s="49" t="s">
        <v>78</v>
      </c>
      <c r="B14" s="79">
        <f t="shared" si="0"/>
        <v>2123668</v>
      </c>
      <c r="C14" s="79">
        <f t="shared" si="1"/>
        <v>175605</v>
      </c>
      <c r="D14" s="79">
        <f t="shared" si="2"/>
        <v>203891</v>
      </c>
      <c r="E14" s="85">
        <f t="shared" si="3"/>
        <v>558536</v>
      </c>
      <c r="F14" s="85">
        <f t="shared" si="4"/>
        <v>239607</v>
      </c>
      <c r="G14" s="85">
        <f t="shared" si="5"/>
        <v>1177639</v>
      </c>
      <c r="H14" s="40"/>
    </row>
    <row r="15" spans="1:8" x14ac:dyDescent="0.25">
      <c r="A15" s="49" t="s">
        <v>79</v>
      </c>
      <c r="B15" s="79">
        <f t="shared" si="0"/>
        <v>2225000</v>
      </c>
      <c r="C15" s="79">
        <f t="shared" si="1"/>
        <v>56367</v>
      </c>
      <c r="D15" s="79">
        <f t="shared" si="2"/>
        <v>86065</v>
      </c>
      <c r="E15" s="85">
        <f t="shared" si="3"/>
        <v>101089</v>
      </c>
      <c r="F15" s="85">
        <f t="shared" si="4"/>
        <v>189912</v>
      </c>
      <c r="G15" s="85">
        <f t="shared" si="5"/>
        <v>433433</v>
      </c>
      <c r="H15" s="40"/>
    </row>
    <row r="16" spans="1:8" x14ac:dyDescent="0.25">
      <c r="A16" s="49" t="s">
        <v>80</v>
      </c>
      <c r="B16" s="79">
        <f t="shared" si="0"/>
        <v>1560000</v>
      </c>
      <c r="C16" s="79">
        <f t="shared" si="1"/>
        <v>0</v>
      </c>
      <c r="D16" s="79">
        <f t="shared" si="2"/>
        <v>295592</v>
      </c>
      <c r="E16" s="85">
        <f t="shared" si="3"/>
        <v>407415</v>
      </c>
      <c r="F16" s="85">
        <f t="shared" si="4"/>
        <v>282085</v>
      </c>
      <c r="G16" s="85">
        <f t="shared" si="5"/>
        <v>985092</v>
      </c>
      <c r="H16" s="40"/>
    </row>
    <row r="17" spans="1:33" x14ac:dyDescent="0.25">
      <c r="A17" s="49" t="s">
        <v>81</v>
      </c>
      <c r="B17" s="79">
        <f t="shared" si="0"/>
        <v>900000</v>
      </c>
      <c r="C17" s="79">
        <f t="shared" si="1"/>
        <v>0</v>
      </c>
      <c r="D17" s="79">
        <f t="shared" si="2"/>
        <v>558160</v>
      </c>
      <c r="E17" s="85">
        <f t="shared" si="3"/>
        <v>59400</v>
      </c>
      <c r="F17" s="85">
        <f t="shared" si="4"/>
        <v>0</v>
      </c>
      <c r="G17" s="85">
        <f t="shared" si="5"/>
        <v>617560</v>
      </c>
      <c r="H17" s="40"/>
    </row>
    <row r="18" spans="1:33" x14ac:dyDescent="0.25">
      <c r="A18" s="49" t="s">
        <v>82</v>
      </c>
      <c r="B18" s="79">
        <f t="shared" si="0"/>
        <v>66000</v>
      </c>
      <c r="C18" s="79">
        <f t="shared" si="1"/>
        <v>0</v>
      </c>
      <c r="D18" s="79">
        <f t="shared" si="2"/>
        <v>0</v>
      </c>
      <c r="E18" s="85">
        <f t="shared" si="3"/>
        <v>0</v>
      </c>
      <c r="F18" s="85">
        <f t="shared" si="4"/>
        <v>0</v>
      </c>
      <c r="G18" s="85">
        <f t="shared" si="5"/>
        <v>0</v>
      </c>
      <c r="H18" s="40"/>
    </row>
    <row r="19" spans="1:33" x14ac:dyDescent="0.25">
      <c r="A19" s="49" t="s">
        <v>83</v>
      </c>
      <c r="B19" s="79">
        <f t="shared" si="0"/>
        <v>600000</v>
      </c>
      <c r="C19" s="79">
        <f t="shared" si="1"/>
        <v>75916</v>
      </c>
      <c r="D19" s="79">
        <f t="shared" si="2"/>
        <v>70969</v>
      </c>
      <c r="E19" s="85">
        <f t="shared" si="3"/>
        <v>15460</v>
      </c>
      <c r="F19" s="85">
        <f t="shared" si="4"/>
        <v>0</v>
      </c>
      <c r="G19" s="85">
        <f t="shared" si="5"/>
        <v>162345</v>
      </c>
      <c r="H19" s="40"/>
    </row>
    <row r="20" spans="1:33" x14ac:dyDescent="0.25">
      <c r="A20" s="49" t="s">
        <v>84</v>
      </c>
      <c r="B20" s="79">
        <f t="shared" si="0"/>
        <v>240000</v>
      </c>
      <c r="C20" s="79">
        <f t="shared" si="1"/>
        <v>0</v>
      </c>
      <c r="D20" s="79">
        <f t="shared" si="2"/>
        <v>0</v>
      </c>
      <c r="E20" s="85">
        <f t="shared" si="3"/>
        <v>0</v>
      </c>
      <c r="F20" s="85">
        <f t="shared" si="4"/>
        <v>0</v>
      </c>
      <c r="G20" s="85">
        <f t="shared" si="5"/>
        <v>0</v>
      </c>
      <c r="H20" s="40"/>
    </row>
    <row r="21" spans="1:33" x14ac:dyDescent="0.25">
      <c r="A21" s="49" t="s">
        <v>85</v>
      </c>
      <c r="B21" s="79">
        <f t="shared" si="0"/>
        <v>300000</v>
      </c>
      <c r="C21" s="79">
        <f t="shared" si="1"/>
        <v>0</v>
      </c>
      <c r="D21" s="79">
        <f t="shared" si="2"/>
        <v>0</v>
      </c>
      <c r="E21" s="85">
        <f t="shared" si="3"/>
        <v>0</v>
      </c>
      <c r="F21" s="85">
        <f t="shared" si="4"/>
        <v>0</v>
      </c>
      <c r="G21" s="85">
        <f t="shared" si="5"/>
        <v>0</v>
      </c>
      <c r="H21" s="40"/>
      <c r="N21" s="65"/>
      <c r="O21" s="65"/>
      <c r="P21" s="65"/>
      <c r="Q21" s="65"/>
      <c r="R21" s="65"/>
      <c r="S21" s="65"/>
      <c r="T21" s="65"/>
      <c r="U21" s="65"/>
      <c r="V21" s="65"/>
      <c r="W21" s="65"/>
      <c r="X21" s="65"/>
      <c r="Y21" s="65"/>
      <c r="Z21" s="65"/>
      <c r="AA21" s="65"/>
      <c r="AB21" s="65"/>
      <c r="AC21" s="65"/>
      <c r="AD21" s="65"/>
      <c r="AE21" s="65"/>
      <c r="AF21" s="65"/>
      <c r="AG21" s="65"/>
    </row>
    <row r="22" spans="1:33" x14ac:dyDescent="0.25">
      <c r="A22" s="49" t="s">
        <v>86</v>
      </c>
      <c r="B22" s="79">
        <f t="shared" si="0"/>
        <v>240000</v>
      </c>
      <c r="C22" s="79">
        <f t="shared" si="1"/>
        <v>0</v>
      </c>
      <c r="D22" s="79">
        <f t="shared" si="2"/>
        <v>0</v>
      </c>
      <c r="E22" s="85">
        <f t="shared" si="3"/>
        <v>0</v>
      </c>
      <c r="F22" s="85">
        <f t="shared" si="4"/>
        <v>0</v>
      </c>
      <c r="G22" s="85">
        <f t="shared" si="5"/>
        <v>0</v>
      </c>
      <c r="H22" s="40"/>
      <c r="J22" s="105">
        <f>+E7+E28+E39+E52+E56+E60+E62</f>
        <v>41947496</v>
      </c>
      <c r="N22" s="65"/>
      <c r="O22" s="65"/>
      <c r="P22" s="65"/>
      <c r="Q22" s="65"/>
      <c r="R22" s="65"/>
      <c r="S22" s="65"/>
      <c r="T22" s="65"/>
      <c r="U22" s="65"/>
      <c r="V22" s="65"/>
      <c r="W22" s="65"/>
      <c r="X22" s="65"/>
      <c r="Y22" s="65"/>
      <c r="Z22" s="65"/>
      <c r="AA22" s="65"/>
      <c r="AB22" s="65"/>
      <c r="AC22" s="65"/>
      <c r="AD22" s="65"/>
      <c r="AE22" s="65"/>
      <c r="AF22" s="65"/>
      <c r="AG22" s="65"/>
    </row>
    <row r="23" spans="1:33" x14ac:dyDescent="0.25">
      <c r="A23" s="49" t="s">
        <v>87</v>
      </c>
      <c r="B23" s="79">
        <f t="shared" si="0"/>
        <v>300000</v>
      </c>
      <c r="C23" s="79">
        <f t="shared" si="1"/>
        <v>0</v>
      </c>
      <c r="D23" s="79">
        <f t="shared" si="2"/>
        <v>0</v>
      </c>
      <c r="E23" s="85">
        <f t="shared" si="3"/>
        <v>0</v>
      </c>
      <c r="F23" s="85">
        <f t="shared" si="4"/>
        <v>0</v>
      </c>
      <c r="G23" s="85">
        <f t="shared" si="5"/>
        <v>0</v>
      </c>
      <c r="H23" s="40"/>
      <c r="N23" s="65"/>
      <c r="O23" s="65"/>
      <c r="P23" s="65"/>
      <c r="Q23" s="65"/>
      <c r="R23" s="65"/>
      <c r="S23" s="65"/>
      <c r="T23" s="65"/>
      <c r="U23" s="65"/>
      <c r="V23" s="65"/>
      <c r="W23" s="65"/>
      <c r="X23" s="65"/>
      <c r="Y23" s="65"/>
      <c r="Z23" s="65"/>
      <c r="AA23" s="65"/>
      <c r="AB23" s="65"/>
      <c r="AC23" s="65"/>
      <c r="AD23" s="65"/>
      <c r="AE23" s="65"/>
      <c r="AF23" s="65"/>
      <c r="AG23" s="65"/>
    </row>
    <row r="24" spans="1:33" x14ac:dyDescent="0.25">
      <c r="A24" t="s">
        <v>375</v>
      </c>
      <c r="B24" s="79">
        <f t="shared" si="0"/>
        <v>120000</v>
      </c>
      <c r="C24" s="79">
        <f t="shared" si="1"/>
        <v>0</v>
      </c>
      <c r="D24" s="79">
        <f t="shared" si="2"/>
        <v>0</v>
      </c>
      <c r="E24" s="85">
        <f t="shared" si="3"/>
        <v>0</v>
      </c>
      <c r="F24" s="85"/>
      <c r="G24" s="85"/>
      <c r="H24" s="40"/>
      <c r="N24" s="65"/>
      <c r="O24" s="65"/>
      <c r="P24" s="65"/>
      <c r="Q24" s="65"/>
      <c r="R24" s="65"/>
      <c r="S24" s="65"/>
      <c r="T24" s="65"/>
      <c r="U24" s="65"/>
      <c r="V24" s="65"/>
      <c r="W24" s="65"/>
      <c r="X24" s="65"/>
      <c r="Y24" s="65"/>
      <c r="Z24" s="65"/>
      <c r="AA24" s="65"/>
      <c r="AB24" s="65"/>
      <c r="AC24" s="65"/>
      <c r="AD24" s="65"/>
      <c r="AE24" s="65"/>
      <c r="AF24" s="65"/>
      <c r="AG24" s="65"/>
    </row>
    <row r="25" spans="1:33" x14ac:dyDescent="0.25">
      <c r="A25" s="49" t="s">
        <v>88</v>
      </c>
      <c r="B25" s="79">
        <f t="shared" si="0"/>
        <v>7200000</v>
      </c>
      <c r="C25" s="79">
        <f t="shared" si="1"/>
        <v>700668</v>
      </c>
      <c r="D25" s="79">
        <f t="shared" si="2"/>
        <v>1331234</v>
      </c>
      <c r="E25" s="85">
        <f t="shared" si="3"/>
        <v>1281590</v>
      </c>
      <c r="F25" s="85">
        <f>+IFERROR(VLOOKUP($A25,$M:$AF,18,FALSE),"")</f>
        <v>0</v>
      </c>
      <c r="G25" s="85">
        <f t="shared" si="5"/>
        <v>3313492</v>
      </c>
      <c r="H25" s="40"/>
      <c r="N25" s="65"/>
      <c r="O25" s="65"/>
      <c r="P25" s="65"/>
      <c r="Q25" s="65"/>
      <c r="R25" s="65"/>
      <c r="S25" s="65"/>
      <c r="T25" s="65"/>
      <c r="U25" s="65"/>
      <c r="V25" s="65"/>
      <c r="W25" s="65"/>
      <c r="X25" s="65"/>
      <c r="Y25" s="65"/>
      <c r="Z25" s="65"/>
      <c r="AA25" s="65"/>
      <c r="AB25" s="65"/>
      <c r="AC25" s="65"/>
      <c r="AD25" s="65"/>
      <c r="AE25" s="65"/>
      <c r="AF25" s="65"/>
      <c r="AG25" s="65"/>
    </row>
    <row r="26" spans="1:33" x14ac:dyDescent="0.25">
      <c r="A26" s="49" t="s">
        <v>89</v>
      </c>
      <c r="B26" s="79">
        <f t="shared" si="0"/>
        <v>254800</v>
      </c>
      <c r="C26" s="79">
        <f t="shared" si="1"/>
        <v>21743</v>
      </c>
      <c r="D26" s="79">
        <f t="shared" si="2"/>
        <v>21266</v>
      </c>
      <c r="E26" s="85">
        <f t="shared" si="3"/>
        <v>22658</v>
      </c>
      <c r="F26" s="85">
        <f>+IFERROR(VLOOKUP($A26,$M:$AF,18,FALSE),"")</f>
        <v>21143</v>
      </c>
      <c r="G26" s="85">
        <f t="shared" si="5"/>
        <v>86810</v>
      </c>
      <c r="H26" s="40"/>
      <c r="N26" s="65"/>
      <c r="O26" s="65"/>
      <c r="P26" s="65"/>
      <c r="Q26" s="65"/>
      <c r="R26" s="65"/>
      <c r="S26" s="65"/>
      <c r="T26" s="65"/>
      <c r="U26" s="65"/>
      <c r="V26" s="65"/>
      <c r="W26" s="65"/>
      <c r="X26" s="65"/>
      <c r="Y26" s="65"/>
      <c r="Z26" s="65"/>
      <c r="AA26" s="65"/>
      <c r="AB26" s="65"/>
      <c r="AC26" s="65"/>
      <c r="AD26" s="65"/>
      <c r="AE26" s="65"/>
      <c r="AF26" s="65"/>
      <c r="AG26" s="65"/>
    </row>
    <row r="27" spans="1:33" x14ac:dyDescent="0.25">
      <c r="A27" s="49" t="s">
        <v>90</v>
      </c>
      <c r="B27" s="79" t="str">
        <f t="shared" si="0"/>
        <v/>
      </c>
      <c r="C27" s="79" t="str">
        <f t="shared" si="1"/>
        <v/>
      </c>
      <c r="D27" s="79" t="str">
        <f>+IFERROR(VLOOKUP($A27,$M:$W,9,FALSE),"")</f>
        <v/>
      </c>
      <c r="E27" s="85" t="str">
        <f t="shared" si="3"/>
        <v/>
      </c>
      <c r="F27" s="85" t="str">
        <f>+IFERROR(VLOOKUP($A27,$M:$AF,18,FALSE),"")</f>
        <v/>
      </c>
      <c r="G27" s="85">
        <f t="shared" si="5"/>
        <v>0</v>
      </c>
      <c r="H27" s="40"/>
      <c r="N27" s="65"/>
      <c r="O27" s="65"/>
      <c r="P27" s="65"/>
      <c r="Q27" s="65"/>
      <c r="R27" s="65"/>
      <c r="S27" s="65"/>
      <c r="T27" s="65"/>
      <c r="U27" s="65"/>
      <c r="V27" s="65"/>
      <c r="W27" s="65"/>
      <c r="X27" s="65"/>
      <c r="Y27" s="65"/>
      <c r="Z27" s="65"/>
      <c r="AA27" s="65"/>
      <c r="AB27" s="65"/>
      <c r="AC27" s="65"/>
      <c r="AD27" s="65"/>
      <c r="AE27" s="65"/>
      <c r="AF27" s="65"/>
      <c r="AG27" s="65"/>
    </row>
    <row r="28" spans="1:33" x14ac:dyDescent="0.25">
      <c r="A28" s="50" t="s">
        <v>91</v>
      </c>
      <c r="B28" s="81">
        <f>+SUM(B29:B38)</f>
        <v>13004004</v>
      </c>
      <c r="C28" s="81">
        <f>+SUM(C29:C38)</f>
        <v>3919409</v>
      </c>
      <c r="D28" s="81">
        <f>+SUM(D29:D38)</f>
        <v>2087113</v>
      </c>
      <c r="E28" s="81">
        <f>+SUM(E29:E38)</f>
        <v>2535394</v>
      </c>
      <c r="F28" s="81">
        <f>+SUM(F29:F36)</f>
        <v>3229460</v>
      </c>
      <c r="G28" s="120">
        <f t="shared" si="5"/>
        <v>11771376</v>
      </c>
      <c r="H28" s="43"/>
      <c r="N28" s="65"/>
      <c r="O28" s="65"/>
      <c r="P28" s="65"/>
      <c r="Q28" s="65"/>
      <c r="R28" s="65"/>
      <c r="S28" s="65"/>
      <c r="T28" s="65"/>
      <c r="U28" s="65"/>
      <c r="V28" s="65"/>
      <c r="W28" s="65"/>
      <c r="X28" s="65"/>
      <c r="Y28" s="65"/>
      <c r="Z28" s="65"/>
      <c r="AA28" s="65"/>
      <c r="AB28" s="65"/>
      <c r="AC28" s="65"/>
      <c r="AD28" s="65"/>
      <c r="AE28" s="65"/>
      <c r="AF28" s="65"/>
      <c r="AG28" s="65"/>
    </row>
    <row r="29" spans="1:33" x14ac:dyDescent="0.25">
      <c r="A29" s="51" t="s">
        <v>92</v>
      </c>
      <c r="B29" s="79">
        <f t="shared" ref="B29:B38" si="6">+IFERROR(VLOOKUP($A29,$M:$W,2,FALSE),"")</f>
        <v>100000</v>
      </c>
      <c r="C29" s="79">
        <f t="shared" ref="C29:C38" si="7">+IFERROR(VLOOKUP($A29,$M:$W,6,FALSE),"")</f>
        <v>41423</v>
      </c>
      <c r="D29" s="79">
        <f t="shared" ref="D29:D38" si="8">+IFERROR(VLOOKUP($A29,$M:$W,10,FALSE),"")</f>
        <v>0</v>
      </c>
      <c r="E29" s="85">
        <f t="shared" ref="E29:E38" si="9">+IFERROR(VLOOKUP($A29,$M:$AF,14,FALSE),"")</f>
        <v>3000</v>
      </c>
      <c r="F29" s="40">
        <f t="shared" ref="F29:F36" si="10">+IFERROR(VLOOKUP($A29,$M:$AF,18,FALSE),"")</f>
        <v>34660</v>
      </c>
      <c r="G29" s="85">
        <f t="shared" si="5"/>
        <v>79083</v>
      </c>
      <c r="H29" s="40"/>
      <c r="N29" s="65"/>
      <c r="O29" s="65"/>
      <c r="P29" s="65"/>
      <c r="Q29" s="65"/>
      <c r="R29" s="65"/>
      <c r="S29" s="65"/>
      <c r="T29" s="65"/>
      <c r="U29" s="65"/>
      <c r="V29" s="65"/>
      <c r="W29" s="65"/>
      <c r="X29" s="65"/>
      <c r="Y29" s="65"/>
      <c r="Z29" s="65"/>
      <c r="AA29" s="65"/>
      <c r="AB29" s="65"/>
      <c r="AC29" s="65"/>
      <c r="AD29" s="65"/>
      <c r="AE29" s="65"/>
      <c r="AF29" s="65"/>
      <c r="AG29" s="65"/>
    </row>
    <row r="30" spans="1:33" x14ac:dyDescent="0.25">
      <c r="A30" s="51" t="s">
        <v>93</v>
      </c>
      <c r="B30" s="79">
        <f t="shared" si="6"/>
        <v>2150000</v>
      </c>
      <c r="C30" s="79">
        <f t="shared" si="7"/>
        <v>805456</v>
      </c>
      <c r="D30" s="79">
        <f t="shared" si="8"/>
        <v>230743</v>
      </c>
      <c r="E30" s="85">
        <f t="shared" si="9"/>
        <v>182646</v>
      </c>
      <c r="F30" s="40">
        <f t="shared" si="10"/>
        <v>277344</v>
      </c>
      <c r="G30" s="85">
        <f t="shared" si="5"/>
        <v>1496189</v>
      </c>
      <c r="H30" s="40"/>
      <c r="N30" s="65"/>
      <c r="O30" s="65"/>
      <c r="P30" s="65"/>
      <c r="Q30" s="65"/>
      <c r="R30" s="65"/>
      <c r="S30" s="65"/>
      <c r="T30" s="65"/>
      <c r="U30" s="65"/>
      <c r="V30" s="65"/>
      <c r="W30" s="65"/>
      <c r="X30" s="65"/>
      <c r="Y30" s="65"/>
      <c r="Z30" s="65"/>
      <c r="AA30" s="65"/>
      <c r="AB30" s="65"/>
      <c r="AC30" s="65"/>
      <c r="AD30" s="65"/>
      <c r="AE30" s="65"/>
      <c r="AF30" s="65"/>
      <c r="AG30" s="65"/>
    </row>
    <row r="31" spans="1:33" x14ac:dyDescent="0.25">
      <c r="A31" s="51" t="s">
        <v>94</v>
      </c>
      <c r="B31" s="79">
        <f t="shared" si="6"/>
        <v>5000000</v>
      </c>
      <c r="C31" s="79">
        <f t="shared" si="7"/>
        <v>2638601</v>
      </c>
      <c r="D31" s="79">
        <f t="shared" si="8"/>
        <v>1058431</v>
      </c>
      <c r="E31" s="85">
        <f t="shared" si="9"/>
        <v>677084</v>
      </c>
      <c r="F31" s="40">
        <f t="shared" si="10"/>
        <v>617205</v>
      </c>
      <c r="G31" s="85">
        <f t="shared" si="5"/>
        <v>4991321</v>
      </c>
      <c r="H31" s="40"/>
      <c r="N31" s="65"/>
      <c r="O31" s="65"/>
      <c r="P31" s="65"/>
      <c r="Q31" s="65"/>
      <c r="R31" s="65"/>
      <c r="S31" s="65"/>
      <c r="T31" s="65"/>
      <c r="U31" s="65"/>
      <c r="V31" s="65"/>
      <c r="W31" s="65"/>
      <c r="X31" s="65"/>
      <c r="Y31" s="65"/>
      <c r="Z31" s="65"/>
      <c r="AA31" s="65"/>
      <c r="AB31" s="65"/>
      <c r="AC31" s="65"/>
      <c r="AD31" s="65"/>
      <c r="AE31" s="65"/>
      <c r="AF31" s="65"/>
      <c r="AG31" s="65"/>
    </row>
    <row r="32" spans="1:33" x14ac:dyDescent="0.25">
      <c r="A32" s="51" t="s">
        <v>95</v>
      </c>
      <c r="B32" s="79">
        <f t="shared" si="6"/>
        <v>200000</v>
      </c>
      <c r="C32" s="79">
        <f t="shared" si="7"/>
        <v>0</v>
      </c>
      <c r="D32" s="79">
        <f t="shared" si="8"/>
        <v>0</v>
      </c>
      <c r="E32" s="85">
        <f t="shared" si="9"/>
        <v>0</v>
      </c>
      <c r="F32" s="40">
        <f t="shared" si="10"/>
        <v>56700</v>
      </c>
      <c r="G32" s="85">
        <f t="shared" si="5"/>
        <v>56700</v>
      </c>
      <c r="H32" s="40"/>
      <c r="N32" s="65"/>
      <c r="O32" s="65"/>
      <c r="P32" s="65"/>
      <c r="Q32" s="65"/>
      <c r="R32" s="65"/>
      <c r="S32" s="65"/>
      <c r="T32" s="65"/>
      <c r="U32" s="65"/>
      <c r="V32" s="65"/>
      <c r="W32" s="65"/>
      <c r="X32" s="65"/>
      <c r="Y32" s="65"/>
      <c r="Z32" s="65"/>
      <c r="AA32" s="65"/>
      <c r="AB32" s="65"/>
      <c r="AC32" s="65"/>
      <c r="AD32" s="65"/>
      <c r="AE32" s="65"/>
      <c r="AF32" s="65"/>
      <c r="AG32" s="65"/>
    </row>
    <row r="33" spans="1:33" x14ac:dyDescent="0.25">
      <c r="A33" s="51" t="s">
        <v>96</v>
      </c>
      <c r="B33" s="79">
        <f t="shared" si="6"/>
        <v>4144004</v>
      </c>
      <c r="C33" s="79">
        <f t="shared" si="7"/>
        <v>127020</v>
      </c>
      <c r="D33" s="79">
        <f t="shared" si="8"/>
        <v>625357</v>
      </c>
      <c r="E33" s="85">
        <f t="shared" si="9"/>
        <v>1485004</v>
      </c>
      <c r="F33" s="40">
        <f t="shared" si="10"/>
        <v>1824782</v>
      </c>
      <c r="G33" s="85">
        <f t="shared" si="5"/>
        <v>4062163</v>
      </c>
      <c r="H33" s="40"/>
      <c r="N33" s="65"/>
      <c r="O33" s="65"/>
      <c r="P33" s="65"/>
      <c r="Q33" s="65"/>
      <c r="R33" s="65"/>
      <c r="S33" s="65"/>
      <c r="T33" s="65"/>
      <c r="U33" s="65"/>
      <c r="V33" s="65"/>
      <c r="W33" s="65"/>
      <c r="X33" s="65"/>
      <c r="Y33" s="65"/>
      <c r="Z33" s="65"/>
      <c r="AA33" s="65"/>
      <c r="AB33" s="65"/>
      <c r="AC33" s="65"/>
      <c r="AD33" s="65"/>
      <c r="AE33" s="65"/>
      <c r="AF33" s="65"/>
      <c r="AG33" s="65"/>
    </row>
    <row r="34" spans="1:33" x14ac:dyDescent="0.25">
      <c r="A34" s="51" t="s">
        <v>97</v>
      </c>
      <c r="B34" s="79">
        <f t="shared" si="6"/>
        <v>500000</v>
      </c>
      <c r="C34" s="79">
        <f t="shared" si="7"/>
        <v>86359</v>
      </c>
      <c r="D34" s="79">
        <f t="shared" si="8"/>
        <v>92250</v>
      </c>
      <c r="E34" s="85">
        <f t="shared" si="9"/>
        <v>128260</v>
      </c>
      <c r="F34" s="40">
        <f t="shared" si="10"/>
        <v>124880</v>
      </c>
      <c r="G34" s="85">
        <f t="shared" si="5"/>
        <v>431749</v>
      </c>
      <c r="H34" s="40"/>
      <c r="N34" s="65"/>
      <c r="O34" s="65"/>
      <c r="P34" s="65"/>
      <c r="Q34" s="65"/>
      <c r="R34" s="65"/>
      <c r="S34" s="65"/>
      <c r="T34" s="65"/>
      <c r="U34" s="65"/>
      <c r="V34" s="65"/>
      <c r="W34" s="65"/>
      <c r="X34" s="65"/>
      <c r="Y34" s="65"/>
      <c r="Z34" s="65"/>
      <c r="AA34" s="65"/>
      <c r="AB34" s="65"/>
      <c r="AC34" s="65"/>
      <c r="AD34" s="65"/>
      <c r="AE34" s="65"/>
      <c r="AF34" s="65"/>
      <c r="AG34" s="65"/>
    </row>
    <row r="35" spans="1:33" x14ac:dyDescent="0.25">
      <c r="A35" s="51" t="s">
        <v>98</v>
      </c>
      <c r="B35" s="79">
        <f t="shared" si="6"/>
        <v>450000</v>
      </c>
      <c r="C35" s="79">
        <f t="shared" si="7"/>
        <v>150748</v>
      </c>
      <c r="D35" s="79">
        <f t="shared" si="8"/>
        <v>25358</v>
      </c>
      <c r="E35" s="85">
        <f t="shared" si="9"/>
        <v>9400</v>
      </c>
      <c r="F35" s="40">
        <f t="shared" si="10"/>
        <v>204790</v>
      </c>
      <c r="G35" s="85">
        <f t="shared" si="5"/>
        <v>390296</v>
      </c>
      <c r="H35" s="40"/>
      <c r="N35" s="65"/>
      <c r="O35" s="65"/>
      <c r="P35" s="65"/>
      <c r="Q35" s="65"/>
      <c r="R35" s="65"/>
      <c r="S35" s="65"/>
      <c r="T35" s="65"/>
      <c r="U35" s="65"/>
      <c r="V35" s="65"/>
      <c r="W35" s="65"/>
      <c r="X35" s="65"/>
      <c r="Y35" s="65"/>
      <c r="Z35" s="65"/>
      <c r="AA35" s="65"/>
      <c r="AB35" s="65"/>
      <c r="AC35" s="65"/>
      <c r="AD35" s="65"/>
      <c r="AE35" s="65"/>
      <c r="AF35" s="65"/>
      <c r="AG35" s="65"/>
    </row>
    <row r="36" spans="1:33" x14ac:dyDescent="0.25">
      <c r="A36" s="51" t="s">
        <v>99</v>
      </c>
      <c r="B36" s="79">
        <f t="shared" si="6"/>
        <v>200000</v>
      </c>
      <c r="C36" s="79">
        <f t="shared" si="7"/>
        <v>11032</v>
      </c>
      <c r="D36" s="79">
        <f t="shared" si="8"/>
        <v>34961</v>
      </c>
      <c r="E36" s="85">
        <f t="shared" si="9"/>
        <v>0</v>
      </c>
      <c r="F36" s="40">
        <f t="shared" si="10"/>
        <v>89099</v>
      </c>
      <c r="G36" s="85">
        <f t="shared" si="5"/>
        <v>135092</v>
      </c>
      <c r="H36" s="40"/>
      <c r="N36" s="65"/>
      <c r="O36" s="65"/>
      <c r="P36" s="65"/>
      <c r="Q36" s="65"/>
      <c r="R36" s="65"/>
      <c r="S36" s="65"/>
      <c r="T36" s="65"/>
      <c r="U36" s="65"/>
      <c r="V36" s="65"/>
      <c r="W36" s="65"/>
      <c r="X36" s="65"/>
      <c r="Y36" s="65"/>
      <c r="Z36" s="65"/>
      <c r="AA36" s="65"/>
      <c r="AB36" s="65"/>
      <c r="AC36" s="65"/>
      <c r="AD36" s="65"/>
      <c r="AE36" s="65"/>
      <c r="AF36" s="65"/>
      <c r="AG36" s="65"/>
    </row>
    <row r="37" spans="1:33" x14ac:dyDescent="0.25">
      <c r="A37" s="117" t="s">
        <v>376</v>
      </c>
      <c r="B37" s="79">
        <f t="shared" si="6"/>
        <v>30000</v>
      </c>
      <c r="C37" s="79">
        <f t="shared" si="7"/>
        <v>0</v>
      </c>
      <c r="D37" s="79">
        <f t="shared" si="8"/>
        <v>0</v>
      </c>
      <c r="E37" s="85">
        <f t="shared" si="9"/>
        <v>0</v>
      </c>
      <c r="F37" s="40"/>
      <c r="G37" s="85"/>
      <c r="H37" s="40"/>
      <c r="N37" s="65"/>
      <c r="O37" s="65"/>
      <c r="P37" s="65"/>
      <c r="Q37" s="65"/>
      <c r="R37" s="65"/>
      <c r="S37" s="65"/>
      <c r="T37" s="65"/>
      <c r="U37" s="65"/>
      <c r="V37" s="65"/>
      <c r="W37" s="65"/>
      <c r="X37" s="65"/>
      <c r="Y37" s="65"/>
      <c r="Z37" s="65"/>
      <c r="AA37" s="65"/>
      <c r="AB37" s="65"/>
      <c r="AC37" s="65"/>
      <c r="AD37" s="65"/>
      <c r="AE37" s="65"/>
      <c r="AF37" s="65"/>
      <c r="AG37" s="65"/>
    </row>
    <row r="38" spans="1:33" x14ac:dyDescent="0.25">
      <c r="A38" t="s">
        <v>377</v>
      </c>
      <c r="B38" s="79">
        <f t="shared" si="6"/>
        <v>230000</v>
      </c>
      <c r="C38" s="79">
        <f t="shared" si="7"/>
        <v>58770</v>
      </c>
      <c r="D38" s="79">
        <f t="shared" si="8"/>
        <v>20013</v>
      </c>
      <c r="E38" s="85">
        <f t="shared" si="9"/>
        <v>50000</v>
      </c>
      <c r="F38" s="40"/>
      <c r="G38" s="85"/>
      <c r="H38" s="40"/>
      <c r="N38" s="65"/>
      <c r="O38" s="65"/>
      <c r="P38" s="65"/>
      <c r="Q38" s="65"/>
      <c r="R38" s="65"/>
      <c r="S38" s="65"/>
      <c r="T38" s="65"/>
      <c r="U38" s="65"/>
      <c r="V38" s="65"/>
      <c r="W38" s="65"/>
      <c r="X38" s="65"/>
      <c r="Y38" s="65"/>
      <c r="Z38" s="65"/>
      <c r="AA38" s="65"/>
      <c r="AB38" s="65"/>
      <c r="AC38" s="65"/>
      <c r="AD38" s="65"/>
      <c r="AE38" s="65"/>
      <c r="AF38" s="65"/>
      <c r="AG38" s="65"/>
    </row>
    <row r="39" spans="1:33" x14ac:dyDescent="0.25">
      <c r="A39" s="48" t="s">
        <v>100</v>
      </c>
      <c r="B39" s="81">
        <f>+SUM(B40:B51)</f>
        <v>37793920</v>
      </c>
      <c r="C39" s="81">
        <f>+SUM(C40:C51)</f>
        <v>6886900</v>
      </c>
      <c r="D39" s="81">
        <f>+SUM(D40:D51)</f>
        <v>7743817</v>
      </c>
      <c r="E39" s="81">
        <f>+SUM(E40:E51)</f>
        <v>7566614</v>
      </c>
      <c r="F39" s="81">
        <f>+SUM(F40:F51)</f>
        <v>7535820</v>
      </c>
      <c r="G39" s="120">
        <f t="shared" si="5"/>
        <v>29733151</v>
      </c>
      <c r="H39" s="43"/>
      <c r="N39" s="65"/>
      <c r="O39" s="65"/>
      <c r="P39" s="65"/>
      <c r="Q39" s="65"/>
      <c r="R39" s="65"/>
      <c r="S39" s="65"/>
      <c r="T39" s="65"/>
      <c r="U39" s="65"/>
      <c r="V39" s="65"/>
      <c r="W39" s="65"/>
      <c r="X39" s="65"/>
      <c r="Y39" s="65"/>
      <c r="Z39" s="65"/>
      <c r="AA39" s="65"/>
      <c r="AB39" s="65"/>
      <c r="AC39" s="65"/>
      <c r="AD39" s="65"/>
      <c r="AE39" s="65"/>
      <c r="AF39" s="65"/>
      <c r="AG39" s="65"/>
    </row>
    <row r="40" spans="1:33" x14ac:dyDescent="0.25">
      <c r="A40" s="51" t="s">
        <v>101</v>
      </c>
      <c r="B40" s="79">
        <f t="shared" ref="B40:B51" si="11">+IFERROR(VLOOKUP($A40,$M:$W,2,FALSE),"")</f>
        <v>50000</v>
      </c>
      <c r="C40" s="79">
        <f t="shared" ref="C40:C51" si="12">+IFERROR(VLOOKUP($A40,$M:$W,6,FALSE),"")</f>
        <v>0</v>
      </c>
      <c r="D40" s="79">
        <f t="shared" ref="D40:D51" si="13">+IFERROR(VLOOKUP($A40,$M:$W,10,FALSE),"")</f>
        <v>0</v>
      </c>
      <c r="E40" s="85">
        <f t="shared" ref="E40:E51" si="14">+IFERROR(VLOOKUP($A40,$M:$AF,14,FALSE),"")</f>
        <v>0</v>
      </c>
      <c r="F40" s="40">
        <f t="shared" ref="F40:F51" si="15">+IFERROR(VLOOKUP($A40,$M:$AF,18,FALSE),"")</f>
        <v>0</v>
      </c>
      <c r="G40" s="85">
        <f t="shared" si="5"/>
        <v>0</v>
      </c>
      <c r="H40" s="40"/>
      <c r="N40" s="65"/>
      <c r="O40" s="65"/>
      <c r="P40" s="65"/>
      <c r="Q40" s="65"/>
      <c r="R40" s="65"/>
      <c r="S40" s="65"/>
      <c r="T40" s="65"/>
      <c r="U40" s="65"/>
      <c r="V40" s="65"/>
      <c r="W40" s="65"/>
      <c r="X40" s="65"/>
      <c r="Y40" s="65"/>
      <c r="Z40" s="65"/>
      <c r="AA40" s="65"/>
      <c r="AB40" s="65"/>
      <c r="AC40" s="65"/>
      <c r="AD40" s="65"/>
      <c r="AE40" s="65"/>
      <c r="AF40" s="65"/>
      <c r="AG40" s="65"/>
    </row>
    <row r="41" spans="1:33" x14ac:dyDescent="0.25">
      <c r="A41" s="51" t="s">
        <v>102</v>
      </c>
      <c r="B41" s="79">
        <f t="shared" si="11"/>
        <v>4485000</v>
      </c>
      <c r="C41" s="79">
        <f t="shared" si="12"/>
        <v>1342550</v>
      </c>
      <c r="D41" s="79">
        <f t="shared" si="13"/>
        <v>2051960</v>
      </c>
      <c r="E41" s="85">
        <f t="shared" si="14"/>
        <v>391214</v>
      </c>
      <c r="F41" s="40">
        <f t="shared" si="15"/>
        <v>645252</v>
      </c>
      <c r="G41" s="85">
        <f t="shared" si="5"/>
        <v>4430976</v>
      </c>
      <c r="H41" s="40"/>
      <c r="N41" s="65"/>
      <c r="O41" s="65"/>
      <c r="P41" s="65"/>
      <c r="Q41" s="65"/>
      <c r="R41" s="65"/>
      <c r="S41" s="65"/>
      <c r="T41" s="65"/>
      <c r="U41" s="65"/>
      <c r="V41" s="65"/>
      <c r="W41" s="65"/>
      <c r="X41" s="65"/>
      <c r="Y41" s="65"/>
      <c r="Z41" s="65"/>
      <c r="AA41" s="65"/>
      <c r="AB41" s="65"/>
      <c r="AC41" s="65"/>
      <c r="AD41" s="65"/>
      <c r="AE41" s="65"/>
      <c r="AF41" s="65"/>
      <c r="AG41" s="65"/>
    </row>
    <row r="42" spans="1:33" x14ac:dyDescent="0.25">
      <c r="A42" s="51" t="s">
        <v>103</v>
      </c>
      <c r="B42" s="79">
        <f t="shared" si="11"/>
        <v>1929920</v>
      </c>
      <c r="C42" s="79">
        <f t="shared" si="12"/>
        <v>643038</v>
      </c>
      <c r="D42" s="79">
        <f t="shared" si="13"/>
        <v>232269</v>
      </c>
      <c r="E42" s="85">
        <f t="shared" si="14"/>
        <v>278589</v>
      </c>
      <c r="F42" s="40">
        <f t="shared" si="15"/>
        <v>566910</v>
      </c>
      <c r="G42" s="85">
        <f t="shared" si="5"/>
        <v>1720806</v>
      </c>
      <c r="H42" s="40"/>
      <c r="N42" s="65"/>
      <c r="O42" s="65"/>
      <c r="P42" s="65"/>
      <c r="Q42" s="65"/>
      <c r="R42" s="65"/>
      <c r="S42" s="65"/>
      <c r="T42" s="65"/>
      <c r="U42" s="65"/>
      <c r="V42" s="65"/>
      <c r="W42" s="65"/>
      <c r="X42" s="65"/>
      <c r="Y42" s="65"/>
      <c r="Z42" s="65"/>
      <c r="AA42" s="65"/>
      <c r="AB42" s="65"/>
      <c r="AC42" s="65"/>
      <c r="AD42" s="65"/>
      <c r="AE42" s="65"/>
      <c r="AF42" s="65"/>
      <c r="AG42" s="65"/>
    </row>
    <row r="43" spans="1:33" x14ac:dyDescent="0.25">
      <c r="A43" s="51" t="s">
        <v>104</v>
      </c>
      <c r="B43" s="79">
        <f t="shared" si="11"/>
        <v>555000</v>
      </c>
      <c r="C43" s="79">
        <f t="shared" si="12"/>
        <v>0</v>
      </c>
      <c r="D43" s="79">
        <f t="shared" si="13"/>
        <v>0</v>
      </c>
      <c r="E43" s="85">
        <f t="shared" si="14"/>
        <v>0</v>
      </c>
      <c r="F43" s="40">
        <f t="shared" si="15"/>
        <v>0</v>
      </c>
      <c r="G43" s="85">
        <f t="shared" si="5"/>
        <v>0</v>
      </c>
      <c r="H43" s="40"/>
      <c r="N43" s="65"/>
      <c r="O43" s="65"/>
      <c r="P43" s="65"/>
      <c r="Q43" s="65"/>
      <c r="R43" s="65"/>
      <c r="S43" s="65"/>
      <c r="T43" s="65"/>
      <c r="U43" s="65"/>
      <c r="V43" s="65"/>
      <c r="W43" s="65"/>
      <c r="X43" s="65"/>
      <c r="Y43" s="65"/>
      <c r="Z43" s="65"/>
      <c r="AA43" s="65"/>
      <c r="AB43" s="65"/>
      <c r="AC43" s="65"/>
      <c r="AD43" s="65"/>
      <c r="AE43" s="65"/>
      <c r="AF43" s="65"/>
      <c r="AG43" s="65"/>
    </row>
    <row r="44" spans="1:33" x14ac:dyDescent="0.25">
      <c r="A44" s="51" t="s">
        <v>105</v>
      </c>
      <c r="B44" s="79">
        <f t="shared" si="11"/>
        <v>400000</v>
      </c>
      <c r="C44" s="79">
        <f t="shared" si="12"/>
        <v>66905</v>
      </c>
      <c r="D44" s="79">
        <f t="shared" si="13"/>
        <v>97800</v>
      </c>
      <c r="E44" s="85">
        <f t="shared" si="14"/>
        <v>71807</v>
      </c>
      <c r="F44" s="40">
        <f t="shared" si="15"/>
        <v>0</v>
      </c>
      <c r="G44" s="85">
        <f t="shared" si="5"/>
        <v>236512</v>
      </c>
      <c r="H44" s="40"/>
      <c r="N44" s="65"/>
      <c r="O44" s="65"/>
      <c r="P44" s="65"/>
      <c r="Q44" s="65"/>
      <c r="R44" s="65"/>
      <c r="S44" s="65"/>
      <c r="T44" s="65"/>
      <c r="U44" s="65"/>
      <c r="V44" s="65"/>
      <c r="W44" s="65"/>
      <c r="X44" s="65"/>
      <c r="Y44" s="65"/>
      <c r="Z44" s="65"/>
      <c r="AA44" s="65"/>
      <c r="AB44" s="65"/>
      <c r="AC44" s="65"/>
      <c r="AD44" s="65"/>
      <c r="AE44" s="65"/>
      <c r="AF44" s="65"/>
      <c r="AG44" s="65"/>
    </row>
    <row r="45" spans="1:33" x14ac:dyDescent="0.25">
      <c r="A45" s="51" t="s">
        <v>106</v>
      </c>
      <c r="B45" s="79">
        <f t="shared" si="11"/>
        <v>1145000</v>
      </c>
      <c r="C45" s="79">
        <f t="shared" si="12"/>
        <v>51000</v>
      </c>
      <c r="D45" s="79">
        <f t="shared" si="13"/>
        <v>101000</v>
      </c>
      <c r="E45" s="85">
        <f t="shared" si="14"/>
        <v>712419</v>
      </c>
      <c r="F45" s="40">
        <f t="shared" si="15"/>
        <v>236660</v>
      </c>
      <c r="G45" s="85">
        <f t="shared" si="5"/>
        <v>1101079</v>
      </c>
      <c r="H45" s="40"/>
      <c r="N45" s="65"/>
      <c r="O45" s="65"/>
      <c r="P45" s="65"/>
      <c r="Q45" s="65"/>
      <c r="R45" s="65"/>
      <c r="S45" s="65"/>
      <c r="T45" s="65"/>
      <c r="U45" s="65"/>
      <c r="V45" s="65"/>
      <c r="W45" s="65"/>
      <c r="X45" s="65"/>
      <c r="Y45" s="65"/>
      <c r="Z45" s="65"/>
      <c r="AA45" s="65"/>
      <c r="AB45" s="65"/>
      <c r="AC45" s="65"/>
      <c r="AD45" s="65"/>
      <c r="AE45" s="65"/>
      <c r="AF45" s="65"/>
      <c r="AG45" s="65"/>
    </row>
    <row r="46" spans="1:33" x14ac:dyDescent="0.25">
      <c r="A46" s="51" t="s">
        <v>107</v>
      </c>
      <c r="B46" s="79">
        <f t="shared" si="11"/>
        <v>1000000</v>
      </c>
      <c r="C46" s="79">
        <f t="shared" si="12"/>
        <v>42408</v>
      </c>
      <c r="D46" s="79">
        <f t="shared" si="13"/>
        <v>4968</v>
      </c>
      <c r="E46" s="85">
        <f t="shared" si="14"/>
        <v>122324</v>
      </c>
      <c r="F46" s="40">
        <f t="shared" si="15"/>
        <v>0</v>
      </c>
      <c r="G46" s="85">
        <f t="shared" si="5"/>
        <v>169700</v>
      </c>
      <c r="H46" s="40"/>
      <c r="N46" s="65"/>
      <c r="O46" s="65"/>
      <c r="P46" s="65"/>
      <c r="Q46" s="65"/>
      <c r="R46" s="65"/>
      <c r="S46" s="65"/>
      <c r="T46" s="65"/>
      <c r="U46" s="65"/>
      <c r="V46" s="65"/>
      <c r="W46" s="65"/>
      <c r="X46" s="65"/>
      <c r="Y46" s="65"/>
      <c r="Z46" s="65"/>
      <c r="AA46" s="65"/>
      <c r="AB46" s="65"/>
      <c r="AC46" s="65"/>
      <c r="AD46" s="65"/>
      <c r="AE46" s="65"/>
      <c r="AF46" s="65"/>
      <c r="AG46" s="65"/>
    </row>
    <row r="47" spans="1:33" ht="17.25" customHeight="1" x14ac:dyDescent="0.25">
      <c r="A47" s="51" t="s">
        <v>108</v>
      </c>
      <c r="B47" s="79">
        <f t="shared" si="11"/>
        <v>499000</v>
      </c>
      <c r="C47" s="79">
        <f t="shared" si="12"/>
        <v>0</v>
      </c>
      <c r="D47" s="79">
        <f t="shared" si="13"/>
        <v>0</v>
      </c>
      <c r="E47" s="85">
        <f t="shared" si="14"/>
        <v>0</v>
      </c>
      <c r="F47" s="40">
        <f t="shared" si="15"/>
        <v>0</v>
      </c>
      <c r="G47" s="85">
        <f t="shared" si="5"/>
        <v>0</v>
      </c>
      <c r="H47" s="40"/>
      <c r="N47" s="65"/>
      <c r="O47" s="65"/>
      <c r="P47" s="65"/>
      <c r="Q47" s="65"/>
      <c r="R47" s="65"/>
      <c r="S47" s="65"/>
      <c r="T47" s="65"/>
      <c r="U47" s="65"/>
      <c r="V47" s="65"/>
      <c r="W47" s="65"/>
      <c r="X47" s="65"/>
      <c r="Y47" s="65"/>
      <c r="Z47" s="65"/>
      <c r="AA47" s="65"/>
      <c r="AB47" s="65"/>
      <c r="AC47" s="65"/>
      <c r="AD47" s="65"/>
      <c r="AE47" s="65"/>
      <c r="AF47" s="65"/>
      <c r="AG47" s="65"/>
    </row>
    <row r="48" spans="1:33" ht="17.25" customHeight="1" x14ac:dyDescent="0.25">
      <c r="A48" s="112" t="s">
        <v>109</v>
      </c>
      <c r="B48" s="113">
        <f t="shared" si="11"/>
        <v>3530000</v>
      </c>
      <c r="C48" s="113">
        <f t="shared" si="12"/>
        <v>299656</v>
      </c>
      <c r="D48" s="113">
        <f t="shared" si="13"/>
        <v>716677</v>
      </c>
      <c r="E48" s="114">
        <f t="shared" si="14"/>
        <v>276654</v>
      </c>
      <c r="F48" s="115">
        <f t="shared" si="15"/>
        <v>412150</v>
      </c>
      <c r="G48" s="114">
        <f t="shared" si="5"/>
        <v>1705137</v>
      </c>
      <c r="H48" s="111"/>
      <c r="N48" s="65"/>
      <c r="O48" s="65"/>
      <c r="P48" s="65"/>
      <c r="Q48" s="65"/>
      <c r="R48" s="65"/>
      <c r="S48" s="65"/>
      <c r="T48" s="65"/>
      <c r="U48" s="65"/>
      <c r="V48" s="65"/>
      <c r="W48" s="65"/>
      <c r="X48" s="65"/>
      <c r="Y48" s="65"/>
      <c r="Z48" s="65"/>
      <c r="AA48" s="65"/>
      <c r="AB48" s="65"/>
      <c r="AC48" s="65"/>
      <c r="AD48" s="65"/>
      <c r="AE48" s="65"/>
      <c r="AF48" s="65"/>
      <c r="AG48" s="65"/>
    </row>
    <row r="49" spans="1:33" ht="17.25" customHeight="1" x14ac:dyDescent="0.25">
      <c r="A49" s="51" t="s">
        <v>110</v>
      </c>
      <c r="B49" s="79">
        <f t="shared" si="11"/>
        <v>90000</v>
      </c>
      <c r="C49" s="79">
        <f t="shared" si="12"/>
        <v>0</v>
      </c>
      <c r="D49" s="79">
        <f t="shared" si="13"/>
        <v>0</v>
      </c>
      <c r="E49" s="85">
        <f t="shared" si="14"/>
        <v>0</v>
      </c>
      <c r="F49" s="40">
        <f t="shared" si="15"/>
        <v>0</v>
      </c>
      <c r="G49" s="85">
        <f t="shared" si="5"/>
        <v>0</v>
      </c>
      <c r="H49" s="40"/>
      <c r="N49" s="65"/>
      <c r="O49" s="65"/>
      <c r="P49" s="65"/>
      <c r="Q49" s="65"/>
      <c r="R49" s="65"/>
      <c r="S49" s="65"/>
      <c r="T49" s="65"/>
      <c r="U49" s="65"/>
      <c r="V49" s="65"/>
      <c r="W49" s="65"/>
      <c r="X49" s="65"/>
      <c r="Y49" s="65"/>
      <c r="Z49" s="65"/>
      <c r="AA49" s="65"/>
      <c r="AB49" s="65"/>
      <c r="AC49" s="65"/>
      <c r="AD49" s="65"/>
      <c r="AE49" s="65"/>
      <c r="AF49" s="65"/>
      <c r="AG49" s="65"/>
    </row>
    <row r="50" spans="1:33" x14ac:dyDescent="0.25">
      <c r="A50" s="51" t="s">
        <v>111</v>
      </c>
      <c r="B50" s="79">
        <f t="shared" si="11"/>
        <v>21000000</v>
      </c>
      <c r="C50" s="79">
        <f t="shared" si="12"/>
        <v>3475293</v>
      </c>
      <c r="D50" s="79">
        <f t="shared" si="13"/>
        <v>3936196</v>
      </c>
      <c r="E50" s="85">
        <f t="shared" si="14"/>
        <v>4965507</v>
      </c>
      <c r="F50" s="40">
        <f t="shared" si="15"/>
        <v>5073439</v>
      </c>
      <c r="G50" s="85">
        <f t="shared" si="5"/>
        <v>17450435</v>
      </c>
      <c r="H50" s="40"/>
      <c r="N50" s="65"/>
      <c r="O50" s="65"/>
      <c r="P50" s="65"/>
      <c r="Q50" s="65"/>
      <c r="R50" s="65"/>
      <c r="S50" s="65"/>
      <c r="T50" s="65"/>
      <c r="U50" s="65"/>
      <c r="V50" s="65"/>
      <c r="W50" s="65"/>
      <c r="X50" s="65"/>
      <c r="Y50" s="65"/>
      <c r="Z50" s="65"/>
      <c r="AA50" s="65"/>
      <c r="AB50" s="65"/>
      <c r="AC50" s="65"/>
      <c r="AD50" s="65"/>
      <c r="AE50" s="65"/>
      <c r="AF50" s="65"/>
      <c r="AG50" s="65"/>
    </row>
    <row r="51" spans="1:33" x14ac:dyDescent="0.25">
      <c r="A51" s="51" t="s">
        <v>112</v>
      </c>
      <c r="B51" s="79">
        <f t="shared" si="11"/>
        <v>3110000</v>
      </c>
      <c r="C51" s="79">
        <f t="shared" si="12"/>
        <v>966050</v>
      </c>
      <c r="D51" s="79">
        <f t="shared" si="13"/>
        <v>602947</v>
      </c>
      <c r="E51" s="85">
        <f t="shared" si="14"/>
        <v>748100</v>
      </c>
      <c r="F51" s="40">
        <f t="shared" si="15"/>
        <v>601409</v>
      </c>
      <c r="G51" s="85">
        <f t="shared" si="5"/>
        <v>2918506</v>
      </c>
      <c r="H51" s="40"/>
      <c r="N51" s="65"/>
      <c r="O51" s="65"/>
      <c r="P51" s="65"/>
      <c r="Q51" s="65"/>
      <c r="R51" s="65"/>
      <c r="S51" s="65"/>
      <c r="T51" s="65"/>
      <c r="U51" s="65"/>
      <c r="V51" s="65"/>
      <c r="W51" s="65"/>
      <c r="X51" s="65"/>
      <c r="Y51" s="65"/>
      <c r="Z51" s="65"/>
      <c r="AA51" s="65"/>
      <c r="AB51" s="65"/>
      <c r="AC51" s="65"/>
      <c r="AD51" s="65"/>
      <c r="AE51" s="65"/>
      <c r="AF51" s="65"/>
      <c r="AG51" s="65"/>
    </row>
    <row r="52" spans="1:33" x14ac:dyDescent="0.25">
      <c r="A52" s="52" t="s">
        <v>113</v>
      </c>
      <c r="B52" s="81">
        <f>+SUM(B53)</f>
        <v>16625632</v>
      </c>
      <c r="C52" s="81">
        <f>+SUM(C53)</f>
        <v>4031647</v>
      </c>
      <c r="D52" s="81">
        <f>+SUM(D53)</f>
        <v>3149772</v>
      </c>
      <c r="E52" s="81">
        <f>+SUM(E53)</f>
        <v>3718801</v>
      </c>
      <c r="F52" s="81">
        <f>+SUM(F53)</f>
        <v>5307671</v>
      </c>
      <c r="G52" s="120">
        <f t="shared" si="5"/>
        <v>16207891</v>
      </c>
      <c r="H52" s="43"/>
      <c r="N52" s="65"/>
      <c r="O52" s="65"/>
      <c r="P52" s="65"/>
      <c r="Q52" s="65"/>
      <c r="R52" s="65"/>
      <c r="S52" s="65"/>
      <c r="T52" s="65"/>
      <c r="U52" s="65"/>
      <c r="V52" s="65"/>
      <c r="W52" s="65"/>
      <c r="X52" s="65"/>
      <c r="Y52" s="65"/>
      <c r="Z52" s="65"/>
      <c r="AA52" s="65"/>
      <c r="AB52" s="65"/>
      <c r="AC52" s="65"/>
      <c r="AD52" s="65"/>
      <c r="AE52" s="65"/>
      <c r="AF52" s="65"/>
      <c r="AG52" s="65"/>
    </row>
    <row r="53" spans="1:33" x14ac:dyDescent="0.25">
      <c r="A53" s="51" t="s">
        <v>114</v>
      </c>
      <c r="B53" s="79">
        <f>+IFERROR(VLOOKUP($A53,$M:$W,2,FALSE),"")</f>
        <v>16625632</v>
      </c>
      <c r="C53" s="79">
        <f>+IFERROR(VLOOKUP($A53,$M:$W,6,FALSE),"")</f>
        <v>4031647</v>
      </c>
      <c r="D53" s="79">
        <f>+IFERROR(VLOOKUP($A53,$M:$W,10,FALSE),"")</f>
        <v>3149772</v>
      </c>
      <c r="E53" s="79">
        <f>+IFERROR(VLOOKUP($A53,$M:$AF,14,FALSE),"")</f>
        <v>3718801</v>
      </c>
      <c r="F53" s="40">
        <f>+IFERROR(VLOOKUP($A53,$M:$AF,18,FALSE),"")</f>
        <v>5307671</v>
      </c>
      <c r="G53" s="85">
        <f t="shared" si="5"/>
        <v>16207891</v>
      </c>
      <c r="H53" s="40"/>
      <c r="N53" s="65"/>
      <c r="O53" s="65"/>
      <c r="P53" s="65"/>
      <c r="Q53" s="65"/>
      <c r="R53" s="65"/>
      <c r="S53" s="65"/>
      <c r="T53" s="65"/>
      <c r="U53" s="65"/>
      <c r="V53" s="65"/>
      <c r="W53" s="65"/>
      <c r="X53" s="65"/>
      <c r="Y53" s="65"/>
      <c r="Z53" s="65"/>
      <c r="AA53" s="65"/>
      <c r="AB53" s="65"/>
      <c r="AC53" s="65"/>
      <c r="AD53" s="65"/>
      <c r="AE53" s="65"/>
      <c r="AF53" s="65"/>
      <c r="AG53" s="65"/>
    </row>
    <row r="54" spans="1:33" x14ac:dyDescent="0.25">
      <c r="A54" s="48" t="s">
        <v>115</v>
      </c>
      <c r="B54" s="81">
        <f>B55</f>
        <v>450000</v>
      </c>
      <c r="C54" s="81">
        <f>C55</f>
        <v>0</v>
      </c>
      <c r="D54" s="81">
        <f>D55</f>
        <v>150000</v>
      </c>
      <c r="E54" s="81">
        <f>E55</f>
        <v>0</v>
      </c>
      <c r="F54" s="81">
        <f>F55</f>
        <v>0</v>
      </c>
      <c r="G54" s="120">
        <f t="shared" si="5"/>
        <v>150000</v>
      </c>
      <c r="H54" s="43"/>
      <c r="N54" s="65"/>
      <c r="O54" s="65"/>
      <c r="P54" s="65"/>
      <c r="Q54" s="65"/>
      <c r="R54" s="65"/>
      <c r="S54" s="65"/>
      <c r="T54" s="65"/>
      <c r="U54" s="65"/>
      <c r="V54" s="65"/>
      <c r="W54" s="65"/>
      <c r="X54" s="65"/>
      <c r="Y54" s="65"/>
      <c r="Z54" s="65"/>
      <c r="AA54" s="65"/>
      <c r="AB54" s="65"/>
      <c r="AC54" s="65"/>
      <c r="AD54" s="65"/>
      <c r="AE54" s="65"/>
      <c r="AF54" s="65"/>
      <c r="AG54" s="65"/>
    </row>
    <row r="55" spans="1:33" x14ac:dyDescent="0.25">
      <c r="A55" s="51" t="s">
        <v>116</v>
      </c>
      <c r="B55" s="79">
        <f>+IFERROR(VLOOKUP($A55,$M:$W,2,FALSE),"")</f>
        <v>450000</v>
      </c>
      <c r="C55" s="79">
        <f>+IFERROR(VLOOKUP($A55,$M:$W,6,FALSE),"")</f>
        <v>0</v>
      </c>
      <c r="D55" s="79">
        <f>+IFERROR(VLOOKUP($A55,$M:$W,10,FALSE),"")</f>
        <v>150000</v>
      </c>
      <c r="E55" s="79">
        <f>+IFERROR(VLOOKUP($A55,$M:$AF,14,FALSE),"")</f>
        <v>0</v>
      </c>
      <c r="F55" s="40">
        <f>+IFERROR(VLOOKUP($A55,$M:$AF,18,FALSE),"")</f>
        <v>0</v>
      </c>
      <c r="G55" s="85">
        <f t="shared" si="5"/>
        <v>150000</v>
      </c>
      <c r="H55" s="40"/>
      <c r="N55" s="65"/>
      <c r="O55" s="65"/>
      <c r="P55" s="65"/>
      <c r="Q55" s="65"/>
      <c r="R55" s="65"/>
      <c r="S55" s="65"/>
      <c r="T55" s="65"/>
      <c r="U55" s="65"/>
      <c r="V55" s="65"/>
      <c r="W55" s="65"/>
      <c r="X55" s="65"/>
      <c r="Y55" s="65"/>
      <c r="Z55" s="65"/>
      <c r="AA55" s="65"/>
      <c r="AB55" s="65"/>
      <c r="AC55" s="65"/>
      <c r="AD55" s="65"/>
      <c r="AE55" s="65"/>
      <c r="AF55" s="65"/>
      <c r="AG55" s="65"/>
    </row>
    <row r="56" spans="1:33" x14ac:dyDescent="0.25">
      <c r="A56" s="48" t="s">
        <v>117</v>
      </c>
      <c r="B56" s="81">
        <f>+SUM(B57:B59)</f>
        <v>14200000</v>
      </c>
      <c r="C56" s="81">
        <f>+SUM(C57:C59)</f>
        <v>3233736</v>
      </c>
      <c r="D56" s="81">
        <f>+SUM(D57:D59)</f>
        <v>3210762</v>
      </c>
      <c r="E56" s="81">
        <f>+SUM(E57:E59)</f>
        <v>3292720</v>
      </c>
      <c r="F56" s="81">
        <f>+SUM(F57:F59)</f>
        <v>3377520</v>
      </c>
      <c r="G56" s="120">
        <f t="shared" si="5"/>
        <v>13114738</v>
      </c>
      <c r="H56" s="43"/>
      <c r="N56" s="65"/>
      <c r="O56" s="65"/>
      <c r="P56" s="65"/>
      <c r="Q56" s="65"/>
      <c r="R56" s="65"/>
      <c r="S56" s="65"/>
      <c r="T56" s="65"/>
      <c r="U56" s="65"/>
      <c r="V56" s="65"/>
      <c r="W56" s="65"/>
      <c r="X56" s="65"/>
      <c r="Y56" s="65"/>
      <c r="Z56" s="65"/>
      <c r="AA56" s="65"/>
      <c r="AB56" s="65"/>
      <c r="AC56" s="65"/>
      <c r="AD56" s="65"/>
      <c r="AE56" s="65"/>
      <c r="AF56" s="65"/>
      <c r="AG56" s="65"/>
    </row>
    <row r="57" spans="1:33" x14ac:dyDescent="0.25">
      <c r="A57" s="51" t="s">
        <v>118</v>
      </c>
      <c r="B57" s="79">
        <f>+IFERROR(VLOOKUP($A57,$M:$W,2,FALSE),"")</f>
        <v>13200000</v>
      </c>
      <c r="C57" s="79">
        <f>+IFERROR(VLOOKUP($A57,$M:$W,6,FALSE),"")</f>
        <v>3059405</v>
      </c>
      <c r="D57" s="79">
        <f>+IFERROR(VLOOKUP($A57,$M:$W,10,FALSE),"")</f>
        <v>3036927</v>
      </c>
      <c r="E57" s="79">
        <f>+IFERROR(VLOOKUP($A57,$M:$AF,14,FALSE),"")</f>
        <v>3118737</v>
      </c>
      <c r="F57" s="40">
        <f>+IFERROR(VLOOKUP($A57,$M:$AF,18,FALSE),"")</f>
        <v>3202672</v>
      </c>
      <c r="G57" s="85">
        <f t="shared" si="5"/>
        <v>12417741</v>
      </c>
      <c r="H57" s="40"/>
      <c r="N57" s="65"/>
      <c r="O57" s="65"/>
      <c r="P57" s="65"/>
      <c r="Q57" s="65"/>
      <c r="R57" s="65"/>
      <c r="S57" s="65"/>
      <c r="T57" s="65"/>
      <c r="U57" s="65"/>
      <c r="V57" s="65"/>
      <c r="W57" s="65"/>
      <c r="X57" s="65"/>
      <c r="Y57" s="65"/>
      <c r="Z57" s="65"/>
      <c r="AA57" s="65"/>
      <c r="AB57" s="65"/>
      <c r="AC57" s="65"/>
      <c r="AD57" s="65"/>
      <c r="AE57" s="65"/>
      <c r="AF57" s="65"/>
      <c r="AG57" s="65"/>
    </row>
    <row r="58" spans="1:33" x14ac:dyDescent="0.25">
      <c r="A58" s="51" t="s">
        <v>119</v>
      </c>
      <c r="B58" s="79">
        <f>+IFERROR(VLOOKUP($A58,$M:$W,2,FALSE),"")</f>
        <v>1000000</v>
      </c>
      <c r="C58" s="79">
        <f>+IFERROR(VLOOKUP($A58,$M:$W,6,FALSE),"")</f>
        <v>174331</v>
      </c>
      <c r="D58" s="79">
        <f>+IFERROR(VLOOKUP($A58,$M:$W,10,FALSE),"")</f>
        <v>173835</v>
      </c>
      <c r="E58" s="79">
        <f>+IFERROR(VLOOKUP($A58,$M:$AF,14,FALSE),"")</f>
        <v>173983</v>
      </c>
      <c r="F58" s="40">
        <f>+IFERROR(VLOOKUP($A58,$M:$AF,18,FALSE),"")</f>
        <v>174848</v>
      </c>
      <c r="G58" s="85">
        <f t="shared" si="5"/>
        <v>696997</v>
      </c>
      <c r="H58" s="40"/>
      <c r="N58" s="65"/>
      <c r="O58" s="65"/>
      <c r="P58" s="65"/>
      <c r="Q58" s="65"/>
      <c r="R58" s="65"/>
      <c r="S58" s="65"/>
      <c r="T58" s="65"/>
      <c r="U58" s="65"/>
      <c r="V58" s="65"/>
      <c r="W58" s="65"/>
      <c r="X58" s="65"/>
      <c r="Y58" s="65"/>
      <c r="Z58" s="65"/>
      <c r="AA58" s="65"/>
      <c r="AB58" s="65"/>
      <c r="AC58" s="65"/>
      <c r="AD58" s="65"/>
      <c r="AE58" s="65"/>
      <c r="AF58" s="65"/>
      <c r="AG58" s="65"/>
    </row>
    <row r="59" spans="1:33" x14ac:dyDescent="0.25">
      <c r="A59" s="51" t="s">
        <v>120</v>
      </c>
      <c r="B59" s="79" t="str">
        <f>+IFERROR(VLOOKUP($A59,$M:$W,2,FALSE),"")</f>
        <v/>
      </c>
      <c r="C59" s="79" t="str">
        <f>+IFERROR(VLOOKUP($A59,$M:$W,6,FALSE),"")</f>
        <v/>
      </c>
      <c r="D59" s="79" t="str">
        <f>+IFERROR(VLOOKUP($A59,$M:$W,9,FALSE),"")</f>
        <v/>
      </c>
      <c r="E59" s="79" t="str">
        <f>+IFERROR(VLOOKUP($A59,$M:$AF,14,FALSE),"")</f>
        <v/>
      </c>
      <c r="F59" s="40" t="str">
        <f>+IFERROR(VLOOKUP($A59,$M:$AF,18,FALSE),"")</f>
        <v/>
      </c>
      <c r="G59" s="85">
        <f t="shared" si="5"/>
        <v>0</v>
      </c>
      <c r="H59" s="40"/>
      <c r="N59" s="65"/>
      <c r="O59" s="65"/>
      <c r="P59" s="65"/>
      <c r="Q59" s="65"/>
      <c r="R59" s="65"/>
      <c r="S59" s="65"/>
      <c r="T59" s="65"/>
      <c r="U59" s="65"/>
      <c r="V59" s="65"/>
      <c r="W59" s="65"/>
      <c r="X59" s="65"/>
      <c r="Y59" s="65"/>
      <c r="Z59" s="65"/>
      <c r="AA59" s="65"/>
      <c r="AB59" s="65"/>
      <c r="AC59" s="65"/>
      <c r="AD59" s="65"/>
      <c r="AE59" s="65"/>
      <c r="AF59" s="65"/>
      <c r="AG59" s="65"/>
    </row>
    <row r="60" spans="1:33" x14ac:dyDescent="0.25">
      <c r="A60" s="48" t="s">
        <v>121</v>
      </c>
      <c r="B60" s="81">
        <f>B61</f>
        <v>2800000</v>
      </c>
      <c r="C60" s="81">
        <f>C61</f>
        <v>384893</v>
      </c>
      <c r="D60" s="81">
        <f>D61</f>
        <v>978966</v>
      </c>
      <c r="E60" s="81">
        <f>E61</f>
        <v>389982</v>
      </c>
      <c r="F60" s="81">
        <f>F61</f>
        <v>847198</v>
      </c>
      <c r="G60" s="120">
        <f t="shared" si="5"/>
        <v>2601039</v>
      </c>
      <c r="H60" s="43"/>
      <c r="N60" s="65"/>
      <c r="O60" s="65"/>
      <c r="P60" s="65"/>
      <c r="Q60" s="65"/>
      <c r="R60" s="65"/>
      <c r="S60" s="65"/>
      <c r="T60" s="65"/>
      <c r="U60" s="65"/>
      <c r="V60" s="65"/>
      <c r="W60" s="65"/>
      <c r="X60" s="65"/>
      <c r="Y60" s="65"/>
      <c r="Z60" s="65"/>
      <c r="AA60" s="65"/>
      <c r="AB60" s="65"/>
      <c r="AC60" s="65"/>
      <c r="AD60" s="65"/>
      <c r="AE60" s="65"/>
      <c r="AF60" s="65"/>
      <c r="AG60" s="65"/>
    </row>
    <row r="61" spans="1:33" x14ac:dyDescent="0.25">
      <c r="A61" s="51" t="s">
        <v>122</v>
      </c>
      <c r="B61" s="79">
        <f>+IFERROR(VLOOKUP($A61,$M:$W,2,FALSE),"")</f>
        <v>2800000</v>
      </c>
      <c r="C61" s="79">
        <f>+IFERROR(VLOOKUP($A61,$M:$W,6,FALSE),"")</f>
        <v>384893</v>
      </c>
      <c r="D61" s="79">
        <f>+IFERROR(VLOOKUP($A61,$M:$W,10,FALSE),"")</f>
        <v>978966</v>
      </c>
      <c r="E61" s="79">
        <f>+IFERROR(VLOOKUP($A61,$M:$AF,14,FALSE),"")</f>
        <v>389982</v>
      </c>
      <c r="F61" s="40">
        <f>+IFERROR(VLOOKUP($A61,$M:$AF,18,FALSE),"")</f>
        <v>847198</v>
      </c>
      <c r="G61" s="85">
        <f t="shared" si="5"/>
        <v>2601039</v>
      </c>
      <c r="H61" s="40"/>
      <c r="N61" s="65"/>
      <c r="O61" s="65"/>
      <c r="P61" s="65"/>
      <c r="Q61" s="65"/>
      <c r="R61" s="65"/>
      <c r="S61" s="65"/>
      <c r="T61" s="65"/>
      <c r="U61" s="65"/>
      <c r="V61" s="65"/>
      <c r="W61" s="65"/>
      <c r="X61" s="65"/>
      <c r="Y61" s="65"/>
      <c r="Z61" s="65"/>
      <c r="AA61" s="65"/>
      <c r="AB61" s="65"/>
      <c r="AC61" s="65"/>
      <c r="AD61" s="65"/>
      <c r="AE61" s="65"/>
      <c r="AF61" s="65"/>
      <c r="AG61" s="65"/>
    </row>
    <row r="62" spans="1:33" x14ac:dyDescent="0.25">
      <c r="A62" s="48" t="s">
        <v>123</v>
      </c>
      <c r="B62" s="81">
        <f>B63</f>
        <v>700000</v>
      </c>
      <c r="C62" s="81">
        <f>C63</f>
        <v>207577</v>
      </c>
      <c r="D62" s="81">
        <f>D63</f>
        <v>99257</v>
      </c>
      <c r="E62" s="81">
        <f>E63</f>
        <v>205781</v>
      </c>
      <c r="F62" s="81">
        <f>F63</f>
        <v>67689</v>
      </c>
      <c r="G62" s="120">
        <f t="shared" si="5"/>
        <v>580304</v>
      </c>
      <c r="H62" s="43"/>
      <c r="N62" s="65"/>
      <c r="O62" s="65"/>
      <c r="P62" s="65"/>
      <c r="Q62" s="65"/>
      <c r="R62" s="65"/>
      <c r="S62" s="65"/>
      <c r="T62" s="65"/>
      <c r="U62" s="65"/>
      <c r="V62" s="65"/>
      <c r="W62" s="65"/>
      <c r="X62" s="65"/>
      <c r="Y62" s="65"/>
      <c r="Z62" s="65"/>
      <c r="AA62" s="65"/>
      <c r="AB62" s="65"/>
      <c r="AC62" s="65"/>
      <c r="AD62" s="65"/>
      <c r="AE62" s="65"/>
      <c r="AF62" s="65"/>
      <c r="AG62" s="65"/>
    </row>
    <row r="63" spans="1:33" x14ac:dyDescent="0.25">
      <c r="A63" s="51" t="s">
        <v>123</v>
      </c>
      <c r="B63" s="79">
        <f>+IFERROR(VLOOKUP($A63,$M:$W,2,FALSE),"")</f>
        <v>700000</v>
      </c>
      <c r="C63" s="79">
        <f>+IFERROR(VLOOKUP($A63,$M:$W,6,FALSE),"")</f>
        <v>207577</v>
      </c>
      <c r="D63" s="79">
        <f>+IFERROR(VLOOKUP($A63,$M:$W,10,FALSE),"")</f>
        <v>99257</v>
      </c>
      <c r="E63" s="79">
        <f>+IFERROR(VLOOKUP($A63,$M:$AF,14,FALSE),"")</f>
        <v>205781</v>
      </c>
      <c r="F63" s="40">
        <f>+IFERROR(VLOOKUP($A63,$M:$AF,18,FALSE),"")</f>
        <v>67689</v>
      </c>
      <c r="G63" s="85">
        <f t="shared" si="5"/>
        <v>580304</v>
      </c>
      <c r="H63" s="40"/>
      <c r="N63" s="65"/>
      <c r="O63" s="65"/>
      <c r="P63" s="65"/>
      <c r="Q63" s="65"/>
      <c r="R63" s="65"/>
      <c r="S63" s="65"/>
      <c r="T63" s="65"/>
      <c r="U63" s="65"/>
      <c r="V63" s="65"/>
      <c r="W63" s="65"/>
      <c r="X63" s="65"/>
      <c r="Y63" s="65"/>
      <c r="Z63" s="65"/>
      <c r="AA63" s="65"/>
      <c r="AB63" s="65"/>
      <c r="AC63" s="65"/>
      <c r="AD63" s="65"/>
      <c r="AE63" s="65"/>
      <c r="AF63" s="65"/>
      <c r="AG63" s="65"/>
    </row>
    <row r="64" spans="1:33" x14ac:dyDescent="0.25">
      <c r="A64" s="48" t="s">
        <v>124</v>
      </c>
      <c r="B64" s="81">
        <f>B65</f>
        <v>50170000</v>
      </c>
      <c r="C64" s="81">
        <f>C65</f>
        <v>8040718</v>
      </c>
      <c r="D64" s="81">
        <f>D65</f>
        <v>5728846</v>
      </c>
      <c r="E64" s="81">
        <f>E65</f>
        <v>21022550</v>
      </c>
      <c r="F64" s="81">
        <f>F65</f>
        <v>13601694</v>
      </c>
      <c r="G64" s="120">
        <f t="shared" si="5"/>
        <v>48393808</v>
      </c>
      <c r="H64" s="43"/>
      <c r="N64" s="65"/>
      <c r="O64" s="65"/>
      <c r="P64" s="65"/>
      <c r="Q64" s="65"/>
      <c r="R64" s="65"/>
      <c r="S64" s="65"/>
      <c r="T64" s="65"/>
      <c r="U64" s="65"/>
      <c r="V64" s="65"/>
      <c r="W64" s="65"/>
      <c r="X64" s="65"/>
      <c r="Y64" s="65"/>
      <c r="Z64" s="65"/>
      <c r="AA64" s="65"/>
      <c r="AB64" s="65"/>
      <c r="AC64" s="65"/>
      <c r="AD64" s="65"/>
      <c r="AE64" s="65"/>
      <c r="AF64" s="65"/>
      <c r="AG64" s="65"/>
    </row>
    <row r="65" spans="1:33" x14ac:dyDescent="0.25">
      <c r="A65" s="51" t="s">
        <v>124</v>
      </c>
      <c r="B65" s="79">
        <f>+IFERROR(VLOOKUP($A65,$M:$W,2,FALSE),"")</f>
        <v>50170000</v>
      </c>
      <c r="C65" s="79">
        <f>+IFERROR(VLOOKUP($A65,$M:$W,6,FALSE),"")</f>
        <v>8040718</v>
      </c>
      <c r="D65" s="79">
        <f>+IFERROR(VLOOKUP($A65,$M:$W,10,FALSE),"")</f>
        <v>5728846</v>
      </c>
      <c r="E65" s="79">
        <f>+IFERROR(VLOOKUP($A65,$M:$AF,14,FALSE),"")</f>
        <v>21022550</v>
      </c>
      <c r="F65" s="40">
        <f>+IFERROR(VLOOKUP($A65,$M:$AF,18,FALSE),"")</f>
        <v>13601694</v>
      </c>
      <c r="G65" s="85">
        <f t="shared" si="5"/>
        <v>48393808</v>
      </c>
      <c r="H65" s="40"/>
      <c r="N65" s="65"/>
      <c r="O65" s="65"/>
      <c r="P65" s="65"/>
      <c r="Q65" s="65"/>
      <c r="R65" s="65"/>
      <c r="S65" s="65"/>
      <c r="T65" s="65"/>
      <c r="U65" s="65"/>
      <c r="V65" s="65"/>
      <c r="W65" s="65"/>
      <c r="X65" s="65"/>
      <c r="Y65" s="65"/>
      <c r="Z65" s="65"/>
      <c r="AA65" s="65"/>
      <c r="AB65" s="65"/>
      <c r="AC65" s="65"/>
      <c r="AD65" s="65"/>
      <c r="AE65" s="65"/>
      <c r="AF65" s="65"/>
      <c r="AG65" s="65"/>
    </row>
    <row r="66" spans="1:33" x14ac:dyDescent="0.25">
      <c r="A66" s="48" t="s">
        <v>125</v>
      </c>
      <c r="B66" s="81">
        <f>B67</f>
        <v>300000</v>
      </c>
      <c r="C66" s="81">
        <f>C67</f>
        <v>59070</v>
      </c>
      <c r="D66" s="81">
        <f>D67</f>
        <v>7464</v>
      </c>
      <c r="E66" s="81">
        <f>E67</f>
        <v>21781</v>
      </c>
      <c r="F66" s="81">
        <f>F67</f>
        <v>117520</v>
      </c>
      <c r="G66" s="120">
        <f t="shared" ref="G66:G82" si="16">+SUM(C66:F66)</f>
        <v>205835</v>
      </c>
      <c r="H66" s="43"/>
      <c r="N66" s="65"/>
      <c r="O66" s="65"/>
      <c r="P66" s="65"/>
      <c r="Q66" s="65"/>
      <c r="R66" s="65"/>
      <c r="S66" s="65"/>
      <c r="T66" s="65"/>
      <c r="U66" s="65"/>
      <c r="V66" s="65"/>
      <c r="W66" s="65"/>
      <c r="X66" s="65"/>
      <c r="Y66" s="65"/>
      <c r="Z66" s="65"/>
      <c r="AA66" s="65"/>
      <c r="AB66" s="65"/>
      <c r="AC66" s="65"/>
      <c r="AD66" s="65"/>
      <c r="AE66" s="65"/>
      <c r="AF66" s="65"/>
      <c r="AG66" s="65"/>
    </row>
    <row r="67" spans="1:33" x14ac:dyDescent="0.25">
      <c r="A67" s="51" t="s">
        <v>125</v>
      </c>
      <c r="B67" s="79">
        <f>+IFERROR(VLOOKUP($A67,$M:$W,2,FALSE),"")</f>
        <v>300000</v>
      </c>
      <c r="C67" s="79">
        <f>+IFERROR(VLOOKUP($A67,$M:$W,6,FALSE),"")</f>
        <v>59070</v>
      </c>
      <c r="D67" s="79">
        <f>+IFERROR(VLOOKUP($A67,$M:$W,10,FALSE),"")</f>
        <v>7464</v>
      </c>
      <c r="E67" s="79">
        <f>+IFERROR(VLOOKUP($A67,$M:$AF,14,FALSE),"")</f>
        <v>21781</v>
      </c>
      <c r="F67" s="40">
        <f>+IFERROR(VLOOKUP($A67,$M:$AF,18,FALSE),"")</f>
        <v>117520</v>
      </c>
      <c r="G67" s="85">
        <f t="shared" si="16"/>
        <v>205835</v>
      </c>
      <c r="H67" s="40"/>
      <c r="N67" s="65"/>
      <c r="O67" s="65"/>
      <c r="P67" s="65"/>
      <c r="Q67" s="65"/>
      <c r="R67" s="65"/>
      <c r="S67" s="65"/>
      <c r="T67" s="65"/>
      <c r="U67" s="65"/>
      <c r="V67" s="65"/>
      <c r="W67" s="65"/>
      <c r="X67" s="65"/>
      <c r="Y67" s="65"/>
      <c r="Z67" s="65"/>
      <c r="AA67" s="65"/>
      <c r="AB67" s="65"/>
      <c r="AC67" s="65"/>
      <c r="AD67" s="65"/>
      <c r="AE67" s="65"/>
      <c r="AF67" s="65"/>
      <c r="AG67" s="65"/>
    </row>
    <row r="68" spans="1:33" x14ac:dyDescent="0.25">
      <c r="A68" s="48" t="s">
        <v>126</v>
      </c>
      <c r="B68" s="81">
        <f>B69</f>
        <v>400000</v>
      </c>
      <c r="C68" s="81">
        <f>C69</f>
        <v>300000</v>
      </c>
      <c r="D68" s="81">
        <f>D69</f>
        <v>0</v>
      </c>
      <c r="E68" s="81">
        <f>E69</f>
        <v>0</v>
      </c>
      <c r="F68" s="81">
        <f>F69</f>
        <v>0</v>
      </c>
      <c r="G68" s="120">
        <f t="shared" si="16"/>
        <v>300000</v>
      </c>
      <c r="H68" s="43"/>
      <c r="N68" s="65"/>
      <c r="O68" s="65"/>
      <c r="P68" s="65"/>
      <c r="Q68" s="65"/>
      <c r="R68" s="65"/>
      <c r="S68" s="65"/>
      <c r="T68" s="65"/>
      <c r="U68" s="65"/>
      <c r="V68" s="65"/>
      <c r="W68" s="65"/>
      <c r="X68" s="65"/>
      <c r="Y68" s="65"/>
      <c r="Z68" s="65"/>
      <c r="AA68" s="65"/>
      <c r="AB68" s="65"/>
      <c r="AC68" s="65"/>
      <c r="AD68" s="65"/>
      <c r="AE68" s="65"/>
      <c r="AF68" s="65"/>
      <c r="AG68" s="65"/>
    </row>
    <row r="69" spans="1:33" x14ac:dyDescent="0.25">
      <c r="A69" s="51" t="s">
        <v>126</v>
      </c>
      <c r="B69" s="79">
        <f>+IFERROR(VLOOKUP($A69,$M:$W,2,FALSE),"")</f>
        <v>400000</v>
      </c>
      <c r="C69" s="79">
        <f>+IFERROR(VLOOKUP($A69,$M:$W,6,FALSE),"")</f>
        <v>300000</v>
      </c>
      <c r="D69" s="79">
        <f>+IFERROR(VLOOKUP($A69,$M:$W,10,FALSE),"")</f>
        <v>0</v>
      </c>
      <c r="E69" s="79">
        <f>+IFERROR(VLOOKUP($A69,$M:$AF,14,FALSE),"")</f>
        <v>0</v>
      </c>
      <c r="F69" s="40">
        <f>+IFERROR(VLOOKUP($A69,$M:$AF,18,FALSE),"")</f>
        <v>0</v>
      </c>
      <c r="G69" s="85">
        <f t="shared" si="16"/>
        <v>300000</v>
      </c>
      <c r="H69" s="40"/>
      <c r="N69" s="65"/>
      <c r="O69" s="65"/>
      <c r="P69" s="65"/>
      <c r="Q69" s="65"/>
      <c r="R69" s="65"/>
      <c r="S69" s="65"/>
      <c r="T69" s="65"/>
      <c r="U69" s="65"/>
      <c r="V69" s="65"/>
      <c r="W69" s="65"/>
      <c r="X69" s="65"/>
      <c r="Y69" s="65"/>
      <c r="Z69" s="65"/>
      <c r="AA69" s="65"/>
      <c r="AB69" s="65"/>
      <c r="AC69" s="65"/>
      <c r="AD69" s="65"/>
      <c r="AE69" s="65"/>
      <c r="AF69" s="65"/>
      <c r="AG69" s="65"/>
    </row>
    <row r="70" spans="1:33" x14ac:dyDescent="0.25">
      <c r="A70" s="48" t="s">
        <v>127</v>
      </c>
      <c r="B70" s="81">
        <f>B71</f>
        <v>0</v>
      </c>
      <c r="C70" s="81">
        <f>C71</f>
        <v>0</v>
      </c>
      <c r="D70" s="81">
        <f>D71</f>
        <v>0</v>
      </c>
      <c r="E70" s="81">
        <f>E71</f>
        <v>0</v>
      </c>
      <c r="F70" s="81">
        <f>F71</f>
        <v>0</v>
      </c>
      <c r="G70" s="120">
        <f t="shared" si="16"/>
        <v>0</v>
      </c>
      <c r="H70" s="43"/>
      <c r="N70" s="65"/>
      <c r="O70" s="65"/>
      <c r="P70" s="65"/>
      <c r="Q70" s="65"/>
      <c r="R70" s="65"/>
      <c r="S70" s="65"/>
      <c r="T70" s="65"/>
      <c r="U70" s="65"/>
      <c r="V70" s="65"/>
      <c r="W70" s="65"/>
      <c r="X70" s="65"/>
      <c r="Y70" s="65"/>
      <c r="Z70" s="65"/>
      <c r="AA70" s="65"/>
      <c r="AB70" s="65"/>
      <c r="AC70" s="65"/>
      <c r="AD70" s="65"/>
      <c r="AE70" s="65"/>
      <c r="AF70" s="65"/>
      <c r="AG70" s="65"/>
    </row>
    <row r="71" spans="1:33" x14ac:dyDescent="0.25">
      <c r="A71" s="51" t="s">
        <v>127</v>
      </c>
      <c r="B71" s="79">
        <f>+IFERROR(VLOOKUP($A71,$M:$W,2,FALSE),"")</f>
        <v>0</v>
      </c>
      <c r="C71" s="79">
        <f>+IFERROR(VLOOKUP($A71,$M:$W,6,FALSE),"")</f>
        <v>0</v>
      </c>
      <c r="D71" s="79">
        <f>+IFERROR(VLOOKUP($A71,$M:$W,10,FALSE),"")</f>
        <v>0</v>
      </c>
      <c r="E71" s="79">
        <f>+IFERROR(VLOOKUP($A71,$M:$AF,14,FALSE),"")</f>
        <v>0</v>
      </c>
      <c r="F71" s="40">
        <f>+IFERROR(VLOOKUP($A71,$M:$AF,18,FALSE),"")</f>
        <v>0</v>
      </c>
      <c r="G71" s="85">
        <f t="shared" si="16"/>
        <v>0</v>
      </c>
      <c r="H71" s="40"/>
      <c r="N71" s="65"/>
      <c r="O71" s="65"/>
      <c r="P71" s="65"/>
      <c r="Q71" s="65"/>
      <c r="R71" s="65"/>
      <c r="S71" s="65"/>
      <c r="T71" s="65"/>
      <c r="U71" s="65"/>
      <c r="V71" s="65"/>
      <c r="W71" s="65"/>
      <c r="X71" s="65"/>
      <c r="Y71" s="65"/>
      <c r="Z71" s="65"/>
      <c r="AA71" s="65"/>
      <c r="AB71" s="65"/>
      <c r="AC71" s="65"/>
      <c r="AD71" s="65"/>
      <c r="AE71" s="65"/>
      <c r="AF71" s="65"/>
      <c r="AG71" s="65"/>
    </row>
    <row r="72" spans="1:33" x14ac:dyDescent="0.25">
      <c r="A72" s="52" t="s">
        <v>128</v>
      </c>
      <c r="B72" s="81">
        <f>+SUM(B73:B79)</f>
        <v>217750000</v>
      </c>
      <c r="C72" s="81">
        <f>+SUM(C73:C79)</f>
        <v>34817671</v>
      </c>
      <c r="D72" s="81">
        <f>+SUM(D73:D79)</f>
        <v>48047939</v>
      </c>
      <c r="E72" s="81">
        <f>+SUM(E73:E79)</f>
        <v>34177784</v>
      </c>
      <c r="F72" s="81">
        <f>+SUM(F73:F79)</f>
        <v>50302091</v>
      </c>
      <c r="G72" s="120">
        <f t="shared" si="16"/>
        <v>167345485</v>
      </c>
      <c r="H72" s="43"/>
      <c r="N72" s="65"/>
      <c r="O72" s="65"/>
      <c r="P72" s="65"/>
      <c r="Q72" s="65"/>
      <c r="R72" s="65"/>
      <c r="S72" s="65"/>
      <c r="T72" s="65"/>
      <c r="U72" s="65"/>
      <c r="V72" s="65"/>
      <c r="W72" s="65"/>
      <c r="X72" s="65"/>
      <c r="Y72" s="65"/>
      <c r="Z72" s="65"/>
      <c r="AA72" s="65"/>
      <c r="AB72" s="65"/>
      <c r="AC72" s="65"/>
      <c r="AD72" s="65"/>
      <c r="AE72" s="65"/>
      <c r="AF72" s="65"/>
      <c r="AG72" s="65"/>
    </row>
    <row r="73" spans="1:33" x14ac:dyDescent="0.25">
      <c r="A73" s="49" t="s">
        <v>129</v>
      </c>
      <c r="B73" s="79">
        <f t="shared" ref="B73:B79" si="17">+IFERROR(VLOOKUP($A73,$M:$W,2,FALSE),"")</f>
        <v>3100000</v>
      </c>
      <c r="C73" s="79">
        <f t="shared" ref="C73:C79" si="18">+IFERROR(VLOOKUP($A73,$M:$W,6,FALSE),"")</f>
        <v>620930</v>
      </c>
      <c r="D73" s="79">
        <f t="shared" ref="D73:D79" si="19">+IFERROR(VLOOKUP($A73,$M:$W,10,FALSE),"")</f>
        <v>1036857</v>
      </c>
      <c r="E73" s="79">
        <f t="shared" ref="E73:E79" si="20">+IFERROR(VLOOKUP($A73,$M:$AF,14,FALSE),"")</f>
        <v>328500</v>
      </c>
      <c r="F73" s="40">
        <f t="shared" ref="F73:F79" si="21">+IFERROR(VLOOKUP($A73,$M:$AF,18,FALSE),"")</f>
        <v>341000</v>
      </c>
      <c r="G73" s="85">
        <f t="shared" si="16"/>
        <v>2327287</v>
      </c>
      <c r="H73" s="40"/>
      <c r="N73" s="65"/>
      <c r="O73" s="65"/>
      <c r="P73" s="65"/>
      <c r="Q73" s="65"/>
      <c r="R73" s="65"/>
      <c r="S73" s="65"/>
      <c r="T73" s="65"/>
      <c r="U73" s="65"/>
      <c r="V73" s="65"/>
      <c r="W73" s="65"/>
      <c r="X73" s="65"/>
      <c r="Y73" s="65"/>
      <c r="Z73" s="65"/>
      <c r="AA73" s="65"/>
      <c r="AB73" s="65"/>
      <c r="AC73" s="65"/>
      <c r="AD73" s="65"/>
      <c r="AE73" s="65"/>
      <c r="AF73" s="65"/>
      <c r="AG73" s="65"/>
    </row>
    <row r="74" spans="1:33" x14ac:dyDescent="0.25">
      <c r="A74" s="49" t="s">
        <v>130</v>
      </c>
      <c r="B74" s="79">
        <f t="shared" si="17"/>
        <v>184487087</v>
      </c>
      <c r="C74" s="79">
        <f t="shared" si="18"/>
        <v>27716183</v>
      </c>
      <c r="D74" s="79">
        <f t="shared" si="19"/>
        <v>46128555</v>
      </c>
      <c r="E74" s="79">
        <f t="shared" si="20"/>
        <v>29579583</v>
      </c>
      <c r="F74" s="40">
        <f t="shared" si="21"/>
        <v>36772613</v>
      </c>
      <c r="G74" s="85">
        <f t="shared" si="16"/>
        <v>140196934</v>
      </c>
      <c r="H74" s="40"/>
      <c r="N74" s="65"/>
      <c r="O74" s="65"/>
      <c r="P74" s="65"/>
      <c r="Q74" s="65"/>
      <c r="R74" s="65"/>
      <c r="S74" s="65"/>
      <c r="T74" s="65"/>
      <c r="U74" s="65"/>
      <c r="V74" s="65"/>
      <c r="W74" s="65"/>
      <c r="X74" s="65"/>
      <c r="Y74" s="65"/>
      <c r="Z74" s="65"/>
      <c r="AA74" s="65"/>
      <c r="AB74" s="65"/>
      <c r="AC74" s="65"/>
      <c r="AD74" s="65"/>
      <c r="AE74" s="65"/>
      <c r="AF74" s="65"/>
      <c r="AG74" s="65"/>
    </row>
    <row r="75" spans="1:33" hidden="1" x14ac:dyDescent="0.25">
      <c r="A75" s="49" t="s">
        <v>131</v>
      </c>
      <c r="B75" s="79" t="str">
        <f t="shared" si="17"/>
        <v/>
      </c>
      <c r="C75" s="79" t="str">
        <f t="shared" si="18"/>
        <v/>
      </c>
      <c r="D75" s="79" t="str">
        <f t="shared" si="19"/>
        <v/>
      </c>
      <c r="E75" s="79" t="str">
        <f t="shared" si="20"/>
        <v/>
      </c>
      <c r="F75" s="40" t="str">
        <f t="shared" si="21"/>
        <v/>
      </c>
      <c r="G75" s="85">
        <f t="shared" si="16"/>
        <v>0</v>
      </c>
      <c r="H75" s="40"/>
      <c r="N75" s="65"/>
      <c r="O75" s="65"/>
      <c r="P75" s="65"/>
      <c r="Q75" s="65"/>
      <c r="R75" s="65"/>
      <c r="S75" s="65"/>
      <c r="T75" s="65"/>
      <c r="U75" s="65"/>
      <c r="V75" s="65"/>
      <c r="W75" s="65"/>
      <c r="X75" s="65"/>
      <c r="Y75" s="65"/>
      <c r="Z75" s="65"/>
      <c r="AA75" s="65"/>
      <c r="AB75" s="65"/>
      <c r="AC75" s="65"/>
      <c r="AD75" s="65"/>
      <c r="AE75" s="65"/>
      <c r="AF75" s="65"/>
      <c r="AG75" s="65"/>
    </row>
    <row r="76" spans="1:33" x14ac:dyDescent="0.25">
      <c r="A76" s="49" t="s">
        <v>132</v>
      </c>
      <c r="B76" s="79" t="str">
        <f t="shared" si="17"/>
        <v/>
      </c>
      <c r="C76" s="79" t="str">
        <f t="shared" si="18"/>
        <v/>
      </c>
      <c r="D76" s="79" t="str">
        <f t="shared" si="19"/>
        <v/>
      </c>
      <c r="E76" s="79" t="str">
        <f t="shared" si="20"/>
        <v/>
      </c>
      <c r="F76" s="40" t="str">
        <f t="shared" si="21"/>
        <v/>
      </c>
      <c r="G76" s="85">
        <f t="shared" si="16"/>
        <v>0</v>
      </c>
      <c r="H76" s="40"/>
      <c r="N76" s="65"/>
      <c r="O76" s="65"/>
      <c r="P76" s="65"/>
      <c r="Q76" s="65"/>
      <c r="R76" s="65"/>
      <c r="S76" s="65"/>
      <c r="T76" s="65"/>
      <c r="U76" s="65"/>
      <c r="V76" s="65"/>
      <c r="W76" s="65"/>
      <c r="X76" s="65"/>
      <c r="Y76" s="65"/>
      <c r="Z76" s="65"/>
      <c r="AA76" s="65"/>
      <c r="AB76" s="65"/>
      <c r="AC76" s="65"/>
      <c r="AD76" s="65"/>
      <c r="AE76" s="65"/>
      <c r="AF76" s="65"/>
      <c r="AG76" s="65"/>
    </row>
    <row r="77" spans="1:33" hidden="1" x14ac:dyDescent="0.25">
      <c r="A77" s="49" t="s">
        <v>133</v>
      </c>
      <c r="B77" s="79" t="str">
        <f t="shared" si="17"/>
        <v/>
      </c>
      <c r="C77" s="79" t="str">
        <f t="shared" si="18"/>
        <v/>
      </c>
      <c r="D77" s="79" t="str">
        <f t="shared" si="19"/>
        <v/>
      </c>
      <c r="E77" s="79" t="str">
        <f t="shared" si="20"/>
        <v/>
      </c>
      <c r="F77" s="40" t="str">
        <f t="shared" si="21"/>
        <v/>
      </c>
      <c r="G77" s="85">
        <f t="shared" si="16"/>
        <v>0</v>
      </c>
      <c r="H77" s="40"/>
      <c r="N77" s="65"/>
      <c r="O77" s="65"/>
      <c r="P77" s="65"/>
      <c r="Q77" s="65"/>
      <c r="R77" s="65"/>
      <c r="S77" s="65"/>
      <c r="T77" s="65"/>
      <c r="U77" s="65"/>
      <c r="V77" s="65"/>
      <c r="W77" s="65"/>
      <c r="X77" s="65"/>
      <c r="Y77" s="65"/>
      <c r="Z77" s="65"/>
      <c r="AA77" s="65"/>
      <c r="AB77" s="65"/>
      <c r="AC77" s="65"/>
      <c r="AD77" s="65"/>
      <c r="AE77" s="65"/>
      <c r="AF77" s="65"/>
      <c r="AG77" s="65"/>
    </row>
    <row r="78" spans="1:33" x14ac:dyDescent="0.25">
      <c r="A78" s="49" t="s">
        <v>134</v>
      </c>
      <c r="B78" s="79">
        <f t="shared" si="17"/>
        <v>30062913</v>
      </c>
      <c r="C78" s="79">
        <f t="shared" si="18"/>
        <v>6480558</v>
      </c>
      <c r="D78" s="79">
        <f t="shared" si="19"/>
        <v>882527</v>
      </c>
      <c r="E78" s="79">
        <f t="shared" si="20"/>
        <v>4269701</v>
      </c>
      <c r="F78" s="40">
        <f t="shared" si="21"/>
        <v>13188478</v>
      </c>
      <c r="G78" s="85">
        <f t="shared" si="16"/>
        <v>24821264</v>
      </c>
      <c r="H78" s="40"/>
      <c r="N78" s="65"/>
      <c r="O78" s="65"/>
      <c r="P78" s="65"/>
      <c r="Q78" s="65"/>
      <c r="R78" s="65"/>
      <c r="S78" s="65"/>
      <c r="T78" s="65"/>
      <c r="U78" s="65"/>
      <c r="V78" s="65"/>
      <c r="W78" s="65"/>
      <c r="X78" s="65"/>
      <c r="Y78" s="65"/>
      <c r="Z78" s="65"/>
      <c r="AA78" s="65"/>
      <c r="AB78" s="65"/>
      <c r="AC78" s="65"/>
      <c r="AD78" s="65"/>
      <c r="AE78" s="65"/>
      <c r="AF78" s="65"/>
      <c r="AG78" s="65"/>
    </row>
    <row r="79" spans="1:33" x14ac:dyDescent="0.25">
      <c r="A79" s="49" t="s">
        <v>135</v>
      </c>
      <c r="B79" s="79">
        <f t="shared" si="17"/>
        <v>100000</v>
      </c>
      <c r="C79" s="79">
        <f t="shared" si="18"/>
        <v>0</v>
      </c>
      <c r="D79" s="79">
        <f t="shared" si="19"/>
        <v>0</v>
      </c>
      <c r="E79" s="79">
        <f t="shared" si="20"/>
        <v>0</v>
      </c>
      <c r="F79" s="40">
        <f t="shared" si="21"/>
        <v>0</v>
      </c>
      <c r="G79" s="85">
        <f t="shared" si="16"/>
        <v>0</v>
      </c>
      <c r="H79" s="40"/>
      <c r="N79" s="65"/>
      <c r="O79" s="65"/>
      <c r="P79" s="65"/>
      <c r="Q79" s="65"/>
      <c r="R79" s="65"/>
      <c r="S79" s="65"/>
      <c r="T79" s="65"/>
      <c r="U79" s="65"/>
      <c r="V79" s="65"/>
      <c r="W79" s="65"/>
      <c r="X79" s="65"/>
      <c r="Y79" s="65"/>
      <c r="Z79" s="65"/>
      <c r="AA79" s="65"/>
      <c r="AB79" s="65"/>
      <c r="AC79" s="65"/>
      <c r="AD79" s="65"/>
      <c r="AE79" s="65"/>
      <c r="AF79" s="65"/>
      <c r="AG79" s="65"/>
    </row>
    <row r="80" spans="1:33" x14ac:dyDescent="0.25">
      <c r="A80" s="52" t="s">
        <v>136</v>
      </c>
      <c r="B80" s="81">
        <f>+SUM(B81:B82)</f>
        <v>72226665</v>
      </c>
      <c r="C80" s="81">
        <f>+SUM(C81:C82)</f>
        <v>28280157</v>
      </c>
      <c r="D80" s="81">
        <f>+SUM(D81:D82)</f>
        <v>22709920</v>
      </c>
      <c r="E80" s="81">
        <f>+SUM(E81:E82)</f>
        <v>7680337</v>
      </c>
      <c r="F80" s="81">
        <f>+SUM(F81:F82)</f>
        <v>9684819</v>
      </c>
      <c r="G80" s="120">
        <f t="shared" si="16"/>
        <v>68355233</v>
      </c>
      <c r="H80" s="43"/>
    </row>
    <row r="81" spans="1:15" x14ac:dyDescent="0.25">
      <c r="A81" s="5" t="s">
        <v>137</v>
      </c>
      <c r="B81" s="79">
        <f>+IFERROR(VLOOKUP($A81,$M:$W,2,FALSE),"")</f>
        <v>40926665</v>
      </c>
      <c r="C81" s="79">
        <f>+IFERROR(VLOOKUP($A81,$M:$W,6,FALSE),"")</f>
        <v>24877686</v>
      </c>
      <c r="D81" s="79">
        <f>+IFERROR(VLOOKUP($A81,$M:$W,10,FALSE),"")</f>
        <v>3917291</v>
      </c>
      <c r="E81" s="79">
        <f>+IFERROR(VLOOKUP($A81,$M:$AF,14,FALSE),"")</f>
        <v>3979745</v>
      </c>
      <c r="F81" s="40">
        <f>+IFERROR(VLOOKUP($A81,$M:$AF,18,FALSE),"")</f>
        <v>4493483</v>
      </c>
      <c r="G81" s="85">
        <f t="shared" si="16"/>
        <v>37268205</v>
      </c>
      <c r="H81" s="40"/>
    </row>
    <row r="82" spans="1:15" x14ac:dyDescent="0.25">
      <c r="A82" s="5" t="s">
        <v>138</v>
      </c>
      <c r="B82" s="79">
        <f>+IFERROR(VLOOKUP($A82,$M:$W,2,FALSE),"")</f>
        <v>31300000</v>
      </c>
      <c r="C82" s="79">
        <f>+IFERROR(VLOOKUP($A82,$M:$W,6,FALSE),"")</f>
        <v>3402471</v>
      </c>
      <c r="D82" s="79">
        <f>+IFERROR(VLOOKUP($A82,$M:$W,10,FALSE),"")</f>
        <v>18792629</v>
      </c>
      <c r="E82" s="79">
        <f>+IFERROR(VLOOKUP($A82,$M:$AF,14,FALSE),"")</f>
        <v>3700592</v>
      </c>
      <c r="F82" s="40">
        <f>+IFERROR(VLOOKUP($A82,$M:$AF,18,FALSE),"")</f>
        <v>5191336</v>
      </c>
      <c r="G82" s="85">
        <f t="shared" si="16"/>
        <v>31087028</v>
      </c>
      <c r="H82" s="40"/>
    </row>
    <row r="83" spans="1:15" x14ac:dyDescent="0.25">
      <c r="A83" s="63" t="s">
        <v>69</v>
      </c>
      <c r="B83" s="84">
        <f>+B80+B72+B70+B68+B66+B64+B62+B60+B56+B54+B52+B39+B28+B7</f>
        <v>538535537</v>
      </c>
      <c r="C83" s="84">
        <f>+C80+C72+C70+C68+C66+C64+C62+C60+C56+C54+C52+C39+C28+C7</f>
        <v>111993492</v>
      </c>
      <c r="D83" s="84">
        <f>+D80+D72+D70+D68+D66+D64+D62+D60+D56+D54+D52+D39+D28+D7</f>
        <v>116811500</v>
      </c>
      <c r="E83" s="84">
        <f>+E80+E72+E70+E68+E66+E64+E62+E60+E56+E54+E52+E39+E28+E7</f>
        <v>104849948</v>
      </c>
      <c r="F83" s="84">
        <f>+F80+F72+F70+F68+F66+F64+F62+F60+F56+F54+F52+F39+F28+F7</f>
        <v>115732340</v>
      </c>
      <c r="G83" s="109">
        <f>+SUM(C83:F83)</f>
        <v>449387280</v>
      </c>
      <c r="H83" s="64"/>
    </row>
    <row r="85" spans="1:15" x14ac:dyDescent="0.25">
      <c r="D85" s="105"/>
      <c r="E85" s="110"/>
    </row>
    <row r="87" spans="1:15" x14ac:dyDescent="0.25">
      <c r="B87" s="110"/>
    </row>
    <row r="89" spans="1:15" x14ac:dyDescent="0.25">
      <c r="B89" s="105">
        <f>+B83-GETPIVOTDATA("VALOR",$M$96,"DT_TRI","1 - Dotação Anual","VAL_TIPO","Actual")</f>
        <v>0</v>
      </c>
      <c r="M89" s="66" t="s">
        <v>337</v>
      </c>
      <c r="N89" t="s">
        <v>365</v>
      </c>
    </row>
    <row r="90" spans="1:15" x14ac:dyDescent="0.25">
      <c r="M90" s="66" t="s">
        <v>346</v>
      </c>
      <c r="N90" t="s">
        <v>338</v>
      </c>
    </row>
    <row r="91" spans="1:15" x14ac:dyDescent="0.25">
      <c r="M91" s="66" t="s">
        <v>347</v>
      </c>
      <c r="N91" t="s">
        <v>338</v>
      </c>
    </row>
    <row r="92" spans="1:15" x14ac:dyDescent="0.25">
      <c r="M92" s="66" t="s">
        <v>345</v>
      </c>
      <c r="N92" t="s">
        <v>338</v>
      </c>
    </row>
    <row r="93" spans="1:15" x14ac:dyDescent="0.25">
      <c r="D93" s="105"/>
      <c r="M93" s="66" t="s">
        <v>341</v>
      </c>
      <c r="N93" t="s">
        <v>338</v>
      </c>
    </row>
    <row r="94" spans="1:15" x14ac:dyDescent="0.25">
      <c r="M94" s="66" t="s">
        <v>344</v>
      </c>
      <c r="N94" t="s">
        <v>364</v>
      </c>
    </row>
    <row r="96" spans="1:15" x14ac:dyDescent="0.25">
      <c r="B96" s="75"/>
      <c r="M96" s="66" t="s">
        <v>342</v>
      </c>
      <c r="N96" s="66" t="s">
        <v>339</v>
      </c>
      <c r="O96" s="66" t="s">
        <v>343</v>
      </c>
    </row>
    <row r="97" spans="13:33" x14ac:dyDescent="0.25">
      <c r="N97" t="s">
        <v>351</v>
      </c>
      <c r="P97" t="s">
        <v>354</v>
      </c>
      <c r="Q97" t="s">
        <v>352</v>
      </c>
      <c r="T97" t="s">
        <v>353</v>
      </c>
      <c r="U97" t="s">
        <v>355</v>
      </c>
      <c r="X97" t="s">
        <v>356</v>
      </c>
      <c r="Y97" t="s">
        <v>398</v>
      </c>
      <c r="AB97" t="s">
        <v>399</v>
      </c>
      <c r="AC97" t="s">
        <v>401</v>
      </c>
      <c r="AF97" t="s">
        <v>402</v>
      </c>
      <c r="AG97" t="s">
        <v>69</v>
      </c>
    </row>
    <row r="98" spans="13:33" x14ac:dyDescent="0.25">
      <c r="M98" s="66" t="s">
        <v>340</v>
      </c>
      <c r="N98" t="s">
        <v>357</v>
      </c>
      <c r="O98" t="s">
        <v>358</v>
      </c>
      <c r="Q98" t="s">
        <v>359</v>
      </c>
      <c r="R98" t="s">
        <v>348</v>
      </c>
      <c r="S98" t="s">
        <v>360</v>
      </c>
      <c r="U98" t="s">
        <v>359</v>
      </c>
      <c r="V98" t="s">
        <v>348</v>
      </c>
      <c r="W98" t="s">
        <v>360</v>
      </c>
      <c r="Y98" t="s">
        <v>359</v>
      </c>
      <c r="Z98" t="s">
        <v>348</v>
      </c>
      <c r="AA98" t="s">
        <v>360</v>
      </c>
      <c r="AC98" t="s">
        <v>359</v>
      </c>
      <c r="AD98" t="s">
        <v>348</v>
      </c>
      <c r="AE98" t="s">
        <v>360</v>
      </c>
    </row>
    <row r="99" spans="13:33" x14ac:dyDescent="0.25">
      <c r="M99" t="s">
        <v>72</v>
      </c>
      <c r="N99" s="105">
        <v>11834724</v>
      </c>
      <c r="O99" s="105">
        <v>16793924</v>
      </c>
      <c r="P99" s="105">
        <v>28628648</v>
      </c>
      <c r="Q99" s="105">
        <v>2795658</v>
      </c>
      <c r="R99" s="105">
        <v>2638449</v>
      </c>
      <c r="S99" s="105">
        <v>157209</v>
      </c>
      <c r="T99" s="105">
        <v>5591316</v>
      </c>
      <c r="U99" s="105">
        <v>2696714</v>
      </c>
      <c r="V99" s="105">
        <v>2591604</v>
      </c>
      <c r="W99" s="105">
        <v>105110</v>
      </c>
      <c r="X99" s="105">
        <v>5393428</v>
      </c>
      <c r="Y99" s="105">
        <v>2762612</v>
      </c>
      <c r="Z99" s="105">
        <v>2744840</v>
      </c>
      <c r="AA99" s="105">
        <v>17772</v>
      </c>
      <c r="AB99" s="105">
        <v>5525224</v>
      </c>
      <c r="AC99" s="105">
        <v>2555321</v>
      </c>
      <c r="AD99" s="105">
        <v>2539285</v>
      </c>
      <c r="AE99" s="105">
        <v>16036</v>
      </c>
      <c r="AF99" s="105">
        <v>5110642</v>
      </c>
      <c r="AG99" s="105">
        <v>50249258</v>
      </c>
    </row>
    <row r="100" spans="13:33" x14ac:dyDescent="0.25">
      <c r="M100" t="s">
        <v>73</v>
      </c>
      <c r="N100" s="105">
        <v>20344106</v>
      </c>
      <c r="O100" s="105">
        <v>22748088</v>
      </c>
      <c r="P100" s="105">
        <v>43092194</v>
      </c>
      <c r="Q100" s="105">
        <v>4261404</v>
      </c>
      <c r="R100" s="105">
        <v>3935875</v>
      </c>
      <c r="S100" s="105">
        <v>325529</v>
      </c>
      <c r="T100" s="105">
        <v>8522808</v>
      </c>
      <c r="U100" s="105">
        <v>4443899</v>
      </c>
      <c r="V100" s="105">
        <v>4150336</v>
      </c>
      <c r="W100" s="105">
        <v>293563</v>
      </c>
      <c r="X100" s="105">
        <v>8887798</v>
      </c>
      <c r="Y100" s="105">
        <v>4583966</v>
      </c>
      <c r="Z100" s="105">
        <v>4471245</v>
      </c>
      <c r="AA100" s="105">
        <v>112721</v>
      </c>
      <c r="AB100" s="105">
        <v>9167932</v>
      </c>
      <c r="AC100" s="105">
        <v>4741404</v>
      </c>
      <c r="AD100" s="105">
        <v>4660597</v>
      </c>
      <c r="AE100" s="105">
        <v>80807</v>
      </c>
      <c r="AF100" s="105">
        <v>9482808</v>
      </c>
      <c r="AG100" s="105">
        <v>79153540</v>
      </c>
    </row>
    <row r="101" spans="13:33" x14ac:dyDescent="0.25">
      <c r="M101" t="s">
        <v>74</v>
      </c>
      <c r="N101" s="105">
        <v>55745240</v>
      </c>
      <c r="O101" s="105">
        <v>61623240</v>
      </c>
      <c r="P101" s="105">
        <v>117368480</v>
      </c>
      <c r="Q101" s="105">
        <v>14128826</v>
      </c>
      <c r="R101" s="105">
        <v>13054753</v>
      </c>
      <c r="S101" s="105">
        <v>1075286</v>
      </c>
      <c r="T101" s="105">
        <v>28258865</v>
      </c>
      <c r="U101" s="105">
        <v>13426059</v>
      </c>
      <c r="V101" s="105">
        <v>12488739</v>
      </c>
      <c r="W101" s="105">
        <v>937320</v>
      </c>
      <c r="X101" s="105">
        <v>26852118</v>
      </c>
      <c r="Y101" s="105">
        <v>13818792</v>
      </c>
      <c r="Z101" s="105">
        <v>13368135</v>
      </c>
      <c r="AA101" s="105">
        <v>450657</v>
      </c>
      <c r="AB101" s="105">
        <v>27637584</v>
      </c>
      <c r="AC101" s="105">
        <v>12472237</v>
      </c>
      <c r="AD101" s="105">
        <v>12419260</v>
      </c>
      <c r="AE101" s="105">
        <v>51764</v>
      </c>
      <c r="AF101" s="105">
        <v>24943261</v>
      </c>
      <c r="AG101" s="105">
        <v>225060308</v>
      </c>
    </row>
    <row r="102" spans="13:33" x14ac:dyDescent="0.25">
      <c r="M102" t="s">
        <v>75</v>
      </c>
      <c r="N102" s="105">
        <v>280000</v>
      </c>
      <c r="O102" s="105">
        <v>1080000</v>
      </c>
      <c r="P102" s="105">
        <v>1360000</v>
      </c>
      <c r="Q102" s="105"/>
      <c r="R102" s="105"/>
      <c r="S102" s="105"/>
      <c r="T102" s="105"/>
      <c r="U102" s="105"/>
      <c r="V102" s="105"/>
      <c r="W102" s="105"/>
      <c r="X102" s="105"/>
      <c r="Y102" s="105"/>
      <c r="Z102" s="105"/>
      <c r="AA102" s="105"/>
      <c r="AB102" s="105"/>
      <c r="AC102" s="105">
        <v>30000</v>
      </c>
      <c r="AD102" s="105">
        <v>30000</v>
      </c>
      <c r="AE102" s="105"/>
      <c r="AF102" s="105">
        <v>60000</v>
      </c>
      <c r="AG102" s="105">
        <v>1420000</v>
      </c>
    </row>
    <row r="103" spans="13:33" x14ac:dyDescent="0.25">
      <c r="M103" s="116" t="s">
        <v>76</v>
      </c>
      <c r="N103" s="105">
        <v>7486658</v>
      </c>
      <c r="O103" s="105">
        <v>7500000</v>
      </c>
      <c r="P103" s="105">
        <v>14986658</v>
      </c>
      <c r="Q103" s="105">
        <v>1205588</v>
      </c>
      <c r="R103" s="105">
        <v>1115689</v>
      </c>
      <c r="S103" s="105">
        <v>89899</v>
      </c>
      <c r="T103" s="105">
        <v>2411176</v>
      </c>
      <c r="U103" s="105">
        <v>1099595</v>
      </c>
      <c r="V103" s="105">
        <v>1041595</v>
      </c>
      <c r="W103" s="105">
        <v>58000</v>
      </c>
      <c r="X103" s="105">
        <v>2199190</v>
      </c>
      <c r="Y103" s="105">
        <v>1157771</v>
      </c>
      <c r="Z103" s="105">
        <v>1146636</v>
      </c>
      <c r="AA103" s="105">
        <v>11135</v>
      </c>
      <c r="AB103" s="105">
        <v>2315542</v>
      </c>
      <c r="AC103" s="105">
        <v>1170403</v>
      </c>
      <c r="AD103" s="105">
        <v>1167449</v>
      </c>
      <c r="AE103" s="105">
        <v>2954</v>
      </c>
      <c r="AF103" s="105">
        <v>2340806</v>
      </c>
      <c r="AG103" s="105">
        <v>24253372</v>
      </c>
    </row>
    <row r="104" spans="13:33" x14ac:dyDescent="0.25">
      <c r="M104" t="s">
        <v>77</v>
      </c>
      <c r="N104" s="105">
        <v>295120</v>
      </c>
      <c r="O104" s="105">
        <v>244800</v>
      </c>
      <c r="P104" s="105">
        <v>539920</v>
      </c>
      <c r="Q104" s="105">
        <v>61200</v>
      </c>
      <c r="R104" s="105">
        <v>56649</v>
      </c>
      <c r="S104" s="105">
        <v>4551</v>
      </c>
      <c r="T104" s="105">
        <v>122400</v>
      </c>
      <c r="U104" s="105">
        <v>61200</v>
      </c>
      <c r="V104" s="105">
        <v>58193</v>
      </c>
      <c r="W104" s="105">
        <v>3007</v>
      </c>
      <c r="X104" s="105">
        <v>122400</v>
      </c>
      <c r="Y104" s="105">
        <v>61200</v>
      </c>
      <c r="Z104" s="105">
        <v>61200</v>
      </c>
      <c r="AA104" s="105"/>
      <c r="AB104" s="105">
        <v>122400</v>
      </c>
      <c r="AC104" s="105">
        <v>111520</v>
      </c>
      <c r="AD104" s="105">
        <v>111520</v>
      </c>
      <c r="AE104" s="105"/>
      <c r="AF104" s="105">
        <v>223040</v>
      </c>
      <c r="AG104" s="105">
        <v>1130160</v>
      </c>
    </row>
    <row r="105" spans="13:33" x14ac:dyDescent="0.25">
      <c r="M105" t="s">
        <v>78</v>
      </c>
      <c r="N105" s="105">
        <v>2123668</v>
      </c>
      <c r="O105" s="105">
        <v>1873668</v>
      </c>
      <c r="P105" s="105">
        <v>3997336</v>
      </c>
      <c r="Q105" s="105">
        <v>191614</v>
      </c>
      <c r="R105" s="105">
        <v>175605</v>
      </c>
      <c r="S105" s="105">
        <v>16009</v>
      </c>
      <c r="T105" s="105">
        <v>383228</v>
      </c>
      <c r="U105" s="105">
        <v>222614</v>
      </c>
      <c r="V105" s="105">
        <v>203891</v>
      </c>
      <c r="W105" s="105">
        <v>18723</v>
      </c>
      <c r="X105" s="105">
        <v>445228</v>
      </c>
      <c r="Y105" s="105">
        <v>571212</v>
      </c>
      <c r="Z105" s="105">
        <v>558536</v>
      </c>
      <c r="AA105" s="105">
        <v>12676</v>
      </c>
      <c r="AB105" s="105">
        <v>1142424</v>
      </c>
      <c r="AC105" s="105">
        <v>245030</v>
      </c>
      <c r="AD105" s="105">
        <v>239607</v>
      </c>
      <c r="AE105" s="105">
        <v>5423</v>
      </c>
      <c r="AF105" s="105">
        <v>490060</v>
      </c>
      <c r="AG105" s="105">
        <v>6458276</v>
      </c>
    </row>
    <row r="106" spans="13:33" x14ac:dyDescent="0.25">
      <c r="M106" t="s">
        <v>79</v>
      </c>
      <c r="N106" s="105">
        <v>2225000</v>
      </c>
      <c r="O106" s="105">
        <v>2350000</v>
      </c>
      <c r="P106" s="105">
        <v>4575000</v>
      </c>
      <c r="Q106" s="105">
        <v>61591</v>
      </c>
      <c r="R106" s="105">
        <v>56367</v>
      </c>
      <c r="S106" s="105">
        <v>5224</v>
      </c>
      <c r="T106" s="105">
        <v>123182</v>
      </c>
      <c r="U106" s="105">
        <v>91085</v>
      </c>
      <c r="V106" s="105">
        <v>86065</v>
      </c>
      <c r="W106" s="105">
        <v>5020</v>
      </c>
      <c r="X106" s="105">
        <v>182170</v>
      </c>
      <c r="Y106" s="105">
        <v>101089</v>
      </c>
      <c r="Z106" s="105">
        <v>101089</v>
      </c>
      <c r="AA106" s="105"/>
      <c r="AB106" s="105">
        <v>202178</v>
      </c>
      <c r="AC106" s="105">
        <v>189912</v>
      </c>
      <c r="AD106" s="105">
        <v>189912</v>
      </c>
      <c r="AE106" s="105"/>
      <c r="AF106" s="105">
        <v>379824</v>
      </c>
      <c r="AG106" s="105">
        <v>5462354</v>
      </c>
    </row>
    <row r="107" spans="13:33" x14ac:dyDescent="0.25">
      <c r="M107" t="s">
        <v>80</v>
      </c>
      <c r="N107" s="105">
        <v>1560000</v>
      </c>
      <c r="O107" s="105">
        <v>510000</v>
      </c>
      <c r="P107" s="105">
        <v>2070000</v>
      </c>
      <c r="Q107" s="105"/>
      <c r="R107" s="105"/>
      <c r="S107" s="105"/>
      <c r="T107" s="105"/>
      <c r="U107" s="105">
        <v>295592</v>
      </c>
      <c r="V107" s="105">
        <v>295592</v>
      </c>
      <c r="W107" s="105"/>
      <c r="X107" s="105">
        <v>591184</v>
      </c>
      <c r="Y107" s="105">
        <v>407415</v>
      </c>
      <c r="Z107" s="105">
        <v>407415</v>
      </c>
      <c r="AA107" s="105"/>
      <c r="AB107" s="105">
        <v>814830</v>
      </c>
      <c r="AC107" s="105">
        <v>282085</v>
      </c>
      <c r="AD107" s="105">
        <v>282085</v>
      </c>
      <c r="AE107" s="105"/>
      <c r="AF107" s="105">
        <v>564170</v>
      </c>
      <c r="AG107" s="105">
        <v>4040184</v>
      </c>
    </row>
    <row r="108" spans="13:33" x14ac:dyDescent="0.25">
      <c r="M108" t="s">
        <v>81</v>
      </c>
      <c r="N108" s="105">
        <v>900000</v>
      </c>
      <c r="O108" s="105">
        <v>950000</v>
      </c>
      <c r="P108" s="105">
        <v>1850000</v>
      </c>
      <c r="Q108" s="105"/>
      <c r="R108" s="105"/>
      <c r="S108" s="105"/>
      <c r="T108" s="105"/>
      <c r="U108" s="105">
        <v>558160</v>
      </c>
      <c r="V108" s="105">
        <v>558160</v>
      </c>
      <c r="W108" s="105"/>
      <c r="X108" s="105">
        <v>1116320</v>
      </c>
      <c r="Y108" s="105">
        <v>59400</v>
      </c>
      <c r="Z108" s="105">
        <v>59400</v>
      </c>
      <c r="AA108" s="105"/>
      <c r="AB108" s="105">
        <v>118800</v>
      </c>
      <c r="AC108" s="105"/>
      <c r="AD108" s="105"/>
      <c r="AE108" s="105"/>
      <c r="AF108" s="105"/>
      <c r="AG108" s="105">
        <v>3085120</v>
      </c>
    </row>
    <row r="109" spans="13:33" x14ac:dyDescent="0.25">
      <c r="M109" t="s">
        <v>82</v>
      </c>
      <c r="N109" s="105">
        <v>66000</v>
      </c>
      <c r="O109" s="105">
        <v>66000</v>
      </c>
      <c r="P109" s="105">
        <v>132000</v>
      </c>
      <c r="Q109" s="105"/>
      <c r="R109" s="105"/>
      <c r="S109" s="105"/>
      <c r="T109" s="105"/>
      <c r="U109" s="105"/>
      <c r="V109" s="105"/>
      <c r="W109" s="105"/>
      <c r="X109" s="105"/>
      <c r="Y109" s="105"/>
      <c r="Z109" s="105"/>
      <c r="AA109" s="105"/>
      <c r="AB109" s="105"/>
      <c r="AC109" s="105"/>
      <c r="AD109" s="105"/>
      <c r="AE109" s="105"/>
      <c r="AF109" s="105"/>
      <c r="AG109" s="105">
        <v>132000</v>
      </c>
    </row>
    <row r="110" spans="13:33" x14ac:dyDescent="0.25">
      <c r="M110" t="s">
        <v>83</v>
      </c>
      <c r="N110" s="105">
        <v>600000</v>
      </c>
      <c r="O110" s="105">
        <v>600000</v>
      </c>
      <c r="P110" s="105">
        <v>1200000</v>
      </c>
      <c r="Q110" s="105">
        <v>75916</v>
      </c>
      <c r="R110" s="105">
        <v>75916</v>
      </c>
      <c r="S110" s="105"/>
      <c r="T110" s="105">
        <v>151832</v>
      </c>
      <c r="U110" s="105">
        <v>70969</v>
      </c>
      <c r="V110" s="105">
        <v>70969</v>
      </c>
      <c r="W110" s="105"/>
      <c r="X110" s="105">
        <v>141938</v>
      </c>
      <c r="Y110" s="105">
        <v>15460</v>
      </c>
      <c r="Z110" s="105">
        <v>15460</v>
      </c>
      <c r="AA110" s="105"/>
      <c r="AB110" s="105">
        <v>30920</v>
      </c>
      <c r="AC110" s="105"/>
      <c r="AD110" s="105"/>
      <c r="AE110" s="105"/>
      <c r="AF110" s="105"/>
      <c r="AG110" s="105">
        <v>1524690</v>
      </c>
    </row>
    <row r="111" spans="13:33" x14ac:dyDescent="0.25">
      <c r="M111" t="s">
        <v>84</v>
      </c>
      <c r="N111" s="105">
        <v>240000</v>
      </c>
      <c r="O111" s="105">
        <v>240000</v>
      </c>
      <c r="P111" s="105">
        <v>480000</v>
      </c>
      <c r="Q111" s="105"/>
      <c r="R111" s="105"/>
      <c r="S111" s="105"/>
      <c r="T111" s="105"/>
      <c r="U111" s="105"/>
      <c r="V111" s="105"/>
      <c r="W111" s="105"/>
      <c r="X111" s="105"/>
      <c r="Y111" s="105"/>
      <c r="Z111" s="105"/>
      <c r="AA111" s="105"/>
      <c r="AB111" s="105"/>
      <c r="AC111" s="105"/>
      <c r="AD111" s="105"/>
      <c r="AE111" s="105"/>
      <c r="AF111" s="105"/>
      <c r="AG111" s="105">
        <v>480000</v>
      </c>
    </row>
    <row r="112" spans="13:33" x14ac:dyDescent="0.25">
      <c r="M112" t="s">
        <v>375</v>
      </c>
      <c r="N112" s="105">
        <v>120000</v>
      </c>
      <c r="O112" s="105">
        <v>120000</v>
      </c>
      <c r="P112" s="105">
        <v>240000</v>
      </c>
      <c r="Q112" s="105"/>
      <c r="R112" s="105"/>
      <c r="S112" s="105"/>
      <c r="T112" s="105"/>
      <c r="U112" s="105"/>
      <c r="V112" s="105"/>
      <c r="W112" s="105"/>
      <c r="X112" s="105"/>
      <c r="Y112" s="105"/>
      <c r="Z112" s="105"/>
      <c r="AA112" s="105"/>
      <c r="AB112" s="105"/>
      <c r="AC112" s="105"/>
      <c r="AD112" s="105"/>
      <c r="AE112" s="105"/>
      <c r="AF112" s="105"/>
      <c r="AG112" s="105">
        <v>240000</v>
      </c>
    </row>
    <row r="113" spans="13:33" x14ac:dyDescent="0.25">
      <c r="M113" t="s">
        <v>85</v>
      </c>
      <c r="N113" s="105">
        <v>300000</v>
      </c>
      <c r="O113" s="105">
        <v>300000</v>
      </c>
      <c r="P113" s="105">
        <v>600000</v>
      </c>
      <c r="Q113" s="105"/>
      <c r="R113" s="105"/>
      <c r="S113" s="105"/>
      <c r="T113" s="105"/>
      <c r="U113" s="105"/>
      <c r="V113" s="105"/>
      <c r="W113" s="105"/>
      <c r="X113" s="105"/>
      <c r="Y113" s="105"/>
      <c r="Z113" s="105"/>
      <c r="AA113" s="105"/>
      <c r="AB113" s="105"/>
      <c r="AC113" s="105"/>
      <c r="AD113" s="105"/>
      <c r="AE113" s="105"/>
      <c r="AF113" s="105"/>
      <c r="AG113" s="105">
        <v>600000</v>
      </c>
    </row>
    <row r="114" spans="13:33" x14ac:dyDescent="0.25">
      <c r="M114" t="s">
        <v>86</v>
      </c>
      <c r="N114" s="105">
        <v>240000</v>
      </c>
      <c r="O114" s="105">
        <v>240000</v>
      </c>
      <c r="P114" s="105">
        <v>480000</v>
      </c>
      <c r="Q114" s="105"/>
      <c r="R114" s="105"/>
      <c r="S114" s="105"/>
      <c r="T114" s="105"/>
      <c r="U114" s="105"/>
      <c r="V114" s="105"/>
      <c r="W114" s="105"/>
      <c r="X114" s="105"/>
      <c r="Y114" s="105"/>
      <c r="Z114" s="105"/>
      <c r="AA114" s="105"/>
      <c r="AB114" s="105"/>
      <c r="AC114" s="105"/>
      <c r="AD114" s="105"/>
      <c r="AE114" s="105"/>
      <c r="AF114" s="105"/>
      <c r="AG114" s="105">
        <v>480000</v>
      </c>
    </row>
    <row r="115" spans="13:33" x14ac:dyDescent="0.25">
      <c r="M115" t="s">
        <v>87</v>
      </c>
      <c r="N115" s="105">
        <v>300000</v>
      </c>
      <c r="O115" s="105">
        <v>300000</v>
      </c>
      <c r="P115" s="105">
        <v>600000</v>
      </c>
      <c r="Q115" s="105"/>
      <c r="R115" s="105"/>
      <c r="S115" s="105"/>
      <c r="T115" s="105"/>
      <c r="U115" s="105"/>
      <c r="V115" s="105"/>
      <c r="W115" s="105"/>
      <c r="X115" s="105"/>
      <c r="Y115" s="105"/>
      <c r="Z115" s="105"/>
      <c r="AA115" s="105"/>
      <c r="AB115" s="105"/>
      <c r="AC115" s="105"/>
      <c r="AD115" s="105"/>
      <c r="AE115" s="105"/>
      <c r="AF115" s="105"/>
      <c r="AG115" s="105">
        <v>600000</v>
      </c>
    </row>
    <row r="116" spans="13:33" x14ac:dyDescent="0.25">
      <c r="M116" t="s">
        <v>88</v>
      </c>
      <c r="N116" s="105">
        <v>7200000</v>
      </c>
      <c r="O116" s="105">
        <v>8000000</v>
      </c>
      <c r="P116" s="105">
        <v>15200000</v>
      </c>
      <c r="Q116" s="105">
        <v>700668</v>
      </c>
      <c r="R116" s="105">
        <v>700668</v>
      </c>
      <c r="S116" s="105"/>
      <c r="T116" s="105">
        <v>1401336</v>
      </c>
      <c r="U116" s="105">
        <v>1331234</v>
      </c>
      <c r="V116" s="105">
        <v>1331234</v>
      </c>
      <c r="W116" s="105"/>
      <c r="X116" s="105">
        <v>2662468</v>
      </c>
      <c r="Y116" s="105">
        <v>1281590</v>
      </c>
      <c r="Z116" s="105">
        <v>1281590</v>
      </c>
      <c r="AA116" s="105"/>
      <c r="AB116" s="105">
        <v>2563180</v>
      </c>
      <c r="AC116" s="105"/>
      <c r="AD116" s="105"/>
      <c r="AE116" s="105"/>
      <c r="AF116" s="105"/>
      <c r="AG116" s="105">
        <v>21826984</v>
      </c>
    </row>
    <row r="117" spans="13:33" x14ac:dyDescent="0.25">
      <c r="M117" t="s">
        <v>89</v>
      </c>
      <c r="N117" s="105">
        <v>254800</v>
      </c>
      <c r="O117" s="105">
        <v>253800</v>
      </c>
      <c r="P117" s="105">
        <v>508600</v>
      </c>
      <c r="Q117" s="105">
        <v>23200</v>
      </c>
      <c r="R117" s="105">
        <v>21743</v>
      </c>
      <c r="S117" s="105">
        <v>1457</v>
      </c>
      <c r="T117" s="105">
        <v>46400</v>
      </c>
      <c r="U117" s="105">
        <v>22800</v>
      </c>
      <c r="V117" s="105">
        <v>21266</v>
      </c>
      <c r="W117" s="105">
        <v>1534</v>
      </c>
      <c r="X117" s="105">
        <v>45600</v>
      </c>
      <c r="Y117" s="105">
        <v>23800</v>
      </c>
      <c r="Z117" s="105">
        <v>22658</v>
      </c>
      <c r="AA117" s="105">
        <v>1142</v>
      </c>
      <c r="AB117" s="105">
        <v>47600</v>
      </c>
      <c r="AC117" s="105">
        <v>21600</v>
      </c>
      <c r="AD117" s="105">
        <v>21143</v>
      </c>
      <c r="AE117" s="105">
        <v>457</v>
      </c>
      <c r="AF117" s="105">
        <v>43200</v>
      </c>
      <c r="AG117" s="105">
        <v>691400</v>
      </c>
    </row>
    <row r="118" spans="13:33" x14ac:dyDescent="0.25">
      <c r="M118" t="s">
        <v>92</v>
      </c>
      <c r="N118" s="105">
        <v>100000</v>
      </c>
      <c r="O118" s="105">
        <v>100000</v>
      </c>
      <c r="P118" s="105">
        <v>200000</v>
      </c>
      <c r="Q118" s="105">
        <v>41423</v>
      </c>
      <c r="R118" s="105">
        <v>41423</v>
      </c>
      <c r="S118" s="105"/>
      <c r="T118" s="105">
        <v>82846</v>
      </c>
      <c r="U118" s="105"/>
      <c r="V118" s="105"/>
      <c r="W118" s="105"/>
      <c r="X118" s="105"/>
      <c r="Y118" s="105">
        <v>3000</v>
      </c>
      <c r="Z118" s="105">
        <v>3000</v>
      </c>
      <c r="AA118" s="105"/>
      <c r="AB118" s="105">
        <v>6000</v>
      </c>
      <c r="AC118" s="105">
        <v>34660</v>
      </c>
      <c r="AD118" s="105">
        <v>34660</v>
      </c>
      <c r="AE118" s="105"/>
      <c r="AF118" s="105">
        <v>69320</v>
      </c>
      <c r="AG118" s="105">
        <v>358166</v>
      </c>
    </row>
    <row r="119" spans="13:33" x14ac:dyDescent="0.25">
      <c r="M119" s="116" t="s">
        <v>376</v>
      </c>
      <c r="N119" s="105">
        <v>30000</v>
      </c>
      <c r="O119" s="105">
        <v>30000</v>
      </c>
      <c r="P119" s="105">
        <v>60000</v>
      </c>
      <c r="Q119" s="105"/>
      <c r="R119" s="105"/>
      <c r="S119" s="105"/>
      <c r="T119" s="105"/>
      <c r="U119" s="105"/>
      <c r="V119" s="105"/>
      <c r="W119" s="105"/>
      <c r="X119" s="105"/>
      <c r="Y119" s="105"/>
      <c r="Z119" s="105"/>
      <c r="AA119" s="105"/>
      <c r="AB119" s="105"/>
      <c r="AC119" s="105"/>
      <c r="AD119" s="105"/>
      <c r="AE119" s="105"/>
      <c r="AF119" s="105"/>
      <c r="AG119" s="105">
        <v>60000</v>
      </c>
    </row>
    <row r="120" spans="13:33" x14ac:dyDescent="0.25">
      <c r="M120" t="s">
        <v>377</v>
      </c>
      <c r="N120" s="105">
        <v>230000</v>
      </c>
      <c r="O120" s="105">
        <v>300000</v>
      </c>
      <c r="P120" s="105">
        <v>530000</v>
      </c>
      <c r="Q120" s="105">
        <v>58770</v>
      </c>
      <c r="R120" s="105">
        <v>58770</v>
      </c>
      <c r="S120" s="105"/>
      <c r="T120" s="105">
        <v>117540</v>
      </c>
      <c r="U120" s="105">
        <v>20013</v>
      </c>
      <c r="V120" s="105">
        <v>20013</v>
      </c>
      <c r="W120" s="105"/>
      <c r="X120" s="105">
        <v>40026</v>
      </c>
      <c r="Y120" s="105">
        <v>50000</v>
      </c>
      <c r="Z120" s="105">
        <v>50000</v>
      </c>
      <c r="AA120" s="105"/>
      <c r="AB120" s="105">
        <v>100000</v>
      </c>
      <c r="AC120" s="105"/>
      <c r="AD120" s="105"/>
      <c r="AE120" s="105"/>
      <c r="AF120" s="105"/>
      <c r="AG120" s="105">
        <v>787566</v>
      </c>
    </row>
    <row r="121" spans="13:33" x14ac:dyDescent="0.25">
      <c r="M121" s="116" t="s">
        <v>93</v>
      </c>
      <c r="N121" s="105">
        <v>2150000</v>
      </c>
      <c r="O121" s="105">
        <v>1750000</v>
      </c>
      <c r="P121" s="105">
        <v>3900000</v>
      </c>
      <c r="Q121" s="105">
        <v>805456</v>
      </c>
      <c r="R121" s="105">
        <v>805456</v>
      </c>
      <c r="S121" s="105"/>
      <c r="T121" s="105">
        <v>1610912</v>
      </c>
      <c r="U121" s="105">
        <v>230743</v>
      </c>
      <c r="V121" s="105">
        <v>230743</v>
      </c>
      <c r="W121" s="105"/>
      <c r="X121" s="105">
        <v>461486</v>
      </c>
      <c r="Y121" s="105">
        <v>182646</v>
      </c>
      <c r="Z121" s="105">
        <v>182646</v>
      </c>
      <c r="AA121" s="105"/>
      <c r="AB121" s="105">
        <v>365292</v>
      </c>
      <c r="AC121" s="105">
        <v>277344</v>
      </c>
      <c r="AD121" s="105">
        <v>277344</v>
      </c>
      <c r="AE121" s="105"/>
      <c r="AF121" s="105">
        <v>554688</v>
      </c>
      <c r="AG121" s="105">
        <v>6892378</v>
      </c>
    </row>
    <row r="122" spans="13:33" x14ac:dyDescent="0.25">
      <c r="M122" t="s">
        <v>94</v>
      </c>
      <c r="N122" s="105">
        <v>5000000</v>
      </c>
      <c r="O122" s="105">
        <v>2500000</v>
      </c>
      <c r="P122" s="105">
        <v>7500000</v>
      </c>
      <c r="Q122" s="105">
        <v>2638601</v>
      </c>
      <c r="R122" s="105">
        <v>2638601</v>
      </c>
      <c r="S122" s="105"/>
      <c r="T122" s="105">
        <v>5277202</v>
      </c>
      <c r="U122" s="105">
        <v>1058431</v>
      </c>
      <c r="V122" s="105">
        <v>1058431</v>
      </c>
      <c r="W122" s="105"/>
      <c r="X122" s="105">
        <v>2116862</v>
      </c>
      <c r="Y122" s="105">
        <v>677084</v>
      </c>
      <c r="Z122" s="105">
        <v>677084</v>
      </c>
      <c r="AA122" s="105"/>
      <c r="AB122" s="105">
        <v>1354168</v>
      </c>
      <c r="AC122" s="105">
        <v>617205</v>
      </c>
      <c r="AD122" s="105">
        <v>617205</v>
      </c>
      <c r="AE122" s="105"/>
      <c r="AF122" s="105">
        <v>1234410</v>
      </c>
      <c r="AG122" s="105">
        <v>17482642</v>
      </c>
    </row>
    <row r="123" spans="13:33" x14ac:dyDescent="0.25">
      <c r="M123" t="s">
        <v>95</v>
      </c>
      <c r="N123" s="105">
        <v>200000</v>
      </c>
      <c r="O123" s="105">
        <v>200000</v>
      </c>
      <c r="P123" s="105">
        <v>400000</v>
      </c>
      <c r="Q123" s="105"/>
      <c r="R123" s="105"/>
      <c r="S123" s="105"/>
      <c r="T123" s="105"/>
      <c r="U123" s="105"/>
      <c r="V123" s="105"/>
      <c r="W123" s="105"/>
      <c r="X123" s="105"/>
      <c r="Y123" s="105"/>
      <c r="Z123" s="105"/>
      <c r="AA123" s="105"/>
      <c r="AB123" s="105"/>
      <c r="AC123" s="105">
        <v>56700</v>
      </c>
      <c r="AD123" s="105">
        <v>56700</v>
      </c>
      <c r="AE123" s="105"/>
      <c r="AF123" s="105">
        <v>113400</v>
      </c>
      <c r="AG123" s="105">
        <v>513400</v>
      </c>
    </row>
    <row r="124" spans="13:33" x14ac:dyDescent="0.25">
      <c r="M124" t="s">
        <v>96</v>
      </c>
      <c r="N124" s="105">
        <v>4144004</v>
      </c>
      <c r="O124" s="105">
        <v>5000000</v>
      </c>
      <c r="P124" s="105">
        <v>9144004</v>
      </c>
      <c r="Q124" s="105">
        <v>127020</v>
      </c>
      <c r="R124" s="105">
        <v>127020</v>
      </c>
      <c r="S124" s="105"/>
      <c r="T124" s="105">
        <v>254040</v>
      </c>
      <c r="U124" s="105">
        <v>359060</v>
      </c>
      <c r="V124" s="105">
        <v>625357</v>
      </c>
      <c r="W124" s="105"/>
      <c r="X124" s="105">
        <v>984417</v>
      </c>
      <c r="Y124" s="105">
        <v>1751301</v>
      </c>
      <c r="Z124" s="105">
        <v>1485004</v>
      </c>
      <c r="AA124" s="105"/>
      <c r="AB124" s="105">
        <v>3236305</v>
      </c>
      <c r="AC124" s="105">
        <v>1824782</v>
      </c>
      <c r="AD124" s="105">
        <v>1824782</v>
      </c>
      <c r="AE124" s="105"/>
      <c r="AF124" s="105">
        <v>3649564</v>
      </c>
      <c r="AG124" s="105">
        <v>17268330</v>
      </c>
    </row>
    <row r="125" spans="13:33" x14ac:dyDescent="0.25">
      <c r="M125" t="s">
        <v>97</v>
      </c>
      <c r="N125" s="105">
        <v>500000</v>
      </c>
      <c r="O125" s="105">
        <v>500000</v>
      </c>
      <c r="P125" s="105">
        <v>1000000</v>
      </c>
      <c r="Q125" s="105">
        <v>86359</v>
      </c>
      <c r="R125" s="105">
        <v>86359</v>
      </c>
      <c r="S125" s="105"/>
      <c r="T125" s="105">
        <v>172718</v>
      </c>
      <c r="U125" s="105">
        <v>92250</v>
      </c>
      <c r="V125" s="105">
        <v>92250</v>
      </c>
      <c r="W125" s="105"/>
      <c r="X125" s="105">
        <v>184500</v>
      </c>
      <c r="Y125" s="105">
        <v>128260</v>
      </c>
      <c r="Z125" s="105">
        <v>128260</v>
      </c>
      <c r="AA125" s="105"/>
      <c r="AB125" s="105">
        <v>256520</v>
      </c>
      <c r="AC125" s="105">
        <v>124880</v>
      </c>
      <c r="AD125" s="105">
        <v>124880</v>
      </c>
      <c r="AE125" s="105"/>
      <c r="AF125" s="105">
        <v>249760</v>
      </c>
      <c r="AG125" s="105">
        <v>1863498</v>
      </c>
    </row>
    <row r="126" spans="13:33" x14ac:dyDescent="0.25">
      <c r="M126" t="s">
        <v>98</v>
      </c>
      <c r="N126" s="105">
        <v>450000</v>
      </c>
      <c r="O126" s="105">
        <v>1000000</v>
      </c>
      <c r="P126" s="105">
        <v>1450000</v>
      </c>
      <c r="Q126" s="105">
        <v>150748</v>
      </c>
      <c r="R126" s="105">
        <v>150748</v>
      </c>
      <c r="S126" s="105"/>
      <c r="T126" s="105">
        <v>301496</v>
      </c>
      <c r="U126" s="105">
        <v>25358</v>
      </c>
      <c r="V126" s="105">
        <v>25358</v>
      </c>
      <c r="W126" s="105"/>
      <c r="X126" s="105">
        <v>50716</v>
      </c>
      <c r="Y126" s="105">
        <v>9400</v>
      </c>
      <c r="Z126" s="105">
        <v>9400</v>
      </c>
      <c r="AA126" s="105"/>
      <c r="AB126" s="105">
        <v>18800</v>
      </c>
      <c r="AC126" s="105">
        <v>204790</v>
      </c>
      <c r="AD126" s="105">
        <v>204790</v>
      </c>
      <c r="AE126" s="105"/>
      <c r="AF126" s="105">
        <v>409580</v>
      </c>
      <c r="AG126" s="105">
        <v>2230592</v>
      </c>
    </row>
    <row r="127" spans="13:33" x14ac:dyDescent="0.25">
      <c r="M127" t="s">
        <v>99</v>
      </c>
      <c r="N127" s="105">
        <v>200000</v>
      </c>
      <c r="O127" s="105">
        <v>200000</v>
      </c>
      <c r="P127" s="105">
        <v>400000</v>
      </c>
      <c r="Q127" s="105">
        <v>11032</v>
      </c>
      <c r="R127" s="105">
        <v>11032</v>
      </c>
      <c r="S127" s="105"/>
      <c r="T127" s="105">
        <v>22064</v>
      </c>
      <c r="U127" s="105">
        <v>34961</v>
      </c>
      <c r="V127" s="105">
        <v>34961</v>
      </c>
      <c r="W127" s="105"/>
      <c r="X127" s="105">
        <v>69922</v>
      </c>
      <c r="Y127" s="105"/>
      <c r="Z127" s="105"/>
      <c r="AA127" s="105"/>
      <c r="AB127" s="105"/>
      <c r="AC127" s="105">
        <v>89099</v>
      </c>
      <c r="AD127" s="105">
        <v>89099</v>
      </c>
      <c r="AE127" s="105"/>
      <c r="AF127" s="105">
        <v>178198</v>
      </c>
      <c r="AG127" s="105">
        <v>670184</v>
      </c>
    </row>
    <row r="128" spans="13:33" x14ac:dyDescent="0.25">
      <c r="M128" t="s">
        <v>101</v>
      </c>
      <c r="N128" s="105">
        <v>50000</v>
      </c>
      <c r="O128" s="105">
        <v>50000</v>
      </c>
      <c r="P128" s="105">
        <v>100000</v>
      </c>
      <c r="Q128" s="105"/>
      <c r="R128" s="105"/>
      <c r="S128" s="105"/>
      <c r="T128" s="105"/>
      <c r="U128" s="105"/>
      <c r="V128" s="105"/>
      <c r="W128" s="105"/>
      <c r="X128" s="105"/>
      <c r="Y128" s="105"/>
      <c r="Z128" s="105"/>
      <c r="AA128" s="105"/>
      <c r="AB128" s="105"/>
      <c r="AC128" s="105"/>
      <c r="AD128" s="105"/>
      <c r="AE128" s="105"/>
      <c r="AF128" s="105"/>
      <c r="AG128" s="105">
        <v>100000</v>
      </c>
    </row>
    <row r="129" spans="2:33" x14ac:dyDescent="0.25">
      <c r="M129" t="s">
        <v>102</v>
      </c>
      <c r="N129" s="105">
        <v>4485000</v>
      </c>
      <c r="O129" s="105">
        <v>1200000</v>
      </c>
      <c r="P129" s="105">
        <v>5685000</v>
      </c>
      <c r="Q129" s="105">
        <v>1342550</v>
      </c>
      <c r="R129" s="105">
        <v>1342550</v>
      </c>
      <c r="S129" s="105"/>
      <c r="T129" s="105">
        <v>2685100</v>
      </c>
      <c r="U129" s="105">
        <v>2051960</v>
      </c>
      <c r="V129" s="105">
        <v>2051960</v>
      </c>
      <c r="W129" s="105"/>
      <c r="X129" s="105">
        <v>4103920</v>
      </c>
      <c r="Y129" s="105">
        <v>391214</v>
      </c>
      <c r="Z129" s="105">
        <v>391214</v>
      </c>
      <c r="AA129" s="105"/>
      <c r="AB129" s="105">
        <v>782428</v>
      </c>
      <c r="AC129" s="105">
        <v>645252</v>
      </c>
      <c r="AD129" s="105">
        <v>645252</v>
      </c>
      <c r="AE129" s="105"/>
      <c r="AF129" s="105">
        <v>1290504</v>
      </c>
      <c r="AG129" s="105">
        <v>14546952</v>
      </c>
    </row>
    <row r="130" spans="2:33" x14ac:dyDescent="0.25">
      <c r="M130" t="s">
        <v>103</v>
      </c>
      <c r="N130" s="105">
        <v>1929920</v>
      </c>
      <c r="O130" s="105">
        <v>1954720</v>
      </c>
      <c r="P130" s="105">
        <v>3884640</v>
      </c>
      <c r="Q130" s="105">
        <v>656690</v>
      </c>
      <c r="R130" s="105">
        <v>643038</v>
      </c>
      <c r="S130" s="105">
        <v>13652</v>
      </c>
      <c r="T130" s="105">
        <v>1313380</v>
      </c>
      <c r="U130" s="105">
        <v>242000</v>
      </c>
      <c r="V130" s="105">
        <v>232269</v>
      </c>
      <c r="W130" s="105">
        <v>9731</v>
      </c>
      <c r="X130" s="105">
        <v>484000</v>
      </c>
      <c r="Y130" s="105">
        <v>280360</v>
      </c>
      <c r="Z130" s="105">
        <v>278589</v>
      </c>
      <c r="AA130" s="105">
        <v>1771</v>
      </c>
      <c r="AB130" s="105">
        <v>560720</v>
      </c>
      <c r="AC130" s="105">
        <v>568508</v>
      </c>
      <c r="AD130" s="105">
        <v>566910</v>
      </c>
      <c r="AE130" s="105">
        <v>1598</v>
      </c>
      <c r="AF130" s="105">
        <v>1137016</v>
      </c>
      <c r="AG130" s="105">
        <v>7379756</v>
      </c>
    </row>
    <row r="131" spans="2:33" x14ac:dyDescent="0.25">
      <c r="M131" t="s">
        <v>104</v>
      </c>
      <c r="N131" s="105">
        <v>555000</v>
      </c>
      <c r="O131" s="105">
        <v>600000</v>
      </c>
      <c r="P131" s="105">
        <v>1155000</v>
      </c>
      <c r="Q131" s="105"/>
      <c r="R131" s="105"/>
      <c r="S131" s="105"/>
      <c r="T131" s="105"/>
      <c r="U131" s="105"/>
      <c r="V131" s="105"/>
      <c r="W131" s="105"/>
      <c r="X131" s="105"/>
      <c r="Y131" s="105"/>
      <c r="Z131" s="105"/>
      <c r="AA131" s="105"/>
      <c r="AB131" s="105"/>
      <c r="AC131" s="105"/>
      <c r="AD131" s="105"/>
      <c r="AE131" s="105"/>
      <c r="AF131" s="105"/>
      <c r="AG131" s="105">
        <v>1155000</v>
      </c>
    </row>
    <row r="132" spans="2:33" x14ac:dyDescent="0.25">
      <c r="M132" t="s">
        <v>105</v>
      </c>
      <c r="N132" s="105">
        <v>400000</v>
      </c>
      <c r="O132" s="105">
        <v>800000</v>
      </c>
      <c r="P132" s="105">
        <v>1200000</v>
      </c>
      <c r="Q132" s="105">
        <v>66905</v>
      </c>
      <c r="R132" s="105">
        <v>66905</v>
      </c>
      <c r="S132" s="105"/>
      <c r="T132" s="105">
        <v>133810</v>
      </c>
      <c r="U132" s="105">
        <v>97800</v>
      </c>
      <c r="V132" s="105">
        <v>97800</v>
      </c>
      <c r="W132" s="105"/>
      <c r="X132" s="105">
        <v>195600</v>
      </c>
      <c r="Y132" s="105">
        <v>71807</v>
      </c>
      <c r="Z132" s="105">
        <v>71807</v>
      </c>
      <c r="AA132" s="105"/>
      <c r="AB132" s="105">
        <v>143614</v>
      </c>
      <c r="AC132" s="105"/>
      <c r="AD132" s="105"/>
      <c r="AE132" s="105"/>
      <c r="AF132" s="105"/>
      <c r="AG132" s="105">
        <v>1673024</v>
      </c>
    </row>
    <row r="133" spans="2:33" x14ac:dyDescent="0.25">
      <c r="B133" s="110"/>
      <c r="M133" t="s">
        <v>106</v>
      </c>
      <c r="N133" s="105">
        <v>1145000</v>
      </c>
      <c r="O133" s="105">
        <v>1300000</v>
      </c>
      <c r="P133" s="105">
        <v>2445000</v>
      </c>
      <c r="Q133" s="105">
        <v>51000</v>
      </c>
      <c r="R133" s="105">
        <v>51000</v>
      </c>
      <c r="S133" s="105"/>
      <c r="T133" s="105">
        <v>102000</v>
      </c>
      <c r="U133" s="105">
        <v>101000</v>
      </c>
      <c r="V133" s="105">
        <v>101000</v>
      </c>
      <c r="W133" s="105"/>
      <c r="X133" s="105">
        <v>202000</v>
      </c>
      <c r="Y133" s="105">
        <v>712419</v>
      </c>
      <c r="Z133" s="105">
        <v>712419</v>
      </c>
      <c r="AA133" s="105"/>
      <c r="AB133" s="105">
        <v>1424838</v>
      </c>
      <c r="AC133" s="105">
        <v>236660</v>
      </c>
      <c r="AD133" s="105">
        <v>236660</v>
      </c>
      <c r="AE133" s="105"/>
      <c r="AF133" s="105">
        <v>473320</v>
      </c>
      <c r="AG133" s="105">
        <v>4647158</v>
      </c>
    </row>
    <row r="134" spans="2:33" x14ac:dyDescent="0.25">
      <c r="B134" s="74"/>
      <c r="M134" t="s">
        <v>107</v>
      </c>
      <c r="N134" s="105">
        <v>1000000</v>
      </c>
      <c r="O134" s="105">
        <v>1000000</v>
      </c>
      <c r="P134" s="105">
        <v>2000000</v>
      </c>
      <c r="Q134" s="105">
        <v>42408</v>
      </c>
      <c r="R134" s="105">
        <v>42408</v>
      </c>
      <c r="S134" s="105"/>
      <c r="T134" s="105">
        <v>84816</v>
      </c>
      <c r="U134" s="105">
        <v>4968</v>
      </c>
      <c r="V134" s="105">
        <v>4968</v>
      </c>
      <c r="W134" s="105"/>
      <c r="X134" s="105">
        <v>9936</v>
      </c>
      <c r="Y134" s="105">
        <v>122324</v>
      </c>
      <c r="Z134" s="105">
        <v>122324</v>
      </c>
      <c r="AA134" s="105"/>
      <c r="AB134" s="105">
        <v>244648</v>
      </c>
      <c r="AC134" s="105"/>
      <c r="AD134" s="105"/>
      <c r="AE134" s="105"/>
      <c r="AF134" s="105"/>
      <c r="AG134" s="105">
        <v>2339400</v>
      </c>
    </row>
    <row r="135" spans="2:33" x14ac:dyDescent="0.25">
      <c r="M135" t="s">
        <v>108</v>
      </c>
      <c r="N135" s="105">
        <v>499000</v>
      </c>
      <c r="O135" s="105">
        <v>550000</v>
      </c>
      <c r="P135" s="105">
        <v>1049000</v>
      </c>
      <c r="Q135" s="105"/>
      <c r="R135" s="105"/>
      <c r="S135" s="105"/>
      <c r="T135" s="105"/>
      <c r="U135" s="105"/>
      <c r="V135" s="105"/>
      <c r="W135" s="105"/>
      <c r="X135" s="105"/>
      <c r="Y135" s="105"/>
      <c r="Z135" s="105"/>
      <c r="AA135" s="105"/>
      <c r="AB135" s="105"/>
      <c r="AC135" s="105"/>
      <c r="AD135" s="105"/>
      <c r="AE135" s="105"/>
      <c r="AF135" s="105"/>
      <c r="AG135" s="105">
        <v>1049000</v>
      </c>
    </row>
    <row r="136" spans="2:33" x14ac:dyDescent="0.25">
      <c r="M136" t="s">
        <v>109</v>
      </c>
      <c r="N136" s="105">
        <v>3530000</v>
      </c>
      <c r="O136" s="105">
        <v>3545000</v>
      </c>
      <c r="P136" s="105">
        <v>7075000</v>
      </c>
      <c r="Q136" s="105">
        <v>287856</v>
      </c>
      <c r="R136" s="105">
        <v>299656</v>
      </c>
      <c r="S136" s="105"/>
      <c r="T136" s="105">
        <v>587512</v>
      </c>
      <c r="U136" s="105">
        <v>716677</v>
      </c>
      <c r="V136" s="105">
        <v>716677</v>
      </c>
      <c r="W136" s="105"/>
      <c r="X136" s="105">
        <v>1433354</v>
      </c>
      <c r="Y136" s="105">
        <v>276654</v>
      </c>
      <c r="Z136" s="105">
        <v>276654</v>
      </c>
      <c r="AA136" s="105"/>
      <c r="AB136" s="105">
        <v>553308</v>
      </c>
      <c r="AC136" s="105">
        <v>423950</v>
      </c>
      <c r="AD136" s="105">
        <v>412150</v>
      </c>
      <c r="AE136" s="105"/>
      <c r="AF136" s="105">
        <v>836100</v>
      </c>
      <c r="AG136" s="105">
        <v>10485274</v>
      </c>
    </row>
    <row r="137" spans="2:33" x14ac:dyDescent="0.25">
      <c r="M137" t="s">
        <v>110</v>
      </c>
      <c r="N137" s="105">
        <v>90000</v>
      </c>
      <c r="O137" s="105">
        <v>240000</v>
      </c>
      <c r="P137" s="105">
        <v>330000</v>
      </c>
      <c r="Q137" s="105"/>
      <c r="R137" s="105"/>
      <c r="S137" s="105"/>
      <c r="T137" s="105"/>
      <c r="U137" s="105"/>
      <c r="V137" s="105"/>
      <c r="W137" s="105"/>
      <c r="X137" s="105"/>
      <c r="Y137" s="105"/>
      <c r="Z137" s="105"/>
      <c r="AA137" s="105"/>
      <c r="AB137" s="105"/>
      <c r="AC137" s="105"/>
      <c r="AD137" s="105"/>
      <c r="AE137" s="105"/>
      <c r="AF137" s="105"/>
      <c r="AG137" s="105">
        <v>330000</v>
      </c>
    </row>
    <row r="138" spans="2:33" x14ac:dyDescent="0.25">
      <c r="M138" t="s">
        <v>111</v>
      </c>
      <c r="N138" s="105">
        <v>21000000</v>
      </c>
      <c r="O138" s="105">
        <v>18100000</v>
      </c>
      <c r="P138" s="105">
        <v>39100000</v>
      </c>
      <c r="Q138" s="105">
        <v>3475293</v>
      </c>
      <c r="R138" s="105">
        <v>3475293</v>
      </c>
      <c r="S138" s="105"/>
      <c r="T138" s="105">
        <v>6950586</v>
      </c>
      <c r="U138" s="105">
        <v>3936196</v>
      </c>
      <c r="V138" s="105">
        <v>3936196</v>
      </c>
      <c r="W138" s="105"/>
      <c r="X138" s="105">
        <v>7872392</v>
      </c>
      <c r="Y138" s="105">
        <v>4965507</v>
      </c>
      <c r="Z138" s="105">
        <v>4965507</v>
      </c>
      <c r="AA138" s="105"/>
      <c r="AB138" s="105">
        <v>9931014</v>
      </c>
      <c r="AC138" s="105">
        <v>5073439</v>
      </c>
      <c r="AD138" s="105">
        <v>5073439</v>
      </c>
      <c r="AE138" s="105"/>
      <c r="AF138" s="105">
        <v>10146878</v>
      </c>
      <c r="AG138" s="105">
        <v>74000870</v>
      </c>
    </row>
    <row r="139" spans="2:33" x14ac:dyDescent="0.25">
      <c r="M139" t="s">
        <v>112</v>
      </c>
      <c r="N139" s="105">
        <v>3110000</v>
      </c>
      <c r="O139" s="105">
        <v>1500000</v>
      </c>
      <c r="P139" s="105">
        <v>4610000</v>
      </c>
      <c r="Q139" s="105">
        <v>966050</v>
      </c>
      <c r="R139" s="105">
        <v>966050</v>
      </c>
      <c r="S139" s="105"/>
      <c r="T139" s="105">
        <v>1932100</v>
      </c>
      <c r="U139" s="105">
        <v>504905</v>
      </c>
      <c r="V139" s="105">
        <v>602947</v>
      </c>
      <c r="W139" s="105"/>
      <c r="X139" s="105">
        <v>1107852</v>
      </c>
      <c r="Y139" s="105">
        <v>970066</v>
      </c>
      <c r="Z139" s="105">
        <v>748100</v>
      </c>
      <c r="AA139" s="105"/>
      <c r="AB139" s="105">
        <v>1718166</v>
      </c>
      <c r="AC139" s="105">
        <v>601409</v>
      </c>
      <c r="AD139" s="105">
        <v>601409</v>
      </c>
      <c r="AE139" s="105"/>
      <c r="AF139" s="105">
        <v>1202818</v>
      </c>
      <c r="AG139" s="105">
        <v>10570936</v>
      </c>
    </row>
    <row r="140" spans="2:33" x14ac:dyDescent="0.25">
      <c r="M140" t="s">
        <v>114</v>
      </c>
      <c r="N140" s="105">
        <v>16625632</v>
      </c>
      <c r="O140" s="105">
        <v>13525632</v>
      </c>
      <c r="P140" s="105">
        <v>30151264</v>
      </c>
      <c r="Q140" s="105">
        <v>4031647</v>
      </c>
      <c r="R140" s="105">
        <v>4031647</v>
      </c>
      <c r="S140" s="105"/>
      <c r="T140" s="105">
        <v>8063294</v>
      </c>
      <c r="U140" s="105">
        <v>2131599</v>
      </c>
      <c r="V140" s="105">
        <v>3149772</v>
      </c>
      <c r="W140" s="105"/>
      <c r="X140" s="105">
        <v>5281371</v>
      </c>
      <c r="Y140" s="105">
        <v>4736974</v>
      </c>
      <c r="Z140" s="105">
        <v>3718801</v>
      </c>
      <c r="AA140" s="105"/>
      <c r="AB140" s="105">
        <v>8455775</v>
      </c>
      <c r="AC140" s="105">
        <v>5307671</v>
      </c>
      <c r="AD140" s="105">
        <v>5307671</v>
      </c>
      <c r="AE140" s="105"/>
      <c r="AF140" s="105">
        <v>10615342</v>
      </c>
      <c r="AG140" s="105">
        <v>62567046</v>
      </c>
    </row>
    <row r="141" spans="2:33" x14ac:dyDescent="0.25">
      <c r="M141" t="s">
        <v>116</v>
      </c>
      <c r="N141" s="105">
        <v>450000</v>
      </c>
      <c r="O141" s="105">
        <v>500000</v>
      </c>
      <c r="P141" s="105">
        <v>950000</v>
      </c>
      <c r="Q141" s="105"/>
      <c r="R141" s="105"/>
      <c r="S141" s="105"/>
      <c r="T141" s="105"/>
      <c r="U141" s="105">
        <v>150000</v>
      </c>
      <c r="V141" s="105">
        <v>150000</v>
      </c>
      <c r="W141" s="105"/>
      <c r="X141" s="105">
        <v>300000</v>
      </c>
      <c r="Y141" s="105"/>
      <c r="Z141" s="105"/>
      <c r="AA141" s="105"/>
      <c r="AB141" s="105"/>
      <c r="AC141" s="105"/>
      <c r="AD141" s="105"/>
      <c r="AE141" s="105"/>
      <c r="AF141" s="105"/>
      <c r="AG141" s="105">
        <v>1250000</v>
      </c>
    </row>
    <row r="142" spans="2:33" x14ac:dyDescent="0.25">
      <c r="M142" t="s">
        <v>118</v>
      </c>
      <c r="N142" s="105">
        <v>13200000</v>
      </c>
      <c r="O142" s="105">
        <v>13200000</v>
      </c>
      <c r="P142" s="105">
        <v>26400000</v>
      </c>
      <c r="Q142" s="105">
        <v>3201296</v>
      </c>
      <c r="R142" s="105">
        <v>3059405</v>
      </c>
      <c r="S142" s="105">
        <v>141891</v>
      </c>
      <c r="T142" s="105">
        <v>6402592</v>
      </c>
      <c r="U142" s="105">
        <v>3194372</v>
      </c>
      <c r="V142" s="105">
        <v>3036927</v>
      </c>
      <c r="W142" s="105">
        <v>157445</v>
      </c>
      <c r="X142" s="105">
        <v>6388744</v>
      </c>
      <c r="Y142" s="105">
        <v>3277500</v>
      </c>
      <c r="Z142" s="105">
        <v>3118737</v>
      </c>
      <c r="AA142" s="105">
        <v>158763</v>
      </c>
      <c r="AB142" s="105">
        <v>6555000</v>
      </c>
      <c r="AC142" s="105">
        <v>3349040</v>
      </c>
      <c r="AD142" s="105">
        <v>3202672</v>
      </c>
      <c r="AE142" s="105">
        <v>146368</v>
      </c>
      <c r="AF142" s="105">
        <v>6698080</v>
      </c>
      <c r="AG142" s="105">
        <v>52444416</v>
      </c>
    </row>
    <row r="143" spans="2:33" x14ac:dyDescent="0.25">
      <c r="M143" t="s">
        <v>119</v>
      </c>
      <c r="N143" s="105">
        <v>1000000</v>
      </c>
      <c r="O143" s="105">
        <v>1800000</v>
      </c>
      <c r="P143" s="105">
        <v>2800000</v>
      </c>
      <c r="Q143" s="105">
        <v>182829</v>
      </c>
      <c r="R143" s="105">
        <v>174331</v>
      </c>
      <c r="S143" s="105">
        <v>8498</v>
      </c>
      <c r="T143" s="105">
        <v>365658</v>
      </c>
      <c r="U143" s="105">
        <v>182829</v>
      </c>
      <c r="V143" s="105">
        <v>173835</v>
      </c>
      <c r="W143" s="105">
        <v>8994</v>
      </c>
      <c r="X143" s="105">
        <v>365658</v>
      </c>
      <c r="Y143" s="105">
        <v>182829</v>
      </c>
      <c r="Z143" s="105">
        <v>173983</v>
      </c>
      <c r="AA143" s="105">
        <v>8846</v>
      </c>
      <c r="AB143" s="105">
        <v>365658</v>
      </c>
      <c r="AC143" s="105">
        <v>182829</v>
      </c>
      <c r="AD143" s="105">
        <v>174848</v>
      </c>
      <c r="AE143" s="105">
        <v>7981</v>
      </c>
      <c r="AF143" s="105">
        <v>365658</v>
      </c>
      <c r="AG143" s="105">
        <v>4262632</v>
      </c>
    </row>
    <row r="144" spans="2:33" x14ac:dyDescent="0.25">
      <c r="M144" t="s">
        <v>122</v>
      </c>
      <c r="N144" s="105">
        <v>2800000</v>
      </c>
      <c r="O144" s="105">
        <v>2700000</v>
      </c>
      <c r="P144" s="105">
        <v>5500000</v>
      </c>
      <c r="Q144" s="105">
        <v>384893</v>
      </c>
      <c r="R144" s="105">
        <v>384893</v>
      </c>
      <c r="S144" s="105"/>
      <c r="T144" s="105">
        <v>769786</v>
      </c>
      <c r="U144" s="105">
        <v>978966</v>
      </c>
      <c r="V144" s="105">
        <v>978966</v>
      </c>
      <c r="W144" s="105"/>
      <c r="X144" s="105">
        <v>1957932</v>
      </c>
      <c r="Y144" s="105">
        <v>389982</v>
      </c>
      <c r="Z144" s="105">
        <v>389982</v>
      </c>
      <c r="AA144" s="105"/>
      <c r="AB144" s="105">
        <v>779964</v>
      </c>
      <c r="AC144" s="105">
        <v>847198</v>
      </c>
      <c r="AD144" s="105">
        <v>847198</v>
      </c>
      <c r="AE144" s="105"/>
      <c r="AF144" s="105">
        <v>1694396</v>
      </c>
      <c r="AG144" s="105">
        <v>10702078</v>
      </c>
    </row>
    <row r="145" spans="6:33" x14ac:dyDescent="0.25">
      <c r="M145" t="s">
        <v>123</v>
      </c>
      <c r="N145" s="105">
        <v>700000</v>
      </c>
      <c r="O145" s="105">
        <v>700000</v>
      </c>
      <c r="P145" s="105">
        <v>1400000</v>
      </c>
      <c r="Q145" s="105">
        <v>207577</v>
      </c>
      <c r="R145" s="105">
        <v>207577</v>
      </c>
      <c r="S145" s="105"/>
      <c r="T145" s="105">
        <v>415154</v>
      </c>
      <c r="U145" s="105">
        <v>99257</v>
      </c>
      <c r="V145" s="105">
        <v>99257</v>
      </c>
      <c r="W145" s="105"/>
      <c r="X145" s="105">
        <v>198514</v>
      </c>
      <c r="Y145" s="105">
        <v>205781</v>
      </c>
      <c r="Z145" s="105">
        <v>205781</v>
      </c>
      <c r="AA145" s="105"/>
      <c r="AB145" s="105">
        <v>411562</v>
      </c>
      <c r="AC145" s="105">
        <v>67689</v>
      </c>
      <c r="AD145" s="105">
        <v>67689</v>
      </c>
      <c r="AE145" s="105"/>
      <c r="AF145" s="105">
        <v>135378</v>
      </c>
      <c r="AG145" s="105">
        <v>2560608</v>
      </c>
    </row>
    <row r="146" spans="6:33" x14ac:dyDescent="0.25">
      <c r="M146" t="s">
        <v>124</v>
      </c>
      <c r="N146" s="105">
        <v>50170000</v>
      </c>
      <c r="O146" s="105">
        <v>25420000</v>
      </c>
      <c r="P146" s="105">
        <v>75590000</v>
      </c>
      <c r="Q146" s="105">
        <v>8040718</v>
      </c>
      <c r="R146" s="105">
        <v>8040718</v>
      </c>
      <c r="S146" s="105"/>
      <c r="T146" s="105">
        <v>16081436</v>
      </c>
      <c r="U146" s="105">
        <v>5728846</v>
      </c>
      <c r="V146" s="105">
        <v>5728846</v>
      </c>
      <c r="W146" s="105"/>
      <c r="X146" s="105">
        <v>11457692</v>
      </c>
      <c r="Y146" s="105">
        <v>21042550</v>
      </c>
      <c r="Z146" s="105">
        <v>21022550</v>
      </c>
      <c r="AA146" s="105"/>
      <c r="AB146" s="105">
        <v>42065100</v>
      </c>
      <c r="AC146" s="105">
        <v>13581694</v>
      </c>
      <c r="AD146" s="105">
        <v>13601694</v>
      </c>
      <c r="AE146" s="105"/>
      <c r="AF146" s="105">
        <v>27183388</v>
      </c>
      <c r="AG146" s="105">
        <v>172377616</v>
      </c>
    </row>
    <row r="147" spans="6:33" x14ac:dyDescent="0.25">
      <c r="M147" t="s">
        <v>125</v>
      </c>
      <c r="N147" s="105">
        <v>300000</v>
      </c>
      <c r="O147" s="105">
        <v>300000</v>
      </c>
      <c r="P147" s="105">
        <v>600000</v>
      </c>
      <c r="Q147" s="105">
        <v>59070</v>
      </c>
      <c r="R147" s="105">
        <v>59070</v>
      </c>
      <c r="S147" s="105"/>
      <c r="T147" s="105">
        <v>118140</v>
      </c>
      <c r="U147" s="105">
        <v>7464</v>
      </c>
      <c r="V147" s="105">
        <v>7464</v>
      </c>
      <c r="W147" s="105"/>
      <c r="X147" s="105">
        <v>14928</v>
      </c>
      <c r="Y147" s="105">
        <v>21781</v>
      </c>
      <c r="Z147" s="105">
        <v>21781</v>
      </c>
      <c r="AA147" s="105"/>
      <c r="AB147" s="105">
        <v>43562</v>
      </c>
      <c r="AC147" s="105">
        <v>117520</v>
      </c>
      <c r="AD147" s="105">
        <v>117520</v>
      </c>
      <c r="AE147" s="105"/>
      <c r="AF147" s="105">
        <v>235040</v>
      </c>
      <c r="AG147" s="105">
        <v>1011670</v>
      </c>
    </row>
    <row r="148" spans="6:33" x14ac:dyDescent="0.25">
      <c r="M148" t="s">
        <v>126</v>
      </c>
      <c r="N148" s="105">
        <v>400000</v>
      </c>
      <c r="O148" s="105">
        <v>500000</v>
      </c>
      <c r="P148" s="105">
        <v>900000</v>
      </c>
      <c r="Q148" s="105">
        <v>300000</v>
      </c>
      <c r="R148" s="105">
        <v>300000</v>
      </c>
      <c r="S148" s="105"/>
      <c r="T148" s="105">
        <v>600000</v>
      </c>
      <c r="U148" s="105"/>
      <c r="V148" s="105"/>
      <c r="W148" s="105"/>
      <c r="X148" s="105"/>
      <c r="Y148" s="105"/>
      <c r="Z148" s="105"/>
      <c r="AA148" s="105"/>
      <c r="AB148" s="105"/>
      <c r="AC148" s="105"/>
      <c r="AD148" s="105"/>
      <c r="AE148" s="105"/>
      <c r="AF148" s="105"/>
      <c r="AG148" s="105">
        <v>1500000</v>
      </c>
    </row>
    <row r="149" spans="6:33" x14ac:dyDescent="0.25">
      <c r="M149" t="s">
        <v>127</v>
      </c>
      <c r="N149" s="105">
        <v>0</v>
      </c>
      <c r="O149" s="105">
        <v>3000000</v>
      </c>
      <c r="P149" s="105">
        <v>3000000</v>
      </c>
      <c r="Q149" s="105"/>
      <c r="R149" s="105"/>
      <c r="S149" s="105"/>
      <c r="T149" s="105"/>
      <c r="U149" s="105"/>
      <c r="V149" s="105"/>
      <c r="W149" s="105"/>
      <c r="X149" s="105"/>
      <c r="Y149" s="105"/>
      <c r="Z149" s="105"/>
      <c r="AA149" s="105"/>
      <c r="AB149" s="105"/>
      <c r="AC149" s="105"/>
      <c r="AD149" s="105"/>
      <c r="AE149" s="105"/>
      <c r="AF149" s="105"/>
      <c r="AG149" s="105">
        <v>3000000</v>
      </c>
    </row>
    <row r="150" spans="6:33" x14ac:dyDescent="0.25">
      <c r="M150" t="s">
        <v>129</v>
      </c>
      <c r="N150" s="105">
        <v>3100000</v>
      </c>
      <c r="O150" s="105">
        <v>1500000</v>
      </c>
      <c r="P150" s="105">
        <v>4600000</v>
      </c>
      <c r="Q150" s="105">
        <v>620930</v>
      </c>
      <c r="R150" s="105">
        <v>620930</v>
      </c>
      <c r="S150" s="105"/>
      <c r="T150" s="105">
        <v>1241860</v>
      </c>
      <c r="U150" s="105">
        <v>1036857</v>
      </c>
      <c r="V150" s="105">
        <v>1036857</v>
      </c>
      <c r="W150" s="105"/>
      <c r="X150" s="105">
        <v>2073714</v>
      </c>
      <c r="Y150" s="105">
        <v>328500</v>
      </c>
      <c r="Z150" s="105">
        <v>328500</v>
      </c>
      <c r="AA150" s="105"/>
      <c r="AB150" s="105">
        <v>657000</v>
      </c>
      <c r="AC150" s="105">
        <v>341000</v>
      </c>
      <c r="AD150" s="105">
        <v>341000</v>
      </c>
      <c r="AE150" s="105"/>
      <c r="AF150" s="105">
        <v>682000</v>
      </c>
      <c r="AG150" s="105">
        <v>9254574</v>
      </c>
    </row>
    <row r="151" spans="6:33" x14ac:dyDescent="0.25">
      <c r="M151" t="s">
        <v>130</v>
      </c>
      <c r="N151" s="105">
        <v>184487087</v>
      </c>
      <c r="O151" s="105">
        <v>190400000</v>
      </c>
      <c r="P151" s="105">
        <v>374887087</v>
      </c>
      <c r="Q151" s="105">
        <v>27716183</v>
      </c>
      <c r="R151" s="105">
        <v>27716183</v>
      </c>
      <c r="S151" s="105"/>
      <c r="T151" s="105">
        <v>55432366</v>
      </c>
      <c r="U151" s="105">
        <v>46128555</v>
      </c>
      <c r="V151" s="105">
        <v>46128555</v>
      </c>
      <c r="W151" s="105"/>
      <c r="X151" s="105">
        <v>92257110</v>
      </c>
      <c r="Y151" s="105">
        <v>29579583</v>
      </c>
      <c r="Z151" s="105">
        <v>29579583</v>
      </c>
      <c r="AA151" s="105"/>
      <c r="AB151" s="105">
        <v>59159166</v>
      </c>
      <c r="AC151" s="105">
        <v>36772613</v>
      </c>
      <c r="AD151" s="105">
        <v>36772613</v>
      </c>
      <c r="AE151" s="105"/>
      <c r="AF151" s="105">
        <v>73545226</v>
      </c>
      <c r="AG151" s="105">
        <v>655280955</v>
      </c>
    </row>
    <row r="152" spans="6:33" x14ac:dyDescent="0.25">
      <c r="M152" t="s">
        <v>134</v>
      </c>
      <c r="N152" s="105">
        <v>30062913</v>
      </c>
      <c r="O152" s="105">
        <v>48150000</v>
      </c>
      <c r="P152" s="105">
        <v>78212913</v>
      </c>
      <c r="Q152" s="105">
        <v>6480558</v>
      </c>
      <c r="R152" s="105">
        <v>6480558</v>
      </c>
      <c r="S152" s="105"/>
      <c r="T152" s="105">
        <v>12961116</v>
      </c>
      <c r="U152" s="105">
        <v>882527</v>
      </c>
      <c r="V152" s="105">
        <v>882527</v>
      </c>
      <c r="W152" s="105"/>
      <c r="X152" s="105">
        <v>1765054</v>
      </c>
      <c r="Y152" s="105">
        <v>4269701</v>
      </c>
      <c r="Z152" s="105">
        <v>4269701</v>
      </c>
      <c r="AA152" s="105"/>
      <c r="AB152" s="105">
        <v>8539402</v>
      </c>
      <c r="AC152" s="105">
        <v>13188478</v>
      </c>
      <c r="AD152" s="105">
        <v>13188478</v>
      </c>
      <c r="AE152" s="105"/>
      <c r="AF152" s="105">
        <v>26376956</v>
      </c>
      <c r="AG152" s="105">
        <v>127855441</v>
      </c>
    </row>
    <row r="153" spans="6:33" x14ac:dyDescent="0.25">
      <c r="M153" t="s">
        <v>135</v>
      </c>
      <c r="N153" s="105">
        <v>100000</v>
      </c>
      <c r="O153" s="105">
        <v>500000</v>
      </c>
      <c r="P153" s="105">
        <v>600000</v>
      </c>
      <c r="Q153" s="105"/>
      <c r="R153" s="105"/>
      <c r="S153" s="105"/>
      <c r="T153" s="105"/>
      <c r="U153" s="105"/>
      <c r="V153" s="105"/>
      <c r="W153" s="105"/>
      <c r="X153" s="105"/>
      <c r="Y153" s="105"/>
      <c r="Z153" s="105"/>
      <c r="AA153" s="105"/>
      <c r="AB153" s="105"/>
      <c r="AC153" s="105"/>
      <c r="AD153" s="105"/>
      <c r="AE153" s="105"/>
      <c r="AF153" s="105"/>
      <c r="AG153" s="105">
        <v>600000</v>
      </c>
    </row>
    <row r="154" spans="6:33" x14ac:dyDescent="0.25">
      <c r="M154" t="s">
        <v>137</v>
      </c>
      <c r="N154" s="105">
        <v>40926665</v>
      </c>
      <c r="O154" s="105">
        <v>66126665</v>
      </c>
      <c r="P154" s="105">
        <v>107053330</v>
      </c>
      <c r="Q154" s="105">
        <v>24877686</v>
      </c>
      <c r="R154" s="105">
        <v>24877686</v>
      </c>
      <c r="S154" s="105"/>
      <c r="T154" s="105">
        <v>49755372</v>
      </c>
      <c r="U154" s="105">
        <v>2603961</v>
      </c>
      <c r="V154" s="105">
        <v>3917291</v>
      </c>
      <c r="W154" s="105"/>
      <c r="X154" s="105">
        <v>6521252</v>
      </c>
      <c r="Y154" s="105">
        <v>5293075</v>
      </c>
      <c r="Z154" s="105">
        <v>3979745</v>
      </c>
      <c r="AA154" s="105"/>
      <c r="AB154" s="105">
        <v>9272820</v>
      </c>
      <c r="AC154" s="105">
        <v>4493483</v>
      </c>
      <c r="AD154" s="105">
        <v>4493483</v>
      </c>
      <c r="AE154" s="105"/>
      <c r="AF154" s="105">
        <v>8986966</v>
      </c>
      <c r="AG154" s="105">
        <v>181589740</v>
      </c>
    </row>
    <row r="155" spans="6:33" x14ac:dyDescent="0.25">
      <c r="M155" t="s">
        <v>138</v>
      </c>
      <c r="N155" s="105">
        <v>31300000</v>
      </c>
      <c r="O155" s="105">
        <v>2000000</v>
      </c>
      <c r="P155" s="105">
        <v>33300000</v>
      </c>
      <c r="Q155" s="105">
        <v>3402471</v>
      </c>
      <c r="R155" s="105">
        <v>3402471</v>
      </c>
      <c r="S155" s="105"/>
      <c r="T155" s="105">
        <v>6804942</v>
      </c>
      <c r="U155" s="105">
        <v>18792629</v>
      </c>
      <c r="V155" s="105">
        <v>18792629</v>
      </c>
      <c r="W155" s="105"/>
      <c r="X155" s="105">
        <v>37585258</v>
      </c>
      <c r="Y155" s="105">
        <v>3700592</v>
      </c>
      <c r="Z155" s="105">
        <v>3700592</v>
      </c>
      <c r="AA155" s="105"/>
      <c r="AB155" s="105">
        <v>7401184</v>
      </c>
      <c r="AC155" s="105">
        <v>5191336</v>
      </c>
      <c r="AD155" s="105">
        <v>5191336</v>
      </c>
      <c r="AE155" s="105"/>
      <c r="AF155" s="105">
        <v>10382672</v>
      </c>
      <c r="AG155" s="105">
        <v>95474056</v>
      </c>
    </row>
    <row r="156" spans="6:33" x14ac:dyDescent="0.25">
      <c r="M156" t="s">
        <v>69</v>
      </c>
      <c r="N156" s="105">
        <v>538535537</v>
      </c>
      <c r="O156" s="105">
        <v>538535537</v>
      </c>
      <c r="P156" s="105">
        <v>1077071074</v>
      </c>
      <c r="Q156" s="105">
        <v>113819684</v>
      </c>
      <c r="R156" s="105">
        <v>111993492</v>
      </c>
      <c r="S156" s="105">
        <v>1839205</v>
      </c>
      <c r="T156" s="105">
        <v>227652381</v>
      </c>
      <c r="U156" s="105">
        <v>115714105</v>
      </c>
      <c r="V156" s="105">
        <v>116811500</v>
      </c>
      <c r="W156" s="105">
        <v>1598447</v>
      </c>
      <c r="X156" s="105">
        <v>234124052</v>
      </c>
      <c r="Y156" s="105">
        <v>108465197</v>
      </c>
      <c r="Z156" s="105">
        <v>104849948</v>
      </c>
      <c r="AA156" s="105">
        <v>775483</v>
      </c>
      <c r="AB156" s="105">
        <v>214090628</v>
      </c>
      <c r="AC156" s="105">
        <v>116038741</v>
      </c>
      <c r="AD156" s="105">
        <v>115732340</v>
      </c>
      <c r="AE156" s="105">
        <v>313388</v>
      </c>
      <c r="AF156" s="105">
        <v>232084469</v>
      </c>
      <c r="AG156" s="105">
        <v>1985022604</v>
      </c>
    </row>
    <row r="158" spans="6:33" x14ac:dyDescent="0.25">
      <c r="F158" s="105">
        <f>+GETPIVOTDATA("VALOR",$M$96,"DT_TRI","1 - Dotação Anual","VAL_TIPO","Actual")-B83</f>
        <v>0</v>
      </c>
    </row>
    <row r="160" spans="6:33" x14ac:dyDescent="0.25">
      <c r="N160" s="110"/>
    </row>
    <row r="162" spans="14:17" x14ac:dyDescent="0.25">
      <c r="N162" s="75"/>
    </row>
    <row r="165" spans="14:17" x14ac:dyDescent="0.25">
      <c r="Q165" s="74"/>
    </row>
    <row r="167" spans="14:17" x14ac:dyDescent="0.25">
      <c r="P167" s="110"/>
    </row>
  </sheetData>
  <mergeCells count="3">
    <mergeCell ref="A2:H2"/>
    <mergeCell ref="A3:H3"/>
    <mergeCell ref="A4:H4"/>
  </mergeCells>
  <pageMargins left="0.70866141732283472" right="0" top="0.74803149606299213" bottom="0.74803149606299213" header="0.31496062992125984" footer="0.31496062992125984"/>
  <pageSetup paperSize="9" scale="43" orientation="landscape" r:id="rId2"/>
  <colBreaks count="1" manualBreakCount="1">
    <brk id="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84"/>
  <sheetViews>
    <sheetView topLeftCell="A37" zoomScale="70" zoomScaleNormal="70" workbookViewId="0">
      <selection activeCell="J65" sqref="J65"/>
    </sheetView>
  </sheetViews>
  <sheetFormatPr defaultRowHeight="15" x14ac:dyDescent="0.25"/>
  <cols>
    <col min="1" max="1" width="60.5703125" customWidth="1"/>
    <col min="2" max="2" width="18.85546875" customWidth="1"/>
    <col min="3" max="3" width="20.42578125" customWidth="1"/>
    <col min="4" max="5" width="22" customWidth="1"/>
    <col min="6" max="6" width="18.85546875" customWidth="1"/>
    <col min="7" max="7" width="25.85546875" customWidth="1"/>
    <col min="8" max="8" width="15.140625" customWidth="1"/>
    <col min="9" max="10" width="9.140625" customWidth="1"/>
    <col min="11" max="11" width="3.42578125" customWidth="1"/>
    <col min="12" max="12" width="14" customWidth="1"/>
    <col min="13" max="13" width="101.140625" customWidth="1"/>
    <col min="14" max="15" width="23.5703125" customWidth="1"/>
    <col min="16" max="16" width="28.7109375" customWidth="1"/>
    <col min="17" max="19" width="16.85546875" customWidth="1"/>
    <col min="20" max="20" width="14.5703125" customWidth="1"/>
    <col min="21" max="23" width="16.85546875" customWidth="1"/>
    <col min="24" max="24" width="14.5703125" customWidth="1"/>
    <col min="25" max="27" width="16.85546875" customWidth="1"/>
    <col min="28" max="28" width="14.5703125" customWidth="1"/>
    <col min="29" max="31" width="16.85546875" customWidth="1"/>
    <col min="32" max="32" width="14.5703125" customWidth="1"/>
    <col min="33" max="33" width="16" customWidth="1"/>
  </cols>
  <sheetData>
    <row r="1" spans="1:8" ht="18.75" x14ac:dyDescent="0.25">
      <c r="A1" s="125" t="s">
        <v>276</v>
      </c>
      <c r="B1" s="125"/>
      <c r="C1" s="125"/>
      <c r="D1" s="125"/>
      <c r="E1" s="125"/>
      <c r="F1" s="125"/>
      <c r="G1" s="125"/>
      <c r="H1" s="125"/>
    </row>
    <row r="2" spans="1:8" ht="18.75" x14ac:dyDescent="0.25">
      <c r="A2" s="125" t="s">
        <v>321</v>
      </c>
      <c r="B2" s="125"/>
      <c r="C2" s="125"/>
      <c r="D2" s="125"/>
      <c r="E2" s="125"/>
      <c r="F2" s="125"/>
      <c r="G2" s="125"/>
      <c r="H2" s="125"/>
    </row>
    <row r="3" spans="1:8" x14ac:dyDescent="0.25">
      <c r="A3" s="126" t="s">
        <v>397</v>
      </c>
      <c r="B3" s="126"/>
      <c r="C3" s="126"/>
      <c r="D3" s="126"/>
      <c r="E3" s="126"/>
      <c r="F3" s="126"/>
      <c r="G3" s="126"/>
      <c r="H3" s="126"/>
    </row>
    <row r="5" spans="1:8" x14ac:dyDescent="0.25">
      <c r="A5" s="6" t="s">
        <v>139</v>
      </c>
      <c r="B5" s="6" t="s">
        <v>281</v>
      </c>
      <c r="C5" s="6" t="s">
        <v>282</v>
      </c>
      <c r="D5" s="6" t="s">
        <v>283</v>
      </c>
      <c r="E5" s="6" t="s">
        <v>284</v>
      </c>
      <c r="F5" s="6" t="s">
        <v>285</v>
      </c>
      <c r="G5" s="6" t="s">
        <v>286</v>
      </c>
      <c r="H5" s="6" t="s">
        <v>287</v>
      </c>
    </row>
    <row r="6" spans="1:8" x14ac:dyDescent="0.25">
      <c r="A6" s="37" t="s">
        <v>140</v>
      </c>
      <c r="B6" s="43"/>
      <c r="C6" s="43"/>
      <c r="D6" s="43"/>
      <c r="E6" s="43"/>
      <c r="F6" s="43"/>
      <c r="G6" s="43"/>
      <c r="H6" s="43"/>
    </row>
    <row r="7" spans="1:8" x14ac:dyDescent="0.25">
      <c r="A7" s="38" t="s">
        <v>141</v>
      </c>
      <c r="B7" s="79">
        <f t="shared" ref="B7:B30" si="0">+IFERROR(VLOOKUP($A7,$M:$W,2,FALSE),"")</f>
        <v>3075080</v>
      </c>
      <c r="C7" s="79">
        <f t="shared" ref="C7:C30" si="1">+IFERROR(VLOOKUP($A7,$M:$W,6,FALSE),"")</f>
        <v>354320</v>
      </c>
      <c r="D7" s="79">
        <f t="shared" ref="D7:D30" si="2">+IFERROR(VLOOKUP($A7,$M:$W,10,FALSE),"")</f>
        <v>648906</v>
      </c>
      <c r="E7" s="79">
        <f t="shared" ref="E7:E30" si="3">+IFERROR(VLOOKUP($A7,$M:$AF,14,FALSE),"")</f>
        <v>584020</v>
      </c>
      <c r="F7" s="79">
        <f t="shared" ref="F7:F30" si="4">+IFERROR(VLOOKUP($A7,$M:$AF,18,FALSE),"")</f>
        <v>341520</v>
      </c>
      <c r="G7" s="79">
        <f>+SUM(C7:F7)</f>
        <v>1928766</v>
      </c>
      <c r="H7" s="79"/>
    </row>
    <row r="8" spans="1:8" x14ac:dyDescent="0.25">
      <c r="A8" s="38" t="s">
        <v>142</v>
      </c>
      <c r="B8" s="79">
        <f t="shared" si="0"/>
        <v>2001256</v>
      </c>
      <c r="C8" s="79">
        <f t="shared" si="1"/>
        <v>371469</v>
      </c>
      <c r="D8" s="79">
        <f t="shared" si="2"/>
        <v>385036</v>
      </c>
      <c r="E8" s="79">
        <f t="shared" si="3"/>
        <v>410870</v>
      </c>
      <c r="F8" s="79">
        <f t="shared" si="4"/>
        <v>420885</v>
      </c>
      <c r="G8" s="79">
        <f t="shared" ref="G8:G71" si="5">+SUM(C8:F8)</f>
        <v>1588260</v>
      </c>
      <c r="H8" s="79"/>
    </row>
    <row r="9" spans="1:8" hidden="1" x14ac:dyDescent="0.25">
      <c r="A9" s="38" t="s">
        <v>143</v>
      </c>
      <c r="B9" s="79" t="str">
        <f t="shared" si="0"/>
        <v/>
      </c>
      <c r="C9" s="79" t="str">
        <f t="shared" si="1"/>
        <v/>
      </c>
      <c r="D9" s="79" t="str">
        <f t="shared" si="2"/>
        <v/>
      </c>
      <c r="E9" s="79" t="str">
        <f t="shared" si="3"/>
        <v/>
      </c>
      <c r="F9" s="79" t="str">
        <f t="shared" si="4"/>
        <v/>
      </c>
      <c r="G9" s="79">
        <f t="shared" si="5"/>
        <v>0</v>
      </c>
      <c r="H9" s="79"/>
    </row>
    <row r="10" spans="1:8" x14ac:dyDescent="0.25">
      <c r="A10" s="38" t="s">
        <v>144</v>
      </c>
      <c r="B10" s="79">
        <f t="shared" si="0"/>
        <v>1295984</v>
      </c>
      <c r="C10" s="79">
        <f t="shared" si="1"/>
        <v>283347</v>
      </c>
      <c r="D10" s="79">
        <f t="shared" si="2"/>
        <v>294360</v>
      </c>
      <c r="E10" s="79">
        <f t="shared" si="3"/>
        <v>307986</v>
      </c>
      <c r="F10" s="79">
        <f t="shared" si="4"/>
        <v>307986</v>
      </c>
      <c r="G10" s="79">
        <f t="shared" si="5"/>
        <v>1193679</v>
      </c>
      <c r="H10" s="79"/>
    </row>
    <row r="11" spans="1:8" x14ac:dyDescent="0.25">
      <c r="A11" s="38" t="s">
        <v>145</v>
      </c>
      <c r="B11" s="79">
        <f t="shared" si="0"/>
        <v>1357120</v>
      </c>
      <c r="C11" s="79">
        <f t="shared" si="1"/>
        <v>267780</v>
      </c>
      <c r="D11" s="79">
        <f t="shared" si="2"/>
        <v>267780</v>
      </c>
      <c r="E11" s="79">
        <f t="shared" si="3"/>
        <v>272280</v>
      </c>
      <c r="F11" s="79">
        <f t="shared" si="4"/>
        <v>269280</v>
      </c>
      <c r="G11" s="79">
        <f t="shared" si="5"/>
        <v>1077120</v>
      </c>
      <c r="H11" s="79"/>
    </row>
    <row r="12" spans="1:8" x14ac:dyDescent="0.25">
      <c r="A12" s="38" t="s">
        <v>146</v>
      </c>
      <c r="B12" s="79">
        <f t="shared" si="0"/>
        <v>15390508</v>
      </c>
      <c r="C12" s="79">
        <f t="shared" si="1"/>
        <v>3773784</v>
      </c>
      <c r="D12" s="79">
        <f t="shared" si="2"/>
        <v>3607070</v>
      </c>
      <c r="E12" s="79">
        <f t="shared" si="3"/>
        <v>3640829</v>
      </c>
      <c r="F12" s="79">
        <f t="shared" si="4"/>
        <v>3325856</v>
      </c>
      <c r="G12" s="79">
        <f t="shared" si="5"/>
        <v>14347539</v>
      </c>
      <c r="H12" s="79"/>
    </row>
    <row r="13" spans="1:8" x14ac:dyDescent="0.25">
      <c r="A13" s="38" t="s">
        <v>147</v>
      </c>
      <c r="B13" s="79">
        <f t="shared" si="0"/>
        <v>13424000</v>
      </c>
      <c r="C13" s="79">
        <f t="shared" si="1"/>
        <v>3252136</v>
      </c>
      <c r="D13" s="79">
        <f t="shared" si="2"/>
        <v>2962334</v>
      </c>
      <c r="E13" s="79">
        <f t="shared" si="3"/>
        <v>3011523</v>
      </c>
      <c r="F13" s="79">
        <f t="shared" si="4"/>
        <v>3056699</v>
      </c>
      <c r="G13" s="79">
        <f t="shared" si="5"/>
        <v>12282692</v>
      </c>
      <c r="H13" s="79"/>
    </row>
    <row r="14" spans="1:8" x14ac:dyDescent="0.25">
      <c r="A14" s="38" t="s">
        <v>148</v>
      </c>
      <c r="B14" s="79">
        <f t="shared" si="0"/>
        <v>6014000</v>
      </c>
      <c r="C14" s="79">
        <f t="shared" si="1"/>
        <v>1295815</v>
      </c>
      <c r="D14" s="79">
        <f t="shared" si="2"/>
        <v>1284754</v>
      </c>
      <c r="E14" s="79">
        <f t="shared" si="3"/>
        <v>1323336</v>
      </c>
      <c r="F14" s="79">
        <f t="shared" si="4"/>
        <v>1322136</v>
      </c>
      <c r="G14" s="79">
        <f t="shared" si="5"/>
        <v>5226041</v>
      </c>
      <c r="H14" s="79"/>
    </row>
    <row r="15" spans="1:8" x14ac:dyDescent="0.25">
      <c r="A15" s="38" t="s">
        <v>149</v>
      </c>
      <c r="B15" s="79">
        <f t="shared" si="0"/>
        <v>3932520</v>
      </c>
      <c r="C15" s="79">
        <f t="shared" si="1"/>
        <v>373044</v>
      </c>
      <c r="D15" s="79">
        <f t="shared" si="2"/>
        <v>371096</v>
      </c>
      <c r="E15" s="79">
        <f t="shared" si="3"/>
        <v>414160</v>
      </c>
      <c r="F15" s="79">
        <f t="shared" si="4"/>
        <v>402420</v>
      </c>
      <c r="G15" s="79">
        <f t="shared" si="5"/>
        <v>1560720</v>
      </c>
      <c r="H15" s="79"/>
    </row>
    <row r="16" spans="1:8" x14ac:dyDescent="0.25">
      <c r="A16" s="38" t="s">
        <v>150</v>
      </c>
      <c r="B16" s="79">
        <f t="shared" si="0"/>
        <v>3508080</v>
      </c>
      <c r="C16" s="79">
        <f t="shared" si="1"/>
        <v>394800</v>
      </c>
      <c r="D16" s="79">
        <f t="shared" si="2"/>
        <v>464040</v>
      </c>
      <c r="E16" s="79">
        <f t="shared" si="3"/>
        <v>413520</v>
      </c>
      <c r="F16" s="79">
        <f t="shared" si="4"/>
        <v>515121</v>
      </c>
      <c r="G16" s="79">
        <f t="shared" si="5"/>
        <v>1787481</v>
      </c>
      <c r="H16" s="79"/>
    </row>
    <row r="17" spans="1:33" x14ac:dyDescent="0.25">
      <c r="A17" s="38" t="s">
        <v>151</v>
      </c>
      <c r="B17" s="79">
        <f t="shared" si="0"/>
        <v>23191698</v>
      </c>
      <c r="C17" s="79">
        <f t="shared" si="1"/>
        <v>4818392</v>
      </c>
      <c r="D17" s="79">
        <f t="shared" si="2"/>
        <v>4792199</v>
      </c>
      <c r="E17" s="79">
        <f t="shared" si="3"/>
        <v>4798830</v>
      </c>
      <c r="F17" s="79">
        <f t="shared" si="4"/>
        <v>4859278</v>
      </c>
      <c r="G17" s="79">
        <f t="shared" si="5"/>
        <v>19268699</v>
      </c>
      <c r="H17" s="79"/>
    </row>
    <row r="18" spans="1:33" x14ac:dyDescent="0.25">
      <c r="A18" s="38" t="s">
        <v>152</v>
      </c>
      <c r="B18" s="79">
        <f t="shared" si="0"/>
        <v>4099144</v>
      </c>
      <c r="C18" s="79">
        <f t="shared" si="1"/>
        <v>863117</v>
      </c>
      <c r="D18" s="79">
        <f t="shared" si="2"/>
        <v>909564</v>
      </c>
      <c r="E18" s="79">
        <f t="shared" si="3"/>
        <v>838541</v>
      </c>
      <c r="F18" s="79">
        <f t="shared" si="4"/>
        <v>801833</v>
      </c>
      <c r="G18" s="79">
        <f t="shared" si="5"/>
        <v>3413055</v>
      </c>
      <c r="H18" s="79"/>
    </row>
    <row r="19" spans="1:33" x14ac:dyDescent="0.25">
      <c r="A19" s="38" t="s">
        <v>153</v>
      </c>
      <c r="B19" s="79">
        <f t="shared" si="0"/>
        <v>156111301</v>
      </c>
      <c r="C19" s="79">
        <f t="shared" si="1"/>
        <v>47056878</v>
      </c>
      <c r="D19" s="79">
        <f t="shared" si="2"/>
        <v>40142087</v>
      </c>
      <c r="E19" s="79">
        <f t="shared" si="3"/>
        <v>27253950</v>
      </c>
      <c r="F19" s="79">
        <f t="shared" si="4"/>
        <v>29382558</v>
      </c>
      <c r="G19" s="79">
        <f t="shared" si="5"/>
        <v>143835473</v>
      </c>
      <c r="H19" s="79"/>
      <c r="N19" s="65"/>
      <c r="O19" s="65"/>
      <c r="P19" s="65"/>
      <c r="Q19" s="65"/>
      <c r="R19" s="65"/>
      <c r="S19" s="65"/>
      <c r="T19" s="65"/>
      <c r="U19" s="65"/>
      <c r="V19" s="65"/>
      <c r="W19" s="65"/>
      <c r="X19" s="65"/>
      <c r="Y19" s="65"/>
      <c r="Z19" s="65"/>
      <c r="AA19" s="65"/>
      <c r="AB19" s="65"/>
      <c r="AC19" s="65"/>
      <c r="AD19" s="65"/>
      <c r="AE19" s="65"/>
      <c r="AF19" s="65"/>
      <c r="AG19" s="65"/>
    </row>
    <row r="20" spans="1:33" hidden="1" x14ac:dyDescent="0.25">
      <c r="A20" s="38" t="s">
        <v>154</v>
      </c>
      <c r="B20" s="79" t="str">
        <f t="shared" si="0"/>
        <v/>
      </c>
      <c r="C20" s="79" t="str">
        <f t="shared" si="1"/>
        <v/>
      </c>
      <c r="D20" s="79" t="str">
        <f t="shared" si="2"/>
        <v/>
      </c>
      <c r="E20" s="79" t="str">
        <f t="shared" si="3"/>
        <v/>
      </c>
      <c r="F20" s="79" t="str">
        <f t="shared" si="4"/>
        <v/>
      </c>
      <c r="G20" s="79">
        <f t="shared" si="5"/>
        <v>0</v>
      </c>
      <c r="H20" s="79"/>
      <c r="N20" s="65"/>
      <c r="O20" s="65"/>
      <c r="P20" s="65"/>
      <c r="Q20" s="65"/>
      <c r="R20" s="65"/>
      <c r="S20" s="65"/>
      <c r="T20" s="65"/>
      <c r="U20" s="65"/>
      <c r="V20" s="65"/>
      <c r="W20" s="65"/>
      <c r="X20" s="65"/>
      <c r="Y20" s="65"/>
      <c r="Z20" s="65"/>
      <c r="AA20" s="65"/>
      <c r="AB20" s="65"/>
      <c r="AC20" s="65"/>
      <c r="AD20" s="65"/>
      <c r="AE20" s="65"/>
      <c r="AF20" s="65"/>
      <c r="AG20" s="65"/>
    </row>
    <row r="21" spans="1:33" x14ac:dyDescent="0.25">
      <c r="A21" s="38" t="s">
        <v>155</v>
      </c>
      <c r="B21" s="79">
        <f t="shared" si="0"/>
        <v>1739996</v>
      </c>
      <c r="C21" s="79">
        <f t="shared" si="1"/>
        <v>363028</v>
      </c>
      <c r="D21" s="79">
        <f t="shared" si="2"/>
        <v>367417</v>
      </c>
      <c r="E21" s="79">
        <f t="shared" si="3"/>
        <v>388799</v>
      </c>
      <c r="F21" s="79">
        <f t="shared" si="4"/>
        <v>393999</v>
      </c>
      <c r="G21" s="79">
        <f t="shared" si="5"/>
        <v>1513243</v>
      </c>
      <c r="H21" s="79"/>
      <c r="N21" s="65"/>
      <c r="O21" s="65"/>
      <c r="P21" s="65"/>
      <c r="Q21" s="65"/>
      <c r="R21" s="65"/>
      <c r="S21" s="65"/>
      <c r="T21" s="65"/>
      <c r="U21" s="65"/>
      <c r="V21" s="65"/>
      <c r="W21" s="65"/>
      <c r="X21" s="65"/>
      <c r="Y21" s="65"/>
      <c r="Z21" s="65"/>
      <c r="AA21" s="65"/>
      <c r="AB21" s="65"/>
      <c r="AC21" s="65"/>
      <c r="AD21" s="65"/>
      <c r="AE21" s="65"/>
      <c r="AF21" s="65"/>
      <c r="AG21" s="65"/>
    </row>
    <row r="22" spans="1:33" x14ac:dyDescent="0.25">
      <c r="A22" s="38" t="s">
        <v>156</v>
      </c>
      <c r="B22" s="79">
        <f t="shared" si="0"/>
        <v>10475680</v>
      </c>
      <c r="C22" s="79">
        <f t="shared" si="1"/>
        <v>2342386</v>
      </c>
      <c r="D22" s="79">
        <f t="shared" si="2"/>
        <v>2310422</v>
      </c>
      <c r="E22" s="79">
        <f t="shared" si="3"/>
        <v>2369763</v>
      </c>
      <c r="F22" s="79">
        <f t="shared" si="4"/>
        <v>2208123</v>
      </c>
      <c r="G22" s="79">
        <f t="shared" si="5"/>
        <v>9230694</v>
      </c>
      <c r="H22" s="79"/>
      <c r="N22" s="65"/>
      <c r="O22" s="65"/>
      <c r="P22" s="65"/>
      <c r="Q22" s="65"/>
      <c r="R22" s="65"/>
      <c r="S22" s="65"/>
      <c r="T22" s="65"/>
      <c r="U22" s="65"/>
      <c r="V22" s="65"/>
      <c r="W22" s="65"/>
      <c r="X22" s="65"/>
      <c r="Y22" s="65"/>
      <c r="Z22" s="65"/>
      <c r="AA22" s="65"/>
      <c r="AB22" s="65"/>
      <c r="AC22" s="65"/>
      <c r="AD22" s="65"/>
      <c r="AE22" s="65"/>
      <c r="AF22" s="65"/>
      <c r="AG22" s="65"/>
    </row>
    <row r="23" spans="1:33" x14ac:dyDescent="0.25">
      <c r="A23" s="38" t="s">
        <v>157</v>
      </c>
      <c r="B23" s="79">
        <f t="shared" si="0"/>
        <v>2601760</v>
      </c>
      <c r="C23" s="79">
        <f t="shared" si="1"/>
        <v>600525</v>
      </c>
      <c r="D23" s="79">
        <f t="shared" si="2"/>
        <v>613657</v>
      </c>
      <c r="E23" s="79">
        <f t="shared" si="3"/>
        <v>611649</v>
      </c>
      <c r="F23" s="79">
        <f t="shared" si="4"/>
        <v>352569</v>
      </c>
      <c r="G23" s="79">
        <f t="shared" si="5"/>
        <v>2178400</v>
      </c>
      <c r="H23" s="79"/>
      <c r="N23" s="65"/>
      <c r="O23" s="65"/>
      <c r="P23" s="65"/>
      <c r="Q23" s="65"/>
      <c r="R23" s="65"/>
      <c r="S23" s="65"/>
      <c r="T23" s="65"/>
      <c r="U23" s="65"/>
      <c r="V23" s="65"/>
      <c r="W23" s="65"/>
      <c r="X23" s="65"/>
      <c r="Y23" s="65"/>
      <c r="Z23" s="65"/>
      <c r="AA23" s="65"/>
      <c r="AB23" s="65"/>
      <c r="AC23" s="65"/>
      <c r="AD23" s="65"/>
      <c r="AE23" s="65"/>
      <c r="AF23" s="65"/>
      <c r="AG23" s="65"/>
    </row>
    <row r="24" spans="1:33" x14ac:dyDescent="0.25">
      <c r="A24" s="38" t="s">
        <v>158</v>
      </c>
      <c r="B24" s="79">
        <f t="shared" si="0"/>
        <v>841840</v>
      </c>
      <c r="C24" s="79">
        <f t="shared" si="1"/>
        <v>201480</v>
      </c>
      <c r="D24" s="79">
        <f t="shared" si="2"/>
        <v>207320</v>
      </c>
      <c r="E24" s="79">
        <f t="shared" si="3"/>
        <v>219000</v>
      </c>
      <c r="F24" s="79">
        <f t="shared" si="4"/>
        <v>73000</v>
      </c>
      <c r="G24" s="79">
        <f t="shared" si="5"/>
        <v>700800</v>
      </c>
      <c r="H24" s="79"/>
      <c r="N24" s="65"/>
      <c r="O24" s="65"/>
      <c r="P24" s="65"/>
      <c r="Q24" s="65"/>
      <c r="R24" s="65"/>
      <c r="S24" s="65"/>
      <c r="T24" s="65"/>
      <c r="U24" s="65"/>
      <c r="V24" s="65"/>
      <c r="W24" s="65"/>
      <c r="X24" s="65"/>
      <c r="Y24" s="65"/>
      <c r="Z24" s="65"/>
      <c r="AA24" s="65"/>
      <c r="AB24" s="65"/>
      <c r="AC24" s="65"/>
      <c r="AD24" s="65"/>
      <c r="AE24" s="65"/>
      <c r="AF24" s="65"/>
      <c r="AG24" s="65"/>
    </row>
    <row r="25" spans="1:33" x14ac:dyDescent="0.25">
      <c r="A25" s="38" t="s">
        <v>159</v>
      </c>
      <c r="B25" s="79">
        <f t="shared" si="0"/>
        <v>3315520</v>
      </c>
      <c r="C25" s="79">
        <f t="shared" si="1"/>
        <v>484827</v>
      </c>
      <c r="D25" s="79">
        <f t="shared" si="2"/>
        <v>461799</v>
      </c>
      <c r="E25" s="79">
        <f t="shared" si="3"/>
        <v>526986</v>
      </c>
      <c r="F25" s="79">
        <f t="shared" si="4"/>
        <v>566319</v>
      </c>
      <c r="G25" s="79">
        <f t="shared" si="5"/>
        <v>2039931</v>
      </c>
      <c r="H25" s="79"/>
      <c r="N25" s="65"/>
      <c r="O25" s="65"/>
      <c r="P25" s="65"/>
      <c r="Q25" s="65"/>
      <c r="R25" s="65"/>
      <c r="S25" s="65"/>
      <c r="T25" s="65"/>
      <c r="U25" s="65"/>
      <c r="V25" s="65"/>
      <c r="W25" s="65"/>
      <c r="X25" s="65"/>
      <c r="Y25" s="65"/>
      <c r="Z25" s="65"/>
      <c r="AA25" s="65"/>
      <c r="AB25" s="65"/>
      <c r="AC25" s="65"/>
      <c r="AD25" s="65"/>
      <c r="AE25" s="65"/>
      <c r="AF25" s="65"/>
      <c r="AG25" s="65"/>
    </row>
    <row r="26" spans="1:33" hidden="1" x14ac:dyDescent="0.25">
      <c r="A26" s="38" t="s">
        <v>160</v>
      </c>
      <c r="B26" s="79" t="str">
        <f t="shared" si="0"/>
        <v/>
      </c>
      <c r="C26" s="79" t="str">
        <f t="shared" si="1"/>
        <v/>
      </c>
      <c r="D26" s="79" t="str">
        <f t="shared" si="2"/>
        <v/>
      </c>
      <c r="E26" s="79" t="str">
        <f t="shared" si="3"/>
        <v/>
      </c>
      <c r="F26" s="79" t="str">
        <f t="shared" si="4"/>
        <v/>
      </c>
      <c r="G26" s="79">
        <f t="shared" si="5"/>
        <v>0</v>
      </c>
      <c r="H26" s="79"/>
      <c r="N26" s="65"/>
      <c r="O26" s="65"/>
      <c r="P26" s="65"/>
      <c r="Q26" s="65"/>
      <c r="R26" s="65"/>
      <c r="S26" s="65"/>
      <c r="T26" s="65"/>
      <c r="U26" s="65"/>
      <c r="V26" s="65"/>
      <c r="W26" s="65"/>
      <c r="X26" s="65"/>
      <c r="Y26" s="65"/>
      <c r="Z26" s="65"/>
      <c r="AA26" s="65"/>
      <c r="AB26" s="65"/>
      <c r="AC26" s="65"/>
      <c r="AD26" s="65"/>
      <c r="AE26" s="65"/>
      <c r="AF26" s="65"/>
      <c r="AG26" s="65"/>
    </row>
    <row r="27" spans="1:33" x14ac:dyDescent="0.25">
      <c r="A27" s="38" t="s">
        <v>161</v>
      </c>
      <c r="B27" s="79">
        <f t="shared" si="0"/>
        <v>216840</v>
      </c>
      <c r="C27" s="79">
        <f t="shared" si="1"/>
        <v>0</v>
      </c>
      <c r="D27" s="79">
        <f t="shared" si="2"/>
        <v>0</v>
      </c>
      <c r="E27" s="79">
        <f t="shared" si="3"/>
        <v>0</v>
      </c>
      <c r="F27" s="79">
        <f t="shared" si="4"/>
        <v>0</v>
      </c>
      <c r="G27" s="79">
        <f t="shared" si="5"/>
        <v>0</v>
      </c>
      <c r="H27" s="79"/>
      <c r="N27" s="65"/>
      <c r="O27" s="65"/>
      <c r="P27" s="65"/>
      <c r="Q27" s="65"/>
      <c r="R27" s="65"/>
      <c r="S27" s="65"/>
      <c r="T27" s="65"/>
      <c r="U27" s="65"/>
      <c r="V27" s="65"/>
      <c r="W27" s="65"/>
      <c r="X27" s="65"/>
      <c r="Y27" s="65"/>
      <c r="Z27" s="65"/>
      <c r="AA27" s="65"/>
      <c r="AB27" s="65"/>
      <c r="AC27" s="65"/>
      <c r="AD27" s="65"/>
      <c r="AE27" s="65"/>
      <c r="AF27" s="65"/>
      <c r="AG27" s="65"/>
    </row>
    <row r="28" spans="1:33" x14ac:dyDescent="0.25">
      <c r="A28" s="38" t="s">
        <v>162</v>
      </c>
      <c r="B28" s="79">
        <f t="shared" si="0"/>
        <v>2488784</v>
      </c>
      <c r="C28" s="79">
        <f t="shared" si="1"/>
        <v>283347</v>
      </c>
      <c r="D28" s="79">
        <f t="shared" si="2"/>
        <v>291560</v>
      </c>
      <c r="E28" s="79">
        <f t="shared" si="3"/>
        <v>307986</v>
      </c>
      <c r="F28" s="79">
        <f t="shared" si="4"/>
        <v>307986</v>
      </c>
      <c r="G28" s="79">
        <f t="shared" si="5"/>
        <v>1190879</v>
      </c>
      <c r="H28" s="79"/>
      <c r="N28" s="65"/>
      <c r="O28" s="65"/>
      <c r="P28" s="65"/>
      <c r="Q28" s="65"/>
      <c r="R28" s="65"/>
      <c r="S28" s="65"/>
      <c r="T28" s="65"/>
      <c r="U28" s="65"/>
      <c r="V28" s="65"/>
      <c r="W28" s="65"/>
      <c r="X28" s="65"/>
      <c r="Y28" s="65"/>
      <c r="Z28" s="65"/>
      <c r="AA28" s="65"/>
      <c r="AB28" s="65"/>
      <c r="AC28" s="65"/>
      <c r="AD28" s="65"/>
      <c r="AE28" s="65"/>
      <c r="AF28" s="65"/>
      <c r="AG28" s="65"/>
    </row>
    <row r="29" spans="1:33" x14ac:dyDescent="0.25">
      <c r="A29" s="38" t="s">
        <v>163</v>
      </c>
      <c r="B29" s="79">
        <f t="shared" si="0"/>
        <v>6240426</v>
      </c>
      <c r="C29" s="79">
        <f t="shared" si="1"/>
        <v>1080388</v>
      </c>
      <c r="D29" s="79">
        <f t="shared" si="2"/>
        <v>1048128</v>
      </c>
      <c r="E29" s="79">
        <f t="shared" si="3"/>
        <v>1178218</v>
      </c>
      <c r="F29" s="79">
        <f t="shared" si="4"/>
        <v>1720803</v>
      </c>
      <c r="G29" s="79">
        <f t="shared" si="5"/>
        <v>5027537</v>
      </c>
      <c r="H29" s="79"/>
      <c r="N29" s="65"/>
      <c r="O29" s="65"/>
      <c r="P29" s="65"/>
      <c r="Q29" s="65"/>
      <c r="R29" s="65"/>
      <c r="S29" s="65"/>
      <c r="T29" s="65"/>
      <c r="U29" s="65"/>
      <c r="V29" s="65"/>
      <c r="W29" s="65"/>
      <c r="X29" s="65"/>
      <c r="Y29" s="65"/>
      <c r="Z29" s="65"/>
      <c r="AA29" s="65"/>
      <c r="AB29" s="65"/>
      <c r="AC29" s="65"/>
      <c r="AD29" s="65"/>
      <c r="AE29" s="65"/>
      <c r="AF29" s="65"/>
      <c r="AG29" s="65"/>
    </row>
    <row r="30" spans="1:33" x14ac:dyDescent="0.25">
      <c r="A30" s="38" t="s">
        <v>164</v>
      </c>
      <c r="B30" s="79">
        <f t="shared" si="0"/>
        <v>2294000</v>
      </c>
      <c r="C30" s="79">
        <f t="shared" si="1"/>
        <v>289347</v>
      </c>
      <c r="D30" s="79">
        <f t="shared" si="2"/>
        <v>297560</v>
      </c>
      <c r="E30" s="79">
        <f t="shared" si="3"/>
        <v>307986</v>
      </c>
      <c r="F30" s="79">
        <f t="shared" si="4"/>
        <v>307986</v>
      </c>
      <c r="G30" s="79">
        <f t="shared" si="5"/>
        <v>1202879</v>
      </c>
      <c r="H30" s="79"/>
      <c r="L30">
        <f>38912126+5091040</f>
        <v>44003166</v>
      </c>
      <c r="N30" s="65"/>
      <c r="O30" s="65"/>
      <c r="P30" s="65"/>
      <c r="Q30" s="65"/>
      <c r="R30" s="65"/>
      <c r="S30" s="65"/>
      <c r="T30" s="65"/>
      <c r="U30" s="65"/>
      <c r="V30" s="65"/>
      <c r="W30" s="65"/>
      <c r="X30" s="65"/>
      <c r="Y30" s="65"/>
      <c r="Z30" s="65"/>
      <c r="AA30" s="65"/>
      <c r="AB30" s="65"/>
      <c r="AC30" s="65"/>
      <c r="AD30" s="65"/>
      <c r="AE30" s="65"/>
      <c r="AF30" s="65"/>
      <c r="AG30" s="65"/>
    </row>
    <row r="31" spans="1:33" x14ac:dyDescent="0.25">
      <c r="A31" s="39" t="s">
        <v>165</v>
      </c>
      <c r="B31" s="86">
        <f>+SUM(B7:B30)</f>
        <v>263615537</v>
      </c>
      <c r="C31" s="86">
        <f>+SUM(C7:C30)</f>
        <v>68750210</v>
      </c>
      <c r="D31" s="86">
        <f>+SUM(D7:D30)</f>
        <v>61727089</v>
      </c>
      <c r="E31" s="86">
        <f>+SUM(E7:E30)</f>
        <v>49180232</v>
      </c>
      <c r="F31" s="86">
        <f>+SUM(F7:F30)</f>
        <v>50936357</v>
      </c>
      <c r="G31" s="86">
        <f t="shared" si="5"/>
        <v>230593888</v>
      </c>
      <c r="H31" s="42"/>
      <c r="N31" s="65"/>
      <c r="O31" s="65"/>
      <c r="P31" s="65"/>
      <c r="Q31" s="65"/>
      <c r="R31" s="65"/>
      <c r="S31" s="65"/>
      <c r="T31" s="65"/>
      <c r="U31" s="65"/>
      <c r="V31" s="65"/>
      <c r="W31" s="65"/>
      <c r="X31" s="65"/>
      <c r="Y31" s="65"/>
      <c r="Z31" s="65"/>
      <c r="AA31" s="65"/>
      <c r="AB31" s="65"/>
      <c r="AC31" s="65"/>
      <c r="AD31" s="65"/>
      <c r="AE31" s="65"/>
      <c r="AF31" s="65"/>
      <c r="AG31" s="65"/>
    </row>
    <row r="32" spans="1:33" x14ac:dyDescent="0.25">
      <c r="A32" s="37" t="s">
        <v>166</v>
      </c>
      <c r="B32" s="87"/>
      <c r="C32" s="87"/>
      <c r="D32" s="87"/>
      <c r="E32" s="87"/>
      <c r="F32" s="85" t="str">
        <f t="shared" ref="F32:F76" si="6">+IFERROR(VLOOKUP($A32,$M:$AF,18,FALSE),"")</f>
        <v/>
      </c>
      <c r="G32" s="85">
        <f t="shared" si="5"/>
        <v>0</v>
      </c>
      <c r="H32" s="43"/>
      <c r="N32" s="65"/>
      <c r="O32" s="65"/>
      <c r="P32" s="65"/>
      <c r="Q32" s="65"/>
      <c r="R32" s="65"/>
      <c r="S32" s="65"/>
      <c r="T32" s="65"/>
      <c r="U32" s="65"/>
      <c r="V32" s="65"/>
      <c r="W32" s="65"/>
      <c r="X32" s="65"/>
      <c r="Y32" s="65"/>
      <c r="Z32" s="65"/>
      <c r="AA32" s="65"/>
      <c r="AB32" s="65"/>
      <c r="AC32" s="65"/>
      <c r="AD32" s="65"/>
      <c r="AE32" s="65"/>
      <c r="AF32" s="65"/>
      <c r="AG32" s="65"/>
    </row>
    <row r="33" spans="1:33" x14ac:dyDescent="0.25">
      <c r="A33" t="s">
        <v>167</v>
      </c>
      <c r="B33" s="85">
        <f t="shared" ref="B33:B76" si="7">+VLOOKUP($A33,$M:$W,2,FALSE)</f>
        <v>300000</v>
      </c>
      <c r="C33" s="85">
        <f t="shared" ref="C33:C76" si="8">+VLOOKUP($A33,$M:$W,6,FALSE)</f>
        <v>111622</v>
      </c>
      <c r="D33" s="85">
        <f t="shared" ref="D33:D76" si="9">+VLOOKUP($A33,$M:$W,10,FALSE)</f>
        <v>37107</v>
      </c>
      <c r="E33" s="85">
        <f t="shared" ref="E33:E76" si="10">+IFERROR(VLOOKUP($A33,$M:$AF,14,FALSE),"")</f>
        <v>67782</v>
      </c>
      <c r="F33" s="85">
        <f t="shared" si="6"/>
        <v>40273</v>
      </c>
      <c r="G33" s="85">
        <f t="shared" si="5"/>
        <v>256784</v>
      </c>
      <c r="H33" s="40"/>
      <c r="N33" s="65"/>
      <c r="O33" s="65"/>
      <c r="P33" s="65"/>
      <c r="Q33" s="65"/>
      <c r="R33" s="65"/>
      <c r="S33" s="65"/>
      <c r="T33" s="65"/>
      <c r="U33" s="65"/>
      <c r="V33" s="65"/>
      <c r="W33" s="65"/>
      <c r="X33" s="65"/>
      <c r="Y33" s="65"/>
      <c r="Z33" s="65"/>
      <c r="AA33" s="65"/>
      <c r="AB33" s="65"/>
      <c r="AC33" s="65"/>
      <c r="AD33" s="65"/>
      <c r="AE33" s="65"/>
      <c r="AF33" s="65"/>
      <c r="AG33" s="65"/>
    </row>
    <row r="34" spans="1:33" x14ac:dyDescent="0.25">
      <c r="A34" t="s">
        <v>168</v>
      </c>
      <c r="B34" s="85">
        <f t="shared" si="7"/>
        <v>950000</v>
      </c>
      <c r="C34" s="85">
        <f t="shared" si="8"/>
        <v>262280</v>
      </c>
      <c r="D34" s="85">
        <f t="shared" si="9"/>
        <v>183140</v>
      </c>
      <c r="E34" s="85">
        <f t="shared" si="10"/>
        <v>278165</v>
      </c>
      <c r="F34" s="85">
        <f t="shared" si="6"/>
        <v>200000</v>
      </c>
      <c r="G34" s="85">
        <f t="shared" si="5"/>
        <v>923585</v>
      </c>
      <c r="H34" s="40"/>
      <c r="N34" s="65"/>
      <c r="O34" s="65"/>
      <c r="P34" s="65"/>
      <c r="Q34" s="65"/>
      <c r="R34" s="65"/>
      <c r="S34" s="65"/>
      <c r="T34" s="65"/>
      <c r="U34" s="65"/>
      <c r="V34" s="65"/>
      <c r="W34" s="65"/>
      <c r="X34" s="65"/>
      <c r="Y34" s="65"/>
      <c r="Z34" s="65"/>
      <c r="AA34" s="65"/>
      <c r="AB34" s="65"/>
      <c r="AC34" s="65"/>
      <c r="AD34" s="65"/>
      <c r="AE34" s="65"/>
      <c r="AF34" s="65"/>
      <c r="AG34" s="65"/>
    </row>
    <row r="35" spans="1:33" x14ac:dyDescent="0.25">
      <c r="A35" t="s">
        <v>169</v>
      </c>
      <c r="B35" s="85">
        <f t="shared" si="7"/>
        <v>100000</v>
      </c>
      <c r="C35" s="85">
        <f t="shared" si="8"/>
        <v>0</v>
      </c>
      <c r="D35" s="85">
        <f t="shared" si="9"/>
        <v>4500</v>
      </c>
      <c r="E35" s="85">
        <f t="shared" si="10"/>
        <v>22295</v>
      </c>
      <c r="F35" s="85">
        <f t="shared" si="6"/>
        <v>0</v>
      </c>
      <c r="G35" s="85">
        <f t="shared" si="5"/>
        <v>26795</v>
      </c>
      <c r="H35" s="40"/>
      <c r="N35" s="65"/>
      <c r="O35" s="65"/>
      <c r="P35" s="65"/>
      <c r="Q35" s="65"/>
      <c r="R35" s="65"/>
      <c r="S35" s="65"/>
      <c r="T35" s="65"/>
      <c r="U35" s="65"/>
      <c r="V35" s="65"/>
      <c r="W35" s="65"/>
      <c r="X35" s="65"/>
      <c r="Y35" s="65"/>
      <c r="Z35" s="65"/>
      <c r="AA35" s="65"/>
      <c r="AB35" s="65"/>
      <c r="AC35" s="65"/>
      <c r="AD35" s="65"/>
      <c r="AE35" s="65"/>
      <c r="AF35" s="65"/>
      <c r="AG35" s="65"/>
    </row>
    <row r="36" spans="1:33" x14ac:dyDescent="0.25">
      <c r="A36" t="s">
        <v>170</v>
      </c>
      <c r="B36" s="85">
        <f t="shared" si="7"/>
        <v>110000</v>
      </c>
      <c r="C36" s="85">
        <f t="shared" si="8"/>
        <v>31790</v>
      </c>
      <c r="D36" s="85">
        <f t="shared" si="9"/>
        <v>0</v>
      </c>
      <c r="E36" s="85">
        <f t="shared" si="10"/>
        <v>5250</v>
      </c>
      <c r="F36" s="85">
        <f t="shared" si="6"/>
        <v>53000</v>
      </c>
      <c r="G36" s="85">
        <f t="shared" si="5"/>
        <v>90040</v>
      </c>
      <c r="H36" s="40"/>
      <c r="N36" s="65"/>
      <c r="O36" s="65"/>
      <c r="P36" s="65"/>
      <c r="Q36" s="65"/>
      <c r="R36" s="65"/>
      <c r="S36" s="65"/>
      <c r="T36" s="65"/>
      <c r="U36" s="65"/>
      <c r="V36" s="65"/>
      <c r="W36" s="65"/>
      <c r="X36" s="65"/>
      <c r="Y36" s="65"/>
      <c r="Z36" s="65"/>
      <c r="AA36" s="65"/>
      <c r="AB36" s="65"/>
      <c r="AC36" s="65"/>
      <c r="AD36" s="65"/>
      <c r="AE36" s="65"/>
      <c r="AF36" s="65"/>
      <c r="AG36" s="65"/>
    </row>
    <row r="37" spans="1:33" x14ac:dyDescent="0.25">
      <c r="A37" t="s">
        <v>366</v>
      </c>
      <c r="B37" s="85">
        <f t="shared" si="7"/>
        <v>3500000</v>
      </c>
      <c r="C37" s="85">
        <f t="shared" si="8"/>
        <v>0</v>
      </c>
      <c r="D37" s="85">
        <f t="shared" si="9"/>
        <v>15000</v>
      </c>
      <c r="E37" s="85">
        <f t="shared" si="10"/>
        <v>0</v>
      </c>
      <c r="F37" s="85">
        <f t="shared" si="6"/>
        <v>6450</v>
      </c>
      <c r="G37" s="85">
        <f t="shared" si="5"/>
        <v>21450</v>
      </c>
      <c r="H37" s="40"/>
      <c r="N37" s="65"/>
      <c r="O37" s="65"/>
      <c r="P37" s="65"/>
      <c r="Q37" s="65"/>
      <c r="R37" s="65"/>
      <c r="S37" s="65"/>
      <c r="T37" s="65"/>
      <c r="U37" s="65"/>
      <c r="V37" s="65"/>
      <c r="W37" s="65"/>
      <c r="X37" s="65"/>
      <c r="Y37" s="65"/>
      <c r="Z37" s="65"/>
      <c r="AA37" s="65"/>
      <c r="AB37" s="65"/>
      <c r="AC37" s="65"/>
      <c r="AD37" s="65"/>
      <c r="AE37" s="65"/>
      <c r="AF37" s="65"/>
      <c r="AG37" s="65"/>
    </row>
    <row r="38" spans="1:33" x14ac:dyDescent="0.25">
      <c r="A38" t="s">
        <v>171</v>
      </c>
      <c r="B38" s="85">
        <f t="shared" si="7"/>
        <v>110000</v>
      </c>
      <c r="C38" s="85">
        <f t="shared" si="8"/>
        <v>3000</v>
      </c>
      <c r="D38" s="85">
        <f t="shared" si="9"/>
        <v>3018</v>
      </c>
      <c r="E38" s="85">
        <f t="shared" si="10"/>
        <v>18000</v>
      </c>
      <c r="F38" s="85">
        <f t="shared" si="6"/>
        <v>19917</v>
      </c>
      <c r="G38" s="85">
        <f t="shared" si="5"/>
        <v>43935</v>
      </c>
      <c r="H38" s="40"/>
      <c r="N38" s="65"/>
      <c r="O38" s="65"/>
      <c r="P38" s="65"/>
      <c r="Q38" s="65"/>
      <c r="R38" s="65"/>
      <c r="S38" s="65"/>
      <c r="T38" s="65"/>
      <c r="U38" s="65"/>
      <c r="V38" s="65"/>
      <c r="W38" s="65"/>
      <c r="X38" s="65"/>
      <c r="Y38" s="65"/>
      <c r="Z38" s="65"/>
      <c r="AA38" s="65"/>
      <c r="AB38" s="65"/>
      <c r="AC38" s="65"/>
      <c r="AD38" s="65"/>
      <c r="AE38" s="65"/>
      <c r="AF38" s="65"/>
      <c r="AG38" s="65"/>
    </row>
    <row r="39" spans="1:33" x14ac:dyDescent="0.25">
      <c r="A39" t="s">
        <v>378</v>
      </c>
      <c r="B39" s="85">
        <f t="shared" si="7"/>
        <v>3500000</v>
      </c>
      <c r="C39" s="85">
        <f t="shared" si="8"/>
        <v>0</v>
      </c>
      <c r="D39" s="85">
        <f t="shared" si="9"/>
        <v>1624851</v>
      </c>
      <c r="E39" s="85">
        <f t="shared" si="10"/>
        <v>1546264</v>
      </c>
      <c r="F39" s="85">
        <f t="shared" si="6"/>
        <v>0</v>
      </c>
      <c r="G39" s="85">
        <f t="shared" si="5"/>
        <v>3171115</v>
      </c>
      <c r="H39" s="40"/>
      <c r="N39" s="65"/>
      <c r="O39" s="65"/>
      <c r="P39" s="65"/>
      <c r="Q39" s="65"/>
      <c r="R39" s="65"/>
      <c r="S39" s="65"/>
      <c r="T39" s="65"/>
      <c r="U39" s="65"/>
      <c r="V39" s="65"/>
      <c r="W39" s="65"/>
      <c r="X39" s="65"/>
      <c r="Y39" s="65"/>
      <c r="Z39" s="65"/>
      <c r="AA39" s="65"/>
      <c r="AB39" s="65"/>
      <c r="AC39" s="65"/>
      <c r="AD39" s="65"/>
      <c r="AE39" s="65"/>
      <c r="AF39" s="65"/>
      <c r="AG39" s="65"/>
    </row>
    <row r="40" spans="1:33" x14ac:dyDescent="0.25">
      <c r="A40" t="s">
        <v>172</v>
      </c>
      <c r="B40" s="85">
        <f t="shared" si="7"/>
        <v>22410000</v>
      </c>
      <c r="C40" s="85">
        <f t="shared" si="8"/>
        <v>2709700</v>
      </c>
      <c r="D40" s="85">
        <f t="shared" si="9"/>
        <v>876550</v>
      </c>
      <c r="E40" s="85">
        <f t="shared" si="10"/>
        <v>16537102</v>
      </c>
      <c r="F40" s="85">
        <f t="shared" si="6"/>
        <v>2114772</v>
      </c>
      <c r="G40" s="85">
        <f t="shared" si="5"/>
        <v>22238124</v>
      </c>
      <c r="H40" s="40"/>
      <c r="N40" s="65"/>
      <c r="O40" s="65"/>
      <c r="P40" s="65"/>
      <c r="Q40" s="65"/>
      <c r="R40" s="65"/>
      <c r="S40" s="65"/>
      <c r="T40" s="65"/>
      <c r="U40" s="65"/>
      <c r="V40" s="65"/>
      <c r="W40" s="65"/>
      <c r="X40" s="65"/>
      <c r="Y40" s="65"/>
      <c r="Z40" s="65"/>
      <c r="AA40" s="65"/>
      <c r="AB40" s="65"/>
      <c r="AC40" s="65"/>
      <c r="AD40" s="65"/>
      <c r="AE40" s="65"/>
      <c r="AF40" s="65"/>
      <c r="AG40" s="65"/>
    </row>
    <row r="41" spans="1:33" x14ac:dyDescent="0.25">
      <c r="A41" t="s">
        <v>327</v>
      </c>
      <c r="B41" s="85">
        <f t="shared" si="7"/>
        <v>1897000</v>
      </c>
      <c r="C41" s="85">
        <f t="shared" si="8"/>
        <v>126650</v>
      </c>
      <c r="D41" s="85">
        <f t="shared" si="9"/>
        <v>478756</v>
      </c>
      <c r="E41" s="85">
        <f t="shared" si="10"/>
        <v>633229</v>
      </c>
      <c r="F41" s="85">
        <f t="shared" si="6"/>
        <v>607712</v>
      </c>
      <c r="G41" s="85">
        <f t="shared" si="5"/>
        <v>1846347</v>
      </c>
      <c r="H41" s="40"/>
      <c r="N41" s="65"/>
      <c r="O41" s="65"/>
      <c r="P41" s="65"/>
      <c r="Q41" s="65"/>
      <c r="R41" s="65"/>
      <c r="S41" s="65"/>
      <c r="T41" s="65"/>
      <c r="U41" s="65"/>
      <c r="V41" s="65"/>
      <c r="W41" s="65"/>
      <c r="X41" s="65"/>
      <c r="Y41" s="65"/>
      <c r="Z41" s="65"/>
      <c r="AA41" s="65"/>
      <c r="AB41" s="65"/>
      <c r="AC41" s="65"/>
      <c r="AD41" s="65"/>
      <c r="AE41" s="65"/>
      <c r="AF41" s="65"/>
      <c r="AG41" s="65"/>
    </row>
    <row r="42" spans="1:33" x14ac:dyDescent="0.25">
      <c r="A42" t="s">
        <v>173</v>
      </c>
      <c r="B42" s="85">
        <f t="shared" si="7"/>
        <v>400000</v>
      </c>
      <c r="C42" s="85">
        <f t="shared" si="8"/>
        <v>90000</v>
      </c>
      <c r="D42" s="85">
        <f t="shared" si="9"/>
        <v>25000</v>
      </c>
      <c r="E42" s="85">
        <f t="shared" si="10"/>
        <v>0</v>
      </c>
      <c r="F42" s="85">
        <f t="shared" si="6"/>
        <v>88000</v>
      </c>
      <c r="G42" s="85">
        <f t="shared" si="5"/>
        <v>203000</v>
      </c>
      <c r="H42" s="40"/>
      <c r="N42" s="65"/>
      <c r="O42" s="65"/>
      <c r="P42" s="65"/>
      <c r="Q42" s="65"/>
      <c r="R42" s="65"/>
      <c r="S42" s="65"/>
      <c r="T42" s="65"/>
      <c r="U42" s="65"/>
      <c r="V42" s="65"/>
      <c r="W42" s="65"/>
      <c r="X42" s="65"/>
      <c r="Y42" s="65"/>
      <c r="Z42" s="65"/>
      <c r="AA42" s="65"/>
      <c r="AB42" s="65"/>
      <c r="AC42" s="65"/>
      <c r="AD42" s="65"/>
      <c r="AE42" s="65"/>
      <c r="AF42" s="65"/>
      <c r="AG42" s="65"/>
    </row>
    <row r="43" spans="1:33" x14ac:dyDescent="0.25">
      <c r="A43" t="s">
        <v>330</v>
      </c>
      <c r="B43" s="85">
        <f t="shared" si="7"/>
        <v>60000000</v>
      </c>
      <c r="C43" s="85">
        <f t="shared" si="8"/>
        <v>0</v>
      </c>
      <c r="D43" s="85">
        <f t="shared" si="9"/>
        <v>7806800</v>
      </c>
      <c r="E43" s="85">
        <f t="shared" si="10"/>
        <v>287500</v>
      </c>
      <c r="F43" s="85">
        <f t="shared" si="6"/>
        <v>18115676</v>
      </c>
      <c r="G43" s="85">
        <f t="shared" si="5"/>
        <v>26209976</v>
      </c>
      <c r="H43" s="40"/>
      <c r="N43" s="65"/>
      <c r="O43" s="65"/>
      <c r="P43" s="65"/>
      <c r="Q43" s="65"/>
      <c r="R43" s="65"/>
      <c r="S43" s="65"/>
      <c r="T43" s="65"/>
      <c r="U43" s="65"/>
      <c r="V43" s="65"/>
      <c r="W43" s="65"/>
      <c r="X43" s="65"/>
      <c r="Y43" s="65"/>
      <c r="Z43" s="65"/>
      <c r="AA43" s="65"/>
      <c r="AB43" s="65"/>
      <c r="AC43" s="65"/>
      <c r="AD43" s="65"/>
      <c r="AE43" s="65"/>
      <c r="AF43" s="65"/>
      <c r="AG43" s="65"/>
    </row>
    <row r="44" spans="1:33" x14ac:dyDescent="0.25">
      <c r="A44" t="s">
        <v>379</v>
      </c>
      <c r="B44" s="85">
        <f t="shared" si="7"/>
        <v>8550000</v>
      </c>
      <c r="C44" s="85">
        <f t="shared" si="8"/>
        <v>5187719</v>
      </c>
      <c r="D44" s="85">
        <f t="shared" si="9"/>
        <v>0</v>
      </c>
      <c r="E44" s="85">
        <f t="shared" si="10"/>
        <v>3329957</v>
      </c>
      <c r="F44" s="85">
        <f t="shared" si="6"/>
        <v>0</v>
      </c>
      <c r="G44" s="85">
        <f t="shared" si="5"/>
        <v>8517676</v>
      </c>
      <c r="H44" s="40"/>
      <c r="N44" s="65"/>
      <c r="O44" s="65"/>
      <c r="P44" s="65"/>
      <c r="Q44" s="65"/>
      <c r="R44" s="65"/>
      <c r="S44" s="65"/>
      <c r="T44" s="65"/>
      <c r="U44" s="65"/>
      <c r="V44" s="65"/>
      <c r="W44" s="65"/>
      <c r="X44" s="65"/>
      <c r="Y44" s="65"/>
      <c r="Z44" s="65"/>
      <c r="AA44" s="65"/>
      <c r="AB44" s="65"/>
      <c r="AC44" s="65"/>
      <c r="AD44" s="65"/>
      <c r="AE44" s="65"/>
      <c r="AF44" s="65"/>
      <c r="AG44" s="65"/>
    </row>
    <row r="45" spans="1:33" x14ac:dyDescent="0.25">
      <c r="A45" t="s">
        <v>174</v>
      </c>
      <c r="B45" s="85">
        <f t="shared" si="7"/>
        <v>250000</v>
      </c>
      <c r="C45" s="85">
        <f t="shared" si="8"/>
        <v>0</v>
      </c>
      <c r="D45" s="85">
        <f t="shared" si="9"/>
        <v>0</v>
      </c>
      <c r="E45" s="85">
        <f t="shared" si="10"/>
        <v>0</v>
      </c>
      <c r="F45" s="85">
        <f t="shared" si="6"/>
        <v>0</v>
      </c>
      <c r="G45" s="85">
        <f t="shared" si="5"/>
        <v>0</v>
      </c>
      <c r="H45" s="40"/>
      <c r="N45" s="65"/>
      <c r="O45" s="65"/>
      <c r="P45" s="65"/>
      <c r="Q45" s="65"/>
      <c r="R45" s="65"/>
      <c r="S45" s="65"/>
      <c r="T45" s="65"/>
      <c r="U45" s="65"/>
      <c r="V45" s="65"/>
      <c r="W45" s="65"/>
      <c r="X45" s="65"/>
      <c r="Y45" s="65"/>
      <c r="Z45" s="65"/>
      <c r="AA45" s="65"/>
      <c r="AB45" s="65"/>
      <c r="AC45" s="65"/>
      <c r="AD45" s="65"/>
      <c r="AE45" s="65"/>
      <c r="AF45" s="65"/>
      <c r="AG45" s="65"/>
    </row>
    <row r="46" spans="1:33" x14ac:dyDescent="0.25">
      <c r="A46" t="s">
        <v>175</v>
      </c>
      <c r="B46" s="85">
        <f t="shared" si="7"/>
        <v>1250000</v>
      </c>
      <c r="C46" s="85">
        <f t="shared" si="8"/>
        <v>85500</v>
      </c>
      <c r="D46" s="85">
        <f t="shared" si="9"/>
        <v>910758</v>
      </c>
      <c r="E46" s="85">
        <f t="shared" si="10"/>
        <v>207900</v>
      </c>
      <c r="F46" s="85">
        <f t="shared" si="6"/>
        <v>10000</v>
      </c>
      <c r="G46" s="85">
        <f t="shared" si="5"/>
        <v>1214158</v>
      </c>
      <c r="H46" s="40"/>
      <c r="N46" s="65"/>
      <c r="O46" s="65"/>
      <c r="P46" s="65"/>
      <c r="Q46" s="65"/>
      <c r="R46" s="65"/>
      <c r="S46" s="65"/>
      <c r="T46" s="65"/>
      <c r="U46" s="65"/>
      <c r="V46" s="65"/>
      <c r="W46" s="65"/>
      <c r="X46" s="65"/>
      <c r="Y46" s="65"/>
      <c r="Z46" s="65"/>
      <c r="AA46" s="65"/>
      <c r="AB46" s="65"/>
      <c r="AC46" s="65"/>
      <c r="AD46" s="65"/>
      <c r="AE46" s="65"/>
      <c r="AF46" s="65"/>
      <c r="AG46" s="65"/>
    </row>
    <row r="47" spans="1:33" x14ac:dyDescent="0.25">
      <c r="A47" t="s">
        <v>380</v>
      </c>
      <c r="B47" s="85">
        <f t="shared" si="7"/>
        <v>200000</v>
      </c>
      <c r="C47" s="85">
        <f t="shared" si="8"/>
        <v>0</v>
      </c>
      <c r="D47" s="85">
        <f t="shared" si="9"/>
        <v>0</v>
      </c>
      <c r="E47" s="85">
        <f t="shared" si="10"/>
        <v>0</v>
      </c>
      <c r="F47" s="85">
        <f t="shared" si="6"/>
        <v>0</v>
      </c>
      <c r="G47" s="85">
        <f t="shared" si="5"/>
        <v>0</v>
      </c>
      <c r="H47" s="40"/>
      <c r="N47" s="65"/>
      <c r="O47" s="65"/>
      <c r="P47" s="65"/>
      <c r="Q47" s="65"/>
      <c r="R47" s="65"/>
      <c r="S47" s="65"/>
      <c r="T47" s="65"/>
      <c r="U47" s="65"/>
      <c r="V47" s="65"/>
      <c r="W47" s="65"/>
      <c r="X47" s="65"/>
      <c r="Y47" s="65"/>
      <c r="Z47" s="65"/>
      <c r="AA47" s="65"/>
      <c r="AB47" s="65"/>
      <c r="AC47" s="65"/>
      <c r="AD47" s="65"/>
      <c r="AE47" s="65"/>
      <c r="AF47" s="65"/>
      <c r="AG47" s="65"/>
    </row>
    <row r="48" spans="1:33" x14ac:dyDescent="0.25">
      <c r="A48" t="s">
        <v>176</v>
      </c>
      <c r="B48" s="85">
        <f t="shared" si="7"/>
        <v>2000000</v>
      </c>
      <c r="C48" s="85">
        <f t="shared" si="8"/>
        <v>505121</v>
      </c>
      <c r="D48" s="85">
        <f t="shared" si="9"/>
        <v>488144</v>
      </c>
      <c r="E48" s="85">
        <f t="shared" si="10"/>
        <v>390180</v>
      </c>
      <c r="F48" s="85">
        <f t="shared" si="6"/>
        <v>578992</v>
      </c>
      <c r="G48" s="85">
        <f t="shared" si="5"/>
        <v>1962437</v>
      </c>
      <c r="H48" s="40"/>
      <c r="N48" s="65"/>
      <c r="O48" s="65"/>
      <c r="P48" s="65"/>
      <c r="Q48" s="65"/>
      <c r="R48" s="65"/>
      <c r="S48" s="65"/>
      <c r="T48" s="65"/>
      <c r="U48" s="65"/>
      <c r="V48" s="65"/>
      <c r="W48" s="65"/>
      <c r="X48" s="65"/>
      <c r="Y48" s="65"/>
      <c r="Z48" s="65"/>
      <c r="AA48" s="65"/>
      <c r="AB48" s="65"/>
      <c r="AC48" s="65"/>
      <c r="AD48" s="65"/>
      <c r="AE48" s="65"/>
      <c r="AF48" s="65"/>
      <c r="AG48" s="65"/>
    </row>
    <row r="49" spans="1:33" x14ac:dyDescent="0.25">
      <c r="A49" t="s">
        <v>367</v>
      </c>
      <c r="B49" s="85">
        <f t="shared" si="7"/>
        <v>1200000</v>
      </c>
      <c r="C49" s="85">
        <f t="shared" si="8"/>
        <v>0</v>
      </c>
      <c r="D49" s="85">
        <f t="shared" si="9"/>
        <v>0</v>
      </c>
      <c r="E49" s="85">
        <f t="shared" si="10"/>
        <v>0</v>
      </c>
      <c r="F49" s="85">
        <f t="shared" si="6"/>
        <v>0</v>
      </c>
      <c r="G49" s="85">
        <f t="shared" si="5"/>
        <v>0</v>
      </c>
      <c r="H49" s="40"/>
      <c r="N49" s="65"/>
      <c r="O49" s="65"/>
      <c r="P49" s="65"/>
      <c r="Q49" s="65"/>
      <c r="R49" s="65"/>
      <c r="S49" s="65"/>
      <c r="T49" s="65"/>
      <c r="U49" s="65"/>
      <c r="V49" s="65"/>
      <c r="W49" s="65"/>
      <c r="X49" s="65"/>
      <c r="Y49" s="65"/>
      <c r="Z49" s="65"/>
      <c r="AA49" s="65"/>
      <c r="AB49" s="65"/>
      <c r="AC49" s="65"/>
      <c r="AD49" s="65"/>
      <c r="AE49" s="65"/>
      <c r="AF49" s="65"/>
      <c r="AG49" s="65"/>
    </row>
    <row r="50" spans="1:33" x14ac:dyDescent="0.25">
      <c r="A50" t="s">
        <v>177</v>
      </c>
      <c r="B50" s="85">
        <f t="shared" si="7"/>
        <v>450000</v>
      </c>
      <c r="C50" s="85">
        <f t="shared" si="8"/>
        <v>0</v>
      </c>
      <c r="D50" s="85">
        <f t="shared" si="9"/>
        <v>0</v>
      </c>
      <c r="E50" s="85">
        <f t="shared" si="10"/>
        <v>0</v>
      </c>
      <c r="F50" s="85">
        <f t="shared" si="6"/>
        <v>0</v>
      </c>
      <c r="G50" s="85">
        <f t="shared" si="5"/>
        <v>0</v>
      </c>
      <c r="H50" s="40"/>
      <c r="N50" s="65"/>
      <c r="O50" s="65"/>
      <c r="P50" s="65"/>
      <c r="Q50" s="65"/>
      <c r="R50" s="65"/>
      <c r="S50" s="65"/>
      <c r="T50" s="65"/>
      <c r="U50" s="65"/>
      <c r="V50" s="65"/>
      <c r="W50" s="65"/>
      <c r="X50" s="65"/>
      <c r="Y50" s="65"/>
      <c r="Z50" s="65"/>
      <c r="AA50" s="65"/>
      <c r="AB50" s="65"/>
      <c r="AC50" s="65"/>
      <c r="AD50" s="65"/>
      <c r="AE50" s="65"/>
      <c r="AF50" s="65"/>
      <c r="AG50" s="65"/>
    </row>
    <row r="51" spans="1:33" x14ac:dyDescent="0.25">
      <c r="A51" t="s">
        <v>368</v>
      </c>
      <c r="B51" s="85">
        <f t="shared" si="7"/>
        <v>1600000</v>
      </c>
      <c r="C51" s="85">
        <f t="shared" si="8"/>
        <v>367650</v>
      </c>
      <c r="D51" s="85">
        <f t="shared" si="9"/>
        <v>217328</v>
      </c>
      <c r="E51" s="85">
        <f t="shared" si="10"/>
        <v>118000</v>
      </c>
      <c r="F51" s="85">
        <f t="shared" si="6"/>
        <v>701061</v>
      </c>
      <c r="G51" s="85">
        <f t="shared" si="5"/>
        <v>1404039</v>
      </c>
      <c r="H51" s="40"/>
      <c r="N51" s="65"/>
      <c r="O51" s="65"/>
      <c r="P51" s="65"/>
      <c r="Q51" s="65"/>
      <c r="R51" s="65"/>
      <c r="S51" s="65"/>
      <c r="T51" s="65"/>
      <c r="U51" s="65"/>
      <c r="V51" s="65"/>
      <c r="W51" s="65"/>
      <c r="X51" s="65"/>
      <c r="Y51" s="65"/>
      <c r="Z51" s="65"/>
      <c r="AA51" s="65"/>
      <c r="AB51" s="65"/>
      <c r="AC51" s="65"/>
      <c r="AD51" s="65"/>
      <c r="AE51" s="65"/>
      <c r="AF51" s="65"/>
      <c r="AG51" s="65"/>
    </row>
    <row r="52" spans="1:33" x14ac:dyDescent="0.25">
      <c r="A52" t="s">
        <v>381</v>
      </c>
      <c r="B52" s="85">
        <f t="shared" si="7"/>
        <v>2000000</v>
      </c>
      <c r="C52" s="85">
        <f t="shared" si="8"/>
        <v>0</v>
      </c>
      <c r="D52" s="85">
        <f t="shared" si="9"/>
        <v>0</v>
      </c>
      <c r="E52" s="85">
        <f t="shared" si="10"/>
        <v>20000</v>
      </c>
      <c r="F52" s="85">
        <f t="shared" si="6"/>
        <v>45000</v>
      </c>
      <c r="G52" s="85">
        <f t="shared" si="5"/>
        <v>65000</v>
      </c>
      <c r="H52" s="40"/>
      <c r="N52" s="65"/>
      <c r="O52" s="65"/>
      <c r="P52" s="65"/>
      <c r="Q52" s="65"/>
      <c r="R52" s="65"/>
      <c r="S52" s="65"/>
      <c r="T52" s="65"/>
      <c r="U52" s="65"/>
      <c r="V52" s="65"/>
      <c r="W52" s="65"/>
      <c r="X52" s="65"/>
      <c r="Y52" s="65"/>
      <c r="Z52" s="65"/>
      <c r="AA52" s="65"/>
      <c r="AB52" s="65"/>
      <c r="AC52" s="65"/>
      <c r="AD52" s="65"/>
      <c r="AE52" s="65"/>
      <c r="AF52" s="65"/>
      <c r="AG52" s="65"/>
    </row>
    <row r="53" spans="1:33" x14ac:dyDescent="0.25">
      <c r="A53" t="s">
        <v>178</v>
      </c>
      <c r="B53" s="85">
        <f t="shared" si="7"/>
        <v>650000</v>
      </c>
      <c r="C53" s="85">
        <f t="shared" si="8"/>
        <v>0</v>
      </c>
      <c r="D53" s="85">
        <f t="shared" si="9"/>
        <v>328660</v>
      </c>
      <c r="E53" s="85">
        <f t="shared" si="10"/>
        <v>59400</v>
      </c>
      <c r="F53" s="85">
        <f t="shared" si="6"/>
        <v>0</v>
      </c>
      <c r="G53" s="85">
        <f t="shared" si="5"/>
        <v>388060</v>
      </c>
      <c r="H53" s="40"/>
      <c r="N53" s="65"/>
      <c r="O53" s="65"/>
      <c r="P53" s="65"/>
      <c r="Q53" s="65"/>
      <c r="R53" s="65"/>
      <c r="S53" s="65"/>
      <c r="T53" s="65"/>
      <c r="U53" s="65"/>
      <c r="V53" s="65"/>
      <c r="W53" s="65"/>
      <c r="X53" s="65"/>
      <c r="Y53" s="65"/>
      <c r="Z53" s="65"/>
      <c r="AA53" s="65"/>
      <c r="AB53" s="65"/>
      <c r="AC53" s="65"/>
      <c r="AD53" s="65"/>
      <c r="AE53" s="65"/>
      <c r="AF53" s="65"/>
      <c r="AG53" s="65"/>
    </row>
    <row r="54" spans="1:33" x14ac:dyDescent="0.25">
      <c r="A54" t="s">
        <v>179</v>
      </c>
      <c r="B54" s="85">
        <f t="shared" si="7"/>
        <v>21300000</v>
      </c>
      <c r="C54" s="85">
        <f t="shared" si="8"/>
        <v>7091253</v>
      </c>
      <c r="D54" s="85">
        <f t="shared" si="9"/>
        <v>3821973</v>
      </c>
      <c r="E54" s="85">
        <f t="shared" si="10"/>
        <v>7658133</v>
      </c>
      <c r="F54" s="85">
        <f t="shared" si="6"/>
        <v>2721960</v>
      </c>
      <c r="G54" s="85">
        <f t="shared" si="5"/>
        <v>21293319</v>
      </c>
      <c r="H54" s="40"/>
      <c r="N54" s="65"/>
      <c r="O54" s="65"/>
      <c r="P54" s="65"/>
      <c r="Q54" s="65"/>
      <c r="R54" s="65"/>
      <c r="S54" s="65"/>
      <c r="T54" s="65"/>
      <c r="U54" s="65"/>
      <c r="V54" s="65"/>
      <c r="W54" s="65"/>
      <c r="X54" s="65"/>
      <c r="Y54" s="65"/>
      <c r="Z54" s="65"/>
      <c r="AA54" s="65"/>
      <c r="AB54" s="65"/>
      <c r="AC54" s="65"/>
      <c r="AD54" s="65"/>
      <c r="AE54" s="65"/>
      <c r="AF54" s="65"/>
      <c r="AG54" s="65"/>
    </row>
    <row r="55" spans="1:33" x14ac:dyDescent="0.25">
      <c r="A55" t="s">
        <v>180</v>
      </c>
      <c r="B55" s="85">
        <f t="shared" si="7"/>
        <v>18200000</v>
      </c>
      <c r="C55" s="85">
        <f t="shared" si="8"/>
        <v>7295850</v>
      </c>
      <c r="D55" s="85">
        <f t="shared" si="9"/>
        <v>500000</v>
      </c>
      <c r="E55" s="85">
        <f t="shared" si="10"/>
        <v>4373629</v>
      </c>
      <c r="F55" s="85">
        <f t="shared" si="6"/>
        <v>5521474</v>
      </c>
      <c r="G55" s="85">
        <f t="shared" si="5"/>
        <v>17690953</v>
      </c>
      <c r="H55" s="40"/>
      <c r="N55" s="65"/>
      <c r="O55" s="65"/>
      <c r="P55" s="65"/>
      <c r="Q55" s="65"/>
      <c r="R55" s="65"/>
      <c r="S55" s="65"/>
      <c r="T55" s="65"/>
      <c r="U55" s="65"/>
      <c r="V55" s="65"/>
      <c r="W55" s="65"/>
      <c r="X55" s="65"/>
      <c r="Y55" s="65"/>
      <c r="Z55" s="65"/>
      <c r="AA55" s="65"/>
      <c r="AB55" s="65"/>
      <c r="AC55" s="65"/>
      <c r="AD55" s="65"/>
      <c r="AE55" s="65"/>
      <c r="AF55" s="65"/>
      <c r="AG55" s="65"/>
    </row>
    <row r="56" spans="1:33" x14ac:dyDescent="0.25">
      <c r="A56" t="s">
        <v>382</v>
      </c>
      <c r="B56" s="85">
        <f t="shared" si="7"/>
        <v>12762913</v>
      </c>
      <c r="C56" s="85">
        <f t="shared" si="8"/>
        <v>122346</v>
      </c>
      <c r="D56" s="85">
        <f t="shared" si="9"/>
        <v>631877</v>
      </c>
      <c r="E56" s="85">
        <f t="shared" si="10"/>
        <v>8050</v>
      </c>
      <c r="F56" s="85">
        <f t="shared" si="6"/>
        <v>11996246</v>
      </c>
      <c r="G56" s="85">
        <f t="shared" si="5"/>
        <v>12758519</v>
      </c>
      <c r="H56" s="40"/>
      <c r="N56" s="65"/>
      <c r="O56" s="65"/>
      <c r="P56" s="65"/>
      <c r="Q56" s="65"/>
      <c r="R56" s="65"/>
      <c r="S56" s="65"/>
      <c r="T56" s="65"/>
      <c r="U56" s="65"/>
      <c r="V56" s="65"/>
      <c r="W56" s="65"/>
      <c r="X56" s="65"/>
      <c r="Y56" s="65"/>
      <c r="Z56" s="65"/>
      <c r="AA56" s="65"/>
      <c r="AB56" s="65"/>
      <c r="AC56" s="65"/>
      <c r="AD56" s="65"/>
      <c r="AE56" s="65"/>
      <c r="AF56" s="65"/>
      <c r="AG56" s="65"/>
    </row>
    <row r="57" spans="1:33" x14ac:dyDescent="0.25">
      <c r="A57" t="s">
        <v>181</v>
      </c>
      <c r="B57" s="85">
        <f t="shared" si="7"/>
        <v>200000</v>
      </c>
      <c r="C57" s="85">
        <f t="shared" si="8"/>
        <v>0</v>
      </c>
      <c r="D57" s="85">
        <f t="shared" si="9"/>
        <v>0</v>
      </c>
      <c r="E57" s="85">
        <f t="shared" si="10"/>
        <v>0</v>
      </c>
      <c r="F57" s="85">
        <f t="shared" si="6"/>
        <v>0</v>
      </c>
      <c r="G57" s="85">
        <f t="shared" si="5"/>
        <v>0</v>
      </c>
      <c r="H57" s="40"/>
      <c r="N57" s="65"/>
      <c r="O57" s="65"/>
      <c r="P57" s="65"/>
      <c r="Q57" s="65"/>
      <c r="R57" s="65"/>
      <c r="S57" s="65"/>
      <c r="T57" s="65"/>
      <c r="U57" s="65"/>
      <c r="V57" s="65"/>
      <c r="W57" s="65"/>
      <c r="X57" s="65"/>
      <c r="Y57" s="65"/>
      <c r="Z57" s="65"/>
      <c r="AA57" s="65"/>
      <c r="AB57" s="65"/>
      <c r="AC57" s="65"/>
      <c r="AD57" s="65"/>
      <c r="AE57" s="65"/>
      <c r="AF57" s="65"/>
      <c r="AG57" s="65"/>
    </row>
    <row r="58" spans="1:33" x14ac:dyDescent="0.25">
      <c r="A58" t="s">
        <v>182</v>
      </c>
      <c r="B58" s="85">
        <f t="shared" si="7"/>
        <v>29118235</v>
      </c>
      <c r="C58" s="85">
        <f t="shared" si="8"/>
        <v>2637232</v>
      </c>
      <c r="D58" s="85">
        <f t="shared" si="9"/>
        <v>21402019</v>
      </c>
      <c r="E58" s="85">
        <f t="shared" si="10"/>
        <v>3930809</v>
      </c>
      <c r="F58" s="85">
        <f t="shared" si="6"/>
        <v>1112647</v>
      </c>
      <c r="G58" s="85">
        <f t="shared" si="5"/>
        <v>29082707</v>
      </c>
      <c r="H58" s="40"/>
      <c r="N58" s="65"/>
      <c r="O58" s="65"/>
      <c r="P58" s="65"/>
      <c r="Q58" s="65"/>
      <c r="R58" s="65"/>
      <c r="S58" s="65"/>
      <c r="T58" s="65"/>
      <c r="U58" s="65"/>
      <c r="V58" s="65"/>
      <c r="W58" s="65"/>
      <c r="X58" s="65"/>
      <c r="Y58" s="65"/>
      <c r="Z58" s="65"/>
      <c r="AA58" s="65"/>
      <c r="AB58" s="65"/>
      <c r="AC58" s="65"/>
      <c r="AD58" s="65"/>
      <c r="AE58" s="65"/>
      <c r="AF58" s="65"/>
      <c r="AG58" s="65"/>
    </row>
    <row r="59" spans="1:33" x14ac:dyDescent="0.25">
      <c r="A59" t="s">
        <v>183</v>
      </c>
      <c r="B59" s="85">
        <f t="shared" si="7"/>
        <v>15600000</v>
      </c>
      <c r="C59" s="85">
        <f t="shared" si="8"/>
        <v>1206411</v>
      </c>
      <c r="D59" s="85">
        <f t="shared" si="9"/>
        <v>1612718</v>
      </c>
      <c r="E59" s="85">
        <f t="shared" si="10"/>
        <v>2880800</v>
      </c>
      <c r="F59" s="85">
        <f t="shared" si="6"/>
        <v>3402180</v>
      </c>
      <c r="G59" s="85">
        <f t="shared" si="5"/>
        <v>9102109</v>
      </c>
      <c r="H59" s="40"/>
      <c r="N59" s="65"/>
      <c r="O59" s="65"/>
      <c r="P59" s="65"/>
      <c r="Q59" s="65"/>
      <c r="R59" s="65"/>
      <c r="S59" s="65"/>
      <c r="T59" s="65"/>
      <c r="U59" s="65"/>
      <c r="V59" s="65"/>
      <c r="W59" s="65"/>
      <c r="X59" s="65"/>
      <c r="Y59" s="65"/>
      <c r="Z59" s="65"/>
      <c r="AA59" s="65"/>
      <c r="AB59" s="65"/>
      <c r="AC59" s="65"/>
      <c r="AD59" s="65"/>
      <c r="AE59" s="65"/>
      <c r="AF59" s="65"/>
      <c r="AG59" s="65"/>
    </row>
    <row r="60" spans="1:33" x14ac:dyDescent="0.25">
      <c r="A60" t="s">
        <v>184</v>
      </c>
      <c r="B60" s="85">
        <f t="shared" si="7"/>
        <v>10500000</v>
      </c>
      <c r="C60" s="85">
        <f t="shared" si="8"/>
        <v>1736342</v>
      </c>
      <c r="D60" s="85">
        <f t="shared" si="9"/>
        <v>1458987</v>
      </c>
      <c r="E60" s="85">
        <f t="shared" si="10"/>
        <v>726528</v>
      </c>
      <c r="F60" s="85">
        <f t="shared" si="6"/>
        <v>5672381</v>
      </c>
      <c r="G60" s="85">
        <f t="shared" si="5"/>
        <v>9594238</v>
      </c>
      <c r="H60" s="40"/>
      <c r="N60" s="65"/>
      <c r="O60" s="65"/>
      <c r="P60" s="65"/>
      <c r="Q60" s="65"/>
      <c r="R60" s="65"/>
      <c r="S60" s="65"/>
      <c r="T60" s="65"/>
      <c r="U60" s="65"/>
      <c r="V60" s="65"/>
      <c r="W60" s="65"/>
      <c r="X60" s="65"/>
      <c r="Y60" s="65"/>
      <c r="Z60" s="65"/>
      <c r="AA60" s="65"/>
      <c r="AB60" s="65"/>
      <c r="AC60" s="65"/>
      <c r="AD60" s="65"/>
      <c r="AE60" s="65"/>
      <c r="AF60" s="65"/>
      <c r="AG60" s="65"/>
    </row>
    <row r="61" spans="1:33" x14ac:dyDescent="0.25">
      <c r="A61" t="s">
        <v>369</v>
      </c>
      <c r="B61" s="85">
        <f t="shared" si="7"/>
        <v>100000</v>
      </c>
      <c r="C61" s="85">
        <f t="shared" si="8"/>
        <v>0</v>
      </c>
      <c r="D61" s="85">
        <f t="shared" si="9"/>
        <v>0</v>
      </c>
      <c r="E61" s="85">
        <f t="shared" si="10"/>
        <v>0</v>
      </c>
      <c r="F61" s="85">
        <f t="shared" si="6"/>
        <v>0</v>
      </c>
      <c r="G61" s="85">
        <f t="shared" si="5"/>
        <v>0</v>
      </c>
      <c r="H61" s="40"/>
      <c r="N61" s="65"/>
      <c r="O61" s="65"/>
      <c r="P61" s="65"/>
      <c r="Q61" s="65"/>
      <c r="R61" s="65"/>
      <c r="S61" s="65"/>
      <c r="T61" s="65"/>
      <c r="U61" s="65"/>
      <c r="V61" s="65"/>
      <c r="W61" s="65"/>
      <c r="X61" s="65"/>
      <c r="Y61" s="65"/>
      <c r="Z61" s="65"/>
      <c r="AA61" s="65"/>
      <c r="AB61" s="65"/>
      <c r="AC61" s="65"/>
      <c r="AD61" s="65"/>
      <c r="AE61" s="65"/>
      <c r="AF61" s="65"/>
      <c r="AG61" s="65"/>
    </row>
    <row r="62" spans="1:33" x14ac:dyDescent="0.25">
      <c r="A62" t="s">
        <v>370</v>
      </c>
      <c r="B62" s="85">
        <f t="shared" si="7"/>
        <v>2500000</v>
      </c>
      <c r="C62" s="85">
        <f t="shared" si="8"/>
        <v>273271</v>
      </c>
      <c r="D62" s="85">
        <f t="shared" si="9"/>
        <v>941859</v>
      </c>
      <c r="E62" s="85">
        <f t="shared" si="10"/>
        <v>322200</v>
      </c>
      <c r="F62" s="85">
        <f t="shared" si="6"/>
        <v>806925</v>
      </c>
      <c r="G62" s="85">
        <f t="shared" si="5"/>
        <v>2344255</v>
      </c>
      <c r="H62" s="40"/>
      <c r="N62" s="65"/>
      <c r="O62" s="65"/>
      <c r="P62" s="65"/>
      <c r="Q62" s="65"/>
      <c r="R62" s="65"/>
      <c r="S62" s="65"/>
      <c r="T62" s="65"/>
      <c r="U62" s="65"/>
      <c r="V62" s="65"/>
      <c r="W62" s="65"/>
      <c r="X62" s="65"/>
      <c r="Y62" s="65"/>
      <c r="Z62" s="65"/>
      <c r="AA62" s="65"/>
      <c r="AB62" s="65"/>
      <c r="AC62" s="65"/>
      <c r="AD62" s="65"/>
      <c r="AE62" s="65"/>
      <c r="AF62" s="65"/>
      <c r="AG62" s="65"/>
    </row>
    <row r="63" spans="1:33" x14ac:dyDescent="0.25">
      <c r="A63" t="s">
        <v>185</v>
      </c>
      <c r="B63" s="85">
        <f t="shared" si="7"/>
        <v>3100000</v>
      </c>
      <c r="C63" s="85">
        <f t="shared" si="8"/>
        <v>620930</v>
      </c>
      <c r="D63" s="85">
        <f t="shared" si="9"/>
        <v>1036857</v>
      </c>
      <c r="E63" s="85">
        <f t="shared" si="10"/>
        <v>328500</v>
      </c>
      <c r="F63" s="85">
        <f t="shared" si="6"/>
        <v>341000</v>
      </c>
      <c r="G63" s="85">
        <f t="shared" si="5"/>
        <v>2327287</v>
      </c>
      <c r="H63" s="40"/>
      <c r="N63" s="65"/>
      <c r="O63" s="65"/>
      <c r="P63" s="65"/>
      <c r="Q63" s="65"/>
      <c r="R63" s="65"/>
      <c r="S63" s="65"/>
      <c r="T63" s="65"/>
      <c r="U63" s="65"/>
      <c r="V63" s="65"/>
      <c r="W63" s="65"/>
      <c r="X63" s="65"/>
      <c r="Y63" s="65"/>
      <c r="Z63" s="65"/>
      <c r="AA63" s="65"/>
      <c r="AB63" s="65"/>
      <c r="AC63" s="65"/>
      <c r="AD63" s="65"/>
      <c r="AE63" s="65"/>
      <c r="AF63" s="65"/>
      <c r="AG63" s="65"/>
    </row>
    <row r="64" spans="1:33" x14ac:dyDescent="0.25">
      <c r="A64" t="s">
        <v>383</v>
      </c>
      <c r="B64" s="85">
        <f t="shared" si="7"/>
        <v>40087</v>
      </c>
      <c r="C64" s="85">
        <f t="shared" si="8"/>
        <v>0</v>
      </c>
      <c r="D64" s="85">
        <f t="shared" si="9"/>
        <v>0</v>
      </c>
      <c r="E64" s="85">
        <f t="shared" si="10"/>
        <v>0</v>
      </c>
      <c r="F64" s="85">
        <f t="shared" si="6"/>
        <v>0</v>
      </c>
      <c r="G64" s="85">
        <f t="shared" si="5"/>
        <v>0</v>
      </c>
      <c r="H64" s="40"/>
      <c r="N64" s="65"/>
      <c r="O64" s="65"/>
      <c r="P64" s="65"/>
      <c r="Q64" s="65"/>
      <c r="R64" s="65"/>
      <c r="S64" s="65"/>
      <c r="T64" s="65"/>
      <c r="U64" s="65"/>
      <c r="V64" s="65"/>
      <c r="W64" s="65"/>
      <c r="X64" s="65"/>
      <c r="Y64" s="65"/>
      <c r="Z64" s="65"/>
      <c r="AA64" s="65"/>
      <c r="AB64" s="65"/>
      <c r="AC64" s="65"/>
      <c r="AD64" s="65"/>
      <c r="AE64" s="65"/>
      <c r="AF64" s="65"/>
      <c r="AG64" s="65"/>
    </row>
    <row r="65" spans="1:33" x14ac:dyDescent="0.25">
      <c r="A65" t="s">
        <v>186</v>
      </c>
      <c r="B65" s="85">
        <f t="shared" si="7"/>
        <v>81765</v>
      </c>
      <c r="C65" s="85">
        <f t="shared" si="8"/>
        <v>0</v>
      </c>
      <c r="D65" s="85">
        <f t="shared" si="9"/>
        <v>0</v>
      </c>
      <c r="E65" s="85">
        <f t="shared" si="10"/>
        <v>0</v>
      </c>
      <c r="F65" s="85">
        <f t="shared" si="6"/>
        <v>0</v>
      </c>
      <c r="G65" s="85">
        <f t="shared" si="5"/>
        <v>0</v>
      </c>
      <c r="H65" s="40"/>
      <c r="N65" s="65"/>
      <c r="O65" s="65"/>
      <c r="P65" s="65"/>
      <c r="Q65" s="65"/>
      <c r="R65" s="65"/>
      <c r="S65" s="65"/>
      <c r="T65" s="65"/>
      <c r="U65" s="65"/>
      <c r="V65" s="65"/>
      <c r="W65" s="65"/>
      <c r="X65" s="65"/>
      <c r="Y65" s="65"/>
      <c r="Z65" s="65"/>
      <c r="AA65" s="65"/>
      <c r="AB65" s="65"/>
      <c r="AC65" s="65"/>
      <c r="AD65" s="65"/>
      <c r="AE65" s="65"/>
      <c r="AF65" s="65"/>
      <c r="AG65" s="65"/>
    </row>
    <row r="66" spans="1:33" x14ac:dyDescent="0.25">
      <c r="A66" t="s">
        <v>187</v>
      </c>
      <c r="B66" s="85">
        <f t="shared" si="7"/>
        <v>10510000</v>
      </c>
      <c r="C66" s="85">
        <f t="shared" si="8"/>
        <v>2192069</v>
      </c>
      <c r="D66" s="85">
        <f t="shared" si="9"/>
        <v>2050467</v>
      </c>
      <c r="E66" s="85">
        <f t="shared" si="10"/>
        <v>2944242</v>
      </c>
      <c r="F66" s="85">
        <f t="shared" si="6"/>
        <v>3292089</v>
      </c>
      <c r="G66" s="85">
        <f t="shared" si="5"/>
        <v>10478867</v>
      </c>
      <c r="H66" s="40"/>
      <c r="N66" s="65"/>
      <c r="O66" s="65"/>
      <c r="P66" s="65"/>
      <c r="Q66" s="65"/>
      <c r="R66" s="65"/>
      <c r="S66" s="65"/>
      <c r="T66" s="65"/>
      <c r="U66" s="65"/>
      <c r="V66" s="65"/>
      <c r="W66" s="65"/>
      <c r="X66" s="65"/>
      <c r="Y66" s="65"/>
      <c r="Z66" s="65"/>
      <c r="AA66" s="65"/>
      <c r="AB66" s="65"/>
      <c r="AC66" s="65"/>
      <c r="AD66" s="65"/>
      <c r="AE66" s="65"/>
      <c r="AF66" s="65"/>
      <c r="AG66" s="65"/>
    </row>
    <row r="67" spans="1:33" x14ac:dyDescent="0.25">
      <c r="A67" t="s">
        <v>384</v>
      </c>
      <c r="B67" s="85">
        <f t="shared" si="7"/>
        <v>4400000</v>
      </c>
      <c r="C67" s="85">
        <f t="shared" si="8"/>
        <v>1704150</v>
      </c>
      <c r="D67" s="85">
        <f t="shared" si="9"/>
        <v>1414492</v>
      </c>
      <c r="E67" s="85">
        <f t="shared" si="10"/>
        <v>1275296</v>
      </c>
      <c r="F67" s="85">
        <f t="shared" si="6"/>
        <v>0</v>
      </c>
      <c r="G67" s="85">
        <f t="shared" si="5"/>
        <v>4393938</v>
      </c>
      <c r="H67" s="40"/>
      <c r="N67" s="65"/>
      <c r="O67" s="65"/>
      <c r="P67" s="65"/>
      <c r="Q67" s="65"/>
      <c r="R67" s="65"/>
      <c r="S67" s="65"/>
      <c r="T67" s="65"/>
      <c r="U67" s="65"/>
      <c r="V67" s="65"/>
      <c r="W67" s="65"/>
      <c r="X67" s="65"/>
      <c r="Y67" s="65"/>
      <c r="Z67" s="65"/>
      <c r="AA67" s="65"/>
      <c r="AB67" s="65"/>
      <c r="AC67" s="65"/>
      <c r="AD67" s="65"/>
      <c r="AE67" s="65"/>
      <c r="AF67" s="65"/>
      <c r="AG67" s="65"/>
    </row>
    <row r="68" spans="1:33" x14ac:dyDescent="0.25">
      <c r="A68" t="s">
        <v>188</v>
      </c>
      <c r="B68" s="85">
        <f t="shared" si="7"/>
        <v>16500000</v>
      </c>
      <c r="C68" s="85">
        <f t="shared" si="8"/>
        <v>6564016</v>
      </c>
      <c r="D68" s="85">
        <f t="shared" si="9"/>
        <v>3350295</v>
      </c>
      <c r="E68" s="85">
        <f t="shared" si="10"/>
        <v>3336735</v>
      </c>
      <c r="F68" s="85">
        <f t="shared" si="6"/>
        <v>3145935</v>
      </c>
      <c r="G68" s="85">
        <f t="shared" si="5"/>
        <v>16396981</v>
      </c>
      <c r="H68" s="40"/>
      <c r="N68" s="65"/>
      <c r="O68" s="65"/>
      <c r="P68" s="65"/>
      <c r="Q68" s="65"/>
      <c r="R68" s="65"/>
      <c r="S68" s="65"/>
      <c r="T68" s="65"/>
      <c r="U68" s="65"/>
      <c r="V68" s="65"/>
      <c r="W68" s="65"/>
      <c r="X68" s="65"/>
      <c r="Y68" s="65"/>
      <c r="Z68" s="65"/>
      <c r="AA68" s="65"/>
      <c r="AB68" s="65"/>
      <c r="AC68" s="65"/>
      <c r="AD68" s="65"/>
      <c r="AE68" s="65"/>
      <c r="AF68" s="65"/>
      <c r="AG68" s="65"/>
    </row>
    <row r="69" spans="1:33" x14ac:dyDescent="0.25">
      <c r="A69" t="s">
        <v>385</v>
      </c>
      <c r="B69" s="85">
        <f t="shared" si="7"/>
        <v>1600000</v>
      </c>
      <c r="C69" s="85">
        <f t="shared" si="8"/>
        <v>500000</v>
      </c>
      <c r="D69" s="85">
        <f t="shared" si="9"/>
        <v>453360</v>
      </c>
      <c r="E69" s="85">
        <f t="shared" si="10"/>
        <v>0</v>
      </c>
      <c r="F69" s="85">
        <f t="shared" si="6"/>
        <v>284133</v>
      </c>
      <c r="G69" s="85">
        <f t="shared" si="5"/>
        <v>1237493</v>
      </c>
      <c r="H69" s="40"/>
      <c r="N69" s="65"/>
      <c r="O69" s="65"/>
      <c r="P69" s="65"/>
      <c r="Q69" s="65"/>
      <c r="R69" s="65"/>
      <c r="S69" s="65"/>
      <c r="T69" s="65"/>
      <c r="U69" s="65"/>
      <c r="V69" s="65"/>
      <c r="W69" s="65"/>
      <c r="X69" s="65"/>
      <c r="Y69" s="65"/>
      <c r="Z69" s="65"/>
      <c r="AA69" s="65"/>
      <c r="AB69" s="65"/>
      <c r="AC69" s="65"/>
      <c r="AD69" s="65"/>
      <c r="AE69" s="65"/>
      <c r="AF69" s="65"/>
      <c r="AG69" s="65"/>
    </row>
    <row r="70" spans="1:33" x14ac:dyDescent="0.25">
      <c r="A70" t="s">
        <v>386</v>
      </c>
      <c r="B70" s="85">
        <f t="shared" si="7"/>
        <v>6650000</v>
      </c>
      <c r="C70" s="85">
        <f t="shared" si="8"/>
        <v>0</v>
      </c>
      <c r="D70" s="85">
        <f t="shared" si="9"/>
        <v>2264389</v>
      </c>
      <c r="E70" s="85">
        <f t="shared" si="10"/>
        <v>3059108</v>
      </c>
      <c r="F70" s="85">
        <f t="shared" si="6"/>
        <v>1271904</v>
      </c>
      <c r="G70" s="85">
        <f t="shared" si="5"/>
        <v>6595401</v>
      </c>
      <c r="H70" s="40"/>
      <c r="L70" s="105"/>
      <c r="N70" s="65"/>
      <c r="O70" s="65"/>
      <c r="P70" s="65"/>
      <c r="Q70" s="65"/>
      <c r="R70" s="65"/>
      <c r="S70" s="65"/>
      <c r="T70" s="65"/>
      <c r="U70" s="65"/>
      <c r="V70" s="65"/>
      <c r="W70" s="65"/>
      <c r="X70" s="65"/>
      <c r="Y70" s="65"/>
      <c r="Z70" s="65"/>
      <c r="AA70" s="65"/>
      <c r="AB70" s="65"/>
      <c r="AC70" s="65"/>
      <c r="AD70" s="65"/>
      <c r="AE70" s="65"/>
      <c r="AF70" s="65"/>
      <c r="AG70" s="65"/>
    </row>
    <row r="71" spans="1:33" x14ac:dyDescent="0.25">
      <c r="A71" t="s">
        <v>190</v>
      </c>
      <c r="B71" s="85">
        <f t="shared" si="7"/>
        <v>400000</v>
      </c>
      <c r="C71" s="85">
        <f t="shared" si="8"/>
        <v>101000</v>
      </c>
      <c r="D71" s="85">
        <f t="shared" si="9"/>
        <v>32000</v>
      </c>
      <c r="E71" s="85">
        <f t="shared" si="10"/>
        <v>176000</v>
      </c>
      <c r="F71" s="85">
        <f t="shared" si="6"/>
        <v>0</v>
      </c>
      <c r="G71" s="85">
        <f t="shared" si="5"/>
        <v>309000</v>
      </c>
      <c r="H71" s="40"/>
      <c r="N71" s="65"/>
      <c r="O71" s="65"/>
      <c r="P71" s="65"/>
      <c r="Q71" s="65"/>
      <c r="R71" s="65"/>
      <c r="S71" s="65"/>
      <c r="T71" s="65"/>
      <c r="U71" s="65"/>
      <c r="V71" s="65"/>
      <c r="W71" s="65"/>
      <c r="X71" s="65"/>
      <c r="Y71" s="65"/>
      <c r="Z71" s="65"/>
      <c r="AA71" s="65"/>
      <c r="AB71" s="65"/>
      <c r="AC71" s="65"/>
      <c r="AD71" s="65"/>
      <c r="AE71" s="65"/>
      <c r="AF71" s="65"/>
      <c r="AG71" s="65"/>
    </row>
    <row r="72" spans="1:33" x14ac:dyDescent="0.25">
      <c r="A72" t="s">
        <v>191</v>
      </c>
      <c r="B72" s="85">
        <f t="shared" si="7"/>
        <v>500000</v>
      </c>
      <c r="C72" s="85">
        <f t="shared" si="8"/>
        <v>0</v>
      </c>
      <c r="D72" s="85">
        <f t="shared" si="9"/>
        <v>0</v>
      </c>
      <c r="E72" s="85">
        <f t="shared" si="10"/>
        <v>0</v>
      </c>
      <c r="F72" s="85">
        <f t="shared" si="6"/>
        <v>0</v>
      </c>
      <c r="G72" s="85">
        <f t="shared" ref="G72:G78" si="11">+SUM(C72:F72)</f>
        <v>0</v>
      </c>
      <c r="H72" s="40"/>
      <c r="N72" s="65"/>
      <c r="O72" s="65"/>
      <c r="P72" s="65"/>
      <c r="Q72" s="65"/>
      <c r="R72" s="65"/>
      <c r="S72" s="65"/>
      <c r="T72" s="65"/>
      <c r="U72" s="65"/>
      <c r="V72" s="65"/>
      <c r="W72" s="65"/>
      <c r="X72" s="65"/>
      <c r="Y72" s="65"/>
      <c r="Z72" s="65"/>
      <c r="AA72" s="65"/>
      <c r="AB72" s="65"/>
      <c r="AC72" s="65"/>
      <c r="AD72" s="65"/>
      <c r="AE72" s="65"/>
      <c r="AF72" s="65"/>
      <c r="AG72" s="65"/>
    </row>
    <row r="73" spans="1:33" x14ac:dyDescent="0.25">
      <c r="A73" t="s">
        <v>192</v>
      </c>
      <c r="B73" s="85">
        <f t="shared" si="7"/>
        <v>1800000</v>
      </c>
      <c r="C73" s="85">
        <f t="shared" si="8"/>
        <v>338800</v>
      </c>
      <c r="D73" s="85">
        <f t="shared" si="9"/>
        <v>0</v>
      </c>
      <c r="E73" s="85">
        <f t="shared" si="10"/>
        <v>47300</v>
      </c>
      <c r="F73" s="85">
        <f t="shared" si="6"/>
        <v>13800</v>
      </c>
      <c r="G73" s="85">
        <f t="shared" si="11"/>
        <v>399900</v>
      </c>
      <c r="H73" s="40"/>
      <c r="N73" s="65"/>
      <c r="O73" s="65"/>
      <c r="P73" s="65"/>
      <c r="Q73" s="65"/>
      <c r="R73" s="65"/>
      <c r="S73" s="65"/>
      <c r="T73" s="65"/>
      <c r="U73" s="65"/>
      <c r="V73" s="65"/>
      <c r="W73" s="65"/>
      <c r="X73" s="65"/>
      <c r="Y73" s="65"/>
      <c r="Z73" s="65"/>
      <c r="AA73" s="65"/>
      <c r="AB73" s="65"/>
      <c r="AC73" s="65"/>
      <c r="AD73" s="65"/>
      <c r="AE73" s="65"/>
      <c r="AF73" s="65"/>
      <c r="AG73" s="65"/>
    </row>
    <row r="74" spans="1:33" x14ac:dyDescent="0.25">
      <c r="A74" t="s">
        <v>193</v>
      </c>
      <c r="B74" s="85">
        <f t="shared" si="7"/>
        <v>3050000</v>
      </c>
      <c r="C74" s="85">
        <f t="shared" si="8"/>
        <v>730693</v>
      </c>
      <c r="D74" s="85">
        <f t="shared" si="9"/>
        <v>203650</v>
      </c>
      <c r="E74" s="85">
        <f t="shared" si="10"/>
        <v>708394</v>
      </c>
      <c r="F74" s="85">
        <f t="shared" si="6"/>
        <v>1171982</v>
      </c>
      <c r="G74" s="85">
        <f t="shared" si="11"/>
        <v>2814719</v>
      </c>
      <c r="H74" s="40"/>
      <c r="N74" s="65"/>
      <c r="O74" s="65"/>
      <c r="P74" s="65"/>
      <c r="Q74" s="65"/>
      <c r="R74" s="65"/>
      <c r="S74" s="65"/>
      <c r="T74" s="65"/>
      <c r="U74" s="65"/>
      <c r="V74" s="65"/>
      <c r="W74" s="65"/>
      <c r="X74" s="65"/>
      <c r="Y74" s="65"/>
      <c r="Z74" s="65"/>
      <c r="AA74" s="65"/>
      <c r="AB74" s="65"/>
      <c r="AC74" s="65"/>
      <c r="AD74" s="65"/>
      <c r="AE74" s="65"/>
      <c r="AF74" s="65"/>
      <c r="AG74" s="65"/>
    </row>
    <row r="75" spans="1:33" x14ac:dyDescent="0.25">
      <c r="A75" t="s">
        <v>194</v>
      </c>
      <c r="B75" s="85">
        <f t="shared" si="7"/>
        <v>3480000</v>
      </c>
      <c r="C75" s="85">
        <f t="shared" si="8"/>
        <v>647887</v>
      </c>
      <c r="D75" s="85">
        <f t="shared" si="9"/>
        <v>909856</v>
      </c>
      <c r="E75" s="85">
        <f t="shared" si="10"/>
        <v>372968</v>
      </c>
      <c r="F75" s="85">
        <f t="shared" si="6"/>
        <v>1460474</v>
      </c>
      <c r="G75" s="85">
        <f t="shared" si="11"/>
        <v>3391185</v>
      </c>
      <c r="H75" s="40"/>
      <c r="N75" s="65"/>
      <c r="O75" s="65"/>
      <c r="P75" s="65"/>
      <c r="Q75" s="65"/>
      <c r="R75" s="65"/>
      <c r="S75" s="65"/>
      <c r="T75" s="65"/>
      <c r="U75" s="65"/>
      <c r="V75" s="65"/>
      <c r="W75" s="65"/>
      <c r="X75" s="65"/>
      <c r="Y75" s="65"/>
      <c r="Z75" s="65"/>
      <c r="AA75" s="65"/>
      <c r="AB75" s="65"/>
      <c r="AC75" s="65"/>
      <c r="AD75" s="65"/>
      <c r="AE75" s="65"/>
      <c r="AF75" s="65"/>
      <c r="AG75" s="65"/>
    </row>
    <row r="76" spans="1:33" x14ac:dyDescent="0.25">
      <c r="A76" t="s">
        <v>189</v>
      </c>
      <c r="B76" s="85">
        <f t="shared" si="7"/>
        <v>1100000</v>
      </c>
      <c r="C76" s="85">
        <f t="shared" si="8"/>
        <v>0</v>
      </c>
      <c r="D76" s="85">
        <f t="shared" si="9"/>
        <v>0</v>
      </c>
      <c r="E76" s="85">
        <f t="shared" si="10"/>
        <v>0</v>
      </c>
      <c r="F76" s="85">
        <f t="shared" si="6"/>
        <v>0</v>
      </c>
      <c r="G76" s="85">
        <f t="shared" si="11"/>
        <v>0</v>
      </c>
      <c r="H76" s="40"/>
      <c r="N76" s="65"/>
      <c r="O76" s="65"/>
      <c r="P76" s="65"/>
      <c r="Q76" s="65"/>
      <c r="R76" s="65"/>
      <c r="S76" s="65"/>
      <c r="T76" s="65"/>
      <c r="U76" s="65"/>
      <c r="V76" s="65"/>
      <c r="W76" s="65"/>
      <c r="X76" s="65"/>
      <c r="Y76" s="65"/>
      <c r="Z76" s="65"/>
      <c r="AA76" s="65"/>
      <c r="AB76" s="65"/>
      <c r="AC76" s="65"/>
      <c r="AD76" s="65"/>
      <c r="AE76" s="65"/>
      <c r="AF76" s="65"/>
      <c r="AG76" s="65"/>
    </row>
    <row r="77" spans="1:33" x14ac:dyDescent="0.25">
      <c r="A77" s="42" t="s">
        <v>331</v>
      </c>
      <c r="B77" s="86">
        <f>+SUM(B33:B76)</f>
        <v>274920000</v>
      </c>
      <c r="C77" s="86">
        <f>+SUM(C33:C76)</f>
        <v>43243282</v>
      </c>
      <c r="D77" s="86">
        <f>+SUM(D33:D76)</f>
        <v>55084411</v>
      </c>
      <c r="E77" s="86">
        <f>+SUM(E33:E76)</f>
        <v>55669716</v>
      </c>
      <c r="F77" s="86">
        <f>+SUM(F33:F76)</f>
        <v>64795983</v>
      </c>
      <c r="G77" s="86">
        <f t="shared" si="11"/>
        <v>218793392</v>
      </c>
      <c r="H77" s="42"/>
      <c r="N77" s="65"/>
      <c r="O77" s="65"/>
      <c r="P77" s="65"/>
      <c r="Q77" s="65"/>
      <c r="R77" s="65"/>
      <c r="S77" s="65"/>
      <c r="T77" s="65"/>
      <c r="U77" s="65"/>
      <c r="V77" s="65"/>
      <c r="W77" s="65"/>
      <c r="X77" s="65"/>
      <c r="Y77" s="65"/>
      <c r="Z77" s="65"/>
      <c r="AA77" s="65"/>
      <c r="AB77" s="65"/>
      <c r="AC77" s="65"/>
      <c r="AD77" s="65"/>
      <c r="AE77" s="65"/>
      <c r="AF77" s="65"/>
      <c r="AG77" s="65"/>
    </row>
    <row r="78" spans="1:33" x14ac:dyDescent="0.25">
      <c r="A78" s="41" t="s">
        <v>69</v>
      </c>
      <c r="B78" s="88">
        <f>+B77+B31</f>
        <v>538535537</v>
      </c>
      <c r="C78" s="88">
        <f>+C77+C31</f>
        <v>111993492</v>
      </c>
      <c r="D78" s="88">
        <f>+D77+D31</f>
        <v>116811500</v>
      </c>
      <c r="E78" s="88">
        <f>+E77+E31</f>
        <v>104849948</v>
      </c>
      <c r="F78" s="88">
        <f>+F77+F31</f>
        <v>115732340</v>
      </c>
      <c r="G78" s="121">
        <f t="shared" si="11"/>
        <v>449387280</v>
      </c>
      <c r="H78" s="41"/>
      <c r="N78" s="65"/>
      <c r="O78" s="65"/>
      <c r="P78" s="65"/>
      <c r="Q78" s="65"/>
      <c r="R78" s="65"/>
      <c r="S78" s="65"/>
      <c r="T78" s="65"/>
      <c r="U78" s="65"/>
      <c r="V78" s="65"/>
      <c r="W78" s="65"/>
      <c r="X78" s="65"/>
      <c r="Y78" s="65"/>
      <c r="Z78" s="65"/>
      <c r="AA78" s="65"/>
      <c r="AB78" s="65"/>
      <c r="AC78" s="65"/>
      <c r="AD78" s="65"/>
      <c r="AE78" s="65"/>
      <c r="AF78" s="65"/>
      <c r="AG78" s="65"/>
    </row>
    <row r="79" spans="1:33" x14ac:dyDescent="0.25">
      <c r="A79" s="41"/>
      <c r="B79" s="88"/>
      <c r="C79" s="88"/>
      <c r="D79" s="88"/>
      <c r="E79" s="41"/>
      <c r="F79" s="41"/>
      <c r="G79" s="41"/>
      <c r="H79" s="41"/>
      <c r="N79" s="65"/>
      <c r="O79" s="65"/>
      <c r="P79" s="65"/>
      <c r="Q79" s="65"/>
      <c r="R79" s="65"/>
      <c r="S79" s="65"/>
      <c r="T79" s="65"/>
      <c r="U79" s="65"/>
      <c r="V79" s="65"/>
      <c r="W79" s="65"/>
      <c r="X79" s="65"/>
      <c r="Y79" s="65"/>
      <c r="Z79" s="65"/>
      <c r="AA79" s="65"/>
      <c r="AB79" s="65"/>
      <c r="AC79" s="65"/>
      <c r="AD79" s="65"/>
      <c r="AE79" s="65"/>
      <c r="AF79" s="65"/>
      <c r="AG79" s="65"/>
    </row>
    <row r="80" spans="1:33" x14ac:dyDescent="0.25">
      <c r="N80" s="65"/>
      <c r="O80" s="65"/>
      <c r="P80" s="65"/>
      <c r="Q80" s="65"/>
      <c r="R80" s="65"/>
      <c r="S80" s="65"/>
      <c r="T80" s="65"/>
      <c r="U80" s="65"/>
      <c r="V80" s="65"/>
      <c r="W80" s="65"/>
      <c r="X80" s="65"/>
      <c r="Y80" s="65"/>
      <c r="Z80" s="65"/>
      <c r="AA80" s="65"/>
      <c r="AB80" s="65"/>
      <c r="AC80" s="65"/>
      <c r="AD80" s="65"/>
      <c r="AE80" s="65"/>
      <c r="AF80" s="65"/>
      <c r="AG80" s="65"/>
    </row>
    <row r="81" spans="3:33" x14ac:dyDescent="0.25">
      <c r="N81" s="65"/>
      <c r="O81" s="65"/>
      <c r="P81" s="65"/>
      <c r="Q81" s="65"/>
      <c r="R81" s="65"/>
      <c r="S81" s="65"/>
      <c r="T81" s="65"/>
      <c r="U81" s="65"/>
      <c r="V81" s="65"/>
      <c r="W81" s="65"/>
      <c r="X81" s="65"/>
      <c r="Y81" s="65"/>
      <c r="Z81" s="65"/>
      <c r="AA81" s="65"/>
      <c r="AB81" s="65"/>
      <c r="AC81" s="65"/>
      <c r="AD81" s="65"/>
      <c r="AE81" s="65"/>
      <c r="AF81" s="65"/>
      <c r="AG81" s="65"/>
    </row>
    <row r="82" spans="3:33" x14ac:dyDescent="0.25">
      <c r="D82" s="105">
        <f>+D78-111180885</f>
        <v>5630615</v>
      </c>
      <c r="F82" s="105"/>
      <c r="N82" s="65"/>
      <c r="O82" s="65"/>
      <c r="P82" s="65"/>
      <c r="Q82" s="65"/>
      <c r="R82" s="65"/>
      <c r="S82" s="65"/>
      <c r="T82" s="65"/>
      <c r="U82" s="65"/>
      <c r="V82" s="65"/>
      <c r="W82" s="65"/>
      <c r="X82" s="65"/>
      <c r="Y82" s="65"/>
      <c r="Z82" s="65"/>
      <c r="AA82" s="65"/>
      <c r="AB82" s="65"/>
      <c r="AC82" s="65"/>
      <c r="AD82" s="65"/>
      <c r="AE82" s="65"/>
      <c r="AF82" s="65"/>
      <c r="AG82" s="65"/>
    </row>
    <row r="83" spans="3:33" x14ac:dyDescent="0.25">
      <c r="E83" s="105">
        <f>+D77+D31</f>
        <v>116811500</v>
      </c>
      <c r="G83" s="105"/>
      <c r="N83" s="65"/>
      <c r="O83" s="65"/>
      <c r="P83" s="65"/>
      <c r="Q83" s="65"/>
      <c r="R83" s="65"/>
      <c r="S83" s="65"/>
      <c r="T83" s="65"/>
      <c r="U83" s="65"/>
      <c r="V83" s="65"/>
      <c r="W83" s="65"/>
      <c r="X83" s="65"/>
      <c r="Y83" s="65"/>
      <c r="Z83" s="65"/>
      <c r="AA83" s="65"/>
      <c r="AB83" s="65"/>
      <c r="AC83" s="65"/>
      <c r="AD83" s="65"/>
      <c r="AE83" s="65"/>
      <c r="AF83" s="65"/>
      <c r="AG83" s="65"/>
    </row>
    <row r="84" spans="3:33" x14ac:dyDescent="0.25">
      <c r="G84">
        <f>404880459-416672377</f>
        <v>-11791918</v>
      </c>
      <c r="N84" s="65"/>
      <c r="O84" s="65"/>
      <c r="P84" s="65"/>
      <c r="Q84" s="65"/>
      <c r="R84" s="65"/>
      <c r="S84" s="65"/>
      <c r="T84" s="65"/>
      <c r="U84" s="65"/>
      <c r="V84" s="65"/>
      <c r="W84" s="65"/>
      <c r="X84" s="65"/>
      <c r="Y84" s="65"/>
      <c r="Z84" s="65"/>
      <c r="AA84" s="65"/>
      <c r="AB84" s="65"/>
      <c r="AC84" s="65"/>
      <c r="AD84" s="65"/>
      <c r="AE84" s="65"/>
      <c r="AF84" s="65"/>
      <c r="AG84" s="65"/>
    </row>
    <row r="85" spans="3:33" x14ac:dyDescent="0.25">
      <c r="C85" s="105">
        <f>100449090-103446609</f>
        <v>-2997519</v>
      </c>
      <c r="N85" s="65"/>
      <c r="O85" s="65"/>
      <c r="P85" s="65"/>
      <c r="Q85" s="65"/>
      <c r="R85" s="65"/>
      <c r="S85" s="65"/>
      <c r="T85" s="65"/>
      <c r="U85" s="65"/>
      <c r="V85" s="65"/>
      <c r="W85" s="65"/>
      <c r="X85" s="65"/>
      <c r="Y85" s="65"/>
      <c r="Z85" s="65"/>
      <c r="AA85" s="65"/>
      <c r="AB85" s="65"/>
      <c r="AC85" s="65"/>
      <c r="AD85" s="65"/>
      <c r="AE85" s="65"/>
      <c r="AF85" s="65"/>
      <c r="AG85" s="65"/>
    </row>
    <row r="86" spans="3:33" x14ac:dyDescent="0.25">
      <c r="E86">
        <f>96741341-96791960</f>
        <v>-50619</v>
      </c>
      <c r="N86" s="65"/>
      <c r="O86" s="65"/>
      <c r="P86" s="65"/>
      <c r="Q86" s="65"/>
      <c r="R86" s="65"/>
      <c r="S86" s="65"/>
      <c r="T86" s="65"/>
      <c r="U86" s="65"/>
      <c r="V86" s="65"/>
      <c r="W86" s="65"/>
      <c r="X86" s="65"/>
      <c r="Y86" s="65"/>
      <c r="Z86" s="65"/>
      <c r="AA86" s="65"/>
      <c r="AB86" s="65"/>
      <c r="AC86" s="65"/>
      <c r="AD86" s="65"/>
      <c r="AE86" s="65"/>
      <c r="AF86" s="65"/>
      <c r="AG86" s="65"/>
    </row>
    <row r="87" spans="3:33" x14ac:dyDescent="0.25">
      <c r="N87" s="65"/>
      <c r="O87" s="65"/>
      <c r="P87" s="65"/>
      <c r="Q87" s="65"/>
      <c r="R87" s="65"/>
      <c r="S87" s="65"/>
      <c r="T87" s="65"/>
      <c r="U87" s="65"/>
      <c r="V87" s="65"/>
      <c r="W87" s="65"/>
      <c r="X87" s="65"/>
      <c r="Y87" s="65"/>
      <c r="Z87" s="65"/>
      <c r="AA87" s="65"/>
      <c r="AB87" s="65"/>
      <c r="AC87" s="65"/>
      <c r="AD87" s="65"/>
      <c r="AE87" s="65"/>
      <c r="AF87" s="65"/>
      <c r="AG87" s="65"/>
    </row>
    <row r="88" spans="3:33" x14ac:dyDescent="0.25">
      <c r="N88" s="65"/>
      <c r="O88" s="65"/>
      <c r="P88" s="65"/>
      <c r="Q88" s="65"/>
      <c r="R88" s="65"/>
      <c r="S88" s="65"/>
      <c r="T88" s="65"/>
      <c r="U88" s="65"/>
      <c r="V88" s="65"/>
      <c r="W88" s="65"/>
      <c r="X88" s="65"/>
      <c r="Y88" s="65"/>
      <c r="Z88" s="65"/>
      <c r="AA88" s="65"/>
      <c r="AB88" s="65"/>
      <c r="AC88" s="65"/>
      <c r="AD88" s="65"/>
      <c r="AE88" s="65"/>
      <c r="AF88" s="65"/>
      <c r="AG88" s="65"/>
    </row>
    <row r="89" spans="3:33" x14ac:dyDescent="0.25">
      <c r="E89" s="105">
        <f>+F78+5091040</f>
        <v>120823380</v>
      </c>
    </row>
    <row r="98" spans="12:33" x14ac:dyDescent="0.25">
      <c r="L98" s="66" t="s">
        <v>337</v>
      </c>
      <c r="M98" t="s">
        <v>365</v>
      </c>
    </row>
    <row r="99" spans="12:33" x14ac:dyDescent="0.25">
      <c r="L99" s="66" t="s">
        <v>346</v>
      </c>
      <c r="M99" t="s">
        <v>338</v>
      </c>
    </row>
    <row r="100" spans="12:33" x14ac:dyDescent="0.25">
      <c r="L100" s="66" t="s">
        <v>347</v>
      </c>
      <c r="M100" t="s">
        <v>338</v>
      </c>
    </row>
    <row r="101" spans="12:33" x14ac:dyDescent="0.25">
      <c r="L101" s="66" t="s">
        <v>341</v>
      </c>
      <c r="M101" t="s">
        <v>338</v>
      </c>
    </row>
    <row r="102" spans="12:33" x14ac:dyDescent="0.25">
      <c r="L102" s="66" t="s">
        <v>340</v>
      </c>
      <c r="M102" t="s">
        <v>338</v>
      </c>
    </row>
    <row r="104" spans="12:33" x14ac:dyDescent="0.25">
      <c r="L104" s="66" t="s">
        <v>342</v>
      </c>
      <c r="N104" s="66" t="s">
        <v>339</v>
      </c>
      <c r="O104" s="66" t="s">
        <v>343</v>
      </c>
    </row>
    <row r="105" spans="12:33" x14ac:dyDescent="0.25">
      <c r="N105" t="s">
        <v>351</v>
      </c>
      <c r="P105" t="s">
        <v>354</v>
      </c>
      <c r="Q105" t="s">
        <v>352</v>
      </c>
      <c r="T105" t="s">
        <v>353</v>
      </c>
      <c r="U105" t="s">
        <v>355</v>
      </c>
      <c r="X105" t="s">
        <v>356</v>
      </c>
      <c r="Y105" t="s">
        <v>398</v>
      </c>
      <c r="AB105" t="s">
        <v>399</v>
      </c>
      <c r="AC105" t="s">
        <v>401</v>
      </c>
      <c r="AF105" t="s">
        <v>402</v>
      </c>
      <c r="AG105" t="s">
        <v>69</v>
      </c>
    </row>
    <row r="106" spans="12:33" x14ac:dyDescent="0.25">
      <c r="L106" s="66" t="s">
        <v>344</v>
      </c>
      <c r="M106" s="66" t="s">
        <v>345</v>
      </c>
      <c r="N106" t="s">
        <v>357</v>
      </c>
      <c r="O106" t="s">
        <v>358</v>
      </c>
      <c r="Q106" t="s">
        <v>359</v>
      </c>
      <c r="R106" t="s">
        <v>348</v>
      </c>
      <c r="S106" t="s">
        <v>360</v>
      </c>
      <c r="U106" t="s">
        <v>359</v>
      </c>
      <c r="V106" t="s">
        <v>348</v>
      </c>
      <c r="W106" t="s">
        <v>360</v>
      </c>
      <c r="Y106" t="s">
        <v>359</v>
      </c>
      <c r="Z106" t="s">
        <v>348</v>
      </c>
      <c r="AA106" t="s">
        <v>360</v>
      </c>
      <c r="AC106" t="s">
        <v>359</v>
      </c>
      <c r="AD106" t="s">
        <v>348</v>
      </c>
      <c r="AE106" t="s">
        <v>360</v>
      </c>
    </row>
    <row r="107" spans="12:33" x14ac:dyDescent="0.25">
      <c r="L107" t="s">
        <v>371</v>
      </c>
      <c r="M107" t="s">
        <v>141</v>
      </c>
      <c r="N107" s="65">
        <v>3075080</v>
      </c>
      <c r="O107" s="65">
        <v>3516080</v>
      </c>
      <c r="P107" s="65">
        <v>6591160</v>
      </c>
      <c r="Q107" s="65">
        <v>355120</v>
      </c>
      <c r="R107" s="65">
        <v>354320</v>
      </c>
      <c r="S107" s="65">
        <v>800</v>
      </c>
      <c r="T107" s="65">
        <v>710240</v>
      </c>
      <c r="U107" s="65">
        <v>648906</v>
      </c>
      <c r="V107" s="65">
        <v>648906</v>
      </c>
      <c r="W107" s="65"/>
      <c r="X107" s="65">
        <v>1297812</v>
      </c>
      <c r="Y107" s="65">
        <v>584020</v>
      </c>
      <c r="Z107" s="65">
        <v>584020</v>
      </c>
      <c r="AA107" s="65"/>
      <c r="AB107" s="65">
        <v>1168040</v>
      </c>
      <c r="AC107" s="65">
        <v>341520</v>
      </c>
      <c r="AD107" s="65">
        <v>341520</v>
      </c>
      <c r="AE107" s="65"/>
      <c r="AF107" s="65">
        <v>683040</v>
      </c>
      <c r="AG107" s="65">
        <v>10450292</v>
      </c>
    </row>
    <row r="108" spans="12:33" x14ac:dyDescent="0.25">
      <c r="M108" t="s">
        <v>142</v>
      </c>
      <c r="N108" s="65">
        <v>2001256</v>
      </c>
      <c r="O108" s="65">
        <v>2726256</v>
      </c>
      <c r="P108" s="65">
        <v>4727512</v>
      </c>
      <c r="Q108" s="65">
        <v>403770</v>
      </c>
      <c r="R108" s="65">
        <v>371469</v>
      </c>
      <c r="S108" s="65">
        <v>32301</v>
      </c>
      <c r="T108" s="65">
        <v>807540</v>
      </c>
      <c r="U108" s="65">
        <v>406570</v>
      </c>
      <c r="V108" s="65">
        <v>385036</v>
      </c>
      <c r="W108" s="65">
        <v>21534</v>
      </c>
      <c r="X108" s="65">
        <v>813140</v>
      </c>
      <c r="Y108" s="65">
        <v>410870</v>
      </c>
      <c r="Z108" s="65">
        <v>410870</v>
      </c>
      <c r="AA108" s="65"/>
      <c r="AB108" s="65">
        <v>821740</v>
      </c>
      <c r="AC108" s="65">
        <v>420885</v>
      </c>
      <c r="AD108" s="65">
        <v>420885</v>
      </c>
      <c r="AE108" s="65"/>
      <c r="AF108" s="65">
        <v>841770</v>
      </c>
      <c r="AG108" s="65">
        <v>8011702</v>
      </c>
    </row>
    <row r="109" spans="12:33" x14ac:dyDescent="0.25">
      <c r="M109" t="s">
        <v>144</v>
      </c>
      <c r="N109" s="65">
        <v>1295984</v>
      </c>
      <c r="O109" s="65">
        <v>2095984</v>
      </c>
      <c r="P109" s="65">
        <v>3391968</v>
      </c>
      <c r="Q109" s="65">
        <v>307986</v>
      </c>
      <c r="R109" s="65">
        <v>283347</v>
      </c>
      <c r="S109" s="65">
        <v>24639</v>
      </c>
      <c r="T109" s="65">
        <v>615972</v>
      </c>
      <c r="U109" s="65">
        <v>310786</v>
      </c>
      <c r="V109" s="65">
        <v>294360</v>
      </c>
      <c r="W109" s="65">
        <v>16426</v>
      </c>
      <c r="X109" s="65">
        <v>621572</v>
      </c>
      <c r="Y109" s="65">
        <v>307986</v>
      </c>
      <c r="Z109" s="65">
        <v>307986</v>
      </c>
      <c r="AA109" s="65"/>
      <c r="AB109" s="65">
        <v>615972</v>
      </c>
      <c r="AC109" s="65">
        <v>307986</v>
      </c>
      <c r="AD109" s="65">
        <v>307986</v>
      </c>
      <c r="AE109" s="65"/>
      <c r="AF109" s="65">
        <v>615972</v>
      </c>
      <c r="AG109" s="65">
        <v>5861456</v>
      </c>
    </row>
    <row r="110" spans="12:33" x14ac:dyDescent="0.25">
      <c r="M110" t="s">
        <v>145</v>
      </c>
      <c r="N110" s="65">
        <v>1357120</v>
      </c>
      <c r="O110" s="65">
        <v>1357120</v>
      </c>
      <c r="P110" s="65">
        <v>2714240</v>
      </c>
      <c r="Q110" s="65">
        <v>267780</v>
      </c>
      <c r="R110" s="65">
        <v>267780</v>
      </c>
      <c r="S110" s="65"/>
      <c r="T110" s="65">
        <v>535560</v>
      </c>
      <c r="U110" s="65">
        <v>267780</v>
      </c>
      <c r="V110" s="65">
        <v>267780</v>
      </c>
      <c r="W110" s="65"/>
      <c r="X110" s="65">
        <v>535560</v>
      </c>
      <c r="Y110" s="65">
        <v>272280</v>
      </c>
      <c r="Z110" s="65">
        <v>272280</v>
      </c>
      <c r="AA110" s="65"/>
      <c r="AB110" s="65">
        <v>544560</v>
      </c>
      <c r="AC110" s="65">
        <v>269280</v>
      </c>
      <c r="AD110" s="65">
        <v>269280</v>
      </c>
      <c r="AE110" s="65"/>
      <c r="AF110" s="65">
        <v>538560</v>
      </c>
      <c r="AG110" s="65">
        <v>4868480</v>
      </c>
    </row>
    <row r="111" spans="12:33" x14ac:dyDescent="0.25">
      <c r="M111" t="s">
        <v>146</v>
      </c>
      <c r="N111" s="65">
        <v>15390508</v>
      </c>
      <c r="O111" s="65">
        <v>16410508</v>
      </c>
      <c r="P111" s="65">
        <v>31801016</v>
      </c>
      <c r="Q111" s="65">
        <v>4105554</v>
      </c>
      <c r="R111" s="65">
        <v>3773784</v>
      </c>
      <c r="S111" s="65">
        <v>331770</v>
      </c>
      <c r="T111" s="65">
        <v>8211108</v>
      </c>
      <c r="U111" s="65">
        <v>3813756</v>
      </c>
      <c r="V111" s="65">
        <v>3607070</v>
      </c>
      <c r="W111" s="65">
        <v>206686</v>
      </c>
      <c r="X111" s="65">
        <v>7627512</v>
      </c>
      <c r="Y111" s="65">
        <v>3640829</v>
      </c>
      <c r="Z111" s="65">
        <v>3640829</v>
      </c>
      <c r="AA111" s="65"/>
      <c r="AB111" s="65">
        <v>7281658</v>
      </c>
      <c r="AC111" s="65">
        <v>3325856</v>
      </c>
      <c r="AD111" s="65">
        <v>3325856</v>
      </c>
      <c r="AE111" s="65"/>
      <c r="AF111" s="65">
        <v>6651712</v>
      </c>
      <c r="AG111" s="65">
        <v>61573006</v>
      </c>
    </row>
    <row r="112" spans="12:33" x14ac:dyDescent="0.25">
      <c r="M112" t="s">
        <v>147</v>
      </c>
      <c r="N112" s="65">
        <v>13424000</v>
      </c>
      <c r="O112" s="65">
        <v>13174000</v>
      </c>
      <c r="P112" s="65">
        <v>26598000</v>
      </c>
      <c r="Q112" s="65">
        <v>3456323</v>
      </c>
      <c r="R112" s="65">
        <v>3252136</v>
      </c>
      <c r="S112" s="65">
        <v>204187</v>
      </c>
      <c r="T112" s="65">
        <v>6912646</v>
      </c>
      <c r="U112" s="65">
        <v>3250615</v>
      </c>
      <c r="V112" s="65">
        <v>2962334</v>
      </c>
      <c r="W112" s="65">
        <v>288281</v>
      </c>
      <c r="X112" s="65">
        <v>6501230</v>
      </c>
      <c r="Y112" s="65">
        <v>3315066</v>
      </c>
      <c r="Z112" s="65">
        <v>3011523</v>
      </c>
      <c r="AA112" s="65">
        <v>303543</v>
      </c>
      <c r="AB112" s="65">
        <v>6630132</v>
      </c>
      <c r="AC112" s="65">
        <v>3056699</v>
      </c>
      <c r="AD112" s="65">
        <v>3056699</v>
      </c>
      <c r="AE112" s="65"/>
      <c r="AF112" s="65">
        <v>6113398</v>
      </c>
      <c r="AG112" s="65">
        <v>52755406</v>
      </c>
    </row>
    <row r="113" spans="12:33" x14ac:dyDescent="0.25">
      <c r="M113" t="s">
        <v>148</v>
      </c>
      <c r="N113" s="65">
        <v>6014000</v>
      </c>
      <c r="O113" s="65">
        <v>6664000</v>
      </c>
      <c r="P113" s="65">
        <v>12678000</v>
      </c>
      <c r="Q113" s="65">
        <v>1419902</v>
      </c>
      <c r="R113" s="65">
        <v>1295815</v>
      </c>
      <c r="S113" s="65">
        <v>124087</v>
      </c>
      <c r="T113" s="65">
        <v>2839804</v>
      </c>
      <c r="U113" s="65">
        <v>1363936</v>
      </c>
      <c r="V113" s="65">
        <v>1284754</v>
      </c>
      <c r="W113" s="65">
        <v>79182</v>
      </c>
      <c r="X113" s="65">
        <v>2727872</v>
      </c>
      <c r="Y113" s="65">
        <v>1323336</v>
      </c>
      <c r="Z113" s="65">
        <v>1323336</v>
      </c>
      <c r="AA113" s="65"/>
      <c r="AB113" s="65">
        <v>2646672</v>
      </c>
      <c r="AC113" s="65">
        <v>1322136</v>
      </c>
      <c r="AD113" s="65">
        <v>1322136</v>
      </c>
      <c r="AE113" s="65"/>
      <c r="AF113" s="65">
        <v>2644272</v>
      </c>
      <c r="AG113" s="65">
        <v>23536620</v>
      </c>
    </row>
    <row r="114" spans="12:33" x14ac:dyDescent="0.25">
      <c r="M114" t="s">
        <v>149</v>
      </c>
      <c r="N114" s="65">
        <v>3932520</v>
      </c>
      <c r="O114" s="65">
        <v>3932520</v>
      </c>
      <c r="P114" s="65">
        <v>7865040</v>
      </c>
      <c r="Q114" s="65">
        <v>402420</v>
      </c>
      <c r="R114" s="65">
        <v>373044</v>
      </c>
      <c r="S114" s="65">
        <v>29376</v>
      </c>
      <c r="T114" s="65">
        <v>804840</v>
      </c>
      <c r="U114" s="65">
        <v>390680</v>
      </c>
      <c r="V114" s="65">
        <v>371096</v>
      </c>
      <c r="W114" s="65">
        <v>19584</v>
      </c>
      <c r="X114" s="65">
        <v>781360</v>
      </c>
      <c r="Y114" s="65">
        <v>414160</v>
      </c>
      <c r="Z114" s="65">
        <v>414160</v>
      </c>
      <c r="AA114" s="65"/>
      <c r="AB114" s="65">
        <v>828320</v>
      </c>
      <c r="AC114" s="65">
        <v>402420</v>
      </c>
      <c r="AD114" s="65">
        <v>402420</v>
      </c>
      <c r="AE114" s="65"/>
      <c r="AF114" s="65">
        <v>804840</v>
      </c>
      <c r="AG114" s="65">
        <v>11084400</v>
      </c>
    </row>
    <row r="115" spans="12:33" x14ac:dyDescent="0.25">
      <c r="M115" t="s">
        <v>150</v>
      </c>
      <c r="N115" s="65">
        <v>3508080</v>
      </c>
      <c r="O115" s="65">
        <v>4078080</v>
      </c>
      <c r="P115" s="65">
        <v>7586160</v>
      </c>
      <c r="Q115" s="65">
        <v>413520</v>
      </c>
      <c r="R115" s="65">
        <v>394800</v>
      </c>
      <c r="S115" s="65">
        <v>18720</v>
      </c>
      <c r="T115" s="65">
        <v>827040</v>
      </c>
      <c r="U115" s="65">
        <v>476520</v>
      </c>
      <c r="V115" s="65">
        <v>464040</v>
      </c>
      <c r="W115" s="65">
        <v>12480</v>
      </c>
      <c r="X115" s="65">
        <v>953040</v>
      </c>
      <c r="Y115" s="65">
        <v>413520</v>
      </c>
      <c r="Z115" s="65">
        <v>413520</v>
      </c>
      <c r="AA115" s="65"/>
      <c r="AB115" s="65">
        <v>827040</v>
      </c>
      <c r="AC115" s="65">
        <v>515121</v>
      </c>
      <c r="AD115" s="65">
        <v>515121</v>
      </c>
      <c r="AE115" s="65"/>
      <c r="AF115" s="65">
        <v>1030242</v>
      </c>
      <c r="AG115" s="65">
        <v>11223522</v>
      </c>
    </row>
    <row r="116" spans="12:33" x14ac:dyDescent="0.25">
      <c r="M116" t="s">
        <v>151</v>
      </c>
      <c r="N116" s="65">
        <v>23191698</v>
      </c>
      <c r="O116" s="65">
        <v>25975680</v>
      </c>
      <c r="P116" s="65">
        <v>49167378</v>
      </c>
      <c r="Q116" s="65">
        <v>5042361</v>
      </c>
      <c r="R116" s="65">
        <v>4818392</v>
      </c>
      <c r="S116" s="65">
        <v>223969</v>
      </c>
      <c r="T116" s="65">
        <v>10084722</v>
      </c>
      <c r="U116" s="65">
        <v>5036823</v>
      </c>
      <c r="V116" s="65">
        <v>4792199</v>
      </c>
      <c r="W116" s="65">
        <v>244624</v>
      </c>
      <c r="X116" s="65">
        <v>10073646</v>
      </c>
      <c r="Y116" s="65">
        <v>5042270</v>
      </c>
      <c r="Z116" s="65">
        <v>4798830</v>
      </c>
      <c r="AA116" s="65">
        <v>243440</v>
      </c>
      <c r="AB116" s="65">
        <v>10084540</v>
      </c>
      <c r="AC116" s="65">
        <v>5081122</v>
      </c>
      <c r="AD116" s="65">
        <v>4859278</v>
      </c>
      <c r="AE116" s="65">
        <v>221844</v>
      </c>
      <c r="AF116" s="65">
        <v>10162244</v>
      </c>
      <c r="AG116" s="65">
        <v>89572530</v>
      </c>
    </row>
    <row r="117" spans="12:33" x14ac:dyDescent="0.25">
      <c r="M117" t="s">
        <v>152</v>
      </c>
      <c r="N117" s="65">
        <v>4099144</v>
      </c>
      <c r="O117" s="65">
        <v>5104144</v>
      </c>
      <c r="P117" s="65">
        <v>9203288</v>
      </c>
      <c r="Q117" s="65">
        <v>958547</v>
      </c>
      <c r="R117" s="65">
        <v>863117</v>
      </c>
      <c r="S117" s="65">
        <v>95430</v>
      </c>
      <c r="T117" s="65">
        <v>1917094</v>
      </c>
      <c r="U117" s="65">
        <v>974447</v>
      </c>
      <c r="V117" s="65">
        <v>909564</v>
      </c>
      <c r="W117" s="65">
        <v>64883</v>
      </c>
      <c r="X117" s="65">
        <v>1948894</v>
      </c>
      <c r="Y117" s="65">
        <v>838541</v>
      </c>
      <c r="Z117" s="65">
        <v>838541</v>
      </c>
      <c r="AA117" s="65"/>
      <c r="AB117" s="65">
        <v>1677082</v>
      </c>
      <c r="AC117" s="65">
        <v>801833</v>
      </c>
      <c r="AD117" s="65">
        <v>801833</v>
      </c>
      <c r="AE117" s="65"/>
      <c r="AF117" s="65">
        <v>1603666</v>
      </c>
      <c r="AG117" s="65">
        <v>16350024</v>
      </c>
    </row>
    <row r="118" spans="12:33" x14ac:dyDescent="0.25">
      <c r="M118" t="s">
        <v>153</v>
      </c>
      <c r="N118" s="65">
        <v>156111301</v>
      </c>
      <c r="O118" s="65">
        <v>140692297</v>
      </c>
      <c r="P118" s="65">
        <v>296803598</v>
      </c>
      <c r="Q118" s="65">
        <v>47334777</v>
      </c>
      <c r="R118" s="65">
        <v>47056878</v>
      </c>
      <c r="S118" s="65">
        <v>289699</v>
      </c>
      <c r="T118" s="65">
        <v>94681354</v>
      </c>
      <c r="U118" s="65">
        <v>37792040</v>
      </c>
      <c r="V118" s="65">
        <v>40142087</v>
      </c>
      <c r="W118" s="65">
        <v>345795</v>
      </c>
      <c r="X118" s="65">
        <v>78279922</v>
      </c>
      <c r="Y118" s="65">
        <v>30302216</v>
      </c>
      <c r="Z118" s="65">
        <v>27253950</v>
      </c>
      <c r="AA118" s="65">
        <v>228500</v>
      </c>
      <c r="AB118" s="65">
        <v>57784666</v>
      </c>
      <c r="AC118" s="65">
        <v>29485902</v>
      </c>
      <c r="AD118" s="65">
        <v>29382558</v>
      </c>
      <c r="AE118" s="65">
        <v>91544</v>
      </c>
      <c r="AF118" s="65">
        <v>58960004</v>
      </c>
      <c r="AG118" s="65">
        <v>586509544</v>
      </c>
    </row>
    <row r="119" spans="12:33" x14ac:dyDescent="0.25">
      <c r="M119" t="s">
        <v>155</v>
      </c>
      <c r="N119" s="65">
        <v>1739996</v>
      </c>
      <c r="O119" s="65">
        <v>1980000</v>
      </c>
      <c r="P119" s="65">
        <v>3719996</v>
      </c>
      <c r="Q119" s="65">
        <v>392399</v>
      </c>
      <c r="R119" s="65">
        <v>363028</v>
      </c>
      <c r="S119" s="65">
        <v>29371</v>
      </c>
      <c r="T119" s="65">
        <v>784798</v>
      </c>
      <c r="U119" s="65">
        <v>386999</v>
      </c>
      <c r="V119" s="65">
        <v>367417</v>
      </c>
      <c r="W119" s="65">
        <v>19582</v>
      </c>
      <c r="X119" s="65">
        <v>773998</v>
      </c>
      <c r="Y119" s="65">
        <v>388799</v>
      </c>
      <c r="Z119" s="65">
        <v>388799</v>
      </c>
      <c r="AA119" s="65"/>
      <c r="AB119" s="65">
        <v>777598</v>
      </c>
      <c r="AC119" s="65">
        <v>393999</v>
      </c>
      <c r="AD119" s="65">
        <v>393999</v>
      </c>
      <c r="AE119" s="65"/>
      <c r="AF119" s="65">
        <v>787998</v>
      </c>
      <c r="AG119" s="65">
        <v>6844388</v>
      </c>
    </row>
    <row r="120" spans="12:33" x14ac:dyDescent="0.25">
      <c r="M120" t="s">
        <v>156</v>
      </c>
      <c r="N120" s="65">
        <v>10475680</v>
      </c>
      <c r="O120" s="65">
        <v>10899680</v>
      </c>
      <c r="P120" s="65">
        <v>21375360</v>
      </c>
      <c r="Q120" s="65">
        <v>2538876</v>
      </c>
      <c r="R120" s="65">
        <v>2342386</v>
      </c>
      <c r="S120" s="65">
        <v>197703</v>
      </c>
      <c r="T120" s="65">
        <v>5078965</v>
      </c>
      <c r="U120" s="65">
        <v>2437702</v>
      </c>
      <c r="V120" s="65">
        <v>2310422</v>
      </c>
      <c r="W120" s="65">
        <v>127280</v>
      </c>
      <c r="X120" s="65">
        <v>4875404</v>
      </c>
      <c r="Y120" s="65">
        <v>2369763</v>
      </c>
      <c r="Z120" s="65">
        <v>2369763</v>
      </c>
      <c r="AA120" s="65"/>
      <c r="AB120" s="65">
        <v>4739526</v>
      </c>
      <c r="AC120" s="65">
        <v>2209336</v>
      </c>
      <c r="AD120" s="65">
        <v>2208123</v>
      </c>
      <c r="AE120" s="65"/>
      <c r="AF120" s="65">
        <v>4417459</v>
      </c>
      <c r="AG120" s="65">
        <v>40486714</v>
      </c>
    </row>
    <row r="121" spans="12:33" x14ac:dyDescent="0.25">
      <c r="M121" t="s">
        <v>157</v>
      </c>
      <c r="N121" s="65">
        <v>2601760</v>
      </c>
      <c r="O121" s="65">
        <v>3671760</v>
      </c>
      <c r="P121" s="65">
        <v>6273520</v>
      </c>
      <c r="Q121" s="65">
        <v>648921</v>
      </c>
      <c r="R121" s="65">
        <v>600525</v>
      </c>
      <c r="S121" s="65">
        <v>48396</v>
      </c>
      <c r="T121" s="65">
        <v>1297842</v>
      </c>
      <c r="U121" s="65">
        <v>645921</v>
      </c>
      <c r="V121" s="65">
        <v>613657</v>
      </c>
      <c r="W121" s="65">
        <v>32264</v>
      </c>
      <c r="X121" s="65">
        <v>1291842</v>
      </c>
      <c r="Y121" s="65">
        <v>611649</v>
      </c>
      <c r="Z121" s="65">
        <v>611649</v>
      </c>
      <c r="AA121" s="65"/>
      <c r="AB121" s="65">
        <v>1223298</v>
      </c>
      <c r="AC121" s="65">
        <v>352569</v>
      </c>
      <c r="AD121" s="65">
        <v>352569</v>
      </c>
      <c r="AE121" s="65"/>
      <c r="AF121" s="65">
        <v>705138</v>
      </c>
      <c r="AG121" s="65">
        <v>10791640</v>
      </c>
    </row>
    <row r="122" spans="12:33" x14ac:dyDescent="0.25">
      <c r="M122" t="s">
        <v>158</v>
      </c>
      <c r="N122" s="65">
        <v>841840</v>
      </c>
      <c r="O122" s="65">
        <v>841840</v>
      </c>
      <c r="P122" s="65">
        <v>1683680</v>
      </c>
      <c r="Q122" s="65">
        <v>219000</v>
      </c>
      <c r="R122" s="65">
        <v>201480</v>
      </c>
      <c r="S122" s="65">
        <v>17520</v>
      </c>
      <c r="T122" s="65">
        <v>438000</v>
      </c>
      <c r="U122" s="65">
        <v>219000</v>
      </c>
      <c r="V122" s="65">
        <v>207320</v>
      </c>
      <c r="W122" s="65">
        <v>11680</v>
      </c>
      <c r="X122" s="65">
        <v>438000</v>
      </c>
      <c r="Y122" s="65">
        <v>219000</v>
      </c>
      <c r="Z122" s="65">
        <v>219000</v>
      </c>
      <c r="AA122" s="65"/>
      <c r="AB122" s="65">
        <v>438000</v>
      </c>
      <c r="AC122" s="65">
        <v>73000</v>
      </c>
      <c r="AD122" s="65">
        <v>73000</v>
      </c>
      <c r="AE122" s="65"/>
      <c r="AF122" s="65">
        <v>146000</v>
      </c>
      <c r="AG122" s="65">
        <v>3143680</v>
      </c>
    </row>
    <row r="123" spans="12:33" x14ac:dyDescent="0.25">
      <c r="M123" t="s">
        <v>159</v>
      </c>
      <c r="N123" s="65">
        <v>3315520</v>
      </c>
      <c r="O123" s="65">
        <v>3650520</v>
      </c>
      <c r="P123" s="65">
        <v>6966040</v>
      </c>
      <c r="Q123" s="65">
        <v>526986</v>
      </c>
      <c r="R123" s="65">
        <v>484827</v>
      </c>
      <c r="S123" s="65">
        <v>42159</v>
      </c>
      <c r="T123" s="65">
        <v>1053972</v>
      </c>
      <c r="U123" s="65">
        <v>489905</v>
      </c>
      <c r="V123" s="65">
        <v>461799</v>
      </c>
      <c r="W123" s="65">
        <v>28106</v>
      </c>
      <c r="X123" s="65">
        <v>979810</v>
      </c>
      <c r="Y123" s="65">
        <v>526986</v>
      </c>
      <c r="Z123" s="65">
        <v>526986</v>
      </c>
      <c r="AA123" s="65"/>
      <c r="AB123" s="65">
        <v>1053972</v>
      </c>
      <c r="AC123" s="65">
        <v>566319</v>
      </c>
      <c r="AD123" s="65">
        <v>566319</v>
      </c>
      <c r="AE123" s="65"/>
      <c r="AF123" s="65">
        <v>1132638</v>
      </c>
      <c r="AG123" s="65">
        <v>11186432</v>
      </c>
    </row>
    <row r="124" spans="12:33" x14ac:dyDescent="0.25">
      <c r="M124" t="s">
        <v>161</v>
      </c>
      <c r="N124" s="65">
        <v>216840</v>
      </c>
      <c r="O124" s="65">
        <v>1016840</v>
      </c>
      <c r="P124" s="65">
        <v>1233680</v>
      </c>
      <c r="Q124" s="65"/>
      <c r="R124" s="65"/>
      <c r="S124" s="65"/>
      <c r="T124" s="65"/>
      <c r="U124" s="65"/>
      <c r="V124" s="65"/>
      <c r="W124" s="65"/>
      <c r="X124" s="65"/>
      <c r="Y124" s="65"/>
      <c r="Z124" s="65"/>
      <c r="AA124" s="65"/>
      <c r="AB124" s="65"/>
      <c r="AC124" s="65"/>
      <c r="AD124" s="65"/>
      <c r="AE124" s="65"/>
      <c r="AF124" s="65"/>
      <c r="AG124" s="65">
        <v>1233680</v>
      </c>
    </row>
    <row r="125" spans="12:33" x14ac:dyDescent="0.25">
      <c r="M125" t="s">
        <v>162</v>
      </c>
      <c r="N125" s="65">
        <v>2488784</v>
      </c>
      <c r="O125" s="65">
        <v>2488784</v>
      </c>
      <c r="P125" s="65">
        <v>4977568</v>
      </c>
      <c r="Q125" s="65">
        <v>307986</v>
      </c>
      <c r="R125" s="65">
        <v>283347</v>
      </c>
      <c r="S125" s="65">
        <v>24639</v>
      </c>
      <c r="T125" s="65">
        <v>615972</v>
      </c>
      <c r="U125" s="65">
        <v>307986</v>
      </c>
      <c r="V125" s="65">
        <v>291560</v>
      </c>
      <c r="W125" s="65">
        <v>16426</v>
      </c>
      <c r="X125" s="65">
        <v>615972</v>
      </c>
      <c r="Y125" s="65">
        <v>307986</v>
      </c>
      <c r="Z125" s="65">
        <v>307986</v>
      </c>
      <c r="AA125" s="65"/>
      <c r="AB125" s="65">
        <v>615972</v>
      </c>
      <c r="AC125" s="65">
        <v>307986</v>
      </c>
      <c r="AD125" s="65">
        <v>307986</v>
      </c>
      <c r="AE125" s="65"/>
      <c r="AF125" s="65">
        <v>615972</v>
      </c>
      <c r="AG125" s="65">
        <v>7441456</v>
      </c>
    </row>
    <row r="126" spans="12:33" x14ac:dyDescent="0.25">
      <c r="M126" t="s">
        <v>163</v>
      </c>
      <c r="N126" s="65">
        <v>6240426</v>
      </c>
      <c r="O126" s="65">
        <v>10645444</v>
      </c>
      <c r="P126" s="65">
        <v>16885870</v>
      </c>
      <c r="Q126" s="65">
        <v>1160188</v>
      </c>
      <c r="R126" s="65">
        <v>1080388</v>
      </c>
      <c r="S126" s="65">
        <v>79800</v>
      </c>
      <c r="T126" s="65">
        <v>2320376</v>
      </c>
      <c r="U126" s="65">
        <v>1095336</v>
      </c>
      <c r="V126" s="65">
        <v>1048128</v>
      </c>
      <c r="W126" s="65">
        <v>47208</v>
      </c>
      <c r="X126" s="65">
        <v>2190672</v>
      </c>
      <c r="Y126" s="65">
        <v>1178218</v>
      </c>
      <c r="Z126" s="65">
        <v>1178218</v>
      </c>
      <c r="AA126" s="65"/>
      <c r="AB126" s="65">
        <v>2356436</v>
      </c>
      <c r="AC126" s="65">
        <v>1720803</v>
      </c>
      <c r="AD126" s="65">
        <v>1720803</v>
      </c>
      <c r="AE126" s="65"/>
      <c r="AF126" s="65">
        <v>3441606</v>
      </c>
      <c r="AG126" s="65">
        <v>27194960</v>
      </c>
    </row>
    <row r="127" spans="12:33" x14ac:dyDescent="0.25">
      <c r="M127" t="s">
        <v>164</v>
      </c>
      <c r="N127" s="65">
        <v>2294000</v>
      </c>
      <c r="O127" s="65">
        <v>2694000</v>
      </c>
      <c r="P127" s="65">
        <v>4988000</v>
      </c>
      <c r="Q127" s="65">
        <v>313986</v>
      </c>
      <c r="R127" s="65">
        <v>289347</v>
      </c>
      <c r="S127" s="65">
        <v>24639</v>
      </c>
      <c r="T127" s="65">
        <v>627972</v>
      </c>
      <c r="U127" s="65">
        <v>313986</v>
      </c>
      <c r="V127" s="65">
        <v>297560</v>
      </c>
      <c r="W127" s="65">
        <v>16426</v>
      </c>
      <c r="X127" s="65">
        <v>627972</v>
      </c>
      <c r="Y127" s="65">
        <v>307986</v>
      </c>
      <c r="Z127" s="65">
        <v>307986</v>
      </c>
      <c r="AA127" s="65"/>
      <c r="AB127" s="65">
        <v>615972</v>
      </c>
      <c r="AC127" s="65">
        <v>307986</v>
      </c>
      <c r="AD127" s="65">
        <v>307986</v>
      </c>
      <c r="AE127" s="65"/>
      <c r="AF127" s="65">
        <v>615972</v>
      </c>
      <c r="AG127" s="65">
        <v>7475888</v>
      </c>
    </row>
    <row r="128" spans="12:33" x14ac:dyDescent="0.25">
      <c r="L128" t="s">
        <v>372</v>
      </c>
      <c r="N128" s="65">
        <v>263615537</v>
      </c>
      <c r="O128" s="65">
        <v>263615537</v>
      </c>
      <c r="P128" s="65">
        <v>527231074</v>
      </c>
      <c r="Q128" s="65">
        <v>70576402</v>
      </c>
      <c r="R128" s="65">
        <v>68750210</v>
      </c>
      <c r="S128" s="65">
        <v>1839205</v>
      </c>
      <c r="T128" s="65">
        <v>141165817</v>
      </c>
      <c r="U128" s="65">
        <v>60629694</v>
      </c>
      <c r="V128" s="65">
        <v>61727089</v>
      </c>
      <c r="W128" s="65">
        <v>1598447</v>
      </c>
      <c r="X128" s="65">
        <v>123955230</v>
      </c>
      <c r="Y128" s="65">
        <v>52775481</v>
      </c>
      <c r="Z128" s="65">
        <v>49180232</v>
      </c>
      <c r="AA128" s="65">
        <v>775483</v>
      </c>
      <c r="AB128" s="65">
        <v>102731196</v>
      </c>
      <c r="AC128" s="65">
        <v>51262758</v>
      </c>
      <c r="AD128" s="65">
        <v>50936357</v>
      </c>
      <c r="AE128" s="65">
        <v>313388</v>
      </c>
      <c r="AF128" s="65">
        <v>102512503</v>
      </c>
      <c r="AG128" s="65">
        <v>997595820</v>
      </c>
    </row>
    <row r="129" spans="12:33" x14ac:dyDescent="0.25">
      <c r="L129" t="s">
        <v>349</v>
      </c>
      <c r="M129" t="s">
        <v>167</v>
      </c>
      <c r="N129" s="65">
        <v>300000</v>
      </c>
      <c r="O129" s="65">
        <v>200000</v>
      </c>
      <c r="P129" s="65">
        <v>500000</v>
      </c>
      <c r="Q129" s="65">
        <v>111622</v>
      </c>
      <c r="R129" s="65">
        <v>111622</v>
      </c>
      <c r="S129" s="65"/>
      <c r="T129" s="65">
        <v>223244</v>
      </c>
      <c r="U129" s="65">
        <v>37107</v>
      </c>
      <c r="V129" s="65">
        <v>37107</v>
      </c>
      <c r="W129" s="65"/>
      <c r="X129" s="65">
        <v>74214</v>
      </c>
      <c r="Y129" s="65">
        <v>67782</v>
      </c>
      <c r="Z129" s="65">
        <v>67782</v>
      </c>
      <c r="AA129" s="65"/>
      <c r="AB129" s="65">
        <v>135564</v>
      </c>
      <c r="AC129" s="65">
        <v>40273</v>
      </c>
      <c r="AD129" s="65">
        <v>40273</v>
      </c>
      <c r="AE129" s="65"/>
      <c r="AF129" s="65">
        <v>80546</v>
      </c>
      <c r="AG129" s="65">
        <v>1013568</v>
      </c>
    </row>
    <row r="130" spans="12:33" x14ac:dyDescent="0.25">
      <c r="M130" t="s">
        <v>168</v>
      </c>
      <c r="N130" s="65">
        <v>950000</v>
      </c>
      <c r="O130" s="65">
        <v>800000</v>
      </c>
      <c r="P130" s="65">
        <v>1750000</v>
      </c>
      <c r="Q130" s="65">
        <v>262280</v>
      </c>
      <c r="R130" s="65">
        <v>262280</v>
      </c>
      <c r="S130" s="65"/>
      <c r="T130" s="65">
        <v>524560</v>
      </c>
      <c r="U130" s="65">
        <v>183140</v>
      </c>
      <c r="V130" s="65">
        <v>183140</v>
      </c>
      <c r="W130" s="65"/>
      <c r="X130" s="65">
        <v>366280</v>
      </c>
      <c r="Y130" s="65">
        <v>278165</v>
      </c>
      <c r="Z130" s="65">
        <v>278165</v>
      </c>
      <c r="AA130" s="65"/>
      <c r="AB130" s="65">
        <v>556330</v>
      </c>
      <c r="AC130" s="65">
        <v>200000</v>
      </c>
      <c r="AD130" s="65">
        <v>200000</v>
      </c>
      <c r="AE130" s="65"/>
      <c r="AF130" s="65">
        <v>400000</v>
      </c>
      <c r="AG130" s="65">
        <v>3597170</v>
      </c>
    </row>
    <row r="131" spans="12:33" x14ac:dyDescent="0.25">
      <c r="M131" t="s">
        <v>169</v>
      </c>
      <c r="N131" s="65">
        <v>100000</v>
      </c>
      <c r="O131" s="65">
        <v>500000</v>
      </c>
      <c r="P131" s="65">
        <v>600000</v>
      </c>
      <c r="Q131" s="65"/>
      <c r="R131" s="65"/>
      <c r="S131" s="65"/>
      <c r="T131" s="65"/>
      <c r="U131" s="65">
        <v>4500</v>
      </c>
      <c r="V131" s="65">
        <v>4500</v>
      </c>
      <c r="W131" s="65"/>
      <c r="X131" s="65">
        <v>9000</v>
      </c>
      <c r="Y131" s="65">
        <v>22295</v>
      </c>
      <c r="Z131" s="65">
        <v>22295</v>
      </c>
      <c r="AA131" s="65"/>
      <c r="AB131" s="65">
        <v>44590</v>
      </c>
      <c r="AC131" s="65"/>
      <c r="AD131" s="65"/>
      <c r="AE131" s="65"/>
      <c r="AF131" s="65"/>
      <c r="AG131" s="65">
        <v>653590</v>
      </c>
    </row>
    <row r="132" spans="12:33" x14ac:dyDescent="0.25">
      <c r="M132" t="s">
        <v>170</v>
      </c>
      <c r="N132" s="65">
        <v>110000</v>
      </c>
      <c r="O132" s="65">
        <v>110000</v>
      </c>
      <c r="P132" s="65">
        <v>220000</v>
      </c>
      <c r="Q132" s="65">
        <v>31790</v>
      </c>
      <c r="R132" s="65">
        <v>31790</v>
      </c>
      <c r="S132" s="65"/>
      <c r="T132" s="65">
        <v>63580</v>
      </c>
      <c r="U132" s="65"/>
      <c r="V132" s="65"/>
      <c r="W132" s="65"/>
      <c r="X132" s="65"/>
      <c r="Y132" s="65">
        <v>5250</v>
      </c>
      <c r="Z132" s="65">
        <v>5250</v>
      </c>
      <c r="AA132" s="65"/>
      <c r="AB132" s="65">
        <v>10500</v>
      </c>
      <c r="AC132" s="65">
        <v>53000</v>
      </c>
      <c r="AD132" s="65">
        <v>53000</v>
      </c>
      <c r="AE132" s="65"/>
      <c r="AF132" s="65">
        <v>106000</v>
      </c>
      <c r="AG132" s="65">
        <v>400080</v>
      </c>
    </row>
    <row r="133" spans="12:33" x14ac:dyDescent="0.25">
      <c r="M133" t="s">
        <v>366</v>
      </c>
      <c r="N133" s="65">
        <v>3500000</v>
      </c>
      <c r="O133" s="65">
        <v>3500000</v>
      </c>
      <c r="P133" s="65">
        <v>7000000</v>
      </c>
      <c r="Q133" s="65"/>
      <c r="R133" s="65"/>
      <c r="S133" s="65"/>
      <c r="T133" s="65"/>
      <c r="U133" s="65">
        <v>15000</v>
      </c>
      <c r="V133" s="65">
        <v>15000</v>
      </c>
      <c r="W133" s="65"/>
      <c r="X133" s="65">
        <v>30000</v>
      </c>
      <c r="Y133" s="65"/>
      <c r="Z133" s="65"/>
      <c r="AA133" s="65"/>
      <c r="AB133" s="65"/>
      <c r="AC133" s="65">
        <v>6450</v>
      </c>
      <c r="AD133" s="65">
        <v>6450</v>
      </c>
      <c r="AE133" s="65"/>
      <c r="AF133" s="65">
        <v>12900</v>
      </c>
      <c r="AG133" s="65">
        <v>7042900</v>
      </c>
    </row>
    <row r="134" spans="12:33" x14ac:dyDescent="0.25">
      <c r="M134" t="s">
        <v>171</v>
      </c>
      <c r="N134" s="65">
        <v>110000</v>
      </c>
      <c r="O134" s="65">
        <v>1010000</v>
      </c>
      <c r="P134" s="65">
        <v>1120000</v>
      </c>
      <c r="Q134" s="65">
        <v>3000</v>
      </c>
      <c r="R134" s="65">
        <v>3000</v>
      </c>
      <c r="S134" s="65"/>
      <c r="T134" s="65">
        <v>6000</v>
      </c>
      <c r="U134" s="65">
        <v>3018</v>
      </c>
      <c r="V134" s="65">
        <v>3018</v>
      </c>
      <c r="W134" s="65"/>
      <c r="X134" s="65">
        <v>6036</v>
      </c>
      <c r="Y134" s="65">
        <v>18000</v>
      </c>
      <c r="Z134" s="65">
        <v>18000</v>
      </c>
      <c r="AA134" s="65"/>
      <c r="AB134" s="65">
        <v>36000</v>
      </c>
      <c r="AC134" s="65">
        <v>19917</v>
      </c>
      <c r="AD134" s="65">
        <v>19917</v>
      </c>
      <c r="AE134" s="65"/>
      <c r="AF134" s="65">
        <v>39834</v>
      </c>
      <c r="AG134" s="65">
        <v>1207870</v>
      </c>
    </row>
    <row r="135" spans="12:33" x14ac:dyDescent="0.25">
      <c r="M135" t="s">
        <v>378</v>
      </c>
      <c r="N135" s="65">
        <v>3500000</v>
      </c>
      <c r="O135" s="65">
        <v>5000000</v>
      </c>
      <c r="P135" s="65">
        <v>8500000</v>
      </c>
      <c r="Q135" s="65"/>
      <c r="R135" s="65"/>
      <c r="S135" s="65"/>
      <c r="T135" s="65"/>
      <c r="U135" s="65">
        <v>1624851</v>
      </c>
      <c r="V135" s="65">
        <v>1624851</v>
      </c>
      <c r="W135" s="65"/>
      <c r="X135" s="65">
        <v>3249702</v>
      </c>
      <c r="Y135" s="65">
        <v>1546264</v>
      </c>
      <c r="Z135" s="65">
        <v>1546264</v>
      </c>
      <c r="AA135" s="65"/>
      <c r="AB135" s="65">
        <v>3092528</v>
      </c>
      <c r="AC135" s="65"/>
      <c r="AD135" s="65"/>
      <c r="AE135" s="65"/>
      <c r="AF135" s="65"/>
      <c r="AG135" s="65">
        <v>14842230</v>
      </c>
    </row>
    <row r="136" spans="12:33" x14ac:dyDescent="0.25">
      <c r="M136" t="s">
        <v>172</v>
      </c>
      <c r="N136" s="65">
        <v>22410000</v>
      </c>
      <c r="O136" s="65">
        <v>5500000</v>
      </c>
      <c r="P136" s="65">
        <v>27910000</v>
      </c>
      <c r="Q136" s="65">
        <v>2709700</v>
      </c>
      <c r="R136" s="65">
        <v>2709700</v>
      </c>
      <c r="S136" s="65"/>
      <c r="T136" s="65">
        <v>5419400</v>
      </c>
      <c r="U136" s="65">
        <v>876550</v>
      </c>
      <c r="V136" s="65">
        <v>876550</v>
      </c>
      <c r="W136" s="65"/>
      <c r="X136" s="65">
        <v>1753100</v>
      </c>
      <c r="Y136" s="65">
        <v>16557102</v>
      </c>
      <c r="Z136" s="65">
        <v>16537102</v>
      </c>
      <c r="AA136" s="65"/>
      <c r="AB136" s="65">
        <v>33094204</v>
      </c>
      <c r="AC136" s="65">
        <v>2094772</v>
      </c>
      <c r="AD136" s="65">
        <v>2114772</v>
      </c>
      <c r="AE136" s="65"/>
      <c r="AF136" s="65">
        <v>4209544</v>
      </c>
      <c r="AG136" s="65">
        <v>72386248</v>
      </c>
    </row>
    <row r="137" spans="12:33" x14ac:dyDescent="0.25">
      <c r="M137" t="s">
        <v>327</v>
      </c>
      <c r="N137" s="65">
        <v>1897000</v>
      </c>
      <c r="O137" s="65">
        <v>2000000</v>
      </c>
      <c r="P137" s="65">
        <v>3897000</v>
      </c>
      <c r="Q137" s="65">
        <v>126650</v>
      </c>
      <c r="R137" s="65">
        <v>126650</v>
      </c>
      <c r="S137" s="65"/>
      <c r="T137" s="65">
        <v>253300</v>
      </c>
      <c r="U137" s="65">
        <v>478756</v>
      </c>
      <c r="V137" s="65">
        <v>478756</v>
      </c>
      <c r="W137" s="65"/>
      <c r="X137" s="65">
        <v>957512</v>
      </c>
      <c r="Y137" s="65">
        <v>633229</v>
      </c>
      <c r="Z137" s="65">
        <v>633229</v>
      </c>
      <c r="AA137" s="65"/>
      <c r="AB137" s="65">
        <v>1266458</v>
      </c>
      <c r="AC137" s="65">
        <v>607712</v>
      </c>
      <c r="AD137" s="65">
        <v>607712</v>
      </c>
      <c r="AE137" s="65"/>
      <c r="AF137" s="65">
        <v>1215424</v>
      </c>
      <c r="AG137" s="65">
        <v>7589694</v>
      </c>
    </row>
    <row r="138" spans="12:33" x14ac:dyDescent="0.25">
      <c r="M138" t="s">
        <v>173</v>
      </c>
      <c r="N138" s="65">
        <v>400000</v>
      </c>
      <c r="O138" s="65">
        <v>700000</v>
      </c>
      <c r="P138" s="65">
        <v>1100000</v>
      </c>
      <c r="Q138" s="65">
        <v>90000</v>
      </c>
      <c r="R138" s="65">
        <v>90000</v>
      </c>
      <c r="S138" s="65"/>
      <c r="T138" s="65">
        <v>180000</v>
      </c>
      <c r="U138" s="65">
        <v>25000</v>
      </c>
      <c r="V138" s="65">
        <v>25000</v>
      </c>
      <c r="W138" s="65"/>
      <c r="X138" s="65">
        <v>50000</v>
      </c>
      <c r="Y138" s="65"/>
      <c r="Z138" s="65"/>
      <c r="AA138" s="65"/>
      <c r="AB138" s="65"/>
      <c r="AC138" s="65">
        <v>88000</v>
      </c>
      <c r="AD138" s="65">
        <v>88000</v>
      </c>
      <c r="AE138" s="65"/>
      <c r="AF138" s="65">
        <v>176000</v>
      </c>
      <c r="AG138" s="65">
        <v>1506000</v>
      </c>
    </row>
    <row r="139" spans="12:33" x14ac:dyDescent="0.25">
      <c r="M139" t="s">
        <v>330</v>
      </c>
      <c r="N139" s="65">
        <v>60000000</v>
      </c>
      <c r="O139" s="65">
        <v>65000000</v>
      </c>
      <c r="P139" s="65">
        <v>125000000</v>
      </c>
      <c r="Q139" s="65"/>
      <c r="R139" s="65"/>
      <c r="S139" s="65"/>
      <c r="T139" s="65"/>
      <c r="U139" s="65">
        <v>7806800</v>
      </c>
      <c r="V139" s="65">
        <v>7806800</v>
      </c>
      <c r="W139" s="65"/>
      <c r="X139" s="65">
        <v>15613600</v>
      </c>
      <c r="Y139" s="65">
        <v>287500</v>
      </c>
      <c r="Z139" s="65">
        <v>287500</v>
      </c>
      <c r="AA139" s="65"/>
      <c r="AB139" s="65">
        <v>575000</v>
      </c>
      <c r="AC139" s="65">
        <v>18115676</v>
      </c>
      <c r="AD139" s="65">
        <v>18115676</v>
      </c>
      <c r="AE139" s="65"/>
      <c r="AF139" s="65">
        <v>36231352</v>
      </c>
      <c r="AG139" s="65">
        <v>177419952</v>
      </c>
    </row>
    <row r="140" spans="12:33" x14ac:dyDescent="0.25">
      <c r="M140" t="s">
        <v>379</v>
      </c>
      <c r="N140" s="65">
        <v>8550000</v>
      </c>
      <c r="O140" s="65">
        <v>33000000</v>
      </c>
      <c r="P140" s="65">
        <v>41550000</v>
      </c>
      <c r="Q140" s="65">
        <v>5187719</v>
      </c>
      <c r="R140" s="65">
        <v>5187719</v>
      </c>
      <c r="S140" s="65"/>
      <c r="T140" s="65">
        <v>10375438</v>
      </c>
      <c r="U140" s="65"/>
      <c r="V140" s="65"/>
      <c r="W140" s="65"/>
      <c r="X140" s="65"/>
      <c r="Y140" s="65">
        <v>3329957</v>
      </c>
      <c r="Z140" s="65">
        <v>3329957</v>
      </c>
      <c r="AA140" s="65"/>
      <c r="AB140" s="65">
        <v>6659914</v>
      </c>
      <c r="AC140" s="65"/>
      <c r="AD140" s="65"/>
      <c r="AE140" s="65"/>
      <c r="AF140" s="65"/>
      <c r="AG140" s="65">
        <v>58585352</v>
      </c>
    </row>
    <row r="141" spans="12:33" x14ac:dyDescent="0.25">
      <c r="M141" t="s">
        <v>174</v>
      </c>
      <c r="N141" s="65">
        <v>250000</v>
      </c>
      <c r="O141" s="65">
        <v>4000000</v>
      </c>
      <c r="P141" s="65">
        <v>4250000</v>
      </c>
      <c r="Q141" s="65"/>
      <c r="R141" s="65"/>
      <c r="S141" s="65"/>
      <c r="T141" s="65"/>
      <c r="U141" s="65"/>
      <c r="V141" s="65"/>
      <c r="W141" s="65"/>
      <c r="X141" s="65"/>
      <c r="Y141" s="65"/>
      <c r="Z141" s="65"/>
      <c r="AA141" s="65"/>
      <c r="AB141" s="65"/>
      <c r="AC141" s="65"/>
      <c r="AD141" s="65"/>
      <c r="AE141" s="65"/>
      <c r="AF141" s="65"/>
      <c r="AG141" s="65">
        <v>4250000</v>
      </c>
    </row>
    <row r="142" spans="12:33" x14ac:dyDescent="0.25">
      <c r="M142" t="s">
        <v>175</v>
      </c>
      <c r="N142" s="65">
        <v>1250000</v>
      </c>
      <c r="O142" s="65">
        <v>3000000</v>
      </c>
      <c r="P142" s="65">
        <v>4250000</v>
      </c>
      <c r="Q142" s="65">
        <v>85500</v>
      </c>
      <c r="R142" s="65">
        <v>85500</v>
      </c>
      <c r="S142" s="65"/>
      <c r="T142" s="65">
        <v>171000</v>
      </c>
      <c r="U142" s="65">
        <v>910758</v>
      </c>
      <c r="V142" s="65">
        <v>910758</v>
      </c>
      <c r="W142" s="65"/>
      <c r="X142" s="65">
        <v>1821516</v>
      </c>
      <c r="Y142" s="65">
        <v>207900</v>
      </c>
      <c r="Z142" s="65">
        <v>207900</v>
      </c>
      <c r="AA142" s="65"/>
      <c r="AB142" s="65">
        <v>415800</v>
      </c>
      <c r="AC142" s="65">
        <v>10000</v>
      </c>
      <c r="AD142" s="65">
        <v>10000</v>
      </c>
      <c r="AE142" s="65"/>
      <c r="AF142" s="65">
        <v>20000</v>
      </c>
      <c r="AG142" s="65">
        <v>6678316</v>
      </c>
    </row>
    <row r="143" spans="12:33" x14ac:dyDescent="0.25">
      <c r="M143" t="s">
        <v>380</v>
      </c>
      <c r="N143" s="65">
        <v>200000</v>
      </c>
      <c r="O143" s="65">
        <v>20000000</v>
      </c>
      <c r="P143" s="65">
        <v>20200000</v>
      </c>
      <c r="Q143" s="65"/>
      <c r="R143" s="65"/>
      <c r="S143" s="65"/>
      <c r="T143" s="65"/>
      <c r="U143" s="65"/>
      <c r="V143" s="65"/>
      <c r="W143" s="65"/>
      <c r="X143" s="65"/>
      <c r="Y143" s="65"/>
      <c r="Z143" s="65"/>
      <c r="AA143" s="65"/>
      <c r="AB143" s="65"/>
      <c r="AC143" s="65"/>
      <c r="AD143" s="65"/>
      <c r="AE143" s="65"/>
      <c r="AF143" s="65"/>
      <c r="AG143" s="65">
        <v>20200000</v>
      </c>
    </row>
    <row r="144" spans="12:33" x14ac:dyDescent="0.25">
      <c r="M144" t="s">
        <v>176</v>
      </c>
      <c r="N144" s="65">
        <v>2000000</v>
      </c>
      <c r="O144" s="65">
        <v>2100000</v>
      </c>
      <c r="P144" s="65">
        <v>4100000</v>
      </c>
      <c r="Q144" s="65">
        <v>505121</v>
      </c>
      <c r="R144" s="65">
        <v>505121</v>
      </c>
      <c r="S144" s="65"/>
      <c r="T144" s="65">
        <v>1010242</v>
      </c>
      <c r="U144" s="65">
        <v>488144</v>
      </c>
      <c r="V144" s="65">
        <v>488144</v>
      </c>
      <c r="W144" s="65"/>
      <c r="X144" s="65">
        <v>976288</v>
      </c>
      <c r="Y144" s="65">
        <v>390180</v>
      </c>
      <c r="Z144" s="65">
        <v>390180</v>
      </c>
      <c r="AA144" s="65"/>
      <c r="AB144" s="65">
        <v>780360</v>
      </c>
      <c r="AC144" s="65">
        <v>578992</v>
      </c>
      <c r="AD144" s="65">
        <v>578992</v>
      </c>
      <c r="AE144" s="65"/>
      <c r="AF144" s="65">
        <v>1157984</v>
      </c>
      <c r="AG144" s="65">
        <v>8024874</v>
      </c>
    </row>
    <row r="145" spans="13:33" x14ac:dyDescent="0.25">
      <c r="M145" t="s">
        <v>367</v>
      </c>
      <c r="N145" s="65">
        <v>1200000</v>
      </c>
      <c r="O145" s="65">
        <v>1500000</v>
      </c>
      <c r="P145" s="65">
        <v>2700000</v>
      </c>
      <c r="Q145" s="65"/>
      <c r="R145" s="65"/>
      <c r="S145" s="65"/>
      <c r="T145" s="65"/>
      <c r="U145" s="65"/>
      <c r="V145" s="65"/>
      <c r="W145" s="65"/>
      <c r="X145" s="65"/>
      <c r="Y145" s="65"/>
      <c r="Z145" s="65"/>
      <c r="AA145" s="65"/>
      <c r="AB145" s="65"/>
      <c r="AC145" s="65"/>
      <c r="AD145" s="65"/>
      <c r="AE145" s="65"/>
      <c r="AF145" s="65"/>
      <c r="AG145" s="65">
        <v>2700000</v>
      </c>
    </row>
    <row r="146" spans="13:33" x14ac:dyDescent="0.25">
      <c r="M146" t="s">
        <v>177</v>
      </c>
      <c r="N146" s="65">
        <v>450000</v>
      </c>
      <c r="O146" s="65">
        <v>1700000</v>
      </c>
      <c r="P146" s="65">
        <v>2150000</v>
      </c>
      <c r="Q146" s="65"/>
      <c r="R146" s="65"/>
      <c r="S146" s="65"/>
      <c r="T146" s="65"/>
      <c r="U146" s="65"/>
      <c r="V146" s="65"/>
      <c r="W146" s="65"/>
      <c r="X146" s="65"/>
      <c r="Y146" s="65"/>
      <c r="Z146" s="65"/>
      <c r="AA146" s="65"/>
      <c r="AB146" s="65"/>
      <c r="AC146" s="65"/>
      <c r="AD146" s="65"/>
      <c r="AE146" s="65"/>
      <c r="AF146" s="65"/>
      <c r="AG146" s="65">
        <v>2150000</v>
      </c>
    </row>
    <row r="147" spans="13:33" x14ac:dyDescent="0.25">
      <c r="M147" t="s">
        <v>368</v>
      </c>
      <c r="N147" s="65">
        <v>1600000</v>
      </c>
      <c r="O147" s="65">
        <v>1800000</v>
      </c>
      <c r="P147" s="65">
        <v>3400000</v>
      </c>
      <c r="Q147" s="65">
        <v>367650</v>
      </c>
      <c r="R147" s="65">
        <v>367650</v>
      </c>
      <c r="S147" s="65"/>
      <c r="T147" s="65">
        <v>735300</v>
      </c>
      <c r="U147" s="65">
        <v>217328</v>
      </c>
      <c r="V147" s="65">
        <v>217328</v>
      </c>
      <c r="W147" s="65"/>
      <c r="X147" s="65">
        <v>434656</v>
      </c>
      <c r="Y147" s="65">
        <v>118000</v>
      </c>
      <c r="Z147" s="65">
        <v>118000</v>
      </c>
      <c r="AA147" s="65"/>
      <c r="AB147" s="65">
        <v>236000</v>
      </c>
      <c r="AC147" s="65">
        <v>701061</v>
      </c>
      <c r="AD147" s="65">
        <v>701061</v>
      </c>
      <c r="AE147" s="65"/>
      <c r="AF147" s="65">
        <v>1402122</v>
      </c>
      <c r="AG147" s="65">
        <v>6208078</v>
      </c>
    </row>
    <row r="148" spans="13:33" x14ac:dyDescent="0.25">
      <c r="M148" t="s">
        <v>381</v>
      </c>
      <c r="N148" s="65">
        <v>2000000</v>
      </c>
      <c r="O148" s="65">
        <v>2000000</v>
      </c>
      <c r="P148" s="65">
        <v>4000000</v>
      </c>
      <c r="Q148" s="65"/>
      <c r="R148" s="65"/>
      <c r="S148" s="65"/>
      <c r="T148" s="65"/>
      <c r="U148" s="65"/>
      <c r="V148" s="65"/>
      <c r="W148" s="65"/>
      <c r="X148" s="65"/>
      <c r="Y148" s="65">
        <v>20000</v>
      </c>
      <c r="Z148" s="65">
        <v>20000</v>
      </c>
      <c r="AA148" s="65"/>
      <c r="AB148" s="65">
        <v>40000</v>
      </c>
      <c r="AC148" s="65">
        <v>45000</v>
      </c>
      <c r="AD148" s="65">
        <v>45000</v>
      </c>
      <c r="AE148" s="65"/>
      <c r="AF148" s="65">
        <v>90000</v>
      </c>
      <c r="AG148" s="65">
        <v>4130000</v>
      </c>
    </row>
    <row r="149" spans="13:33" x14ac:dyDescent="0.25">
      <c r="M149" t="s">
        <v>178</v>
      </c>
      <c r="N149" s="65">
        <v>650000</v>
      </c>
      <c r="O149" s="65">
        <v>150000</v>
      </c>
      <c r="P149" s="65">
        <v>800000</v>
      </c>
      <c r="Q149" s="65"/>
      <c r="R149" s="65"/>
      <c r="S149" s="65"/>
      <c r="T149" s="65"/>
      <c r="U149" s="65">
        <v>328660</v>
      </c>
      <c r="V149" s="65">
        <v>328660</v>
      </c>
      <c r="W149" s="65"/>
      <c r="X149" s="65">
        <v>657320</v>
      </c>
      <c r="Y149" s="65">
        <v>59400</v>
      </c>
      <c r="Z149" s="65">
        <v>59400</v>
      </c>
      <c r="AA149" s="65"/>
      <c r="AB149" s="65">
        <v>118800</v>
      </c>
      <c r="AC149" s="65"/>
      <c r="AD149" s="65"/>
      <c r="AE149" s="65"/>
      <c r="AF149" s="65"/>
      <c r="AG149" s="65">
        <v>1576120</v>
      </c>
    </row>
    <row r="150" spans="13:33" x14ac:dyDescent="0.25">
      <c r="M150" t="s">
        <v>179</v>
      </c>
      <c r="N150" s="65">
        <v>21300000</v>
      </c>
      <c r="O150" s="65">
        <v>17000000</v>
      </c>
      <c r="P150" s="65">
        <v>38300000</v>
      </c>
      <c r="Q150" s="65">
        <v>7091253</v>
      </c>
      <c r="R150" s="65">
        <v>7091253</v>
      </c>
      <c r="S150" s="65"/>
      <c r="T150" s="65">
        <v>14182506</v>
      </c>
      <c r="U150" s="65">
        <v>3821973</v>
      </c>
      <c r="V150" s="65">
        <v>3821973</v>
      </c>
      <c r="W150" s="65"/>
      <c r="X150" s="65">
        <v>7643946</v>
      </c>
      <c r="Y150" s="65">
        <v>7658133</v>
      </c>
      <c r="Z150" s="65">
        <v>7658133</v>
      </c>
      <c r="AA150" s="65"/>
      <c r="AB150" s="65">
        <v>15316266</v>
      </c>
      <c r="AC150" s="65">
        <v>2721960</v>
      </c>
      <c r="AD150" s="65">
        <v>2721960</v>
      </c>
      <c r="AE150" s="65"/>
      <c r="AF150" s="65">
        <v>5443920</v>
      </c>
      <c r="AG150" s="65">
        <v>80886638</v>
      </c>
    </row>
    <row r="151" spans="13:33" x14ac:dyDescent="0.25">
      <c r="M151" t="s">
        <v>180</v>
      </c>
      <c r="N151" s="65">
        <v>18200000</v>
      </c>
      <c r="O151" s="65">
        <v>7000000</v>
      </c>
      <c r="P151" s="65">
        <v>25200000</v>
      </c>
      <c r="Q151" s="65">
        <v>7295850</v>
      </c>
      <c r="R151" s="65">
        <v>7295850</v>
      </c>
      <c r="S151" s="65"/>
      <c r="T151" s="65">
        <v>14591700</v>
      </c>
      <c r="U151" s="65">
        <v>500000</v>
      </c>
      <c r="V151" s="65">
        <v>500000</v>
      </c>
      <c r="W151" s="65"/>
      <c r="X151" s="65">
        <v>1000000</v>
      </c>
      <c r="Y151" s="65">
        <v>4373629</v>
      </c>
      <c r="Z151" s="65">
        <v>4373629</v>
      </c>
      <c r="AA151" s="65"/>
      <c r="AB151" s="65">
        <v>8747258</v>
      </c>
      <c r="AC151" s="65">
        <v>5521474</v>
      </c>
      <c r="AD151" s="65">
        <v>5521474</v>
      </c>
      <c r="AE151" s="65"/>
      <c r="AF151" s="65">
        <v>11042948</v>
      </c>
      <c r="AG151" s="65">
        <v>60581906</v>
      </c>
    </row>
    <row r="152" spans="13:33" x14ac:dyDescent="0.25">
      <c r="M152" t="s">
        <v>382</v>
      </c>
      <c r="N152" s="65">
        <v>12762913</v>
      </c>
      <c r="O152" s="65">
        <v>4700000</v>
      </c>
      <c r="P152" s="65">
        <v>17462913</v>
      </c>
      <c r="Q152" s="65">
        <v>122346</v>
      </c>
      <c r="R152" s="65">
        <v>122346</v>
      </c>
      <c r="S152" s="65"/>
      <c r="T152" s="65">
        <v>244692</v>
      </c>
      <c r="U152" s="65">
        <v>631877</v>
      </c>
      <c r="V152" s="65">
        <v>631877</v>
      </c>
      <c r="W152" s="65"/>
      <c r="X152" s="65">
        <v>1263754</v>
      </c>
      <c r="Y152" s="65">
        <v>8050</v>
      </c>
      <c r="Z152" s="65">
        <v>8050</v>
      </c>
      <c r="AA152" s="65"/>
      <c r="AB152" s="65">
        <v>16100</v>
      </c>
      <c r="AC152" s="65">
        <v>11996246</v>
      </c>
      <c r="AD152" s="65">
        <v>11996246</v>
      </c>
      <c r="AE152" s="65"/>
      <c r="AF152" s="65">
        <v>23992492</v>
      </c>
      <c r="AG152" s="65">
        <v>42979951</v>
      </c>
    </row>
    <row r="153" spans="13:33" x14ac:dyDescent="0.25">
      <c r="M153" t="s">
        <v>181</v>
      </c>
      <c r="N153" s="65">
        <v>200000</v>
      </c>
      <c r="O153" s="65">
        <v>200000</v>
      </c>
      <c r="P153" s="65">
        <v>400000</v>
      </c>
      <c r="Q153" s="65"/>
      <c r="R153" s="65"/>
      <c r="S153" s="65"/>
      <c r="T153" s="65"/>
      <c r="U153" s="65"/>
      <c r="V153" s="65"/>
      <c r="W153" s="65"/>
      <c r="X153" s="65"/>
      <c r="Y153" s="65"/>
      <c r="Z153" s="65"/>
      <c r="AA153" s="65"/>
      <c r="AB153" s="65"/>
      <c r="AC153" s="65"/>
      <c r="AD153" s="65"/>
      <c r="AE153" s="65"/>
      <c r="AF153" s="65"/>
      <c r="AG153" s="65">
        <v>400000</v>
      </c>
    </row>
    <row r="154" spans="13:33" x14ac:dyDescent="0.25">
      <c r="M154" t="s">
        <v>182</v>
      </c>
      <c r="N154" s="65">
        <v>29118235</v>
      </c>
      <c r="O154" s="65">
        <v>3000000</v>
      </c>
      <c r="P154" s="65">
        <v>32118235</v>
      </c>
      <c r="Q154" s="65">
        <v>2637232</v>
      </c>
      <c r="R154" s="65">
        <v>2637232</v>
      </c>
      <c r="S154" s="65"/>
      <c r="T154" s="65">
        <v>5274464</v>
      </c>
      <c r="U154" s="65">
        <v>21402019</v>
      </c>
      <c r="V154" s="65">
        <v>21402019</v>
      </c>
      <c r="W154" s="65"/>
      <c r="X154" s="65">
        <v>42804038</v>
      </c>
      <c r="Y154" s="65">
        <v>3930809</v>
      </c>
      <c r="Z154" s="65">
        <v>3930809</v>
      </c>
      <c r="AA154" s="65"/>
      <c r="AB154" s="65">
        <v>7861618</v>
      </c>
      <c r="AC154" s="65">
        <v>1112647</v>
      </c>
      <c r="AD154" s="65">
        <v>1112647</v>
      </c>
      <c r="AE154" s="65"/>
      <c r="AF154" s="65">
        <v>2225294</v>
      </c>
      <c r="AG154" s="65">
        <v>90283649</v>
      </c>
    </row>
    <row r="155" spans="13:33" x14ac:dyDescent="0.25">
      <c r="M155" t="s">
        <v>183</v>
      </c>
      <c r="N155" s="65">
        <v>15600000</v>
      </c>
      <c r="O155" s="65">
        <v>2000000</v>
      </c>
      <c r="P155" s="65">
        <v>17600000</v>
      </c>
      <c r="Q155" s="65">
        <v>1206411</v>
      </c>
      <c r="R155" s="65">
        <v>1206411</v>
      </c>
      <c r="S155" s="65"/>
      <c r="T155" s="65">
        <v>2412822</v>
      </c>
      <c r="U155" s="65">
        <v>1612718</v>
      </c>
      <c r="V155" s="65">
        <v>1612718</v>
      </c>
      <c r="W155" s="65"/>
      <c r="X155" s="65">
        <v>3225436</v>
      </c>
      <c r="Y155" s="65">
        <v>2880800</v>
      </c>
      <c r="Z155" s="65">
        <v>2880800</v>
      </c>
      <c r="AA155" s="65"/>
      <c r="AB155" s="65">
        <v>5761600</v>
      </c>
      <c r="AC155" s="65">
        <v>3402180</v>
      </c>
      <c r="AD155" s="65">
        <v>3402180</v>
      </c>
      <c r="AE155" s="65"/>
      <c r="AF155" s="65">
        <v>6804360</v>
      </c>
      <c r="AG155" s="65">
        <v>35804218</v>
      </c>
    </row>
    <row r="156" spans="13:33" x14ac:dyDescent="0.25">
      <c r="M156" t="s">
        <v>184</v>
      </c>
      <c r="N156" s="65">
        <v>10500000</v>
      </c>
      <c r="O156" s="65">
        <v>2500000</v>
      </c>
      <c r="P156" s="65">
        <v>13000000</v>
      </c>
      <c r="Q156" s="65">
        <v>1736342</v>
      </c>
      <c r="R156" s="65">
        <v>1736342</v>
      </c>
      <c r="S156" s="65"/>
      <c r="T156" s="65">
        <v>3472684</v>
      </c>
      <c r="U156" s="65">
        <v>1458987</v>
      </c>
      <c r="V156" s="65">
        <v>1458987</v>
      </c>
      <c r="W156" s="65"/>
      <c r="X156" s="65">
        <v>2917974</v>
      </c>
      <c r="Y156" s="65">
        <v>726528</v>
      </c>
      <c r="Z156" s="65">
        <v>726528</v>
      </c>
      <c r="AA156" s="65"/>
      <c r="AB156" s="65">
        <v>1453056</v>
      </c>
      <c r="AC156" s="65">
        <v>5672381</v>
      </c>
      <c r="AD156" s="65">
        <v>5672381</v>
      </c>
      <c r="AE156" s="65"/>
      <c r="AF156" s="65">
        <v>11344762</v>
      </c>
      <c r="AG156" s="65">
        <v>32188476</v>
      </c>
    </row>
    <row r="157" spans="13:33" x14ac:dyDescent="0.25">
      <c r="M157" t="s">
        <v>369</v>
      </c>
      <c r="N157" s="65">
        <v>100000</v>
      </c>
      <c r="O157" s="65">
        <v>500000</v>
      </c>
      <c r="P157" s="65">
        <v>600000</v>
      </c>
      <c r="Q157" s="65"/>
      <c r="R157" s="65"/>
      <c r="S157" s="65"/>
      <c r="T157" s="65"/>
      <c r="U157" s="65"/>
      <c r="V157" s="65"/>
      <c r="W157" s="65"/>
      <c r="X157" s="65"/>
      <c r="Y157" s="65"/>
      <c r="Z157" s="65"/>
      <c r="AA157" s="65"/>
      <c r="AB157" s="65"/>
      <c r="AC157" s="65"/>
      <c r="AD157" s="65"/>
      <c r="AE157" s="65"/>
      <c r="AF157" s="65"/>
      <c r="AG157" s="65">
        <v>600000</v>
      </c>
    </row>
    <row r="158" spans="13:33" x14ac:dyDescent="0.25">
      <c r="M158" t="s">
        <v>370</v>
      </c>
      <c r="N158" s="65">
        <v>2500000</v>
      </c>
      <c r="O158" s="65">
        <v>2500000</v>
      </c>
      <c r="P158" s="65">
        <v>5000000</v>
      </c>
      <c r="Q158" s="65">
        <v>273271</v>
      </c>
      <c r="R158" s="65">
        <v>273271</v>
      </c>
      <c r="S158" s="65"/>
      <c r="T158" s="65">
        <v>546542</v>
      </c>
      <c r="U158" s="65">
        <v>941859</v>
      </c>
      <c r="V158" s="65">
        <v>941859</v>
      </c>
      <c r="W158" s="65"/>
      <c r="X158" s="65">
        <v>1883718</v>
      </c>
      <c r="Y158" s="65">
        <v>322200</v>
      </c>
      <c r="Z158" s="65">
        <v>322200</v>
      </c>
      <c r="AA158" s="65"/>
      <c r="AB158" s="65">
        <v>644400</v>
      </c>
      <c r="AC158" s="65">
        <v>806925</v>
      </c>
      <c r="AD158" s="65">
        <v>806925</v>
      </c>
      <c r="AE158" s="65"/>
      <c r="AF158" s="65">
        <v>1613850</v>
      </c>
      <c r="AG158" s="65">
        <v>9688510</v>
      </c>
    </row>
    <row r="159" spans="13:33" x14ac:dyDescent="0.25">
      <c r="M159" t="s">
        <v>185</v>
      </c>
      <c r="N159" s="65">
        <v>3100000</v>
      </c>
      <c r="O159" s="65">
        <v>1500000</v>
      </c>
      <c r="P159" s="65">
        <v>4600000</v>
      </c>
      <c r="Q159" s="65">
        <v>620930</v>
      </c>
      <c r="R159" s="65">
        <v>620930</v>
      </c>
      <c r="S159" s="65"/>
      <c r="T159" s="65">
        <v>1241860</v>
      </c>
      <c r="U159" s="65">
        <v>1036857</v>
      </c>
      <c r="V159" s="65">
        <v>1036857</v>
      </c>
      <c r="W159" s="65"/>
      <c r="X159" s="65">
        <v>2073714</v>
      </c>
      <c r="Y159" s="65">
        <v>328500</v>
      </c>
      <c r="Z159" s="65">
        <v>328500</v>
      </c>
      <c r="AA159" s="65"/>
      <c r="AB159" s="65">
        <v>657000</v>
      </c>
      <c r="AC159" s="65">
        <v>341000</v>
      </c>
      <c r="AD159" s="65">
        <v>341000</v>
      </c>
      <c r="AE159" s="65"/>
      <c r="AF159" s="65">
        <v>682000</v>
      </c>
      <c r="AG159" s="65">
        <v>9254574</v>
      </c>
    </row>
    <row r="160" spans="13:33" x14ac:dyDescent="0.25">
      <c r="M160" t="s">
        <v>383</v>
      </c>
      <c r="N160" s="65">
        <v>40087</v>
      </c>
      <c r="O160" s="65">
        <v>30000000</v>
      </c>
      <c r="P160" s="65">
        <v>30040087</v>
      </c>
      <c r="Q160" s="65"/>
      <c r="R160" s="65"/>
      <c r="S160" s="65"/>
      <c r="T160" s="65"/>
      <c r="U160" s="65"/>
      <c r="V160" s="65"/>
      <c r="W160" s="65"/>
      <c r="X160" s="65"/>
      <c r="Y160" s="65"/>
      <c r="Z160" s="65"/>
      <c r="AA160" s="65"/>
      <c r="AB160" s="65"/>
      <c r="AC160" s="65"/>
      <c r="AD160" s="65"/>
      <c r="AE160" s="65"/>
      <c r="AF160" s="65"/>
      <c r="AG160" s="65">
        <v>30040087</v>
      </c>
    </row>
    <row r="161" spans="12:33" x14ac:dyDescent="0.25">
      <c r="M161" t="s">
        <v>186</v>
      </c>
      <c r="N161" s="65">
        <v>81765</v>
      </c>
      <c r="O161" s="65">
        <v>4400000</v>
      </c>
      <c r="P161" s="65">
        <v>4481765</v>
      </c>
      <c r="Q161" s="65"/>
      <c r="R161" s="65"/>
      <c r="S161" s="65"/>
      <c r="T161" s="65"/>
      <c r="U161" s="65"/>
      <c r="V161" s="65"/>
      <c r="W161" s="65"/>
      <c r="X161" s="65"/>
      <c r="Y161" s="65"/>
      <c r="Z161" s="65"/>
      <c r="AA161" s="65"/>
      <c r="AB161" s="65"/>
      <c r="AC161" s="65"/>
      <c r="AD161" s="65"/>
      <c r="AE161" s="65"/>
      <c r="AF161" s="65"/>
      <c r="AG161" s="65">
        <v>4481765</v>
      </c>
    </row>
    <row r="162" spans="12:33" x14ac:dyDescent="0.25">
      <c r="M162" t="s">
        <v>187</v>
      </c>
      <c r="N162" s="65">
        <v>10510000</v>
      </c>
      <c r="O162" s="65">
        <v>6500000</v>
      </c>
      <c r="P162" s="65">
        <v>17010000</v>
      </c>
      <c r="Q162" s="65">
        <v>2192069</v>
      </c>
      <c r="R162" s="65">
        <v>2192069</v>
      </c>
      <c r="S162" s="65"/>
      <c r="T162" s="65">
        <v>4384138</v>
      </c>
      <c r="U162" s="65">
        <v>2050467</v>
      </c>
      <c r="V162" s="65">
        <v>2050467</v>
      </c>
      <c r="W162" s="65"/>
      <c r="X162" s="65">
        <v>4100934</v>
      </c>
      <c r="Y162" s="65">
        <v>2944242</v>
      </c>
      <c r="Z162" s="65">
        <v>2944242</v>
      </c>
      <c r="AA162" s="65"/>
      <c r="AB162" s="65">
        <v>5888484</v>
      </c>
      <c r="AC162" s="65">
        <v>3292089</v>
      </c>
      <c r="AD162" s="65">
        <v>3292089</v>
      </c>
      <c r="AE162" s="65"/>
      <c r="AF162" s="65">
        <v>6584178</v>
      </c>
      <c r="AG162" s="65">
        <v>37967734</v>
      </c>
    </row>
    <row r="163" spans="12:33" x14ac:dyDescent="0.25">
      <c r="M163" t="s">
        <v>384</v>
      </c>
      <c r="N163" s="65">
        <v>4400000</v>
      </c>
      <c r="O163" s="65">
        <v>5000000</v>
      </c>
      <c r="P163" s="65">
        <v>9400000</v>
      </c>
      <c r="Q163" s="65">
        <v>1704150</v>
      </c>
      <c r="R163" s="65">
        <v>1704150</v>
      </c>
      <c r="S163" s="65"/>
      <c r="T163" s="65">
        <v>3408300</v>
      </c>
      <c r="U163" s="65">
        <v>1414492</v>
      </c>
      <c r="V163" s="65">
        <v>1414492</v>
      </c>
      <c r="W163" s="65"/>
      <c r="X163" s="65">
        <v>2828984</v>
      </c>
      <c r="Y163" s="65">
        <v>1275296</v>
      </c>
      <c r="Z163" s="65">
        <v>1275296</v>
      </c>
      <c r="AA163" s="65"/>
      <c r="AB163" s="65">
        <v>2550592</v>
      </c>
      <c r="AC163" s="65"/>
      <c r="AD163" s="65"/>
      <c r="AE163" s="65"/>
      <c r="AF163" s="65"/>
      <c r="AG163" s="65">
        <v>18187876</v>
      </c>
    </row>
    <row r="164" spans="12:33" x14ac:dyDescent="0.25">
      <c r="M164" t="s">
        <v>188</v>
      </c>
      <c r="N164" s="65">
        <v>16500000</v>
      </c>
      <c r="O164" s="65">
        <v>10000000</v>
      </c>
      <c r="P164" s="65">
        <v>26500000</v>
      </c>
      <c r="Q164" s="65">
        <v>6564016</v>
      </c>
      <c r="R164" s="65">
        <v>6564016</v>
      </c>
      <c r="S164" s="65"/>
      <c r="T164" s="65">
        <v>13128032</v>
      </c>
      <c r="U164" s="65">
        <v>3350295</v>
      </c>
      <c r="V164" s="65">
        <v>3350295</v>
      </c>
      <c r="W164" s="65"/>
      <c r="X164" s="65">
        <v>6700590</v>
      </c>
      <c r="Y164" s="65">
        <v>3336735</v>
      </c>
      <c r="Z164" s="65">
        <v>3336735</v>
      </c>
      <c r="AA164" s="65"/>
      <c r="AB164" s="65">
        <v>6673470</v>
      </c>
      <c r="AC164" s="65">
        <v>3145935</v>
      </c>
      <c r="AD164" s="65">
        <v>3145935</v>
      </c>
      <c r="AE164" s="65"/>
      <c r="AF164" s="65">
        <v>6291870</v>
      </c>
      <c r="AG164" s="65">
        <v>59293962</v>
      </c>
    </row>
    <row r="165" spans="12:33" x14ac:dyDescent="0.25">
      <c r="M165" t="s">
        <v>385</v>
      </c>
      <c r="N165" s="65">
        <v>1600000</v>
      </c>
      <c r="O165" s="65">
        <v>4000000</v>
      </c>
      <c r="P165" s="65">
        <v>5600000</v>
      </c>
      <c r="Q165" s="65">
        <v>500000</v>
      </c>
      <c r="R165" s="65">
        <v>500000</v>
      </c>
      <c r="S165" s="65"/>
      <c r="T165" s="65">
        <v>1000000</v>
      </c>
      <c r="U165" s="65">
        <v>453360</v>
      </c>
      <c r="V165" s="65">
        <v>453360</v>
      </c>
      <c r="W165" s="65"/>
      <c r="X165" s="65">
        <v>906720</v>
      </c>
      <c r="Y165" s="65"/>
      <c r="Z165" s="65"/>
      <c r="AA165" s="65"/>
      <c r="AB165" s="65"/>
      <c r="AC165" s="65">
        <v>284133</v>
      </c>
      <c r="AD165" s="65">
        <v>284133</v>
      </c>
      <c r="AE165" s="65"/>
      <c r="AF165" s="65">
        <v>568266</v>
      </c>
      <c r="AG165" s="65">
        <v>8074986</v>
      </c>
    </row>
    <row r="166" spans="12:33" x14ac:dyDescent="0.25">
      <c r="M166" t="s">
        <v>386</v>
      </c>
      <c r="N166" s="65">
        <v>6650000</v>
      </c>
      <c r="O166" s="65">
        <v>4000000</v>
      </c>
      <c r="P166" s="65">
        <v>10650000</v>
      </c>
      <c r="Q166" s="65"/>
      <c r="R166" s="65"/>
      <c r="S166" s="65"/>
      <c r="T166" s="65"/>
      <c r="U166" s="65">
        <v>2264389</v>
      </c>
      <c r="V166" s="65">
        <v>2264389</v>
      </c>
      <c r="W166" s="65"/>
      <c r="X166" s="65">
        <v>4528778</v>
      </c>
      <c r="Y166" s="65">
        <v>3059108</v>
      </c>
      <c r="Z166" s="65">
        <v>3059108</v>
      </c>
      <c r="AA166" s="65"/>
      <c r="AB166" s="65">
        <v>6118216</v>
      </c>
      <c r="AC166" s="65">
        <v>1271904</v>
      </c>
      <c r="AD166" s="65">
        <v>1271904</v>
      </c>
      <c r="AE166" s="65"/>
      <c r="AF166" s="65">
        <v>2543808</v>
      </c>
      <c r="AG166" s="65">
        <v>23840802</v>
      </c>
    </row>
    <row r="167" spans="12:33" x14ac:dyDescent="0.25">
      <c r="M167" t="s">
        <v>190</v>
      </c>
      <c r="N167" s="65">
        <v>400000</v>
      </c>
      <c r="O167" s="65">
        <v>650000</v>
      </c>
      <c r="P167" s="65">
        <v>1050000</v>
      </c>
      <c r="Q167" s="65">
        <v>101000</v>
      </c>
      <c r="R167" s="65">
        <v>101000</v>
      </c>
      <c r="S167" s="65"/>
      <c r="T167" s="65">
        <v>202000</v>
      </c>
      <c r="U167" s="65">
        <v>32000</v>
      </c>
      <c r="V167" s="65">
        <v>32000</v>
      </c>
      <c r="W167" s="65"/>
      <c r="X167" s="65">
        <v>64000</v>
      </c>
      <c r="Y167" s="65">
        <v>176000</v>
      </c>
      <c r="Z167" s="65">
        <v>176000</v>
      </c>
      <c r="AA167" s="65"/>
      <c r="AB167" s="65">
        <v>352000</v>
      </c>
      <c r="AC167" s="65"/>
      <c r="AD167" s="65"/>
      <c r="AE167" s="65"/>
      <c r="AF167" s="65"/>
      <c r="AG167" s="65">
        <v>1668000</v>
      </c>
    </row>
    <row r="168" spans="12:33" x14ac:dyDescent="0.25">
      <c r="M168" t="s">
        <v>191</v>
      </c>
      <c r="N168" s="65">
        <v>500000</v>
      </c>
      <c r="O168" s="65">
        <v>1200000</v>
      </c>
      <c r="P168" s="65">
        <v>1700000</v>
      </c>
      <c r="Q168" s="65"/>
      <c r="R168" s="65"/>
      <c r="S168" s="65"/>
      <c r="T168" s="65"/>
      <c r="U168" s="65"/>
      <c r="V168" s="65"/>
      <c r="W168" s="65"/>
      <c r="X168" s="65"/>
      <c r="Y168" s="65"/>
      <c r="Z168" s="65"/>
      <c r="AA168" s="65"/>
      <c r="AB168" s="65"/>
      <c r="AC168" s="65"/>
      <c r="AD168" s="65"/>
      <c r="AE168" s="65"/>
      <c r="AF168" s="65"/>
      <c r="AG168" s="65">
        <v>1700000</v>
      </c>
    </row>
    <row r="169" spans="12:33" x14ac:dyDescent="0.25">
      <c r="M169" t="s">
        <v>192</v>
      </c>
      <c r="N169" s="65">
        <v>1800000</v>
      </c>
      <c r="O169" s="65">
        <v>2300000</v>
      </c>
      <c r="P169" s="65">
        <v>4100000</v>
      </c>
      <c r="Q169" s="65">
        <v>338800</v>
      </c>
      <c r="R169" s="65">
        <v>338800</v>
      </c>
      <c r="S169" s="65"/>
      <c r="T169" s="65">
        <v>677600</v>
      </c>
      <c r="U169" s="65"/>
      <c r="V169" s="65"/>
      <c r="W169" s="65"/>
      <c r="X169" s="65"/>
      <c r="Y169" s="65">
        <v>47300</v>
      </c>
      <c r="Z169" s="65">
        <v>47300</v>
      </c>
      <c r="AA169" s="65"/>
      <c r="AB169" s="65">
        <v>94600</v>
      </c>
      <c r="AC169" s="65">
        <v>13800</v>
      </c>
      <c r="AD169" s="65">
        <v>13800</v>
      </c>
      <c r="AE169" s="65"/>
      <c r="AF169" s="65">
        <v>27600</v>
      </c>
      <c r="AG169" s="65">
        <v>4899800</v>
      </c>
    </row>
    <row r="170" spans="12:33" x14ac:dyDescent="0.25">
      <c r="M170" t="s">
        <v>193</v>
      </c>
      <c r="N170" s="65">
        <v>3050000</v>
      </c>
      <c r="O170" s="65">
        <v>4000000</v>
      </c>
      <c r="P170" s="65">
        <v>7050000</v>
      </c>
      <c r="Q170" s="65">
        <v>730693</v>
      </c>
      <c r="R170" s="65">
        <v>730693</v>
      </c>
      <c r="S170" s="65"/>
      <c r="T170" s="65">
        <v>1461386</v>
      </c>
      <c r="U170" s="65">
        <v>203650</v>
      </c>
      <c r="V170" s="65">
        <v>203650</v>
      </c>
      <c r="W170" s="65"/>
      <c r="X170" s="65">
        <v>407300</v>
      </c>
      <c r="Y170" s="65">
        <v>708394</v>
      </c>
      <c r="Z170" s="65">
        <v>708394</v>
      </c>
      <c r="AA170" s="65"/>
      <c r="AB170" s="65">
        <v>1416788</v>
      </c>
      <c r="AC170" s="65">
        <v>1171982</v>
      </c>
      <c r="AD170" s="65">
        <v>1171982</v>
      </c>
      <c r="AE170" s="65"/>
      <c r="AF170" s="65">
        <v>2343964</v>
      </c>
      <c r="AG170" s="65">
        <v>12679438</v>
      </c>
    </row>
    <row r="171" spans="12:33" x14ac:dyDescent="0.25">
      <c r="M171" t="s">
        <v>194</v>
      </c>
      <c r="N171" s="65">
        <v>3480000</v>
      </c>
      <c r="O171" s="65">
        <v>6000000</v>
      </c>
      <c r="P171" s="65">
        <v>9480000</v>
      </c>
      <c r="Q171" s="65">
        <v>647887</v>
      </c>
      <c r="R171" s="65">
        <v>647887</v>
      </c>
      <c r="S171" s="65"/>
      <c r="T171" s="65">
        <v>1295774</v>
      </c>
      <c r="U171" s="65">
        <v>909856</v>
      </c>
      <c r="V171" s="65">
        <v>909856</v>
      </c>
      <c r="W171" s="65"/>
      <c r="X171" s="65">
        <v>1819712</v>
      </c>
      <c r="Y171" s="65">
        <v>372968</v>
      </c>
      <c r="Z171" s="65">
        <v>372968</v>
      </c>
      <c r="AA171" s="65"/>
      <c r="AB171" s="65">
        <v>745936</v>
      </c>
      <c r="AC171" s="65">
        <v>1460474</v>
      </c>
      <c r="AD171" s="65">
        <v>1460474</v>
      </c>
      <c r="AE171" s="65"/>
      <c r="AF171" s="65">
        <v>2920948</v>
      </c>
      <c r="AG171" s="65">
        <v>16262370</v>
      </c>
    </row>
    <row r="172" spans="12:33" x14ac:dyDescent="0.25">
      <c r="M172" t="s">
        <v>189</v>
      </c>
      <c r="N172" s="65">
        <v>1100000</v>
      </c>
      <c r="O172" s="65">
        <v>2400000</v>
      </c>
      <c r="P172" s="65">
        <v>3500000</v>
      </c>
      <c r="Q172" s="65"/>
      <c r="R172" s="65"/>
      <c r="S172" s="65"/>
      <c r="T172" s="65"/>
      <c r="U172" s="65"/>
      <c r="V172" s="65"/>
      <c r="W172" s="65"/>
      <c r="X172" s="65"/>
      <c r="Y172" s="65"/>
      <c r="Z172" s="65"/>
      <c r="AA172" s="65"/>
      <c r="AB172" s="65"/>
      <c r="AC172" s="65"/>
      <c r="AD172" s="65"/>
      <c r="AE172" s="65"/>
      <c r="AF172" s="65"/>
      <c r="AG172" s="65">
        <v>3500000</v>
      </c>
    </row>
    <row r="173" spans="12:33" x14ac:dyDescent="0.25">
      <c r="L173" t="s">
        <v>350</v>
      </c>
      <c r="N173" s="65">
        <v>274920000</v>
      </c>
      <c r="O173" s="65">
        <v>274920000</v>
      </c>
      <c r="P173" s="65">
        <v>549840000</v>
      </c>
      <c r="Q173" s="65">
        <v>43243282</v>
      </c>
      <c r="R173" s="65">
        <v>43243282</v>
      </c>
      <c r="S173" s="65"/>
      <c r="T173" s="65">
        <v>86486564</v>
      </c>
      <c r="U173" s="65">
        <v>55084411</v>
      </c>
      <c r="V173" s="65">
        <v>55084411</v>
      </c>
      <c r="W173" s="65"/>
      <c r="X173" s="65">
        <v>110168822</v>
      </c>
      <c r="Y173" s="65">
        <v>55689716</v>
      </c>
      <c r="Z173" s="65">
        <v>55669716</v>
      </c>
      <c r="AA173" s="65"/>
      <c r="AB173" s="65">
        <v>111359432</v>
      </c>
      <c r="AC173" s="65">
        <v>64775983</v>
      </c>
      <c r="AD173" s="65">
        <v>64795983</v>
      </c>
      <c r="AE173" s="65"/>
      <c r="AF173" s="65">
        <v>129571966</v>
      </c>
      <c r="AG173" s="65">
        <v>987426784</v>
      </c>
    </row>
    <row r="174" spans="12:33" x14ac:dyDescent="0.25">
      <c r="L174" t="s">
        <v>69</v>
      </c>
      <c r="N174" s="65">
        <v>538535537</v>
      </c>
      <c r="O174" s="65">
        <v>538535537</v>
      </c>
      <c r="P174" s="65">
        <v>1077071074</v>
      </c>
      <c r="Q174" s="65">
        <v>113819684</v>
      </c>
      <c r="R174" s="65">
        <v>111993492</v>
      </c>
      <c r="S174" s="65">
        <v>1839205</v>
      </c>
      <c r="T174" s="65">
        <v>227652381</v>
      </c>
      <c r="U174" s="65">
        <v>115714105</v>
      </c>
      <c r="V174" s="65">
        <v>116811500</v>
      </c>
      <c r="W174" s="65">
        <v>1598447</v>
      </c>
      <c r="X174" s="65">
        <v>234124052</v>
      </c>
      <c r="Y174" s="65">
        <v>108465197</v>
      </c>
      <c r="Z174" s="65">
        <v>104849948</v>
      </c>
      <c r="AA174" s="65">
        <v>775483</v>
      </c>
      <c r="AB174" s="65">
        <v>214090628</v>
      </c>
      <c r="AC174" s="65">
        <v>116038741</v>
      </c>
      <c r="AD174" s="65">
        <v>115732340</v>
      </c>
      <c r="AE174" s="65">
        <v>313388</v>
      </c>
      <c r="AF174" s="65">
        <v>232084469</v>
      </c>
      <c r="AG174" s="65">
        <v>1985022604</v>
      </c>
    </row>
    <row r="177" spans="14:22" x14ac:dyDescent="0.25">
      <c r="N177">
        <f>43250282-43226212</f>
        <v>24070</v>
      </c>
      <c r="P177">
        <f>+GETPIVOTDATA("VALOR",$L$104,"CC_NOME","Reforço do saneamento básico","O_NAT","INV","DT_TRI","1º","VAL_TIPO","Cabimentado")-GETPIVOTDATA("VALOR",$L$104,"CC_NOME","Reforço do saneamento básico","O_NAT","INV","DT_TRI","1º","VAL_TIPO","Pago")</f>
        <v>0</v>
      </c>
    </row>
    <row r="178" spans="14:22" x14ac:dyDescent="0.25">
      <c r="V178">
        <f>+GETPIVOTDATA("VALOR",$L$104,"O_NAT","INV","DT_TRI","2º","VAL_TIPO","Pago")+GETPIVOTDATA("VALOR",$L$104,"O_NAT","FUN","DT_TRI","2º","VAL_TIPO","Pago")</f>
        <v>116811500</v>
      </c>
    </row>
    <row r="181" spans="14:22" x14ac:dyDescent="0.25">
      <c r="Q181">
        <f>+GETPIVOTDATA("VALOR",$L$104,"O_NAT","INV","DT_TRI","1º","VAL_TIPO","Cabimentado")-GETPIVOTDATA("VALOR",$L$104,"O_NAT","INV","DT_TRI","1º","VAL_TIPO","Pago")</f>
        <v>0</v>
      </c>
    </row>
    <row r="184" spans="14:22" x14ac:dyDescent="0.25">
      <c r="Q184">
        <f>+GETPIVOTDATA("VALOR",$L$104,"O_NAT","INV","DT_TRI","1º","VAL_TIPO","Cabimentado")-GETPIVOTDATA("VALOR",$L$104,"O_NAT","INV","DT_TRI","1º","VAL_TIPO","Pago")</f>
        <v>0</v>
      </c>
      <c r="R184">
        <f>+Q184-17070</f>
        <v>-17070</v>
      </c>
    </row>
  </sheetData>
  <mergeCells count="3">
    <mergeCell ref="A1:H1"/>
    <mergeCell ref="A2:H2"/>
    <mergeCell ref="A3:H3"/>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BC240"/>
  <sheetViews>
    <sheetView topLeftCell="A42" zoomScale="80" zoomScaleNormal="80" workbookViewId="0">
      <selection activeCell="K83" sqref="K83"/>
    </sheetView>
  </sheetViews>
  <sheetFormatPr defaultRowHeight="15" x14ac:dyDescent="0.25"/>
  <cols>
    <col min="1" max="1" width="16.85546875" customWidth="1"/>
    <col min="2" max="2" width="102.7109375" customWidth="1"/>
    <col min="3" max="3" width="19.7109375" customWidth="1"/>
    <col min="4" max="4" width="19.140625" customWidth="1"/>
    <col min="5" max="5" width="18" customWidth="1"/>
    <col min="6" max="6" width="20.42578125" customWidth="1"/>
    <col min="7" max="7" width="22.42578125" customWidth="1"/>
    <col min="8" max="8" width="20.42578125" customWidth="1"/>
    <col min="9" max="9" width="16.85546875" customWidth="1"/>
    <col min="10" max="12" width="9.140625" customWidth="1"/>
    <col min="13" max="13" width="104.28515625" customWidth="1"/>
    <col min="14" max="15" width="18.7109375" customWidth="1"/>
    <col min="16" max="16" width="22.28515625" customWidth="1"/>
    <col min="17" max="18" width="12.85546875" customWidth="1"/>
    <col min="19" max="19" width="9.85546875" customWidth="1"/>
    <col min="20" max="21" width="12.85546875" customWidth="1"/>
    <col min="22" max="22" width="10.85546875" customWidth="1"/>
    <col min="23" max="24" width="12.85546875" customWidth="1"/>
    <col min="25" max="25" width="10.85546875" customWidth="1"/>
    <col min="26" max="27" width="12.85546875" customWidth="1"/>
    <col min="28" max="28" width="10.85546875" customWidth="1"/>
    <col min="29" max="29" width="11" customWidth="1"/>
    <col min="30" max="30" width="12.85546875" customWidth="1"/>
    <col min="31" max="31" width="10.85546875" customWidth="1"/>
    <col min="32" max="33" width="11" customWidth="1"/>
    <col min="34" max="34" width="9.140625" customWidth="1"/>
    <col min="35" max="35" width="104.28515625" customWidth="1"/>
    <col min="36" max="37" width="18.7109375" customWidth="1"/>
    <col min="38" max="38" width="22.28515625" hidden="1" customWidth="1"/>
    <col min="39" max="41" width="12.85546875" hidden="1" customWidth="1"/>
    <col min="42" max="42" width="10.85546875" hidden="1" customWidth="1"/>
    <col min="43" max="44" width="12.85546875" hidden="1" customWidth="1"/>
    <col min="45" max="45" width="9.5703125" customWidth="1"/>
    <col min="46" max="46" width="10.85546875" customWidth="1"/>
    <col min="47" max="49" width="12.85546875" customWidth="1"/>
    <col min="50" max="50" width="10.85546875" customWidth="1"/>
    <col min="51" max="53" width="12.85546875" customWidth="1"/>
    <col min="54" max="54" width="10.85546875" customWidth="1"/>
    <col min="55" max="55" width="12" customWidth="1"/>
    <col min="56" max="82" width="60.85546875" bestFit="1" customWidth="1"/>
    <col min="83" max="83" width="11.42578125" bestFit="1" customWidth="1"/>
    <col min="84" max="130" width="60.85546875" bestFit="1" customWidth="1"/>
    <col min="131" max="131" width="11.140625" bestFit="1" customWidth="1"/>
    <col min="132" max="132" width="21.5703125" bestFit="1" customWidth="1"/>
    <col min="133" max="167" width="55.140625" bestFit="1" customWidth="1"/>
    <col min="168" max="168" width="18" bestFit="1" customWidth="1"/>
    <col min="169" max="203" width="55.140625" bestFit="1" customWidth="1"/>
    <col min="204" max="204" width="10.140625" bestFit="1" customWidth="1"/>
    <col min="205" max="215" width="41.7109375" bestFit="1" customWidth="1"/>
    <col min="216" max="216" width="14.28515625" bestFit="1" customWidth="1"/>
    <col min="217" max="217" width="9" customWidth="1"/>
    <col min="218" max="248" width="60.85546875" bestFit="1" customWidth="1"/>
    <col min="249" max="249" width="18" bestFit="1" customWidth="1"/>
    <col min="250" max="266" width="60.85546875" bestFit="1" customWidth="1"/>
    <col min="267" max="267" width="10.140625" bestFit="1" customWidth="1"/>
    <col min="268" max="292" width="51.140625" bestFit="1" customWidth="1"/>
    <col min="293" max="293" width="14.28515625" bestFit="1" customWidth="1"/>
    <col min="294" max="294" width="9" customWidth="1"/>
    <col min="295" max="295" width="10.7109375" bestFit="1" customWidth="1"/>
  </cols>
  <sheetData>
    <row r="1" spans="1:47" ht="18.75" x14ac:dyDescent="0.25">
      <c r="B1" s="129" t="s">
        <v>276</v>
      </c>
      <c r="C1" s="129"/>
      <c r="D1" s="129"/>
      <c r="E1" s="129"/>
      <c r="F1" s="129"/>
      <c r="G1" s="129"/>
      <c r="H1" s="129"/>
      <c r="I1" s="129"/>
      <c r="J1" s="129"/>
    </row>
    <row r="2" spans="1:47" ht="18.75" x14ac:dyDescent="0.25">
      <c r="B2" s="130" t="s">
        <v>322</v>
      </c>
      <c r="C2" s="130"/>
      <c r="D2" s="130"/>
      <c r="E2" s="130"/>
      <c r="F2" s="130"/>
      <c r="G2" s="130"/>
      <c r="H2" s="130"/>
      <c r="I2" s="130"/>
      <c r="J2" s="130"/>
    </row>
    <row r="3" spans="1:47" x14ac:dyDescent="0.25">
      <c r="B3" s="131" t="s">
        <v>410</v>
      </c>
      <c r="C3" s="131"/>
      <c r="D3" s="131"/>
      <c r="E3" s="131"/>
      <c r="F3" s="131"/>
      <c r="G3" s="131"/>
      <c r="H3" s="131"/>
      <c r="I3" s="131"/>
      <c r="J3" s="131"/>
    </row>
    <row r="5" spans="1:47" ht="15.75" x14ac:dyDescent="0.25">
      <c r="A5" s="127" t="s">
        <v>195</v>
      </c>
      <c r="B5" s="127"/>
      <c r="C5" s="6" t="s">
        <v>281</v>
      </c>
      <c r="D5" s="6" t="s">
        <v>282</v>
      </c>
      <c r="E5" s="6" t="s">
        <v>283</v>
      </c>
      <c r="F5" s="6" t="s">
        <v>284</v>
      </c>
      <c r="G5" s="6" t="s">
        <v>285</v>
      </c>
      <c r="H5" s="6" t="s">
        <v>286</v>
      </c>
      <c r="I5" s="44" t="s">
        <v>287</v>
      </c>
      <c r="M5" s="105">
        <f>+C6-206997247</f>
        <v>56618290</v>
      </c>
    </row>
    <row r="6" spans="1:47" ht="21" customHeight="1" x14ac:dyDescent="0.25">
      <c r="A6" s="7" t="s">
        <v>196</v>
      </c>
      <c r="B6" s="70" t="s">
        <v>197</v>
      </c>
      <c r="C6" s="89">
        <f>+SUM(C7:C15)</f>
        <v>263615537</v>
      </c>
      <c r="D6" s="90">
        <f>+SUM(D7:D15)</f>
        <v>68750210</v>
      </c>
      <c r="E6" s="90">
        <f>+SUM(E7:E15)</f>
        <v>61727089</v>
      </c>
      <c r="F6" s="90">
        <f>+SUM(F7:F15)</f>
        <v>49180232</v>
      </c>
      <c r="G6" s="90">
        <f>+SUM(G7:G15)</f>
        <v>50936357</v>
      </c>
      <c r="H6" s="89">
        <f>+SUM(D6:G6)</f>
        <v>230593888</v>
      </c>
      <c r="I6" s="40"/>
      <c r="M6">
        <f>208522879-206997247</f>
        <v>1525632</v>
      </c>
    </row>
    <row r="7" spans="1:47" ht="15.75" customHeight="1" x14ac:dyDescent="0.25">
      <c r="A7" s="8" t="s">
        <v>198</v>
      </c>
      <c r="B7" s="9" t="s">
        <v>199</v>
      </c>
      <c r="C7" s="85">
        <f>+SUM(AJ92:AJ110)</f>
        <v>111465316</v>
      </c>
      <c r="D7" s="79">
        <f>+SUM(AN92:AN110)</f>
        <v>21831714</v>
      </c>
      <c r="E7" s="79">
        <f>+SUM(AR92:AR110)</f>
        <v>22568984</v>
      </c>
      <c r="F7" s="79">
        <f>+SUM(AV92:AV110)</f>
        <v>24178804</v>
      </c>
      <c r="G7" s="79">
        <f>+SUM(AZ92:AZ110)</f>
        <v>21660858</v>
      </c>
      <c r="H7" s="85">
        <f t="shared" ref="H7:H70" si="0">+SUM(D7:G7)</f>
        <v>90240360</v>
      </c>
      <c r="I7" s="40"/>
    </row>
    <row r="8" spans="1:47" ht="15.75" customHeight="1" x14ac:dyDescent="0.25">
      <c r="A8" s="10" t="s">
        <v>200</v>
      </c>
      <c r="B8" s="9" t="s">
        <v>201</v>
      </c>
      <c r="C8" s="85">
        <f>+SUM(AJ111:AJ132)</f>
        <v>47247924</v>
      </c>
      <c r="D8" s="79">
        <f>+SUM(AN111:AN132)</f>
        <v>10806309</v>
      </c>
      <c r="E8" s="79">
        <f>+SUM(AR111:AR132)</f>
        <v>9830930</v>
      </c>
      <c r="F8" s="79">
        <f>+SUM(AV111:AV132)</f>
        <v>10082008</v>
      </c>
      <c r="G8" s="79">
        <f>+SUM(AZ111:AZ132)</f>
        <v>10720280</v>
      </c>
      <c r="H8" s="85">
        <f t="shared" si="0"/>
        <v>41439527</v>
      </c>
      <c r="I8" s="40"/>
      <c r="M8">
        <f>265065537-263615537</f>
        <v>1450000</v>
      </c>
    </row>
    <row r="9" spans="1:47" ht="15.75" customHeight="1" x14ac:dyDescent="0.25">
      <c r="A9" s="8" t="s">
        <v>202</v>
      </c>
      <c r="B9" s="9" t="s">
        <v>203</v>
      </c>
      <c r="C9" s="85">
        <f>AJ133</f>
        <v>16625632</v>
      </c>
      <c r="D9" s="79">
        <f>AN133</f>
        <v>4031647</v>
      </c>
      <c r="E9" s="79">
        <f>AR133</f>
        <v>3149772</v>
      </c>
      <c r="F9" s="79">
        <f>AV133</f>
        <v>3718801</v>
      </c>
      <c r="G9" s="79">
        <f>AZ133</f>
        <v>5307671</v>
      </c>
      <c r="H9" s="85">
        <f t="shared" si="0"/>
        <v>16207891</v>
      </c>
      <c r="I9" s="40"/>
    </row>
    <row r="10" spans="1:47" ht="15.75" customHeight="1" x14ac:dyDescent="0.25">
      <c r="A10" s="8" t="s">
        <v>204</v>
      </c>
      <c r="B10" s="9" t="s">
        <v>205</v>
      </c>
      <c r="C10" s="85">
        <f>AJ134</f>
        <v>450000</v>
      </c>
      <c r="D10" s="79">
        <f>AN134</f>
        <v>0</v>
      </c>
      <c r="E10" s="79">
        <f>AR134</f>
        <v>150000</v>
      </c>
      <c r="F10" s="79">
        <f>AV134</f>
        <v>0</v>
      </c>
      <c r="G10" s="79">
        <f>AZ134</f>
        <v>0</v>
      </c>
      <c r="H10" s="85">
        <f t="shared" si="0"/>
        <v>150000</v>
      </c>
      <c r="I10" s="40"/>
      <c r="M10">
        <f>15025632-M6</f>
        <v>13500000</v>
      </c>
    </row>
    <row r="11" spans="1:47" ht="15.75" customHeight="1" x14ac:dyDescent="0.25">
      <c r="A11" s="8" t="s">
        <v>206</v>
      </c>
      <c r="B11" s="9" t="s">
        <v>207</v>
      </c>
      <c r="C11" s="85">
        <f>+SUM(AJ135:AJ136)</f>
        <v>14200000</v>
      </c>
      <c r="D11" s="79">
        <f>+SUM(AN135:AN136)</f>
        <v>3233736</v>
      </c>
      <c r="E11" s="79">
        <f>+SUM(AR135:AR136)</f>
        <v>3210762</v>
      </c>
      <c r="F11" s="79">
        <f>+SUM(AV135:AV136)</f>
        <v>3292720</v>
      </c>
      <c r="G11" s="79">
        <f>+SUM(AZ135:AZ136)</f>
        <v>3377520</v>
      </c>
      <c r="H11" s="85">
        <f t="shared" si="0"/>
        <v>13114738</v>
      </c>
      <c r="I11" s="85"/>
      <c r="M11" s="105">
        <f>263615537-C6</f>
        <v>0</v>
      </c>
    </row>
    <row r="12" spans="1:47" ht="15.75" customHeight="1" x14ac:dyDescent="0.25">
      <c r="A12" s="8" t="s">
        <v>208</v>
      </c>
      <c r="B12" s="9" t="s">
        <v>209</v>
      </c>
      <c r="C12" s="85">
        <f>+SUM(AJ137:AJ140)</f>
        <v>1400000</v>
      </c>
      <c r="D12" s="79">
        <f>+SUM(AN137:AN140)</f>
        <v>566647</v>
      </c>
      <c r="E12" s="79">
        <f>+SUM(AR137:AR140)</f>
        <v>106721</v>
      </c>
      <c r="F12" s="79">
        <f>+SUM(AV137:AV140)</f>
        <v>227562</v>
      </c>
      <c r="G12" s="79">
        <f>+SUM(AZ137:AZ140)</f>
        <v>185209</v>
      </c>
      <c r="H12" s="85">
        <f t="shared" si="0"/>
        <v>1086139</v>
      </c>
      <c r="I12" s="40"/>
    </row>
    <row r="13" spans="1:47" ht="15.75" customHeight="1" x14ac:dyDescent="0.25">
      <c r="A13" s="8" t="s">
        <v>208</v>
      </c>
      <c r="B13" s="9" t="s">
        <v>210</v>
      </c>
      <c r="C13" s="85">
        <f>AJ141</f>
        <v>40926665</v>
      </c>
      <c r="D13" s="79">
        <f>GETPIVOTDATA("VALOR",$AI$90,"RO_DET","03.03.01.04.02-Emprétimos Obtidos Pmi - Amortizações","DT_TRI","1º","VAL_TIPO","Pago")</f>
        <v>24877686</v>
      </c>
      <c r="E13" s="79">
        <f>GETPIVOTDATA("VALOR",$AI$90,"RO_DET","03.03.01.04.02-Emprétimos Obtidos Pmi - Amortizações","DT_TRI","2º","VAL_TIPO","Pago")</f>
        <v>3917291</v>
      </c>
      <c r="F13" s="79">
        <f>GETPIVOTDATA("VALOR",$AI$90,"RO_DET","03.03.01.04.02-Emprétimos Obtidos Pmi - Amortizações","DT_TRI","3º","VAL_TIPO","Pago")</f>
        <v>3979745</v>
      </c>
      <c r="G13" s="79">
        <f>GETPIVOTDATA("VALOR",$AI$90,"RO_DET","03.03.01.04.02-Emprétimos Obtidos Pmi - Amortizações","DT_TRI","4º","VAL_TIPO","Pago")</f>
        <v>4493483</v>
      </c>
      <c r="H13" s="85">
        <f t="shared" si="0"/>
        <v>37268205</v>
      </c>
      <c r="I13" s="40"/>
    </row>
    <row r="14" spans="1:47" ht="15.75" customHeight="1" x14ac:dyDescent="0.25">
      <c r="A14" s="8" t="s">
        <v>208</v>
      </c>
      <c r="B14" s="9" t="s">
        <v>211</v>
      </c>
      <c r="C14" s="85">
        <f>AJ142</f>
        <v>31300000</v>
      </c>
      <c r="D14" s="79">
        <f>GETPIVOTDATA("VALOR",$AI$89,"RO_DET","03.03.01.08.02-Outros Passivos Financeiros Pmi - Alienações","DT_TRI","1º","VAL_TIPO","Pago")</f>
        <v>3402471</v>
      </c>
      <c r="E14" s="79">
        <f>GETPIVOTDATA("VALOR",$AI$89,"RO_DET","03.03.01.08.02-Outros Passivos Financeiros Pmi - Alienações","DT_TRI","2º","VAL_TIPO","Pago")</f>
        <v>18792629</v>
      </c>
      <c r="F14" s="79">
        <f>GETPIVOTDATA("VALOR",$AI$89,"RO_DET","03.03.01.08.02-Outros Passivos Financeiros Pmi - Alienações","DT_TRI","3º","VAL_TIPO","Pago")</f>
        <v>3700592</v>
      </c>
      <c r="G14" s="79">
        <f>GETPIVOTDATA("VALOR",$AI$89,"RO_DET","03.03.01.08.02-Outros Passivos Financeiros Pmi - Alienações","DT_TRI","4º","VAL_TIPO","Pago")</f>
        <v>5191336</v>
      </c>
      <c r="H14" s="85">
        <f t="shared" si="0"/>
        <v>31087028</v>
      </c>
      <c r="I14" s="40"/>
    </row>
    <row r="15" spans="1:47" ht="15.75" hidden="1" customHeight="1" x14ac:dyDescent="0.25">
      <c r="A15" s="8"/>
      <c r="B15" s="9"/>
      <c r="C15" s="85"/>
      <c r="D15" s="79"/>
      <c r="E15" s="79"/>
      <c r="F15" s="79"/>
      <c r="G15" s="79"/>
      <c r="H15" s="85"/>
      <c r="I15" s="40"/>
      <c r="M15" s="66" t="s">
        <v>337</v>
      </c>
      <c r="N15" t="s">
        <v>365</v>
      </c>
      <c r="AJ15" s="65"/>
      <c r="AK15" s="65"/>
      <c r="AL15" s="65"/>
      <c r="AM15" s="65"/>
      <c r="AN15" s="65"/>
      <c r="AO15" s="65"/>
      <c r="AP15" s="65"/>
      <c r="AQ15" s="65"/>
      <c r="AR15" s="65"/>
      <c r="AS15" s="65"/>
      <c r="AT15" s="65"/>
      <c r="AU15" s="65"/>
    </row>
    <row r="16" spans="1:47" ht="21" customHeight="1" x14ac:dyDescent="0.25">
      <c r="A16" s="7" t="s">
        <v>212</v>
      </c>
      <c r="B16" s="70" t="s">
        <v>213</v>
      </c>
      <c r="C16" s="89">
        <f>+SUM(C17:C18)</f>
        <v>1050000</v>
      </c>
      <c r="D16" s="89">
        <f>+SUM(D17:D18)</f>
        <v>101000</v>
      </c>
      <c r="E16" s="89">
        <f>+SUM(E17:E18)</f>
        <v>360660</v>
      </c>
      <c r="F16" s="90">
        <f>+SUM(F17:F18)</f>
        <v>235400</v>
      </c>
      <c r="G16" s="90">
        <f>+SUM(G17:G18)</f>
        <v>0</v>
      </c>
      <c r="H16" s="89">
        <f t="shared" si="0"/>
        <v>697060</v>
      </c>
      <c r="I16" s="40"/>
      <c r="M16" s="66" t="s">
        <v>346</v>
      </c>
      <c r="N16" t="s">
        <v>338</v>
      </c>
      <c r="AJ16" s="65"/>
      <c r="AK16" s="65"/>
      <c r="AL16" s="65"/>
      <c r="AM16" s="65"/>
      <c r="AN16" s="65"/>
      <c r="AO16" s="65"/>
      <c r="AP16" s="65"/>
      <c r="AQ16" s="65"/>
      <c r="AR16" s="65"/>
      <c r="AS16" s="65"/>
      <c r="AT16" s="65"/>
      <c r="AU16" s="65"/>
    </row>
    <row r="17" spans="1:54" ht="20.25" customHeight="1" x14ac:dyDescent="0.25">
      <c r="A17" s="14"/>
      <c r="B17" t="s">
        <v>190</v>
      </c>
      <c r="C17" s="85">
        <f>+INDEX(M:Y,MATCH(B17,M:M,0),2)</f>
        <v>400000</v>
      </c>
      <c r="D17" s="85">
        <f>+INDEX(AI:AU,MATCH(B17,AI:AI,0),6)</f>
        <v>101000</v>
      </c>
      <c r="E17" s="85">
        <f>+INDEX(AI:AU,MATCH(B17,AI:AI,0),10)</f>
        <v>32000</v>
      </c>
      <c r="F17" s="79">
        <f>+INDEX(AI:BB,MATCH(B17,AI:AI,0),14)</f>
        <v>176000</v>
      </c>
      <c r="G17" s="40">
        <f>+INDEX(AI:BB,MATCH(B17,AI:AI,0),18)</f>
        <v>0</v>
      </c>
      <c r="H17" s="85">
        <f t="shared" si="0"/>
        <v>309000</v>
      </c>
      <c r="I17" s="40"/>
      <c r="M17" s="66" t="s">
        <v>347</v>
      </c>
      <c r="N17" t="s">
        <v>338</v>
      </c>
      <c r="AJ17" s="65"/>
      <c r="AK17" s="65"/>
      <c r="AL17" s="65"/>
      <c r="AM17" s="65"/>
      <c r="AN17" s="65"/>
      <c r="AO17" s="65"/>
      <c r="AP17" s="65"/>
      <c r="AQ17" s="65"/>
      <c r="AR17" s="65"/>
      <c r="AS17" s="65"/>
      <c r="AT17" s="65"/>
      <c r="AU17" s="65"/>
    </row>
    <row r="18" spans="1:54" ht="24" customHeight="1" x14ac:dyDescent="0.25">
      <c r="A18" s="10" t="s">
        <v>214</v>
      </c>
      <c r="B18" s="62" t="s">
        <v>336</v>
      </c>
      <c r="C18" s="85">
        <f>+INDEX(M:Y,MATCH(B18,M:M,0),2)</f>
        <v>650000</v>
      </c>
      <c r="D18" s="85">
        <f>+INDEX(AI:AU,MATCH(B18,AI:AI,0),6)</f>
        <v>0</v>
      </c>
      <c r="E18" s="85">
        <f>+INDEX(AI:AU,MATCH(B18,AI:AI,0),10)</f>
        <v>328660</v>
      </c>
      <c r="F18" s="79">
        <f>+INDEX(AI:BB,MATCH(B18,AI:AI,0),14)</f>
        <v>59400</v>
      </c>
      <c r="G18" s="40">
        <f>+INDEX(AI:BB,MATCH(B18,AI:AI,0),18)</f>
        <v>0</v>
      </c>
      <c r="H18" s="85">
        <f t="shared" si="0"/>
        <v>388060</v>
      </c>
      <c r="I18" s="40"/>
      <c r="M18" s="66" t="s">
        <v>340</v>
      </c>
      <c r="N18" t="s">
        <v>338</v>
      </c>
      <c r="AJ18" s="65"/>
      <c r="AK18" s="65"/>
      <c r="AL18" s="65"/>
      <c r="AM18" s="65"/>
      <c r="AN18" s="65"/>
      <c r="AO18" s="65"/>
      <c r="AP18" s="65"/>
      <c r="AQ18" s="65"/>
      <c r="AR18" s="65"/>
      <c r="AS18" s="65"/>
      <c r="AT18" s="65"/>
      <c r="AU18" s="65"/>
    </row>
    <row r="19" spans="1:54" ht="20.25" customHeight="1" x14ac:dyDescent="0.25">
      <c r="A19" s="7" t="s">
        <v>215</v>
      </c>
      <c r="B19" s="70" t="s">
        <v>216</v>
      </c>
      <c r="C19" s="89">
        <f>+SUM(C20:C30)</f>
        <v>8050000</v>
      </c>
      <c r="D19" s="89">
        <f>+SUM(D20:D30)</f>
        <v>367650</v>
      </c>
      <c r="E19" s="89">
        <f>+SUM(E20:E30)</f>
        <v>236828</v>
      </c>
      <c r="F19" s="90">
        <f>+SUM(F20:F30)</f>
        <v>160295</v>
      </c>
      <c r="G19" s="90">
        <f>+SUM(G20:G30)</f>
        <v>752511</v>
      </c>
      <c r="H19" s="89">
        <f t="shared" si="0"/>
        <v>1517284</v>
      </c>
      <c r="I19" s="40"/>
      <c r="M19" s="66" t="s">
        <v>341</v>
      </c>
      <c r="N19" t="s">
        <v>338</v>
      </c>
      <c r="AJ19" s="65"/>
      <c r="AK19" s="65"/>
      <c r="AL19" s="65"/>
      <c r="AM19" s="65"/>
      <c r="AN19" s="65"/>
      <c r="AO19" s="65"/>
      <c r="AP19" s="65"/>
      <c r="AQ19" s="65"/>
      <c r="AR19" s="65"/>
      <c r="AS19" s="65"/>
      <c r="AT19" s="65"/>
      <c r="AU19" s="65"/>
    </row>
    <row r="20" spans="1:54" ht="15.75" x14ac:dyDescent="0.25">
      <c r="A20" s="10" t="s">
        <v>217</v>
      </c>
      <c r="B20" s="55" t="s">
        <v>169</v>
      </c>
      <c r="C20" s="85">
        <f>+INDEX(M:Y,MATCH(B20,M:M,0),2)</f>
        <v>100000</v>
      </c>
      <c r="D20" s="85">
        <f t="shared" ref="D20:D30" si="1">+INDEX(AI:AU,MATCH(B20,AI:AI,0),6)</f>
        <v>0</v>
      </c>
      <c r="E20" s="85">
        <f t="shared" ref="E20:E28" si="2">+INDEX(AI:AU,MATCH(B20,AI:AI,0),10)</f>
        <v>4500</v>
      </c>
      <c r="F20" s="79">
        <f t="shared" ref="F20:F28" si="3">+INDEX(AI:BB,MATCH(B20,AI:AI,0),14)</f>
        <v>22295</v>
      </c>
      <c r="G20" s="40">
        <f t="shared" ref="G20:G28" si="4">+INDEX(AI:BB,MATCH(B20,AI:AI,0),18)</f>
        <v>0</v>
      </c>
      <c r="H20" s="85">
        <f t="shared" si="0"/>
        <v>26795</v>
      </c>
      <c r="I20" s="40"/>
      <c r="M20" s="66" t="s">
        <v>344</v>
      </c>
      <c r="N20" t="s">
        <v>349</v>
      </c>
      <c r="AJ20" s="65"/>
      <c r="AK20" s="65"/>
      <c r="AL20" s="65"/>
      <c r="AM20" s="65"/>
      <c r="AN20" s="65"/>
      <c r="AO20" s="65"/>
      <c r="AP20" s="65"/>
      <c r="AQ20" s="65"/>
      <c r="AR20" s="65"/>
      <c r="AS20" s="65"/>
      <c r="AT20" s="65"/>
      <c r="AU20" s="65"/>
      <c r="AV20" s="65"/>
      <c r="AW20" s="65"/>
      <c r="AX20" s="65"/>
      <c r="AY20" s="65"/>
      <c r="AZ20" s="65"/>
      <c r="BA20" s="65"/>
      <c r="BB20" s="65"/>
    </row>
    <row r="21" spans="1:54" ht="15.75" x14ac:dyDescent="0.25">
      <c r="A21" s="10" t="s">
        <v>217</v>
      </c>
      <c r="B21" t="s">
        <v>368</v>
      </c>
      <c r="C21" s="85">
        <f>+INDEX(M:Y,MATCH(B21,M:M,0),2)</f>
        <v>1600000</v>
      </c>
      <c r="D21" s="85">
        <f t="shared" si="1"/>
        <v>367650</v>
      </c>
      <c r="E21" s="85">
        <f t="shared" si="2"/>
        <v>217328</v>
      </c>
      <c r="F21" s="79">
        <f t="shared" si="3"/>
        <v>118000</v>
      </c>
      <c r="G21" s="124">
        <f t="shared" si="4"/>
        <v>701061</v>
      </c>
      <c r="H21" s="85">
        <f t="shared" si="0"/>
        <v>1404039</v>
      </c>
      <c r="I21" s="40"/>
      <c r="AJ21" s="65"/>
      <c r="AK21" s="65"/>
      <c r="AL21" s="65"/>
      <c r="AM21" s="65"/>
      <c r="AN21" s="65"/>
      <c r="AO21" s="65"/>
      <c r="AP21" s="65"/>
      <c r="AQ21" s="65"/>
      <c r="AR21" s="65"/>
      <c r="AS21" s="65"/>
      <c r="AT21" s="65"/>
      <c r="AU21" s="65"/>
      <c r="AV21" s="65"/>
      <c r="AW21" s="65"/>
      <c r="AX21" s="65"/>
      <c r="AY21" s="65"/>
      <c r="AZ21" s="65"/>
      <c r="BA21" s="65"/>
      <c r="BB21" s="65"/>
    </row>
    <row r="22" spans="1:54" ht="15.75" hidden="1" x14ac:dyDescent="0.25">
      <c r="A22" s="10"/>
      <c r="B22" s="55"/>
      <c r="C22" s="85"/>
      <c r="D22" s="85">
        <f t="shared" si="1"/>
        <v>0</v>
      </c>
      <c r="E22" s="85">
        <f t="shared" si="2"/>
        <v>0</v>
      </c>
      <c r="F22" s="79">
        <f t="shared" si="3"/>
        <v>0</v>
      </c>
      <c r="G22" s="124">
        <f t="shared" si="4"/>
        <v>0</v>
      </c>
      <c r="H22" s="85">
        <f t="shared" si="0"/>
        <v>0</v>
      </c>
      <c r="I22" s="40"/>
      <c r="M22" s="66" t="s">
        <v>342</v>
      </c>
      <c r="N22" s="66" t="s">
        <v>339</v>
      </c>
      <c r="O22" s="66" t="s">
        <v>343</v>
      </c>
      <c r="AJ22" s="65"/>
      <c r="AK22" s="65"/>
      <c r="AL22" s="65"/>
      <c r="AM22" s="65"/>
      <c r="AN22" s="65"/>
      <c r="AO22" s="65"/>
      <c r="AP22" s="65"/>
      <c r="AQ22" s="65"/>
      <c r="AR22" s="65"/>
      <c r="AS22" s="65"/>
      <c r="AT22" s="65"/>
      <c r="AU22" s="65"/>
      <c r="AV22" s="65"/>
      <c r="AW22" s="65"/>
      <c r="AX22" s="65"/>
      <c r="AY22" s="65"/>
      <c r="AZ22" s="65"/>
      <c r="BA22" s="65"/>
      <c r="BB22" s="65"/>
    </row>
    <row r="23" spans="1:54" ht="15.75" x14ac:dyDescent="0.25">
      <c r="A23" s="10" t="s">
        <v>217</v>
      </c>
      <c r="B23" s="56" t="s">
        <v>332</v>
      </c>
      <c r="C23" s="85">
        <f>+INDEX(M:Y,MATCH(B23,M:M,0),2)</f>
        <v>3500000</v>
      </c>
      <c r="D23" s="85">
        <f t="shared" si="1"/>
        <v>0</v>
      </c>
      <c r="E23" s="85">
        <f t="shared" si="2"/>
        <v>15000</v>
      </c>
      <c r="F23" s="79">
        <f t="shared" si="3"/>
        <v>0</v>
      </c>
      <c r="G23" s="124">
        <f t="shared" si="4"/>
        <v>6450</v>
      </c>
      <c r="H23" s="85">
        <f t="shared" si="0"/>
        <v>21450</v>
      </c>
      <c r="I23" s="40"/>
      <c r="N23" t="s">
        <v>351</v>
      </c>
      <c r="P23" t="s">
        <v>354</v>
      </c>
      <c r="Q23" t="s">
        <v>352</v>
      </c>
      <c r="S23" t="s">
        <v>353</v>
      </c>
      <c r="T23" t="s">
        <v>355</v>
      </c>
      <c r="V23" t="s">
        <v>356</v>
      </c>
      <c r="W23" t="s">
        <v>398</v>
      </c>
      <c r="Y23" t="s">
        <v>399</v>
      </c>
      <c r="Z23" t="s">
        <v>401</v>
      </c>
      <c r="AB23" t="s">
        <v>402</v>
      </c>
      <c r="AC23" t="s">
        <v>69</v>
      </c>
      <c r="AJ23" s="65"/>
      <c r="AK23" s="65"/>
      <c r="AL23" s="65"/>
      <c r="AM23" s="65"/>
      <c r="AN23" s="65"/>
      <c r="AO23" s="65"/>
      <c r="AP23" s="65"/>
      <c r="AQ23" s="65"/>
      <c r="AR23" s="65"/>
      <c r="AS23" s="65"/>
      <c r="AT23" s="65"/>
      <c r="AU23" s="65"/>
      <c r="AV23" s="65"/>
      <c r="AW23" s="65"/>
      <c r="AX23" s="65"/>
      <c r="AY23" s="65"/>
      <c r="AZ23" s="65"/>
      <c r="BA23" s="65"/>
      <c r="BB23" s="65"/>
    </row>
    <row r="24" spans="1:54" ht="15.75" x14ac:dyDescent="0.25">
      <c r="A24" s="10" t="s">
        <v>218</v>
      </c>
      <c r="B24" s="56" t="s">
        <v>326</v>
      </c>
      <c r="C24" s="85">
        <f>+INDEX(M:Y,MATCH(B24,M:M,0),2)</f>
        <v>100000</v>
      </c>
      <c r="D24" s="85">
        <f t="shared" si="1"/>
        <v>0</v>
      </c>
      <c r="E24" s="85">
        <f t="shared" si="2"/>
        <v>0</v>
      </c>
      <c r="F24" s="79">
        <f t="shared" si="3"/>
        <v>0</v>
      </c>
      <c r="G24" s="124">
        <f t="shared" si="4"/>
        <v>0</v>
      </c>
      <c r="H24" s="85">
        <f t="shared" si="0"/>
        <v>0</v>
      </c>
      <c r="I24" s="40"/>
      <c r="M24" s="66" t="s">
        <v>345</v>
      </c>
      <c r="N24" t="s">
        <v>357</v>
      </c>
      <c r="O24" t="s">
        <v>358</v>
      </c>
      <c r="Q24" t="s">
        <v>359</v>
      </c>
      <c r="R24" t="s">
        <v>348</v>
      </c>
      <c r="T24" t="s">
        <v>359</v>
      </c>
      <c r="U24" t="s">
        <v>348</v>
      </c>
      <c r="W24" t="s">
        <v>359</v>
      </c>
      <c r="X24" t="s">
        <v>348</v>
      </c>
      <c r="Z24" t="s">
        <v>359</v>
      </c>
      <c r="AA24" t="s">
        <v>348</v>
      </c>
      <c r="AJ24" s="65"/>
      <c r="AK24" s="65"/>
      <c r="AL24" s="65"/>
      <c r="AM24" s="65"/>
      <c r="AN24" s="65"/>
      <c r="AO24" s="65"/>
      <c r="AP24" s="65"/>
      <c r="AQ24" s="65"/>
      <c r="AR24" s="65"/>
      <c r="AS24" s="65"/>
      <c r="AT24" s="65"/>
      <c r="AU24" s="65"/>
      <c r="AV24" s="65"/>
      <c r="AW24" s="65"/>
      <c r="AX24" s="65"/>
      <c r="AY24" s="65"/>
      <c r="AZ24" s="65"/>
      <c r="BA24" s="65"/>
      <c r="BB24" s="65"/>
    </row>
    <row r="25" spans="1:54" ht="15.75" x14ac:dyDescent="0.25">
      <c r="A25" s="10" t="s">
        <v>219</v>
      </c>
      <c r="B25" s="57" t="s">
        <v>333</v>
      </c>
      <c r="C25" s="85">
        <f>+INDEX(M:Y,MATCH(B25,M:M,0),2)</f>
        <v>500000</v>
      </c>
      <c r="D25" s="85">
        <f t="shared" si="1"/>
        <v>0</v>
      </c>
      <c r="E25" s="85">
        <f t="shared" si="2"/>
        <v>0</v>
      </c>
      <c r="F25" s="79">
        <f>+INDEX(AI:BB,MATCH(B25,AI:AI,0),14)</f>
        <v>0</v>
      </c>
      <c r="G25" s="124">
        <f t="shared" si="4"/>
        <v>0</v>
      </c>
      <c r="H25" s="85">
        <f t="shared" si="0"/>
        <v>0</v>
      </c>
      <c r="I25" s="40"/>
      <c r="M25" t="s">
        <v>167</v>
      </c>
      <c r="N25" s="65">
        <v>300000</v>
      </c>
      <c r="O25" s="65">
        <v>200000</v>
      </c>
      <c r="P25" s="65">
        <v>500000</v>
      </c>
      <c r="Q25" s="65">
        <v>111622</v>
      </c>
      <c r="R25" s="65">
        <v>111622</v>
      </c>
      <c r="S25" s="65">
        <v>223244</v>
      </c>
      <c r="T25" s="65">
        <v>37107</v>
      </c>
      <c r="U25" s="65">
        <v>37107</v>
      </c>
      <c r="V25" s="65">
        <v>74214</v>
      </c>
      <c r="W25" s="65">
        <v>67782</v>
      </c>
      <c r="X25" s="65">
        <v>67782</v>
      </c>
      <c r="Y25" s="65">
        <v>135564</v>
      </c>
      <c r="Z25" s="65">
        <v>40273</v>
      </c>
      <c r="AA25" s="65">
        <v>40273</v>
      </c>
      <c r="AB25" s="65">
        <v>80546</v>
      </c>
      <c r="AC25" s="65">
        <v>1013568</v>
      </c>
      <c r="AJ25" s="65"/>
      <c r="AK25" s="65"/>
      <c r="AL25" s="65"/>
      <c r="AM25" s="65"/>
      <c r="AN25" s="65"/>
      <c r="AO25" s="65"/>
      <c r="AP25" s="65"/>
      <c r="AQ25" s="65"/>
      <c r="AR25" s="65"/>
      <c r="AS25" s="65"/>
      <c r="AT25" s="65"/>
      <c r="AU25" s="65"/>
      <c r="AV25" s="65"/>
      <c r="AW25" s="65"/>
      <c r="AX25" s="65"/>
      <c r="AY25" s="65"/>
      <c r="AZ25" s="65"/>
      <c r="BA25" s="65"/>
      <c r="BB25" s="65"/>
    </row>
    <row r="26" spans="1:54" ht="15.75" x14ac:dyDescent="0.25">
      <c r="A26" s="10"/>
      <c r="B26" t="s">
        <v>381</v>
      </c>
      <c r="C26" s="85">
        <f>+INDEX(M:Y,MATCH(B26,M:M,0),2)</f>
        <v>2000000</v>
      </c>
      <c r="D26" s="85">
        <f t="shared" si="1"/>
        <v>0</v>
      </c>
      <c r="E26" s="85">
        <f t="shared" si="2"/>
        <v>0</v>
      </c>
      <c r="F26" s="79">
        <f t="shared" si="3"/>
        <v>20000</v>
      </c>
      <c r="G26" s="124">
        <f t="shared" si="4"/>
        <v>45000</v>
      </c>
      <c r="H26" s="85">
        <f t="shared" si="0"/>
        <v>65000</v>
      </c>
      <c r="I26" s="40"/>
      <c r="M26" t="s">
        <v>168</v>
      </c>
      <c r="N26" s="65">
        <v>950000</v>
      </c>
      <c r="O26" s="65">
        <v>800000</v>
      </c>
      <c r="P26" s="65">
        <v>1750000</v>
      </c>
      <c r="Q26" s="65">
        <v>262280</v>
      </c>
      <c r="R26" s="65">
        <v>262280</v>
      </c>
      <c r="S26" s="65">
        <v>524560</v>
      </c>
      <c r="T26" s="65">
        <v>183140</v>
      </c>
      <c r="U26" s="65">
        <v>183140</v>
      </c>
      <c r="V26" s="65">
        <v>366280</v>
      </c>
      <c r="W26" s="65">
        <v>278165</v>
      </c>
      <c r="X26" s="65">
        <v>278165</v>
      </c>
      <c r="Y26" s="65">
        <v>556330</v>
      </c>
      <c r="Z26" s="65">
        <v>200000</v>
      </c>
      <c r="AA26" s="65">
        <v>200000</v>
      </c>
      <c r="AB26" s="65">
        <v>400000</v>
      </c>
      <c r="AC26" s="65">
        <v>3597170</v>
      </c>
      <c r="AJ26" s="65"/>
      <c r="AK26" s="65"/>
      <c r="AL26" s="65"/>
      <c r="AM26" s="65"/>
      <c r="AN26" s="65"/>
      <c r="AO26" s="65"/>
      <c r="AP26" s="65"/>
      <c r="AQ26" s="65"/>
      <c r="AR26" s="65"/>
      <c r="AS26" s="65"/>
      <c r="AT26" s="65"/>
      <c r="AU26" s="65"/>
      <c r="AV26" s="65"/>
      <c r="AW26" s="65"/>
      <c r="AX26" s="65"/>
      <c r="AY26" s="65"/>
      <c r="AZ26" s="65"/>
      <c r="BA26" s="65"/>
      <c r="BB26" s="65"/>
    </row>
    <row r="27" spans="1:54" ht="15.75" hidden="1" x14ac:dyDescent="0.25">
      <c r="A27" s="10"/>
      <c r="C27" s="85"/>
      <c r="D27" s="85">
        <f t="shared" si="1"/>
        <v>0</v>
      </c>
      <c r="E27" s="85">
        <f t="shared" si="2"/>
        <v>0</v>
      </c>
      <c r="F27" s="79">
        <f t="shared" si="3"/>
        <v>0</v>
      </c>
      <c r="G27" s="124">
        <f t="shared" si="4"/>
        <v>0</v>
      </c>
      <c r="H27" s="85">
        <f t="shared" si="0"/>
        <v>0</v>
      </c>
      <c r="I27" s="40"/>
      <c r="M27" t="s">
        <v>169</v>
      </c>
      <c r="N27" s="65">
        <v>100000</v>
      </c>
      <c r="O27" s="65">
        <v>500000</v>
      </c>
      <c r="P27" s="65">
        <v>600000</v>
      </c>
      <c r="Q27" s="65"/>
      <c r="R27" s="65"/>
      <c r="S27" s="65"/>
      <c r="T27" s="65">
        <v>4500</v>
      </c>
      <c r="U27" s="65">
        <v>4500</v>
      </c>
      <c r="V27" s="65">
        <v>9000</v>
      </c>
      <c r="W27" s="65">
        <v>22295</v>
      </c>
      <c r="X27" s="65">
        <v>22295</v>
      </c>
      <c r="Y27" s="65">
        <v>44590</v>
      </c>
      <c r="Z27" s="65"/>
      <c r="AA27" s="65"/>
      <c r="AB27" s="65"/>
      <c r="AC27" s="65">
        <v>653590</v>
      </c>
      <c r="AJ27" s="65"/>
      <c r="AK27" s="65"/>
      <c r="AL27" s="65"/>
      <c r="AM27" s="65"/>
      <c r="AN27" s="65"/>
      <c r="AO27" s="65"/>
      <c r="AP27" s="65"/>
      <c r="AQ27" s="65"/>
      <c r="AR27" s="65"/>
      <c r="AS27" s="65"/>
      <c r="AT27" s="65"/>
      <c r="AU27" s="65"/>
      <c r="AV27" s="65"/>
      <c r="AW27" s="65"/>
      <c r="AX27" s="65"/>
      <c r="AY27" s="65"/>
      <c r="AZ27" s="65"/>
      <c r="BA27" s="65"/>
      <c r="BB27" s="65"/>
    </row>
    <row r="28" spans="1:54" ht="15.75" x14ac:dyDescent="0.25">
      <c r="A28" s="10" t="s">
        <v>218</v>
      </c>
      <c r="B28" t="s">
        <v>174</v>
      </c>
      <c r="C28" s="85">
        <f>+INDEX(M:Y,MATCH(B28,M:M,0),2)</f>
        <v>250000</v>
      </c>
      <c r="D28" s="85">
        <f t="shared" si="1"/>
        <v>0</v>
      </c>
      <c r="E28" s="85">
        <f t="shared" si="2"/>
        <v>0</v>
      </c>
      <c r="F28" s="79">
        <f t="shared" si="3"/>
        <v>0</v>
      </c>
      <c r="G28" s="124">
        <f t="shared" si="4"/>
        <v>0</v>
      </c>
      <c r="H28" s="85">
        <f t="shared" si="0"/>
        <v>0</v>
      </c>
      <c r="I28" s="40"/>
      <c r="M28" t="s">
        <v>170</v>
      </c>
      <c r="N28" s="65">
        <v>110000</v>
      </c>
      <c r="O28" s="65">
        <v>110000</v>
      </c>
      <c r="P28" s="65">
        <v>220000</v>
      </c>
      <c r="Q28" s="65">
        <v>31790</v>
      </c>
      <c r="R28" s="65">
        <v>31790</v>
      </c>
      <c r="S28" s="65">
        <v>63580</v>
      </c>
      <c r="T28" s="65"/>
      <c r="U28" s="65"/>
      <c r="V28" s="65"/>
      <c r="W28" s="65">
        <v>5250</v>
      </c>
      <c r="X28" s="65">
        <v>5250</v>
      </c>
      <c r="Y28" s="65">
        <v>10500</v>
      </c>
      <c r="Z28" s="65">
        <v>53000</v>
      </c>
      <c r="AA28" s="65">
        <v>53000</v>
      </c>
      <c r="AB28" s="65">
        <v>106000</v>
      </c>
      <c r="AC28" s="65">
        <v>400080</v>
      </c>
      <c r="AJ28" s="65"/>
      <c r="AK28" s="65"/>
      <c r="AL28" s="65"/>
      <c r="AM28" s="65"/>
      <c r="AN28" s="65"/>
      <c r="AO28" s="65"/>
      <c r="AP28" s="65"/>
      <c r="AQ28" s="65"/>
      <c r="AR28" s="65"/>
      <c r="AS28" s="65"/>
      <c r="AT28" s="65"/>
      <c r="AU28" s="65"/>
      <c r="AV28" s="65"/>
      <c r="AW28" s="65"/>
      <c r="AX28" s="65"/>
      <c r="AY28" s="65"/>
      <c r="AZ28" s="65"/>
      <c r="BA28" s="65"/>
      <c r="BB28" s="65"/>
    </row>
    <row r="29" spans="1:54" ht="15.75" hidden="1" x14ac:dyDescent="0.25">
      <c r="A29" s="10" t="s">
        <v>220</v>
      </c>
      <c r="B29" s="12"/>
      <c r="C29" s="85"/>
      <c r="D29" s="85">
        <f t="shared" si="1"/>
        <v>0</v>
      </c>
      <c r="E29" s="85"/>
      <c r="F29" s="79"/>
      <c r="G29" s="40"/>
      <c r="H29" s="85">
        <f t="shared" si="0"/>
        <v>0</v>
      </c>
      <c r="I29" s="40"/>
      <c r="M29" t="s">
        <v>366</v>
      </c>
      <c r="N29" s="65">
        <v>3500000</v>
      </c>
      <c r="O29" s="65">
        <v>3500000</v>
      </c>
      <c r="P29" s="65">
        <v>7000000</v>
      </c>
      <c r="Q29" s="65"/>
      <c r="R29" s="65"/>
      <c r="S29" s="65"/>
      <c r="T29" s="65">
        <v>15000</v>
      </c>
      <c r="U29" s="65">
        <v>15000</v>
      </c>
      <c r="V29" s="65">
        <v>30000</v>
      </c>
      <c r="W29" s="65"/>
      <c r="X29" s="65"/>
      <c r="Y29" s="65"/>
      <c r="Z29" s="65">
        <v>6450</v>
      </c>
      <c r="AA29" s="65">
        <v>6450</v>
      </c>
      <c r="AB29" s="65">
        <v>12900</v>
      </c>
      <c r="AC29" s="65">
        <v>7042900</v>
      </c>
      <c r="AJ29" s="65"/>
      <c r="AK29" s="65"/>
      <c r="AL29" s="65"/>
      <c r="AM29" s="65"/>
      <c r="AN29" s="65"/>
      <c r="AO29" s="65"/>
      <c r="AP29" s="65"/>
      <c r="AQ29" s="65"/>
      <c r="AR29" s="65"/>
      <c r="AS29" s="65"/>
      <c r="AT29" s="65"/>
      <c r="AU29" s="65"/>
      <c r="AV29" s="65"/>
      <c r="AW29" s="65"/>
      <c r="AX29" s="65"/>
      <c r="AY29" s="65"/>
      <c r="AZ29" s="65"/>
      <c r="BA29" s="65"/>
      <c r="BB29" s="65"/>
    </row>
    <row r="30" spans="1:54" ht="15.75" hidden="1" x14ac:dyDescent="0.25">
      <c r="A30" s="10" t="s">
        <v>221</v>
      </c>
      <c r="B30" s="12"/>
      <c r="C30" s="85"/>
      <c r="D30" s="85">
        <f t="shared" si="1"/>
        <v>0</v>
      </c>
      <c r="E30" s="85"/>
      <c r="F30" s="79"/>
      <c r="G30" s="40"/>
      <c r="H30" s="85">
        <f t="shared" si="0"/>
        <v>0</v>
      </c>
      <c r="I30" s="40"/>
      <c r="M30" t="s">
        <v>171</v>
      </c>
      <c r="N30" s="65">
        <v>110000</v>
      </c>
      <c r="O30" s="65">
        <v>1010000</v>
      </c>
      <c r="P30" s="65">
        <v>1120000</v>
      </c>
      <c r="Q30" s="65">
        <v>3000</v>
      </c>
      <c r="R30" s="65">
        <v>3000</v>
      </c>
      <c r="S30" s="65">
        <v>6000</v>
      </c>
      <c r="T30" s="65">
        <v>3018</v>
      </c>
      <c r="U30" s="65">
        <v>3018</v>
      </c>
      <c r="V30" s="65">
        <v>6036</v>
      </c>
      <c r="W30" s="65">
        <v>18000</v>
      </c>
      <c r="X30" s="65">
        <v>18000</v>
      </c>
      <c r="Y30" s="65">
        <v>36000</v>
      </c>
      <c r="Z30" s="65">
        <v>19917</v>
      </c>
      <c r="AA30" s="65">
        <v>19917</v>
      </c>
      <c r="AB30" s="65">
        <v>39834</v>
      </c>
      <c r="AC30" s="65">
        <v>1207870</v>
      </c>
      <c r="AJ30" s="65"/>
      <c r="AK30" s="65"/>
      <c r="AL30" s="65"/>
      <c r="AM30" s="65"/>
      <c r="AN30" s="65"/>
      <c r="AO30" s="65"/>
      <c r="AP30" s="65"/>
      <c r="AQ30" s="65"/>
      <c r="AR30" s="65"/>
      <c r="AS30" s="65"/>
      <c r="AT30" s="65"/>
      <c r="AU30" s="65"/>
      <c r="AV30" s="65"/>
      <c r="AW30" s="65"/>
      <c r="AX30" s="65"/>
      <c r="AY30" s="65"/>
      <c r="AZ30" s="65"/>
      <c r="BA30" s="65"/>
      <c r="BB30" s="65"/>
    </row>
    <row r="31" spans="1:54" ht="18.75" customHeight="1" x14ac:dyDescent="0.25">
      <c r="A31" s="7" t="s">
        <v>222</v>
      </c>
      <c r="B31" s="70" t="s">
        <v>223</v>
      </c>
      <c r="C31" s="89">
        <f>+SUM(C32:C38)</f>
        <v>24141765</v>
      </c>
      <c r="D31" s="89">
        <f>+SUM(D32:D38)</f>
        <v>4659104</v>
      </c>
      <c r="E31" s="89">
        <f>+SUM(E32:E38)</f>
        <v>3713104</v>
      </c>
      <c r="F31" s="90">
        <f>+SUM(F32:F38)</f>
        <v>4379164</v>
      </c>
      <c r="G31" s="90">
        <f>+SUM(G32:G38)</f>
        <v>10136452</v>
      </c>
      <c r="H31" s="89">
        <f t="shared" si="0"/>
        <v>22887824</v>
      </c>
      <c r="I31" s="40"/>
      <c r="M31" t="s">
        <v>378</v>
      </c>
      <c r="N31" s="65">
        <v>3500000</v>
      </c>
      <c r="O31" s="65">
        <v>5000000</v>
      </c>
      <c r="P31" s="65">
        <v>8500000</v>
      </c>
      <c r="Q31" s="65"/>
      <c r="R31" s="65"/>
      <c r="S31" s="65"/>
      <c r="T31" s="65">
        <v>1624851</v>
      </c>
      <c r="U31" s="65">
        <v>1624851</v>
      </c>
      <c r="V31" s="65">
        <v>3249702</v>
      </c>
      <c r="W31" s="65">
        <v>1546264</v>
      </c>
      <c r="X31" s="65">
        <v>1546264</v>
      </c>
      <c r="Y31" s="65">
        <v>3092528</v>
      </c>
      <c r="Z31" s="65"/>
      <c r="AA31" s="65"/>
      <c r="AB31" s="65"/>
      <c r="AC31" s="65">
        <v>14842230</v>
      </c>
      <c r="AJ31" s="65"/>
      <c r="AK31" s="65"/>
      <c r="AL31" s="65"/>
      <c r="AM31" s="65"/>
      <c r="AN31" s="65"/>
      <c r="AO31" s="65"/>
      <c r="AP31" s="65"/>
      <c r="AQ31" s="65"/>
      <c r="AR31" s="65"/>
      <c r="AS31" s="65"/>
      <c r="AT31" s="65"/>
      <c r="AU31" s="65"/>
      <c r="AV31" s="65"/>
      <c r="AW31" s="65"/>
      <c r="AX31" s="65"/>
      <c r="AY31" s="65"/>
      <c r="AZ31" s="65"/>
      <c r="BA31" s="65"/>
      <c r="BB31" s="65"/>
    </row>
    <row r="32" spans="1:54" ht="15.75" x14ac:dyDescent="0.25">
      <c r="A32" s="10" t="s">
        <v>224</v>
      </c>
      <c r="B32" s="58" t="s">
        <v>334</v>
      </c>
      <c r="C32" s="85">
        <f>+INDEX(M:Y,MATCH(B32,M:M,0),2)</f>
        <v>81765</v>
      </c>
      <c r="D32" s="85">
        <f t="shared" ref="D32:D37" si="5">+INDEX(AI:AU,MATCH(B32,AI:AI,0),6)</f>
        <v>0</v>
      </c>
      <c r="E32" s="85">
        <f t="shared" ref="E32:E37" si="6">+INDEX(AI:AU,MATCH(B32,AI:AI,0),10)</f>
        <v>0</v>
      </c>
      <c r="F32" s="79">
        <f t="shared" ref="F32:F37" si="7">+INDEX(AI:BB,MATCH(B32,AI:AI,0),14)</f>
        <v>0</v>
      </c>
      <c r="G32" s="124">
        <f t="shared" ref="G32:G37" si="8">+INDEX(AI:BB,MATCH(B32,AI:AI,0),18)</f>
        <v>0</v>
      </c>
      <c r="H32" s="85">
        <f t="shared" si="0"/>
        <v>0</v>
      </c>
      <c r="I32" s="40"/>
      <c r="M32" t="s">
        <v>172</v>
      </c>
      <c r="N32" s="65">
        <v>22410000</v>
      </c>
      <c r="O32" s="65">
        <v>5500000</v>
      </c>
      <c r="P32" s="65">
        <v>27910000</v>
      </c>
      <c r="Q32" s="65">
        <v>2709700</v>
      </c>
      <c r="R32" s="65">
        <v>2709700</v>
      </c>
      <c r="S32" s="65">
        <v>5419400</v>
      </c>
      <c r="T32" s="65">
        <v>876550</v>
      </c>
      <c r="U32" s="65">
        <v>876550</v>
      </c>
      <c r="V32" s="65">
        <v>1753100</v>
      </c>
      <c r="W32" s="65">
        <v>16557102</v>
      </c>
      <c r="X32" s="65">
        <v>16537102</v>
      </c>
      <c r="Y32" s="65">
        <v>33094204</v>
      </c>
      <c r="Z32" s="65">
        <v>2094772</v>
      </c>
      <c r="AA32" s="65">
        <v>2114772</v>
      </c>
      <c r="AB32" s="65">
        <v>4209544</v>
      </c>
      <c r="AC32" s="65">
        <v>72386248</v>
      </c>
      <c r="AJ32" s="65"/>
      <c r="AK32" s="65"/>
      <c r="AL32" s="65"/>
      <c r="AM32" s="65"/>
      <c r="AN32" s="65"/>
      <c r="AO32" s="65"/>
      <c r="AP32" s="65"/>
      <c r="AQ32" s="65"/>
      <c r="AR32" s="65"/>
      <c r="AS32" s="65"/>
      <c r="AT32" s="65"/>
      <c r="AU32" s="65"/>
      <c r="AV32" s="65"/>
      <c r="AW32" s="65"/>
      <c r="AX32" s="65"/>
      <c r="AY32" s="65"/>
      <c r="AZ32" s="65"/>
      <c r="BA32" s="65"/>
      <c r="BB32" s="65"/>
    </row>
    <row r="33" spans="1:54" ht="15.75" x14ac:dyDescent="0.25">
      <c r="A33" s="10" t="s">
        <v>225</v>
      </c>
      <c r="B33" s="58" t="s">
        <v>187</v>
      </c>
      <c r="C33" s="85">
        <f>+INDEX(M:Y,MATCH(B33,M:M,0),2)</f>
        <v>10510000</v>
      </c>
      <c r="D33" s="85">
        <f t="shared" si="5"/>
        <v>2192069</v>
      </c>
      <c r="E33" s="85">
        <f t="shared" si="6"/>
        <v>2050467</v>
      </c>
      <c r="F33" s="79">
        <f t="shared" si="7"/>
        <v>2944242</v>
      </c>
      <c r="G33" s="124">
        <f t="shared" si="8"/>
        <v>3292089</v>
      </c>
      <c r="H33" s="85">
        <f t="shared" si="0"/>
        <v>10478867</v>
      </c>
      <c r="I33" s="40"/>
      <c r="M33" t="s">
        <v>327</v>
      </c>
      <c r="N33" s="65">
        <v>1897000</v>
      </c>
      <c r="O33" s="65">
        <v>2000000</v>
      </c>
      <c r="P33" s="65">
        <v>3897000</v>
      </c>
      <c r="Q33" s="65">
        <v>126650</v>
      </c>
      <c r="R33" s="65">
        <v>126650</v>
      </c>
      <c r="S33" s="65">
        <v>253300</v>
      </c>
      <c r="T33" s="65">
        <v>478756</v>
      </c>
      <c r="U33" s="65">
        <v>478756</v>
      </c>
      <c r="V33" s="65">
        <v>957512</v>
      </c>
      <c r="W33" s="65">
        <v>633229</v>
      </c>
      <c r="X33" s="65">
        <v>633229</v>
      </c>
      <c r="Y33" s="65">
        <v>1266458</v>
      </c>
      <c r="Z33" s="65">
        <v>607712</v>
      </c>
      <c r="AA33" s="65">
        <v>607712</v>
      </c>
      <c r="AB33" s="65">
        <v>1215424</v>
      </c>
      <c r="AC33" s="65">
        <v>7589694</v>
      </c>
      <c r="AJ33" s="65"/>
      <c r="AK33" s="65"/>
      <c r="AL33" s="65"/>
      <c r="AM33" s="65"/>
      <c r="AN33" s="65"/>
      <c r="AO33" s="65"/>
      <c r="AP33" s="65"/>
      <c r="AQ33" s="65"/>
      <c r="AR33" s="65"/>
      <c r="AS33" s="65"/>
      <c r="AT33" s="65"/>
      <c r="AU33" s="65"/>
      <c r="AV33" s="65"/>
      <c r="AW33" s="65"/>
      <c r="AX33" s="65"/>
      <c r="AY33" s="65"/>
      <c r="AZ33" s="65"/>
      <c r="BA33" s="65"/>
      <c r="BB33" s="65"/>
    </row>
    <row r="34" spans="1:54" ht="15.75" x14ac:dyDescent="0.25">
      <c r="A34" s="10" t="s">
        <v>226</v>
      </c>
      <c r="B34" s="58" t="s">
        <v>193</v>
      </c>
      <c r="C34" s="85">
        <f>+INDEX(M:Y,MATCH(B34,M:M,0),2)</f>
        <v>3050000</v>
      </c>
      <c r="D34" s="85">
        <f t="shared" si="5"/>
        <v>730693</v>
      </c>
      <c r="E34" s="85">
        <f t="shared" si="6"/>
        <v>203650</v>
      </c>
      <c r="F34" s="79">
        <f t="shared" si="7"/>
        <v>708394</v>
      </c>
      <c r="G34" s="124">
        <f t="shared" si="8"/>
        <v>1171982</v>
      </c>
      <c r="H34" s="85">
        <f t="shared" si="0"/>
        <v>2814719</v>
      </c>
      <c r="I34" s="40"/>
      <c r="M34" t="s">
        <v>173</v>
      </c>
      <c r="N34" s="65">
        <v>400000</v>
      </c>
      <c r="O34" s="65">
        <v>700000</v>
      </c>
      <c r="P34" s="65">
        <v>1100000</v>
      </c>
      <c r="Q34" s="65">
        <v>90000</v>
      </c>
      <c r="R34" s="65">
        <v>90000</v>
      </c>
      <c r="S34" s="65">
        <v>180000</v>
      </c>
      <c r="T34" s="65">
        <v>25000</v>
      </c>
      <c r="U34" s="65">
        <v>25000</v>
      </c>
      <c r="V34" s="65">
        <v>50000</v>
      </c>
      <c r="W34" s="65"/>
      <c r="X34" s="65"/>
      <c r="Y34" s="65"/>
      <c r="Z34" s="65">
        <v>88000</v>
      </c>
      <c r="AA34" s="65">
        <v>88000</v>
      </c>
      <c r="AB34" s="65">
        <v>176000</v>
      </c>
      <c r="AC34" s="65">
        <v>1506000</v>
      </c>
      <c r="AJ34" s="65"/>
      <c r="AK34" s="65"/>
      <c r="AL34" s="65"/>
      <c r="AM34" s="65"/>
      <c r="AN34" s="65"/>
      <c r="AO34" s="65"/>
      <c r="AP34" s="65"/>
      <c r="AQ34" s="65"/>
      <c r="AR34" s="65"/>
      <c r="AS34" s="65"/>
      <c r="AT34" s="65"/>
      <c r="AU34" s="65"/>
      <c r="AV34" s="65"/>
      <c r="AW34" s="65"/>
      <c r="AX34" s="65"/>
      <c r="AY34" s="65"/>
      <c r="AZ34" s="65"/>
      <c r="BA34" s="65"/>
      <c r="BB34" s="65"/>
    </row>
    <row r="35" spans="1:54" ht="15.75" hidden="1" x14ac:dyDescent="0.25">
      <c r="A35" s="10" t="s">
        <v>226</v>
      </c>
      <c r="B35" s="58"/>
      <c r="C35" s="85"/>
      <c r="D35" s="85">
        <f t="shared" si="5"/>
        <v>0</v>
      </c>
      <c r="E35" s="85">
        <f t="shared" si="6"/>
        <v>0</v>
      </c>
      <c r="F35" s="79">
        <f t="shared" si="7"/>
        <v>0</v>
      </c>
      <c r="G35" s="124">
        <f t="shared" si="8"/>
        <v>0</v>
      </c>
      <c r="H35" s="85">
        <f t="shared" si="0"/>
        <v>0</v>
      </c>
      <c r="I35" s="40"/>
      <c r="M35" t="s">
        <v>330</v>
      </c>
      <c r="N35" s="65">
        <v>60000000</v>
      </c>
      <c r="O35" s="65">
        <v>65000000</v>
      </c>
      <c r="P35" s="65">
        <v>125000000</v>
      </c>
      <c r="Q35" s="65"/>
      <c r="R35" s="65"/>
      <c r="S35" s="65"/>
      <c r="T35" s="65">
        <v>7806800</v>
      </c>
      <c r="U35" s="65">
        <v>7806800</v>
      </c>
      <c r="V35" s="65">
        <v>15613600</v>
      </c>
      <c r="W35" s="65">
        <v>287500</v>
      </c>
      <c r="X35" s="65">
        <v>287500</v>
      </c>
      <c r="Y35" s="65">
        <v>575000</v>
      </c>
      <c r="Z35" s="65">
        <v>18115676</v>
      </c>
      <c r="AA35" s="65">
        <v>18115676</v>
      </c>
      <c r="AB35" s="65">
        <v>36231352</v>
      </c>
      <c r="AC35" s="65">
        <v>177419952</v>
      </c>
      <c r="AJ35" s="65"/>
      <c r="AK35" s="65"/>
      <c r="AL35" s="65"/>
      <c r="AM35" s="65"/>
      <c r="AN35" s="65"/>
      <c r="AO35" s="65"/>
      <c r="AP35" s="65"/>
      <c r="AQ35" s="65"/>
      <c r="AR35" s="65"/>
      <c r="AS35" s="65"/>
      <c r="AT35" s="65"/>
      <c r="AU35" s="65"/>
      <c r="AV35" s="65"/>
      <c r="AW35" s="65"/>
      <c r="AX35" s="65"/>
      <c r="AY35" s="65"/>
      <c r="AZ35" s="65"/>
      <c r="BA35" s="65"/>
      <c r="BB35" s="65"/>
    </row>
    <row r="36" spans="1:54" ht="15.75" x14ac:dyDescent="0.25">
      <c r="A36" s="10" t="s">
        <v>226</v>
      </c>
      <c r="B36" t="s">
        <v>184</v>
      </c>
      <c r="C36" s="85">
        <f>+INDEX(M:Y,MATCH(B36,M:M,0),2)</f>
        <v>10500000</v>
      </c>
      <c r="D36" s="85">
        <f t="shared" si="5"/>
        <v>1736342</v>
      </c>
      <c r="E36" s="85">
        <f t="shared" si="6"/>
        <v>1458987</v>
      </c>
      <c r="F36" s="79">
        <f t="shared" si="7"/>
        <v>726528</v>
      </c>
      <c r="G36" s="124">
        <f t="shared" si="8"/>
        <v>5672381</v>
      </c>
      <c r="H36" s="85">
        <f t="shared" si="0"/>
        <v>9594238</v>
      </c>
      <c r="I36" s="40"/>
      <c r="M36" t="s">
        <v>379</v>
      </c>
      <c r="N36" s="65">
        <v>8550000</v>
      </c>
      <c r="O36" s="65">
        <v>33000000</v>
      </c>
      <c r="P36" s="65">
        <v>41550000</v>
      </c>
      <c r="Q36" s="65">
        <v>5187719</v>
      </c>
      <c r="R36" s="65">
        <v>5187719</v>
      </c>
      <c r="S36" s="65">
        <v>10375438</v>
      </c>
      <c r="T36" s="65"/>
      <c r="U36" s="65"/>
      <c r="V36" s="65"/>
      <c r="W36" s="65">
        <v>3329957</v>
      </c>
      <c r="X36" s="65">
        <v>3329957</v>
      </c>
      <c r="Y36" s="65">
        <v>6659914</v>
      </c>
      <c r="Z36" s="65"/>
      <c r="AA36" s="65"/>
      <c r="AB36" s="65"/>
      <c r="AC36" s="65">
        <v>58585352</v>
      </c>
      <c r="AJ36" s="65"/>
      <c r="AK36" s="65"/>
      <c r="AL36" s="65"/>
      <c r="AM36" s="65"/>
      <c r="AN36" s="65"/>
      <c r="AO36" s="65"/>
      <c r="AP36" s="65"/>
      <c r="AQ36" s="65"/>
      <c r="AR36" s="65"/>
      <c r="AS36" s="65"/>
      <c r="AT36" s="65"/>
      <c r="AU36" s="65"/>
      <c r="AV36" s="65"/>
      <c r="AW36" s="65"/>
      <c r="AX36" s="65"/>
      <c r="AY36" s="65"/>
      <c r="AZ36" s="65"/>
      <c r="BA36" s="65"/>
      <c r="BB36" s="65"/>
    </row>
    <row r="37" spans="1:54" ht="15.75" hidden="1" x14ac:dyDescent="0.25">
      <c r="A37" s="10" t="s">
        <v>226</v>
      </c>
      <c r="C37" s="85"/>
      <c r="D37" s="85">
        <f t="shared" si="5"/>
        <v>0</v>
      </c>
      <c r="E37" s="85">
        <f t="shared" si="6"/>
        <v>0</v>
      </c>
      <c r="F37" s="79">
        <f t="shared" si="7"/>
        <v>0</v>
      </c>
      <c r="G37" s="40">
        <f t="shared" si="8"/>
        <v>0</v>
      </c>
      <c r="H37" s="85">
        <f t="shared" si="0"/>
        <v>0</v>
      </c>
      <c r="I37" s="40"/>
      <c r="M37" t="s">
        <v>174</v>
      </c>
      <c r="N37" s="65">
        <v>250000</v>
      </c>
      <c r="O37" s="65">
        <v>4000000</v>
      </c>
      <c r="P37" s="65">
        <v>4250000</v>
      </c>
      <c r="Q37" s="65"/>
      <c r="R37" s="65"/>
      <c r="S37" s="65"/>
      <c r="T37" s="65"/>
      <c r="U37" s="65"/>
      <c r="V37" s="65"/>
      <c r="W37" s="65"/>
      <c r="X37" s="65"/>
      <c r="Y37" s="65"/>
      <c r="Z37" s="65"/>
      <c r="AA37" s="65"/>
      <c r="AB37" s="65"/>
      <c r="AC37" s="65">
        <v>4250000</v>
      </c>
      <c r="AJ37" s="65"/>
      <c r="AK37" s="65"/>
      <c r="AL37" s="65"/>
      <c r="AM37" s="65"/>
      <c r="AN37" s="65"/>
      <c r="AO37" s="65"/>
      <c r="AP37" s="65"/>
      <c r="AQ37" s="65"/>
      <c r="AR37" s="65"/>
      <c r="AS37" s="65"/>
      <c r="AT37" s="65"/>
      <c r="AU37" s="65"/>
      <c r="AV37" s="65"/>
      <c r="AW37" s="65"/>
      <c r="AX37" s="65"/>
      <c r="AY37" s="65"/>
      <c r="AZ37" s="65"/>
      <c r="BA37" s="65"/>
      <c r="BB37" s="65"/>
    </row>
    <row r="38" spans="1:54" ht="15.75" hidden="1" x14ac:dyDescent="0.25">
      <c r="A38" s="10" t="s">
        <v>226</v>
      </c>
      <c r="B38" s="12"/>
      <c r="C38" s="85"/>
      <c r="D38" s="85"/>
      <c r="E38" s="85"/>
      <c r="F38" s="79"/>
      <c r="G38" s="40"/>
      <c r="H38" s="85">
        <f t="shared" si="0"/>
        <v>0</v>
      </c>
      <c r="I38" s="40"/>
      <c r="M38" t="s">
        <v>175</v>
      </c>
      <c r="N38" s="65">
        <v>1250000</v>
      </c>
      <c r="O38" s="65">
        <v>3000000</v>
      </c>
      <c r="P38" s="65">
        <v>4250000</v>
      </c>
      <c r="Q38" s="65">
        <v>85500</v>
      </c>
      <c r="R38" s="65">
        <v>85500</v>
      </c>
      <c r="S38" s="65">
        <v>171000</v>
      </c>
      <c r="T38" s="65">
        <v>910758</v>
      </c>
      <c r="U38" s="65">
        <v>910758</v>
      </c>
      <c r="V38" s="65">
        <v>1821516</v>
      </c>
      <c r="W38" s="65">
        <v>207900</v>
      </c>
      <c r="X38" s="65">
        <v>207900</v>
      </c>
      <c r="Y38" s="65">
        <v>415800</v>
      </c>
      <c r="Z38" s="65">
        <v>10000</v>
      </c>
      <c r="AA38" s="65">
        <v>10000</v>
      </c>
      <c r="AB38" s="65">
        <v>20000</v>
      </c>
      <c r="AC38" s="65">
        <v>6678316</v>
      </c>
      <c r="AJ38" s="65"/>
      <c r="AK38" s="65"/>
      <c r="AL38" s="65"/>
      <c r="AM38" s="65"/>
      <c r="AN38" s="65"/>
      <c r="AO38" s="65"/>
      <c r="AP38" s="65"/>
      <c r="AQ38" s="65"/>
      <c r="AR38" s="65"/>
      <c r="AS38" s="65"/>
      <c r="AT38" s="65"/>
      <c r="AU38" s="65"/>
      <c r="AV38" s="65"/>
      <c r="AW38" s="65"/>
      <c r="AX38" s="65"/>
      <c r="AY38" s="65"/>
      <c r="AZ38" s="65"/>
      <c r="BA38" s="65"/>
      <c r="BB38" s="65"/>
    </row>
    <row r="39" spans="1:54" ht="23.25" customHeight="1" x14ac:dyDescent="0.25">
      <c r="A39" s="11" t="s">
        <v>227</v>
      </c>
      <c r="B39" s="71" t="s">
        <v>228</v>
      </c>
      <c r="C39" s="89">
        <f>+SUM(C40:C70)</f>
        <v>190118235</v>
      </c>
      <c r="D39" s="89">
        <f>+SUM(D40:D70)</f>
        <v>26894725</v>
      </c>
      <c r="E39" s="89">
        <f>+SUM(E40:E70)</f>
        <v>43975316</v>
      </c>
      <c r="F39" s="90">
        <f>+SUM(F40:F70)</f>
        <v>25635257</v>
      </c>
      <c r="G39" s="90">
        <f>+SUM(G40:G70)</f>
        <v>46401699</v>
      </c>
      <c r="H39" s="89">
        <f t="shared" si="0"/>
        <v>142906997</v>
      </c>
      <c r="I39" s="40"/>
      <c r="M39" t="s">
        <v>380</v>
      </c>
      <c r="N39" s="65">
        <v>200000</v>
      </c>
      <c r="O39" s="65">
        <v>20000000</v>
      </c>
      <c r="P39" s="65">
        <v>20200000</v>
      </c>
      <c r="Q39" s="65"/>
      <c r="R39" s="65"/>
      <c r="S39" s="65"/>
      <c r="T39" s="65"/>
      <c r="U39" s="65"/>
      <c r="V39" s="65"/>
      <c r="W39" s="65"/>
      <c r="X39" s="65"/>
      <c r="Y39" s="65"/>
      <c r="Z39" s="65"/>
      <c r="AA39" s="65"/>
      <c r="AB39" s="65"/>
      <c r="AC39" s="65">
        <v>20200000</v>
      </c>
      <c r="AJ39" s="65"/>
      <c r="AK39" s="65"/>
      <c r="AL39" s="65"/>
      <c r="AM39" s="65"/>
      <c r="AN39" s="65"/>
      <c r="AO39" s="65"/>
      <c r="AP39" s="65"/>
      <c r="AQ39" s="65"/>
      <c r="AR39" s="65"/>
      <c r="AS39" s="65"/>
      <c r="AT39" s="65"/>
      <c r="AU39" s="65"/>
      <c r="AV39" s="65"/>
      <c r="AW39" s="65"/>
      <c r="AX39" s="65"/>
      <c r="AY39" s="65"/>
      <c r="AZ39" s="65"/>
      <c r="BA39" s="65"/>
      <c r="BB39" s="65"/>
    </row>
    <row r="40" spans="1:54" ht="15.75" x14ac:dyDescent="0.25">
      <c r="A40" s="10" t="s">
        <v>229</v>
      </c>
      <c r="B40" s="59" t="s">
        <v>329</v>
      </c>
      <c r="C40" s="85">
        <f>+INDEX(M:Y,MATCH(B40,M:M,0),2)</f>
        <v>3100000</v>
      </c>
      <c r="D40" s="85">
        <f t="shared" ref="D40:D69" si="9">+INDEX(AI:AU,MATCH(B40,AI:AI,0),6)</f>
        <v>620930</v>
      </c>
      <c r="E40" s="85">
        <f t="shared" ref="E40:E69" si="10">+INDEX(AI:AU,MATCH(B40,AI:AI,0),10)</f>
        <v>1036857</v>
      </c>
      <c r="F40" s="79">
        <f t="shared" ref="F40:F69" si="11">+INDEX(AI:BB,MATCH(B40,AI:AI,0),14)</f>
        <v>328500</v>
      </c>
      <c r="G40" s="124">
        <f t="shared" ref="G40:G69" si="12">+INDEX(AI:BB,MATCH(B40,AI:AI,0),18)</f>
        <v>341000</v>
      </c>
      <c r="H40" s="85">
        <f t="shared" si="0"/>
        <v>2327287</v>
      </c>
      <c r="I40" s="40"/>
      <c r="M40" t="s">
        <v>176</v>
      </c>
      <c r="N40" s="65">
        <v>2000000</v>
      </c>
      <c r="O40" s="65">
        <v>2100000</v>
      </c>
      <c r="P40" s="65">
        <v>4100000</v>
      </c>
      <c r="Q40" s="65">
        <v>505121</v>
      </c>
      <c r="R40" s="65">
        <v>505121</v>
      </c>
      <c r="S40" s="65">
        <v>1010242</v>
      </c>
      <c r="T40" s="65">
        <v>488144</v>
      </c>
      <c r="U40" s="65">
        <v>488144</v>
      </c>
      <c r="V40" s="65">
        <v>976288</v>
      </c>
      <c r="W40" s="65">
        <v>390180</v>
      </c>
      <c r="X40" s="65">
        <v>390180</v>
      </c>
      <c r="Y40" s="65">
        <v>780360</v>
      </c>
      <c r="Z40" s="65">
        <v>578992</v>
      </c>
      <c r="AA40" s="65">
        <v>578992</v>
      </c>
      <c r="AB40" s="65">
        <v>1157984</v>
      </c>
      <c r="AC40" s="65">
        <v>8024874</v>
      </c>
      <c r="AJ40" s="65"/>
      <c r="AK40" s="65"/>
      <c r="AL40" s="65"/>
      <c r="AM40" s="65"/>
      <c r="AN40" s="65"/>
      <c r="AO40" s="65"/>
      <c r="AP40" s="65"/>
      <c r="AQ40" s="65"/>
      <c r="AR40" s="65"/>
      <c r="AS40" s="65"/>
      <c r="AT40" s="65"/>
      <c r="AU40" s="65"/>
      <c r="AV40" s="65"/>
      <c r="AW40" s="65"/>
      <c r="AX40" s="65"/>
      <c r="AY40" s="65"/>
      <c r="AZ40" s="65"/>
      <c r="BA40" s="65"/>
      <c r="BB40" s="65"/>
    </row>
    <row r="41" spans="1:54" ht="15.75" hidden="1" x14ac:dyDescent="0.25">
      <c r="A41" s="10" t="s">
        <v>230</v>
      </c>
      <c r="C41" s="85"/>
      <c r="D41" s="85">
        <f t="shared" si="9"/>
        <v>0</v>
      </c>
      <c r="E41" s="85">
        <f t="shared" si="10"/>
        <v>0</v>
      </c>
      <c r="F41" s="79">
        <f t="shared" si="11"/>
        <v>0</v>
      </c>
      <c r="G41" s="124">
        <f t="shared" si="12"/>
        <v>0</v>
      </c>
      <c r="H41" s="85">
        <f t="shared" si="0"/>
        <v>0</v>
      </c>
      <c r="I41" s="40"/>
      <c r="M41" t="s">
        <v>367</v>
      </c>
      <c r="N41" s="65">
        <v>1200000</v>
      </c>
      <c r="O41" s="65">
        <v>1500000</v>
      </c>
      <c r="P41" s="65">
        <v>2700000</v>
      </c>
      <c r="Q41" s="65"/>
      <c r="R41" s="65"/>
      <c r="S41" s="65"/>
      <c r="T41" s="65"/>
      <c r="U41" s="65"/>
      <c r="V41" s="65"/>
      <c r="W41" s="65"/>
      <c r="X41" s="65"/>
      <c r="Y41" s="65"/>
      <c r="Z41" s="65"/>
      <c r="AA41" s="65"/>
      <c r="AB41" s="65"/>
      <c r="AC41" s="65">
        <v>2700000</v>
      </c>
      <c r="AJ41" s="65"/>
      <c r="AK41" s="65"/>
      <c r="AL41" s="65"/>
      <c r="AM41" s="65"/>
      <c r="AN41" s="65"/>
      <c r="AO41" s="65"/>
      <c r="AP41" s="65"/>
      <c r="AQ41" s="65"/>
      <c r="AR41" s="65"/>
      <c r="AS41" s="65"/>
      <c r="AT41" s="65"/>
      <c r="AU41" s="65"/>
      <c r="AV41" s="65"/>
      <c r="AW41" s="65"/>
      <c r="AX41" s="65"/>
      <c r="AY41" s="65"/>
      <c r="AZ41" s="65"/>
      <c r="BA41" s="65"/>
      <c r="BB41" s="65"/>
    </row>
    <row r="42" spans="1:54" ht="15.75" x14ac:dyDescent="0.25">
      <c r="A42" s="10" t="s">
        <v>229</v>
      </c>
      <c r="B42" s="59" t="s">
        <v>327</v>
      </c>
      <c r="C42" s="85">
        <f t="shared" ref="C42:C54" si="13">+INDEX(M:Y,MATCH(B42,M:M,0),2)</f>
        <v>1897000</v>
      </c>
      <c r="D42" s="85">
        <f t="shared" si="9"/>
        <v>126650</v>
      </c>
      <c r="E42" s="85">
        <f t="shared" si="10"/>
        <v>478756</v>
      </c>
      <c r="F42" s="79">
        <f t="shared" si="11"/>
        <v>633229</v>
      </c>
      <c r="G42" s="124">
        <f t="shared" si="12"/>
        <v>607712</v>
      </c>
      <c r="H42" s="85">
        <f t="shared" si="0"/>
        <v>1846347</v>
      </c>
      <c r="I42" s="40"/>
      <c r="M42" t="s">
        <v>177</v>
      </c>
      <c r="N42" s="65">
        <v>450000</v>
      </c>
      <c r="O42" s="65">
        <v>1700000</v>
      </c>
      <c r="P42" s="65">
        <v>2150000</v>
      </c>
      <c r="Q42" s="65"/>
      <c r="R42" s="65"/>
      <c r="S42" s="65"/>
      <c r="T42" s="65"/>
      <c r="U42" s="65"/>
      <c r="V42" s="65"/>
      <c r="W42" s="65"/>
      <c r="X42" s="65"/>
      <c r="Y42" s="65"/>
      <c r="Z42" s="65"/>
      <c r="AA42" s="65"/>
      <c r="AB42" s="65"/>
      <c r="AC42" s="65">
        <v>2150000</v>
      </c>
      <c r="AJ42" s="65"/>
      <c r="AK42" s="65"/>
      <c r="AL42" s="65"/>
      <c r="AM42" s="65"/>
      <c r="AN42" s="65"/>
      <c r="AO42" s="65"/>
      <c r="AP42" s="65"/>
      <c r="AQ42" s="65"/>
      <c r="AR42" s="65"/>
      <c r="AS42" s="65"/>
      <c r="AT42" s="65"/>
      <c r="AU42" s="65"/>
      <c r="AV42" s="65"/>
      <c r="AW42" s="65"/>
      <c r="AX42" s="65"/>
      <c r="AY42" s="65"/>
      <c r="AZ42" s="65"/>
      <c r="BA42" s="65"/>
      <c r="BB42" s="65"/>
    </row>
    <row r="43" spans="1:54" ht="15.75" x14ac:dyDescent="0.25">
      <c r="A43" s="10" t="s">
        <v>229</v>
      </c>
      <c r="B43" t="s">
        <v>175</v>
      </c>
      <c r="C43" s="85">
        <f t="shared" si="13"/>
        <v>1250000</v>
      </c>
      <c r="D43" s="85">
        <f t="shared" si="9"/>
        <v>85500</v>
      </c>
      <c r="E43" s="85">
        <f t="shared" si="10"/>
        <v>910758</v>
      </c>
      <c r="F43" s="79">
        <f t="shared" si="11"/>
        <v>207900</v>
      </c>
      <c r="G43" s="124">
        <f t="shared" si="12"/>
        <v>10000</v>
      </c>
      <c r="H43" s="85">
        <f t="shared" si="0"/>
        <v>1214158</v>
      </c>
      <c r="I43" s="40"/>
      <c r="M43" t="s">
        <v>368</v>
      </c>
      <c r="N43" s="65">
        <v>1600000</v>
      </c>
      <c r="O43" s="65">
        <v>1800000</v>
      </c>
      <c r="P43" s="65">
        <v>3400000</v>
      </c>
      <c r="Q43" s="65">
        <v>367650</v>
      </c>
      <c r="R43" s="65">
        <v>367650</v>
      </c>
      <c r="S43" s="65">
        <v>735300</v>
      </c>
      <c r="T43" s="65">
        <v>217328</v>
      </c>
      <c r="U43" s="65">
        <v>217328</v>
      </c>
      <c r="V43" s="65">
        <v>434656</v>
      </c>
      <c r="W43" s="65">
        <v>118000</v>
      </c>
      <c r="X43" s="65">
        <v>118000</v>
      </c>
      <c r="Y43" s="65">
        <v>236000</v>
      </c>
      <c r="Z43" s="65">
        <v>701061</v>
      </c>
      <c r="AA43" s="65">
        <v>701061</v>
      </c>
      <c r="AB43" s="65">
        <v>1402122</v>
      </c>
      <c r="AC43" s="65">
        <v>6208078</v>
      </c>
      <c r="AJ43" s="65"/>
      <c r="AK43" s="65"/>
      <c r="AL43" s="65"/>
      <c r="AM43" s="65"/>
      <c r="AN43" s="65"/>
      <c r="AO43" s="65"/>
      <c r="AP43" s="65"/>
      <c r="AQ43" s="65"/>
      <c r="AR43" s="65"/>
      <c r="AS43" s="65"/>
      <c r="AT43" s="65"/>
      <c r="AU43" s="65"/>
      <c r="AV43" s="65"/>
      <c r="AW43" s="65"/>
      <c r="AX43" s="65"/>
      <c r="AY43" s="65"/>
      <c r="AZ43" s="65"/>
      <c r="BA43" s="65"/>
      <c r="BB43" s="65"/>
    </row>
    <row r="44" spans="1:54" ht="15.75" x14ac:dyDescent="0.25">
      <c r="A44" s="10" t="s">
        <v>229</v>
      </c>
      <c r="B44" t="s">
        <v>189</v>
      </c>
      <c r="C44" s="85">
        <f t="shared" si="13"/>
        <v>1100000</v>
      </c>
      <c r="D44" s="85">
        <f t="shared" si="9"/>
        <v>0</v>
      </c>
      <c r="E44" s="85">
        <f t="shared" si="10"/>
        <v>0</v>
      </c>
      <c r="F44" s="79">
        <f t="shared" si="11"/>
        <v>0</v>
      </c>
      <c r="G44" s="124">
        <f t="shared" si="12"/>
        <v>0</v>
      </c>
      <c r="H44" s="85">
        <f t="shared" si="0"/>
        <v>0</v>
      </c>
      <c r="I44" s="40"/>
      <c r="M44" t="s">
        <v>381</v>
      </c>
      <c r="N44" s="65">
        <v>2000000</v>
      </c>
      <c r="O44" s="65">
        <v>2000000</v>
      </c>
      <c r="P44" s="65">
        <v>4000000</v>
      </c>
      <c r="Q44" s="65"/>
      <c r="R44" s="65"/>
      <c r="S44" s="65"/>
      <c r="T44" s="65"/>
      <c r="U44" s="65"/>
      <c r="V44" s="65"/>
      <c r="W44" s="65">
        <v>20000</v>
      </c>
      <c r="X44" s="65">
        <v>20000</v>
      </c>
      <c r="Y44" s="65">
        <v>40000</v>
      </c>
      <c r="Z44" s="65">
        <v>45000</v>
      </c>
      <c r="AA44" s="65">
        <v>45000</v>
      </c>
      <c r="AB44" s="65">
        <v>90000</v>
      </c>
      <c r="AC44" s="65">
        <v>4130000</v>
      </c>
      <c r="AJ44" s="65"/>
      <c r="AK44" s="65"/>
      <c r="AL44" s="65"/>
      <c r="AM44" s="65"/>
      <c r="AN44" s="65"/>
      <c r="AO44" s="65"/>
      <c r="AP44" s="65"/>
      <c r="AQ44" s="65"/>
      <c r="AR44" s="65"/>
      <c r="AS44" s="65"/>
      <c r="AT44" s="65"/>
      <c r="AU44" s="65"/>
      <c r="AV44" s="65"/>
      <c r="AW44" s="65"/>
      <c r="AX44" s="65"/>
      <c r="AY44" s="65"/>
      <c r="AZ44" s="65"/>
      <c r="BA44" s="65"/>
      <c r="BB44" s="65"/>
    </row>
    <row r="45" spans="1:54" ht="15.75" x14ac:dyDescent="0.25">
      <c r="A45" s="10" t="s">
        <v>231</v>
      </c>
      <c r="B45" t="s">
        <v>382</v>
      </c>
      <c r="C45" s="85">
        <f t="shared" si="13"/>
        <v>12762913</v>
      </c>
      <c r="D45" s="85">
        <f t="shared" si="9"/>
        <v>122346</v>
      </c>
      <c r="E45" s="85">
        <f t="shared" si="10"/>
        <v>631877</v>
      </c>
      <c r="F45" s="79">
        <f t="shared" si="11"/>
        <v>8050</v>
      </c>
      <c r="G45" s="124">
        <f t="shared" si="12"/>
        <v>11996246</v>
      </c>
      <c r="H45" s="85">
        <f t="shared" si="0"/>
        <v>12758519</v>
      </c>
      <c r="I45" s="40"/>
      <c r="M45" t="s">
        <v>178</v>
      </c>
      <c r="N45" s="65">
        <v>650000</v>
      </c>
      <c r="O45" s="65">
        <v>150000</v>
      </c>
      <c r="P45" s="65">
        <v>800000</v>
      </c>
      <c r="Q45" s="65"/>
      <c r="R45" s="65"/>
      <c r="S45" s="65"/>
      <c r="T45" s="65">
        <v>328660</v>
      </c>
      <c r="U45" s="65">
        <v>328660</v>
      </c>
      <c r="V45" s="65">
        <v>657320</v>
      </c>
      <c r="W45" s="65">
        <v>59400</v>
      </c>
      <c r="X45" s="65">
        <v>59400</v>
      </c>
      <c r="Y45" s="65">
        <v>118800</v>
      </c>
      <c r="Z45" s="65"/>
      <c r="AA45" s="65"/>
      <c r="AB45" s="65"/>
      <c r="AC45" s="65">
        <v>1576120</v>
      </c>
      <c r="AJ45" s="65"/>
      <c r="AK45" s="65"/>
      <c r="AL45" s="65"/>
      <c r="AM45" s="65"/>
      <c r="AN45" s="65"/>
      <c r="AO45" s="65"/>
      <c r="AP45" s="65"/>
      <c r="AQ45" s="65"/>
      <c r="AR45" s="65"/>
      <c r="AS45" s="65"/>
      <c r="AT45" s="65"/>
      <c r="AU45" s="65"/>
      <c r="AV45" s="65"/>
      <c r="AW45" s="65"/>
      <c r="AX45" s="65"/>
      <c r="AY45" s="65"/>
      <c r="AZ45" s="65"/>
      <c r="BA45" s="65"/>
      <c r="BB45" s="65"/>
    </row>
    <row r="46" spans="1:54" ht="15.75" x14ac:dyDescent="0.25">
      <c r="A46" s="10" t="s">
        <v>232</v>
      </c>
      <c r="B46" t="s">
        <v>383</v>
      </c>
      <c r="C46" s="85">
        <f t="shared" si="13"/>
        <v>40087</v>
      </c>
      <c r="D46" s="85">
        <f t="shared" si="9"/>
        <v>0</v>
      </c>
      <c r="E46" s="85">
        <f t="shared" si="10"/>
        <v>0</v>
      </c>
      <c r="F46" s="79">
        <f t="shared" si="11"/>
        <v>0</v>
      </c>
      <c r="G46" s="124">
        <f t="shared" si="12"/>
        <v>0</v>
      </c>
      <c r="H46" s="85">
        <f t="shared" si="0"/>
        <v>0</v>
      </c>
      <c r="I46" s="40"/>
      <c r="M46" t="s">
        <v>179</v>
      </c>
      <c r="N46" s="65">
        <v>21300000</v>
      </c>
      <c r="O46" s="65">
        <v>17000000</v>
      </c>
      <c r="P46" s="65">
        <v>38300000</v>
      </c>
      <c r="Q46" s="65">
        <v>7091253</v>
      </c>
      <c r="R46" s="65">
        <v>7091253</v>
      </c>
      <c r="S46" s="65">
        <v>14182506</v>
      </c>
      <c r="T46" s="65">
        <v>3821973</v>
      </c>
      <c r="U46" s="65">
        <v>3821973</v>
      </c>
      <c r="V46" s="65">
        <v>7643946</v>
      </c>
      <c r="W46" s="65">
        <v>7658133</v>
      </c>
      <c r="X46" s="65">
        <v>7658133</v>
      </c>
      <c r="Y46" s="65">
        <v>15316266</v>
      </c>
      <c r="Z46" s="65">
        <v>2721960</v>
      </c>
      <c r="AA46" s="65">
        <v>2721960</v>
      </c>
      <c r="AB46" s="65">
        <v>5443920</v>
      </c>
      <c r="AC46" s="65">
        <v>80886638</v>
      </c>
      <c r="AJ46" s="65"/>
      <c r="AK46" s="65"/>
      <c r="AL46" s="65"/>
      <c r="AM46" s="65"/>
      <c r="AN46" s="65"/>
      <c r="AO46" s="65"/>
      <c r="AP46" s="65"/>
      <c r="AQ46" s="65"/>
      <c r="AR46" s="65"/>
      <c r="AS46" s="65"/>
      <c r="AT46" s="65"/>
      <c r="AU46" s="65"/>
      <c r="AV46" s="65"/>
      <c r="AW46" s="65"/>
      <c r="AX46" s="65"/>
      <c r="AY46" s="65"/>
      <c r="AZ46" s="65"/>
      <c r="BA46" s="65"/>
      <c r="BB46" s="65"/>
    </row>
    <row r="47" spans="1:54" ht="15.75" x14ac:dyDescent="0.25">
      <c r="A47" s="10" t="s">
        <v>229</v>
      </c>
      <c r="B47" t="s">
        <v>188</v>
      </c>
      <c r="C47" s="85">
        <f t="shared" si="13"/>
        <v>16500000</v>
      </c>
      <c r="D47" s="85">
        <f t="shared" si="9"/>
        <v>6564016</v>
      </c>
      <c r="E47" s="85">
        <f t="shared" si="10"/>
        <v>3350295</v>
      </c>
      <c r="F47" s="79">
        <f t="shared" si="11"/>
        <v>3336735</v>
      </c>
      <c r="G47" s="124">
        <f t="shared" si="12"/>
        <v>3145935</v>
      </c>
      <c r="H47" s="85">
        <f t="shared" si="0"/>
        <v>16396981</v>
      </c>
      <c r="I47" s="40"/>
      <c r="M47" t="s">
        <v>180</v>
      </c>
      <c r="N47" s="65">
        <v>18200000</v>
      </c>
      <c r="O47" s="65">
        <v>7000000</v>
      </c>
      <c r="P47" s="65">
        <v>25200000</v>
      </c>
      <c r="Q47" s="65">
        <v>7295850</v>
      </c>
      <c r="R47" s="65">
        <v>7295850</v>
      </c>
      <c r="S47" s="65">
        <v>14591700</v>
      </c>
      <c r="T47" s="65">
        <v>500000</v>
      </c>
      <c r="U47" s="65">
        <v>500000</v>
      </c>
      <c r="V47" s="65">
        <v>1000000</v>
      </c>
      <c r="W47" s="65">
        <v>4373629</v>
      </c>
      <c r="X47" s="65">
        <v>4373629</v>
      </c>
      <c r="Y47" s="65">
        <v>8747258</v>
      </c>
      <c r="Z47" s="65">
        <v>5521474</v>
      </c>
      <c r="AA47" s="65">
        <v>5521474</v>
      </c>
      <c r="AB47" s="65">
        <v>11042948</v>
      </c>
      <c r="AC47" s="65">
        <v>60581906</v>
      </c>
      <c r="AJ47" s="65"/>
      <c r="AK47" s="65"/>
      <c r="AL47" s="65"/>
      <c r="AM47" s="65"/>
      <c r="AN47" s="65"/>
      <c r="AO47" s="65"/>
      <c r="AP47" s="65"/>
      <c r="AQ47" s="65"/>
      <c r="AR47" s="65"/>
      <c r="AS47" s="65"/>
      <c r="AT47" s="65"/>
      <c r="AU47" s="65"/>
      <c r="AV47" s="65"/>
      <c r="AW47" s="65"/>
      <c r="AX47" s="65"/>
      <c r="AY47" s="65"/>
      <c r="AZ47" s="65"/>
      <c r="BA47" s="65"/>
      <c r="BB47" s="65"/>
    </row>
    <row r="48" spans="1:54" ht="15.75" x14ac:dyDescent="0.25">
      <c r="A48" s="10" t="s">
        <v>229</v>
      </c>
      <c r="B48" t="s">
        <v>378</v>
      </c>
      <c r="C48" s="85">
        <f t="shared" si="13"/>
        <v>3500000</v>
      </c>
      <c r="D48" s="85">
        <f t="shared" si="9"/>
        <v>0</v>
      </c>
      <c r="E48" s="85">
        <f t="shared" si="10"/>
        <v>1624851</v>
      </c>
      <c r="F48" s="79">
        <f t="shared" si="11"/>
        <v>1546264</v>
      </c>
      <c r="G48" s="124">
        <f t="shared" si="12"/>
        <v>0</v>
      </c>
      <c r="H48" s="85">
        <f t="shared" si="0"/>
        <v>3171115</v>
      </c>
      <c r="I48" s="40"/>
      <c r="M48" t="s">
        <v>382</v>
      </c>
      <c r="N48" s="65">
        <v>12762913</v>
      </c>
      <c r="O48" s="65">
        <v>4700000</v>
      </c>
      <c r="P48" s="65">
        <v>17462913</v>
      </c>
      <c r="Q48" s="65">
        <v>122346</v>
      </c>
      <c r="R48" s="65">
        <v>122346</v>
      </c>
      <c r="S48" s="65">
        <v>244692</v>
      </c>
      <c r="T48" s="65">
        <v>631877</v>
      </c>
      <c r="U48" s="65">
        <v>631877</v>
      </c>
      <c r="V48" s="65">
        <v>1263754</v>
      </c>
      <c r="W48" s="65">
        <v>8050</v>
      </c>
      <c r="X48" s="65">
        <v>8050</v>
      </c>
      <c r="Y48" s="65">
        <v>16100</v>
      </c>
      <c r="Z48" s="65">
        <v>11996246</v>
      </c>
      <c r="AA48" s="65">
        <v>11996246</v>
      </c>
      <c r="AB48" s="65">
        <v>23992492</v>
      </c>
      <c r="AC48" s="65">
        <v>42979951</v>
      </c>
      <c r="AJ48" s="65"/>
      <c r="AK48" s="65"/>
      <c r="AL48" s="65"/>
      <c r="AM48" s="65"/>
      <c r="AN48" s="65"/>
      <c r="AO48" s="65"/>
      <c r="AP48" s="65"/>
      <c r="AQ48" s="65"/>
      <c r="AR48" s="65"/>
      <c r="AS48" s="65"/>
      <c r="AT48" s="65"/>
      <c r="AU48" s="65"/>
      <c r="AV48" s="65"/>
      <c r="AW48" s="65"/>
      <c r="AX48" s="65"/>
      <c r="AY48" s="65"/>
      <c r="AZ48" s="65"/>
      <c r="BA48" s="65"/>
      <c r="BB48" s="65"/>
    </row>
    <row r="49" spans="1:54" ht="15.75" x14ac:dyDescent="0.25">
      <c r="A49" s="10" t="s">
        <v>229</v>
      </c>
      <c r="B49" t="s">
        <v>385</v>
      </c>
      <c r="C49" s="85">
        <f t="shared" si="13"/>
        <v>1600000</v>
      </c>
      <c r="D49" s="85">
        <f t="shared" si="9"/>
        <v>500000</v>
      </c>
      <c r="E49" s="85">
        <f t="shared" si="10"/>
        <v>453360</v>
      </c>
      <c r="F49" s="79">
        <f t="shared" si="11"/>
        <v>0</v>
      </c>
      <c r="G49" s="124">
        <f t="shared" si="12"/>
        <v>284133</v>
      </c>
      <c r="H49" s="85">
        <f t="shared" si="0"/>
        <v>1237493</v>
      </c>
      <c r="I49" s="40"/>
      <c r="M49" t="s">
        <v>181</v>
      </c>
      <c r="N49" s="65">
        <v>200000</v>
      </c>
      <c r="O49" s="65">
        <v>200000</v>
      </c>
      <c r="P49" s="65">
        <v>400000</v>
      </c>
      <c r="Q49" s="65"/>
      <c r="R49" s="65"/>
      <c r="S49" s="65"/>
      <c r="T49" s="65"/>
      <c r="U49" s="65"/>
      <c r="V49" s="65"/>
      <c r="W49" s="65"/>
      <c r="X49" s="65"/>
      <c r="Y49" s="65"/>
      <c r="Z49" s="65"/>
      <c r="AA49" s="65"/>
      <c r="AB49" s="65"/>
      <c r="AC49" s="65">
        <v>400000</v>
      </c>
      <c r="AJ49" s="65"/>
      <c r="AK49" s="65"/>
      <c r="AL49" s="65"/>
      <c r="AM49" s="65"/>
      <c r="AN49" s="65"/>
      <c r="AO49" s="65"/>
      <c r="AP49" s="65"/>
      <c r="AQ49" s="65"/>
      <c r="AR49" s="65"/>
      <c r="AS49" s="65"/>
      <c r="AT49" s="65"/>
      <c r="AU49" s="65"/>
      <c r="AV49" s="65"/>
      <c r="AW49" s="65"/>
      <c r="AX49" s="65"/>
      <c r="AY49" s="65"/>
      <c r="AZ49" s="65"/>
      <c r="BA49" s="65"/>
      <c r="BB49" s="65"/>
    </row>
    <row r="50" spans="1:54" ht="15.75" x14ac:dyDescent="0.25">
      <c r="A50" s="10" t="s">
        <v>229</v>
      </c>
      <c r="B50" t="s">
        <v>386</v>
      </c>
      <c r="C50" s="85">
        <f t="shared" si="13"/>
        <v>6650000</v>
      </c>
      <c r="D50" s="85">
        <f t="shared" si="9"/>
        <v>0</v>
      </c>
      <c r="E50" s="85">
        <f t="shared" si="10"/>
        <v>2264389</v>
      </c>
      <c r="F50" s="79">
        <f t="shared" si="11"/>
        <v>3059108</v>
      </c>
      <c r="G50" s="124">
        <f t="shared" si="12"/>
        <v>1271904</v>
      </c>
      <c r="H50" s="85">
        <f t="shared" si="0"/>
        <v>6595401</v>
      </c>
      <c r="I50" s="40"/>
      <c r="M50" t="s">
        <v>182</v>
      </c>
      <c r="N50" s="65">
        <v>29118235</v>
      </c>
      <c r="O50" s="65">
        <v>3000000</v>
      </c>
      <c r="P50" s="65">
        <v>32118235</v>
      </c>
      <c r="Q50" s="65">
        <v>2637232</v>
      </c>
      <c r="R50" s="65">
        <v>2637232</v>
      </c>
      <c r="S50" s="65">
        <v>5274464</v>
      </c>
      <c r="T50" s="65">
        <v>21402019</v>
      </c>
      <c r="U50" s="65">
        <v>21402019</v>
      </c>
      <c r="V50" s="65">
        <v>42804038</v>
      </c>
      <c r="W50" s="65">
        <v>3930809</v>
      </c>
      <c r="X50" s="65">
        <v>3930809</v>
      </c>
      <c r="Y50" s="65">
        <v>7861618</v>
      </c>
      <c r="Z50" s="65">
        <v>1112647</v>
      </c>
      <c r="AA50" s="65">
        <v>1112647</v>
      </c>
      <c r="AB50" s="65">
        <v>2225294</v>
      </c>
      <c r="AC50" s="65">
        <v>90283649</v>
      </c>
      <c r="AJ50" s="65"/>
      <c r="AK50" s="65"/>
      <c r="AL50" s="65"/>
      <c r="AM50" s="65"/>
      <c r="AN50" s="65"/>
      <c r="AO50" s="65"/>
      <c r="AP50" s="65"/>
      <c r="AQ50" s="65"/>
      <c r="AR50" s="65"/>
      <c r="AS50" s="65"/>
      <c r="AT50" s="65"/>
      <c r="AU50" s="65"/>
      <c r="AV50" s="65"/>
      <c r="AW50" s="65"/>
      <c r="AX50" s="65"/>
      <c r="AY50" s="65"/>
      <c r="AZ50" s="65"/>
      <c r="BA50" s="65"/>
      <c r="BB50" s="65"/>
    </row>
    <row r="51" spans="1:54" ht="15.75" x14ac:dyDescent="0.25">
      <c r="A51" s="10" t="s">
        <v>229</v>
      </c>
      <c r="B51" t="s">
        <v>384</v>
      </c>
      <c r="C51" s="85">
        <f t="shared" si="13"/>
        <v>4400000</v>
      </c>
      <c r="D51" s="85">
        <f t="shared" si="9"/>
        <v>1704150</v>
      </c>
      <c r="E51" s="85">
        <f t="shared" si="10"/>
        <v>1414492</v>
      </c>
      <c r="F51" s="79">
        <f t="shared" si="11"/>
        <v>1275296</v>
      </c>
      <c r="G51" s="124">
        <f t="shared" si="12"/>
        <v>0</v>
      </c>
      <c r="H51" s="85">
        <f t="shared" si="0"/>
        <v>4393938</v>
      </c>
      <c r="I51" s="40"/>
      <c r="M51" t="s">
        <v>183</v>
      </c>
      <c r="N51" s="65">
        <v>15600000</v>
      </c>
      <c r="O51" s="65">
        <v>2000000</v>
      </c>
      <c r="P51" s="65">
        <v>17600000</v>
      </c>
      <c r="Q51" s="65">
        <v>1206411</v>
      </c>
      <c r="R51" s="65">
        <v>1206411</v>
      </c>
      <c r="S51" s="65">
        <v>2412822</v>
      </c>
      <c r="T51" s="65">
        <v>1612718</v>
      </c>
      <c r="U51" s="65">
        <v>1612718</v>
      </c>
      <c r="V51" s="65">
        <v>3225436</v>
      </c>
      <c r="W51" s="65">
        <v>2880800</v>
      </c>
      <c r="X51" s="65">
        <v>2880800</v>
      </c>
      <c r="Y51" s="65">
        <v>5761600</v>
      </c>
      <c r="Z51" s="65">
        <v>3402180</v>
      </c>
      <c r="AA51" s="65">
        <v>3402180</v>
      </c>
      <c r="AB51" s="65">
        <v>6804360</v>
      </c>
      <c r="AC51" s="65">
        <v>35804218</v>
      </c>
      <c r="AJ51" s="65"/>
      <c r="AK51" s="65"/>
      <c r="AL51" s="65"/>
      <c r="AM51" s="65"/>
      <c r="AN51" s="65"/>
      <c r="AO51" s="65"/>
      <c r="AP51" s="65"/>
      <c r="AQ51" s="65"/>
      <c r="AR51" s="65"/>
      <c r="AS51" s="65"/>
      <c r="AT51" s="65"/>
      <c r="AU51" s="65"/>
      <c r="AV51" s="65"/>
      <c r="AW51" s="65"/>
      <c r="AX51" s="65"/>
      <c r="AY51" s="65"/>
      <c r="AZ51" s="65"/>
      <c r="BA51" s="65"/>
      <c r="BB51" s="65"/>
    </row>
    <row r="52" spans="1:54" ht="15.75" x14ac:dyDescent="0.25">
      <c r="A52" s="13" t="s">
        <v>229</v>
      </c>
      <c r="B52" t="s">
        <v>380</v>
      </c>
      <c r="C52" s="85">
        <f t="shared" si="13"/>
        <v>200000</v>
      </c>
      <c r="D52" s="85">
        <f t="shared" si="9"/>
        <v>0</v>
      </c>
      <c r="E52" s="85">
        <f t="shared" si="10"/>
        <v>0</v>
      </c>
      <c r="F52" s="79">
        <f t="shared" si="11"/>
        <v>0</v>
      </c>
      <c r="G52" s="124">
        <f t="shared" si="12"/>
        <v>0</v>
      </c>
      <c r="H52" s="85">
        <f t="shared" si="0"/>
        <v>0</v>
      </c>
      <c r="I52" s="40"/>
      <c r="M52" t="s">
        <v>184</v>
      </c>
      <c r="N52" s="65">
        <v>10500000</v>
      </c>
      <c r="O52" s="65">
        <v>2500000</v>
      </c>
      <c r="P52" s="65">
        <v>13000000</v>
      </c>
      <c r="Q52" s="65">
        <v>1736342</v>
      </c>
      <c r="R52" s="65">
        <v>1736342</v>
      </c>
      <c r="S52" s="65">
        <v>3472684</v>
      </c>
      <c r="T52" s="65">
        <v>1458987</v>
      </c>
      <c r="U52" s="65">
        <v>1458987</v>
      </c>
      <c r="V52" s="65">
        <v>2917974</v>
      </c>
      <c r="W52" s="65">
        <v>726528</v>
      </c>
      <c r="X52" s="65">
        <v>726528</v>
      </c>
      <c r="Y52" s="65">
        <v>1453056</v>
      </c>
      <c r="Z52" s="65">
        <v>5672381</v>
      </c>
      <c r="AA52" s="65">
        <v>5672381</v>
      </c>
      <c r="AB52" s="65">
        <v>11344762</v>
      </c>
      <c r="AC52" s="65">
        <v>32188476</v>
      </c>
      <c r="AJ52" s="65"/>
      <c r="AK52" s="65"/>
      <c r="AL52" s="65"/>
      <c r="AM52" s="65"/>
      <c r="AN52" s="65"/>
      <c r="AO52" s="65"/>
      <c r="AP52" s="65"/>
      <c r="AQ52" s="65"/>
      <c r="AR52" s="65"/>
      <c r="AS52" s="65"/>
      <c r="AT52" s="65"/>
      <c r="AU52" s="65"/>
      <c r="AV52" s="65"/>
      <c r="AW52" s="65"/>
      <c r="AX52" s="65"/>
      <c r="AY52" s="65"/>
      <c r="AZ52" s="65"/>
      <c r="BA52" s="65"/>
      <c r="BB52" s="65"/>
    </row>
    <row r="53" spans="1:54" ht="15.75" x14ac:dyDescent="0.25">
      <c r="A53" s="13" t="s">
        <v>229</v>
      </c>
      <c r="B53" t="s">
        <v>379</v>
      </c>
      <c r="C53" s="85">
        <f t="shared" si="13"/>
        <v>8550000</v>
      </c>
      <c r="D53" s="85">
        <f t="shared" si="9"/>
        <v>5187719</v>
      </c>
      <c r="E53" s="85">
        <f t="shared" si="10"/>
        <v>0</v>
      </c>
      <c r="F53" s="79">
        <f t="shared" si="11"/>
        <v>3329957</v>
      </c>
      <c r="G53" s="124">
        <f t="shared" si="12"/>
        <v>0</v>
      </c>
      <c r="H53" s="85">
        <f t="shared" si="0"/>
        <v>8517676</v>
      </c>
      <c r="I53" s="40"/>
      <c r="M53" t="s">
        <v>369</v>
      </c>
      <c r="N53" s="65">
        <v>100000</v>
      </c>
      <c r="O53" s="65">
        <v>500000</v>
      </c>
      <c r="P53" s="65">
        <v>600000</v>
      </c>
      <c r="Q53" s="65"/>
      <c r="R53" s="65"/>
      <c r="S53" s="65"/>
      <c r="T53" s="65"/>
      <c r="U53" s="65"/>
      <c r="V53" s="65"/>
      <c r="W53" s="65"/>
      <c r="X53" s="65"/>
      <c r="Y53" s="65"/>
      <c r="Z53" s="65"/>
      <c r="AA53" s="65"/>
      <c r="AB53" s="65"/>
      <c r="AC53" s="65">
        <v>600000</v>
      </c>
      <c r="AJ53" s="65"/>
      <c r="AK53" s="65"/>
      <c r="AL53" s="65"/>
      <c r="AM53" s="65"/>
      <c r="AN53" s="65"/>
      <c r="AO53" s="65"/>
      <c r="AP53" s="65"/>
      <c r="AQ53" s="65"/>
      <c r="AR53" s="65"/>
      <c r="AS53" s="65"/>
      <c r="AT53" s="65"/>
      <c r="AU53" s="65"/>
      <c r="AV53" s="65"/>
      <c r="AW53" s="65"/>
      <c r="AX53" s="65"/>
      <c r="AY53" s="65"/>
      <c r="AZ53" s="65"/>
      <c r="BA53" s="65"/>
      <c r="BB53" s="65"/>
    </row>
    <row r="54" spans="1:54" ht="15.75" x14ac:dyDescent="0.25">
      <c r="A54" s="13" t="s">
        <v>229</v>
      </c>
      <c r="B54" s="59" t="s">
        <v>330</v>
      </c>
      <c r="C54" s="85">
        <f t="shared" si="13"/>
        <v>60000000</v>
      </c>
      <c r="D54" s="85">
        <f t="shared" si="9"/>
        <v>0</v>
      </c>
      <c r="E54" s="85">
        <f t="shared" si="10"/>
        <v>7806800</v>
      </c>
      <c r="F54" s="79">
        <f t="shared" si="11"/>
        <v>287500</v>
      </c>
      <c r="G54" s="124">
        <f t="shared" si="12"/>
        <v>18115676</v>
      </c>
      <c r="H54" s="85">
        <f t="shared" si="0"/>
        <v>26209976</v>
      </c>
      <c r="I54" s="40"/>
      <c r="M54" t="s">
        <v>370</v>
      </c>
      <c r="N54" s="65">
        <v>2500000</v>
      </c>
      <c r="O54" s="65">
        <v>2500000</v>
      </c>
      <c r="P54" s="65">
        <v>5000000</v>
      </c>
      <c r="Q54" s="65">
        <v>273271</v>
      </c>
      <c r="R54" s="65">
        <v>273271</v>
      </c>
      <c r="S54" s="65">
        <v>546542</v>
      </c>
      <c r="T54" s="65">
        <v>941859</v>
      </c>
      <c r="U54" s="65">
        <v>941859</v>
      </c>
      <c r="V54" s="65">
        <v>1883718</v>
      </c>
      <c r="W54" s="65">
        <v>322200</v>
      </c>
      <c r="X54" s="65">
        <v>322200</v>
      </c>
      <c r="Y54" s="65">
        <v>644400</v>
      </c>
      <c r="Z54" s="65">
        <v>806925</v>
      </c>
      <c r="AA54" s="65">
        <v>806925</v>
      </c>
      <c r="AB54" s="65">
        <v>1613850</v>
      </c>
      <c r="AC54" s="65">
        <v>9688510</v>
      </c>
      <c r="AJ54" s="65"/>
      <c r="AK54" s="65"/>
      <c r="AL54" s="65"/>
      <c r="AM54" s="65"/>
      <c r="AN54" s="65"/>
      <c r="AO54" s="65"/>
      <c r="AP54" s="65"/>
      <c r="AQ54" s="65"/>
      <c r="AR54" s="65"/>
      <c r="AS54" s="65"/>
      <c r="AT54" s="65"/>
      <c r="AU54" s="65"/>
      <c r="AV54" s="65"/>
      <c r="AW54" s="65"/>
      <c r="AX54" s="65"/>
      <c r="AY54" s="65"/>
      <c r="AZ54" s="65"/>
      <c r="BA54" s="65"/>
      <c r="BB54" s="65"/>
    </row>
    <row r="55" spans="1:54" ht="15.75" hidden="1" x14ac:dyDescent="0.25">
      <c r="A55" s="13" t="s">
        <v>229</v>
      </c>
      <c r="B55" s="59"/>
      <c r="C55" s="85"/>
      <c r="D55" s="85">
        <f t="shared" si="9"/>
        <v>0</v>
      </c>
      <c r="E55" s="85">
        <f t="shared" si="10"/>
        <v>0</v>
      </c>
      <c r="F55" s="79">
        <f t="shared" si="11"/>
        <v>0</v>
      </c>
      <c r="G55" s="124">
        <f t="shared" si="12"/>
        <v>0</v>
      </c>
      <c r="H55" s="85">
        <f t="shared" si="0"/>
        <v>0</v>
      </c>
      <c r="I55" s="40"/>
      <c r="M55" t="s">
        <v>185</v>
      </c>
      <c r="N55" s="65">
        <v>3100000</v>
      </c>
      <c r="O55" s="65">
        <v>1500000</v>
      </c>
      <c r="P55" s="65">
        <v>4600000</v>
      </c>
      <c r="Q55" s="65">
        <v>620930</v>
      </c>
      <c r="R55" s="65">
        <v>620930</v>
      </c>
      <c r="S55" s="65">
        <v>1241860</v>
      </c>
      <c r="T55" s="65">
        <v>1036857</v>
      </c>
      <c r="U55" s="65">
        <v>1036857</v>
      </c>
      <c r="V55" s="65">
        <v>2073714</v>
      </c>
      <c r="W55" s="65">
        <v>328500</v>
      </c>
      <c r="X55" s="65">
        <v>328500</v>
      </c>
      <c r="Y55" s="65">
        <v>657000</v>
      </c>
      <c r="Z55" s="65">
        <v>341000</v>
      </c>
      <c r="AA55" s="65">
        <v>341000</v>
      </c>
      <c r="AB55" s="65">
        <v>682000</v>
      </c>
      <c r="AC55" s="65">
        <v>9254574</v>
      </c>
      <c r="AJ55" s="65"/>
      <c r="AK55" s="65"/>
      <c r="AL55" s="65"/>
      <c r="AM55" s="65"/>
      <c r="AN55" s="65"/>
      <c r="AO55" s="65"/>
      <c r="AP55" s="65"/>
      <c r="AQ55" s="65"/>
      <c r="AR55" s="65"/>
      <c r="AS55" s="65"/>
      <c r="AT55" s="65"/>
      <c r="AU55" s="65"/>
      <c r="AV55" s="65"/>
      <c r="AW55" s="65"/>
      <c r="AX55" s="65"/>
      <c r="AY55" s="65"/>
      <c r="AZ55" s="65"/>
      <c r="BA55" s="65"/>
      <c r="BB55" s="65"/>
    </row>
    <row r="56" spans="1:54" ht="15.75" hidden="1" x14ac:dyDescent="0.25">
      <c r="A56" s="13" t="s">
        <v>229</v>
      </c>
      <c r="B56" s="59"/>
      <c r="C56" s="85"/>
      <c r="D56" s="85">
        <f t="shared" si="9"/>
        <v>0</v>
      </c>
      <c r="E56" s="85">
        <f t="shared" si="10"/>
        <v>0</v>
      </c>
      <c r="F56" s="79">
        <f t="shared" si="11"/>
        <v>0</v>
      </c>
      <c r="G56" s="124">
        <f t="shared" si="12"/>
        <v>0</v>
      </c>
      <c r="H56" s="85">
        <f t="shared" si="0"/>
        <v>0</v>
      </c>
      <c r="I56" s="40"/>
      <c r="M56" t="s">
        <v>383</v>
      </c>
      <c r="N56" s="65">
        <v>40087</v>
      </c>
      <c r="O56" s="65">
        <v>30000000</v>
      </c>
      <c r="P56" s="65">
        <v>30040087</v>
      </c>
      <c r="Q56" s="65"/>
      <c r="R56" s="65"/>
      <c r="S56" s="65"/>
      <c r="T56" s="65"/>
      <c r="U56" s="65"/>
      <c r="V56" s="65"/>
      <c r="W56" s="65"/>
      <c r="X56" s="65"/>
      <c r="Y56" s="65"/>
      <c r="Z56" s="65"/>
      <c r="AA56" s="65"/>
      <c r="AB56" s="65"/>
      <c r="AC56" s="65">
        <v>30040087</v>
      </c>
      <c r="AJ56" s="65"/>
      <c r="AK56" s="65"/>
      <c r="AL56" s="65"/>
      <c r="AM56" s="65"/>
      <c r="AN56" s="65"/>
      <c r="AO56" s="65"/>
      <c r="AP56" s="65"/>
      <c r="AQ56" s="65"/>
      <c r="AR56" s="65"/>
      <c r="AS56" s="65"/>
      <c r="AT56" s="65"/>
      <c r="AU56" s="65"/>
      <c r="AV56" s="65"/>
      <c r="AW56" s="65"/>
      <c r="AX56" s="65"/>
      <c r="AY56" s="65"/>
      <c r="AZ56" s="65"/>
      <c r="BA56" s="65"/>
      <c r="BB56" s="65"/>
    </row>
    <row r="57" spans="1:54" ht="15.75" hidden="1" x14ac:dyDescent="0.25">
      <c r="A57" s="13" t="s">
        <v>229</v>
      </c>
      <c r="C57" s="85"/>
      <c r="D57" s="85">
        <f t="shared" si="9"/>
        <v>0</v>
      </c>
      <c r="E57" s="85">
        <f t="shared" si="10"/>
        <v>0</v>
      </c>
      <c r="F57" s="79">
        <f t="shared" si="11"/>
        <v>0</v>
      </c>
      <c r="G57" s="124">
        <f t="shared" si="12"/>
        <v>0</v>
      </c>
      <c r="H57" s="85">
        <f t="shared" si="0"/>
        <v>0</v>
      </c>
      <c r="I57" s="40"/>
      <c r="M57" t="s">
        <v>186</v>
      </c>
      <c r="N57" s="65">
        <v>81765</v>
      </c>
      <c r="O57" s="65">
        <v>4400000</v>
      </c>
      <c r="P57" s="65">
        <v>4481765</v>
      </c>
      <c r="Q57" s="65"/>
      <c r="R57" s="65"/>
      <c r="S57" s="65"/>
      <c r="T57" s="65"/>
      <c r="U57" s="65"/>
      <c r="V57" s="65"/>
      <c r="W57" s="65"/>
      <c r="X57" s="65"/>
      <c r="Y57" s="65"/>
      <c r="Z57" s="65"/>
      <c r="AA57" s="65"/>
      <c r="AB57" s="65"/>
      <c r="AC57" s="65">
        <v>4481765</v>
      </c>
      <c r="AJ57" s="65"/>
      <c r="AK57" s="65"/>
      <c r="AL57" s="65"/>
      <c r="AM57" s="65"/>
      <c r="AN57" s="65"/>
      <c r="AO57" s="65"/>
      <c r="AP57" s="65"/>
      <c r="AQ57" s="65"/>
      <c r="AR57" s="65"/>
      <c r="AS57" s="65"/>
      <c r="AT57" s="65"/>
      <c r="AU57" s="65"/>
      <c r="AV57" s="65"/>
      <c r="AW57" s="65"/>
      <c r="AX57" s="65"/>
      <c r="AY57" s="65"/>
      <c r="AZ57" s="65"/>
      <c r="BA57" s="65"/>
      <c r="BB57" s="65"/>
    </row>
    <row r="58" spans="1:54" ht="15.75" x14ac:dyDescent="0.25">
      <c r="A58" s="13" t="s">
        <v>229</v>
      </c>
      <c r="B58" s="59" t="s">
        <v>335</v>
      </c>
      <c r="C58" s="85">
        <f>+INDEX(M:Y,MATCH(B58,M:M,0),2)</f>
        <v>2000000</v>
      </c>
      <c r="D58" s="85">
        <f t="shared" si="9"/>
        <v>505121</v>
      </c>
      <c r="E58" s="85">
        <f t="shared" si="10"/>
        <v>488144</v>
      </c>
      <c r="F58" s="79">
        <f t="shared" si="11"/>
        <v>390180</v>
      </c>
      <c r="G58" s="124">
        <f t="shared" si="12"/>
        <v>578992</v>
      </c>
      <c r="H58" s="85">
        <f t="shared" si="0"/>
        <v>1962437</v>
      </c>
      <c r="I58" s="40"/>
      <c r="M58" t="s">
        <v>187</v>
      </c>
      <c r="N58" s="65">
        <v>10510000</v>
      </c>
      <c r="O58" s="65">
        <v>6500000</v>
      </c>
      <c r="P58" s="65">
        <v>17010000</v>
      </c>
      <c r="Q58" s="65">
        <v>2192069</v>
      </c>
      <c r="R58" s="65">
        <v>2192069</v>
      </c>
      <c r="S58" s="65">
        <v>4384138</v>
      </c>
      <c r="T58" s="65">
        <v>2050467</v>
      </c>
      <c r="U58" s="65">
        <v>2050467</v>
      </c>
      <c r="V58" s="65">
        <v>4100934</v>
      </c>
      <c r="W58" s="65">
        <v>2944242</v>
      </c>
      <c r="X58" s="65">
        <v>2944242</v>
      </c>
      <c r="Y58" s="65">
        <v>5888484</v>
      </c>
      <c r="Z58" s="65">
        <v>3292089</v>
      </c>
      <c r="AA58" s="65">
        <v>3292089</v>
      </c>
      <c r="AB58" s="65">
        <v>6584178</v>
      </c>
      <c r="AC58" s="65">
        <v>37967734</v>
      </c>
      <c r="AJ58" s="65"/>
      <c r="AK58" s="65"/>
      <c r="AL58" s="65"/>
      <c r="AM58" s="65"/>
      <c r="AN58" s="65"/>
      <c r="AO58" s="65"/>
      <c r="AP58" s="65"/>
      <c r="AQ58" s="65"/>
      <c r="AR58" s="65"/>
      <c r="AS58" s="65"/>
      <c r="AT58" s="65"/>
      <c r="AU58" s="65"/>
      <c r="AV58" s="65"/>
      <c r="AW58" s="65"/>
      <c r="AX58" s="65"/>
      <c r="AY58" s="65"/>
      <c r="AZ58" s="65"/>
      <c r="BA58" s="65"/>
      <c r="BB58" s="65"/>
    </row>
    <row r="59" spans="1:54" ht="15.75" x14ac:dyDescent="0.25">
      <c r="A59" s="13" t="s">
        <v>229</v>
      </c>
      <c r="B59" s="59" t="s">
        <v>183</v>
      </c>
      <c r="C59" s="85">
        <f>+INDEX(M:Y,MATCH(B59,M:M,0),2)</f>
        <v>15600000</v>
      </c>
      <c r="D59" s="85">
        <f t="shared" si="9"/>
        <v>1206411</v>
      </c>
      <c r="E59" s="85">
        <f t="shared" si="10"/>
        <v>1612718</v>
      </c>
      <c r="F59" s="79">
        <f t="shared" si="11"/>
        <v>2880800</v>
      </c>
      <c r="G59" s="124">
        <f t="shared" si="12"/>
        <v>3402180</v>
      </c>
      <c r="H59" s="85">
        <f t="shared" si="0"/>
        <v>9102109</v>
      </c>
      <c r="I59" s="40"/>
      <c r="M59" t="s">
        <v>384</v>
      </c>
      <c r="N59" s="65">
        <v>4400000</v>
      </c>
      <c r="O59" s="65">
        <v>5000000</v>
      </c>
      <c r="P59" s="65">
        <v>9400000</v>
      </c>
      <c r="Q59" s="65">
        <v>1704150</v>
      </c>
      <c r="R59" s="65">
        <v>1704150</v>
      </c>
      <c r="S59" s="65">
        <v>3408300</v>
      </c>
      <c r="T59" s="65">
        <v>1414492</v>
      </c>
      <c r="U59" s="65">
        <v>1414492</v>
      </c>
      <c r="V59" s="65">
        <v>2828984</v>
      </c>
      <c r="W59" s="65">
        <v>1275296</v>
      </c>
      <c r="X59" s="65">
        <v>1275296</v>
      </c>
      <c r="Y59" s="65">
        <v>2550592</v>
      </c>
      <c r="Z59" s="65"/>
      <c r="AA59" s="65"/>
      <c r="AB59" s="65"/>
      <c r="AC59" s="65">
        <v>18187876</v>
      </c>
      <c r="AJ59" s="65"/>
      <c r="AK59" s="65"/>
      <c r="AL59" s="65"/>
      <c r="AM59" s="65"/>
      <c r="AN59" s="65"/>
      <c r="AO59" s="65"/>
      <c r="AP59" s="65"/>
      <c r="AQ59" s="65"/>
      <c r="AR59" s="65"/>
      <c r="AS59" s="65"/>
      <c r="AT59" s="65"/>
      <c r="AU59" s="65"/>
      <c r="AV59" s="65"/>
      <c r="AW59" s="65"/>
      <c r="AX59" s="65"/>
      <c r="AY59" s="65"/>
      <c r="AZ59" s="65"/>
      <c r="BA59" s="65"/>
      <c r="BB59" s="65"/>
    </row>
    <row r="60" spans="1:54" ht="15.75" hidden="1" x14ac:dyDescent="0.25">
      <c r="A60" s="13" t="s">
        <v>229</v>
      </c>
      <c r="C60" s="85"/>
      <c r="D60" s="85">
        <f t="shared" si="9"/>
        <v>0</v>
      </c>
      <c r="E60" s="85">
        <f t="shared" si="10"/>
        <v>0</v>
      </c>
      <c r="F60" s="79">
        <f t="shared" si="11"/>
        <v>0</v>
      </c>
      <c r="G60" s="124">
        <f t="shared" si="12"/>
        <v>0</v>
      </c>
      <c r="H60" s="85">
        <f t="shared" si="0"/>
        <v>0</v>
      </c>
      <c r="I60" s="40"/>
      <c r="M60" t="s">
        <v>188</v>
      </c>
      <c r="N60" s="65">
        <v>16500000</v>
      </c>
      <c r="O60" s="65">
        <v>10000000</v>
      </c>
      <c r="P60" s="65">
        <v>26500000</v>
      </c>
      <c r="Q60" s="65">
        <v>6564016</v>
      </c>
      <c r="R60" s="65">
        <v>6564016</v>
      </c>
      <c r="S60" s="65">
        <v>13128032</v>
      </c>
      <c r="T60" s="65">
        <v>3350295</v>
      </c>
      <c r="U60" s="65">
        <v>3350295</v>
      </c>
      <c r="V60" s="65">
        <v>6700590</v>
      </c>
      <c r="W60" s="65">
        <v>3336735</v>
      </c>
      <c r="X60" s="65">
        <v>3336735</v>
      </c>
      <c r="Y60" s="65">
        <v>6673470</v>
      </c>
      <c r="Z60" s="65">
        <v>3145935</v>
      </c>
      <c r="AA60" s="65">
        <v>3145935</v>
      </c>
      <c r="AB60" s="65">
        <v>6291870</v>
      </c>
      <c r="AC60" s="65">
        <v>59293962</v>
      </c>
      <c r="AV60" s="65"/>
      <c r="AW60" s="65"/>
      <c r="AX60" s="65"/>
      <c r="AY60" s="65"/>
      <c r="AZ60" s="65"/>
      <c r="BA60" s="65"/>
      <c r="BB60" s="65"/>
    </row>
    <row r="61" spans="1:54" ht="15.75" hidden="1" x14ac:dyDescent="0.25">
      <c r="A61" s="10" t="s">
        <v>232</v>
      </c>
      <c r="C61" s="85"/>
      <c r="D61" s="85">
        <f t="shared" si="9"/>
        <v>0</v>
      </c>
      <c r="E61" s="85">
        <f t="shared" si="10"/>
        <v>0</v>
      </c>
      <c r="F61" s="79">
        <f t="shared" si="11"/>
        <v>0</v>
      </c>
      <c r="G61" s="124">
        <f t="shared" si="12"/>
        <v>0</v>
      </c>
      <c r="H61" s="85">
        <f t="shared" si="0"/>
        <v>0</v>
      </c>
      <c r="I61" s="40"/>
      <c r="M61" t="s">
        <v>385</v>
      </c>
      <c r="N61" s="65">
        <v>1600000</v>
      </c>
      <c r="O61" s="65">
        <v>4000000</v>
      </c>
      <c r="P61" s="65">
        <v>5600000</v>
      </c>
      <c r="Q61" s="65">
        <v>500000</v>
      </c>
      <c r="R61" s="65">
        <v>500000</v>
      </c>
      <c r="S61" s="65">
        <v>1000000</v>
      </c>
      <c r="T61" s="65">
        <v>453360</v>
      </c>
      <c r="U61" s="65">
        <v>453360</v>
      </c>
      <c r="V61" s="65">
        <v>906720</v>
      </c>
      <c r="W61" s="65"/>
      <c r="X61" s="65"/>
      <c r="Y61" s="65"/>
      <c r="Z61" s="65">
        <v>284133</v>
      </c>
      <c r="AA61" s="65">
        <v>284133</v>
      </c>
      <c r="AB61" s="65">
        <v>568266</v>
      </c>
      <c r="AC61" s="65">
        <v>8074986</v>
      </c>
      <c r="AV61" s="65"/>
      <c r="AW61" s="65"/>
      <c r="AX61" s="65"/>
      <c r="AY61" s="65"/>
      <c r="AZ61" s="65"/>
      <c r="BA61" s="65"/>
      <c r="BB61" s="65"/>
    </row>
    <row r="62" spans="1:54" ht="15.75" x14ac:dyDescent="0.25">
      <c r="A62" s="10" t="s">
        <v>232</v>
      </c>
      <c r="B62" t="s">
        <v>182</v>
      </c>
      <c r="C62" s="85">
        <f>+INDEX(M:Y,MATCH(B62,M:M,0),2)</f>
        <v>29118235</v>
      </c>
      <c r="D62" s="85">
        <f t="shared" si="9"/>
        <v>2637232</v>
      </c>
      <c r="E62" s="85">
        <f t="shared" si="10"/>
        <v>21402019</v>
      </c>
      <c r="F62" s="79">
        <f t="shared" si="11"/>
        <v>3930809</v>
      </c>
      <c r="G62" s="124">
        <f t="shared" si="12"/>
        <v>1112647</v>
      </c>
      <c r="H62" s="85">
        <f t="shared" si="0"/>
        <v>29082707</v>
      </c>
      <c r="I62" s="40"/>
      <c r="M62" t="s">
        <v>386</v>
      </c>
      <c r="N62" s="65">
        <v>6650000</v>
      </c>
      <c r="O62" s="65">
        <v>4000000</v>
      </c>
      <c r="P62" s="65">
        <v>10650000</v>
      </c>
      <c r="Q62" s="65"/>
      <c r="R62" s="65"/>
      <c r="S62" s="65"/>
      <c r="T62" s="65">
        <v>2264389</v>
      </c>
      <c r="U62" s="65">
        <v>2264389</v>
      </c>
      <c r="V62" s="65">
        <v>4528778</v>
      </c>
      <c r="W62" s="65">
        <v>3059108</v>
      </c>
      <c r="X62" s="65">
        <v>3059108</v>
      </c>
      <c r="Y62" s="65">
        <v>6118216</v>
      </c>
      <c r="Z62" s="65">
        <v>1271904</v>
      </c>
      <c r="AA62" s="65">
        <v>1271904</v>
      </c>
      <c r="AB62" s="65">
        <v>2543808</v>
      </c>
      <c r="AC62" s="65">
        <v>23840802</v>
      </c>
      <c r="AV62" s="65"/>
      <c r="AW62" s="65"/>
      <c r="AX62" s="65"/>
      <c r="AY62" s="65"/>
      <c r="AZ62" s="65"/>
      <c r="BA62" s="65"/>
      <c r="BB62" s="65"/>
    </row>
    <row r="63" spans="1:54" ht="15.75" hidden="1" x14ac:dyDescent="0.25">
      <c r="A63" s="10" t="s">
        <v>232</v>
      </c>
      <c r="B63" s="59"/>
      <c r="C63" s="85"/>
      <c r="D63" s="85">
        <f t="shared" si="9"/>
        <v>0</v>
      </c>
      <c r="E63" s="85">
        <f t="shared" si="10"/>
        <v>0</v>
      </c>
      <c r="F63" s="79">
        <f t="shared" si="11"/>
        <v>0</v>
      </c>
      <c r="G63" s="124">
        <f t="shared" si="12"/>
        <v>0</v>
      </c>
      <c r="H63" s="85">
        <f t="shared" si="0"/>
        <v>0</v>
      </c>
      <c r="I63" s="40"/>
      <c r="M63" t="s">
        <v>190</v>
      </c>
      <c r="N63" s="65">
        <v>400000</v>
      </c>
      <c r="O63" s="65">
        <v>650000</v>
      </c>
      <c r="P63" s="65">
        <v>1050000</v>
      </c>
      <c r="Q63" s="65">
        <v>101000</v>
      </c>
      <c r="R63" s="65">
        <v>101000</v>
      </c>
      <c r="S63" s="65">
        <v>202000</v>
      </c>
      <c r="T63" s="65">
        <v>32000</v>
      </c>
      <c r="U63" s="65">
        <v>32000</v>
      </c>
      <c r="V63" s="65">
        <v>64000</v>
      </c>
      <c r="W63" s="65">
        <v>176000</v>
      </c>
      <c r="X63" s="65">
        <v>176000</v>
      </c>
      <c r="Y63" s="65">
        <v>352000</v>
      </c>
      <c r="Z63" s="65"/>
      <c r="AA63" s="65"/>
      <c r="AB63" s="65"/>
      <c r="AC63" s="65">
        <v>1668000</v>
      </c>
      <c r="AV63" s="65"/>
      <c r="AW63" s="65"/>
      <c r="AX63" s="65"/>
      <c r="AY63" s="65"/>
      <c r="AZ63" s="65"/>
      <c r="BA63" s="65"/>
      <c r="BB63" s="65"/>
    </row>
    <row r="64" spans="1:54" ht="15.75" x14ac:dyDescent="0.25">
      <c r="A64" s="10" t="s">
        <v>232</v>
      </c>
      <c r="B64" t="s">
        <v>181</v>
      </c>
      <c r="C64" s="85">
        <f>+INDEX(M:Y,MATCH(B64,M:M,0),2)</f>
        <v>200000</v>
      </c>
      <c r="D64" s="85">
        <f t="shared" si="9"/>
        <v>0</v>
      </c>
      <c r="E64" s="85">
        <f t="shared" si="10"/>
        <v>0</v>
      </c>
      <c r="F64" s="79">
        <f t="shared" si="11"/>
        <v>0</v>
      </c>
      <c r="G64" s="124">
        <f t="shared" si="12"/>
        <v>0</v>
      </c>
      <c r="H64" s="85">
        <f t="shared" si="0"/>
        <v>0</v>
      </c>
      <c r="I64" s="40"/>
      <c r="M64" t="s">
        <v>191</v>
      </c>
      <c r="N64" s="65">
        <v>500000</v>
      </c>
      <c r="O64" s="65">
        <v>1200000</v>
      </c>
      <c r="P64" s="65">
        <v>1700000</v>
      </c>
      <c r="Q64" s="65"/>
      <c r="R64" s="65"/>
      <c r="S64" s="65"/>
      <c r="T64" s="65"/>
      <c r="U64" s="65"/>
      <c r="V64" s="65"/>
      <c r="W64" s="65"/>
      <c r="X64" s="65"/>
      <c r="Y64" s="65"/>
      <c r="Z64" s="65"/>
      <c r="AA64" s="65"/>
      <c r="AB64" s="65"/>
      <c r="AC64" s="65">
        <v>1700000</v>
      </c>
      <c r="AV64" s="65"/>
      <c r="AW64" s="65"/>
      <c r="AX64" s="65"/>
      <c r="AY64" s="65"/>
      <c r="AZ64" s="65"/>
      <c r="BA64" s="65"/>
      <c r="BB64" s="65"/>
    </row>
    <row r="65" spans="1:54" ht="15.75" x14ac:dyDescent="0.25">
      <c r="A65" s="10" t="s">
        <v>232</v>
      </c>
      <c r="B65" t="s">
        <v>192</v>
      </c>
      <c r="C65" s="85">
        <f>+INDEX(M:Y,MATCH(B65,M:M,0),2)</f>
        <v>1800000</v>
      </c>
      <c r="D65" s="85">
        <f t="shared" si="9"/>
        <v>338800</v>
      </c>
      <c r="E65" s="85">
        <f t="shared" si="10"/>
        <v>0</v>
      </c>
      <c r="F65" s="79">
        <f t="shared" si="11"/>
        <v>47300</v>
      </c>
      <c r="G65" s="124">
        <f t="shared" si="12"/>
        <v>13800</v>
      </c>
      <c r="H65" s="85">
        <f t="shared" si="0"/>
        <v>399900</v>
      </c>
      <c r="I65" s="40"/>
      <c r="M65" t="s">
        <v>192</v>
      </c>
      <c r="N65" s="65">
        <v>1800000</v>
      </c>
      <c r="O65" s="65">
        <v>2300000</v>
      </c>
      <c r="P65" s="65">
        <v>4100000</v>
      </c>
      <c r="Q65" s="65">
        <v>338800</v>
      </c>
      <c r="R65" s="65">
        <v>338800</v>
      </c>
      <c r="S65" s="65">
        <v>677600</v>
      </c>
      <c r="T65" s="65"/>
      <c r="U65" s="65"/>
      <c r="V65" s="65"/>
      <c r="W65" s="65">
        <v>47300</v>
      </c>
      <c r="X65" s="65">
        <v>47300</v>
      </c>
      <c r="Y65" s="65">
        <v>94600</v>
      </c>
      <c r="Z65" s="65">
        <v>13800</v>
      </c>
      <c r="AA65" s="65">
        <v>13800</v>
      </c>
      <c r="AB65" s="65">
        <v>27600</v>
      </c>
      <c r="AC65" s="65">
        <v>4899800</v>
      </c>
      <c r="AV65" s="65"/>
      <c r="AW65" s="65"/>
      <c r="AX65" s="65"/>
      <c r="AY65" s="65"/>
      <c r="AZ65" s="65"/>
      <c r="BA65" s="65"/>
      <c r="BB65" s="65"/>
    </row>
    <row r="66" spans="1:54" ht="15.75" x14ac:dyDescent="0.25">
      <c r="A66" s="10" t="s">
        <v>230</v>
      </c>
      <c r="B66" s="59" t="s">
        <v>180</v>
      </c>
      <c r="C66" s="85">
        <f>+INDEX(M:Y,MATCH(B66,M:M,0),2)</f>
        <v>18200000</v>
      </c>
      <c r="D66" s="85">
        <f t="shared" si="9"/>
        <v>7295850</v>
      </c>
      <c r="E66" s="85">
        <f t="shared" si="10"/>
        <v>500000</v>
      </c>
      <c r="F66" s="79">
        <f t="shared" si="11"/>
        <v>4373629</v>
      </c>
      <c r="G66" s="124">
        <f t="shared" si="12"/>
        <v>5521474</v>
      </c>
      <c r="H66" s="85">
        <f t="shared" si="0"/>
        <v>17690953</v>
      </c>
      <c r="I66" s="40"/>
      <c r="M66" t="s">
        <v>193</v>
      </c>
      <c r="N66" s="65">
        <v>3050000</v>
      </c>
      <c r="O66" s="65">
        <v>4000000</v>
      </c>
      <c r="P66" s="65">
        <v>7050000</v>
      </c>
      <c r="Q66" s="65">
        <v>730693</v>
      </c>
      <c r="R66" s="65">
        <v>730693</v>
      </c>
      <c r="S66" s="65">
        <v>1461386</v>
      </c>
      <c r="T66" s="65">
        <v>203650</v>
      </c>
      <c r="U66" s="65">
        <v>203650</v>
      </c>
      <c r="V66" s="65">
        <v>407300</v>
      </c>
      <c r="W66" s="65">
        <v>708394</v>
      </c>
      <c r="X66" s="65">
        <v>708394</v>
      </c>
      <c r="Y66" s="65">
        <v>1416788</v>
      </c>
      <c r="Z66" s="65">
        <v>1171982</v>
      </c>
      <c r="AA66" s="65">
        <v>1171982</v>
      </c>
      <c r="AB66" s="65">
        <v>2343964</v>
      </c>
      <c r="AC66" s="65">
        <v>12679438</v>
      </c>
      <c r="AV66" s="65"/>
      <c r="AW66" s="65"/>
      <c r="AX66" s="65"/>
      <c r="AY66" s="65"/>
      <c r="AZ66" s="65"/>
      <c r="BA66" s="65"/>
      <c r="BB66" s="65"/>
    </row>
    <row r="67" spans="1:54" ht="15.75" hidden="1" x14ac:dyDescent="0.25">
      <c r="A67" s="10" t="s">
        <v>230</v>
      </c>
      <c r="B67" s="59" t="s">
        <v>177</v>
      </c>
      <c r="C67" s="85">
        <f>+INDEX(M:Y,MATCH(B67,M:M,0),2)</f>
        <v>450000</v>
      </c>
      <c r="D67" s="85">
        <f t="shared" si="9"/>
        <v>0</v>
      </c>
      <c r="E67" s="85">
        <f t="shared" si="10"/>
        <v>0</v>
      </c>
      <c r="F67" s="79">
        <f t="shared" si="11"/>
        <v>0</v>
      </c>
      <c r="G67" s="40">
        <f t="shared" si="12"/>
        <v>0</v>
      </c>
      <c r="H67" s="85">
        <f t="shared" si="0"/>
        <v>0</v>
      </c>
      <c r="I67" s="40"/>
      <c r="M67" t="s">
        <v>194</v>
      </c>
      <c r="N67" s="65">
        <v>3480000</v>
      </c>
      <c r="O67" s="65">
        <v>6000000</v>
      </c>
      <c r="P67" s="65">
        <v>9480000</v>
      </c>
      <c r="Q67" s="65">
        <v>647887</v>
      </c>
      <c r="R67" s="65">
        <v>647887</v>
      </c>
      <c r="S67" s="65">
        <v>1295774</v>
      </c>
      <c r="T67" s="65">
        <v>909856</v>
      </c>
      <c r="U67" s="65">
        <v>909856</v>
      </c>
      <c r="V67" s="65">
        <v>1819712</v>
      </c>
      <c r="W67" s="65">
        <v>372968</v>
      </c>
      <c r="X67" s="65">
        <v>372968</v>
      </c>
      <c r="Y67" s="65">
        <v>745936</v>
      </c>
      <c r="Z67" s="65">
        <v>1460474</v>
      </c>
      <c r="AA67" s="65">
        <v>1460474</v>
      </c>
      <c r="AB67" s="65">
        <v>2920948</v>
      </c>
      <c r="AC67" s="65">
        <v>16262370</v>
      </c>
      <c r="AV67" s="65"/>
      <c r="AW67" s="65"/>
      <c r="AX67" s="65"/>
      <c r="AY67" s="65"/>
      <c r="AZ67" s="65"/>
      <c r="BA67" s="65"/>
      <c r="BB67" s="65"/>
    </row>
    <row r="68" spans="1:54" ht="15.75" hidden="1" x14ac:dyDescent="0.25">
      <c r="A68" s="13" t="s">
        <v>232</v>
      </c>
      <c r="B68" t="s">
        <v>367</v>
      </c>
      <c r="C68" s="85">
        <f>+INDEX(M:Y,MATCH(B68,M:M,0),2)</f>
        <v>1200000</v>
      </c>
      <c r="D68" s="85">
        <f t="shared" si="9"/>
        <v>0</v>
      </c>
      <c r="E68" s="85">
        <f t="shared" si="10"/>
        <v>0</v>
      </c>
      <c r="F68" s="79">
        <f t="shared" si="11"/>
        <v>0</v>
      </c>
      <c r="G68" s="40">
        <f t="shared" si="12"/>
        <v>0</v>
      </c>
      <c r="H68" s="85">
        <f t="shared" si="0"/>
        <v>0</v>
      </c>
      <c r="I68" s="40"/>
      <c r="M68" t="s">
        <v>189</v>
      </c>
      <c r="N68" s="65">
        <v>1100000</v>
      </c>
      <c r="O68" s="65">
        <v>2400000</v>
      </c>
      <c r="P68" s="65">
        <v>3500000</v>
      </c>
      <c r="Q68" s="65"/>
      <c r="R68" s="65"/>
      <c r="S68" s="65"/>
      <c r="T68" s="65"/>
      <c r="U68" s="65"/>
      <c r="V68" s="65"/>
      <c r="W68" s="65"/>
      <c r="X68" s="65"/>
      <c r="Y68" s="65"/>
      <c r="Z68" s="65"/>
      <c r="AA68" s="65"/>
      <c r="AB68" s="65"/>
      <c r="AC68" s="65">
        <v>3500000</v>
      </c>
      <c r="AV68" s="65"/>
      <c r="AW68" s="65"/>
      <c r="AX68" s="65"/>
      <c r="AY68" s="65"/>
      <c r="AZ68" s="65"/>
      <c r="BA68" s="65"/>
      <c r="BB68" s="65"/>
    </row>
    <row r="69" spans="1:54" ht="15.75" hidden="1" x14ac:dyDescent="0.25">
      <c r="A69" s="10" t="s">
        <v>229</v>
      </c>
      <c r="C69" s="85"/>
      <c r="D69" s="85">
        <f t="shared" si="9"/>
        <v>0</v>
      </c>
      <c r="E69" s="85">
        <f t="shared" si="10"/>
        <v>0</v>
      </c>
      <c r="F69" s="79">
        <f t="shared" si="11"/>
        <v>0</v>
      </c>
      <c r="G69" s="40">
        <f t="shared" si="12"/>
        <v>0</v>
      </c>
      <c r="H69" s="85">
        <f t="shared" si="0"/>
        <v>0</v>
      </c>
      <c r="I69" s="40"/>
      <c r="M69" t="s">
        <v>69</v>
      </c>
      <c r="N69" s="65">
        <v>274920000</v>
      </c>
      <c r="O69" s="65">
        <v>274920000</v>
      </c>
      <c r="P69" s="65">
        <v>549840000</v>
      </c>
      <c r="Q69" s="65">
        <v>43243282</v>
      </c>
      <c r="R69" s="65">
        <v>43243282</v>
      </c>
      <c r="S69" s="65">
        <v>86486564</v>
      </c>
      <c r="T69" s="65">
        <v>55084411</v>
      </c>
      <c r="U69" s="65">
        <v>55084411</v>
      </c>
      <c r="V69" s="65">
        <v>110168822</v>
      </c>
      <c r="W69" s="65">
        <v>55689716</v>
      </c>
      <c r="X69" s="65">
        <v>55669716</v>
      </c>
      <c r="Y69" s="65">
        <v>111359432</v>
      </c>
      <c r="Z69" s="65">
        <v>64775983</v>
      </c>
      <c r="AA69" s="65">
        <v>64795983</v>
      </c>
      <c r="AB69" s="65">
        <v>129571966</v>
      </c>
      <c r="AC69" s="65">
        <v>987426784</v>
      </c>
      <c r="AV69" s="65"/>
      <c r="AW69" s="65"/>
      <c r="AX69" s="65"/>
      <c r="AY69" s="65"/>
      <c r="AZ69" s="65"/>
      <c r="BA69" s="65"/>
      <c r="BB69" s="65"/>
    </row>
    <row r="70" spans="1:54" ht="15.75" hidden="1" x14ac:dyDescent="0.25">
      <c r="A70" s="13" t="s">
        <v>232</v>
      </c>
      <c r="B70" s="12"/>
      <c r="C70" s="85"/>
      <c r="D70" s="85"/>
      <c r="E70" s="85"/>
      <c r="F70" s="79"/>
      <c r="G70" s="40"/>
      <c r="H70" s="85">
        <f t="shared" si="0"/>
        <v>0</v>
      </c>
      <c r="I70" s="40"/>
      <c r="AV70" s="65"/>
      <c r="AW70" s="65"/>
      <c r="AX70" s="65"/>
      <c r="AY70" s="65"/>
      <c r="AZ70" s="65"/>
      <c r="BA70" s="65"/>
      <c r="BB70" s="65"/>
    </row>
    <row r="71" spans="1:54" ht="15.75" x14ac:dyDescent="0.25">
      <c r="A71" s="7" t="s">
        <v>233</v>
      </c>
      <c r="B71" s="72" t="s">
        <v>234</v>
      </c>
      <c r="C71" s="89">
        <f>+SUM(C72:C73)</f>
        <v>300000</v>
      </c>
      <c r="D71" s="89">
        <f>+SUM(D72:D73)</f>
        <v>111622</v>
      </c>
      <c r="E71" s="89">
        <f>+SUM(E72:E73)</f>
        <v>37107</v>
      </c>
      <c r="F71" s="90">
        <f>+SUM(F72:F73)</f>
        <v>67782</v>
      </c>
      <c r="G71" s="90">
        <f>+SUM(G72:G73)</f>
        <v>40273</v>
      </c>
      <c r="H71" s="89">
        <f t="shared" ref="H71:H92" si="14">+SUM(D71:G71)</f>
        <v>256784</v>
      </c>
      <c r="I71" s="40"/>
      <c r="AV71" s="65"/>
      <c r="AW71" s="65"/>
      <c r="AX71" s="65"/>
      <c r="AY71" s="65"/>
      <c r="AZ71" s="65"/>
      <c r="BA71" s="65"/>
      <c r="BB71" s="65"/>
    </row>
    <row r="72" spans="1:54" ht="15.75" x14ac:dyDescent="0.25">
      <c r="A72" s="10" t="s">
        <v>235</v>
      </c>
      <c r="B72" s="12" t="s">
        <v>167</v>
      </c>
      <c r="C72" s="85">
        <f>+INDEX(M:Y,MATCH(B72,M:M,0),2)</f>
        <v>300000</v>
      </c>
      <c r="D72" s="85">
        <f>+INDEX(AI:AU,MATCH(B72,AI:AI,0),6)</f>
        <v>111622</v>
      </c>
      <c r="E72" s="85">
        <f>+INDEX(AI:AU,MATCH(B72,AI:AI,0),10)</f>
        <v>37107</v>
      </c>
      <c r="F72" s="79">
        <f>+INDEX(AI:BB,MATCH(B72,AI:AI,0),14)</f>
        <v>67782</v>
      </c>
      <c r="G72" s="124">
        <f>+INDEX(AI:BB,MATCH(B72,AI:AI,0),18)</f>
        <v>40273</v>
      </c>
      <c r="H72" s="85">
        <f t="shared" si="14"/>
        <v>256784</v>
      </c>
      <c r="I72" s="40"/>
      <c r="AV72" s="65"/>
      <c r="AW72" s="65"/>
      <c r="AX72" s="65"/>
      <c r="AY72" s="65"/>
      <c r="AZ72" s="65"/>
      <c r="BA72" s="65"/>
      <c r="BB72" s="65"/>
    </row>
    <row r="73" spans="1:54" ht="15.75" hidden="1" x14ac:dyDescent="0.25">
      <c r="A73" s="10"/>
      <c r="B73" s="12"/>
      <c r="C73" s="85"/>
      <c r="D73" s="85"/>
      <c r="E73" s="85"/>
      <c r="F73" s="79"/>
      <c r="G73" s="40"/>
      <c r="H73" s="85">
        <f t="shared" si="14"/>
        <v>0</v>
      </c>
      <c r="I73" s="40"/>
      <c r="AV73" s="65"/>
      <c r="AW73" s="65"/>
      <c r="AX73" s="65"/>
      <c r="AY73" s="65"/>
      <c r="AZ73" s="65"/>
      <c r="BA73" s="65"/>
      <c r="BB73" s="65"/>
    </row>
    <row r="74" spans="1:54" ht="15.75" x14ac:dyDescent="0.25">
      <c r="A74" s="7" t="s">
        <v>208</v>
      </c>
      <c r="B74" s="72" t="s">
        <v>236</v>
      </c>
      <c r="C74" s="89">
        <f>+SUM(C75:C82)</f>
        <v>22410000</v>
      </c>
      <c r="D74" s="89">
        <f>+SUM(D75:D82)</f>
        <v>2709700</v>
      </c>
      <c r="E74" s="89">
        <f>+SUM(E75:E82)</f>
        <v>876550</v>
      </c>
      <c r="F74" s="90">
        <f>+SUM(F75:F82)</f>
        <v>16537102</v>
      </c>
      <c r="G74" s="90">
        <f>+SUM(G75:G82)</f>
        <v>2114772</v>
      </c>
      <c r="H74" s="89">
        <f t="shared" si="14"/>
        <v>22238124</v>
      </c>
      <c r="I74" s="40"/>
      <c r="AV74" s="65"/>
      <c r="AW74" s="65"/>
      <c r="AX74" s="65"/>
      <c r="AY74" s="65"/>
      <c r="AZ74" s="65"/>
      <c r="BA74" s="65"/>
      <c r="BB74" s="65"/>
    </row>
    <row r="75" spans="1:54" ht="15.75" hidden="1" x14ac:dyDescent="0.25">
      <c r="A75" s="7"/>
      <c r="B75" s="12"/>
      <c r="C75" s="85"/>
      <c r="D75" s="85"/>
      <c r="E75" s="85"/>
      <c r="F75" s="79"/>
      <c r="G75" s="40"/>
      <c r="H75" s="85">
        <f t="shared" si="14"/>
        <v>0</v>
      </c>
      <c r="I75" s="40"/>
      <c r="AV75" s="65"/>
      <c r="AW75" s="65"/>
      <c r="AX75" s="65"/>
      <c r="AY75" s="65"/>
      <c r="AZ75" s="65"/>
      <c r="BA75" s="65"/>
      <c r="BB75" s="65"/>
    </row>
    <row r="76" spans="1:54" ht="15.75" hidden="1" x14ac:dyDescent="0.25">
      <c r="A76" s="7"/>
      <c r="B76" s="12"/>
      <c r="C76" s="85"/>
      <c r="D76" s="85"/>
      <c r="E76" s="85"/>
      <c r="F76" s="79"/>
      <c r="G76" s="40"/>
      <c r="H76" s="85">
        <f t="shared" si="14"/>
        <v>0</v>
      </c>
      <c r="I76" s="40"/>
      <c r="AV76" s="65"/>
      <c r="AW76" s="65"/>
      <c r="AX76" s="65"/>
      <c r="AY76" s="65"/>
      <c r="AZ76" s="65"/>
      <c r="BA76" s="65"/>
      <c r="BB76" s="65"/>
    </row>
    <row r="77" spans="1:54" ht="15.75" hidden="1" x14ac:dyDescent="0.25">
      <c r="A77" s="7"/>
      <c r="B77" s="12"/>
      <c r="C77" s="85"/>
      <c r="D77" s="85"/>
      <c r="E77" s="85"/>
      <c r="F77" s="79"/>
      <c r="G77" s="40"/>
      <c r="H77" s="85">
        <f t="shared" si="14"/>
        <v>0</v>
      </c>
      <c r="I77" s="40"/>
    </row>
    <row r="78" spans="1:54" ht="15.75" hidden="1" x14ac:dyDescent="0.25">
      <c r="A78" s="7"/>
      <c r="B78" s="12"/>
      <c r="C78" s="85"/>
      <c r="D78" s="85"/>
      <c r="E78" s="85"/>
      <c r="F78" s="79"/>
      <c r="G78" s="40"/>
      <c r="H78" s="85">
        <f t="shared" si="14"/>
        <v>0</v>
      </c>
      <c r="I78" s="40"/>
    </row>
    <row r="79" spans="1:54" ht="15.75" hidden="1" x14ac:dyDescent="0.25">
      <c r="A79" s="14"/>
      <c r="B79" s="12"/>
      <c r="C79" s="85"/>
      <c r="D79" s="85"/>
      <c r="E79" s="85"/>
      <c r="F79" s="79"/>
      <c r="G79" s="40"/>
      <c r="H79" s="85">
        <f t="shared" si="14"/>
        <v>0</v>
      </c>
      <c r="I79" s="40"/>
    </row>
    <row r="80" spans="1:54" ht="15.75" hidden="1" x14ac:dyDescent="0.25">
      <c r="A80" s="14"/>
      <c r="B80" s="12"/>
      <c r="C80" s="85"/>
      <c r="D80" s="85"/>
      <c r="E80" s="85"/>
      <c r="F80" s="79"/>
      <c r="G80" s="40"/>
      <c r="H80" s="85">
        <f t="shared" si="14"/>
        <v>0</v>
      </c>
      <c r="I80" s="40"/>
    </row>
    <row r="81" spans="1:55" ht="15.75" hidden="1" x14ac:dyDescent="0.25">
      <c r="A81" s="10" t="s">
        <v>237</v>
      </c>
      <c r="B81" s="12"/>
      <c r="C81" s="85"/>
      <c r="D81" s="85"/>
      <c r="E81" s="85"/>
      <c r="F81" s="79"/>
      <c r="G81" s="40"/>
      <c r="H81" s="85">
        <f t="shared" si="14"/>
        <v>0</v>
      </c>
      <c r="I81" s="40"/>
    </row>
    <row r="82" spans="1:55" ht="15.75" x14ac:dyDescent="0.25">
      <c r="A82" s="10" t="s">
        <v>238</v>
      </c>
      <c r="B82" s="12" t="s">
        <v>172</v>
      </c>
      <c r="C82" s="85">
        <f>+INDEX(M:Y,MATCH(B82,M:M,0),2)</f>
        <v>22410000</v>
      </c>
      <c r="D82" s="85">
        <f>+INDEX(AI:AU,MATCH(B82,AI:AI,0),6)</f>
        <v>2709700</v>
      </c>
      <c r="E82" s="85">
        <f>+INDEX(AI:AU,MATCH(B82,AI:AI,0),10)</f>
        <v>876550</v>
      </c>
      <c r="F82" s="79">
        <f>+INDEX(AI:BB,MATCH(B82,AI:AI,0),14)</f>
        <v>16537102</v>
      </c>
      <c r="G82" s="40">
        <f>+INDEX(AI:BB,MATCH(B82,AI:AI,0),18)</f>
        <v>2114772</v>
      </c>
      <c r="H82" s="85">
        <f t="shared" si="14"/>
        <v>22238124</v>
      </c>
      <c r="I82" s="40"/>
    </row>
    <row r="83" spans="1:55" ht="15.75" x14ac:dyDescent="0.25">
      <c r="A83" s="7" t="s">
        <v>239</v>
      </c>
      <c r="B83" s="72" t="s">
        <v>240</v>
      </c>
      <c r="C83" s="89">
        <f>+SUM(C84:C87)</f>
        <v>4100000</v>
      </c>
      <c r="D83" s="89">
        <f>+SUM(D84:D87)</f>
        <v>772677</v>
      </c>
      <c r="E83" s="89">
        <f>+SUM(E84:E87)</f>
        <v>937874</v>
      </c>
      <c r="F83" s="90">
        <f>+SUM(F84:F87)</f>
        <v>396218</v>
      </c>
      <c r="G83" s="90">
        <f>+SUM(G84:G87)</f>
        <v>1621391</v>
      </c>
      <c r="H83" s="89">
        <f t="shared" si="14"/>
        <v>3728160</v>
      </c>
      <c r="I83" s="40"/>
      <c r="AI83" s="66" t="s">
        <v>337</v>
      </c>
      <c r="AJ83" t="s">
        <v>365</v>
      </c>
    </row>
    <row r="84" spans="1:55" ht="15.75" x14ac:dyDescent="0.25">
      <c r="A84" s="10" t="s">
        <v>241</v>
      </c>
      <c r="B84" t="s">
        <v>173</v>
      </c>
      <c r="C84" s="85">
        <f>+INDEX(M:Y,MATCH(B84,M:M,0),2)</f>
        <v>400000</v>
      </c>
      <c r="D84" s="85">
        <f>+INDEX(AI:AU,MATCH(B84,AI:AI,0),6)</f>
        <v>90000</v>
      </c>
      <c r="E84" s="85">
        <f>+INDEX(AI:AU,MATCH(B84,AI:AI,0),10)</f>
        <v>25000</v>
      </c>
      <c r="F84" s="79">
        <f>+INDEX(AI:BB,MATCH(B84,AI:AI,0),14)</f>
        <v>0</v>
      </c>
      <c r="G84" s="124">
        <f>+INDEX(AI:BB,MATCH(B84,AI:AI,0),18)</f>
        <v>88000</v>
      </c>
      <c r="H84" s="85">
        <f t="shared" si="14"/>
        <v>203000</v>
      </c>
      <c r="I84" s="40"/>
      <c r="AI84" s="66" t="s">
        <v>346</v>
      </c>
      <c r="AJ84" t="s">
        <v>338</v>
      </c>
    </row>
    <row r="85" spans="1:55" ht="18.75" customHeight="1" x14ac:dyDescent="0.25">
      <c r="A85" s="10" t="s">
        <v>241</v>
      </c>
      <c r="B85" t="s">
        <v>170</v>
      </c>
      <c r="C85" s="85">
        <f>+INDEX(M:Y,MATCH(B85,M:M,0),2)</f>
        <v>110000</v>
      </c>
      <c r="D85" s="85">
        <f>+INDEX(AI:AU,MATCH(B85,AI:AI,0),6)</f>
        <v>31790</v>
      </c>
      <c r="E85" s="85">
        <f>+INDEX(AI:AU,MATCH(B85,AI:AI,0),10)</f>
        <v>0</v>
      </c>
      <c r="F85" s="79">
        <f>+INDEX(AI:BB,MATCH(B85,AI:AI,0),14)</f>
        <v>5250</v>
      </c>
      <c r="G85" s="124">
        <f t="shared" ref="G85:G87" si="15">+INDEX(AI:BB,MATCH(B85,AI:AI,0),18)</f>
        <v>53000</v>
      </c>
      <c r="H85" s="85">
        <f t="shared" si="14"/>
        <v>90040</v>
      </c>
      <c r="I85" s="40"/>
      <c r="AI85" s="66" t="s">
        <v>347</v>
      </c>
      <c r="AJ85" t="s">
        <v>338</v>
      </c>
    </row>
    <row r="86" spans="1:55" ht="18.75" customHeight="1" x14ac:dyDescent="0.25">
      <c r="A86" s="10" t="s">
        <v>242</v>
      </c>
      <c r="B86" s="60" t="s">
        <v>171</v>
      </c>
      <c r="C86" s="85">
        <f>+INDEX(M:Y,MATCH(B86,M:M,0),2)</f>
        <v>110000</v>
      </c>
      <c r="D86" s="85">
        <f>+INDEX(AI:AU,MATCH(B86,AI:AI,0),6)</f>
        <v>3000</v>
      </c>
      <c r="E86" s="85">
        <f>+INDEX(AI:AU,MATCH(B86,AI:AI,0),10)</f>
        <v>3018</v>
      </c>
      <c r="F86" s="79">
        <f>+INDEX(AI:BB,MATCH(B86,AI:AI,0),14)</f>
        <v>18000</v>
      </c>
      <c r="G86" s="124">
        <f t="shared" si="15"/>
        <v>19917</v>
      </c>
      <c r="H86" s="85">
        <f t="shared" si="14"/>
        <v>43935</v>
      </c>
      <c r="I86" s="40"/>
      <c r="AI86" s="66" t="s">
        <v>341</v>
      </c>
      <c r="AJ86" t="s">
        <v>338</v>
      </c>
    </row>
    <row r="87" spans="1:55" ht="18.75" customHeight="1" x14ac:dyDescent="0.25">
      <c r="A87" s="10" t="s">
        <v>243</v>
      </c>
      <c r="B87" s="60" t="s">
        <v>194</v>
      </c>
      <c r="C87" s="85">
        <f>+INDEX(M:Y,MATCH(B87,M:M,0),2)</f>
        <v>3480000</v>
      </c>
      <c r="D87" s="85">
        <f>+INDEX(AI:AU,MATCH(B87,AI:AI,0),6)</f>
        <v>647887</v>
      </c>
      <c r="E87" s="85">
        <f>+INDEX(AI:AU,MATCH(B87,AI:AI,0),10)</f>
        <v>909856</v>
      </c>
      <c r="F87" s="79">
        <f>+INDEX(AI:BB,MATCH(B87,AI:AI,0),14)</f>
        <v>372968</v>
      </c>
      <c r="G87" s="124">
        <f t="shared" si="15"/>
        <v>1460474</v>
      </c>
      <c r="H87" s="85">
        <f t="shared" si="14"/>
        <v>3391185</v>
      </c>
      <c r="I87" s="40"/>
      <c r="AI87" s="66" t="s">
        <v>344</v>
      </c>
      <c r="AJ87" t="s">
        <v>371</v>
      </c>
    </row>
    <row r="88" spans="1:55" ht="15.75" x14ac:dyDescent="0.25">
      <c r="A88" s="7" t="s">
        <v>244</v>
      </c>
      <c r="B88" s="72" t="s">
        <v>245</v>
      </c>
      <c r="C88" s="89">
        <f>+SUM(C89:C91)</f>
        <v>24750000</v>
      </c>
      <c r="D88" s="89">
        <f>+SUM(D89:D91)</f>
        <v>7626804</v>
      </c>
      <c r="E88" s="89">
        <f>+SUM(E89:E91)</f>
        <v>4946972</v>
      </c>
      <c r="F88" s="90">
        <f>+SUM(F89:F91)</f>
        <v>8258498</v>
      </c>
      <c r="G88" s="90">
        <f>+SUM(G89:G91)</f>
        <v>3728885</v>
      </c>
      <c r="H88" s="89">
        <f t="shared" si="14"/>
        <v>24561159</v>
      </c>
      <c r="I88" s="40"/>
    </row>
    <row r="89" spans="1:55" ht="15.75" x14ac:dyDescent="0.25">
      <c r="A89" s="10" t="s">
        <v>246</v>
      </c>
      <c r="B89" t="s">
        <v>168</v>
      </c>
      <c r="C89" s="85">
        <f>+INDEX(M:Y,MATCH(B89,M:M,0),2)</f>
        <v>950000</v>
      </c>
      <c r="D89" s="85">
        <f>+INDEX(AI:AU,MATCH(B89,AI:AI,0),6)</f>
        <v>262280</v>
      </c>
      <c r="E89" s="85">
        <f>+INDEX(AI:AU,MATCH(B89,AI:AI,0),10)</f>
        <v>183140</v>
      </c>
      <c r="F89" s="79">
        <f>+INDEX(AI:BB,MATCH(B89,AI:AI,0),14)</f>
        <v>278165</v>
      </c>
      <c r="G89" s="124">
        <f>+INDEX(AI:BB,MATCH(B89,AI:AI,0),18)</f>
        <v>200000</v>
      </c>
      <c r="H89" s="85">
        <f t="shared" si="14"/>
        <v>923585</v>
      </c>
      <c r="I89" s="40"/>
      <c r="AI89" s="66" t="s">
        <v>342</v>
      </c>
      <c r="AJ89" s="66" t="s">
        <v>339</v>
      </c>
      <c r="AK89" s="66" t="s">
        <v>343</v>
      </c>
    </row>
    <row r="90" spans="1:55" ht="15.75" x14ac:dyDescent="0.25">
      <c r="A90" s="10" t="s">
        <v>246</v>
      </c>
      <c r="B90" t="s">
        <v>370</v>
      </c>
      <c r="C90" s="85">
        <f>+INDEX(M:Y,MATCH(B90,M:M,0),2)</f>
        <v>2500000</v>
      </c>
      <c r="D90" s="85">
        <f>+INDEX(AI:AU,MATCH(B90,AI:AI,0),6)</f>
        <v>273271</v>
      </c>
      <c r="E90" s="85">
        <f>+INDEX(AI:AU,MATCH(B90,AI:AI,0),10)</f>
        <v>941859</v>
      </c>
      <c r="F90" s="79">
        <f>+INDEX(AI:BB,MATCH(B90,AI:AI,0),14)</f>
        <v>322200</v>
      </c>
      <c r="G90" s="124">
        <f t="shared" ref="G90:G91" si="16">+INDEX(AI:BB,MATCH(B90,AI:AI,0),18)</f>
        <v>806925</v>
      </c>
      <c r="H90" s="85">
        <f t="shared" si="14"/>
        <v>2344255</v>
      </c>
      <c r="I90" s="40"/>
      <c r="AJ90" t="s">
        <v>351</v>
      </c>
      <c r="AL90" t="s">
        <v>354</v>
      </c>
      <c r="AM90" t="s">
        <v>352</v>
      </c>
      <c r="AP90" t="s">
        <v>353</v>
      </c>
      <c r="AQ90" t="s">
        <v>355</v>
      </c>
      <c r="AT90" t="s">
        <v>356</v>
      </c>
      <c r="AU90" t="s">
        <v>398</v>
      </c>
      <c r="AX90" t="s">
        <v>399</v>
      </c>
      <c r="AY90" t="s">
        <v>401</v>
      </c>
      <c r="BB90" t="s">
        <v>402</v>
      </c>
      <c r="BC90" t="s">
        <v>69</v>
      </c>
    </row>
    <row r="91" spans="1:55" ht="15.75" x14ac:dyDescent="0.25">
      <c r="A91" s="10" t="s">
        <v>247</v>
      </c>
      <c r="B91" s="61" t="s">
        <v>179</v>
      </c>
      <c r="C91" s="85">
        <f>+INDEX(M:Y,MATCH(B91,M:M,0),2)</f>
        <v>21300000</v>
      </c>
      <c r="D91" s="85">
        <f>+INDEX(AI:AU,MATCH(B91,AI:AI,0),6)</f>
        <v>7091253</v>
      </c>
      <c r="E91" s="85">
        <f>+INDEX(AI:AU,MATCH(B91,AI:AI,0),10)</f>
        <v>3821973</v>
      </c>
      <c r="F91" s="79">
        <f>+INDEX(AI:BB,MATCH(B91,AI:AI,0),14)</f>
        <v>7658133</v>
      </c>
      <c r="G91" s="124">
        <f t="shared" si="16"/>
        <v>2721960</v>
      </c>
      <c r="H91" s="85">
        <f t="shared" si="14"/>
        <v>21293319</v>
      </c>
      <c r="I91" s="40"/>
      <c r="AI91" s="66" t="s">
        <v>340</v>
      </c>
      <c r="AJ91" t="s">
        <v>357</v>
      </c>
      <c r="AK91" t="s">
        <v>358</v>
      </c>
      <c r="AM91" t="s">
        <v>359</v>
      </c>
      <c r="AN91" t="s">
        <v>348</v>
      </c>
      <c r="AO91" t="s">
        <v>360</v>
      </c>
      <c r="AQ91" t="s">
        <v>359</v>
      </c>
      <c r="AR91" t="s">
        <v>348</v>
      </c>
      <c r="AS91" t="s">
        <v>360</v>
      </c>
      <c r="AU91" t="s">
        <v>359</v>
      </c>
      <c r="AV91" t="s">
        <v>348</v>
      </c>
      <c r="AW91" t="s">
        <v>360</v>
      </c>
      <c r="AY91" t="s">
        <v>359</v>
      </c>
      <c r="AZ91" t="s">
        <v>348</v>
      </c>
      <c r="BA91" t="s">
        <v>360</v>
      </c>
    </row>
    <row r="92" spans="1:55" ht="15.75" x14ac:dyDescent="0.25">
      <c r="A92" s="128" t="s">
        <v>248</v>
      </c>
      <c r="B92" s="128"/>
      <c r="C92" s="91">
        <f>+C88+C83+C74+C71+C39+C31+C19+C16+C6</f>
        <v>538535537</v>
      </c>
      <c r="D92" s="91">
        <f>+D88+D83+D74+D71+D39+D31+D19+D16+D6</f>
        <v>111993492</v>
      </c>
      <c r="E92" s="91">
        <f>+E88+E83+E74+E71+E39+E31+E19+E16+E6</f>
        <v>116811500</v>
      </c>
      <c r="F92" s="106">
        <f>+F88+F83+F74+F71+F39+F31+F19+F16+F6</f>
        <v>104849948</v>
      </c>
      <c r="G92" s="106">
        <f>+G88+G83+G74+G71+G39+G31+G19+G16+G6</f>
        <v>115732340</v>
      </c>
      <c r="H92" s="91">
        <f t="shared" si="14"/>
        <v>449387280</v>
      </c>
      <c r="I92" s="40"/>
      <c r="AI92" s="68" t="s">
        <v>72</v>
      </c>
      <c r="AJ92" s="74">
        <v>11834724</v>
      </c>
      <c r="AK92" s="74">
        <v>16793924</v>
      </c>
      <c r="AL92" s="65">
        <v>28628648</v>
      </c>
      <c r="AM92" s="65">
        <v>2795658</v>
      </c>
      <c r="AN92" s="65">
        <v>2638449</v>
      </c>
      <c r="AO92" s="65">
        <v>157209</v>
      </c>
      <c r="AP92" s="65">
        <v>5591316</v>
      </c>
      <c r="AQ92" s="65">
        <v>2696714</v>
      </c>
      <c r="AR92" s="65">
        <v>2591604</v>
      </c>
      <c r="AS92" s="65">
        <v>105110</v>
      </c>
      <c r="AT92" s="65">
        <v>5393428</v>
      </c>
      <c r="AU92" s="65">
        <v>2762612</v>
      </c>
      <c r="AV92" s="65">
        <v>2744840</v>
      </c>
      <c r="AW92" s="65">
        <v>17772</v>
      </c>
      <c r="AX92" s="65">
        <v>5525224</v>
      </c>
      <c r="AY92" s="65">
        <v>2555321</v>
      </c>
      <c r="AZ92" s="65">
        <v>2539285</v>
      </c>
      <c r="BA92" s="65">
        <v>16036</v>
      </c>
      <c r="BB92" s="65">
        <v>5110642</v>
      </c>
      <c r="BC92" s="65">
        <v>50249258</v>
      </c>
    </row>
    <row r="93" spans="1:55" x14ac:dyDescent="0.25">
      <c r="AI93" s="68" t="s">
        <v>73</v>
      </c>
      <c r="AJ93" s="74">
        <v>20344106</v>
      </c>
      <c r="AK93" s="74">
        <v>22748088</v>
      </c>
      <c r="AL93" s="65">
        <v>43092194</v>
      </c>
      <c r="AM93" s="65">
        <v>4261404</v>
      </c>
      <c r="AN93" s="65">
        <v>3935875</v>
      </c>
      <c r="AO93" s="65">
        <v>325529</v>
      </c>
      <c r="AP93" s="65">
        <v>8522808</v>
      </c>
      <c r="AQ93" s="65">
        <v>4443899</v>
      </c>
      <c r="AR93" s="65">
        <v>4150336</v>
      </c>
      <c r="AS93" s="65">
        <v>293563</v>
      </c>
      <c r="AT93" s="65">
        <v>8887798</v>
      </c>
      <c r="AU93" s="65">
        <v>4583966</v>
      </c>
      <c r="AV93" s="65">
        <v>4471245</v>
      </c>
      <c r="AW93" s="65">
        <v>112721</v>
      </c>
      <c r="AX93" s="65">
        <v>9167932</v>
      </c>
      <c r="AY93" s="65">
        <v>4741404</v>
      </c>
      <c r="AZ93" s="65">
        <v>4660597</v>
      </c>
      <c r="BA93" s="65">
        <v>80807</v>
      </c>
      <c r="BB93" s="65">
        <v>9482808</v>
      </c>
      <c r="BC93" s="65">
        <v>79153540</v>
      </c>
    </row>
    <row r="94" spans="1:55" x14ac:dyDescent="0.25">
      <c r="AI94" s="68" t="s">
        <v>74</v>
      </c>
      <c r="AJ94" s="74">
        <v>55745240</v>
      </c>
      <c r="AK94" s="74">
        <v>61623240</v>
      </c>
      <c r="AL94" s="65">
        <v>117368480</v>
      </c>
      <c r="AM94" s="65">
        <v>14128826</v>
      </c>
      <c r="AN94" s="65">
        <v>13054753</v>
      </c>
      <c r="AO94" s="65">
        <v>1075286</v>
      </c>
      <c r="AP94" s="65">
        <v>28258865</v>
      </c>
      <c r="AQ94" s="65">
        <v>13426059</v>
      </c>
      <c r="AR94" s="65">
        <v>12488739</v>
      </c>
      <c r="AS94" s="65">
        <v>937320</v>
      </c>
      <c r="AT94" s="65">
        <v>26852118</v>
      </c>
      <c r="AU94" s="65">
        <v>13818792</v>
      </c>
      <c r="AV94" s="65">
        <v>13368135</v>
      </c>
      <c r="AW94" s="65">
        <v>450657</v>
      </c>
      <c r="AX94" s="65">
        <v>27637584</v>
      </c>
      <c r="AY94" s="65">
        <v>12472237</v>
      </c>
      <c r="AZ94" s="65">
        <v>12419260</v>
      </c>
      <c r="BA94" s="65">
        <v>51764</v>
      </c>
      <c r="BB94" s="65">
        <v>24943261</v>
      </c>
      <c r="BC94" s="65">
        <v>225060308</v>
      </c>
    </row>
    <row r="95" spans="1:55" x14ac:dyDescent="0.25">
      <c r="G95" s="105">
        <f>+(H92/C92)*100</f>
        <v>83.446170052840912</v>
      </c>
      <c r="AI95" s="68" t="s">
        <v>75</v>
      </c>
      <c r="AJ95" s="74">
        <v>280000</v>
      </c>
      <c r="AK95" s="74">
        <v>1080000</v>
      </c>
      <c r="AL95" s="65">
        <v>1360000</v>
      </c>
      <c r="AM95" s="65"/>
      <c r="AN95" s="65"/>
      <c r="AO95" s="65"/>
      <c r="AP95" s="65"/>
      <c r="AQ95" s="65"/>
      <c r="AR95" s="65"/>
      <c r="AS95" s="65"/>
      <c r="AT95" s="65"/>
      <c r="AU95" s="65"/>
      <c r="AV95" s="65"/>
      <c r="AW95" s="65"/>
      <c r="AX95" s="65"/>
      <c r="AY95" s="65">
        <v>30000</v>
      </c>
      <c r="AZ95" s="65">
        <v>30000</v>
      </c>
      <c r="BA95" s="65"/>
      <c r="BB95" s="65">
        <v>60000</v>
      </c>
      <c r="BC95" s="65">
        <v>1420000</v>
      </c>
    </row>
    <row r="96" spans="1:55" x14ac:dyDescent="0.25">
      <c r="AI96" s="68" t="s">
        <v>76</v>
      </c>
      <c r="AJ96" s="74">
        <v>7486658</v>
      </c>
      <c r="AK96" s="74">
        <v>7500000</v>
      </c>
      <c r="AL96" s="65">
        <v>14986658</v>
      </c>
      <c r="AM96" s="65">
        <v>1205588</v>
      </c>
      <c r="AN96" s="65">
        <v>1115689</v>
      </c>
      <c r="AO96" s="65">
        <v>89899</v>
      </c>
      <c r="AP96" s="65">
        <v>2411176</v>
      </c>
      <c r="AQ96" s="65">
        <v>1099595</v>
      </c>
      <c r="AR96" s="65">
        <v>1041595</v>
      </c>
      <c r="AS96" s="65">
        <v>58000</v>
      </c>
      <c r="AT96" s="65">
        <v>2199190</v>
      </c>
      <c r="AU96" s="65">
        <v>1157771</v>
      </c>
      <c r="AV96" s="65">
        <v>1146636</v>
      </c>
      <c r="AW96" s="65">
        <v>11135</v>
      </c>
      <c r="AX96" s="65">
        <v>2315542</v>
      </c>
      <c r="AY96" s="65">
        <v>1170403</v>
      </c>
      <c r="AZ96" s="65">
        <v>1167449</v>
      </c>
      <c r="BA96" s="65">
        <v>2954</v>
      </c>
      <c r="BB96" s="65">
        <v>2340806</v>
      </c>
      <c r="BC96" s="65">
        <v>24253372</v>
      </c>
    </row>
    <row r="97" spans="3:55" x14ac:dyDescent="0.25">
      <c r="C97" s="105"/>
      <c r="D97" s="105"/>
      <c r="G97" s="105">
        <f>+G92-69048187</f>
        <v>46684153</v>
      </c>
      <c r="AI97" s="68" t="s">
        <v>77</v>
      </c>
      <c r="AJ97" s="74">
        <v>295120</v>
      </c>
      <c r="AK97" s="74">
        <v>244800</v>
      </c>
      <c r="AL97" s="65">
        <v>539920</v>
      </c>
      <c r="AM97" s="65">
        <v>61200</v>
      </c>
      <c r="AN97" s="65">
        <v>56649</v>
      </c>
      <c r="AO97" s="65">
        <v>4551</v>
      </c>
      <c r="AP97" s="65">
        <v>122400</v>
      </c>
      <c r="AQ97" s="65">
        <v>61200</v>
      </c>
      <c r="AR97" s="65">
        <v>58193</v>
      </c>
      <c r="AS97" s="65">
        <v>3007</v>
      </c>
      <c r="AT97" s="65">
        <v>122400</v>
      </c>
      <c r="AU97" s="65">
        <v>61200</v>
      </c>
      <c r="AV97" s="65">
        <v>61200</v>
      </c>
      <c r="AW97" s="65"/>
      <c r="AX97" s="65">
        <v>122400</v>
      </c>
      <c r="AY97" s="65">
        <v>111520</v>
      </c>
      <c r="AZ97" s="65">
        <v>111520</v>
      </c>
      <c r="BA97" s="65"/>
      <c r="BB97" s="65">
        <v>223040</v>
      </c>
      <c r="BC97" s="65">
        <v>1130160</v>
      </c>
    </row>
    <row r="98" spans="3:55" x14ac:dyDescent="0.25">
      <c r="D98" s="105"/>
      <c r="AI98" s="68" t="s">
        <v>78</v>
      </c>
      <c r="AJ98" s="74">
        <v>2123668</v>
      </c>
      <c r="AK98" s="74">
        <v>1873668</v>
      </c>
      <c r="AL98" s="65">
        <v>3997336</v>
      </c>
      <c r="AM98" s="65">
        <v>191614</v>
      </c>
      <c r="AN98" s="65">
        <v>175605</v>
      </c>
      <c r="AO98" s="65">
        <v>16009</v>
      </c>
      <c r="AP98" s="65">
        <v>383228</v>
      </c>
      <c r="AQ98" s="65">
        <v>222614</v>
      </c>
      <c r="AR98" s="65">
        <v>203891</v>
      </c>
      <c r="AS98" s="65">
        <v>18723</v>
      </c>
      <c r="AT98" s="65">
        <v>445228</v>
      </c>
      <c r="AU98" s="65">
        <v>571212</v>
      </c>
      <c r="AV98" s="65">
        <v>558536</v>
      </c>
      <c r="AW98" s="65">
        <v>12676</v>
      </c>
      <c r="AX98" s="65">
        <v>1142424</v>
      </c>
      <c r="AY98" s="65">
        <v>245030</v>
      </c>
      <c r="AZ98" s="65">
        <v>239607</v>
      </c>
      <c r="BA98" s="65">
        <v>5423</v>
      </c>
      <c r="BB98" s="65">
        <v>490060</v>
      </c>
      <c r="BC98" s="65">
        <v>6458276</v>
      </c>
    </row>
    <row r="99" spans="3:55" x14ac:dyDescent="0.25">
      <c r="AI99" s="68" t="s">
        <v>79</v>
      </c>
      <c r="AJ99" s="74">
        <v>2225000</v>
      </c>
      <c r="AK99" s="74">
        <v>2350000</v>
      </c>
      <c r="AL99" s="65">
        <v>4575000</v>
      </c>
      <c r="AM99" s="65">
        <v>61591</v>
      </c>
      <c r="AN99" s="65">
        <v>56367</v>
      </c>
      <c r="AO99" s="65">
        <v>5224</v>
      </c>
      <c r="AP99" s="65">
        <v>123182</v>
      </c>
      <c r="AQ99" s="65">
        <v>91085</v>
      </c>
      <c r="AR99" s="65">
        <v>86065</v>
      </c>
      <c r="AS99" s="65">
        <v>5020</v>
      </c>
      <c r="AT99" s="65">
        <v>182170</v>
      </c>
      <c r="AU99" s="65">
        <v>101089</v>
      </c>
      <c r="AV99" s="65">
        <v>101089</v>
      </c>
      <c r="AW99" s="65"/>
      <c r="AX99" s="65">
        <v>202178</v>
      </c>
      <c r="AY99" s="65">
        <v>189912</v>
      </c>
      <c r="AZ99" s="65">
        <v>189912</v>
      </c>
      <c r="BA99" s="65"/>
      <c r="BB99" s="65">
        <v>379824</v>
      </c>
      <c r="BC99" s="65">
        <v>5462354</v>
      </c>
    </row>
    <row r="100" spans="3:55" x14ac:dyDescent="0.25">
      <c r="C100" s="105">
        <f>+C92-538535537</f>
        <v>0</v>
      </c>
      <c r="G100" s="105"/>
      <c r="AI100" s="68" t="s">
        <v>80</v>
      </c>
      <c r="AJ100" s="74">
        <v>1560000</v>
      </c>
      <c r="AK100" s="74">
        <v>510000</v>
      </c>
      <c r="AL100" s="65">
        <v>2070000</v>
      </c>
      <c r="AM100" s="65"/>
      <c r="AN100" s="65"/>
      <c r="AO100" s="65"/>
      <c r="AP100" s="65"/>
      <c r="AQ100" s="65">
        <v>295592</v>
      </c>
      <c r="AR100" s="65">
        <v>295592</v>
      </c>
      <c r="AS100" s="65"/>
      <c r="AT100" s="65">
        <v>591184</v>
      </c>
      <c r="AU100" s="65">
        <v>407415</v>
      </c>
      <c r="AV100" s="65">
        <v>407415</v>
      </c>
      <c r="AW100" s="65"/>
      <c r="AX100" s="65">
        <v>814830</v>
      </c>
      <c r="AY100" s="65">
        <v>282085</v>
      </c>
      <c r="AZ100" s="65">
        <v>282085</v>
      </c>
      <c r="BA100" s="65"/>
      <c r="BB100" s="65">
        <v>564170</v>
      </c>
      <c r="BC100" s="65">
        <v>4040184</v>
      </c>
    </row>
    <row r="101" spans="3:55" x14ac:dyDescent="0.25">
      <c r="C101" s="105"/>
      <c r="F101" s="105">
        <f>+E88+E83+E74+E71+E39+E31+E19+E16</f>
        <v>55084411</v>
      </c>
      <c r="AI101" s="68" t="s">
        <v>81</v>
      </c>
      <c r="AJ101" s="74">
        <v>250000</v>
      </c>
      <c r="AK101" s="74">
        <v>800000</v>
      </c>
      <c r="AL101" s="65">
        <v>1050000</v>
      </c>
      <c r="AM101" s="65"/>
      <c r="AN101" s="65"/>
      <c r="AO101" s="65"/>
      <c r="AP101" s="65"/>
      <c r="AQ101" s="65">
        <v>229500</v>
      </c>
      <c r="AR101" s="65">
        <v>229500</v>
      </c>
      <c r="AS101" s="65"/>
      <c r="AT101" s="65">
        <v>459000</v>
      </c>
      <c r="AU101" s="65"/>
      <c r="AV101" s="65"/>
      <c r="AW101" s="65"/>
      <c r="AX101" s="65"/>
      <c r="AY101" s="65"/>
      <c r="AZ101" s="65"/>
      <c r="BA101" s="65"/>
      <c r="BB101" s="65"/>
      <c r="BC101" s="65">
        <v>1509000</v>
      </c>
    </row>
    <row r="102" spans="3:55" x14ac:dyDescent="0.25">
      <c r="D102">
        <f>111234023-111225148</f>
        <v>8875</v>
      </c>
      <c r="AI102" s="68" t="s">
        <v>82</v>
      </c>
      <c r="AJ102" s="74">
        <v>66000</v>
      </c>
      <c r="AK102" s="74">
        <v>66000</v>
      </c>
      <c r="AL102" s="65">
        <v>132000</v>
      </c>
      <c r="AM102" s="65"/>
      <c r="AN102" s="65"/>
      <c r="AO102" s="65"/>
      <c r="AP102" s="65"/>
      <c r="AQ102" s="65"/>
      <c r="AR102" s="65"/>
      <c r="AS102" s="65"/>
      <c r="AT102" s="65"/>
      <c r="AU102" s="65"/>
      <c r="AV102" s="65"/>
      <c r="AW102" s="65"/>
      <c r="AX102" s="65"/>
      <c r="AY102" s="65"/>
      <c r="AZ102" s="65"/>
      <c r="BA102" s="65"/>
      <c r="BB102" s="65"/>
      <c r="BC102" s="65">
        <v>132000</v>
      </c>
    </row>
    <row r="103" spans="3:55" x14ac:dyDescent="0.25">
      <c r="AI103" s="68" t="s">
        <v>83</v>
      </c>
      <c r="AJ103" s="74">
        <v>600000</v>
      </c>
      <c r="AK103" s="74">
        <v>600000</v>
      </c>
      <c r="AL103" s="65">
        <v>1200000</v>
      </c>
      <c r="AM103" s="65">
        <v>75916</v>
      </c>
      <c r="AN103" s="65">
        <v>75916</v>
      </c>
      <c r="AO103" s="65"/>
      <c r="AP103" s="65">
        <v>151832</v>
      </c>
      <c r="AQ103" s="65">
        <v>70969</v>
      </c>
      <c r="AR103" s="65">
        <v>70969</v>
      </c>
      <c r="AS103" s="65"/>
      <c r="AT103" s="65">
        <v>141938</v>
      </c>
      <c r="AU103" s="65">
        <v>15460</v>
      </c>
      <c r="AV103" s="65">
        <v>15460</v>
      </c>
      <c r="AW103" s="65"/>
      <c r="AX103" s="65">
        <v>30920</v>
      </c>
      <c r="AY103" s="65"/>
      <c r="AZ103" s="65"/>
      <c r="BA103" s="65"/>
      <c r="BB103" s="65"/>
      <c r="BC103" s="65">
        <v>1524690</v>
      </c>
    </row>
    <row r="104" spans="3:55" x14ac:dyDescent="0.25">
      <c r="AI104" s="68" t="s">
        <v>84</v>
      </c>
      <c r="AJ104" s="74">
        <v>240000</v>
      </c>
      <c r="AK104" s="74">
        <v>240000</v>
      </c>
      <c r="AL104" s="65">
        <v>480000</v>
      </c>
      <c r="AM104" s="65"/>
      <c r="AN104" s="65"/>
      <c r="AO104" s="65"/>
      <c r="AP104" s="65"/>
      <c r="AQ104" s="65"/>
      <c r="AR104" s="65"/>
      <c r="AS104" s="65"/>
      <c r="AT104" s="65"/>
      <c r="AU104" s="65"/>
      <c r="AV104" s="65"/>
      <c r="AW104" s="65"/>
      <c r="AX104" s="65"/>
      <c r="AY104" s="65"/>
      <c r="AZ104" s="65"/>
      <c r="BA104" s="65"/>
      <c r="BB104" s="65"/>
      <c r="BC104" s="65">
        <v>480000</v>
      </c>
    </row>
    <row r="105" spans="3:55" x14ac:dyDescent="0.25">
      <c r="AI105" s="68" t="s">
        <v>375</v>
      </c>
      <c r="AJ105" s="74">
        <v>120000</v>
      </c>
      <c r="AK105" s="74">
        <v>120000</v>
      </c>
      <c r="AL105" s="65">
        <v>240000</v>
      </c>
      <c r="AM105" s="65"/>
      <c r="AN105" s="65"/>
      <c r="AO105" s="65"/>
      <c r="AP105" s="65"/>
      <c r="AQ105" s="65"/>
      <c r="AR105" s="65"/>
      <c r="AS105" s="65"/>
      <c r="AT105" s="65"/>
      <c r="AU105" s="65"/>
      <c r="AV105" s="65"/>
      <c r="AW105" s="65"/>
      <c r="AX105" s="65"/>
      <c r="AY105" s="65"/>
      <c r="AZ105" s="65"/>
      <c r="BA105" s="65"/>
      <c r="BB105" s="65"/>
      <c r="BC105" s="65">
        <v>240000</v>
      </c>
    </row>
    <row r="106" spans="3:55" x14ac:dyDescent="0.25">
      <c r="AI106" s="68" t="s">
        <v>85</v>
      </c>
      <c r="AJ106" s="74">
        <v>300000</v>
      </c>
      <c r="AK106" s="74">
        <v>300000</v>
      </c>
      <c r="AL106" s="65">
        <v>600000</v>
      </c>
      <c r="AM106" s="65"/>
      <c r="AN106" s="65"/>
      <c r="AO106" s="65"/>
      <c r="AP106" s="65"/>
      <c r="AQ106" s="65"/>
      <c r="AR106" s="65"/>
      <c r="AS106" s="65"/>
      <c r="AT106" s="65"/>
      <c r="AU106" s="65"/>
      <c r="AV106" s="65"/>
      <c r="AW106" s="65"/>
      <c r="AX106" s="65"/>
      <c r="AY106" s="65"/>
      <c r="AZ106" s="65"/>
      <c r="BA106" s="65"/>
      <c r="BB106" s="65"/>
      <c r="BC106" s="65">
        <v>600000</v>
      </c>
    </row>
    <row r="107" spans="3:55" x14ac:dyDescent="0.25">
      <c r="AI107" s="68" t="s">
        <v>86</v>
      </c>
      <c r="AJ107" s="74">
        <v>240000</v>
      </c>
      <c r="AK107" s="74">
        <v>240000</v>
      </c>
      <c r="AL107" s="65">
        <v>480000</v>
      </c>
      <c r="AM107" s="65"/>
      <c r="AN107" s="65"/>
      <c r="AO107" s="65"/>
      <c r="AP107" s="65"/>
      <c r="AQ107" s="65"/>
      <c r="AR107" s="65"/>
      <c r="AS107" s="65"/>
      <c r="AT107" s="65"/>
      <c r="AU107" s="65"/>
      <c r="AV107" s="65"/>
      <c r="AW107" s="65"/>
      <c r="AX107" s="65"/>
      <c r="AY107" s="65"/>
      <c r="AZ107" s="65"/>
      <c r="BA107" s="65"/>
      <c r="BB107" s="65"/>
      <c r="BC107" s="65">
        <v>480000</v>
      </c>
    </row>
    <row r="108" spans="3:55" x14ac:dyDescent="0.25">
      <c r="AI108" s="68" t="s">
        <v>87</v>
      </c>
      <c r="AJ108" s="74">
        <v>300000</v>
      </c>
      <c r="AK108" s="74">
        <v>300000</v>
      </c>
      <c r="AL108" s="65">
        <v>600000</v>
      </c>
      <c r="AM108" s="65"/>
      <c r="AN108" s="65"/>
      <c r="AO108" s="65"/>
      <c r="AP108" s="65"/>
      <c r="AQ108" s="65"/>
      <c r="AR108" s="65"/>
      <c r="AS108" s="65"/>
      <c r="AT108" s="65"/>
      <c r="AU108" s="65"/>
      <c r="AV108" s="65"/>
      <c r="AW108" s="65"/>
      <c r="AX108" s="65"/>
      <c r="AY108" s="65"/>
      <c r="AZ108" s="65"/>
      <c r="BA108" s="65"/>
      <c r="BB108" s="65"/>
      <c r="BC108" s="65">
        <v>600000</v>
      </c>
    </row>
    <row r="109" spans="3:55" x14ac:dyDescent="0.25">
      <c r="AI109" s="68" t="s">
        <v>88</v>
      </c>
      <c r="AJ109" s="74">
        <v>7200000</v>
      </c>
      <c r="AK109" s="74">
        <v>8000000</v>
      </c>
      <c r="AL109" s="65">
        <v>15200000</v>
      </c>
      <c r="AM109" s="65">
        <v>700668</v>
      </c>
      <c r="AN109" s="65">
        <v>700668</v>
      </c>
      <c r="AO109" s="65"/>
      <c r="AP109" s="65">
        <v>1401336</v>
      </c>
      <c r="AQ109" s="65">
        <v>1331234</v>
      </c>
      <c r="AR109" s="65">
        <v>1331234</v>
      </c>
      <c r="AS109" s="65"/>
      <c r="AT109" s="65">
        <v>2662468</v>
      </c>
      <c r="AU109" s="65">
        <v>1281590</v>
      </c>
      <c r="AV109" s="65">
        <v>1281590</v>
      </c>
      <c r="AW109" s="65"/>
      <c r="AX109" s="65">
        <v>2563180</v>
      </c>
      <c r="AY109" s="65"/>
      <c r="AZ109" s="65"/>
      <c r="BA109" s="65"/>
      <c r="BB109" s="65"/>
      <c r="BC109" s="65">
        <v>21826984</v>
      </c>
    </row>
    <row r="110" spans="3:55" x14ac:dyDescent="0.25">
      <c r="AI110" s="68" t="s">
        <v>89</v>
      </c>
      <c r="AJ110" s="74">
        <v>254800</v>
      </c>
      <c r="AK110" s="74">
        <v>253800</v>
      </c>
      <c r="AL110" s="65">
        <v>508600</v>
      </c>
      <c r="AM110" s="65">
        <v>23200</v>
      </c>
      <c r="AN110" s="65">
        <v>21743</v>
      </c>
      <c r="AO110" s="65">
        <v>1457</v>
      </c>
      <c r="AP110" s="65">
        <v>46400</v>
      </c>
      <c r="AQ110" s="65">
        <v>22800</v>
      </c>
      <c r="AR110" s="65">
        <v>21266</v>
      </c>
      <c r="AS110" s="65">
        <v>1534</v>
      </c>
      <c r="AT110" s="65">
        <v>45600</v>
      </c>
      <c r="AU110" s="65">
        <v>23800</v>
      </c>
      <c r="AV110" s="65">
        <v>22658</v>
      </c>
      <c r="AW110" s="65">
        <v>1142</v>
      </c>
      <c r="AX110" s="65">
        <v>47600</v>
      </c>
      <c r="AY110" s="65">
        <v>21600</v>
      </c>
      <c r="AZ110" s="65">
        <v>21143</v>
      </c>
      <c r="BA110" s="65">
        <v>457</v>
      </c>
      <c r="BB110" s="65">
        <v>43200</v>
      </c>
      <c r="BC110" s="65">
        <v>691400</v>
      </c>
    </row>
    <row r="111" spans="3:55" x14ac:dyDescent="0.25">
      <c r="AI111" s="67" t="s">
        <v>92</v>
      </c>
      <c r="AJ111" s="74">
        <v>100000</v>
      </c>
      <c r="AK111" s="74">
        <v>100000</v>
      </c>
      <c r="AL111" s="65">
        <v>200000</v>
      </c>
      <c r="AM111" s="65">
        <v>41423</v>
      </c>
      <c r="AN111" s="65">
        <v>41423</v>
      </c>
      <c r="AO111" s="65"/>
      <c r="AP111" s="65">
        <v>82846</v>
      </c>
      <c r="AQ111" s="65"/>
      <c r="AR111" s="65"/>
      <c r="AS111" s="65"/>
      <c r="AT111" s="65"/>
      <c r="AU111" s="65">
        <v>3000</v>
      </c>
      <c r="AV111" s="65">
        <v>3000</v>
      </c>
      <c r="AW111" s="65"/>
      <c r="AX111" s="65">
        <v>6000</v>
      </c>
      <c r="AY111" s="65">
        <v>34660</v>
      </c>
      <c r="AZ111" s="65">
        <v>34660</v>
      </c>
      <c r="BA111" s="65"/>
      <c r="BB111" s="65">
        <v>69320</v>
      </c>
      <c r="BC111" s="65">
        <v>358166</v>
      </c>
    </row>
    <row r="112" spans="3:55" x14ac:dyDescent="0.25">
      <c r="AI112" s="67" t="s">
        <v>376</v>
      </c>
      <c r="AJ112" s="74">
        <v>30000</v>
      </c>
      <c r="AK112" s="74">
        <v>30000</v>
      </c>
      <c r="AL112" s="65">
        <v>60000</v>
      </c>
      <c r="AM112" s="65"/>
      <c r="AN112" s="65"/>
      <c r="AO112" s="65"/>
      <c r="AP112" s="65"/>
      <c r="AQ112" s="65"/>
      <c r="AR112" s="65"/>
      <c r="AS112" s="65"/>
      <c r="AT112" s="65"/>
      <c r="AU112" s="65"/>
      <c r="AV112" s="65"/>
      <c r="AW112" s="65"/>
      <c r="AX112" s="65"/>
      <c r="AY112" s="65"/>
      <c r="AZ112" s="65"/>
      <c r="BA112" s="65"/>
      <c r="BB112" s="65"/>
      <c r="BC112" s="65">
        <v>60000</v>
      </c>
    </row>
    <row r="113" spans="35:55" x14ac:dyDescent="0.25">
      <c r="AI113" s="67" t="s">
        <v>377</v>
      </c>
      <c r="AJ113" s="74">
        <v>230000</v>
      </c>
      <c r="AK113" s="74">
        <v>300000</v>
      </c>
      <c r="AL113" s="65">
        <v>530000</v>
      </c>
      <c r="AM113" s="65">
        <v>58770</v>
      </c>
      <c r="AN113" s="65">
        <v>58770</v>
      </c>
      <c r="AO113" s="65"/>
      <c r="AP113" s="65">
        <v>117540</v>
      </c>
      <c r="AQ113" s="65">
        <v>20013</v>
      </c>
      <c r="AR113" s="65">
        <v>20013</v>
      </c>
      <c r="AS113" s="65"/>
      <c r="AT113" s="65">
        <v>40026</v>
      </c>
      <c r="AU113" s="65">
        <v>50000</v>
      </c>
      <c r="AV113" s="65">
        <v>50000</v>
      </c>
      <c r="AW113" s="65"/>
      <c r="AX113" s="65">
        <v>100000</v>
      </c>
      <c r="AY113" s="65"/>
      <c r="AZ113" s="65"/>
      <c r="BA113" s="65"/>
      <c r="BB113" s="65"/>
      <c r="BC113" s="65">
        <v>787566</v>
      </c>
    </row>
    <row r="114" spans="35:55" x14ac:dyDescent="0.25">
      <c r="AI114" s="67" t="s">
        <v>93</v>
      </c>
      <c r="AJ114" s="74">
        <v>2150000</v>
      </c>
      <c r="AK114" s="74">
        <v>1750000</v>
      </c>
      <c r="AL114" s="65">
        <v>3900000</v>
      </c>
      <c r="AM114" s="65">
        <v>805456</v>
      </c>
      <c r="AN114" s="65">
        <v>805456</v>
      </c>
      <c r="AO114" s="65"/>
      <c r="AP114" s="65">
        <v>1610912</v>
      </c>
      <c r="AQ114" s="65">
        <v>230743</v>
      </c>
      <c r="AR114" s="65">
        <v>230743</v>
      </c>
      <c r="AS114" s="65"/>
      <c r="AT114" s="65">
        <v>461486</v>
      </c>
      <c r="AU114" s="65">
        <v>182646</v>
      </c>
      <c r="AV114" s="65">
        <v>182646</v>
      </c>
      <c r="AW114" s="65"/>
      <c r="AX114" s="65">
        <v>365292</v>
      </c>
      <c r="AY114" s="65">
        <v>277344</v>
      </c>
      <c r="AZ114" s="65">
        <v>277344</v>
      </c>
      <c r="BA114" s="65"/>
      <c r="BB114" s="65">
        <v>554688</v>
      </c>
      <c r="BC114" s="65">
        <v>6892378</v>
      </c>
    </row>
    <row r="115" spans="35:55" x14ac:dyDescent="0.25">
      <c r="AI115" s="67" t="s">
        <v>94</v>
      </c>
      <c r="AJ115" s="74">
        <v>5000000</v>
      </c>
      <c r="AK115" s="74">
        <v>2500000</v>
      </c>
      <c r="AL115" s="65">
        <v>7500000</v>
      </c>
      <c r="AM115" s="65">
        <v>2638601</v>
      </c>
      <c r="AN115" s="65">
        <v>2638601</v>
      </c>
      <c r="AO115" s="65"/>
      <c r="AP115" s="65">
        <v>5277202</v>
      </c>
      <c r="AQ115" s="65">
        <v>1058431</v>
      </c>
      <c r="AR115" s="65">
        <v>1058431</v>
      </c>
      <c r="AS115" s="65"/>
      <c r="AT115" s="65">
        <v>2116862</v>
      </c>
      <c r="AU115" s="65">
        <v>677084</v>
      </c>
      <c r="AV115" s="65">
        <v>677084</v>
      </c>
      <c r="AW115" s="65"/>
      <c r="AX115" s="65">
        <v>1354168</v>
      </c>
      <c r="AY115" s="65">
        <v>617205</v>
      </c>
      <c r="AZ115" s="65">
        <v>617205</v>
      </c>
      <c r="BA115" s="65"/>
      <c r="BB115" s="65">
        <v>1234410</v>
      </c>
      <c r="BC115" s="65">
        <v>17482642</v>
      </c>
    </row>
    <row r="116" spans="35:55" x14ac:dyDescent="0.25">
      <c r="AI116" s="67" t="s">
        <v>95</v>
      </c>
      <c r="AJ116" s="74">
        <v>200000</v>
      </c>
      <c r="AK116" s="74">
        <v>200000</v>
      </c>
      <c r="AL116" s="65">
        <v>400000</v>
      </c>
      <c r="AM116" s="65"/>
      <c r="AN116" s="65"/>
      <c r="AO116" s="65"/>
      <c r="AP116" s="65"/>
      <c r="AQ116" s="65"/>
      <c r="AR116" s="65"/>
      <c r="AS116" s="65"/>
      <c r="AT116" s="65"/>
      <c r="AU116" s="65"/>
      <c r="AV116" s="65"/>
      <c r="AW116" s="65"/>
      <c r="AX116" s="65"/>
      <c r="AY116" s="65">
        <v>56700</v>
      </c>
      <c r="AZ116" s="65">
        <v>56700</v>
      </c>
      <c r="BA116" s="65"/>
      <c r="BB116" s="65">
        <v>113400</v>
      </c>
      <c r="BC116" s="65">
        <v>513400</v>
      </c>
    </row>
    <row r="117" spans="35:55" x14ac:dyDescent="0.25">
      <c r="AI117" s="67" t="s">
        <v>96</v>
      </c>
      <c r="AJ117" s="74">
        <v>4144004</v>
      </c>
      <c r="AK117" s="74">
        <v>5000000</v>
      </c>
      <c r="AL117" s="65">
        <v>9144004</v>
      </c>
      <c r="AM117" s="65">
        <v>127020</v>
      </c>
      <c r="AN117" s="65">
        <v>127020</v>
      </c>
      <c r="AO117" s="65"/>
      <c r="AP117" s="65">
        <v>254040</v>
      </c>
      <c r="AQ117" s="65">
        <v>359060</v>
      </c>
      <c r="AR117" s="65">
        <v>625357</v>
      </c>
      <c r="AS117" s="65"/>
      <c r="AT117" s="65">
        <v>984417</v>
      </c>
      <c r="AU117" s="65">
        <v>1751301</v>
      </c>
      <c r="AV117" s="65">
        <v>1485004</v>
      </c>
      <c r="AW117" s="65"/>
      <c r="AX117" s="65">
        <v>3236305</v>
      </c>
      <c r="AY117" s="65">
        <v>1824782</v>
      </c>
      <c r="AZ117" s="65">
        <v>1824782</v>
      </c>
      <c r="BA117" s="65"/>
      <c r="BB117" s="65">
        <v>3649564</v>
      </c>
      <c r="BC117" s="65">
        <v>17268330</v>
      </c>
    </row>
    <row r="118" spans="35:55" x14ac:dyDescent="0.25">
      <c r="AI118" s="67" t="s">
        <v>97</v>
      </c>
      <c r="AJ118" s="74">
        <v>500000</v>
      </c>
      <c r="AK118" s="74">
        <v>500000</v>
      </c>
      <c r="AL118" s="65">
        <v>1000000</v>
      </c>
      <c r="AM118" s="65">
        <v>86359</v>
      </c>
      <c r="AN118" s="65">
        <v>86359</v>
      </c>
      <c r="AO118" s="65"/>
      <c r="AP118" s="65">
        <v>172718</v>
      </c>
      <c r="AQ118" s="65">
        <v>92250</v>
      </c>
      <c r="AR118" s="65">
        <v>92250</v>
      </c>
      <c r="AS118" s="65"/>
      <c r="AT118" s="65">
        <v>184500</v>
      </c>
      <c r="AU118" s="65">
        <v>128260</v>
      </c>
      <c r="AV118" s="65">
        <v>128260</v>
      </c>
      <c r="AW118" s="65"/>
      <c r="AX118" s="65">
        <v>256520</v>
      </c>
      <c r="AY118" s="65">
        <v>124880</v>
      </c>
      <c r="AZ118" s="65">
        <v>124880</v>
      </c>
      <c r="BA118" s="65"/>
      <c r="BB118" s="65">
        <v>249760</v>
      </c>
      <c r="BC118" s="65">
        <v>1863498</v>
      </c>
    </row>
    <row r="119" spans="35:55" x14ac:dyDescent="0.25">
      <c r="AI119" s="67" t="s">
        <v>98</v>
      </c>
      <c r="AJ119" s="74">
        <v>450000</v>
      </c>
      <c r="AK119" s="74">
        <v>1000000</v>
      </c>
      <c r="AL119" s="65">
        <v>1450000</v>
      </c>
      <c r="AM119" s="65">
        <v>150748</v>
      </c>
      <c r="AN119" s="65">
        <v>150748</v>
      </c>
      <c r="AO119" s="65"/>
      <c r="AP119" s="65">
        <v>301496</v>
      </c>
      <c r="AQ119" s="65">
        <v>25358</v>
      </c>
      <c r="AR119" s="65">
        <v>25358</v>
      </c>
      <c r="AS119" s="65"/>
      <c r="AT119" s="65">
        <v>50716</v>
      </c>
      <c r="AU119" s="65">
        <v>9400</v>
      </c>
      <c r="AV119" s="65">
        <v>9400</v>
      </c>
      <c r="AW119" s="65"/>
      <c r="AX119" s="65">
        <v>18800</v>
      </c>
      <c r="AY119" s="65">
        <v>204790</v>
      </c>
      <c r="AZ119" s="65">
        <v>204790</v>
      </c>
      <c r="BA119" s="65"/>
      <c r="BB119" s="65">
        <v>409580</v>
      </c>
      <c r="BC119" s="65">
        <v>2230592</v>
      </c>
    </row>
    <row r="120" spans="35:55" x14ac:dyDescent="0.25">
      <c r="AI120" s="67" t="s">
        <v>99</v>
      </c>
      <c r="AJ120" s="74">
        <v>200000</v>
      </c>
      <c r="AK120" s="74">
        <v>200000</v>
      </c>
      <c r="AL120" s="65">
        <v>400000</v>
      </c>
      <c r="AM120" s="65">
        <v>11032</v>
      </c>
      <c r="AN120" s="65">
        <v>11032</v>
      </c>
      <c r="AO120" s="65"/>
      <c r="AP120" s="65">
        <v>22064</v>
      </c>
      <c r="AQ120" s="65">
        <v>34961</v>
      </c>
      <c r="AR120" s="65">
        <v>34961</v>
      </c>
      <c r="AS120" s="65"/>
      <c r="AT120" s="65">
        <v>69922</v>
      </c>
      <c r="AU120" s="65"/>
      <c r="AV120" s="65"/>
      <c r="AW120" s="65"/>
      <c r="AX120" s="65"/>
      <c r="AY120" s="65">
        <v>89099</v>
      </c>
      <c r="AZ120" s="65">
        <v>89099</v>
      </c>
      <c r="BA120" s="65"/>
      <c r="BB120" s="65">
        <v>178198</v>
      </c>
      <c r="BC120" s="65">
        <v>670184</v>
      </c>
    </row>
    <row r="121" spans="35:55" x14ac:dyDescent="0.25">
      <c r="AI121" s="67" t="s">
        <v>101</v>
      </c>
      <c r="AJ121" s="74">
        <v>50000</v>
      </c>
      <c r="AK121" s="74">
        <v>50000</v>
      </c>
      <c r="AL121" s="65">
        <v>100000</v>
      </c>
      <c r="AM121" s="65"/>
      <c r="AN121" s="65"/>
      <c r="AO121" s="65"/>
      <c r="AP121" s="65"/>
      <c r="AQ121" s="65"/>
      <c r="AR121" s="65"/>
      <c r="AS121" s="65"/>
      <c r="AT121" s="65"/>
      <c r="AU121" s="65"/>
      <c r="AV121" s="65"/>
      <c r="AW121" s="65"/>
      <c r="AX121" s="65"/>
      <c r="AY121" s="65"/>
      <c r="AZ121" s="65"/>
      <c r="BA121" s="65"/>
      <c r="BB121" s="65"/>
      <c r="BC121" s="65">
        <v>100000</v>
      </c>
    </row>
    <row r="122" spans="35:55" x14ac:dyDescent="0.25">
      <c r="AI122" s="67" t="s">
        <v>102</v>
      </c>
      <c r="AJ122" s="74">
        <v>4485000</v>
      </c>
      <c r="AK122" s="74">
        <v>1200000</v>
      </c>
      <c r="AL122" s="65">
        <v>5685000</v>
      </c>
      <c r="AM122" s="65">
        <v>1342550</v>
      </c>
      <c r="AN122" s="65">
        <v>1342550</v>
      </c>
      <c r="AO122" s="65"/>
      <c r="AP122" s="65">
        <v>2685100</v>
      </c>
      <c r="AQ122" s="65">
        <v>2051960</v>
      </c>
      <c r="AR122" s="65">
        <v>2051960</v>
      </c>
      <c r="AS122" s="65"/>
      <c r="AT122" s="65">
        <v>4103920</v>
      </c>
      <c r="AU122" s="65">
        <v>391214</v>
      </c>
      <c r="AV122" s="65">
        <v>391214</v>
      </c>
      <c r="AW122" s="65"/>
      <c r="AX122" s="65">
        <v>782428</v>
      </c>
      <c r="AY122" s="65">
        <v>645252</v>
      </c>
      <c r="AZ122" s="65">
        <v>645252</v>
      </c>
      <c r="BA122" s="65"/>
      <c r="BB122" s="65">
        <v>1290504</v>
      </c>
      <c r="BC122" s="65">
        <v>14546952</v>
      </c>
    </row>
    <row r="123" spans="35:55" x14ac:dyDescent="0.25">
      <c r="AI123" s="67" t="s">
        <v>103</v>
      </c>
      <c r="AJ123" s="74">
        <v>1929920</v>
      </c>
      <c r="AK123" s="74">
        <v>1954720</v>
      </c>
      <c r="AL123" s="65">
        <v>3884640</v>
      </c>
      <c r="AM123" s="65">
        <v>656690</v>
      </c>
      <c r="AN123" s="65">
        <v>643038</v>
      </c>
      <c r="AO123" s="65">
        <v>13652</v>
      </c>
      <c r="AP123" s="65">
        <v>1313380</v>
      </c>
      <c r="AQ123" s="65">
        <v>242000</v>
      </c>
      <c r="AR123" s="65">
        <v>232269</v>
      </c>
      <c r="AS123" s="65">
        <v>9731</v>
      </c>
      <c r="AT123" s="65">
        <v>484000</v>
      </c>
      <c r="AU123" s="65">
        <v>280360</v>
      </c>
      <c r="AV123" s="65">
        <v>278589</v>
      </c>
      <c r="AW123" s="65">
        <v>1771</v>
      </c>
      <c r="AX123" s="65">
        <v>560720</v>
      </c>
      <c r="AY123" s="65">
        <v>568508</v>
      </c>
      <c r="AZ123" s="65">
        <v>566910</v>
      </c>
      <c r="BA123" s="65">
        <v>1598</v>
      </c>
      <c r="BB123" s="65">
        <v>1137016</v>
      </c>
      <c r="BC123" s="65">
        <v>7379756</v>
      </c>
    </row>
    <row r="124" spans="35:55" x14ac:dyDescent="0.25">
      <c r="AI124" s="67" t="s">
        <v>104</v>
      </c>
      <c r="AJ124" s="74">
        <v>555000</v>
      </c>
      <c r="AK124" s="74">
        <v>600000</v>
      </c>
      <c r="AL124" s="65">
        <v>1155000</v>
      </c>
      <c r="AM124" s="65"/>
      <c r="AN124" s="65"/>
      <c r="AO124" s="65"/>
      <c r="AP124" s="65"/>
      <c r="AQ124" s="65"/>
      <c r="AR124" s="65"/>
      <c r="AS124" s="65"/>
      <c r="AT124" s="65"/>
      <c r="AU124" s="65"/>
      <c r="AV124" s="65"/>
      <c r="AW124" s="65"/>
      <c r="AX124" s="65"/>
      <c r="AY124" s="65"/>
      <c r="AZ124" s="65"/>
      <c r="BA124" s="65"/>
      <c r="BB124" s="65"/>
      <c r="BC124" s="65">
        <v>1155000</v>
      </c>
    </row>
    <row r="125" spans="35:55" x14ac:dyDescent="0.25">
      <c r="AI125" s="67" t="s">
        <v>105</v>
      </c>
      <c r="AJ125" s="74">
        <v>400000</v>
      </c>
      <c r="AK125" s="74">
        <v>800000</v>
      </c>
      <c r="AL125" s="65">
        <v>1200000</v>
      </c>
      <c r="AM125" s="65">
        <v>66905</v>
      </c>
      <c r="AN125" s="65">
        <v>66905</v>
      </c>
      <c r="AO125" s="65"/>
      <c r="AP125" s="65">
        <v>133810</v>
      </c>
      <c r="AQ125" s="65">
        <v>97800</v>
      </c>
      <c r="AR125" s="65">
        <v>97800</v>
      </c>
      <c r="AS125" s="65"/>
      <c r="AT125" s="65">
        <v>195600</v>
      </c>
      <c r="AU125" s="65">
        <v>71807</v>
      </c>
      <c r="AV125" s="65">
        <v>71807</v>
      </c>
      <c r="AW125" s="65"/>
      <c r="AX125" s="65">
        <v>143614</v>
      </c>
      <c r="AY125" s="65"/>
      <c r="AZ125" s="65"/>
      <c r="BA125" s="65"/>
      <c r="BB125" s="65"/>
      <c r="BC125" s="65">
        <v>1673024</v>
      </c>
    </row>
    <row r="126" spans="35:55" x14ac:dyDescent="0.25">
      <c r="AI126" s="67" t="s">
        <v>106</v>
      </c>
      <c r="AJ126" s="74">
        <v>1145000</v>
      </c>
      <c r="AK126" s="74">
        <v>1300000</v>
      </c>
      <c r="AL126" s="65">
        <v>2445000</v>
      </c>
      <c r="AM126" s="65">
        <v>51000</v>
      </c>
      <c r="AN126" s="65">
        <v>51000</v>
      </c>
      <c r="AO126" s="65"/>
      <c r="AP126" s="65">
        <v>102000</v>
      </c>
      <c r="AQ126" s="65">
        <v>101000</v>
      </c>
      <c r="AR126" s="65">
        <v>101000</v>
      </c>
      <c r="AS126" s="65"/>
      <c r="AT126" s="65">
        <v>202000</v>
      </c>
      <c r="AU126" s="65">
        <v>712419</v>
      </c>
      <c r="AV126" s="65">
        <v>712419</v>
      </c>
      <c r="AW126" s="65"/>
      <c r="AX126" s="65">
        <v>1424838</v>
      </c>
      <c r="AY126" s="65">
        <v>236660</v>
      </c>
      <c r="AZ126" s="65">
        <v>236660</v>
      </c>
      <c r="BA126" s="65"/>
      <c r="BB126" s="65">
        <v>473320</v>
      </c>
      <c r="BC126" s="65">
        <v>4647158</v>
      </c>
    </row>
    <row r="127" spans="35:55" x14ac:dyDescent="0.25">
      <c r="AI127" s="67" t="s">
        <v>107</v>
      </c>
      <c r="AJ127" s="74">
        <v>1000000</v>
      </c>
      <c r="AK127" s="74">
        <v>1000000</v>
      </c>
      <c r="AL127" s="65">
        <v>2000000</v>
      </c>
      <c r="AM127" s="65">
        <v>42408</v>
      </c>
      <c r="AN127" s="65">
        <v>42408</v>
      </c>
      <c r="AO127" s="65"/>
      <c r="AP127" s="65">
        <v>84816</v>
      </c>
      <c r="AQ127" s="65">
        <v>4968</v>
      </c>
      <c r="AR127" s="65">
        <v>4968</v>
      </c>
      <c r="AS127" s="65"/>
      <c r="AT127" s="65">
        <v>9936</v>
      </c>
      <c r="AU127" s="65">
        <v>122324</v>
      </c>
      <c r="AV127" s="65">
        <v>122324</v>
      </c>
      <c r="AW127" s="65"/>
      <c r="AX127" s="65">
        <v>244648</v>
      </c>
      <c r="AY127" s="65"/>
      <c r="AZ127" s="65"/>
      <c r="BA127" s="65"/>
      <c r="BB127" s="65"/>
      <c r="BC127" s="65">
        <v>2339400</v>
      </c>
    </row>
    <row r="128" spans="35:55" x14ac:dyDescent="0.25">
      <c r="AI128" s="67" t="s">
        <v>108</v>
      </c>
      <c r="AJ128" s="74">
        <v>499000</v>
      </c>
      <c r="AK128" s="74">
        <v>550000</v>
      </c>
      <c r="AL128" s="65">
        <v>1049000</v>
      </c>
      <c r="AM128" s="65"/>
      <c r="AN128" s="65"/>
      <c r="AO128" s="65"/>
      <c r="AP128" s="65"/>
      <c r="AQ128" s="65"/>
      <c r="AR128" s="65"/>
      <c r="AS128" s="65"/>
      <c r="AT128" s="65"/>
      <c r="AU128" s="65"/>
      <c r="AV128" s="65"/>
      <c r="AW128" s="65"/>
      <c r="AX128" s="65"/>
      <c r="AY128" s="65"/>
      <c r="AZ128" s="65"/>
      <c r="BA128" s="65"/>
      <c r="BB128" s="65"/>
      <c r="BC128" s="65">
        <v>1049000</v>
      </c>
    </row>
    <row r="129" spans="35:55" x14ac:dyDescent="0.25">
      <c r="AI129" s="67" t="s">
        <v>109</v>
      </c>
      <c r="AJ129" s="74">
        <v>3530000</v>
      </c>
      <c r="AK129" s="74">
        <v>3545000</v>
      </c>
      <c r="AL129" s="65">
        <v>7075000</v>
      </c>
      <c r="AM129" s="65">
        <v>287856</v>
      </c>
      <c r="AN129" s="65">
        <v>299656</v>
      </c>
      <c r="AO129" s="65"/>
      <c r="AP129" s="65">
        <v>587512</v>
      </c>
      <c r="AQ129" s="65">
        <v>716677</v>
      </c>
      <c r="AR129" s="65">
        <v>716677</v>
      </c>
      <c r="AS129" s="65"/>
      <c r="AT129" s="65">
        <v>1433354</v>
      </c>
      <c r="AU129" s="65">
        <v>276654</v>
      </c>
      <c r="AV129" s="65">
        <v>276654</v>
      </c>
      <c r="AW129" s="65"/>
      <c r="AX129" s="65">
        <v>553308</v>
      </c>
      <c r="AY129" s="65">
        <v>423950</v>
      </c>
      <c r="AZ129" s="65">
        <v>412150</v>
      </c>
      <c r="BA129" s="65"/>
      <c r="BB129" s="65">
        <v>836100</v>
      </c>
      <c r="BC129" s="65">
        <v>10485274</v>
      </c>
    </row>
    <row r="130" spans="35:55" x14ac:dyDescent="0.25">
      <c r="AI130" s="67" t="s">
        <v>110</v>
      </c>
      <c r="AJ130" s="74">
        <v>90000</v>
      </c>
      <c r="AK130" s="74">
        <v>240000</v>
      </c>
      <c r="AL130" s="65">
        <v>330000</v>
      </c>
      <c r="AM130" s="65"/>
      <c r="AN130" s="65"/>
      <c r="AO130" s="65"/>
      <c r="AP130" s="65"/>
      <c r="AQ130" s="65"/>
      <c r="AR130" s="65"/>
      <c r="AS130" s="65"/>
      <c r="AT130" s="65"/>
      <c r="AU130" s="65"/>
      <c r="AV130" s="65"/>
      <c r="AW130" s="65"/>
      <c r="AX130" s="65"/>
      <c r="AY130" s="65"/>
      <c r="AZ130" s="65"/>
      <c r="BA130" s="65"/>
      <c r="BB130" s="65"/>
      <c r="BC130" s="65">
        <v>330000</v>
      </c>
    </row>
    <row r="131" spans="35:55" x14ac:dyDescent="0.25">
      <c r="AI131" s="67" t="s">
        <v>111</v>
      </c>
      <c r="AJ131" s="74">
        <v>17450000</v>
      </c>
      <c r="AK131" s="74">
        <v>12000000</v>
      </c>
      <c r="AL131" s="65">
        <v>29450000</v>
      </c>
      <c r="AM131" s="65">
        <v>3475293</v>
      </c>
      <c r="AN131" s="65">
        <v>3475293</v>
      </c>
      <c r="AO131" s="65"/>
      <c r="AP131" s="65">
        <v>6950586</v>
      </c>
      <c r="AQ131" s="65">
        <v>3936196</v>
      </c>
      <c r="AR131" s="65">
        <v>3936196</v>
      </c>
      <c r="AS131" s="65"/>
      <c r="AT131" s="65">
        <v>7872392</v>
      </c>
      <c r="AU131" s="65">
        <v>4945507</v>
      </c>
      <c r="AV131" s="65">
        <v>4945507</v>
      </c>
      <c r="AW131" s="65"/>
      <c r="AX131" s="65">
        <v>9891014</v>
      </c>
      <c r="AY131" s="65">
        <v>5028439</v>
      </c>
      <c r="AZ131" s="65">
        <v>5028439</v>
      </c>
      <c r="BA131" s="65"/>
      <c r="BB131" s="65">
        <v>10056878</v>
      </c>
      <c r="BC131" s="65">
        <v>64220870</v>
      </c>
    </row>
    <row r="132" spans="35:55" x14ac:dyDescent="0.25">
      <c r="AI132" s="67" t="s">
        <v>112</v>
      </c>
      <c r="AJ132" s="74">
        <v>3110000</v>
      </c>
      <c r="AK132" s="74">
        <v>1500000</v>
      </c>
      <c r="AL132" s="65">
        <v>4610000</v>
      </c>
      <c r="AM132" s="65">
        <v>966050</v>
      </c>
      <c r="AN132" s="65">
        <v>966050</v>
      </c>
      <c r="AO132" s="65"/>
      <c r="AP132" s="65">
        <v>1932100</v>
      </c>
      <c r="AQ132" s="65">
        <v>504905</v>
      </c>
      <c r="AR132" s="65">
        <v>602947</v>
      </c>
      <c r="AS132" s="65"/>
      <c r="AT132" s="65">
        <v>1107852</v>
      </c>
      <c r="AU132" s="65">
        <v>970066</v>
      </c>
      <c r="AV132" s="65">
        <v>748100</v>
      </c>
      <c r="AW132" s="65"/>
      <c r="AX132" s="65">
        <v>1718166</v>
      </c>
      <c r="AY132" s="65">
        <v>601409</v>
      </c>
      <c r="AZ132" s="65">
        <v>601409</v>
      </c>
      <c r="BA132" s="65"/>
      <c r="BB132" s="65">
        <v>1202818</v>
      </c>
      <c r="BC132" s="65">
        <v>10570936</v>
      </c>
    </row>
    <row r="133" spans="35:55" x14ac:dyDescent="0.25">
      <c r="AI133" s="118" t="s">
        <v>114</v>
      </c>
      <c r="AJ133" s="74">
        <v>16625632</v>
      </c>
      <c r="AK133" s="74">
        <v>13525632</v>
      </c>
      <c r="AL133" s="65">
        <v>30151264</v>
      </c>
      <c r="AM133" s="65">
        <v>4031647</v>
      </c>
      <c r="AN133" s="65">
        <v>4031647</v>
      </c>
      <c r="AO133" s="65"/>
      <c r="AP133" s="65">
        <v>8063294</v>
      </c>
      <c r="AQ133" s="65">
        <v>2131599</v>
      </c>
      <c r="AR133" s="65">
        <v>3149772</v>
      </c>
      <c r="AS133" s="65"/>
      <c r="AT133" s="65">
        <v>5281371</v>
      </c>
      <c r="AU133" s="65">
        <v>4736974</v>
      </c>
      <c r="AV133" s="65">
        <v>3718801</v>
      </c>
      <c r="AW133" s="65"/>
      <c r="AX133" s="65">
        <v>8455775</v>
      </c>
      <c r="AY133" s="65">
        <v>5307671</v>
      </c>
      <c r="AZ133" s="65">
        <v>5307671</v>
      </c>
      <c r="BA133" s="65"/>
      <c r="BB133" s="65">
        <v>10615342</v>
      </c>
      <c r="BC133" s="65">
        <v>62567046</v>
      </c>
    </row>
    <row r="134" spans="35:55" x14ac:dyDescent="0.25">
      <c r="AI134" s="118" t="s">
        <v>116</v>
      </c>
      <c r="AJ134" s="74">
        <v>450000</v>
      </c>
      <c r="AK134" s="74">
        <v>500000</v>
      </c>
      <c r="AL134" s="65">
        <v>950000</v>
      </c>
      <c r="AM134" s="65"/>
      <c r="AN134" s="65"/>
      <c r="AO134" s="65"/>
      <c r="AP134" s="65"/>
      <c r="AQ134" s="65">
        <v>150000</v>
      </c>
      <c r="AR134" s="65">
        <v>150000</v>
      </c>
      <c r="AS134" s="65"/>
      <c r="AT134" s="65">
        <v>300000</v>
      </c>
      <c r="AU134" s="65"/>
      <c r="AV134" s="65"/>
      <c r="AW134" s="65"/>
      <c r="AX134" s="65"/>
      <c r="AY134" s="65"/>
      <c r="AZ134" s="65"/>
      <c r="BA134" s="65"/>
      <c r="BB134" s="65"/>
      <c r="BC134" s="65">
        <v>1250000</v>
      </c>
    </row>
    <row r="135" spans="35:55" x14ac:dyDescent="0.25">
      <c r="AI135" s="119" t="s">
        <v>118</v>
      </c>
      <c r="AJ135" s="74">
        <v>13200000</v>
      </c>
      <c r="AK135" s="74">
        <v>13200000</v>
      </c>
      <c r="AL135" s="65">
        <v>26400000</v>
      </c>
      <c r="AM135" s="65">
        <v>3201296</v>
      </c>
      <c r="AN135" s="65">
        <v>3059405</v>
      </c>
      <c r="AO135" s="65">
        <v>141891</v>
      </c>
      <c r="AP135" s="65">
        <v>6402592</v>
      </c>
      <c r="AQ135" s="65">
        <v>3194372</v>
      </c>
      <c r="AR135" s="65">
        <v>3036927</v>
      </c>
      <c r="AS135" s="65">
        <v>157445</v>
      </c>
      <c r="AT135" s="65">
        <v>6388744</v>
      </c>
      <c r="AU135" s="65">
        <v>3277500</v>
      </c>
      <c r="AV135" s="65">
        <v>3118737</v>
      </c>
      <c r="AW135" s="65">
        <v>158763</v>
      </c>
      <c r="AX135" s="65">
        <v>6555000</v>
      </c>
      <c r="AY135" s="65">
        <v>3349040</v>
      </c>
      <c r="AZ135" s="65">
        <v>3202672</v>
      </c>
      <c r="BA135" s="65">
        <v>146368</v>
      </c>
      <c r="BB135" s="65">
        <v>6698080</v>
      </c>
      <c r="BC135" s="65">
        <v>52444416</v>
      </c>
    </row>
    <row r="136" spans="35:55" x14ac:dyDescent="0.25">
      <c r="AI136" s="119" t="s">
        <v>119</v>
      </c>
      <c r="AJ136" s="74">
        <v>1000000</v>
      </c>
      <c r="AK136" s="74">
        <v>1800000</v>
      </c>
      <c r="AL136" s="65">
        <v>2800000</v>
      </c>
      <c r="AM136" s="65">
        <v>182829</v>
      </c>
      <c r="AN136" s="65">
        <v>174331</v>
      </c>
      <c r="AO136" s="65">
        <v>8498</v>
      </c>
      <c r="AP136" s="65">
        <v>365658</v>
      </c>
      <c r="AQ136" s="65">
        <v>182829</v>
      </c>
      <c r="AR136" s="65">
        <v>173835</v>
      </c>
      <c r="AS136" s="65">
        <v>8994</v>
      </c>
      <c r="AT136" s="65">
        <v>365658</v>
      </c>
      <c r="AU136" s="65">
        <v>182829</v>
      </c>
      <c r="AV136" s="65">
        <v>173983</v>
      </c>
      <c r="AW136" s="65">
        <v>8846</v>
      </c>
      <c r="AX136" s="65">
        <v>365658</v>
      </c>
      <c r="AY136" s="65">
        <v>182829</v>
      </c>
      <c r="AZ136" s="65">
        <v>174848</v>
      </c>
      <c r="BA136" s="65">
        <v>7981</v>
      </c>
      <c r="BB136" s="65">
        <v>365658</v>
      </c>
      <c r="BC136" s="65">
        <v>4262632</v>
      </c>
    </row>
    <row r="137" spans="35:55" x14ac:dyDescent="0.25">
      <c r="AI137" s="68" t="s">
        <v>123</v>
      </c>
      <c r="AJ137" s="74">
        <v>700000</v>
      </c>
      <c r="AK137" s="74">
        <v>700000</v>
      </c>
      <c r="AL137" s="65">
        <v>1400000</v>
      </c>
      <c r="AM137" s="65">
        <v>207577</v>
      </c>
      <c r="AN137" s="65">
        <v>207577</v>
      </c>
      <c r="AO137" s="65"/>
      <c r="AP137" s="65">
        <v>415154</v>
      </c>
      <c r="AQ137" s="65">
        <v>99257</v>
      </c>
      <c r="AR137" s="65">
        <v>99257</v>
      </c>
      <c r="AS137" s="65"/>
      <c r="AT137" s="65">
        <v>198514</v>
      </c>
      <c r="AU137" s="65">
        <v>205781</v>
      </c>
      <c r="AV137" s="65">
        <v>205781</v>
      </c>
      <c r="AW137" s="65"/>
      <c r="AX137" s="65">
        <v>411562</v>
      </c>
      <c r="AY137" s="65">
        <v>67689</v>
      </c>
      <c r="AZ137" s="65">
        <v>67689</v>
      </c>
      <c r="BA137" s="65"/>
      <c r="BB137" s="65">
        <v>135378</v>
      </c>
      <c r="BC137" s="65">
        <v>2560608</v>
      </c>
    </row>
    <row r="138" spans="35:55" x14ac:dyDescent="0.25">
      <c r="AI138" s="68" t="s">
        <v>125</v>
      </c>
      <c r="AJ138" s="74">
        <v>300000</v>
      </c>
      <c r="AK138" s="74">
        <v>300000</v>
      </c>
      <c r="AL138" s="65">
        <v>600000</v>
      </c>
      <c r="AM138" s="65">
        <v>59070</v>
      </c>
      <c r="AN138" s="65">
        <v>59070</v>
      </c>
      <c r="AO138" s="65"/>
      <c r="AP138" s="65">
        <v>118140</v>
      </c>
      <c r="AQ138" s="65">
        <v>7464</v>
      </c>
      <c r="AR138" s="65">
        <v>7464</v>
      </c>
      <c r="AS138" s="65"/>
      <c r="AT138" s="65">
        <v>14928</v>
      </c>
      <c r="AU138" s="65">
        <v>21781</v>
      </c>
      <c r="AV138" s="65">
        <v>21781</v>
      </c>
      <c r="AW138" s="65"/>
      <c r="AX138" s="65">
        <v>43562</v>
      </c>
      <c r="AY138" s="65">
        <v>117520</v>
      </c>
      <c r="AZ138" s="65">
        <v>117520</v>
      </c>
      <c r="BA138" s="65"/>
      <c r="BB138" s="65">
        <v>235040</v>
      </c>
      <c r="BC138" s="65">
        <v>1011670</v>
      </c>
    </row>
    <row r="139" spans="35:55" x14ac:dyDescent="0.25">
      <c r="AI139" s="68" t="s">
        <v>126</v>
      </c>
      <c r="AJ139" s="74">
        <v>400000</v>
      </c>
      <c r="AK139" s="74">
        <v>500000</v>
      </c>
      <c r="AL139" s="65">
        <v>900000</v>
      </c>
      <c r="AM139" s="65">
        <v>300000</v>
      </c>
      <c r="AN139" s="65">
        <v>300000</v>
      </c>
      <c r="AO139" s="65"/>
      <c r="AP139" s="65">
        <v>600000</v>
      </c>
      <c r="AQ139" s="65"/>
      <c r="AR139" s="65"/>
      <c r="AS139" s="65"/>
      <c r="AT139" s="65"/>
      <c r="AU139" s="65"/>
      <c r="AV139" s="65"/>
      <c r="AW139" s="65"/>
      <c r="AX139" s="65"/>
      <c r="AY139" s="65"/>
      <c r="AZ139" s="65"/>
      <c r="BA139" s="65"/>
      <c r="BB139" s="65"/>
      <c r="BC139" s="65">
        <v>1500000</v>
      </c>
    </row>
    <row r="140" spans="35:55" x14ac:dyDescent="0.25">
      <c r="AI140" s="68" t="s">
        <v>127</v>
      </c>
      <c r="AJ140" s="74">
        <v>0</v>
      </c>
      <c r="AK140" s="74">
        <v>3000000</v>
      </c>
      <c r="AL140" s="65">
        <v>3000000</v>
      </c>
      <c r="AM140" s="65"/>
      <c r="AN140" s="65"/>
      <c r="AO140" s="65"/>
      <c r="AP140" s="65"/>
      <c r="AQ140" s="65"/>
      <c r="AR140" s="65"/>
      <c r="AS140" s="65"/>
      <c r="AT140" s="65"/>
      <c r="AU140" s="65"/>
      <c r="AV140" s="65"/>
      <c r="AW140" s="65"/>
      <c r="AX140" s="65"/>
      <c r="AY140" s="65"/>
      <c r="AZ140" s="65"/>
      <c r="BA140" s="65"/>
      <c r="BB140" s="65"/>
      <c r="BC140" s="65">
        <v>3000000</v>
      </c>
    </row>
    <row r="141" spans="35:55" x14ac:dyDescent="0.25">
      <c r="AI141" t="s">
        <v>137</v>
      </c>
      <c r="AJ141" s="74">
        <v>40926665</v>
      </c>
      <c r="AK141" s="74">
        <v>66126665</v>
      </c>
      <c r="AL141" s="65">
        <v>107053330</v>
      </c>
      <c r="AM141" s="65">
        <v>24877686</v>
      </c>
      <c r="AN141" s="65">
        <v>24877686</v>
      </c>
      <c r="AO141" s="65"/>
      <c r="AP141" s="65">
        <v>49755372</v>
      </c>
      <c r="AQ141" s="65">
        <v>2603961</v>
      </c>
      <c r="AR141" s="65">
        <v>3917291</v>
      </c>
      <c r="AS141" s="65"/>
      <c r="AT141" s="65">
        <v>6521252</v>
      </c>
      <c r="AU141" s="65">
        <v>5293075</v>
      </c>
      <c r="AV141" s="65">
        <v>3979745</v>
      </c>
      <c r="AW141" s="65"/>
      <c r="AX141" s="65">
        <v>9272820</v>
      </c>
      <c r="AY141" s="65">
        <v>4493483</v>
      </c>
      <c r="AZ141" s="65">
        <v>4493483</v>
      </c>
      <c r="BA141" s="65"/>
      <c r="BB141" s="65">
        <v>8986966</v>
      </c>
      <c r="BC141" s="65">
        <v>181589740</v>
      </c>
    </row>
    <row r="142" spans="35:55" x14ac:dyDescent="0.25">
      <c r="AI142" t="s">
        <v>138</v>
      </c>
      <c r="AJ142" s="74">
        <v>31300000</v>
      </c>
      <c r="AK142" s="74">
        <v>2000000</v>
      </c>
      <c r="AL142" s="65">
        <v>33300000</v>
      </c>
      <c r="AM142" s="65">
        <v>3402471</v>
      </c>
      <c r="AN142" s="65">
        <v>3402471</v>
      </c>
      <c r="AO142" s="65"/>
      <c r="AP142" s="65">
        <v>6804942</v>
      </c>
      <c r="AQ142" s="65">
        <v>18792629</v>
      </c>
      <c r="AR142" s="65">
        <v>18792629</v>
      </c>
      <c r="AS142" s="65"/>
      <c r="AT142" s="65">
        <v>37585258</v>
      </c>
      <c r="AU142" s="65">
        <v>3700592</v>
      </c>
      <c r="AV142" s="65">
        <v>3700592</v>
      </c>
      <c r="AW142" s="65"/>
      <c r="AX142" s="65">
        <v>7401184</v>
      </c>
      <c r="AY142" s="65">
        <v>5191336</v>
      </c>
      <c r="AZ142" s="65">
        <v>5191336</v>
      </c>
      <c r="BA142" s="65"/>
      <c r="BB142" s="65">
        <v>10382672</v>
      </c>
      <c r="BC142" s="65">
        <v>95474056</v>
      </c>
    </row>
    <row r="143" spans="35:55" x14ac:dyDescent="0.25">
      <c r="AI143" t="s">
        <v>69</v>
      </c>
      <c r="AJ143" s="74">
        <v>263615537</v>
      </c>
      <c r="AK143" s="74">
        <v>263615537</v>
      </c>
      <c r="AL143" s="65">
        <v>527231074</v>
      </c>
      <c r="AM143" s="65">
        <v>70576402</v>
      </c>
      <c r="AN143" s="65">
        <v>68750210</v>
      </c>
      <c r="AO143" s="65">
        <v>1839205</v>
      </c>
      <c r="AP143" s="65">
        <v>141165817</v>
      </c>
      <c r="AQ143" s="65">
        <v>60629694</v>
      </c>
      <c r="AR143" s="65">
        <v>61727089</v>
      </c>
      <c r="AS143" s="65">
        <v>1598447</v>
      </c>
      <c r="AT143" s="65">
        <v>123955230</v>
      </c>
      <c r="AU143" s="65">
        <v>52775481</v>
      </c>
      <c r="AV143" s="65">
        <v>49180232</v>
      </c>
      <c r="AW143" s="65">
        <v>775483</v>
      </c>
      <c r="AX143" s="65">
        <v>102731196</v>
      </c>
      <c r="AY143" s="65">
        <v>51262758</v>
      </c>
      <c r="AZ143" s="65">
        <v>50936357</v>
      </c>
      <c r="BA143" s="65">
        <v>313388</v>
      </c>
      <c r="BB143" s="65">
        <v>102512503</v>
      </c>
      <c r="BC143" s="65">
        <v>997595820</v>
      </c>
    </row>
    <row r="147" spans="34:55" x14ac:dyDescent="0.25">
      <c r="AI147" s="105">
        <f>263615537-C6</f>
        <v>0</v>
      </c>
      <c r="AL147">
        <f>195488872+11508375</f>
        <v>206997247</v>
      </c>
    </row>
    <row r="151" spans="34:55" x14ac:dyDescent="0.25">
      <c r="AH151" s="66" t="s">
        <v>337</v>
      </c>
      <c r="AI151" t="s">
        <v>365</v>
      </c>
    </row>
    <row r="152" spans="34:55" x14ac:dyDescent="0.25">
      <c r="AH152" s="66" t="s">
        <v>346</v>
      </c>
      <c r="AI152" t="s">
        <v>338</v>
      </c>
    </row>
    <row r="153" spans="34:55" x14ac:dyDescent="0.25">
      <c r="AH153" s="66" t="s">
        <v>347</v>
      </c>
      <c r="AI153" t="s">
        <v>338</v>
      </c>
    </row>
    <row r="154" spans="34:55" x14ac:dyDescent="0.25">
      <c r="AH154" s="66" t="s">
        <v>341</v>
      </c>
      <c r="AI154" t="s">
        <v>338</v>
      </c>
    </row>
    <row r="155" spans="34:55" x14ac:dyDescent="0.25">
      <c r="AH155" s="66" t="s">
        <v>340</v>
      </c>
      <c r="AI155" t="s">
        <v>338</v>
      </c>
    </row>
    <row r="157" spans="34:55" x14ac:dyDescent="0.25">
      <c r="AH157" s="66" t="s">
        <v>342</v>
      </c>
      <c r="AJ157" s="66" t="s">
        <v>339</v>
      </c>
      <c r="AK157" s="66" t="s">
        <v>343</v>
      </c>
    </row>
    <row r="158" spans="34:55" x14ac:dyDescent="0.25">
      <c r="AJ158" t="s">
        <v>351</v>
      </c>
      <c r="AL158" t="s">
        <v>354</v>
      </c>
      <c r="AM158" t="s">
        <v>352</v>
      </c>
      <c r="AP158" t="s">
        <v>353</v>
      </c>
      <c r="AQ158" t="s">
        <v>355</v>
      </c>
      <c r="AT158" t="s">
        <v>356</v>
      </c>
      <c r="AU158" t="s">
        <v>398</v>
      </c>
      <c r="AX158" t="s">
        <v>399</v>
      </c>
      <c r="AY158" t="s">
        <v>401</v>
      </c>
      <c r="BB158" t="s">
        <v>402</v>
      </c>
      <c r="BC158" t="s">
        <v>69</v>
      </c>
    </row>
    <row r="159" spans="34:55" x14ac:dyDescent="0.25">
      <c r="AH159" s="66" t="s">
        <v>344</v>
      </c>
      <c r="AI159" s="66" t="s">
        <v>345</v>
      </c>
      <c r="AJ159" t="s">
        <v>357</v>
      </c>
      <c r="AK159" t="s">
        <v>358</v>
      </c>
      <c r="AM159" t="s">
        <v>359</v>
      </c>
      <c r="AN159" t="s">
        <v>348</v>
      </c>
      <c r="AO159" t="s">
        <v>360</v>
      </c>
      <c r="AQ159" t="s">
        <v>359</v>
      </c>
      <c r="AR159" t="s">
        <v>348</v>
      </c>
      <c r="AS159" t="s">
        <v>360</v>
      </c>
      <c r="AU159" t="s">
        <v>359</v>
      </c>
      <c r="AV159" t="s">
        <v>348</v>
      </c>
      <c r="AW159" t="s">
        <v>360</v>
      </c>
      <c r="AY159" t="s">
        <v>359</v>
      </c>
      <c r="AZ159" t="s">
        <v>348</v>
      </c>
      <c r="BA159" t="s">
        <v>360</v>
      </c>
    </row>
    <row r="160" spans="34:55" x14ac:dyDescent="0.25">
      <c r="AH160" t="s">
        <v>371</v>
      </c>
      <c r="AI160" t="s">
        <v>141</v>
      </c>
      <c r="AJ160" s="65">
        <v>3075080</v>
      </c>
      <c r="AK160" s="65">
        <v>3516080</v>
      </c>
      <c r="AL160" s="65">
        <v>6591160</v>
      </c>
      <c r="AM160" s="65">
        <v>355120</v>
      </c>
      <c r="AN160" s="65">
        <v>354320</v>
      </c>
      <c r="AO160" s="65">
        <v>800</v>
      </c>
      <c r="AP160" s="65">
        <v>710240</v>
      </c>
      <c r="AQ160" s="65">
        <v>648906</v>
      </c>
      <c r="AR160" s="65">
        <v>648906</v>
      </c>
      <c r="AS160" s="65"/>
      <c r="AT160" s="65">
        <v>1297812</v>
      </c>
      <c r="AU160" s="65">
        <v>584020</v>
      </c>
      <c r="AV160" s="65">
        <v>584020</v>
      </c>
      <c r="AW160" s="65"/>
      <c r="AX160" s="65">
        <v>1168040</v>
      </c>
      <c r="AY160" s="65">
        <v>341520</v>
      </c>
      <c r="AZ160" s="65">
        <v>341520</v>
      </c>
      <c r="BA160" s="65"/>
      <c r="BB160" s="65">
        <v>683040</v>
      </c>
      <c r="BC160" s="65">
        <v>10450292</v>
      </c>
    </row>
    <row r="161" spans="35:55" x14ac:dyDescent="0.25">
      <c r="AI161" t="s">
        <v>142</v>
      </c>
      <c r="AJ161" s="65">
        <v>2001256</v>
      </c>
      <c r="AK161" s="65">
        <v>2726256</v>
      </c>
      <c r="AL161" s="65">
        <v>4727512</v>
      </c>
      <c r="AM161" s="65">
        <v>403770</v>
      </c>
      <c r="AN161" s="65">
        <v>371469</v>
      </c>
      <c r="AO161" s="65">
        <v>32301</v>
      </c>
      <c r="AP161" s="65">
        <v>807540</v>
      </c>
      <c r="AQ161" s="65">
        <v>406570</v>
      </c>
      <c r="AR161" s="65">
        <v>385036</v>
      </c>
      <c r="AS161" s="65">
        <v>21534</v>
      </c>
      <c r="AT161" s="65">
        <v>813140</v>
      </c>
      <c r="AU161" s="65">
        <v>410870</v>
      </c>
      <c r="AV161" s="65">
        <v>410870</v>
      </c>
      <c r="AW161" s="65"/>
      <c r="AX161" s="65">
        <v>821740</v>
      </c>
      <c r="AY161" s="65">
        <v>420885</v>
      </c>
      <c r="AZ161" s="65">
        <v>420885</v>
      </c>
      <c r="BA161" s="65"/>
      <c r="BB161" s="65">
        <v>841770</v>
      </c>
      <c r="BC161" s="65">
        <v>8011702</v>
      </c>
    </row>
    <row r="162" spans="35:55" x14ac:dyDescent="0.25">
      <c r="AI162" t="s">
        <v>144</v>
      </c>
      <c r="AJ162" s="65">
        <v>1295984</v>
      </c>
      <c r="AK162" s="65">
        <v>2095984</v>
      </c>
      <c r="AL162" s="65">
        <v>3391968</v>
      </c>
      <c r="AM162" s="65">
        <v>307986</v>
      </c>
      <c r="AN162" s="65">
        <v>283347</v>
      </c>
      <c r="AO162" s="65">
        <v>24639</v>
      </c>
      <c r="AP162" s="65">
        <v>615972</v>
      </c>
      <c r="AQ162" s="65">
        <v>310786</v>
      </c>
      <c r="AR162" s="65">
        <v>294360</v>
      </c>
      <c r="AS162" s="65">
        <v>16426</v>
      </c>
      <c r="AT162" s="65">
        <v>621572</v>
      </c>
      <c r="AU162" s="65">
        <v>307986</v>
      </c>
      <c r="AV162" s="65">
        <v>307986</v>
      </c>
      <c r="AW162" s="65"/>
      <c r="AX162" s="65">
        <v>615972</v>
      </c>
      <c r="AY162" s="65">
        <v>307986</v>
      </c>
      <c r="AZ162" s="65">
        <v>307986</v>
      </c>
      <c r="BA162" s="65"/>
      <c r="BB162" s="65">
        <v>615972</v>
      </c>
      <c r="BC162" s="65">
        <v>5861456</v>
      </c>
    </row>
    <row r="163" spans="35:55" x14ac:dyDescent="0.25">
      <c r="AI163" t="s">
        <v>145</v>
      </c>
      <c r="AJ163" s="65">
        <v>1357120</v>
      </c>
      <c r="AK163" s="65">
        <v>1357120</v>
      </c>
      <c r="AL163" s="65">
        <v>2714240</v>
      </c>
      <c r="AM163" s="65">
        <v>267780</v>
      </c>
      <c r="AN163" s="65">
        <v>267780</v>
      </c>
      <c r="AO163" s="65"/>
      <c r="AP163" s="65">
        <v>535560</v>
      </c>
      <c r="AQ163" s="65">
        <v>267780</v>
      </c>
      <c r="AR163" s="65">
        <v>267780</v>
      </c>
      <c r="AS163" s="65"/>
      <c r="AT163" s="65">
        <v>535560</v>
      </c>
      <c r="AU163" s="65">
        <v>272280</v>
      </c>
      <c r="AV163" s="65">
        <v>272280</v>
      </c>
      <c r="AW163" s="65"/>
      <c r="AX163" s="65">
        <v>544560</v>
      </c>
      <c r="AY163" s="65">
        <v>269280</v>
      </c>
      <c r="AZ163" s="65">
        <v>269280</v>
      </c>
      <c r="BA163" s="65"/>
      <c r="BB163" s="65">
        <v>538560</v>
      </c>
      <c r="BC163" s="65">
        <v>4868480</v>
      </c>
    </row>
    <row r="164" spans="35:55" x14ac:dyDescent="0.25">
      <c r="AI164" t="s">
        <v>146</v>
      </c>
      <c r="AJ164" s="65">
        <v>15390508</v>
      </c>
      <c r="AK164" s="65">
        <v>16410508</v>
      </c>
      <c r="AL164" s="65">
        <v>31801016</v>
      </c>
      <c r="AM164" s="65">
        <v>4105554</v>
      </c>
      <c r="AN164" s="65">
        <v>3773784</v>
      </c>
      <c r="AO164" s="65">
        <v>331770</v>
      </c>
      <c r="AP164" s="65">
        <v>8211108</v>
      </c>
      <c r="AQ164" s="65">
        <v>3813756</v>
      </c>
      <c r="AR164" s="65">
        <v>3607070</v>
      </c>
      <c r="AS164" s="65">
        <v>206686</v>
      </c>
      <c r="AT164" s="65">
        <v>7627512</v>
      </c>
      <c r="AU164" s="65">
        <v>3640829</v>
      </c>
      <c r="AV164" s="65">
        <v>3640829</v>
      </c>
      <c r="AW164" s="65"/>
      <c r="AX164" s="65">
        <v>7281658</v>
      </c>
      <c r="AY164" s="65">
        <v>3325856</v>
      </c>
      <c r="AZ164" s="65">
        <v>3325856</v>
      </c>
      <c r="BA164" s="65"/>
      <c r="BB164" s="65">
        <v>6651712</v>
      </c>
      <c r="BC164" s="65">
        <v>61573006</v>
      </c>
    </row>
    <row r="165" spans="35:55" x14ac:dyDescent="0.25">
      <c r="AI165" t="s">
        <v>147</v>
      </c>
      <c r="AJ165" s="65">
        <v>13424000</v>
      </c>
      <c r="AK165" s="65">
        <v>13174000</v>
      </c>
      <c r="AL165" s="65">
        <v>26598000</v>
      </c>
      <c r="AM165" s="65">
        <v>3456323</v>
      </c>
      <c r="AN165" s="65">
        <v>3252136</v>
      </c>
      <c r="AO165" s="65">
        <v>204187</v>
      </c>
      <c r="AP165" s="65">
        <v>6912646</v>
      </c>
      <c r="AQ165" s="65">
        <v>3250615</v>
      </c>
      <c r="AR165" s="65">
        <v>2962334</v>
      </c>
      <c r="AS165" s="65">
        <v>288281</v>
      </c>
      <c r="AT165" s="65">
        <v>6501230</v>
      </c>
      <c r="AU165" s="65">
        <v>3315066</v>
      </c>
      <c r="AV165" s="65">
        <v>3011523</v>
      </c>
      <c r="AW165" s="65">
        <v>303543</v>
      </c>
      <c r="AX165" s="65">
        <v>6630132</v>
      </c>
      <c r="AY165" s="65">
        <v>3056699</v>
      </c>
      <c r="AZ165" s="65">
        <v>3056699</v>
      </c>
      <c r="BA165" s="65"/>
      <c r="BB165" s="65">
        <v>6113398</v>
      </c>
      <c r="BC165" s="65">
        <v>52755406</v>
      </c>
    </row>
    <row r="166" spans="35:55" x14ac:dyDescent="0.25">
      <c r="AI166" t="s">
        <v>148</v>
      </c>
      <c r="AJ166" s="65">
        <v>6014000</v>
      </c>
      <c r="AK166" s="65">
        <v>6664000</v>
      </c>
      <c r="AL166" s="65">
        <v>12678000</v>
      </c>
      <c r="AM166" s="65">
        <v>1419902</v>
      </c>
      <c r="AN166" s="65">
        <v>1295815</v>
      </c>
      <c r="AO166" s="65">
        <v>124087</v>
      </c>
      <c r="AP166" s="65">
        <v>2839804</v>
      </c>
      <c r="AQ166" s="65">
        <v>1363936</v>
      </c>
      <c r="AR166" s="65">
        <v>1284754</v>
      </c>
      <c r="AS166" s="65">
        <v>79182</v>
      </c>
      <c r="AT166" s="65">
        <v>2727872</v>
      </c>
      <c r="AU166" s="65">
        <v>1323336</v>
      </c>
      <c r="AV166" s="65">
        <v>1323336</v>
      </c>
      <c r="AW166" s="65"/>
      <c r="AX166" s="65">
        <v>2646672</v>
      </c>
      <c r="AY166" s="65">
        <v>1322136</v>
      </c>
      <c r="AZ166" s="65">
        <v>1322136</v>
      </c>
      <c r="BA166" s="65"/>
      <c r="BB166" s="65">
        <v>2644272</v>
      </c>
      <c r="BC166" s="65">
        <v>23536620</v>
      </c>
    </row>
    <row r="167" spans="35:55" x14ac:dyDescent="0.25">
      <c r="AI167" t="s">
        <v>149</v>
      </c>
      <c r="AJ167" s="65">
        <v>3932520</v>
      </c>
      <c r="AK167" s="65">
        <v>3932520</v>
      </c>
      <c r="AL167" s="65">
        <v>7865040</v>
      </c>
      <c r="AM167" s="65">
        <v>402420</v>
      </c>
      <c r="AN167" s="65">
        <v>373044</v>
      </c>
      <c r="AO167" s="65">
        <v>29376</v>
      </c>
      <c r="AP167" s="65">
        <v>804840</v>
      </c>
      <c r="AQ167" s="65">
        <v>390680</v>
      </c>
      <c r="AR167" s="65">
        <v>371096</v>
      </c>
      <c r="AS167" s="65">
        <v>19584</v>
      </c>
      <c r="AT167" s="65">
        <v>781360</v>
      </c>
      <c r="AU167" s="65">
        <v>414160</v>
      </c>
      <c r="AV167" s="65">
        <v>414160</v>
      </c>
      <c r="AW167" s="65"/>
      <c r="AX167" s="65">
        <v>828320</v>
      </c>
      <c r="AY167" s="65">
        <v>402420</v>
      </c>
      <c r="AZ167" s="65">
        <v>402420</v>
      </c>
      <c r="BA167" s="65"/>
      <c r="BB167" s="65">
        <v>804840</v>
      </c>
      <c r="BC167" s="65">
        <v>11084400</v>
      </c>
    </row>
    <row r="168" spans="35:55" x14ac:dyDescent="0.25">
      <c r="AI168" t="s">
        <v>150</v>
      </c>
      <c r="AJ168" s="65">
        <v>3508080</v>
      </c>
      <c r="AK168" s="65">
        <v>4078080</v>
      </c>
      <c r="AL168" s="65">
        <v>7586160</v>
      </c>
      <c r="AM168" s="65">
        <v>413520</v>
      </c>
      <c r="AN168" s="65">
        <v>394800</v>
      </c>
      <c r="AO168" s="65">
        <v>18720</v>
      </c>
      <c r="AP168" s="65">
        <v>827040</v>
      </c>
      <c r="AQ168" s="65">
        <v>476520</v>
      </c>
      <c r="AR168" s="65">
        <v>464040</v>
      </c>
      <c r="AS168" s="65">
        <v>12480</v>
      </c>
      <c r="AT168" s="65">
        <v>953040</v>
      </c>
      <c r="AU168" s="65">
        <v>413520</v>
      </c>
      <c r="AV168" s="65">
        <v>413520</v>
      </c>
      <c r="AW168" s="65"/>
      <c r="AX168" s="65">
        <v>827040</v>
      </c>
      <c r="AY168" s="65">
        <v>515121</v>
      </c>
      <c r="AZ168" s="65">
        <v>515121</v>
      </c>
      <c r="BA168" s="65"/>
      <c r="BB168" s="65">
        <v>1030242</v>
      </c>
      <c r="BC168" s="65">
        <v>11223522</v>
      </c>
    </row>
    <row r="169" spans="35:55" x14ac:dyDescent="0.25">
      <c r="AI169" t="s">
        <v>151</v>
      </c>
      <c r="AJ169" s="65">
        <v>23191698</v>
      </c>
      <c r="AK169" s="65">
        <v>25975680</v>
      </c>
      <c r="AL169" s="65">
        <v>49167378</v>
      </c>
      <c r="AM169" s="65">
        <v>5042361</v>
      </c>
      <c r="AN169" s="65">
        <v>4818392</v>
      </c>
      <c r="AO169" s="65">
        <v>223969</v>
      </c>
      <c r="AP169" s="65">
        <v>10084722</v>
      </c>
      <c r="AQ169" s="65">
        <v>5036823</v>
      </c>
      <c r="AR169" s="65">
        <v>4792199</v>
      </c>
      <c r="AS169" s="65">
        <v>244624</v>
      </c>
      <c r="AT169" s="65">
        <v>10073646</v>
      </c>
      <c r="AU169" s="65">
        <v>5042270</v>
      </c>
      <c r="AV169" s="65">
        <v>4798830</v>
      </c>
      <c r="AW169" s="65">
        <v>243440</v>
      </c>
      <c r="AX169" s="65">
        <v>10084540</v>
      </c>
      <c r="AY169" s="65">
        <v>5081122</v>
      </c>
      <c r="AZ169" s="65">
        <v>4859278</v>
      </c>
      <c r="BA169" s="65">
        <v>221844</v>
      </c>
      <c r="BB169" s="65">
        <v>10162244</v>
      </c>
      <c r="BC169" s="65">
        <v>89572530</v>
      </c>
    </row>
    <row r="170" spans="35:55" x14ac:dyDescent="0.25">
      <c r="AI170" t="s">
        <v>152</v>
      </c>
      <c r="AJ170" s="65">
        <v>4099144</v>
      </c>
      <c r="AK170" s="65">
        <v>5104144</v>
      </c>
      <c r="AL170" s="65">
        <v>9203288</v>
      </c>
      <c r="AM170" s="65">
        <v>958547</v>
      </c>
      <c r="AN170" s="65">
        <v>863117</v>
      </c>
      <c r="AO170" s="65">
        <v>95430</v>
      </c>
      <c r="AP170" s="65">
        <v>1917094</v>
      </c>
      <c r="AQ170" s="65">
        <v>974447</v>
      </c>
      <c r="AR170" s="65">
        <v>909564</v>
      </c>
      <c r="AS170" s="65">
        <v>64883</v>
      </c>
      <c r="AT170" s="65">
        <v>1948894</v>
      </c>
      <c r="AU170" s="65">
        <v>838541</v>
      </c>
      <c r="AV170" s="65">
        <v>838541</v>
      </c>
      <c r="AW170" s="65"/>
      <c r="AX170" s="65">
        <v>1677082</v>
      </c>
      <c r="AY170" s="65">
        <v>801833</v>
      </c>
      <c r="AZ170" s="65">
        <v>801833</v>
      </c>
      <c r="BA170" s="65"/>
      <c r="BB170" s="65">
        <v>1603666</v>
      </c>
      <c r="BC170" s="65">
        <v>16350024</v>
      </c>
    </row>
    <row r="171" spans="35:55" x14ac:dyDescent="0.25">
      <c r="AI171" t="s">
        <v>153</v>
      </c>
      <c r="AJ171" s="65">
        <v>156111301</v>
      </c>
      <c r="AK171" s="65">
        <v>140692297</v>
      </c>
      <c r="AL171" s="65">
        <v>296803598</v>
      </c>
      <c r="AM171" s="65">
        <v>47334777</v>
      </c>
      <c r="AN171" s="65">
        <v>47056878</v>
      </c>
      <c r="AO171" s="65">
        <v>289699</v>
      </c>
      <c r="AP171" s="65">
        <v>94681354</v>
      </c>
      <c r="AQ171" s="65">
        <v>37792040</v>
      </c>
      <c r="AR171" s="65">
        <v>40142087</v>
      </c>
      <c r="AS171" s="65">
        <v>345795</v>
      </c>
      <c r="AT171" s="65">
        <v>78279922</v>
      </c>
      <c r="AU171" s="65">
        <v>30302216</v>
      </c>
      <c r="AV171" s="65">
        <v>27253950</v>
      </c>
      <c r="AW171" s="65">
        <v>228500</v>
      </c>
      <c r="AX171" s="65">
        <v>57784666</v>
      </c>
      <c r="AY171" s="65">
        <v>29485902</v>
      </c>
      <c r="AZ171" s="65">
        <v>29382558</v>
      </c>
      <c r="BA171" s="65">
        <v>91544</v>
      </c>
      <c r="BB171" s="65">
        <v>58960004</v>
      </c>
      <c r="BC171" s="65">
        <v>586509544</v>
      </c>
    </row>
    <row r="172" spans="35:55" x14ac:dyDescent="0.25">
      <c r="AI172" t="s">
        <v>155</v>
      </c>
      <c r="AJ172" s="65">
        <v>1739996</v>
      </c>
      <c r="AK172" s="65">
        <v>1980000</v>
      </c>
      <c r="AL172" s="65">
        <v>3719996</v>
      </c>
      <c r="AM172" s="65">
        <v>392399</v>
      </c>
      <c r="AN172" s="65">
        <v>363028</v>
      </c>
      <c r="AO172" s="65">
        <v>29371</v>
      </c>
      <c r="AP172" s="65">
        <v>784798</v>
      </c>
      <c r="AQ172" s="65">
        <v>386999</v>
      </c>
      <c r="AR172" s="65">
        <v>367417</v>
      </c>
      <c r="AS172" s="65">
        <v>19582</v>
      </c>
      <c r="AT172" s="65">
        <v>773998</v>
      </c>
      <c r="AU172" s="65">
        <v>388799</v>
      </c>
      <c r="AV172" s="65">
        <v>388799</v>
      </c>
      <c r="AW172" s="65"/>
      <c r="AX172" s="65">
        <v>777598</v>
      </c>
      <c r="AY172" s="65">
        <v>393999</v>
      </c>
      <c r="AZ172" s="65">
        <v>393999</v>
      </c>
      <c r="BA172" s="65"/>
      <c r="BB172" s="65">
        <v>787998</v>
      </c>
      <c r="BC172" s="65">
        <v>6844388</v>
      </c>
    </row>
    <row r="173" spans="35:55" x14ac:dyDescent="0.25">
      <c r="AI173" t="s">
        <v>156</v>
      </c>
      <c r="AJ173" s="65">
        <v>10475680</v>
      </c>
      <c r="AK173" s="65">
        <v>10899680</v>
      </c>
      <c r="AL173" s="65">
        <v>21375360</v>
      </c>
      <c r="AM173" s="65">
        <v>2538876</v>
      </c>
      <c r="AN173" s="65">
        <v>2342386</v>
      </c>
      <c r="AO173" s="65">
        <v>197703</v>
      </c>
      <c r="AP173" s="65">
        <v>5078965</v>
      </c>
      <c r="AQ173" s="65">
        <v>2437702</v>
      </c>
      <c r="AR173" s="65">
        <v>2310422</v>
      </c>
      <c r="AS173" s="65">
        <v>127280</v>
      </c>
      <c r="AT173" s="65">
        <v>4875404</v>
      </c>
      <c r="AU173" s="65">
        <v>2369763</v>
      </c>
      <c r="AV173" s="65">
        <v>2369763</v>
      </c>
      <c r="AW173" s="65"/>
      <c r="AX173" s="65">
        <v>4739526</v>
      </c>
      <c r="AY173" s="65">
        <v>2209336</v>
      </c>
      <c r="AZ173" s="65">
        <v>2208123</v>
      </c>
      <c r="BA173" s="65"/>
      <c r="BB173" s="65">
        <v>4417459</v>
      </c>
      <c r="BC173" s="65">
        <v>40486714</v>
      </c>
    </row>
    <row r="174" spans="35:55" x14ac:dyDescent="0.25">
      <c r="AI174" t="s">
        <v>157</v>
      </c>
      <c r="AJ174" s="65">
        <v>2601760</v>
      </c>
      <c r="AK174" s="65">
        <v>3671760</v>
      </c>
      <c r="AL174" s="65">
        <v>6273520</v>
      </c>
      <c r="AM174" s="65">
        <v>648921</v>
      </c>
      <c r="AN174" s="65">
        <v>600525</v>
      </c>
      <c r="AO174" s="65">
        <v>48396</v>
      </c>
      <c r="AP174" s="65">
        <v>1297842</v>
      </c>
      <c r="AQ174" s="65">
        <v>645921</v>
      </c>
      <c r="AR174" s="65">
        <v>613657</v>
      </c>
      <c r="AS174" s="65">
        <v>32264</v>
      </c>
      <c r="AT174" s="65">
        <v>1291842</v>
      </c>
      <c r="AU174" s="65">
        <v>611649</v>
      </c>
      <c r="AV174" s="65">
        <v>611649</v>
      </c>
      <c r="AW174" s="65"/>
      <c r="AX174" s="65">
        <v>1223298</v>
      </c>
      <c r="AY174" s="65">
        <v>352569</v>
      </c>
      <c r="AZ174" s="65">
        <v>352569</v>
      </c>
      <c r="BA174" s="65"/>
      <c r="BB174" s="65">
        <v>705138</v>
      </c>
      <c r="BC174" s="65">
        <v>10791640</v>
      </c>
    </row>
    <row r="175" spans="35:55" x14ac:dyDescent="0.25">
      <c r="AI175" t="s">
        <v>158</v>
      </c>
      <c r="AJ175" s="65">
        <v>841840</v>
      </c>
      <c r="AK175" s="65">
        <v>841840</v>
      </c>
      <c r="AL175" s="65">
        <v>1683680</v>
      </c>
      <c r="AM175" s="65">
        <v>219000</v>
      </c>
      <c r="AN175" s="65">
        <v>201480</v>
      </c>
      <c r="AO175" s="65">
        <v>17520</v>
      </c>
      <c r="AP175" s="65">
        <v>438000</v>
      </c>
      <c r="AQ175" s="65">
        <v>219000</v>
      </c>
      <c r="AR175" s="65">
        <v>207320</v>
      </c>
      <c r="AS175" s="65">
        <v>11680</v>
      </c>
      <c r="AT175" s="65">
        <v>438000</v>
      </c>
      <c r="AU175" s="65">
        <v>219000</v>
      </c>
      <c r="AV175" s="65">
        <v>219000</v>
      </c>
      <c r="AW175" s="65"/>
      <c r="AX175" s="65">
        <v>438000</v>
      </c>
      <c r="AY175" s="65">
        <v>73000</v>
      </c>
      <c r="AZ175" s="65">
        <v>73000</v>
      </c>
      <c r="BA175" s="65"/>
      <c r="BB175" s="65">
        <v>146000</v>
      </c>
      <c r="BC175" s="65">
        <v>3143680</v>
      </c>
    </row>
    <row r="176" spans="35:55" x14ac:dyDescent="0.25">
      <c r="AI176" t="s">
        <v>159</v>
      </c>
      <c r="AJ176" s="65">
        <v>3315520</v>
      </c>
      <c r="AK176" s="65">
        <v>3650520</v>
      </c>
      <c r="AL176" s="65">
        <v>6966040</v>
      </c>
      <c r="AM176" s="65">
        <v>526986</v>
      </c>
      <c r="AN176" s="65">
        <v>484827</v>
      </c>
      <c r="AO176" s="65">
        <v>42159</v>
      </c>
      <c r="AP176" s="65">
        <v>1053972</v>
      </c>
      <c r="AQ176" s="65">
        <v>489905</v>
      </c>
      <c r="AR176" s="65">
        <v>461799</v>
      </c>
      <c r="AS176" s="65">
        <v>28106</v>
      </c>
      <c r="AT176" s="65">
        <v>979810</v>
      </c>
      <c r="AU176" s="65">
        <v>526986</v>
      </c>
      <c r="AV176" s="65">
        <v>526986</v>
      </c>
      <c r="AW176" s="65"/>
      <c r="AX176" s="65">
        <v>1053972</v>
      </c>
      <c r="AY176" s="65">
        <v>566319</v>
      </c>
      <c r="AZ176" s="65">
        <v>566319</v>
      </c>
      <c r="BA176" s="65"/>
      <c r="BB176" s="65">
        <v>1132638</v>
      </c>
      <c r="BC176" s="65">
        <v>11186432</v>
      </c>
    </row>
    <row r="177" spans="34:55" x14ac:dyDescent="0.25">
      <c r="AI177" t="s">
        <v>161</v>
      </c>
      <c r="AJ177" s="65">
        <v>216840</v>
      </c>
      <c r="AK177" s="65">
        <v>1016840</v>
      </c>
      <c r="AL177" s="65">
        <v>1233680</v>
      </c>
      <c r="AM177" s="65"/>
      <c r="AN177" s="65"/>
      <c r="AO177" s="65"/>
      <c r="AP177" s="65"/>
      <c r="AQ177" s="65"/>
      <c r="AR177" s="65"/>
      <c r="AS177" s="65"/>
      <c r="AT177" s="65"/>
      <c r="AU177" s="65"/>
      <c r="AV177" s="65"/>
      <c r="AW177" s="65"/>
      <c r="AX177" s="65"/>
      <c r="AY177" s="65"/>
      <c r="AZ177" s="65"/>
      <c r="BA177" s="65"/>
      <c r="BB177" s="65"/>
      <c r="BC177" s="65">
        <v>1233680</v>
      </c>
    </row>
    <row r="178" spans="34:55" x14ac:dyDescent="0.25">
      <c r="AI178" t="s">
        <v>162</v>
      </c>
      <c r="AJ178" s="65">
        <v>2488784</v>
      </c>
      <c r="AK178" s="65">
        <v>2488784</v>
      </c>
      <c r="AL178" s="65">
        <v>4977568</v>
      </c>
      <c r="AM178" s="65">
        <v>307986</v>
      </c>
      <c r="AN178" s="65">
        <v>283347</v>
      </c>
      <c r="AO178" s="65">
        <v>24639</v>
      </c>
      <c r="AP178" s="65">
        <v>615972</v>
      </c>
      <c r="AQ178" s="65">
        <v>307986</v>
      </c>
      <c r="AR178" s="65">
        <v>291560</v>
      </c>
      <c r="AS178" s="65">
        <v>16426</v>
      </c>
      <c r="AT178" s="65">
        <v>615972</v>
      </c>
      <c r="AU178" s="65">
        <v>307986</v>
      </c>
      <c r="AV178" s="65">
        <v>307986</v>
      </c>
      <c r="AW178" s="65"/>
      <c r="AX178" s="65">
        <v>615972</v>
      </c>
      <c r="AY178" s="65">
        <v>307986</v>
      </c>
      <c r="AZ178" s="65">
        <v>307986</v>
      </c>
      <c r="BA178" s="65"/>
      <c r="BB178" s="65">
        <v>615972</v>
      </c>
      <c r="BC178" s="65">
        <v>7441456</v>
      </c>
    </row>
    <row r="179" spans="34:55" x14ac:dyDescent="0.25">
      <c r="AI179" t="s">
        <v>163</v>
      </c>
      <c r="AJ179" s="65">
        <v>6240426</v>
      </c>
      <c r="AK179" s="65">
        <v>10645444</v>
      </c>
      <c r="AL179" s="65">
        <v>16885870</v>
      </c>
      <c r="AM179" s="65">
        <v>1160188</v>
      </c>
      <c r="AN179" s="65">
        <v>1080388</v>
      </c>
      <c r="AO179" s="65">
        <v>79800</v>
      </c>
      <c r="AP179" s="65">
        <v>2320376</v>
      </c>
      <c r="AQ179" s="65">
        <v>1095336</v>
      </c>
      <c r="AR179" s="65">
        <v>1048128</v>
      </c>
      <c r="AS179" s="65">
        <v>47208</v>
      </c>
      <c r="AT179" s="65">
        <v>2190672</v>
      </c>
      <c r="AU179" s="65">
        <v>1178218</v>
      </c>
      <c r="AV179" s="65">
        <v>1178218</v>
      </c>
      <c r="AW179" s="65"/>
      <c r="AX179" s="65">
        <v>2356436</v>
      </c>
      <c r="AY179" s="65">
        <v>1720803</v>
      </c>
      <c r="AZ179" s="65">
        <v>1720803</v>
      </c>
      <c r="BA179" s="65"/>
      <c r="BB179" s="65">
        <v>3441606</v>
      </c>
      <c r="BC179" s="65">
        <v>27194960</v>
      </c>
    </row>
    <row r="180" spans="34:55" x14ac:dyDescent="0.25">
      <c r="AI180" t="s">
        <v>164</v>
      </c>
      <c r="AJ180" s="65">
        <v>2294000</v>
      </c>
      <c r="AK180" s="65">
        <v>2694000</v>
      </c>
      <c r="AL180" s="65">
        <v>4988000</v>
      </c>
      <c r="AM180" s="65">
        <v>313986</v>
      </c>
      <c r="AN180" s="65">
        <v>289347</v>
      </c>
      <c r="AO180" s="65">
        <v>24639</v>
      </c>
      <c r="AP180" s="65">
        <v>627972</v>
      </c>
      <c r="AQ180" s="65">
        <v>313986</v>
      </c>
      <c r="AR180" s="65">
        <v>297560</v>
      </c>
      <c r="AS180" s="65">
        <v>16426</v>
      </c>
      <c r="AT180" s="65">
        <v>627972</v>
      </c>
      <c r="AU180" s="65">
        <v>307986</v>
      </c>
      <c r="AV180" s="65">
        <v>307986</v>
      </c>
      <c r="AW180" s="65"/>
      <c r="AX180" s="65">
        <v>615972</v>
      </c>
      <c r="AY180" s="65">
        <v>307986</v>
      </c>
      <c r="AZ180" s="65">
        <v>307986</v>
      </c>
      <c r="BA180" s="65"/>
      <c r="BB180" s="65">
        <v>615972</v>
      </c>
      <c r="BC180" s="65">
        <v>7475888</v>
      </c>
    </row>
    <row r="181" spans="34:55" x14ac:dyDescent="0.25">
      <c r="AH181" t="s">
        <v>372</v>
      </c>
      <c r="AJ181" s="65">
        <v>263615537</v>
      </c>
      <c r="AK181" s="65">
        <v>263615537</v>
      </c>
      <c r="AL181" s="65">
        <v>527231074</v>
      </c>
      <c r="AM181" s="65">
        <v>70576402</v>
      </c>
      <c r="AN181" s="65">
        <v>68750210</v>
      </c>
      <c r="AO181" s="65">
        <v>1839205</v>
      </c>
      <c r="AP181" s="65">
        <v>141165817</v>
      </c>
      <c r="AQ181" s="65">
        <v>60629694</v>
      </c>
      <c r="AR181" s="65">
        <v>61727089</v>
      </c>
      <c r="AS181" s="65">
        <v>1598447</v>
      </c>
      <c r="AT181" s="65">
        <v>123955230</v>
      </c>
      <c r="AU181" s="65">
        <v>52775481</v>
      </c>
      <c r="AV181" s="65">
        <v>49180232</v>
      </c>
      <c r="AW181" s="65">
        <v>775483</v>
      </c>
      <c r="AX181" s="65">
        <v>102731196</v>
      </c>
      <c r="AY181" s="65">
        <v>51262758</v>
      </c>
      <c r="AZ181" s="65">
        <v>50936357</v>
      </c>
      <c r="BA181" s="65">
        <v>313388</v>
      </c>
      <c r="BB181" s="65">
        <v>102512503</v>
      </c>
      <c r="BC181" s="65">
        <v>997595820</v>
      </c>
    </row>
    <row r="182" spans="34:55" x14ac:dyDescent="0.25">
      <c r="AH182" t="s">
        <v>349</v>
      </c>
      <c r="AI182" t="s">
        <v>167</v>
      </c>
      <c r="AJ182" s="65">
        <v>300000</v>
      </c>
      <c r="AK182" s="65">
        <v>200000</v>
      </c>
      <c r="AL182" s="65">
        <v>500000</v>
      </c>
      <c r="AM182" s="65">
        <v>111622</v>
      </c>
      <c r="AN182" s="65">
        <v>111622</v>
      </c>
      <c r="AO182" s="65"/>
      <c r="AP182" s="65">
        <v>223244</v>
      </c>
      <c r="AQ182" s="65">
        <v>37107</v>
      </c>
      <c r="AR182" s="65">
        <v>37107</v>
      </c>
      <c r="AS182" s="65"/>
      <c r="AT182" s="65">
        <v>74214</v>
      </c>
      <c r="AU182" s="65">
        <v>67782</v>
      </c>
      <c r="AV182" s="65">
        <v>67782</v>
      </c>
      <c r="AW182" s="65"/>
      <c r="AX182" s="65">
        <v>135564</v>
      </c>
      <c r="AY182" s="65">
        <v>40273</v>
      </c>
      <c r="AZ182" s="65">
        <v>40273</v>
      </c>
      <c r="BA182" s="65"/>
      <c r="BB182" s="65">
        <v>80546</v>
      </c>
      <c r="BC182" s="65">
        <v>1013568</v>
      </c>
    </row>
    <row r="183" spans="34:55" x14ac:dyDescent="0.25">
      <c r="AI183" t="s">
        <v>168</v>
      </c>
      <c r="AJ183" s="65">
        <v>950000</v>
      </c>
      <c r="AK183" s="65">
        <v>800000</v>
      </c>
      <c r="AL183" s="65">
        <v>1750000</v>
      </c>
      <c r="AM183" s="65">
        <v>262280</v>
      </c>
      <c r="AN183" s="65">
        <v>262280</v>
      </c>
      <c r="AO183" s="65"/>
      <c r="AP183" s="65">
        <v>524560</v>
      </c>
      <c r="AQ183" s="65">
        <v>183140</v>
      </c>
      <c r="AR183" s="65">
        <v>183140</v>
      </c>
      <c r="AS183" s="65"/>
      <c r="AT183" s="65">
        <v>366280</v>
      </c>
      <c r="AU183" s="65">
        <v>278165</v>
      </c>
      <c r="AV183" s="65">
        <v>278165</v>
      </c>
      <c r="AW183" s="65"/>
      <c r="AX183" s="65">
        <v>556330</v>
      </c>
      <c r="AY183" s="65">
        <v>200000</v>
      </c>
      <c r="AZ183" s="65">
        <v>200000</v>
      </c>
      <c r="BA183" s="65"/>
      <c r="BB183" s="65">
        <v>400000</v>
      </c>
      <c r="BC183" s="65">
        <v>3597170</v>
      </c>
    </row>
    <row r="184" spans="34:55" x14ac:dyDescent="0.25">
      <c r="AI184" t="s">
        <v>169</v>
      </c>
      <c r="AJ184" s="65">
        <v>100000</v>
      </c>
      <c r="AK184" s="65">
        <v>500000</v>
      </c>
      <c r="AL184" s="65">
        <v>600000</v>
      </c>
      <c r="AM184" s="65"/>
      <c r="AN184" s="65"/>
      <c r="AO184" s="65"/>
      <c r="AP184" s="65"/>
      <c r="AQ184" s="65">
        <v>4500</v>
      </c>
      <c r="AR184" s="65">
        <v>4500</v>
      </c>
      <c r="AS184" s="65"/>
      <c r="AT184" s="65">
        <v>9000</v>
      </c>
      <c r="AU184" s="65">
        <v>22295</v>
      </c>
      <c r="AV184" s="65">
        <v>22295</v>
      </c>
      <c r="AW184" s="65"/>
      <c r="AX184" s="65">
        <v>44590</v>
      </c>
      <c r="AY184" s="65"/>
      <c r="AZ184" s="65"/>
      <c r="BA184" s="65"/>
      <c r="BB184" s="65"/>
      <c r="BC184" s="65">
        <v>653590</v>
      </c>
    </row>
    <row r="185" spans="34:55" x14ac:dyDescent="0.25">
      <c r="AI185" t="s">
        <v>170</v>
      </c>
      <c r="AJ185" s="65">
        <v>110000</v>
      </c>
      <c r="AK185" s="65">
        <v>110000</v>
      </c>
      <c r="AL185" s="65">
        <v>220000</v>
      </c>
      <c r="AM185" s="65">
        <v>31790</v>
      </c>
      <c r="AN185" s="65">
        <v>31790</v>
      </c>
      <c r="AO185" s="65"/>
      <c r="AP185" s="65">
        <v>63580</v>
      </c>
      <c r="AQ185" s="65"/>
      <c r="AR185" s="65"/>
      <c r="AS185" s="65"/>
      <c r="AT185" s="65"/>
      <c r="AU185" s="65">
        <v>5250</v>
      </c>
      <c r="AV185" s="65">
        <v>5250</v>
      </c>
      <c r="AW185" s="65"/>
      <c r="AX185" s="65">
        <v>10500</v>
      </c>
      <c r="AY185" s="65">
        <v>53000</v>
      </c>
      <c r="AZ185" s="65">
        <v>53000</v>
      </c>
      <c r="BA185" s="65"/>
      <c r="BB185" s="65">
        <v>106000</v>
      </c>
      <c r="BC185" s="65">
        <v>400080</v>
      </c>
    </row>
    <row r="186" spans="34:55" x14ac:dyDescent="0.25">
      <c r="AI186" t="s">
        <v>366</v>
      </c>
      <c r="AJ186" s="65">
        <v>3500000</v>
      </c>
      <c r="AK186" s="65">
        <v>3500000</v>
      </c>
      <c r="AL186" s="65">
        <v>7000000</v>
      </c>
      <c r="AM186" s="65"/>
      <c r="AN186" s="65"/>
      <c r="AO186" s="65"/>
      <c r="AP186" s="65"/>
      <c r="AQ186" s="65">
        <v>15000</v>
      </c>
      <c r="AR186" s="65">
        <v>15000</v>
      </c>
      <c r="AS186" s="65"/>
      <c r="AT186" s="65">
        <v>30000</v>
      </c>
      <c r="AU186" s="65"/>
      <c r="AV186" s="65"/>
      <c r="AW186" s="65"/>
      <c r="AX186" s="65"/>
      <c r="AY186" s="65">
        <v>6450</v>
      </c>
      <c r="AZ186" s="65">
        <v>6450</v>
      </c>
      <c r="BA186" s="65"/>
      <c r="BB186" s="65">
        <v>12900</v>
      </c>
      <c r="BC186" s="65">
        <v>7042900</v>
      </c>
    </row>
    <row r="187" spans="34:55" x14ac:dyDescent="0.25">
      <c r="AI187" t="s">
        <v>171</v>
      </c>
      <c r="AJ187" s="65">
        <v>110000</v>
      </c>
      <c r="AK187" s="65">
        <v>1010000</v>
      </c>
      <c r="AL187" s="65">
        <v>1120000</v>
      </c>
      <c r="AM187" s="65">
        <v>3000</v>
      </c>
      <c r="AN187" s="65">
        <v>3000</v>
      </c>
      <c r="AO187" s="65"/>
      <c r="AP187" s="65">
        <v>6000</v>
      </c>
      <c r="AQ187" s="65">
        <v>3018</v>
      </c>
      <c r="AR187" s="65">
        <v>3018</v>
      </c>
      <c r="AS187" s="65"/>
      <c r="AT187" s="65">
        <v>6036</v>
      </c>
      <c r="AU187" s="65">
        <v>18000</v>
      </c>
      <c r="AV187" s="65">
        <v>18000</v>
      </c>
      <c r="AW187" s="65"/>
      <c r="AX187" s="65">
        <v>36000</v>
      </c>
      <c r="AY187" s="65">
        <v>19917</v>
      </c>
      <c r="AZ187" s="65">
        <v>19917</v>
      </c>
      <c r="BA187" s="65"/>
      <c r="BB187" s="65">
        <v>39834</v>
      </c>
      <c r="BC187" s="65">
        <v>1207870</v>
      </c>
    </row>
    <row r="188" spans="34:55" x14ac:dyDescent="0.25">
      <c r="AI188" t="s">
        <v>378</v>
      </c>
      <c r="AJ188" s="65">
        <v>3500000</v>
      </c>
      <c r="AK188" s="65">
        <v>5000000</v>
      </c>
      <c r="AL188" s="65">
        <v>8500000</v>
      </c>
      <c r="AM188" s="65"/>
      <c r="AN188" s="65"/>
      <c r="AO188" s="65"/>
      <c r="AP188" s="65"/>
      <c r="AQ188" s="65">
        <v>1624851</v>
      </c>
      <c r="AR188" s="65">
        <v>1624851</v>
      </c>
      <c r="AS188" s="65"/>
      <c r="AT188" s="65">
        <v>3249702</v>
      </c>
      <c r="AU188" s="65">
        <v>1546264</v>
      </c>
      <c r="AV188" s="65">
        <v>1546264</v>
      </c>
      <c r="AW188" s="65"/>
      <c r="AX188" s="65">
        <v>3092528</v>
      </c>
      <c r="AY188" s="65"/>
      <c r="AZ188" s="65"/>
      <c r="BA188" s="65"/>
      <c r="BB188" s="65"/>
      <c r="BC188" s="65">
        <v>14842230</v>
      </c>
    </row>
    <row r="189" spans="34:55" x14ac:dyDescent="0.25">
      <c r="AI189" t="s">
        <v>172</v>
      </c>
      <c r="AJ189" s="65">
        <v>22410000</v>
      </c>
      <c r="AK189" s="65">
        <v>5500000</v>
      </c>
      <c r="AL189" s="65">
        <v>27910000</v>
      </c>
      <c r="AM189" s="65">
        <v>2709700</v>
      </c>
      <c r="AN189" s="65">
        <v>2709700</v>
      </c>
      <c r="AO189" s="65"/>
      <c r="AP189" s="65">
        <v>5419400</v>
      </c>
      <c r="AQ189" s="65">
        <v>876550</v>
      </c>
      <c r="AR189" s="65">
        <v>876550</v>
      </c>
      <c r="AS189" s="65"/>
      <c r="AT189" s="65">
        <v>1753100</v>
      </c>
      <c r="AU189" s="65">
        <v>16557102</v>
      </c>
      <c r="AV189" s="65">
        <v>16537102</v>
      </c>
      <c r="AW189" s="65"/>
      <c r="AX189" s="65">
        <v>33094204</v>
      </c>
      <c r="AY189" s="65">
        <v>2094772</v>
      </c>
      <c r="AZ189" s="65">
        <v>2114772</v>
      </c>
      <c r="BA189" s="65"/>
      <c r="BB189" s="65">
        <v>4209544</v>
      </c>
      <c r="BC189" s="65">
        <v>72386248</v>
      </c>
    </row>
    <row r="190" spans="34:55" x14ac:dyDescent="0.25">
      <c r="AI190" t="s">
        <v>327</v>
      </c>
      <c r="AJ190" s="65">
        <v>1897000</v>
      </c>
      <c r="AK190" s="65">
        <v>2000000</v>
      </c>
      <c r="AL190" s="65">
        <v>3897000</v>
      </c>
      <c r="AM190" s="65">
        <v>126650</v>
      </c>
      <c r="AN190" s="65">
        <v>126650</v>
      </c>
      <c r="AO190" s="65"/>
      <c r="AP190" s="65">
        <v>253300</v>
      </c>
      <c r="AQ190" s="65">
        <v>478756</v>
      </c>
      <c r="AR190" s="65">
        <v>478756</v>
      </c>
      <c r="AS190" s="65"/>
      <c r="AT190" s="65">
        <v>957512</v>
      </c>
      <c r="AU190" s="65">
        <v>633229</v>
      </c>
      <c r="AV190" s="65">
        <v>633229</v>
      </c>
      <c r="AW190" s="65"/>
      <c r="AX190" s="65">
        <v>1266458</v>
      </c>
      <c r="AY190" s="65">
        <v>607712</v>
      </c>
      <c r="AZ190" s="65">
        <v>607712</v>
      </c>
      <c r="BA190" s="65"/>
      <c r="BB190" s="65">
        <v>1215424</v>
      </c>
      <c r="BC190" s="65">
        <v>7589694</v>
      </c>
    </row>
    <row r="191" spans="34:55" x14ac:dyDescent="0.25">
      <c r="AI191" t="s">
        <v>173</v>
      </c>
      <c r="AJ191" s="65">
        <v>400000</v>
      </c>
      <c r="AK191" s="65">
        <v>700000</v>
      </c>
      <c r="AL191" s="65">
        <v>1100000</v>
      </c>
      <c r="AM191" s="65">
        <v>90000</v>
      </c>
      <c r="AN191" s="65">
        <v>90000</v>
      </c>
      <c r="AO191" s="65"/>
      <c r="AP191" s="65">
        <v>180000</v>
      </c>
      <c r="AQ191" s="65">
        <v>25000</v>
      </c>
      <c r="AR191" s="65">
        <v>25000</v>
      </c>
      <c r="AS191" s="65"/>
      <c r="AT191" s="65">
        <v>50000</v>
      </c>
      <c r="AU191" s="65"/>
      <c r="AV191" s="65"/>
      <c r="AW191" s="65"/>
      <c r="AX191" s="65"/>
      <c r="AY191" s="65">
        <v>88000</v>
      </c>
      <c r="AZ191" s="65">
        <v>88000</v>
      </c>
      <c r="BA191" s="65"/>
      <c r="BB191" s="65">
        <v>176000</v>
      </c>
      <c r="BC191" s="65">
        <v>1506000</v>
      </c>
    </row>
    <row r="192" spans="34:55" x14ac:dyDescent="0.25">
      <c r="AI192" t="s">
        <v>330</v>
      </c>
      <c r="AJ192" s="65">
        <v>60000000</v>
      </c>
      <c r="AK192" s="65">
        <v>65000000</v>
      </c>
      <c r="AL192" s="65">
        <v>125000000</v>
      </c>
      <c r="AM192" s="65"/>
      <c r="AN192" s="65"/>
      <c r="AO192" s="65"/>
      <c r="AP192" s="65"/>
      <c r="AQ192" s="65">
        <v>7806800</v>
      </c>
      <c r="AR192" s="65">
        <v>7806800</v>
      </c>
      <c r="AS192" s="65"/>
      <c r="AT192" s="65">
        <v>15613600</v>
      </c>
      <c r="AU192" s="65">
        <v>287500</v>
      </c>
      <c r="AV192" s="65">
        <v>287500</v>
      </c>
      <c r="AW192" s="65"/>
      <c r="AX192" s="65">
        <v>575000</v>
      </c>
      <c r="AY192" s="65">
        <v>18115676</v>
      </c>
      <c r="AZ192" s="65">
        <v>18115676</v>
      </c>
      <c r="BA192" s="65"/>
      <c r="BB192" s="65">
        <v>36231352</v>
      </c>
      <c r="BC192" s="65">
        <v>177419952</v>
      </c>
    </row>
    <row r="193" spans="35:55" x14ac:dyDescent="0.25">
      <c r="AI193" t="s">
        <v>379</v>
      </c>
      <c r="AJ193" s="65">
        <v>8550000</v>
      </c>
      <c r="AK193" s="65">
        <v>33000000</v>
      </c>
      <c r="AL193" s="65">
        <v>41550000</v>
      </c>
      <c r="AM193" s="65">
        <v>5187719</v>
      </c>
      <c r="AN193" s="65">
        <v>5187719</v>
      </c>
      <c r="AO193" s="65"/>
      <c r="AP193" s="65">
        <v>10375438</v>
      </c>
      <c r="AQ193" s="65"/>
      <c r="AR193" s="65"/>
      <c r="AS193" s="65"/>
      <c r="AT193" s="65"/>
      <c r="AU193" s="65">
        <v>3329957</v>
      </c>
      <c r="AV193" s="65">
        <v>3329957</v>
      </c>
      <c r="AW193" s="65"/>
      <c r="AX193" s="65">
        <v>6659914</v>
      </c>
      <c r="AY193" s="65"/>
      <c r="AZ193" s="65"/>
      <c r="BA193" s="65"/>
      <c r="BB193" s="65"/>
      <c r="BC193" s="65">
        <v>58585352</v>
      </c>
    </row>
    <row r="194" spans="35:55" x14ac:dyDescent="0.25">
      <c r="AI194" t="s">
        <v>174</v>
      </c>
      <c r="AJ194" s="65">
        <v>250000</v>
      </c>
      <c r="AK194" s="65">
        <v>4000000</v>
      </c>
      <c r="AL194" s="65">
        <v>4250000</v>
      </c>
      <c r="AM194" s="65"/>
      <c r="AN194" s="65"/>
      <c r="AO194" s="65"/>
      <c r="AP194" s="65"/>
      <c r="AQ194" s="65"/>
      <c r="AR194" s="65"/>
      <c r="AS194" s="65"/>
      <c r="AT194" s="65"/>
      <c r="AU194" s="65"/>
      <c r="AV194" s="65"/>
      <c r="AW194" s="65"/>
      <c r="AX194" s="65"/>
      <c r="AY194" s="65"/>
      <c r="AZ194" s="65"/>
      <c r="BA194" s="65"/>
      <c r="BB194" s="65"/>
      <c r="BC194" s="65">
        <v>4250000</v>
      </c>
    </row>
    <row r="195" spans="35:55" x14ac:dyDescent="0.25">
      <c r="AI195" t="s">
        <v>175</v>
      </c>
      <c r="AJ195" s="65">
        <v>1250000</v>
      </c>
      <c r="AK195" s="65">
        <v>3000000</v>
      </c>
      <c r="AL195" s="65">
        <v>4250000</v>
      </c>
      <c r="AM195" s="65">
        <v>85500</v>
      </c>
      <c r="AN195" s="65">
        <v>85500</v>
      </c>
      <c r="AO195" s="65"/>
      <c r="AP195" s="65">
        <v>171000</v>
      </c>
      <c r="AQ195" s="65">
        <v>910758</v>
      </c>
      <c r="AR195" s="65">
        <v>910758</v>
      </c>
      <c r="AS195" s="65"/>
      <c r="AT195" s="65">
        <v>1821516</v>
      </c>
      <c r="AU195" s="65">
        <v>207900</v>
      </c>
      <c r="AV195" s="65">
        <v>207900</v>
      </c>
      <c r="AW195" s="65"/>
      <c r="AX195" s="65">
        <v>415800</v>
      </c>
      <c r="AY195" s="65">
        <v>10000</v>
      </c>
      <c r="AZ195" s="65">
        <v>10000</v>
      </c>
      <c r="BA195" s="65"/>
      <c r="BB195" s="65">
        <v>20000</v>
      </c>
      <c r="BC195" s="65">
        <v>6678316</v>
      </c>
    </row>
    <row r="196" spans="35:55" x14ac:dyDescent="0.25">
      <c r="AI196" t="s">
        <v>380</v>
      </c>
      <c r="AJ196" s="65">
        <v>200000</v>
      </c>
      <c r="AK196" s="65">
        <v>20000000</v>
      </c>
      <c r="AL196" s="65">
        <v>20200000</v>
      </c>
      <c r="AM196" s="65"/>
      <c r="AN196" s="65"/>
      <c r="AO196" s="65"/>
      <c r="AP196" s="65"/>
      <c r="AQ196" s="65"/>
      <c r="AR196" s="65"/>
      <c r="AS196" s="65"/>
      <c r="AT196" s="65"/>
      <c r="AU196" s="65"/>
      <c r="AV196" s="65"/>
      <c r="AW196" s="65"/>
      <c r="AX196" s="65"/>
      <c r="AY196" s="65"/>
      <c r="AZ196" s="65"/>
      <c r="BA196" s="65"/>
      <c r="BB196" s="65"/>
      <c r="BC196" s="65">
        <v>20200000</v>
      </c>
    </row>
    <row r="197" spans="35:55" x14ac:dyDescent="0.25">
      <c r="AI197" t="s">
        <v>176</v>
      </c>
      <c r="AJ197" s="65">
        <v>2000000</v>
      </c>
      <c r="AK197" s="65">
        <v>2100000</v>
      </c>
      <c r="AL197" s="65">
        <v>4100000</v>
      </c>
      <c r="AM197" s="65">
        <v>505121</v>
      </c>
      <c r="AN197" s="65">
        <v>505121</v>
      </c>
      <c r="AO197" s="65"/>
      <c r="AP197" s="65">
        <v>1010242</v>
      </c>
      <c r="AQ197" s="65">
        <v>488144</v>
      </c>
      <c r="AR197" s="65">
        <v>488144</v>
      </c>
      <c r="AS197" s="65"/>
      <c r="AT197" s="65">
        <v>976288</v>
      </c>
      <c r="AU197" s="65">
        <v>390180</v>
      </c>
      <c r="AV197" s="65">
        <v>390180</v>
      </c>
      <c r="AW197" s="65"/>
      <c r="AX197" s="65">
        <v>780360</v>
      </c>
      <c r="AY197" s="65">
        <v>578992</v>
      </c>
      <c r="AZ197" s="65">
        <v>578992</v>
      </c>
      <c r="BA197" s="65"/>
      <c r="BB197" s="65">
        <v>1157984</v>
      </c>
      <c r="BC197" s="65">
        <v>8024874</v>
      </c>
    </row>
    <row r="198" spans="35:55" x14ac:dyDescent="0.25">
      <c r="AI198" t="s">
        <v>367</v>
      </c>
      <c r="AJ198" s="65">
        <v>1200000</v>
      </c>
      <c r="AK198" s="65">
        <v>1500000</v>
      </c>
      <c r="AL198" s="65">
        <v>2700000</v>
      </c>
      <c r="AM198" s="65"/>
      <c r="AN198" s="65"/>
      <c r="AO198" s="65"/>
      <c r="AP198" s="65"/>
      <c r="AQ198" s="65"/>
      <c r="AR198" s="65"/>
      <c r="AS198" s="65"/>
      <c r="AT198" s="65"/>
      <c r="AU198" s="65"/>
      <c r="AV198" s="65"/>
      <c r="AW198" s="65"/>
      <c r="AX198" s="65"/>
      <c r="AY198" s="65"/>
      <c r="AZ198" s="65"/>
      <c r="BA198" s="65"/>
      <c r="BB198" s="65"/>
      <c r="BC198" s="65">
        <v>2700000</v>
      </c>
    </row>
    <row r="199" spans="35:55" x14ac:dyDescent="0.25">
      <c r="AI199" t="s">
        <v>177</v>
      </c>
      <c r="AJ199" s="65">
        <v>450000</v>
      </c>
      <c r="AK199" s="65">
        <v>1700000</v>
      </c>
      <c r="AL199" s="65">
        <v>2150000</v>
      </c>
      <c r="AM199" s="65"/>
      <c r="AN199" s="65"/>
      <c r="AO199" s="65"/>
      <c r="AP199" s="65"/>
      <c r="AQ199" s="65"/>
      <c r="AR199" s="65"/>
      <c r="AS199" s="65"/>
      <c r="AT199" s="65"/>
      <c r="AU199" s="65"/>
      <c r="AV199" s="65"/>
      <c r="AW199" s="65"/>
      <c r="AX199" s="65"/>
      <c r="AY199" s="65"/>
      <c r="AZ199" s="65"/>
      <c r="BA199" s="65"/>
      <c r="BB199" s="65"/>
      <c r="BC199" s="65">
        <v>2150000</v>
      </c>
    </row>
    <row r="200" spans="35:55" x14ac:dyDescent="0.25">
      <c r="AI200" t="s">
        <v>368</v>
      </c>
      <c r="AJ200" s="65">
        <v>1600000</v>
      </c>
      <c r="AK200" s="65">
        <v>1800000</v>
      </c>
      <c r="AL200" s="65">
        <v>3400000</v>
      </c>
      <c r="AM200" s="65">
        <v>367650</v>
      </c>
      <c r="AN200" s="65">
        <v>367650</v>
      </c>
      <c r="AO200" s="65"/>
      <c r="AP200" s="65">
        <v>735300</v>
      </c>
      <c r="AQ200" s="65">
        <v>217328</v>
      </c>
      <c r="AR200" s="65">
        <v>217328</v>
      </c>
      <c r="AS200" s="65"/>
      <c r="AT200" s="65">
        <v>434656</v>
      </c>
      <c r="AU200" s="65">
        <v>118000</v>
      </c>
      <c r="AV200" s="65">
        <v>118000</v>
      </c>
      <c r="AW200" s="65"/>
      <c r="AX200" s="65">
        <v>236000</v>
      </c>
      <c r="AY200" s="65">
        <v>701061</v>
      </c>
      <c r="AZ200" s="65">
        <v>701061</v>
      </c>
      <c r="BA200" s="65"/>
      <c r="BB200" s="65">
        <v>1402122</v>
      </c>
      <c r="BC200" s="65">
        <v>6208078</v>
      </c>
    </row>
    <row r="201" spans="35:55" x14ac:dyDescent="0.25">
      <c r="AI201" t="s">
        <v>381</v>
      </c>
      <c r="AJ201" s="65">
        <v>2000000</v>
      </c>
      <c r="AK201" s="65">
        <v>2000000</v>
      </c>
      <c r="AL201" s="65">
        <v>4000000</v>
      </c>
      <c r="AM201" s="65"/>
      <c r="AN201" s="65"/>
      <c r="AO201" s="65"/>
      <c r="AP201" s="65"/>
      <c r="AQ201" s="65"/>
      <c r="AR201" s="65"/>
      <c r="AS201" s="65"/>
      <c r="AT201" s="65"/>
      <c r="AU201" s="65">
        <v>20000</v>
      </c>
      <c r="AV201" s="65">
        <v>20000</v>
      </c>
      <c r="AW201" s="65"/>
      <c r="AX201" s="65">
        <v>40000</v>
      </c>
      <c r="AY201" s="65">
        <v>45000</v>
      </c>
      <c r="AZ201" s="65">
        <v>45000</v>
      </c>
      <c r="BA201" s="65"/>
      <c r="BB201" s="65">
        <v>90000</v>
      </c>
      <c r="BC201" s="65">
        <v>4130000</v>
      </c>
    </row>
    <row r="202" spans="35:55" x14ac:dyDescent="0.25">
      <c r="AI202" t="s">
        <v>178</v>
      </c>
      <c r="AJ202" s="65">
        <v>650000</v>
      </c>
      <c r="AK202" s="65">
        <v>150000</v>
      </c>
      <c r="AL202" s="65">
        <v>800000</v>
      </c>
      <c r="AM202" s="65"/>
      <c r="AN202" s="65"/>
      <c r="AO202" s="65"/>
      <c r="AP202" s="65"/>
      <c r="AQ202" s="65">
        <v>328660</v>
      </c>
      <c r="AR202" s="65">
        <v>328660</v>
      </c>
      <c r="AS202" s="65"/>
      <c r="AT202" s="65">
        <v>657320</v>
      </c>
      <c r="AU202" s="65">
        <v>59400</v>
      </c>
      <c r="AV202" s="65">
        <v>59400</v>
      </c>
      <c r="AW202" s="65"/>
      <c r="AX202" s="65">
        <v>118800</v>
      </c>
      <c r="AY202" s="65"/>
      <c r="AZ202" s="65"/>
      <c r="BA202" s="65"/>
      <c r="BB202" s="65"/>
      <c r="BC202" s="65">
        <v>1576120</v>
      </c>
    </row>
    <row r="203" spans="35:55" x14ac:dyDescent="0.25">
      <c r="AI203" t="s">
        <v>179</v>
      </c>
      <c r="AJ203" s="65">
        <v>21300000</v>
      </c>
      <c r="AK203" s="65">
        <v>17000000</v>
      </c>
      <c r="AL203" s="65">
        <v>38300000</v>
      </c>
      <c r="AM203" s="65">
        <v>7091253</v>
      </c>
      <c r="AN203" s="65">
        <v>7091253</v>
      </c>
      <c r="AO203" s="65"/>
      <c r="AP203" s="65">
        <v>14182506</v>
      </c>
      <c r="AQ203" s="65">
        <v>3821973</v>
      </c>
      <c r="AR203" s="65">
        <v>3821973</v>
      </c>
      <c r="AS203" s="65"/>
      <c r="AT203" s="65">
        <v>7643946</v>
      </c>
      <c r="AU203" s="65">
        <v>7658133</v>
      </c>
      <c r="AV203" s="65">
        <v>7658133</v>
      </c>
      <c r="AW203" s="65"/>
      <c r="AX203" s="65">
        <v>15316266</v>
      </c>
      <c r="AY203" s="65">
        <v>2721960</v>
      </c>
      <c r="AZ203" s="65">
        <v>2721960</v>
      </c>
      <c r="BA203" s="65"/>
      <c r="BB203" s="65">
        <v>5443920</v>
      </c>
      <c r="BC203" s="65">
        <v>80886638</v>
      </c>
    </row>
    <row r="204" spans="35:55" x14ac:dyDescent="0.25">
      <c r="AI204" t="s">
        <v>180</v>
      </c>
      <c r="AJ204" s="65">
        <v>18200000</v>
      </c>
      <c r="AK204" s="65">
        <v>7000000</v>
      </c>
      <c r="AL204" s="65">
        <v>25200000</v>
      </c>
      <c r="AM204" s="65">
        <v>7295850</v>
      </c>
      <c r="AN204" s="65">
        <v>7295850</v>
      </c>
      <c r="AO204" s="65"/>
      <c r="AP204" s="65">
        <v>14591700</v>
      </c>
      <c r="AQ204" s="65">
        <v>500000</v>
      </c>
      <c r="AR204" s="65">
        <v>500000</v>
      </c>
      <c r="AS204" s="65"/>
      <c r="AT204" s="65">
        <v>1000000</v>
      </c>
      <c r="AU204" s="65">
        <v>4373629</v>
      </c>
      <c r="AV204" s="65">
        <v>4373629</v>
      </c>
      <c r="AW204" s="65"/>
      <c r="AX204" s="65">
        <v>8747258</v>
      </c>
      <c r="AY204" s="65">
        <v>5521474</v>
      </c>
      <c r="AZ204" s="65">
        <v>5521474</v>
      </c>
      <c r="BA204" s="65"/>
      <c r="BB204" s="65">
        <v>11042948</v>
      </c>
      <c r="BC204" s="65">
        <v>60581906</v>
      </c>
    </row>
    <row r="205" spans="35:55" x14ac:dyDescent="0.25">
      <c r="AI205" t="s">
        <v>382</v>
      </c>
      <c r="AJ205" s="65">
        <v>12762913</v>
      </c>
      <c r="AK205" s="65">
        <v>4700000</v>
      </c>
      <c r="AL205" s="65">
        <v>17462913</v>
      </c>
      <c r="AM205" s="65">
        <v>122346</v>
      </c>
      <c r="AN205" s="65">
        <v>122346</v>
      </c>
      <c r="AO205" s="65"/>
      <c r="AP205" s="65">
        <v>244692</v>
      </c>
      <c r="AQ205" s="65">
        <v>631877</v>
      </c>
      <c r="AR205" s="65">
        <v>631877</v>
      </c>
      <c r="AS205" s="65"/>
      <c r="AT205" s="65">
        <v>1263754</v>
      </c>
      <c r="AU205" s="65">
        <v>8050</v>
      </c>
      <c r="AV205" s="65">
        <v>8050</v>
      </c>
      <c r="AW205" s="65"/>
      <c r="AX205" s="65">
        <v>16100</v>
      </c>
      <c r="AY205" s="65">
        <v>11996246</v>
      </c>
      <c r="AZ205" s="65">
        <v>11996246</v>
      </c>
      <c r="BA205" s="65"/>
      <c r="BB205" s="65">
        <v>23992492</v>
      </c>
      <c r="BC205" s="65">
        <v>42979951</v>
      </c>
    </row>
    <row r="206" spans="35:55" x14ac:dyDescent="0.25">
      <c r="AI206" t="s">
        <v>181</v>
      </c>
      <c r="AJ206" s="65">
        <v>200000</v>
      </c>
      <c r="AK206" s="65">
        <v>200000</v>
      </c>
      <c r="AL206" s="65">
        <v>400000</v>
      </c>
      <c r="AM206" s="65"/>
      <c r="AN206" s="65"/>
      <c r="AO206" s="65"/>
      <c r="AP206" s="65"/>
      <c r="AQ206" s="65"/>
      <c r="AR206" s="65"/>
      <c r="AS206" s="65"/>
      <c r="AT206" s="65"/>
      <c r="AU206" s="65"/>
      <c r="AV206" s="65"/>
      <c r="AW206" s="65"/>
      <c r="AX206" s="65"/>
      <c r="AY206" s="65"/>
      <c r="AZ206" s="65"/>
      <c r="BA206" s="65"/>
      <c r="BB206" s="65"/>
      <c r="BC206" s="65">
        <v>400000</v>
      </c>
    </row>
    <row r="207" spans="35:55" x14ac:dyDescent="0.25">
      <c r="AI207" t="s">
        <v>182</v>
      </c>
      <c r="AJ207" s="65">
        <v>29118235</v>
      </c>
      <c r="AK207" s="65">
        <v>3000000</v>
      </c>
      <c r="AL207" s="65">
        <v>32118235</v>
      </c>
      <c r="AM207" s="65">
        <v>2637232</v>
      </c>
      <c r="AN207" s="65">
        <v>2637232</v>
      </c>
      <c r="AO207" s="65"/>
      <c r="AP207" s="65">
        <v>5274464</v>
      </c>
      <c r="AQ207" s="65">
        <v>21402019</v>
      </c>
      <c r="AR207" s="65">
        <v>21402019</v>
      </c>
      <c r="AS207" s="65"/>
      <c r="AT207" s="65">
        <v>42804038</v>
      </c>
      <c r="AU207" s="65">
        <v>3930809</v>
      </c>
      <c r="AV207" s="65">
        <v>3930809</v>
      </c>
      <c r="AW207" s="65"/>
      <c r="AX207" s="65">
        <v>7861618</v>
      </c>
      <c r="AY207" s="65">
        <v>1112647</v>
      </c>
      <c r="AZ207" s="65">
        <v>1112647</v>
      </c>
      <c r="BA207" s="65"/>
      <c r="BB207" s="65">
        <v>2225294</v>
      </c>
      <c r="BC207" s="65">
        <v>90283649</v>
      </c>
    </row>
    <row r="208" spans="35:55" x14ac:dyDescent="0.25">
      <c r="AI208" t="s">
        <v>183</v>
      </c>
      <c r="AJ208" s="65">
        <v>15600000</v>
      </c>
      <c r="AK208" s="65">
        <v>2000000</v>
      </c>
      <c r="AL208" s="65">
        <v>17600000</v>
      </c>
      <c r="AM208" s="65">
        <v>1206411</v>
      </c>
      <c r="AN208" s="65">
        <v>1206411</v>
      </c>
      <c r="AO208" s="65"/>
      <c r="AP208" s="65">
        <v>2412822</v>
      </c>
      <c r="AQ208" s="65">
        <v>1612718</v>
      </c>
      <c r="AR208" s="65">
        <v>1612718</v>
      </c>
      <c r="AS208" s="65"/>
      <c r="AT208" s="65">
        <v>3225436</v>
      </c>
      <c r="AU208" s="65">
        <v>2880800</v>
      </c>
      <c r="AV208" s="65">
        <v>2880800</v>
      </c>
      <c r="AW208" s="65"/>
      <c r="AX208" s="65">
        <v>5761600</v>
      </c>
      <c r="AY208" s="65">
        <v>3402180</v>
      </c>
      <c r="AZ208" s="65">
        <v>3402180</v>
      </c>
      <c r="BA208" s="65"/>
      <c r="BB208" s="65">
        <v>6804360</v>
      </c>
      <c r="BC208" s="65">
        <v>35804218</v>
      </c>
    </row>
    <row r="209" spans="35:55" x14ac:dyDescent="0.25">
      <c r="AI209" t="s">
        <v>184</v>
      </c>
      <c r="AJ209" s="65">
        <v>10500000</v>
      </c>
      <c r="AK209" s="65">
        <v>2500000</v>
      </c>
      <c r="AL209" s="65">
        <v>13000000</v>
      </c>
      <c r="AM209" s="65">
        <v>1736342</v>
      </c>
      <c r="AN209" s="65">
        <v>1736342</v>
      </c>
      <c r="AO209" s="65"/>
      <c r="AP209" s="65">
        <v>3472684</v>
      </c>
      <c r="AQ209" s="65">
        <v>1458987</v>
      </c>
      <c r="AR209" s="65">
        <v>1458987</v>
      </c>
      <c r="AS209" s="65"/>
      <c r="AT209" s="65">
        <v>2917974</v>
      </c>
      <c r="AU209" s="65">
        <v>726528</v>
      </c>
      <c r="AV209" s="65">
        <v>726528</v>
      </c>
      <c r="AW209" s="65"/>
      <c r="AX209" s="65">
        <v>1453056</v>
      </c>
      <c r="AY209" s="65">
        <v>5672381</v>
      </c>
      <c r="AZ209" s="65">
        <v>5672381</v>
      </c>
      <c r="BA209" s="65"/>
      <c r="BB209" s="65">
        <v>11344762</v>
      </c>
      <c r="BC209" s="65">
        <v>32188476</v>
      </c>
    </row>
    <row r="210" spans="35:55" x14ac:dyDescent="0.25">
      <c r="AI210" t="s">
        <v>369</v>
      </c>
      <c r="AJ210" s="65">
        <v>100000</v>
      </c>
      <c r="AK210" s="65">
        <v>500000</v>
      </c>
      <c r="AL210" s="65">
        <v>600000</v>
      </c>
      <c r="AM210" s="65"/>
      <c r="AN210" s="65"/>
      <c r="AO210" s="65"/>
      <c r="AP210" s="65"/>
      <c r="AQ210" s="65"/>
      <c r="AR210" s="65"/>
      <c r="AS210" s="65"/>
      <c r="AT210" s="65"/>
      <c r="AU210" s="65"/>
      <c r="AV210" s="65"/>
      <c r="AW210" s="65"/>
      <c r="AX210" s="65"/>
      <c r="AY210" s="65"/>
      <c r="AZ210" s="65"/>
      <c r="BA210" s="65"/>
      <c r="BB210" s="65"/>
      <c r="BC210" s="65">
        <v>600000</v>
      </c>
    </row>
    <row r="211" spans="35:55" x14ac:dyDescent="0.25">
      <c r="AI211" t="s">
        <v>370</v>
      </c>
      <c r="AJ211" s="65">
        <v>2500000</v>
      </c>
      <c r="AK211" s="65">
        <v>2500000</v>
      </c>
      <c r="AL211" s="65">
        <v>5000000</v>
      </c>
      <c r="AM211" s="65">
        <v>273271</v>
      </c>
      <c r="AN211" s="65">
        <v>273271</v>
      </c>
      <c r="AO211" s="65"/>
      <c r="AP211" s="65">
        <v>546542</v>
      </c>
      <c r="AQ211" s="65">
        <v>941859</v>
      </c>
      <c r="AR211" s="65">
        <v>941859</v>
      </c>
      <c r="AS211" s="65"/>
      <c r="AT211" s="65">
        <v>1883718</v>
      </c>
      <c r="AU211" s="65">
        <v>322200</v>
      </c>
      <c r="AV211" s="65">
        <v>322200</v>
      </c>
      <c r="AW211" s="65"/>
      <c r="AX211" s="65">
        <v>644400</v>
      </c>
      <c r="AY211" s="65">
        <v>806925</v>
      </c>
      <c r="AZ211" s="65">
        <v>806925</v>
      </c>
      <c r="BA211" s="65"/>
      <c r="BB211" s="65">
        <v>1613850</v>
      </c>
      <c r="BC211" s="65">
        <v>9688510</v>
      </c>
    </row>
    <row r="212" spans="35:55" x14ac:dyDescent="0.25">
      <c r="AI212" t="s">
        <v>185</v>
      </c>
      <c r="AJ212" s="65">
        <v>3100000</v>
      </c>
      <c r="AK212" s="65">
        <v>1500000</v>
      </c>
      <c r="AL212" s="65">
        <v>4600000</v>
      </c>
      <c r="AM212" s="65">
        <v>620930</v>
      </c>
      <c r="AN212" s="65">
        <v>620930</v>
      </c>
      <c r="AO212" s="65"/>
      <c r="AP212" s="65">
        <v>1241860</v>
      </c>
      <c r="AQ212" s="65">
        <v>1036857</v>
      </c>
      <c r="AR212" s="65">
        <v>1036857</v>
      </c>
      <c r="AS212" s="65"/>
      <c r="AT212" s="65">
        <v>2073714</v>
      </c>
      <c r="AU212" s="65">
        <v>328500</v>
      </c>
      <c r="AV212" s="65">
        <v>328500</v>
      </c>
      <c r="AW212" s="65"/>
      <c r="AX212" s="65">
        <v>657000</v>
      </c>
      <c r="AY212" s="65">
        <v>341000</v>
      </c>
      <c r="AZ212" s="65">
        <v>341000</v>
      </c>
      <c r="BA212" s="65"/>
      <c r="BB212" s="65">
        <v>682000</v>
      </c>
      <c r="BC212" s="65">
        <v>9254574</v>
      </c>
    </row>
    <row r="213" spans="35:55" x14ac:dyDescent="0.25">
      <c r="AI213" t="s">
        <v>383</v>
      </c>
      <c r="AJ213" s="65">
        <v>40087</v>
      </c>
      <c r="AK213" s="65">
        <v>30000000</v>
      </c>
      <c r="AL213" s="65">
        <v>30040087</v>
      </c>
      <c r="AM213" s="65"/>
      <c r="AN213" s="65"/>
      <c r="AO213" s="65"/>
      <c r="AP213" s="65"/>
      <c r="AQ213" s="65"/>
      <c r="AR213" s="65"/>
      <c r="AS213" s="65"/>
      <c r="AT213" s="65"/>
      <c r="AU213" s="65"/>
      <c r="AV213" s="65"/>
      <c r="AW213" s="65"/>
      <c r="AX213" s="65"/>
      <c r="AY213" s="65"/>
      <c r="AZ213" s="65"/>
      <c r="BA213" s="65"/>
      <c r="BB213" s="65"/>
      <c r="BC213" s="65">
        <v>30040087</v>
      </c>
    </row>
    <row r="214" spans="35:55" x14ac:dyDescent="0.25">
      <c r="AI214" t="s">
        <v>186</v>
      </c>
      <c r="AJ214" s="65">
        <v>81765</v>
      </c>
      <c r="AK214" s="65">
        <v>4400000</v>
      </c>
      <c r="AL214" s="65">
        <v>4481765</v>
      </c>
      <c r="AM214" s="65"/>
      <c r="AN214" s="65"/>
      <c r="AO214" s="65"/>
      <c r="AP214" s="65"/>
      <c r="AQ214" s="65"/>
      <c r="AR214" s="65"/>
      <c r="AS214" s="65"/>
      <c r="AT214" s="65"/>
      <c r="AU214" s="65"/>
      <c r="AV214" s="65"/>
      <c r="AW214" s="65"/>
      <c r="AX214" s="65"/>
      <c r="AY214" s="65"/>
      <c r="AZ214" s="65"/>
      <c r="BA214" s="65"/>
      <c r="BB214" s="65"/>
      <c r="BC214" s="65">
        <v>4481765</v>
      </c>
    </row>
    <row r="215" spans="35:55" x14ac:dyDescent="0.25">
      <c r="AI215" t="s">
        <v>187</v>
      </c>
      <c r="AJ215" s="65">
        <v>10510000</v>
      </c>
      <c r="AK215" s="65">
        <v>6500000</v>
      </c>
      <c r="AL215" s="65">
        <v>17010000</v>
      </c>
      <c r="AM215" s="65">
        <v>2192069</v>
      </c>
      <c r="AN215" s="65">
        <v>2192069</v>
      </c>
      <c r="AO215" s="65"/>
      <c r="AP215" s="65">
        <v>4384138</v>
      </c>
      <c r="AQ215" s="65">
        <v>2050467</v>
      </c>
      <c r="AR215" s="65">
        <v>2050467</v>
      </c>
      <c r="AS215" s="65"/>
      <c r="AT215" s="65">
        <v>4100934</v>
      </c>
      <c r="AU215" s="65">
        <v>2944242</v>
      </c>
      <c r="AV215" s="65">
        <v>2944242</v>
      </c>
      <c r="AW215" s="65"/>
      <c r="AX215" s="65">
        <v>5888484</v>
      </c>
      <c r="AY215" s="65">
        <v>3292089</v>
      </c>
      <c r="AZ215" s="65">
        <v>3292089</v>
      </c>
      <c r="BA215" s="65"/>
      <c r="BB215" s="65">
        <v>6584178</v>
      </c>
      <c r="BC215" s="65">
        <v>37967734</v>
      </c>
    </row>
    <row r="216" spans="35:55" x14ac:dyDescent="0.25">
      <c r="AI216" t="s">
        <v>384</v>
      </c>
      <c r="AJ216" s="65">
        <v>4400000</v>
      </c>
      <c r="AK216" s="65">
        <v>5000000</v>
      </c>
      <c r="AL216" s="65">
        <v>9400000</v>
      </c>
      <c r="AM216" s="65">
        <v>1704150</v>
      </c>
      <c r="AN216" s="65">
        <v>1704150</v>
      </c>
      <c r="AO216" s="65"/>
      <c r="AP216" s="65">
        <v>3408300</v>
      </c>
      <c r="AQ216" s="65">
        <v>1414492</v>
      </c>
      <c r="AR216" s="65">
        <v>1414492</v>
      </c>
      <c r="AS216" s="65"/>
      <c r="AT216" s="65">
        <v>2828984</v>
      </c>
      <c r="AU216" s="65">
        <v>1275296</v>
      </c>
      <c r="AV216" s="65">
        <v>1275296</v>
      </c>
      <c r="AW216" s="65"/>
      <c r="AX216" s="65">
        <v>2550592</v>
      </c>
      <c r="AY216" s="65"/>
      <c r="AZ216" s="65"/>
      <c r="BA216" s="65"/>
      <c r="BB216" s="65"/>
      <c r="BC216" s="65">
        <v>18187876</v>
      </c>
    </row>
    <row r="217" spans="35:55" x14ac:dyDescent="0.25">
      <c r="AI217" t="s">
        <v>188</v>
      </c>
      <c r="AJ217" s="65">
        <v>16500000</v>
      </c>
      <c r="AK217" s="65">
        <v>10000000</v>
      </c>
      <c r="AL217" s="65">
        <v>26500000</v>
      </c>
      <c r="AM217" s="65">
        <v>6564016</v>
      </c>
      <c r="AN217" s="65">
        <v>6564016</v>
      </c>
      <c r="AO217" s="65"/>
      <c r="AP217" s="65">
        <v>13128032</v>
      </c>
      <c r="AQ217" s="65">
        <v>3350295</v>
      </c>
      <c r="AR217" s="65">
        <v>3350295</v>
      </c>
      <c r="AS217" s="65"/>
      <c r="AT217" s="65">
        <v>6700590</v>
      </c>
      <c r="AU217" s="65">
        <v>3336735</v>
      </c>
      <c r="AV217" s="65">
        <v>3336735</v>
      </c>
      <c r="AW217" s="65"/>
      <c r="AX217" s="65">
        <v>6673470</v>
      </c>
      <c r="AY217" s="65">
        <v>3145935</v>
      </c>
      <c r="AZ217" s="65">
        <v>3145935</v>
      </c>
      <c r="BA217" s="65"/>
      <c r="BB217" s="65">
        <v>6291870</v>
      </c>
      <c r="BC217" s="65">
        <v>59293962</v>
      </c>
    </row>
    <row r="218" spans="35:55" x14ac:dyDescent="0.25">
      <c r="AI218" t="s">
        <v>385</v>
      </c>
      <c r="AJ218" s="65">
        <v>1600000</v>
      </c>
      <c r="AK218" s="65">
        <v>4000000</v>
      </c>
      <c r="AL218" s="65">
        <v>5600000</v>
      </c>
      <c r="AM218" s="65">
        <v>500000</v>
      </c>
      <c r="AN218" s="65">
        <v>500000</v>
      </c>
      <c r="AO218" s="65"/>
      <c r="AP218" s="65">
        <v>1000000</v>
      </c>
      <c r="AQ218" s="65">
        <v>453360</v>
      </c>
      <c r="AR218" s="65">
        <v>453360</v>
      </c>
      <c r="AS218" s="65"/>
      <c r="AT218" s="65">
        <v>906720</v>
      </c>
      <c r="AU218" s="65"/>
      <c r="AV218" s="65"/>
      <c r="AW218" s="65"/>
      <c r="AX218" s="65"/>
      <c r="AY218" s="65">
        <v>284133</v>
      </c>
      <c r="AZ218" s="65">
        <v>284133</v>
      </c>
      <c r="BA218" s="65"/>
      <c r="BB218" s="65">
        <v>568266</v>
      </c>
      <c r="BC218" s="65">
        <v>8074986</v>
      </c>
    </row>
    <row r="219" spans="35:55" x14ac:dyDescent="0.25">
      <c r="AI219" t="s">
        <v>386</v>
      </c>
      <c r="AJ219" s="65">
        <v>6650000</v>
      </c>
      <c r="AK219" s="65">
        <v>4000000</v>
      </c>
      <c r="AL219" s="65">
        <v>10650000</v>
      </c>
      <c r="AM219" s="65"/>
      <c r="AN219" s="65"/>
      <c r="AO219" s="65"/>
      <c r="AP219" s="65"/>
      <c r="AQ219" s="65">
        <v>2264389</v>
      </c>
      <c r="AR219" s="65">
        <v>2264389</v>
      </c>
      <c r="AS219" s="65"/>
      <c r="AT219" s="65">
        <v>4528778</v>
      </c>
      <c r="AU219" s="65">
        <v>3059108</v>
      </c>
      <c r="AV219" s="65">
        <v>3059108</v>
      </c>
      <c r="AW219" s="65"/>
      <c r="AX219" s="65">
        <v>6118216</v>
      </c>
      <c r="AY219" s="65">
        <v>1271904</v>
      </c>
      <c r="AZ219" s="65">
        <v>1271904</v>
      </c>
      <c r="BA219" s="65"/>
      <c r="BB219" s="65">
        <v>2543808</v>
      </c>
      <c r="BC219" s="65">
        <v>23840802</v>
      </c>
    </row>
    <row r="220" spans="35:55" x14ac:dyDescent="0.25">
      <c r="AI220" t="s">
        <v>190</v>
      </c>
      <c r="AJ220" s="65">
        <v>400000</v>
      </c>
      <c r="AK220" s="65">
        <v>650000</v>
      </c>
      <c r="AL220" s="65">
        <v>1050000</v>
      </c>
      <c r="AM220" s="65">
        <v>101000</v>
      </c>
      <c r="AN220" s="65">
        <v>101000</v>
      </c>
      <c r="AO220" s="65"/>
      <c r="AP220" s="65">
        <v>202000</v>
      </c>
      <c r="AQ220" s="65">
        <v>32000</v>
      </c>
      <c r="AR220" s="65">
        <v>32000</v>
      </c>
      <c r="AS220" s="65"/>
      <c r="AT220" s="65">
        <v>64000</v>
      </c>
      <c r="AU220" s="65">
        <v>176000</v>
      </c>
      <c r="AV220" s="65">
        <v>176000</v>
      </c>
      <c r="AW220" s="65"/>
      <c r="AX220" s="65">
        <v>352000</v>
      </c>
      <c r="AY220" s="65"/>
      <c r="AZ220" s="65"/>
      <c r="BA220" s="65"/>
      <c r="BB220" s="65"/>
      <c r="BC220" s="65">
        <v>1668000</v>
      </c>
    </row>
    <row r="221" spans="35:55" x14ac:dyDescent="0.25">
      <c r="AI221" t="s">
        <v>191</v>
      </c>
      <c r="AJ221" s="65">
        <v>500000</v>
      </c>
      <c r="AK221" s="65">
        <v>1200000</v>
      </c>
      <c r="AL221" s="65">
        <v>1700000</v>
      </c>
      <c r="AM221" s="65"/>
      <c r="AN221" s="65"/>
      <c r="AO221" s="65"/>
      <c r="AP221" s="65"/>
      <c r="AQ221" s="65"/>
      <c r="AR221" s="65"/>
      <c r="AS221" s="65"/>
      <c r="AT221" s="65"/>
      <c r="AU221" s="65"/>
      <c r="AV221" s="65"/>
      <c r="AW221" s="65"/>
      <c r="AX221" s="65"/>
      <c r="AY221" s="65"/>
      <c r="AZ221" s="65"/>
      <c r="BA221" s="65"/>
      <c r="BB221" s="65"/>
      <c r="BC221" s="65">
        <v>1700000</v>
      </c>
    </row>
    <row r="222" spans="35:55" x14ac:dyDescent="0.25">
      <c r="AI222" t="s">
        <v>192</v>
      </c>
      <c r="AJ222" s="65">
        <v>1800000</v>
      </c>
      <c r="AK222" s="65">
        <v>2300000</v>
      </c>
      <c r="AL222" s="65">
        <v>4100000</v>
      </c>
      <c r="AM222" s="65">
        <v>338800</v>
      </c>
      <c r="AN222" s="65">
        <v>338800</v>
      </c>
      <c r="AO222" s="65"/>
      <c r="AP222" s="65">
        <v>677600</v>
      </c>
      <c r="AQ222" s="65"/>
      <c r="AR222" s="65"/>
      <c r="AS222" s="65"/>
      <c r="AT222" s="65"/>
      <c r="AU222" s="65">
        <v>47300</v>
      </c>
      <c r="AV222" s="65">
        <v>47300</v>
      </c>
      <c r="AW222" s="65"/>
      <c r="AX222" s="65">
        <v>94600</v>
      </c>
      <c r="AY222" s="65">
        <v>13800</v>
      </c>
      <c r="AZ222" s="65">
        <v>13800</v>
      </c>
      <c r="BA222" s="65"/>
      <c r="BB222" s="65">
        <v>27600</v>
      </c>
      <c r="BC222" s="65">
        <v>4899800</v>
      </c>
    </row>
    <row r="223" spans="35:55" x14ac:dyDescent="0.25">
      <c r="AI223" t="s">
        <v>193</v>
      </c>
      <c r="AJ223" s="65">
        <v>3050000</v>
      </c>
      <c r="AK223" s="65">
        <v>4000000</v>
      </c>
      <c r="AL223" s="65">
        <v>7050000</v>
      </c>
      <c r="AM223" s="65">
        <v>730693</v>
      </c>
      <c r="AN223" s="65">
        <v>730693</v>
      </c>
      <c r="AO223" s="65"/>
      <c r="AP223" s="65">
        <v>1461386</v>
      </c>
      <c r="AQ223" s="65">
        <v>203650</v>
      </c>
      <c r="AR223" s="65">
        <v>203650</v>
      </c>
      <c r="AS223" s="65"/>
      <c r="AT223" s="65">
        <v>407300</v>
      </c>
      <c r="AU223" s="65">
        <v>708394</v>
      </c>
      <c r="AV223" s="65">
        <v>708394</v>
      </c>
      <c r="AW223" s="65"/>
      <c r="AX223" s="65">
        <v>1416788</v>
      </c>
      <c r="AY223" s="65">
        <v>1171982</v>
      </c>
      <c r="AZ223" s="65">
        <v>1171982</v>
      </c>
      <c r="BA223" s="65"/>
      <c r="BB223" s="65">
        <v>2343964</v>
      </c>
      <c r="BC223" s="65">
        <v>12679438</v>
      </c>
    </row>
    <row r="224" spans="35:55" x14ac:dyDescent="0.25">
      <c r="AI224" t="s">
        <v>194</v>
      </c>
      <c r="AJ224" s="65">
        <v>3480000</v>
      </c>
      <c r="AK224" s="65">
        <v>6000000</v>
      </c>
      <c r="AL224" s="65">
        <v>9480000</v>
      </c>
      <c r="AM224" s="65">
        <v>647887</v>
      </c>
      <c r="AN224" s="65">
        <v>647887</v>
      </c>
      <c r="AO224" s="65"/>
      <c r="AP224" s="65">
        <v>1295774</v>
      </c>
      <c r="AQ224" s="65">
        <v>909856</v>
      </c>
      <c r="AR224" s="65">
        <v>909856</v>
      </c>
      <c r="AS224" s="65"/>
      <c r="AT224" s="65">
        <v>1819712</v>
      </c>
      <c r="AU224" s="65">
        <v>372968</v>
      </c>
      <c r="AV224" s="65">
        <v>372968</v>
      </c>
      <c r="AW224" s="65"/>
      <c r="AX224" s="65">
        <v>745936</v>
      </c>
      <c r="AY224" s="65">
        <v>1460474</v>
      </c>
      <c r="AZ224" s="65">
        <v>1460474</v>
      </c>
      <c r="BA224" s="65"/>
      <c r="BB224" s="65">
        <v>2920948</v>
      </c>
      <c r="BC224" s="65">
        <v>16262370</v>
      </c>
    </row>
    <row r="225" spans="34:55" x14ac:dyDescent="0.25">
      <c r="AI225" t="s">
        <v>189</v>
      </c>
      <c r="AJ225" s="65">
        <v>1100000</v>
      </c>
      <c r="AK225" s="65">
        <v>2400000</v>
      </c>
      <c r="AL225" s="65">
        <v>3500000</v>
      </c>
      <c r="AM225" s="65"/>
      <c r="AN225" s="65"/>
      <c r="AO225" s="65"/>
      <c r="AP225" s="65"/>
      <c r="AQ225" s="65"/>
      <c r="AR225" s="65"/>
      <c r="AS225" s="65"/>
      <c r="AT225" s="65"/>
      <c r="AU225" s="65"/>
      <c r="AV225" s="65"/>
      <c r="AW225" s="65"/>
      <c r="AX225" s="65"/>
      <c r="AY225" s="65"/>
      <c r="AZ225" s="65"/>
      <c r="BA225" s="65"/>
      <c r="BB225" s="65"/>
      <c r="BC225" s="65">
        <v>3500000</v>
      </c>
    </row>
    <row r="226" spans="34:55" x14ac:dyDescent="0.25">
      <c r="AH226" t="s">
        <v>350</v>
      </c>
      <c r="AJ226" s="65">
        <v>274920000</v>
      </c>
      <c r="AK226" s="65">
        <v>274920000</v>
      </c>
      <c r="AL226" s="65">
        <v>549840000</v>
      </c>
      <c r="AM226" s="65">
        <v>43243282</v>
      </c>
      <c r="AN226" s="65">
        <v>43243282</v>
      </c>
      <c r="AO226" s="65"/>
      <c r="AP226" s="65">
        <v>86486564</v>
      </c>
      <c r="AQ226" s="65">
        <v>55084411</v>
      </c>
      <c r="AR226" s="65">
        <v>55084411</v>
      </c>
      <c r="AS226" s="65"/>
      <c r="AT226" s="65">
        <v>110168822</v>
      </c>
      <c r="AU226" s="65">
        <v>55689716</v>
      </c>
      <c r="AV226" s="65">
        <v>55669716</v>
      </c>
      <c r="AW226" s="65"/>
      <c r="AX226" s="65">
        <v>111359432</v>
      </c>
      <c r="AY226" s="65">
        <v>64775983</v>
      </c>
      <c r="AZ226" s="65">
        <v>64795983</v>
      </c>
      <c r="BA226" s="65"/>
      <c r="BB226" s="65">
        <v>129571966</v>
      </c>
      <c r="BC226" s="65">
        <v>987426784</v>
      </c>
    </row>
    <row r="227" spans="34:55" x14ac:dyDescent="0.25">
      <c r="AH227" t="s">
        <v>69</v>
      </c>
      <c r="AJ227" s="65">
        <v>538535537</v>
      </c>
      <c r="AK227" s="65">
        <v>538535537</v>
      </c>
      <c r="AL227" s="65">
        <v>1077071074</v>
      </c>
      <c r="AM227" s="65">
        <v>113819684</v>
      </c>
      <c r="AN227" s="65">
        <v>111993492</v>
      </c>
      <c r="AO227" s="65">
        <v>1839205</v>
      </c>
      <c r="AP227" s="65">
        <v>227652381</v>
      </c>
      <c r="AQ227" s="65">
        <v>115714105</v>
      </c>
      <c r="AR227" s="65">
        <v>116811500</v>
      </c>
      <c r="AS227" s="65">
        <v>1598447</v>
      </c>
      <c r="AT227" s="65">
        <v>234124052</v>
      </c>
      <c r="AU227" s="65">
        <v>108465197</v>
      </c>
      <c r="AV227" s="65">
        <v>104849948</v>
      </c>
      <c r="AW227" s="65">
        <v>775483</v>
      </c>
      <c r="AX227" s="65">
        <v>214090628</v>
      </c>
      <c r="AY227" s="65">
        <v>116038741</v>
      </c>
      <c r="AZ227" s="65">
        <v>115732340</v>
      </c>
      <c r="BA227" s="65">
        <v>313388</v>
      </c>
      <c r="BB227" s="65">
        <v>232084469</v>
      </c>
      <c r="BC227" s="65">
        <v>1985022604</v>
      </c>
    </row>
    <row r="228" spans="34:55" x14ac:dyDescent="0.25">
      <c r="AJ228" s="65"/>
      <c r="AK228" s="65"/>
      <c r="AL228" s="65"/>
      <c r="AM228" s="65"/>
      <c r="AN228" s="65"/>
      <c r="AO228" s="65"/>
      <c r="AP228" s="65"/>
      <c r="AQ228" s="65"/>
      <c r="AR228" s="65"/>
      <c r="AS228" s="65"/>
      <c r="AT228" s="65"/>
      <c r="AU228" s="65"/>
    </row>
    <row r="229" spans="34:55" x14ac:dyDescent="0.25">
      <c r="AJ229" s="65"/>
      <c r="AK229" s="65"/>
      <c r="AL229" s="65"/>
      <c r="AM229" s="65"/>
      <c r="AN229" s="65"/>
      <c r="AO229" s="65"/>
      <c r="AP229" s="65"/>
      <c r="AQ229" s="65"/>
      <c r="AR229" s="65"/>
      <c r="AS229" s="65"/>
      <c r="AT229" s="65"/>
      <c r="AU229" s="65"/>
    </row>
    <row r="230" spans="34:55" x14ac:dyDescent="0.25">
      <c r="AJ230" s="65"/>
      <c r="AK230" s="65"/>
      <c r="AL230" s="65"/>
      <c r="AM230" s="65"/>
      <c r="AN230" s="65"/>
      <c r="AO230" s="65"/>
      <c r="AP230" s="65"/>
      <c r="AQ230" s="65"/>
      <c r="AR230" s="65"/>
      <c r="AS230" s="65"/>
      <c r="AT230" s="65"/>
      <c r="AU230" s="65"/>
    </row>
    <row r="231" spans="34:55" x14ac:dyDescent="0.25">
      <c r="AJ231" s="65"/>
      <c r="AK231" s="65"/>
      <c r="AL231" s="65"/>
      <c r="AM231" s="65"/>
      <c r="AN231" s="65"/>
      <c r="AO231" s="65"/>
      <c r="AP231" s="65"/>
      <c r="AQ231" s="65"/>
      <c r="AR231" s="65"/>
      <c r="AS231" s="65"/>
      <c r="AT231" s="65"/>
      <c r="AU231" s="65"/>
    </row>
    <row r="232" spans="34:55" x14ac:dyDescent="0.25">
      <c r="AJ232" s="65"/>
      <c r="AK232" s="65"/>
      <c r="AL232" s="65"/>
      <c r="AM232" s="65"/>
      <c r="AN232" s="65"/>
      <c r="AO232" s="65"/>
      <c r="AP232" s="65"/>
      <c r="AQ232" s="65"/>
      <c r="AR232" s="65"/>
      <c r="AS232" s="65"/>
      <c r="AT232" s="65"/>
      <c r="AU232" s="65"/>
    </row>
    <row r="233" spans="34:55" x14ac:dyDescent="0.25">
      <c r="AJ233" s="65"/>
      <c r="AK233" s="65"/>
      <c r="AL233" s="65"/>
      <c r="AM233" s="65"/>
      <c r="AN233" s="65"/>
      <c r="AO233" s="65"/>
      <c r="AP233" s="65"/>
      <c r="AQ233" s="65"/>
      <c r="AR233" s="65"/>
      <c r="AS233" s="65"/>
      <c r="AT233" s="65"/>
      <c r="AU233" s="65"/>
    </row>
    <row r="234" spans="34:55" x14ac:dyDescent="0.25">
      <c r="AJ234" s="65"/>
      <c r="AK234" s="65"/>
      <c r="AL234" s="65"/>
      <c r="AM234" s="65"/>
      <c r="AN234" s="65"/>
      <c r="AO234" s="65"/>
      <c r="AP234" s="65"/>
      <c r="AQ234" s="65"/>
      <c r="AR234" s="65"/>
      <c r="AS234" s="65"/>
      <c r="AT234" s="65"/>
      <c r="AU234" s="65"/>
    </row>
    <row r="235" spans="34:55" x14ac:dyDescent="0.25">
      <c r="AJ235" s="65"/>
      <c r="AK235" s="65"/>
      <c r="AL235" s="65"/>
      <c r="AM235" s="65"/>
      <c r="AN235" s="65"/>
      <c r="AO235" s="65"/>
      <c r="AP235" s="65"/>
      <c r="AQ235" s="65"/>
      <c r="AR235" s="65"/>
      <c r="AS235" s="65"/>
      <c r="AT235" s="65"/>
      <c r="AU235" s="65"/>
    </row>
    <row r="236" spans="34:55" x14ac:dyDescent="0.25">
      <c r="AJ236" s="65"/>
      <c r="AK236" s="65"/>
      <c r="AL236" s="65"/>
      <c r="AM236" s="65"/>
      <c r="AN236" s="65"/>
      <c r="AO236" s="65"/>
      <c r="AP236" s="65"/>
      <c r="AQ236" s="65"/>
      <c r="AR236" s="65"/>
      <c r="AS236" s="65"/>
      <c r="AT236" s="65"/>
      <c r="AU236" s="65"/>
    </row>
    <row r="237" spans="34:55" x14ac:dyDescent="0.25">
      <c r="AJ237" s="65"/>
      <c r="AK237" s="65"/>
      <c r="AL237" s="65"/>
      <c r="AM237" s="65"/>
      <c r="AN237" s="65"/>
      <c r="AO237" s="65"/>
      <c r="AP237" s="65"/>
      <c r="AQ237" s="65"/>
      <c r="AR237" s="65"/>
      <c r="AS237" s="65"/>
      <c r="AT237" s="65"/>
      <c r="AU237" s="65"/>
    </row>
    <row r="238" spans="34:55" x14ac:dyDescent="0.25">
      <c r="AJ238" s="65"/>
      <c r="AK238" s="65"/>
      <c r="AL238" s="65"/>
      <c r="AM238" s="65"/>
      <c r="AN238" s="65"/>
      <c r="AO238" s="65"/>
      <c r="AP238" s="65"/>
      <c r="AQ238" s="65"/>
      <c r="AR238" s="65"/>
      <c r="AS238" s="65"/>
      <c r="AT238" s="65"/>
      <c r="AU238" s="65"/>
    </row>
    <row r="239" spans="34:55" x14ac:dyDescent="0.25">
      <c r="AJ239" s="65"/>
      <c r="AK239" s="65"/>
      <c r="AL239" s="65"/>
      <c r="AM239" s="65"/>
      <c r="AN239" s="65"/>
      <c r="AO239" s="65"/>
      <c r="AP239" s="65"/>
      <c r="AQ239" s="65"/>
      <c r="AR239" s="65"/>
      <c r="AS239" s="65"/>
      <c r="AT239" s="65"/>
      <c r="AU239" s="65"/>
    </row>
    <row r="240" spans="34:55" x14ac:dyDescent="0.25">
      <c r="AJ240" s="65"/>
      <c r="AK240" s="65"/>
      <c r="AL240" s="65"/>
      <c r="AM240" s="65"/>
      <c r="AN240" s="65"/>
      <c r="AO240" s="65"/>
      <c r="AP240" s="65"/>
      <c r="AQ240" s="65"/>
      <c r="AR240" s="65"/>
      <c r="AS240" s="65"/>
      <c r="AT240" s="65"/>
      <c r="AU240" s="65"/>
    </row>
  </sheetData>
  <mergeCells count="5">
    <mergeCell ref="A5:B5"/>
    <mergeCell ref="A92:B92"/>
    <mergeCell ref="B1:J1"/>
    <mergeCell ref="B2:J2"/>
    <mergeCell ref="B3:J3"/>
  </mergeCells>
  <conditionalFormatting sqref="B83 B5:B13 B74 B31 B39 B71 B18:B19 B86:B88 B91:B92 B15:B16">
    <cfRule type="duplicateValues" dxfId="10" priority="3"/>
  </conditionalFormatting>
  <conditionalFormatting sqref="C1:C3">
    <cfRule type="duplicateValues" dxfId="9" priority="2"/>
  </conditionalFormatting>
  <conditionalFormatting sqref="B14">
    <cfRule type="duplicateValues" dxfId="8" priority="1"/>
  </conditionalFormatting>
  <pageMargins left="0" right="0" top="0.74803149606299213" bottom="0.74803149606299213" header="0.31496062992125984" footer="0.31496062992125984"/>
  <pageSetup paperSize="9" orientation="landscape"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G174"/>
  <sheetViews>
    <sheetView topLeftCell="A78" zoomScale="90" zoomScaleNormal="90" workbookViewId="0">
      <selection activeCell="H110" sqref="H110"/>
    </sheetView>
  </sheetViews>
  <sheetFormatPr defaultRowHeight="15" x14ac:dyDescent="0.25"/>
  <cols>
    <col min="1" max="1" width="94.28515625" customWidth="1"/>
    <col min="2" max="2" width="15.85546875" customWidth="1"/>
    <col min="3" max="3" width="20.140625" customWidth="1"/>
    <col min="4" max="4" width="16.85546875" customWidth="1"/>
    <col min="5" max="5" width="20.28515625" customWidth="1"/>
    <col min="6" max="6" width="22" customWidth="1"/>
    <col min="7" max="7" width="22.28515625" customWidth="1"/>
    <col min="8" max="8" width="17.42578125" customWidth="1"/>
    <col min="9" max="11" width="9.140625" customWidth="1"/>
    <col min="12" max="12" width="4.42578125" customWidth="1"/>
    <col min="13" max="13" width="93" customWidth="1"/>
    <col min="14" max="15" width="18.28515625" customWidth="1"/>
    <col min="16" max="16" width="21.5703125" customWidth="1"/>
    <col min="17" max="19" width="12.85546875" customWidth="1"/>
    <col min="20" max="20" width="11.140625" customWidth="1"/>
    <col min="21" max="23" width="12.85546875" customWidth="1"/>
    <col min="24" max="24" width="11.140625" customWidth="1"/>
    <col min="25" max="27" width="12.85546875" customWidth="1"/>
    <col min="28" max="28" width="11.140625" customWidth="1"/>
    <col min="29" max="29" width="12.85546875" customWidth="1"/>
    <col min="30" max="30" width="12.85546875" bestFit="1" customWidth="1"/>
    <col min="31" max="31" width="12.85546875" customWidth="1"/>
    <col min="32" max="32" width="11.140625" customWidth="1"/>
    <col min="33" max="33" width="12.140625" bestFit="1" customWidth="1"/>
  </cols>
  <sheetData>
    <row r="2" spans="1:8" ht="18.75" x14ac:dyDescent="0.25">
      <c r="A2" s="125" t="s">
        <v>276</v>
      </c>
      <c r="B2" s="125"/>
      <c r="C2" s="125"/>
      <c r="D2" s="125"/>
      <c r="E2" s="125"/>
      <c r="F2" s="125"/>
      <c r="G2" s="125"/>
      <c r="H2" s="125"/>
    </row>
    <row r="3" spans="1:8" ht="18.75" x14ac:dyDescent="0.25">
      <c r="A3" s="125" t="s">
        <v>323</v>
      </c>
      <c r="B3" s="125"/>
      <c r="C3" s="125"/>
      <c r="D3" s="125"/>
      <c r="E3" s="125"/>
      <c r="F3" s="125"/>
      <c r="G3" s="125"/>
      <c r="H3" s="125"/>
    </row>
    <row r="4" spans="1:8" ht="15.75" x14ac:dyDescent="0.25">
      <c r="A4" s="132" t="s">
        <v>400</v>
      </c>
      <c r="B4" s="132"/>
      <c r="C4" s="132"/>
      <c r="D4" s="132"/>
      <c r="E4" s="132"/>
      <c r="F4" s="132"/>
      <c r="G4" s="132"/>
      <c r="H4" s="132"/>
    </row>
    <row r="7" spans="1:8" ht="18.75" x14ac:dyDescent="0.3">
      <c r="A7" s="15" t="s">
        <v>249</v>
      </c>
      <c r="B7" s="122" t="s">
        <v>281</v>
      </c>
      <c r="C7" s="122" t="s">
        <v>282</v>
      </c>
      <c r="D7" s="122" t="s">
        <v>283</v>
      </c>
      <c r="E7" s="122" t="s">
        <v>284</v>
      </c>
      <c r="F7" s="122" t="s">
        <v>285</v>
      </c>
      <c r="G7" s="122" t="s">
        <v>286</v>
      </c>
      <c r="H7" s="122" t="s">
        <v>287</v>
      </c>
    </row>
    <row r="8" spans="1:8" x14ac:dyDescent="0.25">
      <c r="A8" s="73" t="s">
        <v>250</v>
      </c>
      <c r="B8" s="80">
        <f>+B9+B11</f>
        <v>2000000</v>
      </c>
      <c r="C8" s="80">
        <f>+C9+C11</f>
        <v>505121</v>
      </c>
      <c r="D8" s="80">
        <f>+D9+D11</f>
        <v>488144</v>
      </c>
      <c r="E8" s="80">
        <f>+E9+E11</f>
        <v>390180</v>
      </c>
      <c r="F8" s="80">
        <f>+F9+F11</f>
        <v>578992</v>
      </c>
      <c r="G8" s="91">
        <f>+SUM(C8:F8)</f>
        <v>1962437</v>
      </c>
      <c r="H8" s="40"/>
    </row>
    <row r="9" spans="1:8" x14ac:dyDescent="0.25">
      <c r="A9" s="4" t="s">
        <v>251</v>
      </c>
      <c r="B9" s="81">
        <f>B10</f>
        <v>2000000</v>
      </c>
      <c r="C9" s="81">
        <f>C10</f>
        <v>505121</v>
      </c>
      <c r="D9" s="81">
        <f>D10</f>
        <v>488144</v>
      </c>
      <c r="E9" s="81">
        <f>E10</f>
        <v>390180</v>
      </c>
      <c r="F9" s="81">
        <f>F10</f>
        <v>578992</v>
      </c>
      <c r="G9" s="87">
        <f t="shared" ref="G9:G71" si="0">+SUM(C9:F9)</f>
        <v>1962437</v>
      </c>
      <c r="H9" s="40"/>
    </row>
    <row r="10" spans="1:8" x14ac:dyDescent="0.25">
      <c r="A10" s="17" t="s">
        <v>176</v>
      </c>
      <c r="B10" s="79">
        <f>+IFERROR(INDEX(M:Y,MATCH(A10,M:M,0),2),0)</f>
        <v>2000000</v>
      </c>
      <c r="C10" s="79">
        <f>IFERROR(INDEX(M:Y,MATCH(A10,M:M,0),6),0)</f>
        <v>505121</v>
      </c>
      <c r="D10" s="79">
        <f>IFERROR(INDEX(M:Y,MATCH(A10,M:M,0),10),0)</f>
        <v>488144</v>
      </c>
      <c r="E10" s="85">
        <f>+IFERROR(INDEX(M:AF,MATCH(A10,M:M,0),14),0)</f>
        <v>390180</v>
      </c>
      <c r="F10" s="40">
        <f>+IFERROR(INDEX(M:AF,MATCH(A10,M:M,0),18),0)</f>
        <v>578992</v>
      </c>
      <c r="G10" s="85">
        <f t="shared" si="0"/>
        <v>1962437</v>
      </c>
      <c r="H10" s="40"/>
    </row>
    <row r="11" spans="1:8" x14ac:dyDescent="0.25">
      <c r="A11" s="4" t="s">
        <v>252</v>
      </c>
      <c r="B11" s="81">
        <f>B12</f>
        <v>0</v>
      </c>
      <c r="C11" s="81">
        <f>C12</f>
        <v>0</v>
      </c>
      <c r="D11" s="81">
        <f>D12</f>
        <v>0</v>
      </c>
      <c r="E11" s="81">
        <f>E12</f>
        <v>0</v>
      </c>
      <c r="F11" s="81">
        <f>F12</f>
        <v>0</v>
      </c>
      <c r="G11" s="87">
        <f t="shared" si="0"/>
        <v>0</v>
      </c>
      <c r="H11" s="40"/>
    </row>
    <row r="12" spans="1:8" hidden="1" x14ac:dyDescent="0.25">
      <c r="A12" s="18"/>
      <c r="B12" s="79">
        <f>+IFERROR(INDEX(M:Y,MATCH(A12,M:M,0),2),0)</f>
        <v>0</v>
      </c>
      <c r="C12" s="79">
        <f>+IFERROR(INDEX(M:Y,MATCH(A12,M:M,0),6),0)</f>
        <v>0</v>
      </c>
      <c r="D12" s="79">
        <f>IFERROR(INDEX(M:Y,MATCH(A12,M:M,0),10),0)</f>
        <v>0</v>
      </c>
      <c r="E12" s="40">
        <f>+IFERROR(INDEX(M:AF,MATCH(A12,M:M,0),14),0)</f>
        <v>0</v>
      </c>
      <c r="F12" s="40">
        <f>+IFERROR(INDEX(M:AF,MATCH(A12,M:M,0),18),0)</f>
        <v>0</v>
      </c>
      <c r="G12" s="85">
        <f t="shared" si="0"/>
        <v>0</v>
      </c>
      <c r="H12" s="40"/>
    </row>
    <row r="13" spans="1:8" x14ac:dyDescent="0.25">
      <c r="A13" s="69" t="s">
        <v>253</v>
      </c>
      <c r="B13" s="82">
        <f>+B14+B17+B22+B24</f>
        <v>750000</v>
      </c>
      <c r="C13" s="82">
        <f>+C14+C17+C22+C24</f>
        <v>0</v>
      </c>
      <c r="D13" s="82">
        <f>+D14+D17+D22+D24</f>
        <v>328660</v>
      </c>
      <c r="E13" s="82">
        <f>+E14+E17+E22+E24</f>
        <v>59400</v>
      </c>
      <c r="F13" s="82">
        <f>+F14+F17+F22+F24</f>
        <v>0</v>
      </c>
      <c r="G13" s="91">
        <f t="shared" si="0"/>
        <v>388060</v>
      </c>
      <c r="H13" s="40"/>
    </row>
    <row r="14" spans="1:8" x14ac:dyDescent="0.25">
      <c r="A14" s="4" t="s">
        <v>254</v>
      </c>
      <c r="B14" s="81">
        <f>+SUM(B15:B16)</f>
        <v>100000</v>
      </c>
      <c r="C14" s="81">
        <f t="shared" ref="C14:F14" si="1">+SUM(C15:C16)</f>
        <v>0</v>
      </c>
      <c r="D14" s="81">
        <f t="shared" si="1"/>
        <v>0</v>
      </c>
      <c r="E14" s="81">
        <f t="shared" si="1"/>
        <v>0</v>
      </c>
      <c r="F14" s="81">
        <f t="shared" si="1"/>
        <v>0</v>
      </c>
      <c r="G14" s="87">
        <f t="shared" si="0"/>
        <v>0</v>
      </c>
      <c r="H14" s="40"/>
    </row>
    <row r="15" spans="1:8" x14ac:dyDescent="0.25">
      <c r="A15" s="17" t="s">
        <v>326</v>
      </c>
      <c r="B15" s="79">
        <f>+IFERROR(INDEX(M:Y,MATCH(A15,M:M,0),2),0)</f>
        <v>100000</v>
      </c>
      <c r="C15" s="79">
        <f>+IFERROR(INDEX(M:Y,MATCH(A15,M:M,0),6),0)</f>
        <v>0</v>
      </c>
      <c r="D15" s="79">
        <f>IFERROR(INDEX(M:Y,MATCH(A15,M:M,0),10),0)</f>
        <v>0</v>
      </c>
      <c r="E15" s="40">
        <f>+IFERROR(INDEX(M:AF,MATCH(A15,M:M,0),14),0)</f>
        <v>0</v>
      </c>
      <c r="F15" s="40">
        <f>+IFERROR(INDEX(M:AF,MATCH(A15,M:M,0),18),0)</f>
        <v>0</v>
      </c>
      <c r="G15" s="85">
        <f t="shared" si="0"/>
        <v>0</v>
      </c>
      <c r="H15" s="40"/>
    </row>
    <row r="16" spans="1:8" hidden="1" x14ac:dyDescent="0.25">
      <c r="A16" s="18"/>
      <c r="B16" s="79"/>
      <c r="C16" s="79">
        <f>+IFERROR(INDEX(M:Y,MATCH(A16,M:M,0),6),0)</f>
        <v>0</v>
      </c>
      <c r="D16" s="79">
        <f>IFERROR(INDEX(M:Y,MATCH(A16,M:M,0),10),0)</f>
        <v>0</v>
      </c>
      <c r="E16" s="40"/>
      <c r="F16" s="40">
        <f>+IFERROR(INDEX(M:AF,MATCH(A16,M:M,0),18),0)</f>
        <v>0</v>
      </c>
      <c r="G16" s="85">
        <f t="shared" si="0"/>
        <v>0</v>
      </c>
      <c r="H16" s="40"/>
    </row>
    <row r="17" spans="1:32" x14ac:dyDescent="0.25">
      <c r="A17" s="4" t="s">
        <v>255</v>
      </c>
      <c r="B17" s="81">
        <f>+SUM(B18:B21)</f>
        <v>0</v>
      </c>
      <c r="C17" s="81">
        <f>+SUM(C18:C21)</f>
        <v>0</v>
      </c>
      <c r="D17" s="81">
        <f>+SUM(D18:D21)</f>
        <v>0</v>
      </c>
      <c r="E17" s="81">
        <f>+SUM(E18:E21)</f>
        <v>0</v>
      </c>
      <c r="F17" s="81">
        <f>+SUM(F18:F21)</f>
        <v>0</v>
      </c>
      <c r="G17" s="87">
        <f t="shared" si="0"/>
        <v>0</v>
      </c>
      <c r="H17" s="40"/>
    </row>
    <row r="18" spans="1:32" hidden="1" x14ac:dyDescent="0.25">
      <c r="B18" s="79">
        <f>+IFERROR(INDEX(M:Y,MATCH(A18,M:M,0),2),0)</f>
        <v>0</v>
      </c>
      <c r="C18" s="79">
        <f>+IFERROR(INDEX(M:Y,MATCH(A18,M:M,0),6),0)</f>
        <v>0</v>
      </c>
      <c r="D18" s="79">
        <f>IFERROR(INDEX(M:Y,MATCH(A18,M:M,0),10),0)</f>
        <v>0</v>
      </c>
      <c r="E18" s="79">
        <f>+IFERROR(INDEX(M:AF,MATCH(A18,M:M,0),14),0)</f>
        <v>0</v>
      </c>
      <c r="F18" s="40">
        <f t="shared" ref="F18:F23" si="2">+IFERROR(INDEX(M:AF,MATCH(A18,M:M,0),18),0)</f>
        <v>0</v>
      </c>
      <c r="G18" s="87">
        <f t="shared" si="0"/>
        <v>0</v>
      </c>
      <c r="H18" s="40"/>
    </row>
    <row r="19" spans="1:32" hidden="1" x14ac:dyDescent="0.25">
      <c r="A19" s="18"/>
      <c r="B19" s="79"/>
      <c r="C19" s="79">
        <f>+IFERROR(INDEX(M:Y,MATCH(A19,M:M,0),6),0)</f>
        <v>0</v>
      </c>
      <c r="D19" s="79">
        <f>IFERROR(INDEX(M:Y,MATCH(A19,M:M,0),10),0)</f>
        <v>0</v>
      </c>
      <c r="E19" s="40"/>
      <c r="F19" s="40">
        <f t="shared" si="2"/>
        <v>0</v>
      </c>
      <c r="G19" s="87">
        <f t="shared" si="0"/>
        <v>0</v>
      </c>
      <c r="H19" s="40"/>
    </row>
    <row r="20" spans="1:32" hidden="1" x14ac:dyDescent="0.25">
      <c r="A20" s="18"/>
      <c r="B20" s="79"/>
      <c r="C20" s="79">
        <f>+IFERROR(INDEX(M:Y,MATCH(A20,M:M,0),6),0)</f>
        <v>0</v>
      </c>
      <c r="D20" s="79">
        <f>IFERROR(INDEX(M:Y,MATCH(A20,M:M,0),10),0)</f>
        <v>0</v>
      </c>
      <c r="E20" s="40"/>
      <c r="F20" s="40">
        <f t="shared" si="2"/>
        <v>0</v>
      </c>
      <c r="G20" s="87">
        <f t="shared" si="0"/>
        <v>0</v>
      </c>
      <c r="H20" s="40"/>
    </row>
    <row r="21" spans="1:32" hidden="1" x14ac:dyDescent="0.25">
      <c r="A21" s="18"/>
      <c r="B21" s="79"/>
      <c r="C21" s="79">
        <f>+IFERROR(INDEX(M:Y,MATCH(A21,M:M,0),6),0)</f>
        <v>0</v>
      </c>
      <c r="D21" s="79">
        <f>IFERROR(INDEX(M:Y,MATCH(A21,M:M,0),10),0)</f>
        <v>0</v>
      </c>
      <c r="E21" s="40"/>
      <c r="F21" s="40">
        <f t="shared" si="2"/>
        <v>0</v>
      </c>
      <c r="G21" s="87">
        <f t="shared" si="0"/>
        <v>0</v>
      </c>
      <c r="H21" s="40"/>
      <c r="N21" s="65"/>
      <c r="O21" s="65"/>
      <c r="P21" s="65"/>
      <c r="Q21" s="65"/>
      <c r="R21" s="65"/>
      <c r="S21" s="65"/>
      <c r="T21" s="65"/>
      <c r="U21" s="65"/>
      <c r="V21" s="65"/>
      <c r="W21" s="65"/>
      <c r="X21" s="65"/>
      <c r="Y21" s="65"/>
      <c r="Z21" s="65"/>
      <c r="AA21" s="65"/>
      <c r="AB21" s="65"/>
      <c r="AC21" s="65"/>
      <c r="AD21" s="65"/>
      <c r="AE21" s="65"/>
      <c r="AF21" s="65"/>
    </row>
    <row r="22" spans="1:32" hidden="1" x14ac:dyDescent="0.25">
      <c r="A22" s="4" t="s">
        <v>256</v>
      </c>
      <c r="B22" s="81">
        <f>B23</f>
        <v>0</v>
      </c>
      <c r="C22" s="81">
        <f>C23</f>
        <v>0</v>
      </c>
      <c r="D22" s="81">
        <f t="shared" ref="D22:E22" si="3">D23</f>
        <v>0</v>
      </c>
      <c r="E22" s="81">
        <f t="shared" si="3"/>
        <v>0</v>
      </c>
      <c r="F22" s="40">
        <f t="shared" si="2"/>
        <v>0</v>
      </c>
      <c r="G22" s="87">
        <f t="shared" si="0"/>
        <v>0</v>
      </c>
      <c r="H22" s="40"/>
      <c r="N22" s="65"/>
      <c r="O22" s="65"/>
      <c r="P22" s="65"/>
      <c r="Q22" s="65"/>
      <c r="R22" s="65"/>
      <c r="S22" s="65"/>
      <c r="T22" s="65"/>
      <c r="U22" s="65"/>
      <c r="V22" s="65"/>
      <c r="W22" s="65"/>
      <c r="X22" s="65"/>
      <c r="Y22" s="65"/>
      <c r="Z22" s="65"/>
      <c r="AA22" s="65"/>
      <c r="AB22" s="65"/>
      <c r="AC22" s="65"/>
      <c r="AD22" s="65"/>
      <c r="AE22" s="65"/>
      <c r="AF22" s="65"/>
    </row>
    <row r="23" spans="1:32" hidden="1" x14ac:dyDescent="0.25">
      <c r="A23" s="18"/>
      <c r="B23" s="79"/>
      <c r="C23" s="79">
        <f>+IFERROR(INDEX(M:Y,MATCH(A23,M:M,0),6),0)</f>
        <v>0</v>
      </c>
      <c r="D23" s="79">
        <f>IFERROR(INDEX(M:Y,MATCH(A23,M:M,0),10),0)</f>
        <v>0</v>
      </c>
      <c r="E23" s="40"/>
      <c r="F23" s="40">
        <f t="shared" si="2"/>
        <v>0</v>
      </c>
      <c r="G23" s="87">
        <f t="shared" si="0"/>
        <v>0</v>
      </c>
      <c r="H23" s="40"/>
      <c r="N23" s="65"/>
      <c r="O23" s="65"/>
      <c r="P23" s="65"/>
      <c r="Q23" s="65"/>
      <c r="R23" s="65"/>
      <c r="S23" s="65"/>
      <c r="T23" s="65"/>
      <c r="U23" s="65"/>
      <c r="V23" s="65"/>
      <c r="W23" s="65"/>
      <c r="X23" s="65"/>
      <c r="Y23" s="65"/>
      <c r="Z23" s="65"/>
      <c r="AA23" s="65"/>
      <c r="AB23" s="65"/>
      <c r="AC23" s="65"/>
      <c r="AD23" s="65"/>
      <c r="AE23" s="65"/>
      <c r="AF23" s="65"/>
    </row>
    <row r="24" spans="1:32" x14ac:dyDescent="0.25">
      <c r="A24" s="4" t="s">
        <v>257</v>
      </c>
      <c r="B24" s="81">
        <f>+SUM(B25:B26)</f>
        <v>650000</v>
      </c>
      <c r="C24" s="81">
        <f>+SUM(C25:C26)</f>
        <v>0</v>
      </c>
      <c r="D24" s="81">
        <f>+SUM(D25:D26)</f>
        <v>328660</v>
      </c>
      <c r="E24" s="81">
        <f>+SUM(E25:E26)</f>
        <v>59400</v>
      </c>
      <c r="F24" s="81">
        <f>+SUM(F25:F26)</f>
        <v>0</v>
      </c>
      <c r="G24" s="87">
        <f t="shared" si="0"/>
        <v>388060</v>
      </c>
      <c r="H24" s="40"/>
      <c r="N24" s="65"/>
      <c r="O24" s="65"/>
      <c r="P24" s="65"/>
      <c r="Q24" s="65"/>
      <c r="R24" s="65"/>
      <c r="S24" s="65"/>
      <c r="T24" s="65"/>
      <c r="U24" s="65"/>
      <c r="V24" s="65"/>
      <c r="W24" s="65"/>
      <c r="X24" s="65"/>
      <c r="Y24" s="65"/>
      <c r="Z24" s="65"/>
      <c r="AA24" s="65"/>
      <c r="AB24" s="65"/>
      <c r="AC24" s="65"/>
      <c r="AD24" s="65"/>
      <c r="AE24" s="65"/>
      <c r="AF24" s="65"/>
    </row>
    <row r="25" spans="1:32" x14ac:dyDescent="0.25">
      <c r="A25" s="18" t="s">
        <v>178</v>
      </c>
      <c r="B25" s="79">
        <f>+IFERROR(INDEX(M:Y,MATCH(A25,M:M,0),2),0)</f>
        <v>650000</v>
      </c>
      <c r="C25" s="79">
        <f>+IFERROR(INDEX(M:Y,MATCH(A25,M:M,0),6),0)</f>
        <v>0</v>
      </c>
      <c r="D25" s="79">
        <f>IFERROR(INDEX(M:Y,MATCH(A25,M:M,0),10),0)</f>
        <v>328660</v>
      </c>
      <c r="E25" s="40">
        <f>+IFERROR(INDEX(M:AF,MATCH(A25,M:M,0),14),0)</f>
        <v>59400</v>
      </c>
      <c r="F25" s="40">
        <f>+IFERROR(INDEX(M:AF,MATCH(A25,M:M,0),18),0)</f>
        <v>0</v>
      </c>
      <c r="G25" s="85">
        <f t="shared" si="0"/>
        <v>388060</v>
      </c>
      <c r="H25" s="40"/>
      <c r="N25" s="65"/>
      <c r="O25" s="65"/>
      <c r="P25" s="65"/>
      <c r="Q25" s="65"/>
      <c r="R25" s="65"/>
      <c r="S25" s="65"/>
      <c r="T25" s="65"/>
      <c r="U25" s="65"/>
      <c r="V25" s="65"/>
      <c r="W25" s="65"/>
      <c r="X25" s="65"/>
      <c r="Y25" s="65"/>
      <c r="Z25" s="65"/>
      <c r="AA25" s="65"/>
      <c r="AB25" s="65"/>
      <c r="AC25" s="65"/>
      <c r="AD25" s="65"/>
      <c r="AE25" s="65"/>
      <c r="AF25" s="65"/>
    </row>
    <row r="26" spans="1:32" hidden="1" x14ac:dyDescent="0.25">
      <c r="A26" s="18"/>
      <c r="B26" s="79"/>
      <c r="C26" s="79">
        <f>+IFERROR(INDEX(M:Y,MATCH(A26,M:M,0),6),0)</f>
        <v>0</v>
      </c>
      <c r="D26" s="79">
        <f>IFERROR(INDEX(M:Y,MATCH(A26,M:M,0),10),0)</f>
        <v>0</v>
      </c>
      <c r="E26" s="40"/>
      <c r="F26" s="40">
        <f>+IFERROR(INDEX(M:AF,MATCH(A26,M:M,0),18),0)</f>
        <v>0</v>
      </c>
      <c r="G26" s="85">
        <f t="shared" si="0"/>
        <v>0</v>
      </c>
      <c r="H26" s="40"/>
      <c r="N26" s="65"/>
      <c r="O26" s="65"/>
      <c r="P26" s="65"/>
      <c r="Q26" s="65"/>
      <c r="R26" s="65"/>
      <c r="S26" s="65"/>
      <c r="T26" s="65"/>
      <c r="U26" s="65"/>
      <c r="V26" s="65"/>
      <c r="W26" s="65"/>
      <c r="X26" s="65"/>
      <c r="Y26" s="65"/>
      <c r="Z26" s="65"/>
      <c r="AA26" s="65"/>
      <c r="AB26" s="65"/>
      <c r="AC26" s="65"/>
      <c r="AD26" s="65"/>
      <c r="AE26" s="65"/>
      <c r="AF26" s="65"/>
    </row>
    <row r="27" spans="1:32" x14ac:dyDescent="0.25">
      <c r="A27" s="69" t="s">
        <v>258</v>
      </c>
      <c r="B27" s="82">
        <f>+B28+B30+B37+B42+B46</f>
        <v>35357000</v>
      </c>
      <c r="C27" s="82">
        <f>+C28+C30+C37+C42+C46</f>
        <v>4447070</v>
      </c>
      <c r="D27" s="82">
        <f>+D28+D30+D37+D42+D46</f>
        <v>4404732</v>
      </c>
      <c r="E27" s="82">
        <f>+E28+E30+E37+E42+E46</f>
        <v>18304726</v>
      </c>
      <c r="F27" s="82">
        <f>+F28+F30+F37+F42+F46</f>
        <v>5902134</v>
      </c>
      <c r="G27" s="91">
        <f t="shared" si="0"/>
        <v>33058662</v>
      </c>
      <c r="H27" s="40"/>
      <c r="N27" s="65"/>
      <c r="O27" s="65"/>
      <c r="P27" s="65"/>
      <c r="Q27" s="65"/>
      <c r="R27" s="65"/>
      <c r="S27" s="65"/>
      <c r="T27" s="65"/>
      <c r="U27" s="65"/>
      <c r="V27" s="65"/>
      <c r="W27" s="65"/>
      <c r="X27" s="65"/>
      <c r="Y27" s="65"/>
      <c r="Z27" s="65"/>
      <c r="AA27" s="65"/>
      <c r="AB27" s="65"/>
      <c r="AC27" s="65"/>
      <c r="AD27" s="65"/>
      <c r="AE27" s="65"/>
      <c r="AF27" s="65"/>
    </row>
    <row r="28" spans="1:32" x14ac:dyDescent="0.25">
      <c r="A28" s="4" t="s">
        <v>259</v>
      </c>
      <c r="B28" s="81">
        <f>B29</f>
        <v>22410000</v>
      </c>
      <c r="C28" s="81">
        <f>C29</f>
        <v>2709700</v>
      </c>
      <c r="D28" s="81">
        <f>D29</f>
        <v>876550</v>
      </c>
      <c r="E28" s="81">
        <f>E29</f>
        <v>16537102</v>
      </c>
      <c r="F28" s="81">
        <f>F29</f>
        <v>2114772</v>
      </c>
      <c r="G28" s="87">
        <f t="shared" si="0"/>
        <v>22238124</v>
      </c>
      <c r="H28" s="40"/>
      <c r="N28" s="65"/>
      <c r="O28" s="65"/>
      <c r="P28" s="65"/>
      <c r="Q28" s="65"/>
      <c r="R28" s="65"/>
      <c r="S28" s="65"/>
      <c r="T28" s="65"/>
      <c r="U28" s="65"/>
      <c r="V28" s="65"/>
      <c r="W28" s="65"/>
      <c r="X28" s="65"/>
      <c r="Y28" s="65"/>
      <c r="Z28" s="65"/>
      <c r="AA28" s="65"/>
      <c r="AB28" s="65"/>
      <c r="AC28" s="65"/>
      <c r="AD28" s="65"/>
      <c r="AE28" s="65"/>
      <c r="AF28" s="65"/>
    </row>
    <row r="29" spans="1:32" x14ac:dyDescent="0.25">
      <c r="A29" s="18" t="s">
        <v>172</v>
      </c>
      <c r="B29" s="79">
        <f>+IFERROR(INDEX(M:Y,MATCH(A29,M:M,0),2),0)</f>
        <v>22410000</v>
      </c>
      <c r="C29" s="79">
        <f>+IFERROR(INDEX(M:Y,MATCH(A29,M:M,0),6),0)</f>
        <v>2709700</v>
      </c>
      <c r="D29" s="79">
        <f>+IFERROR(INDEX(M:Y,MATCH(A29,M:M,0),10),0)</f>
        <v>876550</v>
      </c>
      <c r="E29" s="85">
        <f>+IFERROR(INDEX(M:AF,MATCH(A29,M:M,0),14),0)</f>
        <v>16537102</v>
      </c>
      <c r="F29" s="40">
        <f>+IFERROR(INDEX(M:AF,MATCH(A29,M:M,0),18),0)</f>
        <v>2114772</v>
      </c>
      <c r="G29" s="85">
        <f t="shared" si="0"/>
        <v>22238124</v>
      </c>
      <c r="H29" s="40"/>
      <c r="N29" s="65"/>
      <c r="O29" s="65"/>
      <c r="P29" s="65"/>
      <c r="Q29" s="65"/>
      <c r="R29" s="65"/>
      <c r="S29" s="65"/>
      <c r="T29" s="65"/>
      <c r="U29" s="65"/>
      <c r="V29" s="65"/>
      <c r="W29" s="65"/>
      <c r="X29" s="65"/>
      <c r="Y29" s="65"/>
      <c r="Z29" s="65"/>
      <c r="AA29" s="65"/>
      <c r="AB29" s="65"/>
      <c r="AC29" s="65"/>
      <c r="AD29" s="65"/>
      <c r="AE29" s="65"/>
      <c r="AF29" s="65"/>
    </row>
    <row r="30" spans="1:32" x14ac:dyDescent="0.25">
      <c r="A30" s="4" t="s">
        <v>260</v>
      </c>
      <c r="B30" s="81">
        <f>SUM(B31:B36)</f>
        <v>4347000</v>
      </c>
      <c r="C30" s="81">
        <f>SUM(C31:C36)</f>
        <v>212150</v>
      </c>
      <c r="D30" s="81">
        <f>SUM(D31:D36)</f>
        <v>1389514</v>
      </c>
      <c r="E30" s="81">
        <f>SUM(E31:E36)</f>
        <v>841129</v>
      </c>
      <c r="F30" s="81">
        <f>SUM(F31:F36)</f>
        <v>617712</v>
      </c>
      <c r="G30" s="87">
        <f t="shared" si="0"/>
        <v>3060505</v>
      </c>
      <c r="H30" s="40"/>
      <c r="N30" s="65"/>
      <c r="O30" s="65"/>
      <c r="P30" s="65"/>
      <c r="Q30" s="65"/>
      <c r="R30" s="65"/>
      <c r="S30" s="65"/>
      <c r="T30" s="65"/>
      <c r="U30" s="65"/>
      <c r="V30" s="65"/>
      <c r="W30" s="65"/>
      <c r="X30" s="65"/>
      <c r="Y30" s="65"/>
      <c r="Z30" s="65"/>
      <c r="AA30" s="65"/>
      <c r="AB30" s="65"/>
      <c r="AC30" s="65"/>
      <c r="AD30" s="65"/>
      <c r="AE30" s="65"/>
      <c r="AF30" s="65"/>
    </row>
    <row r="31" spans="1:32" x14ac:dyDescent="0.25">
      <c r="A31" t="s">
        <v>367</v>
      </c>
      <c r="B31" s="79">
        <f t="shared" ref="B31:B36" si="4">+IFERROR(INDEX(M:Y,MATCH(A31,M:M,0),2),0)</f>
        <v>1200000</v>
      </c>
      <c r="C31" s="79">
        <f t="shared" ref="C31:C36" si="5">+IFERROR(INDEX(M:Y,MATCH(A31,M:M,0),6),0)</f>
        <v>0</v>
      </c>
      <c r="D31" s="79">
        <f t="shared" ref="D31:D36" si="6">IFERROR(INDEX(M:Y,MATCH(A31,M:M,0),10),0)</f>
        <v>0</v>
      </c>
      <c r="E31" s="40">
        <f>+IFERROR(INDEX(M:AF,MATCH(A31,M:M,0),14),0)</f>
        <v>0</v>
      </c>
      <c r="F31" s="40">
        <f t="shared" ref="F31:F36" si="7">+IFERROR(INDEX(M:AF,MATCH(A31,M:M,0),18),0)</f>
        <v>0</v>
      </c>
      <c r="G31" s="85">
        <f t="shared" si="0"/>
        <v>0</v>
      </c>
      <c r="H31" s="40"/>
      <c r="N31" s="65"/>
      <c r="O31" s="65"/>
      <c r="P31" s="65"/>
      <c r="Q31" s="65"/>
      <c r="R31" s="65"/>
      <c r="S31" s="65"/>
      <c r="T31" s="65"/>
      <c r="U31" s="65"/>
      <c r="V31" s="65"/>
      <c r="W31" s="65"/>
      <c r="X31" s="65"/>
      <c r="Y31" s="65"/>
      <c r="Z31" s="65"/>
      <c r="AA31" s="65"/>
      <c r="AB31" s="65"/>
      <c r="AC31" s="65"/>
      <c r="AD31" s="65"/>
      <c r="AE31" s="65"/>
      <c r="AF31" s="65"/>
    </row>
    <row r="32" spans="1:32" ht="15.75" x14ac:dyDescent="0.25">
      <c r="A32" s="76" t="s">
        <v>327</v>
      </c>
      <c r="B32" s="79">
        <f t="shared" si="4"/>
        <v>1897000</v>
      </c>
      <c r="C32" s="79">
        <f t="shared" si="5"/>
        <v>126650</v>
      </c>
      <c r="D32" s="79">
        <f t="shared" si="6"/>
        <v>478756</v>
      </c>
      <c r="E32" s="40">
        <f>+IFERROR(INDEX(M:AF,MATCH(A32,M:M,0),14),0)</f>
        <v>633229</v>
      </c>
      <c r="F32" s="40">
        <f t="shared" si="7"/>
        <v>607712</v>
      </c>
      <c r="G32" s="85">
        <f t="shared" si="0"/>
        <v>1846347</v>
      </c>
      <c r="H32" s="40"/>
      <c r="N32" s="65"/>
      <c r="O32" s="65"/>
      <c r="P32" s="65"/>
      <c r="Q32" s="65"/>
      <c r="R32" s="65"/>
      <c r="S32" s="65"/>
      <c r="T32" s="65"/>
      <c r="U32" s="65"/>
      <c r="V32" s="65"/>
      <c r="W32" s="65"/>
      <c r="X32" s="65"/>
      <c r="Y32" s="65"/>
      <c r="Z32" s="65"/>
      <c r="AA32" s="65"/>
      <c r="AB32" s="65"/>
      <c r="AC32" s="65"/>
      <c r="AD32" s="65"/>
      <c r="AE32" s="65"/>
      <c r="AF32" s="65"/>
    </row>
    <row r="33" spans="1:32" x14ac:dyDescent="0.25">
      <c r="A33" t="s">
        <v>175</v>
      </c>
      <c r="B33" s="79">
        <f t="shared" si="4"/>
        <v>1250000</v>
      </c>
      <c r="C33" s="79">
        <f t="shared" si="5"/>
        <v>85500</v>
      </c>
      <c r="D33" s="79">
        <f t="shared" si="6"/>
        <v>910758</v>
      </c>
      <c r="E33" s="40">
        <f>+IFERROR(INDEX(M:AF,MATCH(A33,M:M,0),14),0)</f>
        <v>207900</v>
      </c>
      <c r="F33" s="40">
        <f t="shared" si="7"/>
        <v>10000</v>
      </c>
      <c r="G33" s="85">
        <f t="shared" si="0"/>
        <v>1214158</v>
      </c>
      <c r="H33" s="40"/>
      <c r="N33" s="65"/>
      <c r="O33" s="65"/>
      <c r="P33" s="65"/>
      <c r="Q33" s="65"/>
      <c r="R33" s="65"/>
      <c r="S33" s="65"/>
      <c r="T33" s="65"/>
      <c r="U33" s="65"/>
      <c r="V33" s="65"/>
      <c r="W33" s="65"/>
      <c r="X33" s="65"/>
      <c r="Y33" s="65"/>
      <c r="Z33" s="65"/>
      <c r="AA33" s="65"/>
      <c r="AB33" s="65"/>
      <c r="AC33" s="65"/>
      <c r="AD33" s="65"/>
      <c r="AE33" s="65"/>
      <c r="AF33" s="65"/>
    </row>
    <row r="34" spans="1:32" hidden="1" x14ac:dyDescent="0.25">
      <c r="A34" s="18"/>
      <c r="B34" s="79">
        <f t="shared" si="4"/>
        <v>0</v>
      </c>
      <c r="C34" s="79">
        <f t="shared" si="5"/>
        <v>0</v>
      </c>
      <c r="D34" s="79">
        <f t="shared" si="6"/>
        <v>0</v>
      </c>
      <c r="E34" s="40"/>
      <c r="F34" s="40">
        <f t="shared" si="7"/>
        <v>0</v>
      </c>
      <c r="G34" s="85">
        <f t="shared" si="0"/>
        <v>0</v>
      </c>
      <c r="H34" s="40"/>
      <c r="N34" s="65"/>
      <c r="O34" s="65"/>
      <c r="P34" s="65"/>
      <c r="Q34" s="65"/>
      <c r="R34" s="65"/>
      <c r="S34" s="65"/>
      <c r="T34" s="65"/>
      <c r="U34" s="65"/>
      <c r="V34" s="65"/>
      <c r="W34" s="65"/>
      <c r="X34" s="65"/>
      <c r="Y34" s="65"/>
      <c r="Z34" s="65"/>
      <c r="AA34" s="65"/>
      <c r="AB34" s="65"/>
      <c r="AC34" s="65"/>
      <c r="AD34" s="65"/>
      <c r="AE34" s="65"/>
      <c r="AF34" s="65"/>
    </row>
    <row r="35" spans="1:32" hidden="1" x14ac:dyDescent="0.25">
      <c r="A35" s="18"/>
      <c r="B35" s="79">
        <f t="shared" si="4"/>
        <v>0</v>
      </c>
      <c r="C35" s="79">
        <f t="shared" si="5"/>
        <v>0</v>
      </c>
      <c r="D35" s="79">
        <f t="shared" si="6"/>
        <v>0</v>
      </c>
      <c r="E35" s="40"/>
      <c r="F35" s="40">
        <f t="shared" si="7"/>
        <v>0</v>
      </c>
      <c r="G35" s="85">
        <f t="shared" si="0"/>
        <v>0</v>
      </c>
      <c r="H35" s="40"/>
      <c r="N35" s="65"/>
      <c r="O35" s="65"/>
      <c r="P35" s="65"/>
      <c r="Q35" s="65"/>
      <c r="R35" s="65"/>
      <c r="S35" s="65"/>
      <c r="T35" s="65"/>
      <c r="U35" s="65"/>
      <c r="V35" s="65"/>
      <c r="W35" s="65"/>
      <c r="X35" s="65"/>
      <c r="Y35" s="65"/>
      <c r="Z35" s="65"/>
      <c r="AA35" s="65"/>
      <c r="AB35" s="65"/>
      <c r="AC35" s="65"/>
      <c r="AD35" s="65"/>
      <c r="AE35" s="65"/>
      <c r="AF35" s="65"/>
    </row>
    <row r="36" spans="1:32" hidden="1" x14ac:dyDescent="0.25">
      <c r="A36" s="18"/>
      <c r="B36" s="79">
        <f t="shared" si="4"/>
        <v>0</v>
      </c>
      <c r="C36" s="79">
        <f t="shared" si="5"/>
        <v>0</v>
      </c>
      <c r="D36" s="79">
        <f t="shared" si="6"/>
        <v>0</v>
      </c>
      <c r="E36" s="40"/>
      <c r="F36" s="40">
        <f t="shared" si="7"/>
        <v>0</v>
      </c>
      <c r="G36" s="85">
        <f t="shared" si="0"/>
        <v>0</v>
      </c>
      <c r="H36" s="40"/>
      <c r="N36" s="65"/>
      <c r="O36" s="65"/>
      <c r="P36" s="65"/>
      <c r="Q36" s="65"/>
      <c r="R36" s="65"/>
      <c r="S36" s="65"/>
      <c r="T36" s="65"/>
      <c r="U36" s="65"/>
      <c r="V36" s="65"/>
      <c r="W36" s="65"/>
      <c r="X36" s="65"/>
      <c r="Y36" s="65"/>
      <c r="Z36" s="65"/>
      <c r="AA36" s="65"/>
      <c r="AB36" s="65"/>
      <c r="AC36" s="65"/>
      <c r="AD36" s="65"/>
      <c r="AE36" s="65"/>
      <c r="AF36" s="65"/>
    </row>
    <row r="37" spans="1:32" x14ac:dyDescent="0.25">
      <c r="A37" s="4" t="s">
        <v>240</v>
      </c>
      <c r="B37" s="81">
        <f>+SUM(B38:B41)</f>
        <v>4100000</v>
      </c>
      <c r="C37" s="81">
        <f>+SUM(C38:C41)</f>
        <v>772677</v>
      </c>
      <c r="D37" s="81">
        <f>+SUM(D38:D41)</f>
        <v>937874</v>
      </c>
      <c r="E37" s="81">
        <f>+SUM(E38:E41)</f>
        <v>396218</v>
      </c>
      <c r="F37" s="81">
        <f>+SUM(F38:F41)</f>
        <v>1621391</v>
      </c>
      <c r="G37" s="87">
        <f t="shared" si="0"/>
        <v>3728160</v>
      </c>
      <c r="H37" s="40"/>
      <c r="N37" s="65"/>
      <c r="O37" s="65"/>
      <c r="P37" s="65"/>
      <c r="Q37" s="65"/>
      <c r="R37" s="65"/>
      <c r="S37" s="65"/>
      <c r="T37" s="65"/>
      <c r="U37" s="65"/>
      <c r="V37" s="65"/>
      <c r="W37" s="65"/>
      <c r="X37" s="65"/>
      <c r="Y37" s="65"/>
      <c r="Z37" s="65"/>
      <c r="AA37" s="65"/>
      <c r="AB37" s="65"/>
      <c r="AC37" s="65"/>
      <c r="AD37" s="65"/>
      <c r="AE37" s="65"/>
      <c r="AF37" s="65"/>
    </row>
    <row r="38" spans="1:32" x14ac:dyDescent="0.25">
      <c r="A38" s="18" t="s">
        <v>170</v>
      </c>
      <c r="B38" s="79">
        <f>+IFERROR(INDEX(M:Y,MATCH(A38,M:M,0),2),0)</f>
        <v>110000</v>
      </c>
      <c r="C38" s="79">
        <f>+IFERROR(INDEX(M:Y,MATCH(A38,M:M,0),6),0)</f>
        <v>31790</v>
      </c>
      <c r="D38" s="79">
        <f>IFERROR(INDEX(M:Y,MATCH(A38,M:M,0),10),0)</f>
        <v>0</v>
      </c>
      <c r="E38" s="40">
        <f>+IFERROR(INDEX(M:AF,MATCH(A38,M:M,0),14),0)</f>
        <v>5250</v>
      </c>
      <c r="F38" s="40">
        <f>+IFERROR(INDEX(M:AF,MATCH(A38,M:M,0),18),0)</f>
        <v>53000</v>
      </c>
      <c r="G38" s="85">
        <f t="shared" si="0"/>
        <v>90040</v>
      </c>
      <c r="H38" s="40"/>
      <c r="N38" s="65"/>
      <c r="O38" s="65"/>
      <c r="P38" s="65"/>
      <c r="Q38" s="65"/>
      <c r="R38" s="65"/>
      <c r="S38" s="65"/>
      <c r="T38" s="65"/>
      <c r="U38" s="65"/>
      <c r="V38" s="65"/>
      <c r="W38" s="65"/>
      <c r="X38" s="65"/>
      <c r="Y38" s="65"/>
      <c r="Z38" s="65"/>
      <c r="AA38" s="65"/>
      <c r="AB38" s="65"/>
      <c r="AC38" s="65"/>
      <c r="AD38" s="65"/>
      <c r="AE38" s="65"/>
      <c r="AF38" s="65"/>
    </row>
    <row r="39" spans="1:32" x14ac:dyDescent="0.25">
      <c r="A39" s="18" t="s">
        <v>171</v>
      </c>
      <c r="B39" s="79">
        <f>+IFERROR(INDEX(M:Y,MATCH(A39,M:M,0),2),0)</f>
        <v>110000</v>
      </c>
      <c r="C39" s="79">
        <f>+IFERROR(INDEX(M:Y,MATCH(A39,M:M,0),6),0)</f>
        <v>3000</v>
      </c>
      <c r="D39" s="79">
        <f>IFERROR(INDEX(M:Y,MATCH(A39,M:M,0),10),0)</f>
        <v>3018</v>
      </c>
      <c r="E39" s="40">
        <f>+IFERROR(INDEX(M:AF,MATCH(A39,M:M,0),14),0)</f>
        <v>18000</v>
      </c>
      <c r="F39" s="40">
        <f>+IFERROR(INDEX(M:AF,MATCH(A39,M:M,0),18),0)</f>
        <v>19917</v>
      </c>
      <c r="G39" s="85">
        <f t="shared" si="0"/>
        <v>43935</v>
      </c>
      <c r="H39" s="40"/>
      <c r="N39" s="65"/>
      <c r="O39" s="65"/>
      <c r="P39" s="65"/>
      <c r="Q39" s="65"/>
      <c r="R39" s="65"/>
      <c r="S39" s="65"/>
      <c r="T39" s="65"/>
      <c r="U39" s="65"/>
      <c r="V39" s="65"/>
      <c r="W39" s="65"/>
      <c r="X39" s="65"/>
      <c r="Y39" s="65"/>
      <c r="Z39" s="65"/>
      <c r="AA39" s="65"/>
      <c r="AB39" s="65"/>
      <c r="AC39" s="65"/>
      <c r="AD39" s="65"/>
      <c r="AE39" s="65"/>
      <c r="AF39" s="65"/>
    </row>
    <row r="40" spans="1:32" x14ac:dyDescent="0.25">
      <c r="A40" s="18" t="s">
        <v>173</v>
      </c>
      <c r="B40" s="79">
        <f>+IFERROR(INDEX(M:Y,MATCH(A40,M:M,0),2),0)</f>
        <v>400000</v>
      </c>
      <c r="C40" s="79">
        <f>+IFERROR(INDEX(M:Y,MATCH(A40,M:M,0),6),0)</f>
        <v>90000</v>
      </c>
      <c r="D40" s="79">
        <f>IFERROR(INDEX(M:Y,MATCH(A40,M:M,0),10),0)</f>
        <v>25000</v>
      </c>
      <c r="E40" s="40">
        <f>+IFERROR(INDEX(M:AF,MATCH(A40,M:M,0),14),0)</f>
        <v>0</v>
      </c>
      <c r="F40" s="40">
        <f>+IFERROR(INDEX(M:AF,MATCH(A40,M:M,0),18),0)</f>
        <v>88000</v>
      </c>
      <c r="G40" s="85">
        <f t="shared" si="0"/>
        <v>203000</v>
      </c>
      <c r="H40" s="40"/>
      <c r="N40" s="65"/>
      <c r="O40" s="65"/>
      <c r="P40" s="65"/>
      <c r="Q40" s="65"/>
      <c r="R40" s="65"/>
      <c r="S40" s="65"/>
      <c r="T40" s="65"/>
      <c r="U40" s="65"/>
      <c r="V40" s="65"/>
      <c r="W40" s="65"/>
      <c r="X40" s="65"/>
      <c r="Y40" s="65"/>
      <c r="Z40" s="65"/>
      <c r="AA40" s="65"/>
      <c r="AB40" s="65"/>
      <c r="AC40" s="65"/>
      <c r="AD40" s="65"/>
      <c r="AE40" s="65"/>
      <c r="AF40" s="65"/>
    </row>
    <row r="41" spans="1:32" x14ac:dyDescent="0.25">
      <c r="A41" s="18" t="s">
        <v>194</v>
      </c>
      <c r="B41" s="79">
        <f>+IFERROR(INDEX(M:Y,MATCH(A41,M:M,0),2),0)</f>
        <v>3480000</v>
      </c>
      <c r="C41" s="79">
        <f>+IFERROR(INDEX(M:Y,MATCH(A41,M:M,0),6),0)</f>
        <v>647887</v>
      </c>
      <c r="D41" s="79">
        <f>IFERROR(INDEX(M:Y,MATCH(A41,M:M,0),10),0)</f>
        <v>909856</v>
      </c>
      <c r="E41" s="40">
        <f>+IFERROR(INDEX(M:AF,MATCH(A41,M:M,0),14),0)</f>
        <v>372968</v>
      </c>
      <c r="F41" s="40">
        <f>+IFERROR(INDEX(M:AF,MATCH(A41,M:M,0),18),0)</f>
        <v>1460474</v>
      </c>
      <c r="G41" s="85">
        <f t="shared" si="0"/>
        <v>3391185</v>
      </c>
      <c r="H41" s="40"/>
      <c r="N41" s="65"/>
      <c r="O41" s="65"/>
      <c r="P41" s="65"/>
      <c r="Q41" s="65"/>
      <c r="R41" s="65"/>
      <c r="S41" s="65"/>
      <c r="T41" s="65"/>
      <c r="U41" s="65"/>
      <c r="V41" s="65"/>
      <c r="W41" s="65"/>
      <c r="X41" s="65"/>
      <c r="Y41" s="65"/>
      <c r="Z41" s="65"/>
      <c r="AA41" s="65"/>
      <c r="AB41" s="65"/>
      <c r="AC41" s="65"/>
      <c r="AD41" s="65"/>
      <c r="AE41" s="65"/>
      <c r="AF41" s="65"/>
    </row>
    <row r="42" spans="1:32" x14ac:dyDescent="0.25">
      <c r="A42" s="4" t="s">
        <v>261</v>
      </c>
      <c r="B42" s="81">
        <f>+SUM(B43:B45)</f>
        <v>1700000</v>
      </c>
      <c r="C42" s="81">
        <f>+SUM(C43:C45)</f>
        <v>367650</v>
      </c>
      <c r="D42" s="81">
        <f>+SUM(D43:D45)</f>
        <v>221828</v>
      </c>
      <c r="E42" s="81">
        <f>+SUM(E43:E45)</f>
        <v>140295</v>
      </c>
      <c r="F42" s="81">
        <f>+SUM(F43:F45)</f>
        <v>701061</v>
      </c>
      <c r="G42" s="87">
        <f t="shared" si="0"/>
        <v>1430834</v>
      </c>
      <c r="H42" s="40"/>
      <c r="N42" s="65"/>
      <c r="O42" s="65"/>
      <c r="P42" s="65"/>
      <c r="Q42" s="65"/>
      <c r="R42" s="65"/>
      <c r="S42" s="65"/>
      <c r="T42" s="65"/>
      <c r="U42" s="65"/>
      <c r="V42" s="65"/>
      <c r="W42" s="65"/>
      <c r="X42" s="65"/>
      <c r="Y42" s="65"/>
      <c r="Z42" s="65"/>
      <c r="AA42" s="65"/>
      <c r="AB42" s="65"/>
      <c r="AC42" s="65"/>
      <c r="AD42" s="65"/>
      <c r="AE42" s="65"/>
      <c r="AF42" s="65"/>
    </row>
    <row r="43" spans="1:32" x14ac:dyDescent="0.25">
      <c r="A43" t="s">
        <v>368</v>
      </c>
      <c r="B43" s="79">
        <f>+IFERROR(INDEX(M:Y,MATCH(A43,M:M,0),2),0)</f>
        <v>1600000</v>
      </c>
      <c r="C43" s="79">
        <f>+IFERROR(INDEX(M:Y,MATCH(A43,M:M,0),6),0)</f>
        <v>367650</v>
      </c>
      <c r="D43" s="79">
        <f>IFERROR(INDEX(M:Y,MATCH(A43,M:M,0),10),0)</f>
        <v>217328</v>
      </c>
      <c r="E43" s="40">
        <f>+IFERROR(INDEX(M:AF,MATCH(A43,M:M,0),14),0)</f>
        <v>118000</v>
      </c>
      <c r="F43" s="40">
        <f>+IFERROR(INDEX(M:AF,MATCH(A43,M:M,0),18),0)</f>
        <v>701061</v>
      </c>
      <c r="G43" s="85">
        <f t="shared" si="0"/>
        <v>1404039</v>
      </c>
      <c r="H43" s="40"/>
      <c r="N43" s="65"/>
      <c r="O43" s="65"/>
      <c r="P43" s="65"/>
      <c r="Q43" s="65"/>
      <c r="R43" s="65"/>
      <c r="S43" s="65"/>
      <c r="T43" s="65"/>
      <c r="U43" s="65"/>
      <c r="V43" s="65"/>
      <c r="W43" s="65"/>
      <c r="X43" s="65"/>
      <c r="Y43" s="65"/>
      <c r="Z43" s="65"/>
      <c r="AA43" s="65"/>
      <c r="AB43" s="65"/>
      <c r="AC43" s="65"/>
      <c r="AD43" s="65"/>
      <c r="AE43" s="65"/>
      <c r="AF43" s="65"/>
    </row>
    <row r="44" spans="1:32" ht="15.75" x14ac:dyDescent="0.25">
      <c r="A44" s="53" t="s">
        <v>328</v>
      </c>
      <c r="B44" s="79">
        <f>+IFERROR(INDEX(M:Y,MATCH(A44,M:M,0),2),0)</f>
        <v>100000</v>
      </c>
      <c r="C44" s="79">
        <f>+IFERROR(INDEX(M:Y,MATCH(A44,M:M,0),6),0)</f>
        <v>0</v>
      </c>
      <c r="D44" s="79">
        <f>IFERROR(INDEX(M:Y,MATCH(A44,M:M,0),10),0)</f>
        <v>4500</v>
      </c>
      <c r="E44" s="40">
        <f>+IFERROR(INDEX(M:AF,MATCH(A44,M:M,0),14),0)</f>
        <v>22295</v>
      </c>
      <c r="F44" s="40">
        <f>+IFERROR(INDEX(M:AF,MATCH(A44,M:M,0),18),0)</f>
        <v>0</v>
      </c>
      <c r="G44" s="85">
        <f t="shared" si="0"/>
        <v>26795</v>
      </c>
      <c r="H44" s="40"/>
      <c r="N44" s="65"/>
      <c r="O44" s="65"/>
      <c r="P44" s="65"/>
      <c r="Q44" s="65"/>
      <c r="R44" s="65"/>
      <c r="S44" s="65"/>
      <c r="T44" s="65"/>
      <c r="U44" s="65"/>
      <c r="V44" s="65"/>
      <c r="W44" s="65"/>
      <c r="X44" s="65"/>
      <c r="Y44" s="65"/>
      <c r="Z44" s="65"/>
      <c r="AA44" s="65"/>
      <c r="AB44" s="65"/>
      <c r="AC44" s="65"/>
      <c r="AD44" s="65"/>
      <c r="AE44" s="65"/>
      <c r="AF44" s="65"/>
    </row>
    <row r="45" spans="1:32" hidden="1" x14ac:dyDescent="0.25">
      <c r="A45" s="18"/>
      <c r="B45" s="79">
        <f>+IFERROR(INDEX(M:Y,MATCH(A45,M:M,0),2),0)</f>
        <v>0</v>
      </c>
      <c r="C45" s="79">
        <f>+IFERROR(INDEX(M:Y,MATCH(A45,M:M,0),6),0)</f>
        <v>0</v>
      </c>
      <c r="D45" s="79">
        <f>IFERROR(INDEX(M:Y,MATCH(A45,M:M,0),10),0)</f>
        <v>0</v>
      </c>
      <c r="E45" s="40"/>
      <c r="F45" s="40">
        <f>+IFERROR(INDEX(M:AF,MATCH(A45,M:M,0),18),0)</f>
        <v>0</v>
      </c>
      <c r="G45" s="85">
        <f t="shared" si="0"/>
        <v>0</v>
      </c>
      <c r="H45" s="40"/>
      <c r="N45" s="65"/>
      <c r="O45" s="65"/>
      <c r="P45" s="65"/>
      <c r="Q45" s="65"/>
      <c r="R45" s="65"/>
      <c r="S45" s="65"/>
      <c r="T45" s="65"/>
      <c r="U45" s="65"/>
      <c r="V45" s="65"/>
      <c r="W45" s="65"/>
      <c r="X45" s="65"/>
      <c r="Y45" s="65"/>
      <c r="Z45" s="65"/>
      <c r="AA45" s="65"/>
      <c r="AB45" s="65"/>
      <c r="AC45" s="65"/>
      <c r="AD45" s="65"/>
      <c r="AE45" s="65"/>
      <c r="AF45" s="65"/>
    </row>
    <row r="46" spans="1:32" x14ac:dyDescent="0.25">
      <c r="A46" s="4" t="s">
        <v>234</v>
      </c>
      <c r="B46" s="81">
        <f>+SUM(B47:B49)</f>
        <v>2800000</v>
      </c>
      <c r="C46" s="81">
        <f>+SUM(C47:C49)</f>
        <v>384893</v>
      </c>
      <c r="D46" s="81">
        <f>+SUM(D47:D49)</f>
        <v>978966</v>
      </c>
      <c r="E46" s="81">
        <f>+SUM(E47:E49)</f>
        <v>389982</v>
      </c>
      <c r="F46" s="81">
        <f>+SUM(F47:F49)</f>
        <v>847198</v>
      </c>
      <c r="G46" s="87">
        <f t="shared" si="0"/>
        <v>2601039</v>
      </c>
      <c r="H46" s="40"/>
      <c r="N46" s="65"/>
      <c r="O46" s="65"/>
      <c r="P46" s="65"/>
      <c r="Q46" s="65"/>
      <c r="R46" s="65"/>
      <c r="S46" s="65"/>
      <c r="T46" s="65"/>
      <c r="U46" s="65"/>
      <c r="V46" s="65"/>
      <c r="W46" s="65"/>
      <c r="X46" s="65"/>
      <c r="Y46" s="65"/>
      <c r="Z46" s="65"/>
      <c r="AA46" s="65"/>
      <c r="AB46" s="65"/>
      <c r="AC46" s="65"/>
      <c r="AD46" s="65"/>
      <c r="AE46" s="65"/>
      <c r="AF46" s="65"/>
    </row>
    <row r="47" spans="1:32" x14ac:dyDescent="0.25">
      <c r="A47" s="18" t="s">
        <v>167</v>
      </c>
      <c r="B47" s="79">
        <f>+IFERROR(INDEX(M:Y,MATCH(A47,M:M,0),2),0)</f>
        <v>300000</v>
      </c>
      <c r="C47" s="79">
        <f>+IFERROR(INDEX(M:Y,MATCH(A47,M:M,0),6),0)</f>
        <v>111622</v>
      </c>
      <c r="D47" s="79">
        <f>IFERROR(INDEX(M:Y,MATCH(A47,M:M,0),10),0)</f>
        <v>37107</v>
      </c>
      <c r="E47" s="40">
        <f>+IFERROR(INDEX(M:AF,MATCH(A47,M:M,0),14),0)</f>
        <v>67782</v>
      </c>
      <c r="F47" s="40">
        <f>+IFERROR(INDEX(M:AF,MATCH(A47,M:M,0),18),0)</f>
        <v>40273</v>
      </c>
      <c r="G47" s="85">
        <f t="shared" si="0"/>
        <v>256784</v>
      </c>
      <c r="H47" s="40"/>
      <c r="N47" s="65"/>
      <c r="O47" s="65"/>
      <c r="P47" s="65"/>
      <c r="Q47" s="65"/>
      <c r="R47" s="65"/>
      <c r="S47" s="65"/>
      <c r="T47" s="65"/>
      <c r="U47" s="65"/>
      <c r="V47" s="65"/>
      <c r="W47" s="65"/>
      <c r="X47" s="65"/>
      <c r="Y47" s="65"/>
      <c r="Z47" s="65"/>
      <c r="AA47" s="65"/>
      <c r="AB47" s="65"/>
      <c r="AC47" s="65"/>
      <c r="AD47" s="65"/>
      <c r="AE47" s="65"/>
      <c r="AF47" s="65"/>
    </row>
    <row r="48" spans="1:32" x14ac:dyDescent="0.25">
      <c r="A48" t="s">
        <v>370</v>
      </c>
      <c r="B48" s="79">
        <f>+IFERROR(INDEX(M:Y,MATCH(A48,M:M,0),2),0)</f>
        <v>2500000</v>
      </c>
      <c r="C48" s="79">
        <f>+IFERROR(INDEX(M:Y,MATCH(A48,M:M,0),6),0)</f>
        <v>273271</v>
      </c>
      <c r="D48" s="79">
        <f>IFERROR(INDEX(M:Y,MATCH(A48,M:M,0),10),0)</f>
        <v>941859</v>
      </c>
      <c r="E48" s="40">
        <f>+IFERROR(INDEX(M:AF,MATCH(A48,M:M,0),14),0)</f>
        <v>322200</v>
      </c>
      <c r="F48" s="40">
        <f>+IFERROR(INDEX(M:AF,MATCH(A48,M:M,0),18),0)</f>
        <v>806925</v>
      </c>
      <c r="G48" s="85">
        <f t="shared" si="0"/>
        <v>2344255</v>
      </c>
      <c r="H48" s="40"/>
      <c r="N48" s="65"/>
      <c r="O48" s="65"/>
      <c r="P48" s="65"/>
      <c r="Q48" s="65"/>
      <c r="R48" s="65"/>
      <c r="S48" s="65"/>
      <c r="T48" s="65"/>
      <c r="U48" s="65"/>
      <c r="V48" s="65"/>
      <c r="W48" s="65"/>
      <c r="X48" s="65"/>
      <c r="Y48" s="65"/>
      <c r="Z48" s="65"/>
      <c r="AA48" s="65"/>
      <c r="AB48" s="65"/>
      <c r="AC48" s="65"/>
      <c r="AD48" s="65"/>
      <c r="AE48" s="65"/>
      <c r="AF48" s="65"/>
    </row>
    <row r="49" spans="1:32" hidden="1" x14ac:dyDescent="0.25">
      <c r="A49" s="18"/>
      <c r="B49" s="79">
        <f>+IFERROR(INDEX(M:Y,MATCH(A49,M:M,0),2),0)</f>
        <v>0</v>
      </c>
      <c r="C49" s="79">
        <f>+IFERROR(INDEX(M:Y,MATCH(A49,M:M,0),6),0)</f>
        <v>0</v>
      </c>
      <c r="D49" s="79">
        <f>IFERROR(INDEX(M:Y,MATCH(A49,M:M,0),10),0)</f>
        <v>0</v>
      </c>
      <c r="E49" s="40"/>
      <c r="F49" s="40">
        <f>+IFERROR(INDEX(M:AF,MATCH(A49,M:M,0),18),0)</f>
        <v>0</v>
      </c>
      <c r="G49" s="85">
        <f t="shared" si="0"/>
        <v>0</v>
      </c>
      <c r="H49" s="40"/>
      <c r="N49" s="65"/>
      <c r="O49" s="65"/>
      <c r="P49" s="65"/>
      <c r="Q49" s="65"/>
      <c r="R49" s="65"/>
      <c r="S49" s="65"/>
      <c r="T49" s="65"/>
      <c r="U49" s="65"/>
      <c r="V49" s="65"/>
      <c r="W49" s="65"/>
      <c r="X49" s="65"/>
      <c r="Y49" s="65"/>
      <c r="Z49" s="65"/>
      <c r="AA49" s="65"/>
      <c r="AB49" s="65"/>
      <c r="AC49" s="65"/>
      <c r="AD49" s="65"/>
      <c r="AE49" s="65"/>
      <c r="AF49" s="65"/>
    </row>
    <row r="50" spans="1:32" x14ac:dyDescent="0.25">
      <c r="A50" s="69" t="s">
        <v>262</v>
      </c>
      <c r="B50" s="82">
        <f>+B51+B53+B55+B57</f>
        <v>6250000</v>
      </c>
      <c r="C50" s="82">
        <f>+C51+C53+C55+C57</f>
        <v>0</v>
      </c>
      <c r="D50" s="82">
        <f>+D51+D53+D55+D57</f>
        <v>15000</v>
      </c>
      <c r="E50" s="82">
        <f>+E51+E53+E55+E57</f>
        <v>20000</v>
      </c>
      <c r="F50" s="82">
        <f>+F51+F53+F55+F57</f>
        <v>51450</v>
      </c>
      <c r="G50" s="91">
        <f t="shared" si="0"/>
        <v>86450</v>
      </c>
      <c r="H50" s="40"/>
      <c r="N50" s="65"/>
      <c r="O50" s="65"/>
      <c r="P50" s="65"/>
      <c r="Q50" s="65"/>
      <c r="R50" s="65"/>
      <c r="S50" s="65"/>
      <c r="T50" s="65"/>
      <c r="U50" s="65"/>
      <c r="V50" s="65"/>
      <c r="W50" s="65"/>
      <c r="X50" s="65"/>
      <c r="Y50" s="65"/>
      <c r="Z50" s="65"/>
      <c r="AA50" s="65"/>
      <c r="AB50" s="65"/>
      <c r="AC50" s="65"/>
      <c r="AD50" s="65"/>
      <c r="AE50" s="65"/>
      <c r="AF50" s="65"/>
    </row>
    <row r="51" spans="1:32" x14ac:dyDescent="0.25">
      <c r="A51" s="4" t="s">
        <v>263</v>
      </c>
      <c r="B51" s="81">
        <f>B52</f>
        <v>0</v>
      </c>
      <c r="C51" s="81">
        <f>C52</f>
        <v>0</v>
      </c>
      <c r="D51" s="81">
        <f>D52</f>
        <v>0</v>
      </c>
      <c r="E51" s="81">
        <f>E52</f>
        <v>0</v>
      </c>
      <c r="F51" s="81">
        <f>F52</f>
        <v>0</v>
      </c>
      <c r="G51" s="87">
        <f t="shared" si="0"/>
        <v>0</v>
      </c>
      <c r="H51" s="40"/>
      <c r="N51" s="65"/>
      <c r="O51" s="65"/>
      <c r="P51" s="65"/>
      <c r="Q51" s="65"/>
      <c r="R51" s="65"/>
      <c r="S51" s="65"/>
      <c r="T51" s="65"/>
      <c r="U51" s="65"/>
      <c r="V51" s="65"/>
      <c r="W51" s="65"/>
      <c r="X51" s="65"/>
      <c r="Y51" s="65"/>
      <c r="Z51" s="65"/>
      <c r="AA51" s="65"/>
      <c r="AB51" s="65"/>
      <c r="AC51" s="65"/>
      <c r="AD51" s="65"/>
      <c r="AE51" s="65"/>
      <c r="AF51" s="65"/>
    </row>
    <row r="52" spans="1:32" hidden="1" x14ac:dyDescent="0.25">
      <c r="A52" s="18"/>
      <c r="B52" s="79">
        <f>+IFERROR(INDEX(M:Y,MATCH(A52,M:M,0),2),0)</f>
        <v>0</v>
      </c>
      <c r="C52" s="79">
        <f>+IFERROR(INDEX(M:Y,MATCH(A52,M:M,0),6),0)</f>
        <v>0</v>
      </c>
      <c r="D52" s="79">
        <f>IFERROR(INDEX(M:Y,MATCH(A52,M:M,0),10),0)</f>
        <v>0</v>
      </c>
      <c r="E52" s="40">
        <f>+IFERROR(INDEX(M:AF,MATCH(A52,M:M,0),14),0)</f>
        <v>0</v>
      </c>
      <c r="F52" s="40">
        <f>+IFERROR(INDEX(M:AF,MATCH(A52,M:M,0),18),0)</f>
        <v>0</v>
      </c>
      <c r="G52" s="87">
        <f t="shared" si="0"/>
        <v>0</v>
      </c>
      <c r="H52" s="40"/>
      <c r="N52" s="65"/>
      <c r="O52" s="65"/>
      <c r="P52" s="65"/>
      <c r="Q52" s="65"/>
      <c r="R52" s="65"/>
      <c r="S52" s="65"/>
      <c r="T52" s="65"/>
      <c r="U52" s="65"/>
      <c r="V52" s="65"/>
      <c r="W52" s="65"/>
      <c r="X52" s="65"/>
      <c r="Y52" s="65"/>
      <c r="Z52" s="65"/>
      <c r="AA52" s="65"/>
      <c r="AB52" s="65"/>
      <c r="AC52" s="65"/>
      <c r="AD52" s="65"/>
      <c r="AE52" s="65"/>
      <c r="AF52" s="65"/>
    </row>
    <row r="53" spans="1:32" x14ac:dyDescent="0.25">
      <c r="A53" s="4" t="s">
        <v>264</v>
      </c>
      <c r="B53" s="81">
        <f>B54</f>
        <v>250000</v>
      </c>
      <c r="C53" s="81">
        <f>C54</f>
        <v>0</v>
      </c>
      <c r="D53" s="81">
        <f>D54</f>
        <v>0</v>
      </c>
      <c r="E53" s="81">
        <f>E54</f>
        <v>0</v>
      </c>
      <c r="F53" s="81">
        <f>F54</f>
        <v>0</v>
      </c>
      <c r="G53" s="87">
        <f t="shared" si="0"/>
        <v>0</v>
      </c>
      <c r="H53" s="40"/>
      <c r="N53" s="65"/>
      <c r="O53" s="65"/>
      <c r="P53" s="65"/>
      <c r="Q53" s="65"/>
      <c r="R53" s="65"/>
      <c r="S53" s="65"/>
      <c r="T53" s="65"/>
      <c r="U53" s="65"/>
      <c r="V53" s="65"/>
      <c r="W53" s="65"/>
      <c r="X53" s="65"/>
      <c r="Y53" s="65"/>
      <c r="Z53" s="65"/>
      <c r="AA53" s="65"/>
      <c r="AB53" s="65"/>
      <c r="AC53" s="65"/>
      <c r="AD53" s="65"/>
      <c r="AE53" s="65"/>
      <c r="AF53" s="65"/>
    </row>
    <row r="54" spans="1:32" x14ac:dyDescent="0.25">
      <c r="A54" s="18" t="s">
        <v>174</v>
      </c>
      <c r="B54" s="79">
        <f>+IFERROR(INDEX(M:Y,MATCH(A54,M:M,0),2),0)</f>
        <v>250000</v>
      </c>
      <c r="C54" s="79">
        <f>+IFERROR(INDEX(M:Y,MATCH(A54,M:M,0),6),0)</f>
        <v>0</v>
      </c>
      <c r="D54" s="79">
        <f>IFERROR(INDEX(M:Y,MATCH(A54,M:M,0),10),0)</f>
        <v>0</v>
      </c>
      <c r="E54" s="40">
        <f>+IFERROR(INDEX(M:AF,MATCH(A54,M:M,0),14),0)</f>
        <v>0</v>
      </c>
      <c r="F54" s="40">
        <f>+IFERROR(INDEX(M:AF,MATCH(A54,M:M,0),18),0)</f>
        <v>0</v>
      </c>
      <c r="G54" s="85">
        <f t="shared" si="0"/>
        <v>0</v>
      </c>
      <c r="H54" s="40"/>
      <c r="N54" s="65"/>
      <c r="O54" s="65"/>
      <c r="P54" s="65"/>
      <c r="Q54" s="65"/>
      <c r="R54" s="65"/>
      <c r="S54" s="65"/>
      <c r="T54" s="65"/>
      <c r="U54" s="65"/>
      <c r="V54" s="65"/>
      <c r="W54" s="65"/>
      <c r="X54" s="65"/>
      <c r="Y54" s="65"/>
      <c r="Z54" s="65"/>
      <c r="AA54" s="65"/>
      <c r="AB54" s="65"/>
      <c r="AC54" s="65"/>
      <c r="AD54" s="65"/>
      <c r="AE54" s="65"/>
      <c r="AF54" s="65"/>
    </row>
    <row r="55" spans="1:32" x14ac:dyDescent="0.25">
      <c r="A55" s="4" t="s">
        <v>265</v>
      </c>
      <c r="B55" s="81">
        <f>B56</f>
        <v>3500000</v>
      </c>
      <c r="C55" s="81">
        <f>C56</f>
        <v>0</v>
      </c>
      <c r="D55" s="81">
        <f>D56</f>
        <v>15000</v>
      </c>
      <c r="E55" s="81">
        <f>E56</f>
        <v>0</v>
      </c>
      <c r="F55" s="81">
        <f>F56</f>
        <v>6450</v>
      </c>
      <c r="G55" s="87">
        <f t="shared" si="0"/>
        <v>21450</v>
      </c>
      <c r="H55" s="40"/>
      <c r="N55" s="65"/>
      <c r="O55" s="65"/>
      <c r="P55" s="65"/>
      <c r="Q55" s="65"/>
      <c r="R55" s="65"/>
      <c r="S55" s="65"/>
      <c r="T55" s="65"/>
      <c r="U55" s="65"/>
      <c r="V55" s="65"/>
      <c r="W55" s="65"/>
      <c r="X55" s="65"/>
      <c r="Y55" s="65"/>
      <c r="Z55" s="65"/>
      <c r="AA55" s="65"/>
      <c r="AB55" s="65"/>
      <c r="AC55" s="65"/>
      <c r="AD55" s="65"/>
      <c r="AE55" s="65"/>
      <c r="AF55" s="65"/>
    </row>
    <row r="56" spans="1:32" x14ac:dyDescent="0.25">
      <c r="A56" t="s">
        <v>366</v>
      </c>
      <c r="B56" s="79">
        <f>+IFERROR(INDEX(M:Y,MATCH(A56,M:M,0),2),0)</f>
        <v>3500000</v>
      </c>
      <c r="C56" s="79">
        <f>+IFERROR(INDEX(M:Y,MATCH(A56,M:M,0),6),0)</f>
        <v>0</v>
      </c>
      <c r="D56" s="79">
        <f>IFERROR(INDEX(M:Y,MATCH(A56,M:M,0),10),0)</f>
        <v>15000</v>
      </c>
      <c r="E56" s="40">
        <f>+IFERROR(INDEX(M:AF,MATCH(A56,M:M,0),14),0)</f>
        <v>0</v>
      </c>
      <c r="F56" s="40">
        <f>+IFERROR(INDEX(M:AF,MATCH(A56,M:M,0),18),0)</f>
        <v>6450</v>
      </c>
      <c r="G56" s="85">
        <f t="shared" si="0"/>
        <v>21450</v>
      </c>
      <c r="H56" s="40"/>
      <c r="N56" s="65"/>
      <c r="O56" s="65"/>
      <c r="P56" s="65"/>
      <c r="Q56" s="65"/>
      <c r="R56" s="65"/>
      <c r="S56" s="65"/>
      <c r="T56" s="65"/>
      <c r="U56" s="65"/>
      <c r="V56" s="65"/>
      <c r="W56" s="65"/>
      <c r="X56" s="65"/>
      <c r="Y56" s="65"/>
      <c r="Z56" s="65"/>
      <c r="AA56" s="65"/>
      <c r="AB56" s="65"/>
      <c r="AC56" s="65"/>
      <c r="AD56" s="65"/>
      <c r="AE56" s="65"/>
      <c r="AF56" s="65"/>
    </row>
    <row r="57" spans="1:32" x14ac:dyDescent="0.25">
      <c r="A57" s="4" t="s">
        <v>266</v>
      </c>
      <c r="B57" s="81">
        <f>+SUM(B58:B61)</f>
        <v>2500000</v>
      </c>
      <c r="C57" s="81">
        <f>+SUM(C58:C61)</f>
        <v>0</v>
      </c>
      <c r="D57" s="81">
        <f>+SUM(D58:D61)</f>
        <v>0</v>
      </c>
      <c r="E57" s="81">
        <f>+SUM(E58:E61)</f>
        <v>20000</v>
      </c>
      <c r="F57" s="81">
        <f>+SUM(F58:F61)</f>
        <v>45000</v>
      </c>
      <c r="G57" s="87">
        <f t="shared" si="0"/>
        <v>65000</v>
      </c>
      <c r="H57" s="40"/>
      <c r="N57" s="65"/>
      <c r="O57" s="65"/>
      <c r="P57" s="65"/>
      <c r="Q57" s="65"/>
      <c r="R57" s="65"/>
      <c r="S57" s="65"/>
      <c r="T57" s="65"/>
      <c r="U57" s="65"/>
      <c r="V57" s="65"/>
      <c r="W57" s="65"/>
      <c r="X57" s="65"/>
      <c r="Y57" s="65"/>
      <c r="Z57" s="65"/>
      <c r="AA57" s="65"/>
      <c r="AB57" s="65"/>
      <c r="AC57" s="65"/>
      <c r="AD57" s="65"/>
      <c r="AE57" s="65"/>
      <c r="AF57" s="65"/>
    </row>
    <row r="58" spans="1:32" hidden="1" x14ac:dyDescent="0.25">
      <c r="A58" s="19"/>
      <c r="B58" s="79">
        <f>+IFERROR(INDEX(M:Y,MATCH(A58,M:M,0),2),0)</f>
        <v>0</v>
      </c>
      <c r="C58" s="79">
        <f>+IFERROR(INDEX(M:Y,MATCH(A58,M:M,0),6),0)</f>
        <v>0</v>
      </c>
      <c r="D58" s="79">
        <f>IFERROR(INDEX(M:Y,MATCH(A58,M:M,0),10),0)</f>
        <v>0</v>
      </c>
      <c r="E58" s="40">
        <f>+IFERROR(INDEX(M:AF,MATCH(A58,M:M,0),14),0)</f>
        <v>0</v>
      </c>
      <c r="F58" s="40">
        <f>+IFERROR(INDEX(M:AF,MATCH(A58,M:M,0),18),0)</f>
        <v>0</v>
      </c>
      <c r="G58" s="85">
        <f t="shared" si="0"/>
        <v>0</v>
      </c>
      <c r="H58" s="40"/>
      <c r="N58" s="65"/>
      <c r="O58" s="65"/>
      <c r="P58" s="65"/>
      <c r="Q58" s="65"/>
      <c r="R58" s="65"/>
      <c r="S58" s="65"/>
      <c r="T58" s="65"/>
      <c r="U58" s="65"/>
      <c r="V58" s="65"/>
      <c r="W58" s="65"/>
      <c r="X58" s="65"/>
      <c r="Y58" s="65"/>
      <c r="Z58" s="65"/>
      <c r="AA58" s="65"/>
      <c r="AB58" s="65"/>
      <c r="AC58" s="65"/>
      <c r="AD58" s="65"/>
      <c r="AE58" s="65"/>
      <c r="AF58" s="65"/>
    </row>
    <row r="59" spans="1:32" x14ac:dyDescent="0.25">
      <c r="A59" t="s">
        <v>381</v>
      </c>
      <c r="B59" s="79">
        <f>+IFERROR(INDEX(M:Y,MATCH(A59,M:M,0),2),0)</f>
        <v>2000000</v>
      </c>
      <c r="C59" s="79">
        <f>+IFERROR(INDEX(M:Y,MATCH(A59,M:M,0),6),0)</f>
        <v>0</v>
      </c>
      <c r="D59" s="79">
        <f>IFERROR(INDEX(M:Y,MATCH(A59,M:M,0),10),0)</f>
        <v>0</v>
      </c>
      <c r="E59" s="40">
        <f>+IFERROR(INDEX(M:AF,MATCH(A59,M:M,0),14),0)</f>
        <v>20000</v>
      </c>
      <c r="F59" s="40">
        <f>+IFERROR(INDEX(M:AF,MATCH(A59,M:M,0),18),0)</f>
        <v>45000</v>
      </c>
      <c r="G59" s="85">
        <f t="shared" si="0"/>
        <v>65000</v>
      </c>
      <c r="H59" s="40"/>
      <c r="N59" s="65"/>
      <c r="O59" s="65"/>
      <c r="P59" s="65"/>
      <c r="Q59" s="65"/>
      <c r="R59" s="65"/>
      <c r="S59" s="65"/>
      <c r="T59" s="65"/>
      <c r="U59" s="65"/>
      <c r="V59" s="65"/>
      <c r="W59" s="65"/>
      <c r="X59" s="65"/>
      <c r="Y59" s="65"/>
      <c r="Z59" s="65"/>
      <c r="AA59" s="65"/>
      <c r="AB59" s="65"/>
      <c r="AC59" s="65"/>
      <c r="AD59" s="65"/>
      <c r="AE59" s="65"/>
      <c r="AF59" s="65"/>
    </row>
    <row r="60" spans="1:32" x14ac:dyDescent="0.25">
      <c r="A60" t="s">
        <v>191</v>
      </c>
      <c r="B60" s="79">
        <f>+IFERROR(INDEX(M:Y,MATCH(A60,M:M,0),2),0)</f>
        <v>500000</v>
      </c>
      <c r="C60" s="79">
        <f>+IFERROR(INDEX(M:Y,MATCH(A60,M:M,0),6),0)</f>
        <v>0</v>
      </c>
      <c r="D60" s="79">
        <f>IFERROR(INDEX(M:Y,MATCH(A60,M:M,0),10),0)</f>
        <v>0</v>
      </c>
      <c r="E60" s="40">
        <f>+IFERROR(INDEX(M:AF,MATCH(A60,M:M,0),14),0)</f>
        <v>0</v>
      </c>
      <c r="F60" s="40">
        <f>+IFERROR(INDEX(M:AF,MATCH(A60,M:M,0),18),0)</f>
        <v>0</v>
      </c>
      <c r="G60" s="85">
        <f t="shared" si="0"/>
        <v>0</v>
      </c>
      <c r="H60" s="40"/>
      <c r="N60" s="65"/>
      <c r="O60" s="65"/>
      <c r="P60" s="65"/>
      <c r="Q60" s="65"/>
      <c r="R60" s="65"/>
      <c r="S60" s="65"/>
      <c r="T60" s="65"/>
      <c r="U60" s="65"/>
      <c r="V60" s="65"/>
      <c r="W60" s="65"/>
      <c r="X60" s="65"/>
      <c r="Y60" s="65"/>
      <c r="Z60" s="65"/>
      <c r="AA60" s="65"/>
      <c r="AB60" s="65"/>
      <c r="AC60" s="65"/>
      <c r="AD60" s="65"/>
      <c r="AE60" s="65"/>
      <c r="AF60" s="65"/>
    </row>
    <row r="61" spans="1:32" hidden="1" x14ac:dyDescent="0.25">
      <c r="A61" s="20"/>
      <c r="B61" s="79">
        <f>+IFERROR(INDEX(M:Y,MATCH(A61,M:M,0),2),0)</f>
        <v>0</v>
      </c>
      <c r="C61" s="79">
        <f>+IFERROR(INDEX(M:Y,MATCH(A61,M:M,0),6),0)</f>
        <v>0</v>
      </c>
      <c r="D61" s="79">
        <f>IFERROR(INDEX(M:Y,MATCH(A61,M:M,0),10),0)</f>
        <v>0</v>
      </c>
      <c r="E61" s="40"/>
      <c r="F61" s="40">
        <f>+IFERROR(INDEX(M:AF,MATCH(A61,M:M,0),18),0)</f>
        <v>0</v>
      </c>
      <c r="G61" s="85">
        <f t="shared" si="0"/>
        <v>0</v>
      </c>
      <c r="H61" s="40"/>
      <c r="N61" s="65"/>
      <c r="O61" s="65"/>
      <c r="P61" s="65"/>
      <c r="Q61" s="65"/>
      <c r="R61" s="65"/>
      <c r="S61" s="65"/>
      <c r="T61" s="65"/>
      <c r="U61" s="65"/>
      <c r="V61" s="65"/>
      <c r="W61" s="65"/>
      <c r="X61" s="65"/>
      <c r="Y61" s="65"/>
      <c r="Z61" s="65"/>
      <c r="AA61" s="65"/>
      <c r="AB61" s="65"/>
      <c r="AC61" s="65"/>
      <c r="AD61" s="65"/>
      <c r="AE61" s="65"/>
      <c r="AF61" s="65"/>
    </row>
    <row r="62" spans="1:32" x14ac:dyDescent="0.25">
      <c r="A62" s="69" t="s">
        <v>267</v>
      </c>
      <c r="B62" s="82">
        <f>+B63+B66+B69+B72+B77+B96</f>
        <v>208313000</v>
      </c>
      <c r="C62" s="82">
        <f>+C63+C66+C69+C72+C77+C96</f>
        <v>30937558</v>
      </c>
      <c r="D62" s="82">
        <f>+D63+D66+D69+D72+D77+D96</f>
        <v>45842762</v>
      </c>
      <c r="E62" s="82">
        <f>+E63+E66+E69+E72+E77+E96</f>
        <v>28959112</v>
      </c>
      <c r="F62" s="82">
        <f>+F63+F66+F69+F72+F77+F96</f>
        <v>55341447</v>
      </c>
      <c r="G62" s="91">
        <f t="shared" si="0"/>
        <v>161080879</v>
      </c>
      <c r="H62" s="40"/>
      <c r="N62" s="65"/>
      <c r="O62" s="65"/>
      <c r="P62" s="65"/>
      <c r="Q62" s="65"/>
      <c r="R62" s="65"/>
      <c r="S62" s="65"/>
      <c r="T62" s="65"/>
      <c r="U62" s="65"/>
      <c r="V62" s="65"/>
      <c r="W62" s="65"/>
      <c r="X62" s="65"/>
      <c r="Y62" s="65"/>
      <c r="Z62" s="65"/>
      <c r="AA62" s="65"/>
      <c r="AB62" s="65"/>
      <c r="AC62" s="65"/>
      <c r="AD62" s="65"/>
      <c r="AE62" s="65"/>
      <c r="AF62" s="65"/>
    </row>
    <row r="63" spans="1:32" x14ac:dyDescent="0.25">
      <c r="A63" s="4" t="s">
        <v>268</v>
      </c>
      <c r="B63" s="81">
        <f>+SUM(B64:B65)</f>
        <v>0</v>
      </c>
      <c r="C63" s="81">
        <f>+SUM(C64:C65)</f>
        <v>0</v>
      </c>
      <c r="D63" s="79">
        <f>IFERROR(INDEX(M:Y,MATCH(A63,M:M,0),10),0)</f>
        <v>0</v>
      </c>
      <c r="E63" s="40"/>
      <c r="F63" s="40">
        <f>+IFERROR(INDEX(M:AF,MATCH(A63,M:M,0),18),0)</f>
        <v>0</v>
      </c>
      <c r="G63" s="85">
        <f t="shared" si="0"/>
        <v>0</v>
      </c>
      <c r="H63" s="40"/>
      <c r="N63" s="65"/>
      <c r="O63" s="65"/>
      <c r="P63" s="65"/>
      <c r="Q63" s="65"/>
      <c r="R63" s="65"/>
      <c r="S63" s="65"/>
      <c r="T63" s="65"/>
      <c r="U63" s="65"/>
      <c r="V63" s="65"/>
      <c r="W63" s="65"/>
      <c r="X63" s="65"/>
      <c r="Y63" s="65"/>
      <c r="Z63" s="65"/>
      <c r="AA63" s="65"/>
      <c r="AB63" s="65"/>
      <c r="AC63" s="65"/>
      <c r="AD63" s="65"/>
      <c r="AE63" s="65"/>
      <c r="AF63" s="65"/>
    </row>
    <row r="64" spans="1:32" ht="15.75" hidden="1" x14ac:dyDescent="0.25">
      <c r="A64" s="53"/>
      <c r="B64" s="79">
        <f>+IFERROR(INDEX(M:Y,MATCH(A64,M:M,0),2),0)</f>
        <v>0</v>
      </c>
      <c r="C64" s="79">
        <f>+IFERROR(INDEX(M:Y,MATCH(A64,M:M,0),6),0)</f>
        <v>0</v>
      </c>
      <c r="D64" s="79">
        <f>IFERROR(INDEX(M:Y,MATCH(A64,M:M,0),10),0)</f>
        <v>0</v>
      </c>
      <c r="E64" s="40">
        <f>+IFERROR(INDEX(M:AF,MATCH(A64,M:M,0),14),0)</f>
        <v>0</v>
      </c>
      <c r="F64" s="40">
        <f>+IFERROR(INDEX(M:AF,MATCH(A64,M:M,0),18),0)</f>
        <v>0</v>
      </c>
      <c r="G64" s="85">
        <f t="shared" si="0"/>
        <v>0</v>
      </c>
      <c r="H64" s="40"/>
      <c r="N64" s="65"/>
      <c r="O64" s="65"/>
      <c r="P64" s="65"/>
      <c r="Q64" s="65"/>
      <c r="R64" s="65"/>
      <c r="S64" s="65"/>
      <c r="T64" s="65"/>
      <c r="U64" s="65"/>
      <c r="V64" s="65"/>
      <c r="W64" s="65"/>
      <c r="X64" s="65"/>
      <c r="Y64" s="65"/>
      <c r="Z64" s="65"/>
      <c r="AA64" s="65"/>
      <c r="AB64" s="65"/>
      <c r="AC64" s="65"/>
      <c r="AD64" s="65"/>
      <c r="AE64" s="65"/>
      <c r="AF64" s="65"/>
    </row>
    <row r="65" spans="1:32" hidden="1" x14ac:dyDescent="0.25">
      <c r="A65" s="21"/>
      <c r="B65" s="79"/>
      <c r="C65" s="79">
        <f>+IFERROR(INDEX(M:Y,MATCH(A65,M:M,0),6),0)</f>
        <v>0</v>
      </c>
      <c r="D65" s="79">
        <f>IFERROR(INDEX(M:Y,MATCH(A65,M:M,0),10),0)</f>
        <v>0</v>
      </c>
      <c r="E65" s="40"/>
      <c r="F65" s="40">
        <f>+IFERROR(INDEX(M:AF,MATCH(A65,M:M,0),18),0)</f>
        <v>0</v>
      </c>
      <c r="G65" s="85">
        <f t="shared" si="0"/>
        <v>0</v>
      </c>
      <c r="H65" s="40"/>
      <c r="N65" s="65"/>
      <c r="O65" s="65"/>
      <c r="P65" s="65"/>
      <c r="Q65" s="65"/>
      <c r="R65" s="65"/>
      <c r="S65" s="65"/>
      <c r="T65" s="65"/>
      <c r="U65" s="65"/>
      <c r="V65" s="65"/>
      <c r="W65" s="65"/>
      <c r="X65" s="65"/>
      <c r="Y65" s="65"/>
      <c r="Z65" s="65"/>
      <c r="AA65" s="65"/>
      <c r="AB65" s="65"/>
      <c r="AC65" s="65"/>
      <c r="AD65" s="65"/>
      <c r="AE65" s="65"/>
      <c r="AF65" s="65"/>
    </row>
    <row r="66" spans="1:32" x14ac:dyDescent="0.25">
      <c r="A66" s="16" t="s">
        <v>269</v>
      </c>
      <c r="B66" s="81">
        <f>+SUM(B67:B68)</f>
        <v>21312913</v>
      </c>
      <c r="C66" s="81">
        <f>+SUM(C67:C68)</f>
        <v>5310065</v>
      </c>
      <c r="D66" s="81">
        <f>+SUM(D67:D68)</f>
        <v>631877</v>
      </c>
      <c r="E66" s="81">
        <f>+SUM(E67:E68)</f>
        <v>3338007</v>
      </c>
      <c r="F66" s="81">
        <f>+SUM(F67:F68)</f>
        <v>11996246</v>
      </c>
      <c r="G66" s="87">
        <f t="shared" si="0"/>
        <v>21276195</v>
      </c>
      <c r="H66" s="40"/>
      <c r="N66" s="65"/>
      <c r="O66" s="65"/>
      <c r="P66" s="65"/>
      <c r="Q66" s="65"/>
      <c r="R66" s="65"/>
      <c r="S66" s="65"/>
      <c r="T66" s="65"/>
      <c r="U66" s="65"/>
      <c r="V66" s="65"/>
      <c r="W66" s="65"/>
      <c r="X66" s="65"/>
      <c r="Y66" s="65"/>
      <c r="Z66" s="65"/>
      <c r="AA66" s="65"/>
      <c r="AB66" s="65"/>
      <c r="AC66" s="65"/>
      <c r="AD66" s="65"/>
      <c r="AE66" s="65"/>
      <c r="AF66" s="65"/>
    </row>
    <row r="67" spans="1:32" x14ac:dyDescent="0.25">
      <c r="A67" t="s">
        <v>379</v>
      </c>
      <c r="B67" s="79">
        <f>+IFERROR(INDEX(M:Y,MATCH(A67,M:M,0),2),0)</f>
        <v>8550000</v>
      </c>
      <c r="C67" s="79">
        <f>+IFERROR(INDEX(M:Y,MATCH(A67,M:M,0),6),0)</f>
        <v>5187719</v>
      </c>
      <c r="D67" s="79">
        <f>IFERROR(INDEX(M:Y,MATCH(A67,M:M,0),10),0)</f>
        <v>0</v>
      </c>
      <c r="E67" s="40">
        <f>+IFERROR(INDEX(M:AF,MATCH(A67,M:M,0),14),0)</f>
        <v>3329957</v>
      </c>
      <c r="F67" s="40">
        <f>+IFERROR(INDEX(M:AF,MATCH(A67,M:M,0),18),0)</f>
        <v>0</v>
      </c>
      <c r="G67" s="85">
        <f t="shared" si="0"/>
        <v>8517676</v>
      </c>
      <c r="H67" s="40"/>
      <c r="N67" s="65"/>
      <c r="O67" s="65"/>
      <c r="P67" s="65"/>
      <c r="Q67" s="65"/>
      <c r="R67" s="65"/>
      <c r="S67" s="65"/>
      <c r="T67" s="65"/>
      <c r="U67" s="65"/>
      <c r="V67" s="65"/>
      <c r="W67" s="65"/>
      <c r="X67" s="65"/>
      <c r="Y67" s="65"/>
      <c r="Z67" s="65"/>
      <c r="AA67" s="65"/>
      <c r="AB67" s="65"/>
      <c r="AC67" s="65"/>
      <c r="AD67" s="65"/>
      <c r="AE67" s="65"/>
      <c r="AF67" s="65"/>
    </row>
    <row r="68" spans="1:32" ht="17.25" customHeight="1" x14ac:dyDescent="0.25">
      <c r="A68" t="s">
        <v>382</v>
      </c>
      <c r="B68" s="79">
        <f>+IFERROR(INDEX(M:Y,MATCH(A68,M:M,0),2),0)</f>
        <v>12762913</v>
      </c>
      <c r="C68" s="79">
        <f>+IFERROR(INDEX(M:Y,MATCH(A68,M:M,0),6),0)</f>
        <v>122346</v>
      </c>
      <c r="D68" s="79">
        <f>IFERROR(INDEX(M:Y,MATCH(A68,M:M,0),10),0)</f>
        <v>631877</v>
      </c>
      <c r="E68" s="40">
        <f>+IFERROR(INDEX(M:AF,MATCH(A68,M:M,0),14),0)</f>
        <v>8050</v>
      </c>
      <c r="F68" s="40">
        <f>+IFERROR(INDEX(M:AF,MATCH(A68,M:M,0),18),0)</f>
        <v>11996246</v>
      </c>
      <c r="G68" s="85">
        <f t="shared" si="0"/>
        <v>12758519</v>
      </c>
      <c r="H68" s="40"/>
      <c r="N68" s="65"/>
      <c r="O68" s="65"/>
      <c r="P68" s="65"/>
      <c r="Q68" s="65"/>
      <c r="R68" s="65"/>
      <c r="S68" s="65"/>
      <c r="T68" s="65"/>
      <c r="U68" s="65"/>
      <c r="V68" s="65"/>
      <c r="W68" s="65"/>
      <c r="X68" s="65"/>
      <c r="Y68" s="65"/>
      <c r="Z68" s="65"/>
      <c r="AA68" s="65"/>
      <c r="AB68" s="65"/>
      <c r="AC68" s="65"/>
      <c r="AD68" s="65"/>
      <c r="AE68" s="65"/>
      <c r="AF68" s="65"/>
    </row>
    <row r="69" spans="1:32" x14ac:dyDescent="0.25">
      <c r="A69" s="4" t="s">
        <v>270</v>
      </c>
      <c r="B69" s="81">
        <f>+SUM(B70:B71)</f>
        <v>10900000</v>
      </c>
      <c r="C69" s="81">
        <f>+SUM(C70:C71)</f>
        <v>1837342</v>
      </c>
      <c r="D69" s="81">
        <f>+SUM(D70:D71)</f>
        <v>1490987</v>
      </c>
      <c r="E69" s="81">
        <f>+SUM(E70:E71)</f>
        <v>902528</v>
      </c>
      <c r="F69" s="81">
        <f>+SUM(F70:F71)</f>
        <v>5672381</v>
      </c>
      <c r="G69" s="87">
        <f t="shared" si="0"/>
        <v>9903238</v>
      </c>
      <c r="H69" s="40"/>
      <c r="N69" s="65"/>
      <c r="O69" s="65"/>
      <c r="P69" s="65"/>
      <c r="Q69" s="65"/>
      <c r="R69" s="65"/>
      <c r="S69" s="65"/>
      <c r="T69" s="65"/>
      <c r="U69" s="65"/>
      <c r="V69" s="65"/>
      <c r="W69" s="65"/>
      <c r="X69" s="65"/>
      <c r="Y69" s="65"/>
      <c r="Z69" s="65"/>
      <c r="AA69" s="65"/>
      <c r="AB69" s="65"/>
      <c r="AC69" s="65"/>
      <c r="AD69" s="65"/>
      <c r="AE69" s="65"/>
      <c r="AF69" s="65"/>
    </row>
    <row r="70" spans="1:32" x14ac:dyDescent="0.25">
      <c r="A70" s="18" t="s">
        <v>184</v>
      </c>
      <c r="B70" s="79">
        <f>+IFERROR(INDEX(M:Y,MATCH(A70,M:M,0),2),0)</f>
        <v>10500000</v>
      </c>
      <c r="C70" s="79">
        <f>+IFERROR(INDEX(M:Y,MATCH(A70,M:M,0),6),0)</f>
        <v>1736342</v>
      </c>
      <c r="D70" s="79">
        <f>IFERROR(INDEX(M:Y,MATCH(A70,M:M,0),10),0)</f>
        <v>1458987</v>
      </c>
      <c r="E70" s="40">
        <f>+IFERROR(INDEX(M:AF,MATCH(A70,M:M,0),14),0)</f>
        <v>726528</v>
      </c>
      <c r="F70" s="40">
        <f>+IFERROR(INDEX(M:AF,MATCH(A70,M:M,0),18),0)</f>
        <v>5672381</v>
      </c>
      <c r="G70" s="85">
        <f t="shared" si="0"/>
        <v>9594238</v>
      </c>
      <c r="H70" s="40"/>
      <c r="N70" s="65"/>
      <c r="O70" s="65"/>
      <c r="P70" s="65"/>
      <c r="Q70" s="65"/>
      <c r="R70" s="65"/>
      <c r="S70" s="65"/>
      <c r="T70" s="65"/>
      <c r="U70" s="65"/>
      <c r="V70" s="65"/>
      <c r="W70" s="65"/>
      <c r="X70" s="65"/>
      <c r="Y70" s="65"/>
      <c r="Z70" s="65"/>
      <c r="AA70" s="65"/>
      <c r="AB70" s="65"/>
      <c r="AC70" s="65"/>
      <c r="AD70" s="65"/>
      <c r="AE70" s="65"/>
      <c r="AF70" s="65"/>
    </row>
    <row r="71" spans="1:32" ht="18.75" customHeight="1" x14ac:dyDescent="0.25">
      <c r="A71" s="22" t="s">
        <v>190</v>
      </c>
      <c r="B71" s="79">
        <f>+IFERROR(INDEX(M:Y,MATCH(A71,M:M,0),2),0)</f>
        <v>400000</v>
      </c>
      <c r="C71" s="79">
        <f>+IFERROR(INDEX(M:Y,MATCH(A71,M:M,0),6),0)</f>
        <v>101000</v>
      </c>
      <c r="D71" s="79">
        <f>IFERROR(INDEX(M:Y,MATCH(A71,M:M,0),10),0)</f>
        <v>32000</v>
      </c>
      <c r="E71" s="40">
        <f>+IFERROR(INDEX(M:AF,MATCH(A71,M:M,0),14),0)</f>
        <v>176000</v>
      </c>
      <c r="F71" s="40">
        <f>+IFERROR(INDEX(M:AF,MATCH(A71,M:M,0),18),0)</f>
        <v>0</v>
      </c>
      <c r="G71" s="85">
        <f t="shared" si="0"/>
        <v>309000</v>
      </c>
      <c r="H71" s="40"/>
      <c r="N71" s="65"/>
      <c r="O71" s="65"/>
      <c r="P71" s="65"/>
      <c r="Q71" s="65"/>
      <c r="R71" s="65"/>
      <c r="S71" s="65"/>
      <c r="T71" s="65"/>
      <c r="U71" s="65"/>
      <c r="V71" s="65"/>
      <c r="W71" s="65"/>
      <c r="X71" s="65"/>
      <c r="Y71" s="65"/>
      <c r="Z71" s="65"/>
      <c r="AA71" s="65"/>
      <c r="AB71" s="65"/>
      <c r="AC71" s="65"/>
      <c r="AD71" s="65"/>
      <c r="AE71" s="65"/>
      <c r="AF71" s="65"/>
    </row>
    <row r="72" spans="1:32" x14ac:dyDescent="0.25">
      <c r="A72" s="4" t="s">
        <v>271</v>
      </c>
      <c r="B72" s="81">
        <f>+SUM(B73:B76)</f>
        <v>21550000</v>
      </c>
      <c r="C72" s="81">
        <f>+SUM(C73:C76)</f>
        <v>7634650</v>
      </c>
      <c r="D72" s="81">
        <f>+SUM(D73:D76)</f>
        <v>500000</v>
      </c>
      <c r="E72" s="81">
        <f>+SUM(E73:E76)</f>
        <v>4420929</v>
      </c>
      <c r="F72" s="81">
        <f>+SUM(F73:F76)</f>
        <v>5535274</v>
      </c>
      <c r="G72" s="87">
        <f t="shared" ref="G72:G109" si="8">+SUM(C72:F72)</f>
        <v>18090853</v>
      </c>
      <c r="H72" s="40"/>
      <c r="N72" s="65"/>
      <c r="O72" s="65"/>
      <c r="P72" s="65"/>
      <c r="Q72" s="65"/>
      <c r="R72" s="65"/>
      <c r="S72" s="65"/>
      <c r="T72" s="65"/>
      <c r="U72" s="65"/>
      <c r="V72" s="65"/>
      <c r="W72" s="65"/>
      <c r="X72" s="65"/>
      <c r="Y72" s="65"/>
      <c r="Z72" s="65"/>
      <c r="AA72" s="65"/>
      <c r="AB72" s="65"/>
      <c r="AC72" s="65"/>
      <c r="AD72" s="65"/>
      <c r="AE72" s="65"/>
      <c r="AF72" s="65"/>
    </row>
    <row r="73" spans="1:32" x14ac:dyDescent="0.25">
      <c r="A73" s="18" t="s">
        <v>177</v>
      </c>
      <c r="B73" s="79">
        <f>+IFERROR(INDEX(M:Y,MATCH(A73,M:M,0),2),0)</f>
        <v>450000</v>
      </c>
      <c r="C73" s="79">
        <f>+IFERROR(INDEX(M:Y,MATCH(A73,M:M,0),6),0)</f>
        <v>0</v>
      </c>
      <c r="D73" s="79">
        <f>IFERROR(INDEX(M:Y,MATCH(A73,M:M,0),10),0)</f>
        <v>0</v>
      </c>
      <c r="E73" s="40">
        <f>+IFERROR(INDEX(M:AF,MATCH(A73,M:M,0),14),0)</f>
        <v>0</v>
      </c>
      <c r="F73" s="40">
        <f>+IFERROR(INDEX(M:AF,MATCH(A73,M:M,0),18),0)</f>
        <v>0</v>
      </c>
      <c r="G73" s="85">
        <f t="shared" si="8"/>
        <v>0</v>
      </c>
      <c r="H73" s="40"/>
      <c r="N73" s="65"/>
      <c r="O73" s="65"/>
      <c r="P73" s="65"/>
      <c r="Q73" s="65"/>
      <c r="R73" s="65"/>
      <c r="S73" s="65"/>
      <c r="T73" s="65"/>
      <c r="U73" s="65"/>
      <c r="V73" s="65"/>
      <c r="W73" s="65"/>
      <c r="X73" s="65"/>
      <c r="Y73" s="65"/>
      <c r="Z73" s="65"/>
      <c r="AA73" s="65"/>
      <c r="AB73" s="65"/>
      <c r="AC73" s="65"/>
      <c r="AD73" s="65"/>
      <c r="AE73" s="65"/>
      <c r="AF73" s="65"/>
    </row>
    <row r="74" spans="1:32" x14ac:dyDescent="0.25">
      <c r="A74" s="18" t="s">
        <v>192</v>
      </c>
      <c r="B74" s="79">
        <f>+IFERROR(INDEX(M:Y,MATCH(A74,M:M,0),2),0)</f>
        <v>1800000</v>
      </c>
      <c r="C74" s="79">
        <f>+IFERROR(INDEX(M:Y,MATCH(A74,M:M,0),6),0)</f>
        <v>338800</v>
      </c>
      <c r="D74" s="79">
        <f>IFERROR(INDEX(M:Y,MATCH(A74,M:M,0),10),0)</f>
        <v>0</v>
      </c>
      <c r="E74" s="40">
        <f>+IFERROR(INDEX(M:AF,MATCH(A74,M:M,0),14),0)</f>
        <v>47300</v>
      </c>
      <c r="F74" s="40">
        <f>+IFERROR(INDEX(M:AF,MATCH(A74,M:M,0),18),0)</f>
        <v>13800</v>
      </c>
      <c r="G74" s="85">
        <f t="shared" si="8"/>
        <v>399900</v>
      </c>
      <c r="H74" s="40"/>
      <c r="N74" s="65"/>
      <c r="O74" s="65"/>
      <c r="P74" s="65"/>
      <c r="Q74" s="65"/>
      <c r="R74" s="65"/>
      <c r="S74" s="65"/>
      <c r="T74" s="65"/>
      <c r="U74" s="65"/>
      <c r="V74" s="65"/>
      <c r="W74" s="65"/>
      <c r="X74" s="65"/>
      <c r="Y74" s="65"/>
      <c r="Z74" s="65"/>
      <c r="AA74" s="65"/>
      <c r="AB74" s="65"/>
      <c r="AC74" s="65"/>
      <c r="AD74" s="65"/>
      <c r="AE74" s="65"/>
      <c r="AF74" s="65"/>
    </row>
    <row r="75" spans="1:32" x14ac:dyDescent="0.25">
      <c r="A75" s="18" t="s">
        <v>180</v>
      </c>
      <c r="B75" s="79">
        <f>+IFERROR(INDEX(M:Y,MATCH(A75,M:M,0),2),0)</f>
        <v>18200000</v>
      </c>
      <c r="C75" s="79">
        <f>+IFERROR(INDEX(M:Y,MATCH(A75,M:M,0),6),0)</f>
        <v>7295850</v>
      </c>
      <c r="D75" s="79">
        <f>IFERROR(INDEX(M:Y,MATCH(A75,M:M,0),10),0)</f>
        <v>500000</v>
      </c>
      <c r="E75" s="40">
        <f>+IFERROR(INDEX(M:AF,MATCH(A75,M:M,0),14),0)</f>
        <v>4373629</v>
      </c>
      <c r="F75" s="40">
        <f>+IFERROR(INDEX(M:AF,MATCH(A75,M:M,0),18),0)</f>
        <v>5521474</v>
      </c>
      <c r="G75" s="85">
        <f t="shared" si="8"/>
        <v>17690953</v>
      </c>
      <c r="H75" s="40"/>
      <c r="N75" s="65"/>
      <c r="O75" s="65"/>
      <c r="P75" s="65"/>
      <c r="Q75" s="65"/>
      <c r="R75" s="65"/>
      <c r="S75" s="65"/>
      <c r="T75" s="65"/>
      <c r="U75" s="65"/>
      <c r="V75" s="65"/>
      <c r="W75" s="65"/>
      <c r="X75" s="65"/>
      <c r="Y75" s="65"/>
      <c r="Z75" s="65"/>
      <c r="AA75" s="65"/>
      <c r="AB75" s="65"/>
      <c r="AC75" s="65"/>
      <c r="AD75" s="65"/>
      <c r="AE75" s="65"/>
      <c r="AF75" s="65"/>
    </row>
    <row r="76" spans="1:32" x14ac:dyDescent="0.25">
      <c r="A76" s="18" t="s">
        <v>189</v>
      </c>
      <c r="B76" s="79">
        <f>+IFERROR(INDEX(M:Y,MATCH(A76,M:M,0),2),0)</f>
        <v>1100000</v>
      </c>
      <c r="C76" s="79">
        <f>+IFERROR(INDEX(M:Y,MATCH(A76,M:M,0),6),0)</f>
        <v>0</v>
      </c>
      <c r="D76" s="79">
        <f>IFERROR(INDEX(M:Y,MATCH(A76,M:M,0),10),0)</f>
        <v>0</v>
      </c>
      <c r="E76" s="40">
        <f>+IFERROR(INDEX(M:AF,MATCH(A76,M:M,0),14),0)</f>
        <v>0</v>
      </c>
      <c r="F76" s="40">
        <f>+IFERROR(INDEX(M:AF,MATCH(A76,M:M,0),18),0)</f>
        <v>0</v>
      </c>
      <c r="G76" s="85">
        <f t="shared" si="8"/>
        <v>0</v>
      </c>
      <c r="H76" s="40"/>
      <c r="N76" s="65"/>
      <c r="O76" s="65"/>
      <c r="P76" s="65"/>
      <c r="Q76" s="65"/>
      <c r="R76" s="65"/>
      <c r="S76" s="65"/>
      <c r="T76" s="65"/>
      <c r="U76" s="65"/>
      <c r="V76" s="65"/>
      <c r="W76" s="65"/>
      <c r="X76" s="65"/>
      <c r="Y76" s="65"/>
      <c r="Z76" s="65"/>
      <c r="AA76" s="65"/>
      <c r="AB76" s="65"/>
      <c r="AC76" s="65"/>
      <c r="AD76" s="65"/>
      <c r="AE76" s="65"/>
      <c r="AF76" s="65"/>
    </row>
    <row r="77" spans="1:32" x14ac:dyDescent="0.25">
      <c r="A77" s="4" t="s">
        <v>272</v>
      </c>
      <c r="B77" s="81">
        <f>+SUM(B78:B95)</f>
        <v>140708322</v>
      </c>
      <c r="C77" s="81">
        <f t="shared" ref="C77:K77" si="9">+SUM(C78:C95)</f>
        <v>13232739</v>
      </c>
      <c r="D77" s="81">
        <f>+SUM(D78:D95)</f>
        <v>40965781</v>
      </c>
      <c r="E77" s="43">
        <f t="shared" si="9"/>
        <v>16645012</v>
      </c>
      <c r="F77" s="43">
        <f t="shared" si="9"/>
        <v>27673475</v>
      </c>
      <c r="G77" s="87">
        <f t="shared" si="8"/>
        <v>98517007</v>
      </c>
      <c r="H77" s="43">
        <f t="shared" si="9"/>
        <v>0</v>
      </c>
      <c r="I77" s="43">
        <f t="shared" si="9"/>
        <v>0</v>
      </c>
      <c r="J77" s="43">
        <f t="shared" si="9"/>
        <v>0</v>
      </c>
      <c r="K77" s="43">
        <f t="shared" si="9"/>
        <v>0</v>
      </c>
    </row>
    <row r="78" spans="1:32" ht="15.75" x14ac:dyDescent="0.25">
      <c r="A78" s="54" t="s">
        <v>329</v>
      </c>
      <c r="B78" s="79">
        <f t="shared" ref="B78:B84" si="10">+IFERROR(INDEX(M:Y,MATCH(A78,M:M,0),2),0)</f>
        <v>3100000</v>
      </c>
      <c r="C78" s="79">
        <f t="shared" ref="C78:C95" si="11">+IFERROR(INDEX(M:Y,MATCH(A78,M:M,0),6),0)</f>
        <v>620930</v>
      </c>
      <c r="D78" s="79">
        <f t="shared" ref="D78:D95" si="12">IFERROR(INDEX(M:Y,MATCH(A78,M:M,0),10),0)</f>
        <v>1036857</v>
      </c>
      <c r="E78" s="40">
        <f t="shared" ref="E78:E95" si="13">+IFERROR(INDEX(M:AF,MATCH(A78,M:M,0),14),0)</f>
        <v>328500</v>
      </c>
      <c r="F78" s="40">
        <f t="shared" ref="F78:F95" si="14">+IFERROR(INDEX(M:AF,MATCH(A78,M:M,0),18),0)</f>
        <v>341000</v>
      </c>
      <c r="G78" s="85">
        <f t="shared" si="8"/>
        <v>2327287</v>
      </c>
      <c r="H78" s="40"/>
    </row>
    <row r="79" spans="1:32" x14ac:dyDescent="0.25">
      <c r="A79" t="s">
        <v>182</v>
      </c>
      <c r="B79" s="79">
        <f t="shared" si="10"/>
        <v>29118235</v>
      </c>
      <c r="C79" s="79">
        <f t="shared" si="11"/>
        <v>2637232</v>
      </c>
      <c r="D79" s="79">
        <f t="shared" si="12"/>
        <v>21402019</v>
      </c>
      <c r="E79" s="40">
        <f t="shared" si="13"/>
        <v>3930809</v>
      </c>
      <c r="F79" s="40">
        <f t="shared" si="14"/>
        <v>1112647</v>
      </c>
      <c r="G79" s="85">
        <f t="shared" si="8"/>
        <v>29082707</v>
      </c>
      <c r="H79" s="40"/>
    </row>
    <row r="80" spans="1:32" x14ac:dyDescent="0.25">
      <c r="A80" t="s">
        <v>188</v>
      </c>
      <c r="B80" s="79">
        <f t="shared" si="10"/>
        <v>16500000</v>
      </c>
      <c r="C80" s="79">
        <f t="shared" si="11"/>
        <v>6564016</v>
      </c>
      <c r="D80" s="79">
        <f t="shared" si="12"/>
        <v>3350295</v>
      </c>
      <c r="E80" s="40">
        <f t="shared" si="13"/>
        <v>3336735</v>
      </c>
      <c r="F80" s="40">
        <f t="shared" si="14"/>
        <v>3145935</v>
      </c>
      <c r="G80" s="85">
        <f t="shared" si="8"/>
        <v>16396981</v>
      </c>
      <c r="H80" s="40"/>
    </row>
    <row r="81" spans="1:33" x14ac:dyDescent="0.25">
      <c r="A81" t="s">
        <v>383</v>
      </c>
      <c r="B81" s="79">
        <f t="shared" si="10"/>
        <v>40087</v>
      </c>
      <c r="C81" s="79">
        <f t="shared" si="11"/>
        <v>0</v>
      </c>
      <c r="D81" s="79">
        <f t="shared" si="12"/>
        <v>0</v>
      </c>
      <c r="E81" s="40">
        <f t="shared" si="13"/>
        <v>0</v>
      </c>
      <c r="F81" s="40">
        <f t="shared" si="14"/>
        <v>0</v>
      </c>
      <c r="G81" s="85">
        <f t="shared" si="8"/>
        <v>0</v>
      </c>
      <c r="H81" s="40"/>
    </row>
    <row r="82" spans="1:33" ht="15.75" x14ac:dyDescent="0.25">
      <c r="A82" s="54" t="s">
        <v>183</v>
      </c>
      <c r="B82" s="79">
        <f t="shared" si="10"/>
        <v>15600000</v>
      </c>
      <c r="C82" s="79">
        <f t="shared" si="11"/>
        <v>1206411</v>
      </c>
      <c r="D82" s="79">
        <f t="shared" si="12"/>
        <v>1612718</v>
      </c>
      <c r="E82" s="40">
        <f t="shared" si="13"/>
        <v>2880800</v>
      </c>
      <c r="F82" s="40">
        <f t="shared" si="14"/>
        <v>3402180</v>
      </c>
      <c r="G82" s="85">
        <f t="shared" si="8"/>
        <v>9102109</v>
      </c>
      <c r="H82" s="40"/>
    </row>
    <row r="83" spans="1:33" x14ac:dyDescent="0.25">
      <c r="A83" t="s">
        <v>378</v>
      </c>
      <c r="B83" s="79">
        <f t="shared" si="10"/>
        <v>3500000</v>
      </c>
      <c r="C83" s="79">
        <f t="shared" si="11"/>
        <v>0</v>
      </c>
      <c r="D83" s="79">
        <f t="shared" si="12"/>
        <v>1624851</v>
      </c>
      <c r="E83" s="40">
        <f t="shared" si="13"/>
        <v>1546264</v>
      </c>
      <c r="F83" s="40">
        <f t="shared" si="14"/>
        <v>0</v>
      </c>
      <c r="G83" s="85">
        <f t="shared" si="8"/>
        <v>3171115</v>
      </c>
      <c r="H83" s="40"/>
    </row>
    <row r="84" spans="1:33" x14ac:dyDescent="0.25">
      <c r="A84" t="s">
        <v>380</v>
      </c>
      <c r="B84" s="79">
        <f t="shared" si="10"/>
        <v>200000</v>
      </c>
      <c r="C84" s="79">
        <f t="shared" si="11"/>
        <v>0</v>
      </c>
      <c r="D84" s="79">
        <f t="shared" si="12"/>
        <v>0</v>
      </c>
      <c r="E84" s="40">
        <f t="shared" si="13"/>
        <v>0</v>
      </c>
      <c r="F84" s="40">
        <f t="shared" si="14"/>
        <v>0</v>
      </c>
      <c r="G84" s="85">
        <f t="shared" si="8"/>
        <v>0</v>
      </c>
      <c r="H84" s="40"/>
    </row>
    <row r="85" spans="1:33" hidden="1" x14ac:dyDescent="0.25">
      <c r="B85" s="79"/>
      <c r="C85" s="79">
        <f t="shared" si="11"/>
        <v>0</v>
      </c>
      <c r="D85" s="79">
        <f t="shared" si="12"/>
        <v>0</v>
      </c>
      <c r="E85" s="40">
        <f t="shared" si="13"/>
        <v>0</v>
      </c>
      <c r="F85" s="40">
        <f t="shared" si="14"/>
        <v>0</v>
      </c>
      <c r="G85" s="85">
        <f t="shared" si="8"/>
        <v>0</v>
      </c>
      <c r="H85" s="40"/>
      <c r="M85" s="66" t="s">
        <v>337</v>
      </c>
      <c r="N85" t="s">
        <v>365</v>
      </c>
    </row>
    <row r="86" spans="1:33" x14ac:dyDescent="0.25">
      <c r="A86" t="s">
        <v>384</v>
      </c>
      <c r="B86" s="79">
        <f t="shared" ref="B86:B94" si="15">+IFERROR(INDEX(M:Y,MATCH(A86,M:M,0),2),0)</f>
        <v>4400000</v>
      </c>
      <c r="C86" s="79">
        <f t="shared" si="11"/>
        <v>1704150</v>
      </c>
      <c r="D86" s="79">
        <f t="shared" si="12"/>
        <v>1414492</v>
      </c>
      <c r="E86" s="40">
        <f t="shared" si="13"/>
        <v>1275296</v>
      </c>
      <c r="F86" s="40">
        <f t="shared" si="14"/>
        <v>0</v>
      </c>
      <c r="G86" s="85">
        <f t="shared" si="8"/>
        <v>4393938</v>
      </c>
      <c r="H86" s="40"/>
      <c r="M86" s="66" t="s">
        <v>346</v>
      </c>
      <c r="N86" t="s">
        <v>338</v>
      </c>
    </row>
    <row r="87" spans="1:33" ht="15.75" hidden="1" x14ac:dyDescent="0.25">
      <c r="A87" s="77"/>
      <c r="B87" s="79">
        <f t="shared" si="15"/>
        <v>0</v>
      </c>
      <c r="C87" s="79">
        <f t="shared" si="11"/>
        <v>0</v>
      </c>
      <c r="D87" s="79">
        <f t="shared" si="12"/>
        <v>0</v>
      </c>
      <c r="E87" s="40">
        <f t="shared" si="13"/>
        <v>0</v>
      </c>
      <c r="F87" s="40">
        <f t="shared" si="14"/>
        <v>0</v>
      </c>
      <c r="G87" s="85">
        <f t="shared" si="8"/>
        <v>0</v>
      </c>
      <c r="H87" s="40"/>
      <c r="M87" s="66" t="s">
        <v>347</v>
      </c>
      <c r="N87" t="s">
        <v>338</v>
      </c>
    </row>
    <row r="88" spans="1:33" ht="15.75" x14ac:dyDescent="0.25">
      <c r="A88" s="77" t="s">
        <v>330</v>
      </c>
      <c r="B88" s="79">
        <f t="shared" si="15"/>
        <v>60000000</v>
      </c>
      <c r="C88" s="79">
        <f t="shared" si="11"/>
        <v>0</v>
      </c>
      <c r="D88" s="79">
        <f t="shared" si="12"/>
        <v>7806800</v>
      </c>
      <c r="E88" s="40">
        <f t="shared" si="13"/>
        <v>287500</v>
      </c>
      <c r="F88" s="40">
        <f t="shared" si="14"/>
        <v>18115676</v>
      </c>
      <c r="G88" s="85">
        <f t="shared" si="8"/>
        <v>26209976</v>
      </c>
      <c r="H88" s="40"/>
      <c r="M88" s="66" t="s">
        <v>340</v>
      </c>
      <c r="N88" t="s">
        <v>338</v>
      </c>
    </row>
    <row r="89" spans="1:33" ht="15.75" hidden="1" x14ac:dyDescent="0.25">
      <c r="A89" s="77"/>
      <c r="B89" s="79">
        <f t="shared" si="15"/>
        <v>0</v>
      </c>
      <c r="C89" s="79">
        <f t="shared" si="11"/>
        <v>0</v>
      </c>
      <c r="D89" s="79">
        <f t="shared" si="12"/>
        <v>0</v>
      </c>
      <c r="E89" s="40">
        <f t="shared" si="13"/>
        <v>0</v>
      </c>
      <c r="F89" s="40">
        <f t="shared" si="14"/>
        <v>0</v>
      </c>
      <c r="G89" s="85">
        <f t="shared" si="8"/>
        <v>0</v>
      </c>
      <c r="H89" s="40"/>
      <c r="M89" s="66" t="s">
        <v>344</v>
      </c>
      <c r="N89" t="s">
        <v>338</v>
      </c>
    </row>
    <row r="90" spans="1:33" ht="15.75" hidden="1" x14ac:dyDescent="0.25">
      <c r="A90" s="77"/>
      <c r="B90" s="79">
        <f t="shared" si="15"/>
        <v>0</v>
      </c>
      <c r="C90" s="79">
        <f t="shared" si="11"/>
        <v>0</v>
      </c>
      <c r="D90" s="79">
        <f t="shared" si="12"/>
        <v>0</v>
      </c>
      <c r="E90" s="40">
        <f t="shared" si="13"/>
        <v>0</v>
      </c>
      <c r="F90" s="40">
        <f t="shared" si="14"/>
        <v>0</v>
      </c>
      <c r="G90" s="85">
        <f t="shared" si="8"/>
        <v>0</v>
      </c>
      <c r="H90" s="40"/>
    </row>
    <row r="91" spans="1:33" hidden="1" x14ac:dyDescent="0.25">
      <c r="A91" s="78"/>
      <c r="B91" s="79">
        <f t="shared" si="15"/>
        <v>0</v>
      </c>
      <c r="C91" s="79">
        <f t="shared" si="11"/>
        <v>0</v>
      </c>
      <c r="D91" s="79">
        <f t="shared" si="12"/>
        <v>0</v>
      </c>
      <c r="E91" s="40">
        <f t="shared" si="13"/>
        <v>0</v>
      </c>
      <c r="F91" s="40">
        <f t="shared" si="14"/>
        <v>0</v>
      </c>
      <c r="G91" s="85">
        <f t="shared" si="8"/>
        <v>0</v>
      </c>
      <c r="H91" s="40"/>
      <c r="M91" s="66" t="s">
        <v>342</v>
      </c>
      <c r="N91" s="66" t="s">
        <v>339</v>
      </c>
      <c r="O91" s="66" t="s">
        <v>343</v>
      </c>
    </row>
    <row r="92" spans="1:33" hidden="1" x14ac:dyDescent="0.25">
      <c r="B92" s="79">
        <f t="shared" si="15"/>
        <v>0</v>
      </c>
      <c r="C92" s="79">
        <f t="shared" si="11"/>
        <v>0</v>
      </c>
      <c r="D92" s="79">
        <f t="shared" si="12"/>
        <v>0</v>
      </c>
      <c r="E92" s="40">
        <f t="shared" si="13"/>
        <v>0</v>
      </c>
      <c r="F92" s="40">
        <f t="shared" si="14"/>
        <v>0</v>
      </c>
      <c r="G92" s="85">
        <f t="shared" si="8"/>
        <v>0</v>
      </c>
      <c r="H92" s="40"/>
      <c r="N92" t="s">
        <v>351</v>
      </c>
      <c r="P92" t="s">
        <v>354</v>
      </c>
      <c r="Q92" t="s">
        <v>352</v>
      </c>
      <c r="T92" t="s">
        <v>353</v>
      </c>
      <c r="U92" t="s">
        <v>355</v>
      </c>
      <c r="X92" t="s">
        <v>356</v>
      </c>
      <c r="Y92" t="s">
        <v>398</v>
      </c>
      <c r="AB92" t="s">
        <v>399</v>
      </c>
      <c r="AC92" t="s">
        <v>401</v>
      </c>
      <c r="AF92" t="s">
        <v>402</v>
      </c>
      <c r="AG92" t="s">
        <v>69</v>
      </c>
    </row>
    <row r="93" spans="1:33" ht="17.25" customHeight="1" x14ac:dyDescent="0.25">
      <c r="A93" t="s">
        <v>385</v>
      </c>
      <c r="B93" s="79">
        <f t="shared" si="15"/>
        <v>1600000</v>
      </c>
      <c r="C93" s="79">
        <f t="shared" si="11"/>
        <v>500000</v>
      </c>
      <c r="D93" s="79">
        <f t="shared" si="12"/>
        <v>453360</v>
      </c>
      <c r="E93" s="40">
        <f t="shared" si="13"/>
        <v>0</v>
      </c>
      <c r="F93" s="40">
        <f t="shared" si="14"/>
        <v>284133</v>
      </c>
      <c r="G93" s="85">
        <f t="shared" si="8"/>
        <v>1237493</v>
      </c>
      <c r="H93" s="40"/>
      <c r="M93" s="66" t="s">
        <v>345</v>
      </c>
      <c r="N93" t="s">
        <v>357</v>
      </c>
      <c r="O93" t="s">
        <v>358</v>
      </c>
      <c r="Q93" t="s">
        <v>359</v>
      </c>
      <c r="R93" t="s">
        <v>348</v>
      </c>
      <c r="S93" t="s">
        <v>360</v>
      </c>
      <c r="U93" t="s">
        <v>359</v>
      </c>
      <c r="V93" t="s">
        <v>348</v>
      </c>
      <c r="W93" t="s">
        <v>360</v>
      </c>
      <c r="Y93" t="s">
        <v>359</v>
      </c>
      <c r="Z93" t="s">
        <v>348</v>
      </c>
      <c r="AA93" t="s">
        <v>360</v>
      </c>
      <c r="AC93" t="s">
        <v>359</v>
      </c>
      <c r="AD93" t="s">
        <v>348</v>
      </c>
      <c r="AE93" t="s">
        <v>360</v>
      </c>
    </row>
    <row r="94" spans="1:33" ht="18.75" customHeight="1" x14ac:dyDescent="0.25">
      <c r="A94" t="s">
        <v>386</v>
      </c>
      <c r="B94" s="79">
        <f t="shared" si="15"/>
        <v>6650000</v>
      </c>
      <c r="C94" s="79">
        <f t="shared" si="11"/>
        <v>0</v>
      </c>
      <c r="D94" s="79">
        <f t="shared" si="12"/>
        <v>2264389</v>
      </c>
      <c r="E94" s="40">
        <f t="shared" si="13"/>
        <v>3059108</v>
      </c>
      <c r="F94" s="40">
        <f t="shared" si="14"/>
        <v>1271904</v>
      </c>
      <c r="G94" s="85">
        <f t="shared" si="8"/>
        <v>6595401</v>
      </c>
      <c r="H94" s="40"/>
      <c r="M94" t="s">
        <v>167</v>
      </c>
      <c r="N94" s="65">
        <v>300000</v>
      </c>
      <c r="O94" s="65">
        <v>200000</v>
      </c>
      <c r="P94" s="65">
        <v>500000</v>
      </c>
      <c r="Q94" s="65">
        <v>111622</v>
      </c>
      <c r="R94" s="65">
        <v>111622</v>
      </c>
      <c r="S94" s="65"/>
      <c r="T94" s="65">
        <v>223244</v>
      </c>
      <c r="U94" s="65">
        <v>37107</v>
      </c>
      <c r="V94" s="65">
        <v>37107</v>
      </c>
      <c r="W94" s="65"/>
      <c r="X94" s="65">
        <v>74214</v>
      </c>
      <c r="Y94" s="65">
        <v>67782</v>
      </c>
      <c r="Z94" s="65">
        <v>67782</v>
      </c>
      <c r="AA94" s="65"/>
      <c r="AB94" s="65">
        <v>135564</v>
      </c>
      <c r="AC94" s="65">
        <v>40273</v>
      </c>
      <c r="AD94" s="65">
        <v>40273</v>
      </c>
      <c r="AE94" s="65"/>
      <c r="AF94" s="65">
        <v>80546</v>
      </c>
      <c r="AG94" s="65">
        <v>1013568</v>
      </c>
    </row>
    <row r="95" spans="1:33" hidden="1" x14ac:dyDescent="0.25">
      <c r="A95" s="19"/>
      <c r="B95" s="79"/>
      <c r="C95" s="79">
        <f t="shared" si="11"/>
        <v>0</v>
      </c>
      <c r="D95" s="79">
        <f t="shared" si="12"/>
        <v>0</v>
      </c>
      <c r="E95" s="40">
        <f t="shared" si="13"/>
        <v>0</v>
      </c>
      <c r="F95" s="40">
        <f t="shared" si="14"/>
        <v>0</v>
      </c>
      <c r="G95" s="85">
        <f t="shared" si="8"/>
        <v>0</v>
      </c>
      <c r="H95" s="40"/>
      <c r="M95" t="s">
        <v>168</v>
      </c>
      <c r="N95" s="65">
        <v>950000</v>
      </c>
      <c r="O95" s="65">
        <v>800000</v>
      </c>
      <c r="P95" s="65">
        <v>1750000</v>
      </c>
      <c r="Q95" s="65">
        <v>262280</v>
      </c>
      <c r="R95" s="65">
        <v>262280</v>
      </c>
      <c r="S95" s="65"/>
      <c r="T95" s="65">
        <v>524560</v>
      </c>
      <c r="U95" s="65">
        <v>183140</v>
      </c>
      <c r="V95" s="65">
        <v>183140</v>
      </c>
      <c r="W95" s="65"/>
      <c r="X95" s="65">
        <v>366280</v>
      </c>
      <c r="Y95" s="65">
        <v>278165</v>
      </c>
      <c r="Z95" s="65">
        <v>278165</v>
      </c>
      <c r="AA95" s="65"/>
      <c r="AB95" s="65">
        <v>556330</v>
      </c>
      <c r="AC95" s="65">
        <v>200000</v>
      </c>
      <c r="AD95" s="65">
        <v>200000</v>
      </c>
      <c r="AE95" s="65"/>
      <c r="AF95" s="65">
        <v>400000</v>
      </c>
      <c r="AG95" s="65">
        <v>3597170</v>
      </c>
    </row>
    <row r="96" spans="1:33" x14ac:dyDescent="0.25">
      <c r="A96" s="4" t="s">
        <v>273</v>
      </c>
      <c r="B96" s="81">
        <f>+SUM(B97:B102)</f>
        <v>13841765</v>
      </c>
      <c r="C96" s="81">
        <f>+SUM(C97:C102)</f>
        <v>2922762</v>
      </c>
      <c r="D96" s="81">
        <f>+SUM(D97:D102)</f>
        <v>2254117</v>
      </c>
      <c r="E96" s="81">
        <f>+SUM(E97:E102)</f>
        <v>3652636</v>
      </c>
      <c r="F96" s="81">
        <f>+SUM(F97:F102)</f>
        <v>4464071</v>
      </c>
      <c r="G96" s="87">
        <f t="shared" si="8"/>
        <v>13293586</v>
      </c>
      <c r="H96" s="40"/>
      <c r="M96" t="s">
        <v>169</v>
      </c>
      <c r="N96" s="65">
        <v>100000</v>
      </c>
      <c r="O96" s="65">
        <v>500000</v>
      </c>
      <c r="P96" s="65">
        <v>600000</v>
      </c>
      <c r="Q96" s="65"/>
      <c r="R96" s="65"/>
      <c r="S96" s="65"/>
      <c r="T96" s="65"/>
      <c r="U96" s="65">
        <v>4500</v>
      </c>
      <c r="V96" s="65">
        <v>4500</v>
      </c>
      <c r="W96" s="65"/>
      <c r="X96" s="65">
        <v>9000</v>
      </c>
      <c r="Y96" s="65">
        <v>22295</v>
      </c>
      <c r="Z96" s="65">
        <v>22295</v>
      </c>
      <c r="AA96" s="65"/>
      <c r="AB96" s="65">
        <v>44590</v>
      </c>
      <c r="AC96" s="65"/>
      <c r="AD96" s="65"/>
      <c r="AE96" s="65"/>
      <c r="AF96" s="65"/>
      <c r="AG96" s="65">
        <v>653590</v>
      </c>
    </row>
    <row r="97" spans="1:33" hidden="1" x14ac:dyDescent="0.25">
      <c r="A97" s="19"/>
      <c r="B97" s="79">
        <f>+IFERROR(INDEX(M:Y,MATCH(A97,M:M,0),2),0)</f>
        <v>0</v>
      </c>
      <c r="C97" s="79">
        <f>+IFERROR(INDEX(M:Y,MATCH(A97,M:M,0),6),0)</f>
        <v>0</v>
      </c>
      <c r="D97" s="79">
        <f>IFERROR(INDEX(M:Y,MATCH(A97,M:M,0),10),0)</f>
        <v>0</v>
      </c>
      <c r="E97" s="40">
        <f t="shared" ref="E97:E102" si="16">+IFERROR(INDEX(M:AF,MATCH(A97,M:M,0),14),0)</f>
        <v>0</v>
      </c>
      <c r="F97" s="40">
        <f t="shared" ref="F97:F102" si="17">+IFERROR(INDEX(M:AF,MATCH(A97,M:M,0),18),0)</f>
        <v>0</v>
      </c>
      <c r="G97" s="85">
        <f t="shared" si="8"/>
        <v>0</v>
      </c>
      <c r="H97" s="40"/>
      <c r="M97" t="s">
        <v>170</v>
      </c>
      <c r="N97" s="65">
        <v>110000</v>
      </c>
      <c r="O97" s="65">
        <v>110000</v>
      </c>
      <c r="P97" s="65">
        <v>220000</v>
      </c>
      <c r="Q97" s="65">
        <v>31790</v>
      </c>
      <c r="R97" s="65">
        <v>31790</v>
      </c>
      <c r="S97" s="65"/>
      <c r="T97" s="65">
        <v>63580</v>
      </c>
      <c r="U97" s="65"/>
      <c r="V97" s="65"/>
      <c r="W97" s="65"/>
      <c r="X97" s="65"/>
      <c r="Y97" s="65">
        <v>5250</v>
      </c>
      <c r="Z97" s="65">
        <v>5250</v>
      </c>
      <c r="AA97" s="65"/>
      <c r="AB97" s="65">
        <v>10500</v>
      </c>
      <c r="AC97" s="65">
        <v>53000</v>
      </c>
      <c r="AD97" s="65">
        <v>53000</v>
      </c>
      <c r="AE97" s="65"/>
      <c r="AF97" s="65">
        <v>106000</v>
      </c>
      <c r="AG97" s="65">
        <v>400080</v>
      </c>
    </row>
    <row r="98" spans="1:33" x14ac:dyDescent="0.25">
      <c r="A98" s="19" t="s">
        <v>181</v>
      </c>
      <c r="B98" s="79">
        <f>+IFERROR(INDEX(M:Y,MATCH(A98,M:M,0),2),0)</f>
        <v>200000</v>
      </c>
      <c r="C98" s="79">
        <f>+IFERROR(INDEX(M:Y,MATCH(A98,M:M,0),6),0)</f>
        <v>0</v>
      </c>
      <c r="D98" s="79">
        <f>IFERROR(INDEX(M:Y,MATCH(A98,M:M,0),10),0)</f>
        <v>0</v>
      </c>
      <c r="E98" s="40">
        <f t="shared" si="16"/>
        <v>0</v>
      </c>
      <c r="F98" s="40">
        <f t="shared" si="17"/>
        <v>0</v>
      </c>
      <c r="G98" s="85">
        <f t="shared" si="8"/>
        <v>0</v>
      </c>
      <c r="H98" s="40"/>
      <c r="M98" t="s">
        <v>366</v>
      </c>
      <c r="N98" s="65">
        <v>3500000</v>
      </c>
      <c r="O98" s="65">
        <v>3500000</v>
      </c>
      <c r="P98" s="65">
        <v>7000000</v>
      </c>
      <c r="Q98" s="65"/>
      <c r="R98" s="65"/>
      <c r="S98" s="65"/>
      <c r="T98" s="65"/>
      <c r="U98" s="65">
        <v>15000</v>
      </c>
      <c r="V98" s="65">
        <v>15000</v>
      </c>
      <c r="W98" s="65"/>
      <c r="X98" s="65">
        <v>30000</v>
      </c>
      <c r="Y98" s="65"/>
      <c r="Z98" s="65"/>
      <c r="AA98" s="65"/>
      <c r="AB98" s="65"/>
      <c r="AC98" s="65">
        <v>6450</v>
      </c>
      <c r="AD98" s="65">
        <v>6450</v>
      </c>
      <c r="AE98" s="65"/>
      <c r="AF98" s="65">
        <v>12900</v>
      </c>
      <c r="AG98" s="65">
        <v>7042900</v>
      </c>
    </row>
    <row r="99" spans="1:33" x14ac:dyDescent="0.25">
      <c r="A99" s="19" t="s">
        <v>186</v>
      </c>
      <c r="B99" s="79">
        <f>+IFERROR(INDEX(M:Y,MATCH(A99,M:M,0),2),0)</f>
        <v>81765</v>
      </c>
      <c r="C99" s="79">
        <f>+IFERROR(INDEX(M:Y,MATCH(A99,M:M,0),6),0)</f>
        <v>0</v>
      </c>
      <c r="D99" s="79">
        <f>IFERROR(INDEX(M:Y,MATCH(A99,M:M,0),10),0)</f>
        <v>0</v>
      </c>
      <c r="E99" s="40">
        <f t="shared" si="16"/>
        <v>0</v>
      </c>
      <c r="F99" s="40">
        <f t="shared" si="17"/>
        <v>0</v>
      </c>
      <c r="G99" s="85">
        <f t="shared" si="8"/>
        <v>0</v>
      </c>
      <c r="H99" s="40"/>
      <c r="M99" t="s">
        <v>171</v>
      </c>
      <c r="N99" s="65">
        <v>110000</v>
      </c>
      <c r="O99" s="65">
        <v>1010000</v>
      </c>
      <c r="P99" s="65">
        <v>1120000</v>
      </c>
      <c r="Q99" s="65">
        <v>3000</v>
      </c>
      <c r="R99" s="65">
        <v>3000</v>
      </c>
      <c r="S99" s="65"/>
      <c r="T99" s="65">
        <v>6000</v>
      </c>
      <c r="U99" s="65">
        <v>3018</v>
      </c>
      <c r="V99" s="65">
        <v>3018</v>
      </c>
      <c r="W99" s="65"/>
      <c r="X99" s="65">
        <v>6036</v>
      </c>
      <c r="Y99" s="65">
        <v>18000</v>
      </c>
      <c r="Z99" s="65">
        <v>18000</v>
      </c>
      <c r="AA99" s="65"/>
      <c r="AB99" s="65">
        <v>36000</v>
      </c>
      <c r="AC99" s="65">
        <v>19917</v>
      </c>
      <c r="AD99" s="65">
        <v>19917</v>
      </c>
      <c r="AE99" s="65"/>
      <c r="AF99" s="65">
        <v>39834</v>
      </c>
      <c r="AG99" s="65">
        <v>1207870</v>
      </c>
    </row>
    <row r="100" spans="1:33" x14ac:dyDescent="0.25">
      <c r="A100" s="19" t="s">
        <v>187</v>
      </c>
      <c r="B100" s="79">
        <f>+IFERROR(INDEX(M:Y,MATCH(A100,M:M,0),2),0)</f>
        <v>10510000</v>
      </c>
      <c r="C100" s="79">
        <f>+IFERROR(INDEX(M:Y,MATCH(A100,M:M,0),6),0)</f>
        <v>2192069</v>
      </c>
      <c r="D100" s="79">
        <f>IFERROR(INDEX(M:Y,MATCH(A100,M:M,0),10),0)</f>
        <v>2050467</v>
      </c>
      <c r="E100" s="40">
        <f t="shared" si="16"/>
        <v>2944242</v>
      </c>
      <c r="F100" s="40">
        <f t="shared" si="17"/>
        <v>3292089</v>
      </c>
      <c r="G100" s="85">
        <f t="shared" si="8"/>
        <v>10478867</v>
      </c>
      <c r="H100" s="40"/>
      <c r="M100" t="s">
        <v>378</v>
      </c>
      <c r="N100" s="65">
        <v>3500000</v>
      </c>
      <c r="O100" s="65">
        <v>5000000</v>
      </c>
      <c r="P100" s="65">
        <v>8500000</v>
      </c>
      <c r="Q100" s="65"/>
      <c r="R100" s="65"/>
      <c r="S100" s="65"/>
      <c r="T100" s="65"/>
      <c r="U100" s="65">
        <v>1624851</v>
      </c>
      <c r="V100" s="65">
        <v>1624851</v>
      </c>
      <c r="W100" s="65"/>
      <c r="X100" s="65">
        <v>3249702</v>
      </c>
      <c r="Y100" s="65">
        <v>1546264</v>
      </c>
      <c r="Z100" s="65">
        <v>1546264</v>
      </c>
      <c r="AA100" s="65"/>
      <c r="AB100" s="65">
        <v>3092528</v>
      </c>
      <c r="AC100" s="65"/>
      <c r="AD100" s="65"/>
      <c r="AE100" s="65"/>
      <c r="AF100" s="65"/>
      <c r="AG100" s="65">
        <v>14842230</v>
      </c>
    </row>
    <row r="101" spans="1:33" ht="15.75" hidden="1" x14ac:dyDescent="0.25">
      <c r="A101" s="76"/>
      <c r="B101" s="79"/>
      <c r="C101" s="79"/>
      <c r="D101" s="79"/>
      <c r="E101" s="40">
        <f t="shared" si="16"/>
        <v>0</v>
      </c>
      <c r="F101" s="40">
        <f t="shared" si="17"/>
        <v>0</v>
      </c>
      <c r="G101" s="85">
        <f t="shared" si="8"/>
        <v>0</v>
      </c>
      <c r="H101" s="40"/>
      <c r="M101" t="s">
        <v>141</v>
      </c>
      <c r="N101" s="65">
        <v>3075080</v>
      </c>
      <c r="O101" s="65">
        <v>3516080</v>
      </c>
      <c r="P101" s="65">
        <v>6591160</v>
      </c>
      <c r="Q101" s="65">
        <v>355120</v>
      </c>
      <c r="R101" s="65">
        <v>354320</v>
      </c>
      <c r="S101" s="65">
        <v>800</v>
      </c>
      <c r="T101" s="65">
        <v>710240</v>
      </c>
      <c r="U101" s="65">
        <v>648906</v>
      </c>
      <c r="V101" s="65">
        <v>648906</v>
      </c>
      <c r="W101" s="65"/>
      <c r="X101" s="65">
        <v>1297812</v>
      </c>
      <c r="Y101" s="65">
        <v>584020</v>
      </c>
      <c r="Z101" s="65">
        <v>584020</v>
      </c>
      <c r="AA101" s="65"/>
      <c r="AB101" s="65">
        <v>1168040</v>
      </c>
      <c r="AC101" s="65">
        <v>341520</v>
      </c>
      <c r="AD101" s="65">
        <v>341520</v>
      </c>
      <c r="AE101" s="65"/>
      <c r="AF101" s="65">
        <v>683040</v>
      </c>
      <c r="AG101" s="65">
        <v>10450292</v>
      </c>
    </row>
    <row r="102" spans="1:33" x14ac:dyDescent="0.25">
      <c r="A102" s="19" t="s">
        <v>193</v>
      </c>
      <c r="B102" s="79">
        <f>+IFERROR(INDEX(M:Y,MATCH(A102,M:M,0),2),0)</f>
        <v>3050000</v>
      </c>
      <c r="C102" s="79">
        <f>+IFERROR(INDEX(M:Y,MATCH(A102,M:M,0),6),0)</f>
        <v>730693</v>
      </c>
      <c r="D102" s="79">
        <f>IFERROR(INDEX(M:Y,MATCH(A102,M:M,0),10),0)</f>
        <v>203650</v>
      </c>
      <c r="E102" s="40">
        <f t="shared" si="16"/>
        <v>708394</v>
      </c>
      <c r="F102" s="40">
        <f t="shared" si="17"/>
        <v>1171982</v>
      </c>
      <c r="G102" s="85">
        <f t="shared" si="8"/>
        <v>2814719</v>
      </c>
      <c r="H102" s="40"/>
      <c r="M102" t="s">
        <v>172</v>
      </c>
      <c r="N102" s="65">
        <v>22410000</v>
      </c>
      <c r="O102" s="65">
        <v>5500000</v>
      </c>
      <c r="P102" s="65">
        <v>27910000</v>
      </c>
      <c r="Q102" s="65">
        <v>2709700</v>
      </c>
      <c r="R102" s="65">
        <v>2709700</v>
      </c>
      <c r="S102" s="65"/>
      <c r="T102" s="65">
        <v>5419400</v>
      </c>
      <c r="U102" s="65">
        <v>876550</v>
      </c>
      <c r="V102" s="65">
        <v>876550</v>
      </c>
      <c r="W102" s="65"/>
      <c r="X102" s="65">
        <v>1753100</v>
      </c>
      <c r="Y102" s="65">
        <v>16557102</v>
      </c>
      <c r="Z102" s="65">
        <v>16537102</v>
      </c>
      <c r="AA102" s="65"/>
      <c r="AB102" s="65">
        <v>33094204</v>
      </c>
      <c r="AC102" s="65">
        <v>2094772</v>
      </c>
      <c r="AD102" s="65">
        <v>2114772</v>
      </c>
      <c r="AE102" s="65"/>
      <c r="AF102" s="65">
        <v>4209544</v>
      </c>
      <c r="AG102" s="65">
        <v>72386248</v>
      </c>
    </row>
    <row r="103" spans="1:33" x14ac:dyDescent="0.25">
      <c r="A103" s="69" t="s">
        <v>274</v>
      </c>
      <c r="B103" s="82">
        <f>+B104+B107</f>
        <v>22250000</v>
      </c>
      <c r="C103" s="82">
        <f>+C104+C107</f>
        <v>7353533</v>
      </c>
      <c r="D103" s="82">
        <f>+D104+D107</f>
        <v>4005113</v>
      </c>
      <c r="E103" s="82">
        <f>+E104+E107</f>
        <v>7936298</v>
      </c>
      <c r="F103" s="82">
        <f>+F104+F107</f>
        <v>2921960</v>
      </c>
      <c r="G103" s="91">
        <f t="shared" si="8"/>
        <v>22216904</v>
      </c>
      <c r="H103" s="40"/>
      <c r="M103" t="s">
        <v>327</v>
      </c>
      <c r="N103" s="65">
        <v>1897000</v>
      </c>
      <c r="O103" s="65">
        <v>2000000</v>
      </c>
      <c r="P103" s="65">
        <v>3897000</v>
      </c>
      <c r="Q103" s="65">
        <v>126650</v>
      </c>
      <c r="R103" s="65">
        <v>126650</v>
      </c>
      <c r="S103" s="65"/>
      <c r="T103" s="65">
        <v>253300</v>
      </c>
      <c r="U103" s="65">
        <v>478756</v>
      </c>
      <c r="V103" s="65">
        <v>478756</v>
      </c>
      <c r="W103" s="65"/>
      <c r="X103" s="65">
        <v>957512</v>
      </c>
      <c r="Y103" s="65">
        <v>633229</v>
      </c>
      <c r="Z103" s="65">
        <v>633229</v>
      </c>
      <c r="AA103" s="65"/>
      <c r="AB103" s="65">
        <v>1266458</v>
      </c>
      <c r="AC103" s="65">
        <v>607712</v>
      </c>
      <c r="AD103" s="65">
        <v>607712</v>
      </c>
      <c r="AE103" s="65"/>
      <c r="AF103" s="65">
        <v>1215424</v>
      </c>
      <c r="AG103" s="65">
        <v>7589694</v>
      </c>
    </row>
    <row r="104" spans="1:33" x14ac:dyDescent="0.25">
      <c r="A104" s="4" t="s">
        <v>275</v>
      </c>
      <c r="B104" s="81">
        <f>+SUM(B105:B106)</f>
        <v>21300000</v>
      </c>
      <c r="C104" s="81">
        <f>+SUM(C105:C106)</f>
        <v>7091253</v>
      </c>
      <c r="D104" s="81">
        <f>+SUM(D105:D106)</f>
        <v>3821973</v>
      </c>
      <c r="E104" s="81">
        <f>+SUM(E105:E106)</f>
        <v>7658133</v>
      </c>
      <c r="F104" s="81">
        <f>+SUM(F105:F106)</f>
        <v>2721960</v>
      </c>
      <c r="G104" s="87">
        <f t="shared" si="8"/>
        <v>21293319</v>
      </c>
      <c r="H104" s="40"/>
      <c r="M104" t="s">
        <v>173</v>
      </c>
      <c r="N104" s="65">
        <v>400000</v>
      </c>
      <c r="O104" s="65">
        <v>700000</v>
      </c>
      <c r="P104" s="65">
        <v>1100000</v>
      </c>
      <c r="Q104" s="65">
        <v>90000</v>
      </c>
      <c r="R104" s="65">
        <v>90000</v>
      </c>
      <c r="S104" s="65"/>
      <c r="T104" s="65">
        <v>180000</v>
      </c>
      <c r="U104" s="65">
        <v>25000</v>
      </c>
      <c r="V104" s="65">
        <v>25000</v>
      </c>
      <c r="W104" s="65"/>
      <c r="X104" s="65">
        <v>50000</v>
      </c>
      <c r="Y104" s="65"/>
      <c r="Z104" s="65"/>
      <c r="AA104" s="65"/>
      <c r="AB104" s="65"/>
      <c r="AC104" s="65">
        <v>88000</v>
      </c>
      <c r="AD104" s="65">
        <v>88000</v>
      </c>
      <c r="AE104" s="65"/>
      <c r="AF104" s="65">
        <v>176000</v>
      </c>
      <c r="AG104" s="65">
        <v>1506000</v>
      </c>
    </row>
    <row r="105" spans="1:33" hidden="1" x14ac:dyDescent="0.25">
      <c r="A105" s="19"/>
      <c r="B105" s="79">
        <f>+IFERROR(INDEX(M:Y,MATCH(A105,M:M,0),2),0)</f>
        <v>0</v>
      </c>
      <c r="C105" s="79">
        <f>+IFERROR(INDEX(M:Y,MATCH(A105,M:M,0),6),0)</f>
        <v>0</v>
      </c>
      <c r="D105" s="79">
        <f>IFERROR(INDEX(M:Y,MATCH(A105,M:M,0),10),0)</f>
        <v>0</v>
      </c>
      <c r="E105" s="40"/>
      <c r="F105" s="40">
        <f>+IFERROR(INDEX(M:AF,MATCH(A105,M:M,0),18),0)</f>
        <v>0</v>
      </c>
      <c r="G105" s="85">
        <f t="shared" si="8"/>
        <v>0</v>
      </c>
      <c r="H105" s="40"/>
      <c r="M105" t="s">
        <v>330</v>
      </c>
      <c r="N105" s="65">
        <v>60000000</v>
      </c>
      <c r="O105" s="65">
        <v>65000000</v>
      </c>
      <c r="P105" s="65">
        <v>125000000</v>
      </c>
      <c r="Q105" s="65"/>
      <c r="R105" s="65"/>
      <c r="S105" s="65"/>
      <c r="T105" s="65"/>
      <c r="U105" s="65">
        <v>7806800</v>
      </c>
      <c r="V105" s="65">
        <v>7806800</v>
      </c>
      <c r="W105" s="65"/>
      <c r="X105" s="65">
        <v>15613600</v>
      </c>
      <c r="Y105" s="65">
        <v>287500</v>
      </c>
      <c r="Z105" s="65">
        <v>287500</v>
      </c>
      <c r="AA105" s="65"/>
      <c r="AB105" s="65">
        <v>575000</v>
      </c>
      <c r="AC105" s="65">
        <v>18115676</v>
      </c>
      <c r="AD105" s="65">
        <v>18115676</v>
      </c>
      <c r="AE105" s="65"/>
      <c r="AF105" s="65">
        <v>36231352</v>
      </c>
      <c r="AG105" s="65">
        <v>177419952</v>
      </c>
    </row>
    <row r="106" spans="1:33" x14ac:dyDescent="0.25">
      <c r="A106" s="19" t="s">
        <v>179</v>
      </c>
      <c r="B106" s="79">
        <f>+IFERROR(INDEX(M:Y,MATCH(A106,M:M,0),2),0)</f>
        <v>21300000</v>
      </c>
      <c r="C106" s="79">
        <f>+IFERROR(INDEX(M:Y,MATCH(A106,M:M,0),6),0)</f>
        <v>7091253</v>
      </c>
      <c r="D106" s="79">
        <f>IFERROR(INDEX(M:Y,MATCH(A106,M:M,0),10),0)</f>
        <v>3821973</v>
      </c>
      <c r="E106" s="40">
        <f>+IFERROR(INDEX(M:AF,MATCH(A106,M:M,0),14),0)</f>
        <v>7658133</v>
      </c>
      <c r="F106" s="40">
        <f>+IFERROR(INDEX(M:AF,MATCH(A106,M:M,0),18),0)</f>
        <v>2721960</v>
      </c>
      <c r="G106" s="85">
        <f t="shared" si="8"/>
        <v>21293319</v>
      </c>
      <c r="H106" s="40"/>
      <c r="M106" t="s">
        <v>379</v>
      </c>
      <c r="N106" s="65">
        <v>8550000</v>
      </c>
      <c r="O106" s="65">
        <v>33000000</v>
      </c>
      <c r="P106" s="65">
        <v>41550000</v>
      </c>
      <c r="Q106" s="65">
        <v>5187719</v>
      </c>
      <c r="R106" s="65">
        <v>5187719</v>
      </c>
      <c r="S106" s="65"/>
      <c r="T106" s="65">
        <v>10375438</v>
      </c>
      <c r="U106" s="65"/>
      <c r="V106" s="65"/>
      <c r="W106" s="65"/>
      <c r="X106" s="65"/>
      <c r="Y106" s="65">
        <v>3329957</v>
      </c>
      <c r="Z106" s="65">
        <v>3329957</v>
      </c>
      <c r="AA106" s="65"/>
      <c r="AB106" s="65">
        <v>6659914</v>
      </c>
      <c r="AC106" s="65"/>
      <c r="AD106" s="65"/>
      <c r="AE106" s="65"/>
      <c r="AF106" s="65"/>
      <c r="AG106" s="65">
        <v>58585352</v>
      </c>
    </row>
    <row r="107" spans="1:33" x14ac:dyDescent="0.25">
      <c r="A107" s="4" t="s">
        <v>245</v>
      </c>
      <c r="B107" s="81">
        <f>B108</f>
        <v>950000</v>
      </c>
      <c r="C107" s="81">
        <f>C108</f>
        <v>262280</v>
      </c>
      <c r="D107" s="81">
        <f>D108</f>
        <v>183140</v>
      </c>
      <c r="E107" s="81">
        <f>E108</f>
        <v>278165</v>
      </c>
      <c r="F107" s="81">
        <f>F108</f>
        <v>200000</v>
      </c>
      <c r="G107" s="87">
        <f t="shared" si="8"/>
        <v>923585</v>
      </c>
      <c r="H107" s="40"/>
      <c r="M107" t="s">
        <v>174</v>
      </c>
      <c r="N107" s="65">
        <v>250000</v>
      </c>
      <c r="O107" s="65">
        <v>4000000</v>
      </c>
      <c r="P107" s="65">
        <v>4250000</v>
      </c>
      <c r="Q107" s="65"/>
      <c r="R107" s="65"/>
      <c r="S107" s="65"/>
      <c r="T107" s="65"/>
      <c r="U107" s="65"/>
      <c r="V107" s="65"/>
      <c r="W107" s="65"/>
      <c r="X107" s="65"/>
      <c r="Y107" s="65"/>
      <c r="Z107" s="65"/>
      <c r="AA107" s="65"/>
      <c r="AB107" s="65"/>
      <c r="AC107" s="65"/>
      <c r="AD107" s="65"/>
      <c r="AE107" s="65"/>
      <c r="AF107" s="65"/>
      <c r="AG107" s="65">
        <v>4250000</v>
      </c>
    </row>
    <row r="108" spans="1:33" x14ac:dyDescent="0.25">
      <c r="A108" s="19" t="s">
        <v>168</v>
      </c>
      <c r="B108" s="79">
        <f>+IFERROR(INDEX(M:Y,MATCH(A108,M:M,0),2),0)</f>
        <v>950000</v>
      </c>
      <c r="C108" s="79">
        <f>+IFERROR(INDEX(M:Y,MATCH(A108,M:M,0),6),0)</f>
        <v>262280</v>
      </c>
      <c r="D108" s="79">
        <f>IFERROR(INDEX(M:Y,MATCH(A108,M:M,0),10),0)</f>
        <v>183140</v>
      </c>
      <c r="E108" s="40">
        <f>+IFERROR(INDEX(M:AF,MATCH(A108,M:M,0),14),0)</f>
        <v>278165</v>
      </c>
      <c r="F108" s="40">
        <f>+IFERROR(INDEX(M:AF,MATCH(A108,M:M,0),18),0)</f>
        <v>200000</v>
      </c>
      <c r="G108" s="85">
        <f t="shared" si="8"/>
        <v>923585</v>
      </c>
      <c r="H108" s="40"/>
      <c r="M108" t="s">
        <v>175</v>
      </c>
      <c r="N108" s="65">
        <v>1250000</v>
      </c>
      <c r="O108" s="65">
        <v>3000000</v>
      </c>
      <c r="P108" s="65">
        <v>4250000</v>
      </c>
      <c r="Q108" s="65">
        <v>85500</v>
      </c>
      <c r="R108" s="65">
        <v>85500</v>
      </c>
      <c r="S108" s="65"/>
      <c r="T108" s="65">
        <v>171000</v>
      </c>
      <c r="U108" s="65">
        <v>910758</v>
      </c>
      <c r="V108" s="65">
        <v>910758</v>
      </c>
      <c r="W108" s="65"/>
      <c r="X108" s="65">
        <v>1821516</v>
      </c>
      <c r="Y108" s="65">
        <v>207900</v>
      </c>
      <c r="Z108" s="65">
        <v>207900</v>
      </c>
      <c r="AA108" s="65"/>
      <c r="AB108" s="65">
        <v>415800</v>
      </c>
      <c r="AC108" s="65">
        <v>10000</v>
      </c>
      <c r="AD108" s="65">
        <v>10000</v>
      </c>
      <c r="AE108" s="65"/>
      <c r="AF108" s="65">
        <v>20000</v>
      </c>
      <c r="AG108" s="65">
        <v>6678316</v>
      </c>
    </row>
    <row r="109" spans="1:33" x14ac:dyDescent="0.25">
      <c r="A109" s="3" t="s">
        <v>69</v>
      </c>
      <c r="B109" s="83">
        <f>+B103+B62+B50+B27+B13+B8</f>
        <v>274920000</v>
      </c>
      <c r="C109" s="83">
        <f>+C103+C62+C50+C27+C13+C8</f>
        <v>43243282</v>
      </c>
      <c r="D109" s="83">
        <f>+D103+D62+D50+D27+D13+D8</f>
        <v>55084411</v>
      </c>
      <c r="E109" s="83">
        <f>+E103+E62+E50+E27+E13+E8</f>
        <v>55669716</v>
      </c>
      <c r="F109" s="83">
        <f>+F103+F62+F50+F27+F13+F8</f>
        <v>64795983</v>
      </c>
      <c r="G109" s="86">
        <f t="shared" si="8"/>
        <v>218793392</v>
      </c>
      <c r="H109" s="123">
        <f>+(G109/B109)*100</f>
        <v>79.584385275716571</v>
      </c>
      <c r="M109" t="s">
        <v>380</v>
      </c>
      <c r="N109" s="65">
        <v>200000</v>
      </c>
      <c r="O109" s="65">
        <v>20000000</v>
      </c>
      <c r="P109" s="65">
        <v>20200000</v>
      </c>
      <c r="Q109" s="65"/>
      <c r="R109" s="65"/>
      <c r="S109" s="65"/>
      <c r="T109" s="65"/>
      <c r="U109" s="65"/>
      <c r="V109" s="65"/>
      <c r="W109" s="65"/>
      <c r="X109" s="65"/>
      <c r="Y109" s="65"/>
      <c r="Z109" s="65"/>
      <c r="AA109" s="65"/>
      <c r="AB109" s="65"/>
      <c r="AC109" s="65"/>
      <c r="AD109" s="65"/>
      <c r="AE109" s="65"/>
      <c r="AF109" s="65"/>
      <c r="AG109" s="65">
        <v>20200000</v>
      </c>
    </row>
    <row r="110" spans="1:33" x14ac:dyDescent="0.25">
      <c r="M110" t="s">
        <v>176</v>
      </c>
      <c r="N110" s="65">
        <v>2000000</v>
      </c>
      <c r="O110" s="65">
        <v>2100000</v>
      </c>
      <c r="P110" s="65">
        <v>4100000</v>
      </c>
      <c r="Q110" s="65">
        <v>505121</v>
      </c>
      <c r="R110" s="65">
        <v>505121</v>
      </c>
      <c r="S110" s="65"/>
      <c r="T110" s="65">
        <v>1010242</v>
      </c>
      <c r="U110" s="65">
        <v>488144</v>
      </c>
      <c r="V110" s="65">
        <v>488144</v>
      </c>
      <c r="W110" s="65"/>
      <c r="X110" s="65">
        <v>976288</v>
      </c>
      <c r="Y110" s="65">
        <v>390180</v>
      </c>
      <c r="Z110" s="65">
        <v>390180</v>
      </c>
      <c r="AA110" s="65"/>
      <c r="AB110" s="65">
        <v>780360</v>
      </c>
      <c r="AC110" s="65">
        <v>578992</v>
      </c>
      <c r="AD110" s="65">
        <v>578992</v>
      </c>
      <c r="AE110" s="65"/>
      <c r="AF110" s="65">
        <v>1157984</v>
      </c>
      <c r="AG110" s="65">
        <v>8024874</v>
      </c>
    </row>
    <row r="111" spans="1:33" x14ac:dyDescent="0.25">
      <c r="F111" s="105"/>
      <c r="M111" t="s">
        <v>367</v>
      </c>
      <c r="N111" s="65">
        <v>1200000</v>
      </c>
      <c r="O111" s="65">
        <v>1500000</v>
      </c>
      <c r="P111" s="65">
        <v>2700000</v>
      </c>
      <c r="Q111" s="65"/>
      <c r="R111" s="65"/>
      <c r="S111" s="65"/>
      <c r="T111" s="65"/>
      <c r="U111" s="65"/>
      <c r="V111" s="65"/>
      <c r="W111" s="65"/>
      <c r="X111" s="65"/>
      <c r="Y111" s="65"/>
      <c r="Z111" s="65"/>
      <c r="AA111" s="65"/>
      <c r="AB111" s="65"/>
      <c r="AC111" s="65"/>
      <c r="AD111" s="65"/>
      <c r="AE111" s="65"/>
      <c r="AF111" s="65"/>
      <c r="AG111" s="65">
        <v>2700000</v>
      </c>
    </row>
    <row r="112" spans="1:33" x14ac:dyDescent="0.25">
      <c r="M112" t="s">
        <v>142</v>
      </c>
      <c r="N112" s="65">
        <v>2001256</v>
      </c>
      <c r="O112" s="65">
        <v>2726256</v>
      </c>
      <c r="P112" s="65">
        <v>4727512</v>
      </c>
      <c r="Q112" s="65">
        <v>403770</v>
      </c>
      <c r="R112" s="65">
        <v>371469</v>
      </c>
      <c r="S112" s="65">
        <v>32301</v>
      </c>
      <c r="T112" s="65">
        <v>807540</v>
      </c>
      <c r="U112" s="65">
        <v>406570</v>
      </c>
      <c r="V112" s="65">
        <v>385036</v>
      </c>
      <c r="W112" s="65">
        <v>21534</v>
      </c>
      <c r="X112" s="65">
        <v>813140</v>
      </c>
      <c r="Y112" s="65">
        <v>410870</v>
      </c>
      <c r="Z112" s="65">
        <v>410870</v>
      </c>
      <c r="AA112" s="65"/>
      <c r="AB112" s="65">
        <v>821740</v>
      </c>
      <c r="AC112" s="65">
        <v>420885</v>
      </c>
      <c r="AD112" s="65">
        <v>420885</v>
      </c>
      <c r="AE112" s="65"/>
      <c r="AF112" s="65">
        <v>841770</v>
      </c>
      <c r="AG112" s="65">
        <v>8011702</v>
      </c>
    </row>
    <row r="113" spans="2:33" x14ac:dyDescent="0.25">
      <c r="M113" t="s">
        <v>144</v>
      </c>
      <c r="N113" s="65">
        <v>1295984</v>
      </c>
      <c r="O113" s="65">
        <v>2095984</v>
      </c>
      <c r="P113" s="65">
        <v>3391968</v>
      </c>
      <c r="Q113" s="65">
        <v>307986</v>
      </c>
      <c r="R113" s="65">
        <v>283347</v>
      </c>
      <c r="S113" s="65">
        <v>24639</v>
      </c>
      <c r="T113" s="65">
        <v>615972</v>
      </c>
      <c r="U113" s="65">
        <v>310786</v>
      </c>
      <c r="V113" s="65">
        <v>294360</v>
      </c>
      <c r="W113" s="65">
        <v>16426</v>
      </c>
      <c r="X113" s="65">
        <v>621572</v>
      </c>
      <c r="Y113" s="65">
        <v>307986</v>
      </c>
      <c r="Z113" s="65">
        <v>307986</v>
      </c>
      <c r="AA113" s="65"/>
      <c r="AB113" s="65">
        <v>615972</v>
      </c>
      <c r="AC113" s="65">
        <v>307986</v>
      </c>
      <c r="AD113" s="65">
        <v>307986</v>
      </c>
      <c r="AE113" s="65"/>
      <c r="AF113" s="65">
        <v>615972</v>
      </c>
      <c r="AG113" s="65">
        <v>5861456</v>
      </c>
    </row>
    <row r="114" spans="2:33" x14ac:dyDescent="0.25">
      <c r="M114" t="s">
        <v>145</v>
      </c>
      <c r="N114" s="65">
        <v>1357120</v>
      </c>
      <c r="O114" s="65">
        <v>1357120</v>
      </c>
      <c r="P114" s="65">
        <v>2714240</v>
      </c>
      <c r="Q114" s="65">
        <v>267780</v>
      </c>
      <c r="R114" s="65">
        <v>267780</v>
      </c>
      <c r="S114" s="65"/>
      <c r="T114" s="65">
        <v>535560</v>
      </c>
      <c r="U114" s="65">
        <v>267780</v>
      </c>
      <c r="V114" s="65">
        <v>267780</v>
      </c>
      <c r="W114" s="65"/>
      <c r="X114" s="65">
        <v>535560</v>
      </c>
      <c r="Y114" s="65">
        <v>272280</v>
      </c>
      <c r="Z114" s="65">
        <v>272280</v>
      </c>
      <c r="AA114" s="65"/>
      <c r="AB114" s="65">
        <v>544560</v>
      </c>
      <c r="AC114" s="65">
        <v>269280</v>
      </c>
      <c r="AD114" s="65">
        <v>269280</v>
      </c>
      <c r="AE114" s="65"/>
      <c r="AF114" s="65">
        <v>538560</v>
      </c>
      <c r="AG114" s="65">
        <v>4868480</v>
      </c>
    </row>
    <row r="115" spans="2:33" x14ac:dyDescent="0.25">
      <c r="M115" t="s">
        <v>146</v>
      </c>
      <c r="N115" s="65">
        <v>15390508</v>
      </c>
      <c r="O115" s="65">
        <v>16410508</v>
      </c>
      <c r="P115" s="65">
        <v>31801016</v>
      </c>
      <c r="Q115" s="65">
        <v>4105554</v>
      </c>
      <c r="R115" s="65">
        <v>3773784</v>
      </c>
      <c r="S115" s="65">
        <v>331770</v>
      </c>
      <c r="T115" s="65">
        <v>8211108</v>
      </c>
      <c r="U115" s="65">
        <v>3813756</v>
      </c>
      <c r="V115" s="65">
        <v>3607070</v>
      </c>
      <c r="W115" s="65">
        <v>206686</v>
      </c>
      <c r="X115" s="65">
        <v>7627512</v>
      </c>
      <c r="Y115" s="65">
        <v>3640829</v>
      </c>
      <c r="Z115" s="65">
        <v>3640829</v>
      </c>
      <c r="AA115" s="65"/>
      <c r="AB115" s="65">
        <v>7281658</v>
      </c>
      <c r="AC115" s="65">
        <v>3325856</v>
      </c>
      <c r="AD115" s="65">
        <v>3325856</v>
      </c>
      <c r="AE115" s="65"/>
      <c r="AF115" s="65">
        <v>6651712</v>
      </c>
      <c r="AG115" s="65">
        <v>61573006</v>
      </c>
    </row>
    <row r="116" spans="2:33" x14ac:dyDescent="0.25">
      <c r="B116" s="110"/>
      <c r="M116" t="s">
        <v>147</v>
      </c>
      <c r="N116" s="65">
        <v>13424000</v>
      </c>
      <c r="O116" s="65">
        <v>13174000</v>
      </c>
      <c r="P116" s="65">
        <v>26598000</v>
      </c>
      <c r="Q116" s="65">
        <v>3456323</v>
      </c>
      <c r="R116" s="65">
        <v>3252136</v>
      </c>
      <c r="S116" s="65">
        <v>204187</v>
      </c>
      <c r="T116" s="65">
        <v>6912646</v>
      </c>
      <c r="U116" s="65">
        <v>3250615</v>
      </c>
      <c r="V116" s="65">
        <v>2962334</v>
      </c>
      <c r="W116" s="65">
        <v>288281</v>
      </c>
      <c r="X116" s="65">
        <v>6501230</v>
      </c>
      <c r="Y116" s="65">
        <v>3315066</v>
      </c>
      <c r="Z116" s="65">
        <v>3011523</v>
      </c>
      <c r="AA116" s="65">
        <v>303543</v>
      </c>
      <c r="AB116" s="65">
        <v>6630132</v>
      </c>
      <c r="AC116" s="65">
        <v>3056699</v>
      </c>
      <c r="AD116" s="65">
        <v>3056699</v>
      </c>
      <c r="AE116" s="65"/>
      <c r="AF116" s="65">
        <v>6113398</v>
      </c>
      <c r="AG116" s="65">
        <v>52755406</v>
      </c>
    </row>
    <row r="117" spans="2:33" x14ac:dyDescent="0.25">
      <c r="M117" t="s">
        <v>148</v>
      </c>
      <c r="N117" s="65">
        <v>6014000</v>
      </c>
      <c r="O117" s="65">
        <v>6664000</v>
      </c>
      <c r="P117" s="65">
        <v>12678000</v>
      </c>
      <c r="Q117" s="65">
        <v>1419902</v>
      </c>
      <c r="R117" s="65">
        <v>1295815</v>
      </c>
      <c r="S117" s="65">
        <v>124087</v>
      </c>
      <c r="T117" s="65">
        <v>2839804</v>
      </c>
      <c r="U117" s="65">
        <v>1363936</v>
      </c>
      <c r="V117" s="65">
        <v>1284754</v>
      </c>
      <c r="W117" s="65">
        <v>79182</v>
      </c>
      <c r="X117" s="65">
        <v>2727872</v>
      </c>
      <c r="Y117" s="65">
        <v>1323336</v>
      </c>
      <c r="Z117" s="65">
        <v>1323336</v>
      </c>
      <c r="AA117" s="65"/>
      <c r="AB117" s="65">
        <v>2646672</v>
      </c>
      <c r="AC117" s="65">
        <v>1322136</v>
      </c>
      <c r="AD117" s="65">
        <v>1322136</v>
      </c>
      <c r="AE117" s="65"/>
      <c r="AF117" s="65">
        <v>2644272</v>
      </c>
      <c r="AG117" s="65">
        <v>23536620</v>
      </c>
    </row>
    <row r="118" spans="2:33" x14ac:dyDescent="0.25">
      <c r="M118" t="s">
        <v>149</v>
      </c>
      <c r="N118" s="65">
        <v>3932520</v>
      </c>
      <c r="O118" s="65">
        <v>3932520</v>
      </c>
      <c r="P118" s="65">
        <v>7865040</v>
      </c>
      <c r="Q118" s="65">
        <v>402420</v>
      </c>
      <c r="R118" s="65">
        <v>373044</v>
      </c>
      <c r="S118" s="65">
        <v>29376</v>
      </c>
      <c r="T118" s="65">
        <v>804840</v>
      </c>
      <c r="U118" s="65">
        <v>390680</v>
      </c>
      <c r="V118" s="65">
        <v>371096</v>
      </c>
      <c r="W118" s="65">
        <v>19584</v>
      </c>
      <c r="X118" s="65">
        <v>781360</v>
      </c>
      <c r="Y118" s="65">
        <v>414160</v>
      </c>
      <c r="Z118" s="65">
        <v>414160</v>
      </c>
      <c r="AA118" s="65"/>
      <c r="AB118" s="65">
        <v>828320</v>
      </c>
      <c r="AC118" s="65">
        <v>402420</v>
      </c>
      <c r="AD118" s="65">
        <v>402420</v>
      </c>
      <c r="AE118" s="65"/>
      <c r="AF118" s="65">
        <v>804840</v>
      </c>
      <c r="AG118" s="65">
        <v>11084400</v>
      </c>
    </row>
    <row r="119" spans="2:33" x14ac:dyDescent="0.25">
      <c r="M119" t="s">
        <v>150</v>
      </c>
      <c r="N119" s="65">
        <v>3508080</v>
      </c>
      <c r="O119" s="65">
        <v>4078080</v>
      </c>
      <c r="P119" s="65">
        <v>7586160</v>
      </c>
      <c r="Q119" s="65">
        <v>413520</v>
      </c>
      <c r="R119" s="65">
        <v>394800</v>
      </c>
      <c r="S119" s="65">
        <v>18720</v>
      </c>
      <c r="T119" s="65">
        <v>827040</v>
      </c>
      <c r="U119" s="65">
        <v>476520</v>
      </c>
      <c r="V119" s="65">
        <v>464040</v>
      </c>
      <c r="W119" s="65">
        <v>12480</v>
      </c>
      <c r="X119" s="65">
        <v>953040</v>
      </c>
      <c r="Y119" s="65">
        <v>413520</v>
      </c>
      <c r="Z119" s="65">
        <v>413520</v>
      </c>
      <c r="AA119" s="65"/>
      <c r="AB119" s="65">
        <v>827040</v>
      </c>
      <c r="AC119" s="65">
        <v>515121</v>
      </c>
      <c r="AD119" s="65">
        <v>515121</v>
      </c>
      <c r="AE119" s="65"/>
      <c r="AF119" s="65">
        <v>1030242</v>
      </c>
      <c r="AG119" s="65">
        <v>11223522</v>
      </c>
    </row>
    <row r="120" spans="2:33" x14ac:dyDescent="0.25">
      <c r="B120" s="105">
        <f>+B109-274920000</f>
        <v>0</v>
      </c>
      <c r="M120" t="s">
        <v>151</v>
      </c>
      <c r="N120" s="65">
        <v>23191698</v>
      </c>
      <c r="O120" s="65">
        <v>25975680</v>
      </c>
      <c r="P120" s="65">
        <v>49167378</v>
      </c>
      <c r="Q120" s="65">
        <v>5042361</v>
      </c>
      <c r="R120" s="65">
        <v>4818392</v>
      </c>
      <c r="S120" s="65">
        <v>223969</v>
      </c>
      <c r="T120" s="65">
        <v>10084722</v>
      </c>
      <c r="U120" s="65">
        <v>5036823</v>
      </c>
      <c r="V120" s="65">
        <v>4792199</v>
      </c>
      <c r="W120" s="65">
        <v>244624</v>
      </c>
      <c r="X120" s="65">
        <v>10073646</v>
      </c>
      <c r="Y120" s="65">
        <v>5042270</v>
      </c>
      <c r="Z120" s="65">
        <v>4798830</v>
      </c>
      <c r="AA120" s="65">
        <v>243440</v>
      </c>
      <c r="AB120" s="65">
        <v>10084540</v>
      </c>
      <c r="AC120" s="65">
        <v>5081122</v>
      </c>
      <c r="AD120" s="65">
        <v>4859278</v>
      </c>
      <c r="AE120" s="65">
        <v>221844</v>
      </c>
      <c r="AF120" s="65">
        <v>10162244</v>
      </c>
      <c r="AG120" s="65">
        <v>89572530</v>
      </c>
    </row>
    <row r="121" spans="2:33" x14ac:dyDescent="0.25">
      <c r="M121" t="s">
        <v>152</v>
      </c>
      <c r="N121" s="65">
        <v>4099144</v>
      </c>
      <c r="O121" s="65">
        <v>5104144</v>
      </c>
      <c r="P121" s="65">
        <v>9203288</v>
      </c>
      <c r="Q121" s="65">
        <v>958547</v>
      </c>
      <c r="R121" s="65">
        <v>863117</v>
      </c>
      <c r="S121" s="65">
        <v>95430</v>
      </c>
      <c r="T121" s="65">
        <v>1917094</v>
      </c>
      <c r="U121" s="65">
        <v>974447</v>
      </c>
      <c r="V121" s="65">
        <v>909564</v>
      </c>
      <c r="W121" s="65">
        <v>64883</v>
      </c>
      <c r="X121" s="65">
        <v>1948894</v>
      </c>
      <c r="Y121" s="65">
        <v>838541</v>
      </c>
      <c r="Z121" s="65">
        <v>838541</v>
      </c>
      <c r="AA121" s="65"/>
      <c r="AB121" s="65">
        <v>1677082</v>
      </c>
      <c r="AC121" s="65">
        <v>801833</v>
      </c>
      <c r="AD121" s="65">
        <v>801833</v>
      </c>
      <c r="AE121" s="65"/>
      <c r="AF121" s="65">
        <v>1603666</v>
      </c>
      <c r="AG121" s="65">
        <v>16350024</v>
      </c>
    </row>
    <row r="122" spans="2:33" x14ac:dyDescent="0.25">
      <c r="M122" t="s">
        <v>153</v>
      </c>
      <c r="N122" s="65">
        <v>156111301</v>
      </c>
      <c r="O122" s="65">
        <v>140692297</v>
      </c>
      <c r="P122" s="65">
        <v>296803598</v>
      </c>
      <c r="Q122" s="65">
        <v>47334777</v>
      </c>
      <c r="R122" s="65">
        <v>47056878</v>
      </c>
      <c r="S122" s="65">
        <v>289699</v>
      </c>
      <c r="T122" s="65">
        <v>94681354</v>
      </c>
      <c r="U122" s="65">
        <v>37792040</v>
      </c>
      <c r="V122" s="65">
        <v>40142087</v>
      </c>
      <c r="W122" s="65">
        <v>345795</v>
      </c>
      <c r="X122" s="65">
        <v>78279922</v>
      </c>
      <c r="Y122" s="65">
        <v>30302216</v>
      </c>
      <c r="Z122" s="65">
        <v>27253950</v>
      </c>
      <c r="AA122" s="65">
        <v>228500</v>
      </c>
      <c r="AB122" s="65">
        <v>57784666</v>
      </c>
      <c r="AC122" s="65">
        <v>29485902</v>
      </c>
      <c r="AD122" s="65">
        <v>29382558</v>
      </c>
      <c r="AE122" s="65">
        <v>91544</v>
      </c>
      <c r="AF122" s="65">
        <v>58960004</v>
      </c>
      <c r="AG122" s="65">
        <v>586509544</v>
      </c>
    </row>
    <row r="123" spans="2:33" x14ac:dyDescent="0.25">
      <c r="M123" t="s">
        <v>155</v>
      </c>
      <c r="N123" s="65">
        <v>1739996</v>
      </c>
      <c r="O123" s="65">
        <v>1980000</v>
      </c>
      <c r="P123" s="65">
        <v>3719996</v>
      </c>
      <c r="Q123" s="65">
        <v>392399</v>
      </c>
      <c r="R123" s="65">
        <v>363028</v>
      </c>
      <c r="S123" s="65">
        <v>29371</v>
      </c>
      <c r="T123" s="65">
        <v>784798</v>
      </c>
      <c r="U123" s="65">
        <v>386999</v>
      </c>
      <c r="V123" s="65">
        <v>367417</v>
      </c>
      <c r="W123" s="65">
        <v>19582</v>
      </c>
      <c r="X123" s="65">
        <v>773998</v>
      </c>
      <c r="Y123" s="65">
        <v>388799</v>
      </c>
      <c r="Z123" s="65">
        <v>388799</v>
      </c>
      <c r="AA123" s="65"/>
      <c r="AB123" s="65">
        <v>777598</v>
      </c>
      <c r="AC123" s="65">
        <v>393999</v>
      </c>
      <c r="AD123" s="65">
        <v>393999</v>
      </c>
      <c r="AE123" s="65"/>
      <c r="AF123" s="65">
        <v>787998</v>
      </c>
      <c r="AG123" s="65">
        <v>6844388</v>
      </c>
    </row>
    <row r="124" spans="2:33" x14ac:dyDescent="0.25">
      <c r="M124" t="s">
        <v>156</v>
      </c>
      <c r="N124" s="65">
        <v>10475680</v>
      </c>
      <c r="O124" s="65">
        <v>10899680</v>
      </c>
      <c r="P124" s="65">
        <v>21375360</v>
      </c>
      <c r="Q124" s="65">
        <v>2538876</v>
      </c>
      <c r="R124" s="65">
        <v>2342386</v>
      </c>
      <c r="S124" s="65">
        <v>197703</v>
      </c>
      <c r="T124" s="65">
        <v>5078965</v>
      </c>
      <c r="U124" s="65">
        <v>2437702</v>
      </c>
      <c r="V124" s="65">
        <v>2310422</v>
      </c>
      <c r="W124" s="65">
        <v>127280</v>
      </c>
      <c r="X124" s="65">
        <v>4875404</v>
      </c>
      <c r="Y124" s="65">
        <v>2369763</v>
      </c>
      <c r="Z124" s="65">
        <v>2369763</v>
      </c>
      <c r="AA124" s="65"/>
      <c r="AB124" s="65">
        <v>4739526</v>
      </c>
      <c r="AC124" s="65">
        <v>2209336</v>
      </c>
      <c r="AD124" s="65">
        <v>2208123</v>
      </c>
      <c r="AE124" s="65"/>
      <c r="AF124" s="65">
        <v>4417459</v>
      </c>
      <c r="AG124" s="65">
        <v>40486714</v>
      </c>
    </row>
    <row r="125" spans="2:33" x14ac:dyDescent="0.25">
      <c r="M125" t="s">
        <v>157</v>
      </c>
      <c r="N125" s="65">
        <v>2601760</v>
      </c>
      <c r="O125" s="65">
        <v>3671760</v>
      </c>
      <c r="P125" s="65">
        <v>6273520</v>
      </c>
      <c r="Q125" s="65">
        <v>648921</v>
      </c>
      <c r="R125" s="65">
        <v>600525</v>
      </c>
      <c r="S125" s="65">
        <v>48396</v>
      </c>
      <c r="T125" s="65">
        <v>1297842</v>
      </c>
      <c r="U125" s="65">
        <v>645921</v>
      </c>
      <c r="V125" s="65">
        <v>613657</v>
      </c>
      <c r="W125" s="65">
        <v>32264</v>
      </c>
      <c r="X125" s="65">
        <v>1291842</v>
      </c>
      <c r="Y125" s="65">
        <v>611649</v>
      </c>
      <c r="Z125" s="65">
        <v>611649</v>
      </c>
      <c r="AA125" s="65"/>
      <c r="AB125" s="65">
        <v>1223298</v>
      </c>
      <c r="AC125" s="65">
        <v>352569</v>
      </c>
      <c r="AD125" s="65">
        <v>352569</v>
      </c>
      <c r="AE125" s="65"/>
      <c r="AF125" s="65">
        <v>705138</v>
      </c>
      <c r="AG125" s="65">
        <v>10791640</v>
      </c>
    </row>
    <row r="126" spans="2:33" x14ac:dyDescent="0.25">
      <c r="M126" t="s">
        <v>177</v>
      </c>
      <c r="N126" s="65">
        <v>450000</v>
      </c>
      <c r="O126" s="65">
        <v>1700000</v>
      </c>
      <c r="P126" s="65">
        <v>2150000</v>
      </c>
      <c r="Q126" s="65"/>
      <c r="R126" s="65"/>
      <c r="S126" s="65"/>
      <c r="T126" s="65"/>
      <c r="U126" s="65"/>
      <c r="V126" s="65"/>
      <c r="W126" s="65"/>
      <c r="X126" s="65"/>
      <c r="Y126" s="65"/>
      <c r="Z126" s="65"/>
      <c r="AA126" s="65"/>
      <c r="AB126" s="65"/>
      <c r="AC126" s="65"/>
      <c r="AD126" s="65"/>
      <c r="AE126" s="65"/>
      <c r="AF126" s="65"/>
      <c r="AG126" s="65">
        <v>2150000</v>
      </c>
    </row>
    <row r="127" spans="2:33" x14ac:dyDescent="0.25">
      <c r="B127">
        <f>700*4</f>
        <v>2800</v>
      </c>
      <c r="M127" t="s">
        <v>368</v>
      </c>
      <c r="N127" s="65">
        <v>1600000</v>
      </c>
      <c r="O127" s="65">
        <v>1800000</v>
      </c>
      <c r="P127" s="65">
        <v>3400000</v>
      </c>
      <c r="Q127" s="65">
        <v>367650</v>
      </c>
      <c r="R127" s="65">
        <v>367650</v>
      </c>
      <c r="S127" s="65"/>
      <c r="T127" s="65">
        <v>735300</v>
      </c>
      <c r="U127" s="65">
        <v>217328</v>
      </c>
      <c r="V127" s="65">
        <v>217328</v>
      </c>
      <c r="W127" s="65"/>
      <c r="X127" s="65">
        <v>434656</v>
      </c>
      <c r="Y127" s="65">
        <v>118000</v>
      </c>
      <c r="Z127" s="65">
        <v>118000</v>
      </c>
      <c r="AA127" s="65"/>
      <c r="AB127" s="65">
        <v>236000</v>
      </c>
      <c r="AC127" s="65">
        <v>701061</v>
      </c>
      <c r="AD127" s="65">
        <v>701061</v>
      </c>
      <c r="AE127" s="65"/>
      <c r="AF127" s="65">
        <v>1402122</v>
      </c>
      <c r="AG127" s="65">
        <v>6208078</v>
      </c>
    </row>
    <row r="128" spans="2:33" x14ac:dyDescent="0.25">
      <c r="M128" t="s">
        <v>381</v>
      </c>
      <c r="N128" s="65">
        <v>2000000</v>
      </c>
      <c r="O128" s="65">
        <v>2000000</v>
      </c>
      <c r="P128" s="65">
        <v>4000000</v>
      </c>
      <c r="Q128" s="65"/>
      <c r="R128" s="65"/>
      <c r="S128" s="65"/>
      <c r="T128" s="65"/>
      <c r="U128" s="65"/>
      <c r="V128" s="65"/>
      <c r="W128" s="65"/>
      <c r="X128" s="65"/>
      <c r="Y128" s="65">
        <v>20000</v>
      </c>
      <c r="Z128" s="65">
        <v>20000</v>
      </c>
      <c r="AA128" s="65"/>
      <c r="AB128" s="65">
        <v>40000</v>
      </c>
      <c r="AC128" s="65">
        <v>45000</v>
      </c>
      <c r="AD128" s="65">
        <v>45000</v>
      </c>
      <c r="AE128" s="65"/>
      <c r="AF128" s="65">
        <v>90000</v>
      </c>
      <c r="AG128" s="65">
        <v>4130000</v>
      </c>
    </row>
    <row r="129" spans="13:33" x14ac:dyDescent="0.25">
      <c r="M129" t="s">
        <v>178</v>
      </c>
      <c r="N129" s="65">
        <v>650000</v>
      </c>
      <c r="O129" s="65">
        <v>150000</v>
      </c>
      <c r="P129" s="65">
        <v>800000</v>
      </c>
      <c r="Q129" s="65"/>
      <c r="R129" s="65"/>
      <c r="S129" s="65"/>
      <c r="T129" s="65"/>
      <c r="U129" s="65">
        <v>328660</v>
      </c>
      <c r="V129" s="65">
        <v>328660</v>
      </c>
      <c r="W129" s="65"/>
      <c r="X129" s="65">
        <v>657320</v>
      </c>
      <c r="Y129" s="65">
        <v>59400</v>
      </c>
      <c r="Z129" s="65">
        <v>59400</v>
      </c>
      <c r="AA129" s="65"/>
      <c r="AB129" s="65">
        <v>118800</v>
      </c>
      <c r="AC129" s="65"/>
      <c r="AD129" s="65"/>
      <c r="AE129" s="65"/>
      <c r="AF129" s="65"/>
      <c r="AG129" s="65">
        <v>1576120</v>
      </c>
    </row>
    <row r="130" spans="13:33" x14ac:dyDescent="0.25">
      <c r="M130" t="s">
        <v>158</v>
      </c>
      <c r="N130" s="65">
        <v>841840</v>
      </c>
      <c r="O130" s="65">
        <v>841840</v>
      </c>
      <c r="P130" s="65">
        <v>1683680</v>
      </c>
      <c r="Q130" s="65">
        <v>219000</v>
      </c>
      <c r="R130" s="65">
        <v>201480</v>
      </c>
      <c r="S130" s="65">
        <v>17520</v>
      </c>
      <c r="T130" s="65">
        <v>438000</v>
      </c>
      <c r="U130" s="65">
        <v>219000</v>
      </c>
      <c r="V130" s="65">
        <v>207320</v>
      </c>
      <c r="W130" s="65">
        <v>11680</v>
      </c>
      <c r="X130" s="65">
        <v>438000</v>
      </c>
      <c r="Y130" s="65">
        <v>219000</v>
      </c>
      <c r="Z130" s="65">
        <v>219000</v>
      </c>
      <c r="AA130" s="65"/>
      <c r="AB130" s="65">
        <v>438000</v>
      </c>
      <c r="AC130" s="65">
        <v>73000</v>
      </c>
      <c r="AD130" s="65">
        <v>73000</v>
      </c>
      <c r="AE130" s="65"/>
      <c r="AF130" s="65">
        <v>146000</v>
      </c>
      <c r="AG130" s="65">
        <v>3143680</v>
      </c>
    </row>
    <row r="131" spans="13:33" x14ac:dyDescent="0.25">
      <c r="M131" t="s">
        <v>159</v>
      </c>
      <c r="N131" s="65">
        <v>3315520</v>
      </c>
      <c r="O131" s="65">
        <v>3650520</v>
      </c>
      <c r="P131" s="65">
        <v>6966040</v>
      </c>
      <c r="Q131" s="65">
        <v>526986</v>
      </c>
      <c r="R131" s="65">
        <v>484827</v>
      </c>
      <c r="S131" s="65">
        <v>42159</v>
      </c>
      <c r="T131" s="65">
        <v>1053972</v>
      </c>
      <c r="U131" s="65">
        <v>489905</v>
      </c>
      <c r="V131" s="65">
        <v>461799</v>
      </c>
      <c r="W131" s="65">
        <v>28106</v>
      </c>
      <c r="X131" s="65">
        <v>979810</v>
      </c>
      <c r="Y131" s="65">
        <v>526986</v>
      </c>
      <c r="Z131" s="65">
        <v>526986</v>
      </c>
      <c r="AA131" s="65"/>
      <c r="AB131" s="65">
        <v>1053972</v>
      </c>
      <c r="AC131" s="65">
        <v>566319</v>
      </c>
      <c r="AD131" s="65">
        <v>566319</v>
      </c>
      <c r="AE131" s="65"/>
      <c r="AF131" s="65">
        <v>1132638</v>
      </c>
      <c r="AG131" s="65">
        <v>11186432</v>
      </c>
    </row>
    <row r="132" spans="13:33" x14ac:dyDescent="0.25">
      <c r="M132" t="s">
        <v>161</v>
      </c>
      <c r="N132" s="65">
        <v>216840</v>
      </c>
      <c r="O132" s="65">
        <v>1016840</v>
      </c>
      <c r="P132" s="65">
        <v>1233680</v>
      </c>
      <c r="Q132" s="65"/>
      <c r="R132" s="65"/>
      <c r="S132" s="65"/>
      <c r="T132" s="65"/>
      <c r="U132" s="65"/>
      <c r="V132" s="65"/>
      <c r="W132" s="65"/>
      <c r="X132" s="65"/>
      <c r="Y132" s="65"/>
      <c r="Z132" s="65"/>
      <c r="AA132" s="65"/>
      <c r="AB132" s="65"/>
      <c r="AC132" s="65"/>
      <c r="AD132" s="65"/>
      <c r="AE132" s="65"/>
      <c r="AF132" s="65"/>
      <c r="AG132" s="65">
        <v>1233680</v>
      </c>
    </row>
    <row r="133" spans="13:33" x14ac:dyDescent="0.25">
      <c r="M133" t="s">
        <v>162</v>
      </c>
      <c r="N133" s="65">
        <v>2488784</v>
      </c>
      <c r="O133" s="65">
        <v>2488784</v>
      </c>
      <c r="P133" s="65">
        <v>4977568</v>
      </c>
      <c r="Q133" s="65">
        <v>307986</v>
      </c>
      <c r="R133" s="65">
        <v>283347</v>
      </c>
      <c r="S133" s="65">
        <v>24639</v>
      </c>
      <c r="T133" s="65">
        <v>615972</v>
      </c>
      <c r="U133" s="65">
        <v>307986</v>
      </c>
      <c r="V133" s="65">
        <v>291560</v>
      </c>
      <c r="W133" s="65">
        <v>16426</v>
      </c>
      <c r="X133" s="65">
        <v>615972</v>
      </c>
      <c r="Y133" s="65">
        <v>307986</v>
      </c>
      <c r="Z133" s="65">
        <v>307986</v>
      </c>
      <c r="AA133" s="65"/>
      <c r="AB133" s="65">
        <v>615972</v>
      </c>
      <c r="AC133" s="65">
        <v>307986</v>
      </c>
      <c r="AD133" s="65">
        <v>307986</v>
      </c>
      <c r="AE133" s="65"/>
      <c r="AF133" s="65">
        <v>615972</v>
      </c>
      <c r="AG133" s="65">
        <v>7441456</v>
      </c>
    </row>
    <row r="134" spans="13:33" x14ac:dyDescent="0.25">
      <c r="M134" t="s">
        <v>163</v>
      </c>
      <c r="N134" s="65">
        <v>6240426</v>
      </c>
      <c r="O134" s="65">
        <v>10645444</v>
      </c>
      <c r="P134" s="65">
        <v>16885870</v>
      </c>
      <c r="Q134" s="65">
        <v>1160188</v>
      </c>
      <c r="R134" s="65">
        <v>1080388</v>
      </c>
      <c r="S134" s="65">
        <v>79800</v>
      </c>
      <c r="T134" s="65">
        <v>2320376</v>
      </c>
      <c r="U134" s="65">
        <v>1095336</v>
      </c>
      <c r="V134" s="65">
        <v>1048128</v>
      </c>
      <c r="W134" s="65">
        <v>47208</v>
      </c>
      <c r="X134" s="65">
        <v>2190672</v>
      </c>
      <c r="Y134" s="65">
        <v>1178218</v>
      </c>
      <c r="Z134" s="65">
        <v>1178218</v>
      </c>
      <c r="AA134" s="65"/>
      <c r="AB134" s="65">
        <v>2356436</v>
      </c>
      <c r="AC134" s="65">
        <v>1720803</v>
      </c>
      <c r="AD134" s="65">
        <v>1720803</v>
      </c>
      <c r="AE134" s="65"/>
      <c r="AF134" s="65">
        <v>3441606</v>
      </c>
      <c r="AG134" s="65">
        <v>27194960</v>
      </c>
    </row>
    <row r="135" spans="13:33" x14ac:dyDescent="0.25">
      <c r="M135" t="s">
        <v>179</v>
      </c>
      <c r="N135" s="65">
        <v>21300000</v>
      </c>
      <c r="O135" s="65">
        <v>17000000</v>
      </c>
      <c r="P135" s="65">
        <v>38300000</v>
      </c>
      <c r="Q135" s="65">
        <v>7091253</v>
      </c>
      <c r="R135" s="65">
        <v>7091253</v>
      </c>
      <c r="S135" s="65"/>
      <c r="T135" s="65">
        <v>14182506</v>
      </c>
      <c r="U135" s="65">
        <v>3821973</v>
      </c>
      <c r="V135" s="65">
        <v>3821973</v>
      </c>
      <c r="W135" s="65"/>
      <c r="X135" s="65">
        <v>7643946</v>
      </c>
      <c r="Y135" s="65">
        <v>7658133</v>
      </c>
      <c r="Z135" s="65">
        <v>7658133</v>
      </c>
      <c r="AA135" s="65"/>
      <c r="AB135" s="65">
        <v>15316266</v>
      </c>
      <c r="AC135" s="65">
        <v>2721960</v>
      </c>
      <c r="AD135" s="65">
        <v>2721960</v>
      </c>
      <c r="AE135" s="65"/>
      <c r="AF135" s="65">
        <v>5443920</v>
      </c>
      <c r="AG135" s="65">
        <v>80886638</v>
      </c>
    </row>
    <row r="136" spans="13:33" x14ac:dyDescent="0.25">
      <c r="M136" t="s">
        <v>180</v>
      </c>
      <c r="N136" s="65">
        <v>18200000</v>
      </c>
      <c r="O136" s="65">
        <v>7000000</v>
      </c>
      <c r="P136" s="65">
        <v>25200000</v>
      </c>
      <c r="Q136" s="65">
        <v>7295850</v>
      </c>
      <c r="R136" s="65">
        <v>7295850</v>
      </c>
      <c r="S136" s="65"/>
      <c r="T136" s="65">
        <v>14591700</v>
      </c>
      <c r="U136" s="65">
        <v>500000</v>
      </c>
      <c r="V136" s="65">
        <v>500000</v>
      </c>
      <c r="W136" s="65"/>
      <c r="X136" s="65">
        <v>1000000</v>
      </c>
      <c r="Y136" s="65">
        <v>4373629</v>
      </c>
      <c r="Z136" s="65">
        <v>4373629</v>
      </c>
      <c r="AA136" s="65"/>
      <c r="AB136" s="65">
        <v>8747258</v>
      </c>
      <c r="AC136" s="65">
        <v>5521474</v>
      </c>
      <c r="AD136" s="65">
        <v>5521474</v>
      </c>
      <c r="AE136" s="65"/>
      <c r="AF136" s="65">
        <v>11042948</v>
      </c>
      <c r="AG136" s="65">
        <v>60581906</v>
      </c>
    </row>
    <row r="137" spans="13:33" x14ac:dyDescent="0.25">
      <c r="M137" t="s">
        <v>382</v>
      </c>
      <c r="N137" s="65">
        <v>12762913</v>
      </c>
      <c r="O137" s="65">
        <v>4700000</v>
      </c>
      <c r="P137" s="65">
        <v>17462913</v>
      </c>
      <c r="Q137" s="65">
        <v>122346</v>
      </c>
      <c r="R137" s="65">
        <v>122346</v>
      </c>
      <c r="S137" s="65"/>
      <c r="T137" s="65">
        <v>244692</v>
      </c>
      <c r="U137" s="65">
        <v>631877</v>
      </c>
      <c r="V137" s="65">
        <v>631877</v>
      </c>
      <c r="W137" s="65"/>
      <c r="X137" s="65">
        <v>1263754</v>
      </c>
      <c r="Y137" s="65">
        <v>8050</v>
      </c>
      <c r="Z137" s="65">
        <v>8050</v>
      </c>
      <c r="AA137" s="65"/>
      <c r="AB137" s="65">
        <v>16100</v>
      </c>
      <c r="AC137" s="65">
        <v>11996246</v>
      </c>
      <c r="AD137" s="65">
        <v>11996246</v>
      </c>
      <c r="AE137" s="65"/>
      <c r="AF137" s="65">
        <v>23992492</v>
      </c>
      <c r="AG137" s="65">
        <v>42979951</v>
      </c>
    </row>
    <row r="138" spans="13:33" x14ac:dyDescent="0.25">
      <c r="M138" t="s">
        <v>181</v>
      </c>
      <c r="N138" s="65">
        <v>200000</v>
      </c>
      <c r="O138" s="65">
        <v>200000</v>
      </c>
      <c r="P138" s="65">
        <v>400000</v>
      </c>
      <c r="Q138" s="65"/>
      <c r="R138" s="65"/>
      <c r="S138" s="65"/>
      <c r="T138" s="65"/>
      <c r="U138" s="65"/>
      <c r="V138" s="65"/>
      <c r="W138" s="65"/>
      <c r="X138" s="65"/>
      <c r="Y138" s="65"/>
      <c r="Z138" s="65"/>
      <c r="AA138" s="65"/>
      <c r="AB138" s="65"/>
      <c r="AC138" s="65"/>
      <c r="AD138" s="65"/>
      <c r="AE138" s="65"/>
      <c r="AF138" s="65"/>
      <c r="AG138" s="65">
        <v>400000</v>
      </c>
    </row>
    <row r="139" spans="13:33" x14ac:dyDescent="0.25">
      <c r="M139" t="s">
        <v>182</v>
      </c>
      <c r="N139" s="65">
        <v>29118235</v>
      </c>
      <c r="O139" s="65">
        <v>3000000</v>
      </c>
      <c r="P139" s="65">
        <v>32118235</v>
      </c>
      <c r="Q139" s="65">
        <v>2637232</v>
      </c>
      <c r="R139" s="65">
        <v>2637232</v>
      </c>
      <c r="S139" s="65"/>
      <c r="T139" s="65">
        <v>5274464</v>
      </c>
      <c r="U139" s="65">
        <v>21402019</v>
      </c>
      <c r="V139" s="65">
        <v>21402019</v>
      </c>
      <c r="W139" s="65"/>
      <c r="X139" s="65">
        <v>42804038</v>
      </c>
      <c r="Y139" s="65">
        <v>3930809</v>
      </c>
      <c r="Z139" s="65">
        <v>3930809</v>
      </c>
      <c r="AA139" s="65"/>
      <c r="AB139" s="65">
        <v>7861618</v>
      </c>
      <c r="AC139" s="65">
        <v>1112647</v>
      </c>
      <c r="AD139" s="65">
        <v>1112647</v>
      </c>
      <c r="AE139" s="65"/>
      <c r="AF139" s="65">
        <v>2225294</v>
      </c>
      <c r="AG139" s="65">
        <v>90283649</v>
      </c>
    </row>
    <row r="140" spans="13:33" x14ac:dyDescent="0.25">
      <c r="M140" t="s">
        <v>183</v>
      </c>
      <c r="N140" s="65">
        <v>15600000</v>
      </c>
      <c r="O140" s="65">
        <v>2000000</v>
      </c>
      <c r="P140" s="65">
        <v>17600000</v>
      </c>
      <c r="Q140" s="65">
        <v>1206411</v>
      </c>
      <c r="R140" s="65">
        <v>1206411</v>
      </c>
      <c r="S140" s="65"/>
      <c r="T140" s="65">
        <v>2412822</v>
      </c>
      <c r="U140" s="65">
        <v>1612718</v>
      </c>
      <c r="V140" s="65">
        <v>1612718</v>
      </c>
      <c r="W140" s="65"/>
      <c r="X140" s="65">
        <v>3225436</v>
      </c>
      <c r="Y140" s="65">
        <v>2880800</v>
      </c>
      <c r="Z140" s="65">
        <v>2880800</v>
      </c>
      <c r="AA140" s="65"/>
      <c r="AB140" s="65">
        <v>5761600</v>
      </c>
      <c r="AC140" s="65">
        <v>3402180</v>
      </c>
      <c r="AD140" s="65">
        <v>3402180</v>
      </c>
      <c r="AE140" s="65"/>
      <c r="AF140" s="65">
        <v>6804360</v>
      </c>
      <c r="AG140" s="65">
        <v>35804218</v>
      </c>
    </row>
    <row r="141" spans="13:33" x14ac:dyDescent="0.25">
      <c r="M141" t="s">
        <v>184</v>
      </c>
      <c r="N141" s="65">
        <v>10500000</v>
      </c>
      <c r="O141" s="65">
        <v>2500000</v>
      </c>
      <c r="P141" s="65">
        <v>13000000</v>
      </c>
      <c r="Q141" s="65">
        <v>1736342</v>
      </c>
      <c r="R141" s="65">
        <v>1736342</v>
      </c>
      <c r="S141" s="65"/>
      <c r="T141" s="65">
        <v>3472684</v>
      </c>
      <c r="U141" s="65">
        <v>1458987</v>
      </c>
      <c r="V141" s="65">
        <v>1458987</v>
      </c>
      <c r="W141" s="65"/>
      <c r="X141" s="65">
        <v>2917974</v>
      </c>
      <c r="Y141" s="65">
        <v>726528</v>
      </c>
      <c r="Z141" s="65">
        <v>726528</v>
      </c>
      <c r="AA141" s="65"/>
      <c r="AB141" s="65">
        <v>1453056</v>
      </c>
      <c r="AC141" s="65">
        <v>5672381</v>
      </c>
      <c r="AD141" s="65">
        <v>5672381</v>
      </c>
      <c r="AE141" s="65"/>
      <c r="AF141" s="65">
        <v>11344762</v>
      </c>
      <c r="AG141" s="65">
        <v>32188476</v>
      </c>
    </row>
    <row r="142" spans="13:33" x14ac:dyDescent="0.25">
      <c r="M142" t="s">
        <v>369</v>
      </c>
      <c r="N142" s="65">
        <v>100000</v>
      </c>
      <c r="O142" s="65">
        <v>500000</v>
      </c>
      <c r="P142" s="65">
        <v>600000</v>
      </c>
      <c r="Q142" s="65"/>
      <c r="R142" s="65"/>
      <c r="S142" s="65"/>
      <c r="T142" s="65"/>
      <c r="U142" s="65"/>
      <c r="V142" s="65"/>
      <c r="W142" s="65"/>
      <c r="X142" s="65"/>
      <c r="Y142" s="65"/>
      <c r="Z142" s="65"/>
      <c r="AA142" s="65"/>
      <c r="AB142" s="65"/>
      <c r="AC142" s="65"/>
      <c r="AD142" s="65"/>
      <c r="AE142" s="65"/>
      <c r="AF142" s="65"/>
      <c r="AG142" s="65">
        <v>600000</v>
      </c>
    </row>
    <row r="143" spans="13:33" x14ac:dyDescent="0.25">
      <c r="M143" t="s">
        <v>370</v>
      </c>
      <c r="N143" s="65">
        <v>2500000</v>
      </c>
      <c r="O143" s="65">
        <v>2500000</v>
      </c>
      <c r="P143" s="65">
        <v>5000000</v>
      </c>
      <c r="Q143" s="65">
        <v>273271</v>
      </c>
      <c r="R143" s="65">
        <v>273271</v>
      </c>
      <c r="S143" s="65"/>
      <c r="T143" s="65">
        <v>546542</v>
      </c>
      <c r="U143" s="65">
        <v>941859</v>
      </c>
      <c r="V143" s="65">
        <v>941859</v>
      </c>
      <c r="W143" s="65"/>
      <c r="X143" s="65">
        <v>1883718</v>
      </c>
      <c r="Y143" s="65">
        <v>322200</v>
      </c>
      <c r="Z143" s="65">
        <v>322200</v>
      </c>
      <c r="AA143" s="65"/>
      <c r="AB143" s="65">
        <v>644400</v>
      </c>
      <c r="AC143" s="65">
        <v>806925</v>
      </c>
      <c r="AD143" s="65">
        <v>806925</v>
      </c>
      <c r="AE143" s="65"/>
      <c r="AF143" s="65">
        <v>1613850</v>
      </c>
      <c r="AG143" s="65">
        <v>9688510</v>
      </c>
    </row>
    <row r="144" spans="13:33" x14ac:dyDescent="0.25">
      <c r="M144" t="s">
        <v>185</v>
      </c>
      <c r="N144" s="65">
        <v>3100000</v>
      </c>
      <c r="O144" s="65">
        <v>1500000</v>
      </c>
      <c r="P144" s="65">
        <v>4600000</v>
      </c>
      <c r="Q144" s="65">
        <v>620930</v>
      </c>
      <c r="R144" s="65">
        <v>620930</v>
      </c>
      <c r="S144" s="65"/>
      <c r="T144" s="65">
        <v>1241860</v>
      </c>
      <c r="U144" s="65">
        <v>1036857</v>
      </c>
      <c r="V144" s="65">
        <v>1036857</v>
      </c>
      <c r="W144" s="65"/>
      <c r="X144" s="65">
        <v>2073714</v>
      </c>
      <c r="Y144" s="65">
        <v>328500</v>
      </c>
      <c r="Z144" s="65">
        <v>328500</v>
      </c>
      <c r="AA144" s="65"/>
      <c r="AB144" s="65">
        <v>657000</v>
      </c>
      <c r="AC144" s="65">
        <v>341000</v>
      </c>
      <c r="AD144" s="65">
        <v>341000</v>
      </c>
      <c r="AE144" s="65"/>
      <c r="AF144" s="65">
        <v>682000</v>
      </c>
      <c r="AG144" s="65">
        <v>9254574</v>
      </c>
    </row>
    <row r="145" spans="13:33" x14ac:dyDescent="0.25">
      <c r="M145" t="s">
        <v>383</v>
      </c>
      <c r="N145" s="65">
        <v>40087</v>
      </c>
      <c r="O145" s="65">
        <v>30000000</v>
      </c>
      <c r="P145" s="65">
        <v>30040087</v>
      </c>
      <c r="Q145" s="65"/>
      <c r="R145" s="65"/>
      <c r="S145" s="65"/>
      <c r="T145" s="65"/>
      <c r="U145" s="65"/>
      <c r="V145" s="65"/>
      <c r="W145" s="65"/>
      <c r="X145" s="65"/>
      <c r="Y145" s="65"/>
      <c r="Z145" s="65"/>
      <c r="AA145" s="65"/>
      <c r="AB145" s="65"/>
      <c r="AC145" s="65"/>
      <c r="AD145" s="65"/>
      <c r="AE145" s="65"/>
      <c r="AF145" s="65"/>
      <c r="AG145" s="65">
        <v>30040087</v>
      </c>
    </row>
    <row r="146" spans="13:33" x14ac:dyDescent="0.25">
      <c r="M146" t="s">
        <v>186</v>
      </c>
      <c r="N146" s="65">
        <v>81765</v>
      </c>
      <c r="O146" s="65">
        <v>4400000</v>
      </c>
      <c r="P146" s="65">
        <v>4481765</v>
      </c>
      <c r="Q146" s="65"/>
      <c r="R146" s="65"/>
      <c r="S146" s="65"/>
      <c r="T146" s="65"/>
      <c r="U146" s="65"/>
      <c r="V146" s="65"/>
      <c r="W146" s="65"/>
      <c r="X146" s="65"/>
      <c r="Y146" s="65"/>
      <c r="Z146" s="65"/>
      <c r="AA146" s="65"/>
      <c r="AB146" s="65"/>
      <c r="AC146" s="65"/>
      <c r="AD146" s="65"/>
      <c r="AE146" s="65"/>
      <c r="AF146" s="65"/>
      <c r="AG146" s="65">
        <v>4481765</v>
      </c>
    </row>
    <row r="147" spans="13:33" x14ac:dyDescent="0.25">
      <c r="M147" t="s">
        <v>187</v>
      </c>
      <c r="N147" s="65">
        <v>10510000</v>
      </c>
      <c r="O147" s="65">
        <v>6500000</v>
      </c>
      <c r="P147" s="65">
        <v>17010000</v>
      </c>
      <c r="Q147" s="65">
        <v>2192069</v>
      </c>
      <c r="R147" s="65">
        <v>2192069</v>
      </c>
      <c r="S147" s="65"/>
      <c r="T147" s="65">
        <v>4384138</v>
      </c>
      <c r="U147" s="65">
        <v>2050467</v>
      </c>
      <c r="V147" s="65">
        <v>2050467</v>
      </c>
      <c r="W147" s="65"/>
      <c r="X147" s="65">
        <v>4100934</v>
      </c>
      <c r="Y147" s="65">
        <v>2944242</v>
      </c>
      <c r="Z147" s="65">
        <v>2944242</v>
      </c>
      <c r="AA147" s="65"/>
      <c r="AB147" s="65">
        <v>5888484</v>
      </c>
      <c r="AC147" s="65">
        <v>3292089</v>
      </c>
      <c r="AD147" s="65">
        <v>3292089</v>
      </c>
      <c r="AE147" s="65"/>
      <c r="AF147" s="65">
        <v>6584178</v>
      </c>
      <c r="AG147" s="65">
        <v>37967734</v>
      </c>
    </row>
    <row r="148" spans="13:33" x14ac:dyDescent="0.25">
      <c r="M148" t="s">
        <v>384</v>
      </c>
      <c r="N148" s="65">
        <v>4400000</v>
      </c>
      <c r="O148" s="65">
        <v>5000000</v>
      </c>
      <c r="P148" s="65">
        <v>9400000</v>
      </c>
      <c r="Q148" s="65">
        <v>1704150</v>
      </c>
      <c r="R148" s="65">
        <v>1704150</v>
      </c>
      <c r="S148" s="65"/>
      <c r="T148" s="65">
        <v>3408300</v>
      </c>
      <c r="U148" s="65">
        <v>1414492</v>
      </c>
      <c r="V148" s="65">
        <v>1414492</v>
      </c>
      <c r="W148" s="65"/>
      <c r="X148" s="65">
        <v>2828984</v>
      </c>
      <c r="Y148" s="65">
        <v>1275296</v>
      </c>
      <c r="Z148" s="65">
        <v>1275296</v>
      </c>
      <c r="AA148" s="65"/>
      <c r="AB148" s="65">
        <v>2550592</v>
      </c>
      <c r="AC148" s="65"/>
      <c r="AD148" s="65"/>
      <c r="AE148" s="65"/>
      <c r="AF148" s="65"/>
      <c r="AG148" s="65">
        <v>18187876</v>
      </c>
    </row>
    <row r="149" spans="13:33" x14ac:dyDescent="0.25">
      <c r="M149" t="s">
        <v>188</v>
      </c>
      <c r="N149" s="65">
        <v>16500000</v>
      </c>
      <c r="O149" s="65">
        <v>10000000</v>
      </c>
      <c r="P149" s="65">
        <v>26500000</v>
      </c>
      <c r="Q149" s="65">
        <v>6564016</v>
      </c>
      <c r="R149" s="65">
        <v>6564016</v>
      </c>
      <c r="S149" s="65"/>
      <c r="T149" s="65">
        <v>13128032</v>
      </c>
      <c r="U149" s="65">
        <v>3350295</v>
      </c>
      <c r="V149" s="65">
        <v>3350295</v>
      </c>
      <c r="W149" s="65"/>
      <c r="X149" s="65">
        <v>6700590</v>
      </c>
      <c r="Y149" s="65">
        <v>3336735</v>
      </c>
      <c r="Z149" s="65">
        <v>3336735</v>
      </c>
      <c r="AA149" s="65"/>
      <c r="AB149" s="65">
        <v>6673470</v>
      </c>
      <c r="AC149" s="65">
        <v>3145935</v>
      </c>
      <c r="AD149" s="65">
        <v>3145935</v>
      </c>
      <c r="AE149" s="65"/>
      <c r="AF149" s="65">
        <v>6291870</v>
      </c>
      <c r="AG149" s="65">
        <v>59293962</v>
      </c>
    </row>
    <row r="150" spans="13:33" x14ac:dyDescent="0.25">
      <c r="M150" t="s">
        <v>385</v>
      </c>
      <c r="N150" s="65">
        <v>1600000</v>
      </c>
      <c r="O150" s="65">
        <v>4000000</v>
      </c>
      <c r="P150" s="65">
        <v>5600000</v>
      </c>
      <c r="Q150" s="65">
        <v>500000</v>
      </c>
      <c r="R150" s="65">
        <v>500000</v>
      </c>
      <c r="S150" s="65"/>
      <c r="T150" s="65">
        <v>1000000</v>
      </c>
      <c r="U150" s="65">
        <v>453360</v>
      </c>
      <c r="V150" s="65">
        <v>453360</v>
      </c>
      <c r="W150" s="65"/>
      <c r="X150" s="65">
        <v>906720</v>
      </c>
      <c r="Y150" s="65"/>
      <c r="Z150" s="65"/>
      <c r="AA150" s="65"/>
      <c r="AB150" s="65"/>
      <c r="AC150" s="65">
        <v>284133</v>
      </c>
      <c r="AD150" s="65">
        <v>284133</v>
      </c>
      <c r="AE150" s="65"/>
      <c r="AF150" s="65">
        <v>568266</v>
      </c>
      <c r="AG150" s="65">
        <v>8074986</v>
      </c>
    </row>
    <row r="151" spans="13:33" x14ac:dyDescent="0.25">
      <c r="M151" t="s">
        <v>386</v>
      </c>
      <c r="N151" s="65">
        <v>6650000</v>
      </c>
      <c r="O151" s="65">
        <v>4000000</v>
      </c>
      <c r="P151" s="65">
        <v>10650000</v>
      </c>
      <c r="Q151" s="65"/>
      <c r="R151" s="65"/>
      <c r="S151" s="65"/>
      <c r="T151" s="65"/>
      <c r="U151" s="65">
        <v>2264389</v>
      </c>
      <c r="V151" s="65">
        <v>2264389</v>
      </c>
      <c r="W151" s="65"/>
      <c r="X151" s="65">
        <v>4528778</v>
      </c>
      <c r="Y151" s="65">
        <v>3059108</v>
      </c>
      <c r="Z151" s="65">
        <v>3059108</v>
      </c>
      <c r="AA151" s="65"/>
      <c r="AB151" s="65">
        <v>6118216</v>
      </c>
      <c r="AC151" s="65">
        <v>1271904</v>
      </c>
      <c r="AD151" s="65">
        <v>1271904</v>
      </c>
      <c r="AE151" s="65"/>
      <c r="AF151" s="65">
        <v>2543808</v>
      </c>
      <c r="AG151" s="65">
        <v>23840802</v>
      </c>
    </row>
    <row r="152" spans="13:33" x14ac:dyDescent="0.25">
      <c r="M152" t="s">
        <v>387</v>
      </c>
      <c r="N152" s="65">
        <v>9999999</v>
      </c>
      <c r="O152" s="65">
        <v>9999999</v>
      </c>
      <c r="P152" s="65">
        <v>19999998</v>
      </c>
      <c r="Q152" s="65">
        <v>101599</v>
      </c>
      <c r="R152" s="65">
        <v>101599</v>
      </c>
      <c r="S152" s="65"/>
      <c r="T152" s="65">
        <v>203198</v>
      </c>
      <c r="U152" s="65">
        <v>157473</v>
      </c>
      <c r="V152" s="65">
        <v>157473</v>
      </c>
      <c r="W152" s="65"/>
      <c r="X152" s="65">
        <v>314946</v>
      </c>
      <c r="Y152" s="65">
        <v>175919</v>
      </c>
      <c r="Z152" s="65">
        <v>175919</v>
      </c>
      <c r="AA152" s="65"/>
      <c r="AB152" s="65">
        <v>351838</v>
      </c>
      <c r="AC152" s="65">
        <v>211760</v>
      </c>
      <c r="AD152" s="65">
        <v>211760</v>
      </c>
      <c r="AE152" s="65"/>
      <c r="AF152" s="65">
        <v>423520</v>
      </c>
      <c r="AG152" s="65">
        <v>21293500</v>
      </c>
    </row>
    <row r="153" spans="13:33" x14ac:dyDescent="0.25">
      <c r="M153" t="s">
        <v>388</v>
      </c>
      <c r="N153" s="65">
        <v>9999999</v>
      </c>
      <c r="O153" s="65">
        <v>9999999</v>
      </c>
      <c r="P153" s="65">
        <v>19999998</v>
      </c>
      <c r="Q153" s="65"/>
      <c r="R153" s="65"/>
      <c r="S153" s="65"/>
      <c r="T153" s="65"/>
      <c r="U153" s="65"/>
      <c r="V153" s="65"/>
      <c r="W153" s="65"/>
      <c r="X153" s="65"/>
      <c r="Y153" s="65"/>
      <c r="Z153" s="65"/>
      <c r="AA153" s="65"/>
      <c r="AB153" s="65"/>
      <c r="AC153" s="65"/>
      <c r="AD153" s="65"/>
      <c r="AE153" s="65"/>
      <c r="AF153" s="65"/>
      <c r="AG153" s="65">
        <v>19999998</v>
      </c>
    </row>
    <row r="154" spans="13:33" x14ac:dyDescent="0.25">
      <c r="M154" t="s">
        <v>389</v>
      </c>
      <c r="N154" s="65">
        <v>9999999</v>
      </c>
      <c r="O154" s="65">
        <v>9999999</v>
      </c>
      <c r="P154" s="65">
        <v>19999998</v>
      </c>
      <c r="Q154" s="65"/>
      <c r="R154" s="65"/>
      <c r="S154" s="65"/>
      <c r="T154" s="65"/>
      <c r="U154" s="65"/>
      <c r="V154" s="65"/>
      <c r="W154" s="65"/>
      <c r="X154" s="65"/>
      <c r="Y154" s="65">
        <v>65864</v>
      </c>
      <c r="Z154" s="65">
        <v>65864</v>
      </c>
      <c r="AA154" s="65"/>
      <c r="AB154" s="65">
        <v>131728</v>
      </c>
      <c r="AC154" s="65">
        <v>32932</v>
      </c>
      <c r="AD154" s="65">
        <v>32932</v>
      </c>
      <c r="AE154" s="65"/>
      <c r="AF154" s="65">
        <v>65864</v>
      </c>
      <c r="AG154" s="65">
        <v>20197590</v>
      </c>
    </row>
    <row r="155" spans="13:33" x14ac:dyDescent="0.25">
      <c r="M155" t="s">
        <v>390</v>
      </c>
      <c r="N155" s="65">
        <v>9999999</v>
      </c>
      <c r="O155" s="65">
        <v>9999999</v>
      </c>
      <c r="P155" s="65">
        <v>19999998</v>
      </c>
      <c r="Q155" s="65">
        <v>603657</v>
      </c>
      <c r="R155" s="65">
        <v>603657</v>
      </c>
      <c r="S155" s="65"/>
      <c r="T155" s="65">
        <v>1207314</v>
      </c>
      <c r="U155" s="65"/>
      <c r="V155" s="65"/>
      <c r="W155" s="65"/>
      <c r="X155" s="65"/>
      <c r="Y155" s="65">
        <v>2687554</v>
      </c>
      <c r="Z155" s="65">
        <v>2687554</v>
      </c>
      <c r="AA155" s="65"/>
      <c r="AB155" s="65">
        <v>5375108</v>
      </c>
      <c r="AC155" s="65">
        <v>4803226</v>
      </c>
      <c r="AD155" s="65">
        <v>4803226</v>
      </c>
      <c r="AE155" s="65"/>
      <c r="AF155" s="65">
        <v>9606452</v>
      </c>
      <c r="AG155" s="65">
        <v>36188872</v>
      </c>
    </row>
    <row r="156" spans="13:33" x14ac:dyDescent="0.25">
      <c r="M156" t="s">
        <v>391</v>
      </c>
      <c r="N156" s="65">
        <v>9999999</v>
      </c>
      <c r="O156" s="65">
        <v>9999999</v>
      </c>
      <c r="P156" s="65">
        <v>19999998</v>
      </c>
      <c r="Q156" s="65">
        <v>105000</v>
      </c>
      <c r="R156" s="65">
        <v>105000</v>
      </c>
      <c r="S156" s="65"/>
      <c r="T156" s="65">
        <v>210000</v>
      </c>
      <c r="U156" s="65">
        <v>105000</v>
      </c>
      <c r="V156" s="65">
        <v>105000</v>
      </c>
      <c r="W156" s="65"/>
      <c r="X156" s="65">
        <v>210000</v>
      </c>
      <c r="Y156" s="65">
        <v>31000</v>
      </c>
      <c r="Z156" s="65">
        <v>31000</v>
      </c>
      <c r="AA156" s="65"/>
      <c r="AB156" s="65">
        <v>62000</v>
      </c>
      <c r="AC156" s="65">
        <v>70000</v>
      </c>
      <c r="AD156" s="65">
        <v>70000</v>
      </c>
      <c r="AE156" s="65"/>
      <c r="AF156" s="65">
        <v>140000</v>
      </c>
      <c r="AG156" s="65">
        <v>20621998</v>
      </c>
    </row>
    <row r="157" spans="13:33" x14ac:dyDescent="0.25">
      <c r="M157" t="s">
        <v>392</v>
      </c>
      <c r="N157" s="65">
        <v>9999999</v>
      </c>
      <c r="O157" s="65">
        <v>9999999</v>
      </c>
      <c r="P157" s="65">
        <v>19999998</v>
      </c>
      <c r="Q157" s="65">
        <v>513557</v>
      </c>
      <c r="R157" s="65">
        <v>513557</v>
      </c>
      <c r="S157" s="65"/>
      <c r="T157" s="65">
        <v>1027114</v>
      </c>
      <c r="U157" s="65">
        <v>1313109</v>
      </c>
      <c r="V157" s="65">
        <v>1313109</v>
      </c>
      <c r="W157" s="65"/>
      <c r="X157" s="65">
        <v>2626218</v>
      </c>
      <c r="Y157" s="65">
        <v>1274737</v>
      </c>
      <c r="Z157" s="65">
        <v>1274737</v>
      </c>
      <c r="AA157" s="65"/>
      <c r="AB157" s="65">
        <v>2549474</v>
      </c>
      <c r="AC157" s="65"/>
      <c r="AD157" s="65"/>
      <c r="AE157" s="65"/>
      <c r="AF157" s="65"/>
      <c r="AG157" s="65">
        <v>26202804</v>
      </c>
    </row>
    <row r="158" spans="13:33" x14ac:dyDescent="0.25">
      <c r="M158" t="s">
        <v>393</v>
      </c>
      <c r="N158" s="65">
        <v>9999999</v>
      </c>
      <c r="O158" s="65">
        <v>9999999</v>
      </c>
      <c r="P158" s="65">
        <v>19999998</v>
      </c>
      <c r="Q158" s="65"/>
      <c r="R158" s="65"/>
      <c r="S158" s="65"/>
      <c r="T158" s="65"/>
      <c r="U158" s="65"/>
      <c r="V158" s="65"/>
      <c r="W158" s="65"/>
      <c r="X158" s="65"/>
      <c r="Y158" s="65"/>
      <c r="Z158" s="65"/>
      <c r="AA158" s="65"/>
      <c r="AB158" s="65"/>
      <c r="AC158" s="65"/>
      <c r="AD158" s="65"/>
      <c r="AE158" s="65"/>
      <c r="AF158" s="65"/>
      <c r="AG158" s="65">
        <v>19999998</v>
      </c>
    </row>
    <row r="159" spans="13:33" x14ac:dyDescent="0.25">
      <c r="M159" t="s">
        <v>394</v>
      </c>
      <c r="N159" s="65">
        <v>9999999</v>
      </c>
      <c r="O159" s="65">
        <v>9999999</v>
      </c>
      <c r="P159" s="65">
        <v>19999998</v>
      </c>
      <c r="Q159" s="65"/>
      <c r="R159" s="65"/>
      <c r="S159" s="65"/>
      <c r="T159" s="65"/>
      <c r="U159" s="65">
        <v>14274</v>
      </c>
      <c r="V159" s="65">
        <v>14274</v>
      </c>
      <c r="W159" s="65"/>
      <c r="X159" s="65">
        <v>28548</v>
      </c>
      <c r="Y159" s="65"/>
      <c r="Z159" s="65"/>
      <c r="AA159" s="65"/>
      <c r="AB159" s="65"/>
      <c r="AC159" s="65">
        <v>31210</v>
      </c>
      <c r="AD159" s="65">
        <v>31210</v>
      </c>
      <c r="AE159" s="65"/>
      <c r="AF159" s="65">
        <v>62420</v>
      </c>
      <c r="AG159" s="65">
        <v>20090966</v>
      </c>
    </row>
    <row r="160" spans="13:33" x14ac:dyDescent="0.25">
      <c r="M160" t="s">
        <v>395</v>
      </c>
      <c r="N160" s="65">
        <v>9999999</v>
      </c>
      <c r="O160" s="65">
        <v>9999999</v>
      </c>
      <c r="P160" s="65">
        <v>19999998</v>
      </c>
      <c r="Q160" s="65"/>
      <c r="R160" s="65"/>
      <c r="S160" s="65"/>
      <c r="T160" s="65"/>
      <c r="U160" s="65"/>
      <c r="V160" s="65"/>
      <c r="W160" s="65"/>
      <c r="X160" s="65"/>
      <c r="Y160" s="65"/>
      <c r="Z160" s="65"/>
      <c r="AA160" s="65"/>
      <c r="AB160" s="65"/>
      <c r="AC160" s="65"/>
      <c r="AD160" s="65"/>
      <c r="AE160" s="65"/>
      <c r="AF160" s="65"/>
      <c r="AG160" s="65">
        <v>19999998</v>
      </c>
    </row>
    <row r="161" spans="13:33" x14ac:dyDescent="0.25">
      <c r="M161" t="s">
        <v>396</v>
      </c>
      <c r="N161" s="65">
        <v>9999999</v>
      </c>
      <c r="O161" s="65">
        <v>9999999</v>
      </c>
      <c r="P161" s="65">
        <v>19999998</v>
      </c>
      <c r="Q161" s="65"/>
      <c r="R161" s="65"/>
      <c r="S161" s="65"/>
      <c r="T161" s="65"/>
      <c r="U161" s="65">
        <v>27128</v>
      </c>
      <c r="V161" s="65">
        <v>27128</v>
      </c>
      <c r="W161" s="65"/>
      <c r="X161" s="65">
        <v>54256</v>
      </c>
      <c r="Y161" s="65"/>
      <c r="Z161" s="65"/>
      <c r="AA161" s="65"/>
      <c r="AB161" s="65"/>
      <c r="AC161" s="65">
        <v>59308</v>
      </c>
      <c r="AD161" s="65">
        <v>59308</v>
      </c>
      <c r="AE161" s="65"/>
      <c r="AF161" s="65">
        <v>118616</v>
      </c>
      <c r="AG161" s="65">
        <v>20172870</v>
      </c>
    </row>
    <row r="162" spans="13:33" x14ac:dyDescent="0.25">
      <c r="M162" t="s">
        <v>190</v>
      </c>
      <c r="N162" s="65">
        <v>400000</v>
      </c>
      <c r="O162" s="65">
        <v>650000</v>
      </c>
      <c r="P162" s="65">
        <v>1050000</v>
      </c>
      <c r="Q162" s="65">
        <v>101000</v>
      </c>
      <c r="R162" s="65">
        <v>101000</v>
      </c>
      <c r="S162" s="65"/>
      <c r="T162" s="65">
        <v>202000</v>
      </c>
      <c r="U162" s="65">
        <v>32000</v>
      </c>
      <c r="V162" s="65">
        <v>32000</v>
      </c>
      <c r="W162" s="65"/>
      <c r="X162" s="65">
        <v>64000</v>
      </c>
      <c r="Y162" s="65">
        <v>176000</v>
      </c>
      <c r="Z162" s="65">
        <v>176000</v>
      </c>
      <c r="AA162" s="65"/>
      <c r="AB162" s="65">
        <v>352000</v>
      </c>
      <c r="AC162" s="65"/>
      <c r="AD162" s="65"/>
      <c r="AE162" s="65"/>
      <c r="AF162" s="65"/>
      <c r="AG162" s="65">
        <v>1668000</v>
      </c>
    </row>
    <row r="163" spans="13:33" x14ac:dyDescent="0.25">
      <c r="M163" t="s">
        <v>191</v>
      </c>
      <c r="N163" s="65">
        <v>500000</v>
      </c>
      <c r="O163" s="65">
        <v>1200000</v>
      </c>
      <c r="P163" s="65">
        <v>1700000</v>
      </c>
      <c r="Q163" s="65"/>
      <c r="R163" s="65"/>
      <c r="S163" s="65"/>
      <c r="T163" s="65"/>
      <c r="U163" s="65"/>
      <c r="V163" s="65"/>
      <c r="W163" s="65"/>
      <c r="X163" s="65"/>
      <c r="Y163" s="65"/>
      <c r="Z163" s="65"/>
      <c r="AA163" s="65"/>
      <c r="AB163" s="65"/>
      <c r="AC163" s="65"/>
      <c r="AD163" s="65"/>
      <c r="AE163" s="65"/>
      <c r="AF163" s="65"/>
      <c r="AG163" s="65">
        <v>1700000</v>
      </c>
    </row>
    <row r="164" spans="13:33" x14ac:dyDescent="0.25">
      <c r="M164" t="s">
        <v>192</v>
      </c>
      <c r="N164" s="65">
        <v>1800000</v>
      </c>
      <c r="O164" s="65">
        <v>2300000</v>
      </c>
      <c r="P164" s="65">
        <v>4100000</v>
      </c>
      <c r="Q164" s="65">
        <v>338800</v>
      </c>
      <c r="R164" s="65">
        <v>338800</v>
      </c>
      <c r="S164" s="65"/>
      <c r="T164" s="65">
        <v>677600</v>
      </c>
      <c r="U164" s="65"/>
      <c r="V164" s="65"/>
      <c r="W164" s="65"/>
      <c r="X164" s="65"/>
      <c r="Y164" s="65">
        <v>47300</v>
      </c>
      <c r="Z164" s="65">
        <v>47300</v>
      </c>
      <c r="AA164" s="65"/>
      <c r="AB164" s="65">
        <v>94600</v>
      </c>
      <c r="AC164" s="65">
        <v>13800</v>
      </c>
      <c r="AD164" s="65">
        <v>13800</v>
      </c>
      <c r="AE164" s="65"/>
      <c r="AF164" s="65">
        <v>27600</v>
      </c>
      <c r="AG164" s="65">
        <v>4899800</v>
      </c>
    </row>
    <row r="165" spans="13:33" x14ac:dyDescent="0.25">
      <c r="M165" t="s">
        <v>193</v>
      </c>
      <c r="N165" s="65">
        <v>3050000</v>
      </c>
      <c r="O165" s="65">
        <v>4000000</v>
      </c>
      <c r="P165" s="65">
        <v>7050000</v>
      </c>
      <c r="Q165" s="65">
        <v>730693</v>
      </c>
      <c r="R165" s="65">
        <v>730693</v>
      </c>
      <c r="S165" s="65"/>
      <c r="T165" s="65">
        <v>1461386</v>
      </c>
      <c r="U165" s="65">
        <v>203650</v>
      </c>
      <c r="V165" s="65">
        <v>203650</v>
      </c>
      <c r="W165" s="65"/>
      <c r="X165" s="65">
        <v>407300</v>
      </c>
      <c r="Y165" s="65">
        <v>708394</v>
      </c>
      <c r="Z165" s="65">
        <v>708394</v>
      </c>
      <c r="AA165" s="65"/>
      <c r="AB165" s="65">
        <v>1416788</v>
      </c>
      <c r="AC165" s="65">
        <v>1171982</v>
      </c>
      <c r="AD165" s="65">
        <v>1171982</v>
      </c>
      <c r="AE165" s="65"/>
      <c r="AF165" s="65">
        <v>2343964</v>
      </c>
      <c r="AG165" s="65">
        <v>12679438</v>
      </c>
    </row>
    <row r="166" spans="13:33" x14ac:dyDescent="0.25">
      <c r="M166" t="s">
        <v>194</v>
      </c>
      <c r="N166" s="65">
        <v>3480000</v>
      </c>
      <c r="O166" s="65">
        <v>6000000</v>
      </c>
      <c r="P166" s="65">
        <v>9480000</v>
      </c>
      <c r="Q166" s="65">
        <v>647887</v>
      </c>
      <c r="R166" s="65">
        <v>647887</v>
      </c>
      <c r="S166" s="65"/>
      <c r="T166" s="65">
        <v>1295774</v>
      </c>
      <c r="U166" s="65">
        <v>909856</v>
      </c>
      <c r="V166" s="65">
        <v>909856</v>
      </c>
      <c r="W166" s="65"/>
      <c r="X166" s="65">
        <v>1819712</v>
      </c>
      <c r="Y166" s="65">
        <v>372968</v>
      </c>
      <c r="Z166" s="65">
        <v>372968</v>
      </c>
      <c r="AA166" s="65"/>
      <c r="AB166" s="65">
        <v>745936</v>
      </c>
      <c r="AC166" s="65">
        <v>1460474</v>
      </c>
      <c r="AD166" s="65">
        <v>1460474</v>
      </c>
      <c r="AE166" s="65"/>
      <c r="AF166" s="65">
        <v>2920948</v>
      </c>
      <c r="AG166" s="65">
        <v>16262370</v>
      </c>
    </row>
    <row r="167" spans="13:33" x14ac:dyDescent="0.25">
      <c r="M167" t="s">
        <v>164</v>
      </c>
      <c r="N167" s="65">
        <v>2294000</v>
      </c>
      <c r="O167" s="65">
        <v>2694000</v>
      </c>
      <c r="P167" s="65">
        <v>4988000</v>
      </c>
      <c r="Q167" s="65">
        <v>313986</v>
      </c>
      <c r="R167" s="65">
        <v>289347</v>
      </c>
      <c r="S167" s="65">
        <v>24639</v>
      </c>
      <c r="T167" s="65">
        <v>627972</v>
      </c>
      <c r="U167" s="65">
        <v>313986</v>
      </c>
      <c r="V167" s="65">
        <v>297560</v>
      </c>
      <c r="W167" s="65">
        <v>16426</v>
      </c>
      <c r="X167" s="65">
        <v>627972</v>
      </c>
      <c r="Y167" s="65">
        <v>307986</v>
      </c>
      <c r="Z167" s="65">
        <v>307986</v>
      </c>
      <c r="AA167" s="65"/>
      <c r="AB167" s="65">
        <v>615972</v>
      </c>
      <c r="AC167" s="65">
        <v>307986</v>
      </c>
      <c r="AD167" s="65">
        <v>307986</v>
      </c>
      <c r="AE167" s="65"/>
      <c r="AF167" s="65">
        <v>615972</v>
      </c>
      <c r="AG167" s="65">
        <v>7475888</v>
      </c>
    </row>
    <row r="168" spans="13:33" x14ac:dyDescent="0.25">
      <c r="M168" t="s">
        <v>189</v>
      </c>
      <c r="N168" s="65">
        <v>1100000</v>
      </c>
      <c r="O168" s="65">
        <v>2400000</v>
      </c>
      <c r="P168" s="65">
        <v>3500000</v>
      </c>
      <c r="Q168" s="65"/>
      <c r="R168" s="65"/>
      <c r="S168" s="65"/>
      <c r="T168" s="65"/>
      <c r="U168" s="65"/>
      <c r="V168" s="65"/>
      <c r="W168" s="65"/>
      <c r="X168" s="65"/>
      <c r="Y168" s="65"/>
      <c r="Z168" s="65"/>
      <c r="AA168" s="65"/>
      <c r="AB168" s="65"/>
      <c r="AC168" s="65"/>
      <c r="AD168" s="65"/>
      <c r="AE168" s="65"/>
      <c r="AF168" s="65"/>
      <c r="AG168" s="65">
        <v>3500000</v>
      </c>
    </row>
    <row r="169" spans="13:33" x14ac:dyDescent="0.25">
      <c r="M169" t="s">
        <v>403</v>
      </c>
      <c r="N169" s="65">
        <v>9999999</v>
      </c>
      <c r="O169" s="65">
        <v>9999999</v>
      </c>
      <c r="P169" s="65">
        <v>19999998</v>
      </c>
      <c r="Q169" s="65"/>
      <c r="R169" s="65"/>
      <c r="S169" s="65"/>
      <c r="T169" s="65"/>
      <c r="U169" s="65"/>
      <c r="V169" s="65"/>
      <c r="W169" s="65"/>
      <c r="X169" s="65"/>
      <c r="Y169" s="65"/>
      <c r="Z169" s="65"/>
      <c r="AA169" s="65"/>
      <c r="AB169" s="65"/>
      <c r="AC169" s="65"/>
      <c r="AD169" s="65"/>
      <c r="AE169" s="65"/>
      <c r="AF169" s="65"/>
      <c r="AG169" s="65">
        <v>19999998</v>
      </c>
    </row>
    <row r="170" spans="13:33" x14ac:dyDescent="0.25">
      <c r="M170" t="s">
        <v>404</v>
      </c>
      <c r="N170" s="65">
        <v>9999999</v>
      </c>
      <c r="O170" s="65">
        <v>9999999</v>
      </c>
      <c r="P170" s="65">
        <v>19999998</v>
      </c>
      <c r="Q170" s="65"/>
      <c r="R170" s="65"/>
      <c r="S170" s="65"/>
      <c r="T170" s="65"/>
      <c r="U170" s="65"/>
      <c r="V170" s="65"/>
      <c r="W170" s="65"/>
      <c r="X170" s="65"/>
      <c r="Y170" s="65"/>
      <c r="Z170" s="65"/>
      <c r="AA170" s="65"/>
      <c r="AB170" s="65"/>
      <c r="AC170" s="65"/>
      <c r="AD170" s="65"/>
      <c r="AE170" s="65"/>
      <c r="AF170" s="65"/>
      <c r="AG170" s="65">
        <v>19999998</v>
      </c>
    </row>
    <row r="171" spans="13:33" x14ac:dyDescent="0.25">
      <c r="M171" t="s">
        <v>405</v>
      </c>
      <c r="N171" s="65">
        <v>9999999</v>
      </c>
      <c r="O171" s="65">
        <v>9999999</v>
      </c>
      <c r="P171" s="65">
        <v>19999998</v>
      </c>
      <c r="Q171" s="65"/>
      <c r="R171" s="65"/>
      <c r="S171" s="65"/>
      <c r="T171" s="65"/>
      <c r="U171" s="65"/>
      <c r="V171" s="65"/>
      <c r="W171" s="65"/>
      <c r="X171" s="65"/>
      <c r="Y171" s="65"/>
      <c r="Z171" s="65"/>
      <c r="AA171" s="65"/>
      <c r="AB171" s="65"/>
      <c r="AC171" s="65"/>
      <c r="AD171" s="65"/>
      <c r="AE171" s="65"/>
      <c r="AF171" s="65"/>
      <c r="AG171" s="65">
        <v>19999998</v>
      </c>
    </row>
    <row r="172" spans="13:33" x14ac:dyDescent="0.25">
      <c r="M172" t="s">
        <v>406</v>
      </c>
      <c r="N172" s="65">
        <v>9999999</v>
      </c>
      <c r="O172" s="65">
        <v>9999999</v>
      </c>
      <c r="P172" s="65">
        <v>19999998</v>
      </c>
      <c r="Q172" s="65"/>
      <c r="R172" s="65"/>
      <c r="S172" s="65"/>
      <c r="T172" s="65"/>
      <c r="U172" s="65"/>
      <c r="V172" s="65"/>
      <c r="W172" s="65"/>
      <c r="X172" s="65"/>
      <c r="Y172" s="65"/>
      <c r="Z172" s="65"/>
      <c r="AA172" s="65"/>
      <c r="AB172" s="65"/>
      <c r="AC172" s="65"/>
      <c r="AD172" s="65"/>
      <c r="AE172" s="65"/>
      <c r="AF172" s="65"/>
      <c r="AG172" s="65">
        <v>19999998</v>
      </c>
    </row>
    <row r="173" spans="13:33" x14ac:dyDescent="0.25">
      <c r="M173" t="s">
        <v>411</v>
      </c>
      <c r="N173" s="65">
        <v>9999999</v>
      </c>
      <c r="O173" s="65">
        <v>9999999</v>
      </c>
      <c r="P173" s="65">
        <v>19999998</v>
      </c>
      <c r="Q173" s="65"/>
      <c r="R173" s="65"/>
      <c r="S173" s="65"/>
      <c r="T173" s="65"/>
      <c r="U173" s="65"/>
      <c r="V173" s="65"/>
      <c r="W173" s="65"/>
      <c r="X173" s="65"/>
      <c r="Y173" s="65"/>
      <c r="Z173" s="65"/>
      <c r="AA173" s="65"/>
      <c r="AB173" s="65"/>
      <c r="AC173" s="65"/>
      <c r="AD173" s="65"/>
      <c r="AE173" s="65"/>
      <c r="AF173" s="65"/>
      <c r="AG173" s="65">
        <v>19999998</v>
      </c>
    </row>
    <row r="174" spans="13:33" x14ac:dyDescent="0.25">
      <c r="M174" t="s">
        <v>69</v>
      </c>
      <c r="N174" s="65">
        <v>688535522</v>
      </c>
      <c r="O174" s="65">
        <v>688535522</v>
      </c>
      <c r="P174" s="65">
        <v>1377071044</v>
      </c>
      <c r="Q174" s="65">
        <v>115143497</v>
      </c>
      <c r="R174" s="65">
        <v>113317305</v>
      </c>
      <c r="S174" s="65">
        <v>1839205</v>
      </c>
      <c r="T174" s="65">
        <v>230300007</v>
      </c>
      <c r="U174" s="65">
        <v>117331089</v>
      </c>
      <c r="V174" s="65">
        <v>118428484</v>
      </c>
      <c r="W174" s="65">
        <v>1598447</v>
      </c>
      <c r="X174" s="65">
        <v>237358020</v>
      </c>
      <c r="Y174" s="65">
        <v>112700271</v>
      </c>
      <c r="Z174" s="65">
        <v>109085022</v>
      </c>
      <c r="AA174" s="65">
        <v>775483</v>
      </c>
      <c r="AB174" s="65">
        <v>222560776</v>
      </c>
      <c r="AC174" s="65">
        <v>121247177</v>
      </c>
      <c r="AD174" s="65">
        <v>120940776</v>
      </c>
      <c r="AE174" s="65">
        <v>313388</v>
      </c>
      <c r="AF174" s="65">
        <v>242501341</v>
      </c>
      <c r="AG174" s="65">
        <v>2309791188</v>
      </c>
    </row>
  </sheetData>
  <mergeCells count="3">
    <mergeCell ref="A2:H2"/>
    <mergeCell ref="A3:H3"/>
    <mergeCell ref="A4:H4"/>
  </mergeCell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J35"/>
  <sheetViews>
    <sheetView topLeftCell="A6" workbookViewId="0">
      <selection activeCell="E32" sqref="E32"/>
    </sheetView>
  </sheetViews>
  <sheetFormatPr defaultRowHeight="15" x14ac:dyDescent="0.25"/>
  <cols>
    <col min="3" max="3" width="32.7109375" customWidth="1"/>
    <col min="4" max="4" width="16.5703125" customWidth="1"/>
    <col min="5" max="5" width="13.7109375" customWidth="1"/>
    <col min="6" max="6" width="15.28515625" customWidth="1"/>
    <col min="7" max="7" width="14.5703125" customWidth="1"/>
    <col min="8" max="8" width="15.28515625" customWidth="1"/>
    <col min="9" max="9" width="17.85546875" customWidth="1"/>
    <col min="10" max="10" width="18.5703125" customWidth="1"/>
  </cols>
  <sheetData>
    <row r="3" spans="2:10" ht="15.75" x14ac:dyDescent="0.25">
      <c r="B3" s="23"/>
      <c r="C3" s="23"/>
      <c r="D3" s="24"/>
      <c r="E3" s="24"/>
      <c r="F3" s="24"/>
      <c r="G3" s="24"/>
      <c r="H3" s="24"/>
      <c r="I3" s="24"/>
      <c r="J3" s="24"/>
    </row>
    <row r="4" spans="2:10" ht="15.75" x14ac:dyDescent="0.25">
      <c r="B4" s="23"/>
      <c r="C4" s="23"/>
      <c r="D4" s="24"/>
      <c r="E4" s="24"/>
      <c r="F4" s="24"/>
      <c r="G4" s="24"/>
      <c r="H4" s="24"/>
      <c r="I4" s="24"/>
      <c r="J4" s="24"/>
    </row>
    <row r="5" spans="2:10" ht="18.75" x14ac:dyDescent="0.25">
      <c r="B5" s="138" t="s">
        <v>276</v>
      </c>
      <c r="C5" s="138"/>
      <c r="D5" s="138"/>
      <c r="E5" s="138"/>
      <c r="F5" s="138"/>
      <c r="G5" s="138"/>
      <c r="H5" s="138"/>
      <c r="I5" s="138"/>
      <c r="J5" s="138"/>
    </row>
    <row r="6" spans="2:10" ht="18.75" x14ac:dyDescent="0.25">
      <c r="B6" s="138" t="s">
        <v>277</v>
      </c>
      <c r="C6" s="138"/>
      <c r="D6" s="138"/>
      <c r="E6" s="138"/>
      <c r="F6" s="138"/>
      <c r="G6" s="138"/>
      <c r="H6" s="138"/>
      <c r="I6" s="138"/>
      <c r="J6" s="138"/>
    </row>
    <row r="7" spans="2:10" ht="15.75" x14ac:dyDescent="0.25">
      <c r="B7" s="139" t="s">
        <v>397</v>
      </c>
      <c r="C7" s="139"/>
      <c r="D7" s="139"/>
      <c r="E7" s="139"/>
      <c r="F7" s="139"/>
      <c r="G7" s="139"/>
      <c r="H7" s="139"/>
      <c r="I7" s="139"/>
      <c r="J7" s="139"/>
    </row>
    <row r="8" spans="2:10" x14ac:dyDescent="0.25">
      <c r="B8" s="140" t="s">
        <v>278</v>
      </c>
      <c r="C8" s="141"/>
      <c r="D8" s="141"/>
      <c r="E8" s="141"/>
      <c r="F8" s="141"/>
      <c r="G8" s="141"/>
      <c r="H8" s="141"/>
      <c r="I8" s="141"/>
      <c r="J8" s="142"/>
    </row>
    <row r="9" spans="2:10" ht="24" x14ac:dyDescent="0.25">
      <c r="B9" s="25" t="s">
        <v>279</v>
      </c>
      <c r="C9" s="25" t="s">
        <v>280</v>
      </c>
      <c r="D9" s="26" t="s">
        <v>281</v>
      </c>
      <c r="E9" s="26" t="s">
        <v>282</v>
      </c>
      <c r="F9" s="26" t="s">
        <v>283</v>
      </c>
      <c r="G9" s="26" t="s">
        <v>284</v>
      </c>
      <c r="H9" s="26" t="s">
        <v>285</v>
      </c>
      <c r="I9" s="26" t="s">
        <v>286</v>
      </c>
      <c r="J9" s="27" t="s">
        <v>287</v>
      </c>
    </row>
    <row r="10" spans="2:10" x14ac:dyDescent="0.25">
      <c r="B10" s="28" t="s">
        <v>288</v>
      </c>
      <c r="C10" s="29" t="s">
        <v>289</v>
      </c>
      <c r="D10" s="29">
        <f>receitas!B8+receitas!B10+receitas!B17</f>
        <v>29375000</v>
      </c>
      <c r="E10" s="29">
        <f>receitas!C8+receitas!C10+receitas!C17</f>
        <v>4138203.25</v>
      </c>
      <c r="F10" s="29">
        <f>+receitas!D8+receitas!D10+receitas!D17</f>
        <v>4191344.3849999998</v>
      </c>
      <c r="G10" s="29">
        <f>+ROUND(receitas!E8+receitas!E10+receitas!E17,0)</f>
        <v>6970698</v>
      </c>
      <c r="H10" s="29">
        <f>+ROUND(receitas!F8+receitas!F10+receitas!F17,0)</f>
        <v>2637127</v>
      </c>
      <c r="I10" s="29">
        <f>+SUM(E10:H10)</f>
        <v>17937372.634999998</v>
      </c>
      <c r="J10" s="29"/>
    </row>
    <row r="11" spans="2:10" hidden="1" x14ac:dyDescent="0.25">
      <c r="B11" s="28" t="s">
        <v>290</v>
      </c>
      <c r="C11" s="29" t="s">
        <v>291</v>
      </c>
      <c r="D11" s="29"/>
      <c r="E11" s="29"/>
      <c r="F11" s="29"/>
      <c r="G11" s="29"/>
      <c r="H11" s="29"/>
      <c r="I11" s="29">
        <f t="shared" ref="I11:I14" si="0">+SUM(E11:H11)</f>
        <v>0</v>
      </c>
      <c r="J11" s="29"/>
    </row>
    <row r="12" spans="2:10" x14ac:dyDescent="0.25">
      <c r="B12" s="28" t="s">
        <v>292</v>
      </c>
      <c r="C12" s="29" t="s">
        <v>205</v>
      </c>
      <c r="D12" s="29">
        <f>receitas!B21</f>
        <v>390653387</v>
      </c>
      <c r="E12" s="29">
        <f>receitas!C21</f>
        <v>96590809</v>
      </c>
      <c r="F12" s="29">
        <f>receitas!D21</f>
        <v>64801987</v>
      </c>
      <c r="G12" s="29">
        <f>receitas!E21</f>
        <v>66997597</v>
      </c>
      <c r="H12" s="29">
        <f>receitas!F21</f>
        <v>100456593</v>
      </c>
      <c r="I12" s="29">
        <f t="shared" si="0"/>
        <v>328846986</v>
      </c>
      <c r="J12" s="29"/>
    </row>
    <row r="13" spans="2:10" x14ac:dyDescent="0.25">
      <c r="B13" s="28" t="s">
        <v>293</v>
      </c>
      <c r="C13" s="29" t="s">
        <v>294</v>
      </c>
      <c r="D13" s="29">
        <f>+receitas!B26+receitas!B29+receitas!B63+receitas!B68+receitas!B70</f>
        <v>38498775</v>
      </c>
      <c r="E13" s="29">
        <f>+receitas!C26+receitas!C29+receitas!C63+receitas!C68+receitas!C70</f>
        <v>4839103</v>
      </c>
      <c r="F13" s="29">
        <f>+receitas!D26+receitas!D29+receitas!D63+receitas!D68+receitas!D70</f>
        <v>3855969</v>
      </c>
      <c r="G13" s="29">
        <f>+receitas!E26+receitas!E29+receitas!E63+receitas!E68+receitas!E70</f>
        <v>8831387</v>
      </c>
      <c r="H13" s="29">
        <f>+receitas!F26+receitas!F29+receitas!F63+receitas!F68+receitas!F70</f>
        <v>1890402</v>
      </c>
      <c r="I13" s="29">
        <f t="shared" si="0"/>
        <v>19416861</v>
      </c>
      <c r="J13" s="29"/>
    </row>
    <row r="14" spans="2:10" x14ac:dyDescent="0.25">
      <c r="B14" s="28" t="s">
        <v>295</v>
      </c>
      <c r="C14" s="29" t="s">
        <v>296</v>
      </c>
      <c r="D14" s="29">
        <f>receitas!B72</f>
        <v>80008375</v>
      </c>
      <c r="E14" s="29">
        <f>receitas!C72</f>
        <v>12567144</v>
      </c>
      <c r="F14" s="29">
        <f>receitas!D72</f>
        <v>10551107</v>
      </c>
      <c r="G14" s="29">
        <f>receitas!E72</f>
        <v>35610600</v>
      </c>
      <c r="H14" s="29">
        <f>receitas!F72</f>
        <v>59953893</v>
      </c>
      <c r="I14" s="29">
        <f t="shared" si="0"/>
        <v>118682744</v>
      </c>
      <c r="J14" s="29"/>
    </row>
    <row r="15" spans="2:10" hidden="1" x14ac:dyDescent="0.25">
      <c r="B15" s="28" t="s">
        <v>297</v>
      </c>
      <c r="C15" s="30" t="s">
        <v>298</v>
      </c>
      <c r="D15" s="29"/>
      <c r="E15" s="29"/>
      <c r="F15" s="29"/>
      <c r="G15" s="29"/>
      <c r="H15" s="29"/>
      <c r="I15" s="29"/>
      <c r="J15" s="29"/>
    </row>
    <row r="16" spans="2:10" x14ac:dyDescent="0.25">
      <c r="B16" s="136" t="s">
        <v>299</v>
      </c>
      <c r="C16" s="137"/>
      <c r="D16" s="31">
        <f>SUM(D10:D15)</f>
        <v>538535537</v>
      </c>
      <c r="E16" s="31">
        <f>SUM(E10:E15)</f>
        <v>118135259.25</v>
      </c>
      <c r="F16" s="31">
        <f>SUM(F10:F15)</f>
        <v>83400407.385000005</v>
      </c>
      <c r="G16" s="31">
        <f>SUM(G10:G15)</f>
        <v>118410282</v>
      </c>
      <c r="H16" s="31">
        <f>SUM(H10:H15)</f>
        <v>164938015</v>
      </c>
      <c r="I16" s="31">
        <f>+SUM(E16:H16)</f>
        <v>484883963.63499999</v>
      </c>
      <c r="J16" s="31">
        <f t="shared" ref="J16" si="1">+D16-I16</f>
        <v>53651573.36500001</v>
      </c>
    </row>
    <row r="17" spans="2:10" x14ac:dyDescent="0.25">
      <c r="B17" s="143"/>
      <c r="C17" s="144"/>
      <c r="D17" s="144"/>
      <c r="E17" s="144"/>
      <c r="F17" s="144"/>
      <c r="G17" s="144"/>
      <c r="H17" s="144"/>
      <c r="I17" s="144"/>
      <c r="J17" s="145"/>
    </row>
    <row r="18" spans="2:10" x14ac:dyDescent="0.25">
      <c r="B18" s="133" t="s">
        <v>300</v>
      </c>
      <c r="C18" s="134"/>
      <c r="D18" s="134"/>
      <c r="E18" s="134"/>
      <c r="F18" s="134"/>
      <c r="G18" s="134"/>
      <c r="H18" s="134"/>
      <c r="I18" s="134"/>
      <c r="J18" s="135"/>
    </row>
    <row r="19" spans="2:10" ht="24" x14ac:dyDescent="0.25">
      <c r="B19" s="25" t="s">
        <v>279</v>
      </c>
      <c r="C19" s="25" t="s">
        <v>280</v>
      </c>
      <c r="D19" s="26" t="s">
        <v>281</v>
      </c>
      <c r="E19" s="26" t="s">
        <v>301</v>
      </c>
      <c r="F19" s="26" t="s">
        <v>302</v>
      </c>
      <c r="G19" s="26" t="s">
        <v>303</v>
      </c>
      <c r="H19" s="26" t="s">
        <v>304</v>
      </c>
      <c r="I19" s="26" t="s">
        <v>286</v>
      </c>
      <c r="J19" s="27" t="s">
        <v>287</v>
      </c>
    </row>
    <row r="20" spans="2:10" x14ac:dyDescent="0.25">
      <c r="B20" s="28" t="s">
        <v>305</v>
      </c>
      <c r="C20" s="32" t="s">
        <v>306</v>
      </c>
      <c r="D20" s="29">
        <f>'anexo 2.1'!B7</f>
        <v>112115316</v>
      </c>
      <c r="E20" s="29">
        <f>'anexo 2.1'!C7</f>
        <v>21831714</v>
      </c>
      <c r="F20" s="29">
        <f>'anexo 2.1'!D7</f>
        <v>22897644</v>
      </c>
      <c r="G20" s="29">
        <f>'anexo 2.1'!E7</f>
        <v>24238204</v>
      </c>
      <c r="H20" s="29">
        <f>'anexo 2.1'!F7</f>
        <v>21660858</v>
      </c>
      <c r="I20" s="31">
        <f>+SUM(E20:H20)</f>
        <v>90628420</v>
      </c>
      <c r="J20" s="29"/>
    </row>
    <row r="21" spans="2:10" x14ac:dyDescent="0.25">
      <c r="B21" s="28" t="s">
        <v>307</v>
      </c>
      <c r="C21" s="32" t="s">
        <v>201</v>
      </c>
      <c r="D21" s="29">
        <f>'anexo 2.1'!B28+'anexo 2.1'!B39</f>
        <v>50797924</v>
      </c>
      <c r="E21" s="29">
        <f>'anexo 2.1'!C28+'anexo 2.1'!C39</f>
        <v>10806309</v>
      </c>
      <c r="F21" s="29">
        <f>'anexo 2.1'!D28+'anexo 2.1'!D39</f>
        <v>9830930</v>
      </c>
      <c r="G21" s="29">
        <f>'anexo 2.1'!E28+'anexo 2.1'!E39</f>
        <v>10102008</v>
      </c>
      <c r="H21" s="29">
        <f>'anexo 2.1'!F28+'anexo 2.1'!F39</f>
        <v>10765280</v>
      </c>
      <c r="I21" s="31">
        <f t="shared" ref="I21:I29" si="2">+SUM(E21:H21)</f>
        <v>41504527</v>
      </c>
      <c r="J21" s="29"/>
    </row>
    <row r="22" spans="2:10" hidden="1" x14ac:dyDescent="0.25">
      <c r="B22" s="28" t="s">
        <v>308</v>
      </c>
      <c r="C22" s="32" t="s">
        <v>309</v>
      </c>
      <c r="D22" s="33"/>
      <c r="E22" s="33"/>
      <c r="F22" s="33"/>
      <c r="G22" s="33"/>
      <c r="H22" s="33"/>
      <c r="I22" s="31">
        <f t="shared" si="2"/>
        <v>0</v>
      </c>
      <c r="J22" s="33"/>
    </row>
    <row r="23" spans="2:10" x14ac:dyDescent="0.25">
      <c r="B23" s="28" t="s">
        <v>310</v>
      </c>
      <c r="C23" s="32" t="s">
        <v>203</v>
      </c>
      <c r="D23" s="29">
        <f>+'anexo 2.1'!B52</f>
        <v>16625632</v>
      </c>
      <c r="E23" s="29">
        <f>+'anexo 2.1'!C52</f>
        <v>4031647</v>
      </c>
      <c r="F23" s="29">
        <f>'anexo 2.1'!D52</f>
        <v>3149772</v>
      </c>
      <c r="G23" s="29">
        <f>'anexo 2.1'!E52</f>
        <v>3718801</v>
      </c>
      <c r="H23" s="29">
        <f>'anexo 2.1'!F52</f>
        <v>5307671</v>
      </c>
      <c r="I23" s="31">
        <f t="shared" si="2"/>
        <v>16207891</v>
      </c>
      <c r="J23" s="29"/>
    </row>
    <row r="24" spans="2:10" hidden="1" x14ac:dyDescent="0.25">
      <c r="B24" s="28" t="s">
        <v>311</v>
      </c>
      <c r="C24" s="32" t="s">
        <v>312</v>
      </c>
      <c r="D24" s="33"/>
      <c r="E24" s="33"/>
      <c r="F24" s="33"/>
      <c r="G24" s="33"/>
      <c r="H24" s="33"/>
      <c r="I24" s="31">
        <f t="shared" si="2"/>
        <v>0</v>
      </c>
      <c r="J24" s="33"/>
    </row>
    <row r="25" spans="2:10" x14ac:dyDescent="0.25">
      <c r="B25" s="28" t="s">
        <v>313</v>
      </c>
      <c r="C25" s="32" t="s">
        <v>205</v>
      </c>
      <c r="D25" s="29">
        <f>'anexo 2.1'!B54</f>
        <v>450000</v>
      </c>
      <c r="E25" s="29">
        <f>'anexo 2.1'!C54</f>
        <v>0</v>
      </c>
      <c r="F25" s="29">
        <f>'anexo 2.3'!E10</f>
        <v>150000</v>
      </c>
      <c r="G25" s="29">
        <f>'anexo 2.3'!F10</f>
        <v>0</v>
      </c>
      <c r="H25" s="29">
        <f>'anexo 2.3'!G10</f>
        <v>0</v>
      </c>
      <c r="I25" s="31">
        <f t="shared" si="2"/>
        <v>150000</v>
      </c>
      <c r="J25" s="29"/>
    </row>
    <row r="26" spans="2:10" x14ac:dyDescent="0.25">
      <c r="B26" s="28" t="s">
        <v>314</v>
      </c>
      <c r="C26" s="32" t="s">
        <v>207</v>
      </c>
      <c r="D26" s="29">
        <f>'anexo 2.1'!B56+'anexo 2.1'!B60+'anexo 2.1'!B62</f>
        <v>17700000</v>
      </c>
      <c r="E26" s="29">
        <f>'anexo 2.1'!C56+'anexo 2.1'!C60+'anexo 2.1'!C62</f>
        <v>3826206</v>
      </c>
      <c r="F26" s="29">
        <f>'anexo 2.1'!D56+'anexo 2.1'!D60+'anexo 2.1'!D62</f>
        <v>4288985</v>
      </c>
      <c r="G26" s="29">
        <f>'anexo 2.1'!E56+'anexo 2.1'!E60+'anexo 2.1'!E62</f>
        <v>3888483</v>
      </c>
      <c r="H26" s="29">
        <f>'anexo 2.1'!F56+'anexo 2.1'!F60+'anexo 2.1'!F62</f>
        <v>4292407</v>
      </c>
      <c r="I26" s="31">
        <f t="shared" si="2"/>
        <v>16296081</v>
      </c>
      <c r="J26" s="29"/>
    </row>
    <row r="27" spans="2:10" x14ac:dyDescent="0.25">
      <c r="B27" s="28" t="s">
        <v>315</v>
      </c>
      <c r="C27" s="32" t="s">
        <v>316</v>
      </c>
      <c r="D27" s="29">
        <f>'anexo 2.1'!B64+'anexo 2.1'!B66+'anexo 2.1'!B68+'anexo 2.1'!B70</f>
        <v>50870000</v>
      </c>
      <c r="E27" s="29">
        <f>'anexo 2.1'!C64+'anexo 2.1'!C66+'anexo 2.1'!C68+'anexo 2.1'!C70</f>
        <v>8399788</v>
      </c>
      <c r="F27" s="29">
        <f>'anexo 2.1'!D64+'anexo 2.1'!D66+'anexo 2.1'!D68+'anexo 2.1'!D70</f>
        <v>5736310</v>
      </c>
      <c r="G27" s="29">
        <f>'anexo 2.1'!E64+'anexo 2.1'!E66+'anexo 2.1'!E68+'anexo 2.1'!E70</f>
        <v>21044331</v>
      </c>
      <c r="H27" s="29">
        <f>'anexo 2.1'!F64+'anexo 2.1'!F66+'anexo 2.1'!F68+'anexo 2.1'!F70</f>
        <v>13719214</v>
      </c>
      <c r="I27" s="31">
        <f t="shared" si="2"/>
        <v>48899643</v>
      </c>
      <c r="J27" s="29"/>
    </row>
    <row r="28" spans="2:10" x14ac:dyDescent="0.25">
      <c r="B28" s="28" t="s">
        <v>317</v>
      </c>
      <c r="C28" s="29" t="s">
        <v>318</v>
      </c>
      <c r="D28" s="29">
        <f>'anexo 2.1'!B72</f>
        <v>217750000</v>
      </c>
      <c r="E28" s="29">
        <f>'anexo 2.1'!C72</f>
        <v>34817671</v>
      </c>
      <c r="F28" s="29">
        <f>'anexo 2.1'!D72</f>
        <v>48047939</v>
      </c>
      <c r="G28" s="29">
        <f>'anexo 2.1'!E72</f>
        <v>34177784</v>
      </c>
      <c r="H28" s="29">
        <f>'anexo 2.1'!F72</f>
        <v>50302091</v>
      </c>
      <c r="I28" s="31">
        <f t="shared" si="2"/>
        <v>167345485</v>
      </c>
      <c r="J28" s="29"/>
    </row>
    <row r="29" spans="2:10" x14ac:dyDescent="0.25">
      <c r="B29" s="34" t="s">
        <v>319</v>
      </c>
      <c r="C29" s="29" t="s">
        <v>211</v>
      </c>
      <c r="D29" s="29">
        <f>'anexo 2.1'!B80</f>
        <v>72226665</v>
      </c>
      <c r="E29" s="29">
        <f>'anexo 2.1'!C80</f>
        <v>28280157</v>
      </c>
      <c r="F29" s="29">
        <f>'anexo 2.1'!D80</f>
        <v>22709920</v>
      </c>
      <c r="G29" s="29">
        <f>'anexo 2.1'!E80</f>
        <v>7680337</v>
      </c>
      <c r="H29" s="29">
        <f>'anexo 2.1'!F80</f>
        <v>9684819</v>
      </c>
      <c r="I29" s="31">
        <f t="shared" si="2"/>
        <v>68355233</v>
      </c>
      <c r="J29" s="29"/>
    </row>
    <row r="30" spans="2:10" x14ac:dyDescent="0.25">
      <c r="B30" s="136" t="s">
        <v>320</v>
      </c>
      <c r="C30" s="137"/>
      <c r="D30" s="31">
        <f>SUM(D20:D29)</f>
        <v>538535537</v>
      </c>
      <c r="E30" s="31">
        <f>SUM(E20:E29)</f>
        <v>111993492</v>
      </c>
      <c r="F30" s="31">
        <f>SUM(F20:F29)</f>
        <v>116811500</v>
      </c>
      <c r="G30" s="31">
        <f>SUM(G20:G29)</f>
        <v>104849948</v>
      </c>
      <c r="H30" s="31">
        <f>SUM(H20:H29)</f>
        <v>115732340</v>
      </c>
      <c r="I30" s="31">
        <f t="shared" ref="I30" si="3">+SUM(E30:H30)</f>
        <v>449387280</v>
      </c>
      <c r="J30" s="31">
        <f t="shared" ref="J30" si="4">+D30-I30</f>
        <v>89148257</v>
      </c>
    </row>
    <row r="31" spans="2:10" x14ac:dyDescent="0.25">
      <c r="B31" s="35"/>
      <c r="C31" s="35"/>
      <c r="D31" s="36"/>
      <c r="E31" s="36"/>
      <c r="F31" s="36"/>
      <c r="G31" s="36"/>
      <c r="H31" s="36"/>
      <c r="I31" s="36"/>
      <c r="J31" s="36"/>
    </row>
    <row r="32" spans="2:10" x14ac:dyDescent="0.25">
      <c r="I32">
        <f>+(I30/D30)*100</f>
        <v>83.446170052840912</v>
      </c>
    </row>
    <row r="34" spans="4:10" x14ac:dyDescent="0.25">
      <c r="D34" s="75">
        <f>+D30-D16</f>
        <v>0</v>
      </c>
      <c r="I34" s="75">
        <f>I16/D16*100</f>
        <v>90.037505479420204</v>
      </c>
    </row>
    <row r="35" spans="4:10" x14ac:dyDescent="0.25">
      <c r="D35">
        <f>96741341-96791341</f>
        <v>-50000</v>
      </c>
      <c r="J35" s="75">
        <f>+I30-I16</f>
        <v>-35496683.63499999</v>
      </c>
    </row>
  </sheetData>
  <mergeCells count="8">
    <mergeCell ref="B18:J18"/>
    <mergeCell ref="B30:C30"/>
    <mergeCell ref="B5:J5"/>
    <mergeCell ref="B6:J6"/>
    <mergeCell ref="B7:J7"/>
    <mergeCell ref="B8:J8"/>
    <mergeCell ref="B16:C16"/>
    <mergeCell ref="B17:J1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Folhas de cálculo</vt:lpstr>
      </vt:variant>
      <vt:variant>
        <vt:i4>6</vt:i4>
      </vt:variant>
    </vt:vector>
  </HeadingPairs>
  <TitlesOfParts>
    <vt:vector size="6" baseType="lpstr">
      <vt:lpstr>receitas</vt:lpstr>
      <vt:lpstr>anexo 2.1</vt:lpstr>
      <vt:lpstr>anexo 2.2</vt:lpstr>
      <vt:lpstr>anexo 2.3</vt:lpstr>
      <vt:lpstr>anexo 2.4</vt:lpstr>
      <vt:lpstr>anexo 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CMSM / UGA - Anila Maria Correia Rodrigues</dc:creator>
  <cp:lastModifiedBy>CMSM / UGA - Anila Maria Correia Rodrigues</cp:lastModifiedBy>
  <cp:lastPrinted>2024-07-18T11:29:35Z</cp:lastPrinted>
  <dcterms:created xsi:type="dcterms:W3CDTF">2023-03-13T12:12:23Z</dcterms:created>
  <dcterms:modified xsi:type="dcterms:W3CDTF">2025-02-27T15:41:18Z</dcterms:modified>
</cp:coreProperties>
</file>